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ЭтаКнига" defaultThemeVersion="124226"/>
  <bookViews>
    <workbookView xWindow="13665" yWindow="-15" windowWidth="6840" windowHeight="4065" tabRatio="687" firstSheet="27" activeTab="27"/>
  </bookViews>
  <sheets>
    <sheet name="МЕНЮ_спорт23" sheetId="417" state="hidden" r:id="rId1"/>
    <sheet name="1" sheetId="51" state="hidden" r:id="rId2"/>
    <sheet name="МЕНЮ_спорт25" sheetId="287" state="hidden" r:id="rId3"/>
    <sheet name="МЕНЮ_сборы24" sheetId="308" state="hidden" r:id="rId4"/>
    <sheet name="МЕНЮ_сборы" sheetId="194" state="hidden" r:id="rId5"/>
    <sheet name="ФЕВ" sheetId="258" state="hidden" r:id="rId6"/>
    <sheet name="сент" sheetId="208" state="hidden" r:id="rId7"/>
    <sheet name="ДКБ" sheetId="229" state="hidden" r:id="rId8"/>
    <sheet name="ЯНВ" sheetId="239" state="hidden" r:id="rId9"/>
    <sheet name="НБР (2)" sheetId="251" state="hidden" r:id="rId10"/>
    <sheet name="ОКТ (2)" sheetId="252" state="hidden" r:id="rId11"/>
    <sheet name="ДКБ (2)" sheetId="253" state="hidden" r:id="rId12"/>
    <sheet name="МЙ" sheetId="302" state="hidden" r:id="rId13"/>
    <sheet name="АПР" sheetId="280" state="hidden" r:id="rId14"/>
    <sheet name="03" sheetId="288" state="hidden" r:id="rId15"/>
    <sheet name="окт" sheetId="322" state="hidden" r:id="rId16"/>
    <sheet name="нбр" sheetId="337" state="hidden" r:id="rId17"/>
    <sheet name="дкр" sheetId="358" state="hidden" r:id="rId18"/>
    <sheet name="2" sheetId="389" state="hidden" r:id="rId19"/>
    <sheet name="01" sheetId="372" state="hidden" r:id="rId20"/>
    <sheet name="4" sheetId="422" state="hidden" r:id="rId21"/>
    <sheet name="3" sheetId="410" state="hidden" r:id="rId22"/>
    <sheet name="Эгик" sheetId="175" state="hidden" r:id="rId23"/>
    <sheet name="Тип_2025" sheetId="376" state="hidden" r:id="rId24"/>
    <sheet name="Типовое" sheetId="209" state="hidden" r:id="rId25"/>
    <sheet name="календарь" sheetId="210" state="hidden" r:id="rId26"/>
    <sheet name="МЕНЮ_сборы25" sheetId="440" state="hidden" r:id="rId27"/>
    <sheet name="24,6" sheetId="474" r:id="rId28"/>
    <sheet name="МЕНЮ_спорт24" sheetId="150" state="hidden" r:id="rId29"/>
    <sheet name="Смотри" sheetId="212" state="hidden" r:id="rId30"/>
    <sheet name="МЕНЮ_9" sheetId="3" state="hidden" r:id="rId31"/>
  </sheets>
  <definedNames>
    <definedName name="_xlnm._FilterDatabase" localSheetId="19" hidden="1">'01'!#REF!</definedName>
    <definedName name="_xlnm._FilterDatabase" localSheetId="14" hidden="1">'03'!#REF!</definedName>
    <definedName name="_xlnm._FilterDatabase" localSheetId="18" hidden="1">'2'!#REF!</definedName>
    <definedName name="_xlnm._FilterDatabase" localSheetId="21" hidden="1">'3'!#REF!</definedName>
    <definedName name="_xlnm._FilterDatabase" localSheetId="20" hidden="1">'4'!#REF!</definedName>
    <definedName name="_xlnm._FilterDatabase" localSheetId="13" hidden="1">АПР!#REF!</definedName>
    <definedName name="_xlnm._FilterDatabase" localSheetId="7" hidden="1">ДКБ!$A$1:$K$70</definedName>
    <definedName name="_xlnm._FilterDatabase" localSheetId="11" hidden="1">'ДКБ (2)'!$A$2:$AT$1679</definedName>
    <definedName name="_xlnm._FilterDatabase" localSheetId="17" hidden="1">дкр!#REF!</definedName>
    <definedName name="_xlnm._FilterDatabase" localSheetId="12" hidden="1">МЙ!#REF!</definedName>
    <definedName name="_xlnm._FilterDatabase" localSheetId="16" hidden="1">нбр!$A$2:$L$2</definedName>
    <definedName name="_xlnm._FilterDatabase" localSheetId="9" hidden="1">'НБР (2)'!$A$1:$AT$1454</definedName>
    <definedName name="_xlnm._FilterDatabase" localSheetId="15" hidden="1">окт!$A$2:$M$2</definedName>
    <definedName name="_xlnm._FilterDatabase" localSheetId="10" hidden="1">'ОКТ (2)'!$A$1:$AT$1706</definedName>
    <definedName name="_xlnm._FilterDatabase" localSheetId="6" hidden="1">сент!#REF!</definedName>
    <definedName name="_xlnm._FilterDatabase" localSheetId="29" hidden="1">Смотри!$A$5:$O$21</definedName>
    <definedName name="_xlnm._FilterDatabase" localSheetId="5" hidden="1">ФЕВ!#REF!</definedName>
    <definedName name="_xlnm._FilterDatabase" localSheetId="22" hidden="1">Эгик!$A$2:$J$256</definedName>
    <definedName name="_xlnm._FilterDatabase" localSheetId="8" hidden="1">ЯНВ!#REF!</definedName>
  </definedNames>
  <calcPr calcId="145621"/>
</workbook>
</file>

<file path=xl/calcChain.xml><?xml version="1.0" encoding="utf-8"?>
<calcChain xmlns="http://schemas.openxmlformats.org/spreadsheetml/2006/main">
  <c r="E231" i="440" l="1"/>
  <c r="E226" i="440"/>
  <c r="F220" i="440"/>
  <c r="F226" i="440" s="1"/>
  <c r="E152" i="440"/>
  <c r="E153" i="440"/>
  <c r="E137" i="440"/>
  <c r="F137" i="440"/>
  <c r="E94" i="440"/>
  <c r="E99" i="440" s="1"/>
  <c r="E49" i="440"/>
  <c r="E21" i="440"/>
  <c r="F49" i="440"/>
  <c r="F41" i="440"/>
  <c r="E41" i="440"/>
  <c r="F32" i="440"/>
  <c r="E32" i="440"/>
  <c r="F21" i="440"/>
  <c r="F354" i="440"/>
  <c r="E354" i="440"/>
  <c r="F344" i="440"/>
  <c r="E344" i="440"/>
  <c r="F334" i="440"/>
  <c r="E334" i="440"/>
  <c r="F323" i="440"/>
  <c r="E323" i="440"/>
  <c r="F294" i="440"/>
  <c r="E294" i="440"/>
  <c r="F285" i="440"/>
  <c r="E285" i="440"/>
  <c r="F276" i="440"/>
  <c r="E276" i="440"/>
  <c r="F265" i="440"/>
  <c r="E265" i="440"/>
  <c r="F235" i="440"/>
  <c r="E235" i="440"/>
  <c r="F217" i="440"/>
  <c r="E217" i="440"/>
  <c r="F206" i="440"/>
  <c r="E206" i="440"/>
  <c r="F178" i="440"/>
  <c r="E178" i="440"/>
  <c r="F168" i="440"/>
  <c r="E168" i="440"/>
  <c r="F158" i="440"/>
  <c r="F160" i="440" s="1"/>
  <c r="F108" i="440"/>
  <c r="E108" i="440"/>
  <c r="F99" i="440"/>
  <c r="F90" i="440"/>
  <c r="E90" i="440"/>
  <c r="F79" i="440"/>
  <c r="E79" i="440"/>
  <c r="D1188" i="422"/>
  <c r="D1177" i="422"/>
  <c r="E849" i="422"/>
  <c r="K1188" i="422"/>
  <c r="J1188" i="422"/>
  <c r="E1188" i="422"/>
  <c r="K1177" i="422"/>
  <c r="J1177" i="422"/>
  <c r="E1177" i="422"/>
  <c r="K1079" i="422"/>
  <c r="J1079" i="422"/>
  <c r="E1079" i="422"/>
  <c r="F1080" i="422" s="1"/>
  <c r="D1079" i="422"/>
  <c r="D1055" i="422"/>
  <c r="K1054" i="422"/>
  <c r="J1054" i="422"/>
  <c r="E1054" i="422"/>
  <c r="F1067" i="422" s="1"/>
  <c r="D1054" i="422"/>
  <c r="H1041" i="422"/>
  <c r="J897" i="422"/>
  <c r="D897" i="422"/>
  <c r="D884" i="422"/>
  <c r="K897" i="422"/>
  <c r="E897" i="422"/>
  <c r="F898" i="422" s="1"/>
  <c r="K884" i="422"/>
  <c r="J884" i="422"/>
  <c r="E884" i="422"/>
  <c r="H872" i="422"/>
  <c r="K1297" i="422"/>
  <c r="J1297" i="422"/>
  <c r="E1297" i="422"/>
  <c r="F1298" i="422" s="1"/>
  <c r="D1297" i="422"/>
  <c r="D1273" i="422"/>
  <c r="K1272" i="422"/>
  <c r="J1272" i="422"/>
  <c r="E1272" i="422"/>
  <c r="F1285" i="422" s="1"/>
  <c r="D1272" i="422"/>
  <c r="D1274" i="422" s="1"/>
  <c r="H1259" i="422"/>
  <c r="D1191" i="422" l="1"/>
  <c r="E160" i="440"/>
  <c r="E180" i="440" s="1"/>
  <c r="G181" i="440" s="1"/>
  <c r="F237" i="440"/>
  <c r="E237" i="440"/>
  <c r="G238" i="440" s="1"/>
  <c r="E356" i="440"/>
  <c r="G357" i="440" s="1"/>
  <c r="F356" i="440"/>
  <c r="E110" i="440"/>
  <c r="G111" i="440" s="1"/>
  <c r="G113" i="440" s="1"/>
  <c r="F110" i="440"/>
  <c r="F296" i="440"/>
  <c r="E296" i="440"/>
  <c r="G297" i="440" s="1"/>
  <c r="E51" i="440"/>
  <c r="G52" i="440" s="1"/>
  <c r="G54" i="440" s="1"/>
  <c r="F51" i="440"/>
  <c r="F180" i="440"/>
  <c r="K900" i="422"/>
  <c r="J1082" i="422"/>
  <c r="K1082" i="422"/>
  <c r="D1057" i="422"/>
  <c r="D1082" i="422"/>
  <c r="E1082" i="422"/>
  <c r="D1056" i="422"/>
  <c r="K1300" i="422"/>
  <c r="J1300" i="422"/>
  <c r="D1300" i="422"/>
  <c r="D900" i="422"/>
  <c r="J900" i="422"/>
  <c r="E900" i="422"/>
  <c r="D1275" i="422"/>
  <c r="E1300" i="422"/>
  <c r="D1276" i="422"/>
  <c r="D1278" i="422" l="1"/>
  <c r="D1059" i="422"/>
  <c r="D1058" i="422"/>
  <c r="D1277" i="422"/>
  <c r="D1279" i="422" s="1"/>
  <c r="D1281" i="422" s="1"/>
  <c r="D1060" i="422" l="1"/>
  <c r="D1061" i="422"/>
  <c r="D1280" i="422"/>
  <c r="D1282" i="422" s="1"/>
  <c r="D1284" i="422" s="1"/>
  <c r="K702" i="422"/>
  <c r="J702" i="422"/>
  <c r="E702" i="422"/>
  <c r="F715" i="422" s="1"/>
  <c r="D702" i="422"/>
  <c r="D1283" i="422" l="1"/>
  <c r="D1062" i="422"/>
  <c r="D1064" i="422" s="1"/>
  <c r="D1063" i="422"/>
  <c r="K1236" i="422"/>
  <c r="J1236" i="422"/>
  <c r="E1236" i="422"/>
  <c r="F1237" i="422" s="1"/>
  <c r="D1236" i="422"/>
  <c r="K1224" i="422"/>
  <c r="J1224" i="422"/>
  <c r="E1224" i="422"/>
  <c r="F1225" i="422" s="1"/>
  <c r="D1224" i="422"/>
  <c r="H1211" i="422"/>
  <c r="H1164" i="422"/>
  <c r="K1141" i="422"/>
  <c r="J1141" i="422"/>
  <c r="E1141" i="422"/>
  <c r="D1141" i="422"/>
  <c r="D1117" i="422"/>
  <c r="K1116" i="422"/>
  <c r="J1116" i="422"/>
  <c r="E1116" i="422"/>
  <c r="F1129" i="422" s="1"/>
  <c r="D1116" i="422"/>
  <c r="H1103" i="422"/>
  <c r="K1018" i="422"/>
  <c r="J1018" i="422"/>
  <c r="E1018" i="422"/>
  <c r="D1018" i="422"/>
  <c r="D994" i="422"/>
  <c r="K993" i="422"/>
  <c r="J993" i="422"/>
  <c r="E993" i="422"/>
  <c r="F1006" i="422" s="1"/>
  <c r="D993" i="422"/>
  <c r="H980" i="422"/>
  <c r="K957" i="422"/>
  <c r="J957" i="422"/>
  <c r="E957" i="422"/>
  <c r="F958" i="422" s="1"/>
  <c r="D957" i="422"/>
  <c r="D933" i="422"/>
  <c r="K932" i="422"/>
  <c r="J932" i="422"/>
  <c r="E932" i="422"/>
  <c r="F945" i="422" s="1"/>
  <c r="D932" i="422"/>
  <c r="H919" i="422"/>
  <c r="K849" i="422"/>
  <c r="J849" i="422"/>
  <c r="F850" i="422"/>
  <c r="D849" i="422"/>
  <c r="D825" i="422"/>
  <c r="K824" i="422"/>
  <c r="J824" i="422"/>
  <c r="E824" i="422"/>
  <c r="D824" i="422"/>
  <c r="D826" i="422" s="1"/>
  <c r="H811" i="422"/>
  <c r="K788" i="422"/>
  <c r="J788" i="422"/>
  <c r="E788" i="422"/>
  <c r="F789" i="422" s="1"/>
  <c r="D788" i="422"/>
  <c r="D764" i="422"/>
  <c r="K763" i="422"/>
  <c r="J763" i="422"/>
  <c r="E763" i="422"/>
  <c r="F776" i="422" s="1"/>
  <c r="D763" i="422"/>
  <c r="D766" i="422" s="1"/>
  <c r="H751" i="422"/>
  <c r="K727" i="422"/>
  <c r="J727" i="422"/>
  <c r="E727" i="422"/>
  <c r="F728" i="422" s="1"/>
  <c r="D727" i="422"/>
  <c r="D703" i="422"/>
  <c r="H690" i="422"/>
  <c r="F837" i="422" l="1"/>
  <c r="E852" i="422"/>
  <c r="D1066" i="422"/>
  <c r="D1065" i="422"/>
  <c r="K960" i="422"/>
  <c r="E1021" i="422"/>
  <c r="K1144" i="422"/>
  <c r="J1191" i="422"/>
  <c r="E1191" i="422"/>
  <c r="J960" i="422"/>
  <c r="E960" i="422"/>
  <c r="K1021" i="422"/>
  <c r="J1144" i="422"/>
  <c r="E1144" i="422"/>
  <c r="K1191" i="422"/>
  <c r="J1021" i="422"/>
  <c r="D1239" i="422"/>
  <c r="K852" i="422"/>
  <c r="J852" i="422"/>
  <c r="J1239" i="422"/>
  <c r="D960" i="422"/>
  <c r="D1021" i="422"/>
  <c r="F1019" i="422"/>
  <c r="D1144" i="422"/>
  <c r="F1142" i="422"/>
  <c r="K1239" i="422"/>
  <c r="D852" i="422"/>
  <c r="J791" i="422"/>
  <c r="K791" i="422"/>
  <c r="E791" i="422"/>
  <c r="D765" i="422"/>
  <c r="D768" i="422" s="1"/>
  <c r="D791" i="422"/>
  <c r="E1239" i="422"/>
  <c r="D1119" i="422"/>
  <c r="D1118" i="422"/>
  <c r="D996" i="422"/>
  <c r="D995" i="422"/>
  <c r="D997" i="422" s="1"/>
  <c r="D935" i="422"/>
  <c r="D934" i="422"/>
  <c r="D827" i="422"/>
  <c r="D829" i="422" s="1"/>
  <c r="D828" i="422"/>
  <c r="J730" i="422"/>
  <c r="E730" i="422"/>
  <c r="K730" i="422"/>
  <c r="D730" i="422"/>
  <c r="D705" i="422"/>
  <c r="D704" i="422"/>
  <c r="D937" i="422" l="1"/>
  <c r="D1121" i="422"/>
  <c r="D998" i="422"/>
  <c r="D1000" i="422" s="1"/>
  <c r="D830" i="422"/>
  <c r="D832" i="422" s="1"/>
  <c r="D831" i="422"/>
  <c r="D767" i="422"/>
  <c r="D770" i="422" s="1"/>
  <c r="D707" i="422"/>
  <c r="D1120" i="422"/>
  <c r="D999" i="422"/>
  <c r="D936" i="422"/>
  <c r="D706" i="422"/>
  <c r="D708" i="422" s="1"/>
  <c r="D939" i="422" l="1"/>
  <c r="D1001" i="422"/>
  <c r="D1003" i="422" s="1"/>
  <c r="D938" i="422"/>
  <c r="D833" i="422"/>
  <c r="D835" i="422" s="1"/>
  <c r="D834" i="422"/>
  <c r="D769" i="422"/>
  <c r="D772" i="422" s="1"/>
  <c r="D1122" i="422"/>
  <c r="D1123" i="422"/>
  <c r="D1002" i="422"/>
  <c r="D710" i="422"/>
  <c r="D709" i="422"/>
  <c r="D941" i="422" l="1"/>
  <c r="D1004" i="422"/>
  <c r="D836" i="422"/>
  <c r="D1005" i="422"/>
  <c r="D940" i="422"/>
  <c r="D771" i="422"/>
  <c r="D712" i="422"/>
  <c r="D1125" i="422"/>
  <c r="D1124" i="422"/>
  <c r="D1126" i="422" s="1"/>
  <c r="D711" i="422"/>
  <c r="D943" i="422" l="1"/>
  <c r="D942" i="422"/>
  <c r="D944" i="422" s="1"/>
  <c r="D714" i="422"/>
  <c r="D774" i="422"/>
  <c r="D773" i="422"/>
  <c r="D775" i="422" s="1"/>
  <c r="D1128" i="422"/>
  <c r="D1127" i="422"/>
  <c r="D713" i="422"/>
  <c r="K666" i="422" l="1"/>
  <c r="J666" i="422"/>
  <c r="E666" i="422"/>
  <c r="F667" i="422" s="1"/>
  <c r="D666" i="422"/>
  <c r="D642" i="422"/>
  <c r="K641" i="422"/>
  <c r="J641" i="422"/>
  <c r="E641" i="422"/>
  <c r="F654" i="422" s="1"/>
  <c r="D641" i="422"/>
  <c r="D643" i="422" s="1"/>
  <c r="H628" i="422"/>
  <c r="K604" i="422"/>
  <c r="J604" i="422"/>
  <c r="E604" i="422"/>
  <c r="D604" i="422"/>
  <c r="D580" i="422"/>
  <c r="K579" i="422"/>
  <c r="J579" i="422"/>
  <c r="E579" i="422"/>
  <c r="F592" i="422" s="1"/>
  <c r="D579" i="422"/>
  <c r="H566" i="422"/>
  <c r="E207" i="422"/>
  <c r="J607" i="422" l="1"/>
  <c r="K669" i="422"/>
  <c r="J669" i="422"/>
  <c r="D669" i="422"/>
  <c r="D607" i="422"/>
  <c r="E607" i="422"/>
  <c r="K607" i="422"/>
  <c r="D644" i="422"/>
  <c r="D645" i="422"/>
  <c r="E669" i="422"/>
  <c r="F605" i="422"/>
  <c r="D582" i="422"/>
  <c r="D581" i="422"/>
  <c r="D646" i="422" l="1"/>
  <c r="D648" i="422" s="1"/>
  <c r="D647" i="422"/>
  <c r="D583" i="422"/>
  <c r="D584" i="422"/>
  <c r="D271" i="422"/>
  <c r="K542" i="422"/>
  <c r="J542" i="422"/>
  <c r="E542" i="422"/>
  <c r="F543" i="422" s="1"/>
  <c r="D542" i="422"/>
  <c r="D518" i="422"/>
  <c r="K517" i="422"/>
  <c r="J517" i="422"/>
  <c r="D517" i="422"/>
  <c r="E517" i="422"/>
  <c r="F530" i="422" s="1"/>
  <c r="H506" i="422"/>
  <c r="K482" i="422"/>
  <c r="J482" i="422"/>
  <c r="E482" i="422"/>
  <c r="F483" i="422" s="1"/>
  <c r="D482" i="422"/>
  <c r="D458" i="422"/>
  <c r="K457" i="422"/>
  <c r="J457" i="422"/>
  <c r="D457" i="422"/>
  <c r="E457" i="422"/>
  <c r="F470" i="422" s="1"/>
  <c r="H444" i="422"/>
  <c r="K420" i="422"/>
  <c r="J420" i="422"/>
  <c r="E420" i="422"/>
  <c r="F421" i="422" s="1"/>
  <c r="D420" i="422"/>
  <c r="D396" i="422"/>
  <c r="K395" i="422"/>
  <c r="J395" i="422"/>
  <c r="D395" i="422"/>
  <c r="D397" i="422" s="1"/>
  <c r="E395" i="422"/>
  <c r="H382" i="422"/>
  <c r="K358" i="422"/>
  <c r="J358" i="422"/>
  <c r="E358" i="422"/>
  <c r="F359" i="422" s="1"/>
  <c r="D358" i="422"/>
  <c r="D334" i="422"/>
  <c r="K333" i="422"/>
  <c r="J333" i="422"/>
  <c r="D333" i="422"/>
  <c r="E333" i="422"/>
  <c r="F346" i="422" s="1"/>
  <c r="H320" i="422"/>
  <c r="K296" i="422"/>
  <c r="J296" i="422"/>
  <c r="E296" i="422"/>
  <c r="F297" i="422" s="1"/>
  <c r="D296" i="422"/>
  <c r="D272" i="422"/>
  <c r="K271" i="422"/>
  <c r="J271" i="422"/>
  <c r="E271" i="422"/>
  <c r="F284" i="422" s="1"/>
  <c r="H259" i="422"/>
  <c r="K235" i="422"/>
  <c r="J235" i="422"/>
  <c r="E235" i="422"/>
  <c r="F236" i="422" s="1"/>
  <c r="D235" i="422"/>
  <c r="D211" i="422"/>
  <c r="K210" i="422"/>
  <c r="J210" i="422"/>
  <c r="D210" i="422"/>
  <c r="E210" i="422"/>
  <c r="F223" i="422" s="1"/>
  <c r="H198" i="422"/>
  <c r="K174" i="422"/>
  <c r="J174" i="422"/>
  <c r="E174" i="422"/>
  <c r="F175" i="422" s="1"/>
  <c r="D174" i="422"/>
  <c r="D150" i="422"/>
  <c r="K149" i="422"/>
  <c r="J149" i="422"/>
  <c r="J177" i="422" s="1"/>
  <c r="D149" i="422"/>
  <c r="E146" i="422"/>
  <c r="E149" i="422" s="1"/>
  <c r="F162" i="422" s="1"/>
  <c r="H137" i="422"/>
  <c r="H75" i="422"/>
  <c r="D88" i="422"/>
  <c r="E88" i="422"/>
  <c r="F101" i="422" s="1"/>
  <c r="J88" i="422"/>
  <c r="K88" i="422"/>
  <c r="D89" i="422"/>
  <c r="D113" i="422"/>
  <c r="E113" i="422"/>
  <c r="F114" i="422" s="1"/>
  <c r="J113" i="422"/>
  <c r="K113" i="422"/>
  <c r="K52" i="422"/>
  <c r="J52" i="422"/>
  <c r="E52" i="422"/>
  <c r="F53" i="422" s="1"/>
  <c r="D52" i="422"/>
  <c r="D28" i="422"/>
  <c r="K27" i="422"/>
  <c r="J27" i="422"/>
  <c r="D27" i="422"/>
  <c r="E24" i="422"/>
  <c r="E27" i="422" s="1"/>
  <c r="F40" i="422" s="1"/>
  <c r="H14" i="422"/>
  <c r="D649" i="422" l="1"/>
  <c r="D651" i="422" s="1"/>
  <c r="D650" i="422"/>
  <c r="K116" i="422"/>
  <c r="D586" i="422"/>
  <c r="D585" i="422"/>
  <c r="K361" i="422"/>
  <c r="K238" i="422"/>
  <c r="J361" i="422"/>
  <c r="D545" i="422"/>
  <c r="K423" i="422"/>
  <c r="J423" i="422"/>
  <c r="D460" i="422"/>
  <c r="K545" i="422"/>
  <c r="D238" i="422"/>
  <c r="J299" i="422"/>
  <c r="J485" i="422"/>
  <c r="D519" i="422"/>
  <c r="D521" i="422" s="1"/>
  <c r="J545" i="422"/>
  <c r="K55" i="422"/>
  <c r="D212" i="422"/>
  <c r="D214" i="422" s="1"/>
  <c r="J238" i="422"/>
  <c r="K299" i="422"/>
  <c r="D361" i="422"/>
  <c r="K485" i="422"/>
  <c r="D520" i="422"/>
  <c r="D213" i="422"/>
  <c r="D299" i="422"/>
  <c r="E361" i="422"/>
  <c r="D423" i="422"/>
  <c r="D485" i="422"/>
  <c r="K177" i="422"/>
  <c r="E116" i="422"/>
  <c r="D91" i="422"/>
  <c r="E545" i="422"/>
  <c r="E485" i="422"/>
  <c r="D459" i="422"/>
  <c r="D462" i="422" s="1"/>
  <c r="F408" i="422"/>
  <c r="E423" i="422"/>
  <c r="D398" i="422"/>
  <c r="D400" i="422" s="1"/>
  <c r="D399" i="422"/>
  <c r="D336" i="422"/>
  <c r="D335" i="422"/>
  <c r="D337" i="422" s="1"/>
  <c r="D274" i="422"/>
  <c r="E299" i="422"/>
  <c r="D273" i="422"/>
  <c r="E238" i="422"/>
  <c r="D152" i="422"/>
  <c r="D177" i="422"/>
  <c r="E177" i="422"/>
  <c r="D151" i="422"/>
  <c r="D116" i="422"/>
  <c r="D90" i="422"/>
  <c r="J116" i="422"/>
  <c r="D55" i="422"/>
  <c r="D29" i="422"/>
  <c r="J55" i="422"/>
  <c r="D30" i="422"/>
  <c r="E55" i="422"/>
  <c r="E1311" i="410"/>
  <c r="D652" i="422" l="1"/>
  <c r="D653" i="422"/>
  <c r="D588" i="422"/>
  <c r="D587" i="422"/>
  <c r="D338" i="422"/>
  <c r="D340" i="422" s="1"/>
  <c r="D32" i="422"/>
  <c r="D522" i="422"/>
  <c r="D524" i="422" s="1"/>
  <c r="D215" i="422"/>
  <c r="D217" i="422" s="1"/>
  <c r="D401" i="422"/>
  <c r="D403" i="422" s="1"/>
  <c r="D154" i="422"/>
  <c r="D93" i="422"/>
  <c r="D523" i="422"/>
  <c r="D461" i="422"/>
  <c r="D463" i="422" s="1"/>
  <c r="D402" i="422"/>
  <c r="D339" i="422"/>
  <c r="D276" i="422"/>
  <c r="D275" i="422"/>
  <c r="D216" i="422"/>
  <c r="D153" i="422"/>
  <c r="D156" i="422" s="1"/>
  <c r="D92" i="422"/>
  <c r="D31" i="422"/>
  <c r="K1339" i="410"/>
  <c r="J1339" i="410"/>
  <c r="E1339" i="410"/>
  <c r="F1340" i="410" s="1"/>
  <c r="D1339" i="410"/>
  <c r="D1315" i="410"/>
  <c r="K1314" i="410"/>
  <c r="J1314" i="410"/>
  <c r="E1314" i="410"/>
  <c r="F1327" i="410" s="1"/>
  <c r="D1314" i="410"/>
  <c r="D1316" i="410" s="1"/>
  <c r="H1301" i="410"/>
  <c r="K1278" i="410"/>
  <c r="K1281" i="410" s="1"/>
  <c r="J1278" i="410"/>
  <c r="J1281" i="410" s="1"/>
  <c r="E1278" i="410"/>
  <c r="E1281" i="410" s="1"/>
  <c r="D1278" i="410"/>
  <c r="D1253" i="410"/>
  <c r="J1252" i="410"/>
  <c r="E1252" i="410"/>
  <c r="F1265" i="410" s="1"/>
  <c r="D1252" i="410"/>
  <c r="D1254" i="410" s="1"/>
  <c r="K1252" i="410"/>
  <c r="H1241" i="410"/>
  <c r="D34" i="422" l="1"/>
  <c r="D590" i="422"/>
  <c r="D589" i="422"/>
  <c r="D591" i="422" s="1"/>
  <c r="D405" i="422"/>
  <c r="D404" i="422"/>
  <c r="D406" i="422" s="1"/>
  <c r="D526" i="422"/>
  <c r="D219" i="422"/>
  <c r="D464" i="422"/>
  <c r="D466" i="422" s="1"/>
  <c r="D155" i="422"/>
  <c r="D158" i="422" s="1"/>
  <c r="D525" i="422"/>
  <c r="D527" i="422" s="1"/>
  <c r="D529" i="422" s="1"/>
  <c r="D465" i="422"/>
  <c r="D341" i="422"/>
  <c r="D342" i="422"/>
  <c r="D277" i="422"/>
  <c r="D278" i="422"/>
  <c r="D218" i="422"/>
  <c r="D95" i="422"/>
  <c r="D94" i="422"/>
  <c r="D96" i="422" s="1"/>
  <c r="D33" i="422"/>
  <c r="D36" i="422" s="1"/>
  <c r="K1342" i="410"/>
  <c r="D1281" i="410"/>
  <c r="D1342" i="410"/>
  <c r="J1342" i="410"/>
  <c r="D1317" i="410"/>
  <c r="D1318" i="410"/>
  <c r="E1342" i="410"/>
  <c r="F1279" i="410"/>
  <c r="D1255" i="410"/>
  <c r="D1256" i="410"/>
  <c r="G303" i="287"/>
  <c r="E337" i="287"/>
  <c r="F351" i="287"/>
  <c r="F358" i="287" s="1"/>
  <c r="E351" i="287"/>
  <c r="E358" i="287" s="1"/>
  <c r="F365" i="287"/>
  <c r="F348" i="287"/>
  <c r="F337" i="287"/>
  <c r="E365" i="287"/>
  <c r="E345" i="287"/>
  <c r="E348" i="287" s="1"/>
  <c r="F303" i="287"/>
  <c r="F300" i="287"/>
  <c r="E300" i="287"/>
  <c r="E306" i="287" s="1"/>
  <c r="F297" i="287"/>
  <c r="E297" i="287"/>
  <c r="F288" i="287"/>
  <c r="F266" i="287"/>
  <c r="E266" i="287"/>
  <c r="E285" i="287"/>
  <c r="E288" i="287" s="1"/>
  <c r="D467" i="422" l="1"/>
  <c r="D469" i="422" s="1"/>
  <c r="D407" i="422"/>
  <c r="D280" i="422"/>
  <c r="D279" i="422"/>
  <c r="D281" i="422" s="1"/>
  <c r="D344" i="422"/>
  <c r="D528" i="422"/>
  <c r="D221" i="422"/>
  <c r="D343" i="422"/>
  <c r="D345" i="422" s="1"/>
  <c r="D220" i="422"/>
  <c r="D222" i="422" s="1"/>
  <c r="D157" i="422"/>
  <c r="D160" i="422" s="1"/>
  <c r="D468" i="422"/>
  <c r="D97" i="422"/>
  <c r="D98" i="422"/>
  <c r="D35" i="422"/>
  <c r="D37" i="422" s="1"/>
  <c r="D39" i="422" s="1"/>
  <c r="D1320" i="410"/>
  <c r="D1258" i="410"/>
  <c r="D1319" i="410"/>
  <c r="D1257" i="410"/>
  <c r="F306" i="287"/>
  <c r="F308" i="287" s="1"/>
  <c r="E367" i="287"/>
  <c r="F367" i="287"/>
  <c r="E308" i="287"/>
  <c r="G309" i="287" s="1"/>
  <c r="E267" i="287"/>
  <c r="E268" i="287" s="1"/>
  <c r="F267" i="287"/>
  <c r="F268" i="287" s="1"/>
  <c r="D282" i="422" l="1"/>
  <c r="D283" i="422"/>
  <c r="D159" i="422"/>
  <c r="D161" i="422" s="1"/>
  <c r="D100" i="422"/>
  <c r="D99" i="422"/>
  <c r="D38" i="422"/>
  <c r="D1322" i="410"/>
  <c r="D1321" i="410"/>
  <c r="D1260" i="410"/>
  <c r="D1259" i="410"/>
  <c r="E269" i="287"/>
  <c r="E270" i="287" s="1"/>
  <c r="F269" i="287"/>
  <c r="F270" i="287" s="1"/>
  <c r="D1324" i="410" l="1"/>
  <c r="D1262" i="410"/>
  <c r="D1323" i="410"/>
  <c r="D1325" i="410" s="1"/>
  <c r="D1261" i="410"/>
  <c r="E271" i="287"/>
  <c r="E272" i="287" s="1"/>
  <c r="F271" i="287"/>
  <c r="F272" i="287" s="1"/>
  <c r="D1264" i="410" l="1"/>
  <c r="D1326" i="410"/>
  <c r="D1263" i="410"/>
  <c r="E273" i="287"/>
  <c r="E274" i="287" s="1"/>
  <c r="E275" i="287" s="1"/>
  <c r="E276" i="287" s="1"/>
  <c r="F273" i="287"/>
  <c r="E277" i="287" l="1"/>
  <c r="E278" i="287" s="1"/>
  <c r="F274" i="287"/>
  <c r="F275" i="287" l="1"/>
  <c r="F276" i="287" s="1"/>
  <c r="F277" i="287" s="1"/>
  <c r="F278" i="287" s="1"/>
  <c r="E215" i="287" l="1"/>
  <c r="E212" i="287"/>
  <c r="F235" i="287"/>
  <c r="E235" i="287"/>
  <c r="F226" i="287"/>
  <c r="E226" i="287"/>
  <c r="F218" i="287"/>
  <c r="F208" i="287"/>
  <c r="E208" i="287"/>
  <c r="E173" i="287"/>
  <c r="E218" i="287" l="1"/>
  <c r="E237" i="287" s="1"/>
  <c r="G238" i="287" s="1"/>
  <c r="F237" i="287"/>
  <c r="F159" i="287"/>
  <c r="E159" i="287"/>
  <c r="F168" i="287"/>
  <c r="E168" i="287"/>
  <c r="F177" i="287"/>
  <c r="E177" i="287"/>
  <c r="F149" i="287"/>
  <c r="E149" i="287"/>
  <c r="G398" i="417"/>
  <c r="F179" i="287" l="1"/>
  <c r="E179" i="287"/>
  <c r="G180" i="287" s="1"/>
  <c r="E93" i="287"/>
  <c r="F119" i="287"/>
  <c r="E119" i="287"/>
  <c r="F103" i="287"/>
  <c r="E103" i="287"/>
  <c r="F93" i="287"/>
  <c r="E121" i="287" l="1"/>
  <c r="G122" i="287" s="1"/>
  <c r="F121" i="287"/>
  <c r="F65" i="287"/>
  <c r="E65" i="287"/>
  <c r="E55" i="287"/>
  <c r="F55" i="287"/>
  <c r="D330" i="410"/>
  <c r="E67" i="287" l="1"/>
  <c r="F67" i="287"/>
  <c r="K51" i="410" l="1"/>
  <c r="K54" i="410" s="1"/>
  <c r="J51" i="410"/>
  <c r="J54" i="410" s="1"/>
  <c r="E51" i="410"/>
  <c r="F52" i="410" s="1"/>
  <c r="D51" i="410"/>
  <c r="D26" i="410"/>
  <c r="J25" i="410"/>
  <c r="E25" i="410"/>
  <c r="F38" i="410" s="1"/>
  <c r="D25" i="410"/>
  <c r="D27" i="410" s="1"/>
  <c r="K25" i="410"/>
  <c r="H13" i="410"/>
  <c r="E54" i="410" l="1"/>
  <c r="D54" i="410"/>
  <c r="D28" i="410"/>
  <c r="D29" i="410"/>
  <c r="K85" i="410"/>
  <c r="K87" i="410" s="1"/>
  <c r="E85" i="410"/>
  <c r="E87" i="410" s="1"/>
  <c r="F100" i="410" s="1"/>
  <c r="K1218" i="410"/>
  <c r="J1218" i="410"/>
  <c r="E1218" i="410"/>
  <c r="F1219" i="410" s="1"/>
  <c r="D1218" i="410"/>
  <c r="F1212" i="410"/>
  <c r="K1205" i="410"/>
  <c r="J1205" i="410"/>
  <c r="E1205" i="410"/>
  <c r="D1205" i="410"/>
  <c r="H1193" i="410"/>
  <c r="K1169" i="410"/>
  <c r="J1169" i="410"/>
  <c r="E1169" i="410"/>
  <c r="F1170" i="410" s="1"/>
  <c r="D1169" i="410"/>
  <c r="D1145" i="410"/>
  <c r="K1144" i="410"/>
  <c r="J1144" i="410"/>
  <c r="E1144" i="410"/>
  <c r="E1172" i="410" s="1"/>
  <c r="D1144" i="410"/>
  <c r="H1131" i="410"/>
  <c r="K1108" i="410"/>
  <c r="J1108" i="410"/>
  <c r="E1108" i="410"/>
  <c r="F1109" i="410" s="1"/>
  <c r="D1108" i="410"/>
  <c r="D1084" i="410"/>
  <c r="K1083" i="410"/>
  <c r="J1083" i="410"/>
  <c r="E1083" i="410"/>
  <c r="F1096" i="410" s="1"/>
  <c r="D1083" i="410"/>
  <c r="F1079" i="410"/>
  <c r="H1070" i="410"/>
  <c r="K1046" i="410"/>
  <c r="J1046" i="410"/>
  <c r="E1046" i="410"/>
  <c r="F1047" i="410" s="1"/>
  <c r="D1046" i="410"/>
  <c r="D1022" i="410"/>
  <c r="K1021" i="410"/>
  <c r="J1021" i="410"/>
  <c r="E1021" i="410"/>
  <c r="F1034" i="410" s="1"/>
  <c r="D1021" i="410"/>
  <c r="D1049" i="410" s="1"/>
  <c r="H1008" i="410"/>
  <c r="K983" i="410"/>
  <c r="J983" i="410"/>
  <c r="E983" i="410"/>
  <c r="F984" i="410" s="1"/>
  <c r="D983" i="410"/>
  <c r="D959" i="410"/>
  <c r="K958" i="410"/>
  <c r="J958" i="410"/>
  <c r="E958" i="410"/>
  <c r="F971" i="410" s="1"/>
  <c r="D958" i="410"/>
  <c r="D961" i="410" s="1"/>
  <c r="H947" i="410"/>
  <c r="K923" i="410"/>
  <c r="J923" i="410"/>
  <c r="E923" i="410"/>
  <c r="F924" i="410" s="1"/>
  <c r="D923" i="410"/>
  <c r="K910" i="410"/>
  <c r="J910" i="410"/>
  <c r="E910" i="410"/>
  <c r="D910" i="410"/>
  <c r="H898" i="410"/>
  <c r="K875" i="410"/>
  <c r="J875" i="410"/>
  <c r="E875" i="410"/>
  <c r="F876" i="410" s="1"/>
  <c r="D875" i="410"/>
  <c r="D851" i="410"/>
  <c r="K850" i="410"/>
  <c r="J850" i="410"/>
  <c r="E850" i="410"/>
  <c r="F863" i="410" s="1"/>
  <c r="D850" i="410"/>
  <c r="H838" i="410"/>
  <c r="K814" i="410"/>
  <c r="J814" i="410"/>
  <c r="E814" i="410"/>
  <c r="F815" i="410" s="1"/>
  <c r="D814" i="410"/>
  <c r="D790" i="410"/>
  <c r="K789" i="410"/>
  <c r="J789" i="410"/>
  <c r="E789" i="410"/>
  <c r="F802" i="410" s="1"/>
  <c r="D789" i="410"/>
  <c r="D792" i="410" s="1"/>
  <c r="H777" i="410"/>
  <c r="K753" i="410"/>
  <c r="J753" i="410"/>
  <c r="E753" i="410"/>
  <c r="F754" i="410" s="1"/>
  <c r="D753" i="410"/>
  <c r="D729" i="410"/>
  <c r="K728" i="410"/>
  <c r="J728" i="410"/>
  <c r="D728" i="410"/>
  <c r="D731" i="410" s="1"/>
  <c r="E724" i="410"/>
  <c r="E728" i="410" s="1"/>
  <c r="F741" i="410" s="1"/>
  <c r="H715" i="410"/>
  <c r="K692" i="410"/>
  <c r="K695" i="410" s="1"/>
  <c r="J692" i="410"/>
  <c r="J695" i="410" s="1"/>
  <c r="E692" i="410"/>
  <c r="E695" i="410" s="1"/>
  <c r="D692" i="410"/>
  <c r="D668" i="410"/>
  <c r="K667" i="410"/>
  <c r="J667" i="410"/>
  <c r="E667" i="410"/>
  <c r="F680" i="410" s="1"/>
  <c r="D667" i="410"/>
  <c r="H655" i="410"/>
  <c r="K632" i="410"/>
  <c r="J632" i="410"/>
  <c r="E632" i="410"/>
  <c r="F633" i="410" s="1"/>
  <c r="D632" i="410"/>
  <c r="F626" i="410"/>
  <c r="K619" i="410"/>
  <c r="J619" i="410"/>
  <c r="E619" i="410"/>
  <c r="D619" i="410"/>
  <c r="H607" i="410"/>
  <c r="K583" i="410"/>
  <c r="J583" i="410"/>
  <c r="E583" i="410"/>
  <c r="F584" i="410" s="1"/>
  <c r="D583" i="410"/>
  <c r="D559" i="410"/>
  <c r="K558" i="410"/>
  <c r="J558" i="410"/>
  <c r="E558" i="410"/>
  <c r="F571" i="410" s="1"/>
  <c r="D558" i="410"/>
  <c r="H545" i="410"/>
  <c r="K521" i="410"/>
  <c r="J521" i="410"/>
  <c r="E521" i="410"/>
  <c r="F522" i="410" s="1"/>
  <c r="D521" i="410"/>
  <c r="D497" i="410"/>
  <c r="K496" i="410"/>
  <c r="J496" i="410"/>
  <c r="E496" i="410"/>
  <c r="F509" i="410" s="1"/>
  <c r="D496" i="410"/>
  <c r="D499" i="410" s="1"/>
  <c r="H484" i="410"/>
  <c r="K461" i="410"/>
  <c r="J461" i="410"/>
  <c r="E461" i="410"/>
  <c r="F462" i="410" s="1"/>
  <c r="D461" i="410"/>
  <c r="D437" i="410"/>
  <c r="K436" i="410"/>
  <c r="J436" i="410"/>
  <c r="E436" i="410"/>
  <c r="F449" i="410" s="1"/>
  <c r="D436" i="410"/>
  <c r="H424" i="410"/>
  <c r="K401" i="410"/>
  <c r="J401" i="410"/>
  <c r="E401" i="410"/>
  <c r="F402" i="410" s="1"/>
  <c r="D401" i="410"/>
  <c r="D377" i="410"/>
  <c r="K376" i="410"/>
  <c r="J376" i="410"/>
  <c r="E376" i="410"/>
  <c r="D376" i="410"/>
  <c r="H365" i="410"/>
  <c r="K343" i="410"/>
  <c r="J343" i="410"/>
  <c r="E343" i="410"/>
  <c r="F344" i="410" s="1"/>
  <c r="D343" i="410"/>
  <c r="D346" i="410" s="1"/>
  <c r="F336" i="410"/>
  <c r="K330" i="410"/>
  <c r="J330" i="410"/>
  <c r="E330" i="410"/>
  <c r="H318" i="410"/>
  <c r="K295" i="410"/>
  <c r="J295" i="410"/>
  <c r="E295" i="410"/>
  <c r="F296" i="410" s="1"/>
  <c r="D295" i="410"/>
  <c r="D271" i="410"/>
  <c r="K270" i="410"/>
  <c r="J270" i="410"/>
  <c r="E270" i="410"/>
  <c r="F283" i="410" s="1"/>
  <c r="D270" i="410"/>
  <c r="H257" i="410"/>
  <c r="K234" i="410"/>
  <c r="J234" i="410"/>
  <c r="E234" i="410"/>
  <c r="D234" i="410"/>
  <c r="D210" i="410"/>
  <c r="K209" i="410"/>
  <c r="J209" i="410"/>
  <c r="E209" i="410"/>
  <c r="F222" i="410" s="1"/>
  <c r="D209" i="410"/>
  <c r="D212" i="410" s="1"/>
  <c r="H197" i="410"/>
  <c r="K174" i="410"/>
  <c r="J174" i="410"/>
  <c r="E174" i="410"/>
  <c r="F175" i="410" s="1"/>
  <c r="D174" i="410"/>
  <c r="D150" i="410"/>
  <c r="K149" i="410"/>
  <c r="K177" i="410" s="1"/>
  <c r="J149" i="410"/>
  <c r="E149" i="410"/>
  <c r="F162" i="410" s="1"/>
  <c r="D149" i="410"/>
  <c r="H136" i="410"/>
  <c r="K113" i="410"/>
  <c r="K116" i="410" s="1"/>
  <c r="J113" i="410"/>
  <c r="J116" i="410" s="1"/>
  <c r="E113" i="410"/>
  <c r="E116" i="410" s="1"/>
  <c r="D113" i="410"/>
  <c r="D88" i="410"/>
  <c r="J87" i="410"/>
  <c r="D87" i="410"/>
  <c r="H75" i="410"/>
  <c r="D586" i="410" l="1"/>
  <c r="K524" i="410"/>
  <c r="D152" i="410"/>
  <c r="E404" i="410"/>
  <c r="K817" i="410"/>
  <c r="K237" i="410"/>
  <c r="K986" i="410"/>
  <c r="D878" i="410"/>
  <c r="D1111" i="410"/>
  <c r="D439" i="410"/>
  <c r="D670" i="410"/>
  <c r="E635" i="410"/>
  <c r="J635" i="410"/>
  <c r="F693" i="410"/>
  <c r="K1221" i="410"/>
  <c r="J926" i="410"/>
  <c r="D438" i="410"/>
  <c r="K464" i="410"/>
  <c r="D498" i="410"/>
  <c r="D500" i="410" s="1"/>
  <c r="D817" i="410"/>
  <c r="E1111" i="410"/>
  <c r="J1221" i="410"/>
  <c r="D404" i="410"/>
  <c r="D464" i="410"/>
  <c r="D669" i="410"/>
  <c r="D671" i="410" s="1"/>
  <c r="J1172" i="410"/>
  <c r="D524" i="410"/>
  <c r="D635" i="410"/>
  <c r="D695" i="410"/>
  <c r="D730" i="410"/>
  <c r="D733" i="410" s="1"/>
  <c r="K756" i="410"/>
  <c r="D791" i="410"/>
  <c r="D793" i="410" s="1"/>
  <c r="K926" i="410"/>
  <c r="D960" i="410"/>
  <c r="D962" i="410" s="1"/>
  <c r="D1221" i="410"/>
  <c r="F114" i="410"/>
  <c r="J404" i="410"/>
  <c r="D756" i="410"/>
  <c r="D986" i="410"/>
  <c r="J177" i="410"/>
  <c r="J464" i="410"/>
  <c r="E586" i="410"/>
  <c r="J756" i="410"/>
  <c r="E878" i="410"/>
  <c r="J986" i="410"/>
  <c r="J1049" i="410"/>
  <c r="K1049" i="410"/>
  <c r="J1111" i="410"/>
  <c r="F389" i="410"/>
  <c r="K404" i="410"/>
  <c r="E464" i="410"/>
  <c r="J524" i="410"/>
  <c r="J586" i="410"/>
  <c r="K635" i="410"/>
  <c r="D672" i="410"/>
  <c r="E756" i="410"/>
  <c r="J817" i="410"/>
  <c r="J878" i="410"/>
  <c r="D926" i="410"/>
  <c r="E1049" i="410"/>
  <c r="K1111" i="410"/>
  <c r="F1157" i="410"/>
  <c r="K1172" i="410"/>
  <c r="K586" i="410"/>
  <c r="K878" i="410"/>
  <c r="E926" i="410"/>
  <c r="D1172" i="410"/>
  <c r="E346" i="410"/>
  <c r="J346" i="410"/>
  <c r="K346" i="410"/>
  <c r="D298" i="410"/>
  <c r="E298" i="410"/>
  <c r="J298" i="410"/>
  <c r="K298" i="410"/>
  <c r="D237" i="410"/>
  <c r="D211" i="410"/>
  <c r="D213" i="410" s="1"/>
  <c r="D215" i="410" s="1"/>
  <c r="D31" i="410"/>
  <c r="D30" i="410"/>
  <c r="E177" i="410"/>
  <c r="D151" i="410"/>
  <c r="D177" i="410"/>
  <c r="F235" i="410"/>
  <c r="E237" i="410"/>
  <c r="D90" i="410"/>
  <c r="D89" i="410"/>
  <c r="D116" i="410"/>
  <c r="J237" i="410"/>
  <c r="D378" i="410"/>
  <c r="D380" i="410" s="1"/>
  <c r="E524" i="410"/>
  <c r="E817" i="410"/>
  <c r="E986" i="410"/>
  <c r="D1146" i="410"/>
  <c r="D1148" i="410" s="1"/>
  <c r="E1221" i="410"/>
  <c r="D272" i="410"/>
  <c r="D379" i="410"/>
  <c r="D560" i="410"/>
  <c r="D852" i="410"/>
  <c r="D1023" i="410"/>
  <c r="D1085" i="410"/>
  <c r="D1147" i="410"/>
  <c r="D273" i="410"/>
  <c r="D561" i="410"/>
  <c r="D853" i="410"/>
  <c r="D1024" i="410"/>
  <c r="D1086" i="410"/>
  <c r="D794" i="410" l="1"/>
  <c r="D796" i="410" s="1"/>
  <c r="D154" i="410"/>
  <c r="D441" i="410"/>
  <c r="D732" i="410"/>
  <c r="D735" i="410" s="1"/>
  <c r="D795" i="410"/>
  <c r="D798" i="410" s="1"/>
  <c r="D381" i="410"/>
  <c r="D383" i="410" s="1"/>
  <c r="D385" i="410" s="1"/>
  <c r="D964" i="410"/>
  <c r="D963" i="410"/>
  <c r="D965" i="410" s="1"/>
  <c r="D502" i="410"/>
  <c r="D440" i="410"/>
  <c r="D442" i="410" s="1"/>
  <c r="D501" i="410"/>
  <c r="D503" i="410" s="1"/>
  <c r="D1149" i="410"/>
  <c r="D1151" i="410" s="1"/>
  <c r="D855" i="410"/>
  <c r="D382" i="410"/>
  <c r="D384" i="410" s="1"/>
  <c r="D214" i="410"/>
  <c r="D216" i="410" s="1"/>
  <c r="D218" i="410" s="1"/>
  <c r="D153" i="410"/>
  <c r="D33" i="410"/>
  <c r="D32" i="410"/>
  <c r="D1087" i="410"/>
  <c r="D274" i="410"/>
  <c r="D276" i="410" s="1"/>
  <c r="D92" i="410"/>
  <c r="D91" i="410"/>
  <c r="D673" i="410"/>
  <c r="D675" i="410" s="1"/>
  <c r="D1088" i="410"/>
  <c r="D674" i="410"/>
  <c r="D443" i="410"/>
  <c r="D445" i="410" s="1"/>
  <c r="D854" i="410"/>
  <c r="D856" i="410" s="1"/>
  <c r="D275" i="410"/>
  <c r="D1025" i="410"/>
  <c r="D1027" i="410" s="1"/>
  <c r="D562" i="410"/>
  <c r="D1026" i="410"/>
  <c r="D563" i="410"/>
  <c r="D444" i="410"/>
  <c r="D734" i="410"/>
  <c r="D1150" i="410"/>
  <c r="D797" i="410"/>
  <c r="D155" i="410"/>
  <c r="D967" i="410" l="1"/>
  <c r="D966" i="410"/>
  <c r="D968" i="410" s="1"/>
  <c r="D156" i="410"/>
  <c r="D277" i="410"/>
  <c r="D504" i="410"/>
  <c r="D506" i="410" s="1"/>
  <c r="D1153" i="410"/>
  <c r="D1090" i="410"/>
  <c r="D505" i="410"/>
  <c r="D446" i="410"/>
  <c r="D448" i="410" s="1"/>
  <c r="D1028" i="410"/>
  <c r="D1030" i="410" s="1"/>
  <c r="D970" i="410"/>
  <c r="D677" i="410"/>
  <c r="D676" i="410"/>
  <c r="D678" i="410" s="1"/>
  <c r="D1089" i="410"/>
  <c r="D1091" i="410" s="1"/>
  <c r="D217" i="410"/>
  <c r="D220" i="410" s="1"/>
  <c r="D158" i="410"/>
  <c r="D35" i="410"/>
  <c r="D34" i="410"/>
  <c r="D36" i="410" s="1"/>
  <c r="D94" i="410"/>
  <c r="D1152" i="410"/>
  <c r="D1155" i="410" s="1"/>
  <c r="D387" i="410"/>
  <c r="D969" i="410"/>
  <c r="D564" i="410"/>
  <c r="D565" i="410"/>
  <c r="D447" i="410"/>
  <c r="D736" i="410"/>
  <c r="D738" i="410" s="1"/>
  <c r="D857" i="410"/>
  <c r="D800" i="410"/>
  <c r="D93" i="410"/>
  <c r="D799" i="410"/>
  <c r="D801" i="410" s="1"/>
  <c r="D278" i="410"/>
  <c r="D280" i="410" s="1"/>
  <c r="D157" i="410"/>
  <c r="D159" i="410" s="1"/>
  <c r="D386" i="410"/>
  <c r="D388" i="410" s="1"/>
  <c r="D737" i="410"/>
  <c r="D1029" i="410"/>
  <c r="D858" i="410"/>
  <c r="D279" i="410"/>
  <c r="D567" i="410" l="1"/>
  <c r="D1093" i="410"/>
  <c r="D860" i="410"/>
  <c r="D96" i="410"/>
  <c r="D1092" i="410"/>
  <c r="D1095" i="410" s="1"/>
  <c r="D508" i="410"/>
  <c r="D507" i="410"/>
  <c r="D739" i="410"/>
  <c r="D566" i="410"/>
  <c r="D568" i="410" s="1"/>
  <c r="D679" i="410"/>
  <c r="D1032" i="410"/>
  <c r="D740" i="410"/>
  <c r="D282" i="410"/>
  <c r="D219" i="410"/>
  <c r="D221" i="410" s="1"/>
  <c r="D37" i="410"/>
  <c r="D161" i="410"/>
  <c r="D160" i="410"/>
  <c r="D569" i="410"/>
  <c r="D281" i="410"/>
  <c r="D859" i="410"/>
  <c r="D862" i="410" s="1"/>
  <c r="D95" i="410"/>
  <c r="D98" i="410" s="1"/>
  <c r="D1031" i="410"/>
  <c r="D1033" i="410" s="1"/>
  <c r="D1154" i="410"/>
  <c r="D1156" i="410" s="1"/>
  <c r="D1094" i="410" l="1"/>
  <c r="D570" i="410"/>
  <c r="D861" i="410"/>
  <c r="D97" i="410"/>
  <c r="D99" i="410" s="1"/>
  <c r="K1222" i="389" l="1"/>
  <c r="J1222" i="389"/>
  <c r="E1222" i="389"/>
  <c r="F1223" i="389" s="1"/>
  <c r="D1222" i="389"/>
  <c r="F1216" i="389"/>
  <c r="K1209" i="389"/>
  <c r="K1225" i="389" s="1"/>
  <c r="J1209" i="389"/>
  <c r="E1209" i="389"/>
  <c r="D1209" i="389"/>
  <c r="H1197" i="389"/>
  <c r="K1047" i="389"/>
  <c r="J1047" i="389"/>
  <c r="J1050" i="389" s="1"/>
  <c r="E1047" i="389"/>
  <c r="F1048" i="389" s="1"/>
  <c r="D1047" i="389"/>
  <c r="D1050" i="389" s="1"/>
  <c r="D1023" i="389"/>
  <c r="K1022" i="389"/>
  <c r="J1022" i="389"/>
  <c r="E1022" i="389"/>
  <c r="F1035" i="389" s="1"/>
  <c r="D1022" i="389"/>
  <c r="F1018" i="389"/>
  <c r="H1009" i="389"/>
  <c r="K985" i="389"/>
  <c r="J985" i="389"/>
  <c r="E985" i="389"/>
  <c r="F986" i="389" s="1"/>
  <c r="D985" i="389"/>
  <c r="D961" i="389"/>
  <c r="K960" i="389"/>
  <c r="J960" i="389"/>
  <c r="E960" i="389"/>
  <c r="F973" i="389" s="1"/>
  <c r="D960" i="389"/>
  <c r="D962" i="389" s="1"/>
  <c r="H947" i="389"/>
  <c r="E1145" i="389"/>
  <c r="F1158" i="389" s="1"/>
  <c r="K1171" i="389"/>
  <c r="J1171" i="389"/>
  <c r="E1171" i="389"/>
  <c r="F1172" i="389" s="1"/>
  <c r="D1171" i="389"/>
  <c r="D1146" i="389"/>
  <c r="K1145" i="389"/>
  <c r="J1145" i="389"/>
  <c r="D1145" i="389"/>
  <c r="H1132" i="389"/>
  <c r="K1050" i="389" l="1"/>
  <c r="E1225" i="389"/>
  <c r="J1225" i="389"/>
  <c r="D1225" i="389"/>
  <c r="J1174" i="389"/>
  <c r="D1025" i="389"/>
  <c r="E1050" i="389"/>
  <c r="D1024" i="389"/>
  <c r="E988" i="389"/>
  <c r="J988" i="389"/>
  <c r="K988" i="389"/>
  <c r="D988" i="389"/>
  <c r="D963" i="389"/>
  <c r="D965" i="389" s="1"/>
  <c r="D964" i="389"/>
  <c r="D1174" i="389"/>
  <c r="K1174" i="389"/>
  <c r="E1174" i="389"/>
  <c r="D1148" i="389"/>
  <c r="D1147" i="389"/>
  <c r="D1027" i="389" l="1"/>
  <c r="D1026" i="389"/>
  <c r="D1028" i="389"/>
  <c r="D966" i="389"/>
  <c r="D968" i="389" s="1"/>
  <c r="D970" i="389" s="1"/>
  <c r="D967" i="389"/>
  <c r="D1150" i="389"/>
  <c r="D1149" i="389"/>
  <c r="D1151" i="389" s="1"/>
  <c r="D1029" i="389" l="1"/>
  <c r="D1030" i="389"/>
  <c r="D969" i="389"/>
  <c r="D971" i="389" s="1"/>
  <c r="D1153" i="389"/>
  <c r="D1152" i="389"/>
  <c r="D1032" i="389" l="1"/>
  <c r="D1031" i="389"/>
  <c r="D1033" i="389" s="1"/>
  <c r="D972" i="389"/>
  <c r="D1155" i="389"/>
  <c r="D1154" i="389"/>
  <c r="D1034" i="389" l="1"/>
  <c r="D1157" i="389"/>
  <c r="D1156" i="389"/>
  <c r="K922" i="389" l="1"/>
  <c r="J922" i="389"/>
  <c r="E922" i="389"/>
  <c r="F923" i="389" s="1"/>
  <c r="D922" i="389"/>
  <c r="D898" i="389"/>
  <c r="K897" i="389"/>
  <c r="K925" i="389" s="1"/>
  <c r="J897" i="389"/>
  <c r="E897" i="389"/>
  <c r="F910" i="389" s="1"/>
  <c r="D897" i="389"/>
  <c r="D899" i="389" s="1"/>
  <c r="J925" i="389" l="1"/>
  <c r="D925" i="389"/>
  <c r="D900" i="389"/>
  <c r="D902" i="389" s="1"/>
  <c r="D901" i="389"/>
  <c r="E925" i="389"/>
  <c r="D904" i="389" l="1"/>
  <c r="D903" i="389"/>
  <c r="D905" i="389" s="1"/>
  <c r="D906" i="389" l="1"/>
  <c r="D907" i="389"/>
  <c r="D909" i="389" s="1"/>
  <c r="D908" i="389"/>
  <c r="E663" i="389" l="1"/>
  <c r="K571" i="389" l="1"/>
  <c r="J571" i="389"/>
  <c r="E571" i="389"/>
  <c r="F572" i="389" s="1"/>
  <c r="D571" i="389"/>
  <c r="F565" i="389"/>
  <c r="K558" i="389"/>
  <c r="J558" i="389"/>
  <c r="E558" i="389"/>
  <c r="D558" i="389"/>
  <c r="K522" i="389"/>
  <c r="J522" i="389"/>
  <c r="E522" i="389"/>
  <c r="F523" i="389" s="1"/>
  <c r="D522" i="389"/>
  <c r="D498" i="389"/>
  <c r="K497" i="389"/>
  <c r="J497" i="389"/>
  <c r="J525" i="389" s="1"/>
  <c r="E497" i="389"/>
  <c r="F510" i="389" s="1"/>
  <c r="D497" i="389"/>
  <c r="K460" i="389"/>
  <c r="J460" i="389"/>
  <c r="E460" i="389"/>
  <c r="F461" i="389" s="1"/>
  <c r="D460" i="389"/>
  <c r="D436" i="389"/>
  <c r="K435" i="389"/>
  <c r="J435" i="389"/>
  <c r="E435" i="389"/>
  <c r="F448" i="389" s="1"/>
  <c r="D435" i="389"/>
  <c r="D574" i="389" l="1"/>
  <c r="J574" i="389"/>
  <c r="K574" i="389"/>
  <c r="E574" i="389"/>
  <c r="K525" i="389"/>
  <c r="E525" i="389"/>
  <c r="D525" i="389"/>
  <c r="D500" i="389"/>
  <c r="D499" i="389"/>
  <c r="D501" i="389" s="1"/>
  <c r="K463" i="389"/>
  <c r="D463" i="389"/>
  <c r="J463" i="389"/>
  <c r="E463" i="389"/>
  <c r="D437" i="389"/>
  <c r="D438" i="389"/>
  <c r="D502" i="389" l="1"/>
  <c r="D503" i="389"/>
  <c r="D440" i="389"/>
  <c r="D439" i="389"/>
  <c r="D505" i="389" l="1"/>
  <c r="D504" i="389"/>
  <c r="D442" i="389"/>
  <c r="D441" i="389"/>
  <c r="D506" i="389" l="1"/>
  <c r="D508" i="389" s="1"/>
  <c r="D507" i="389"/>
  <c r="D443" i="389"/>
  <c r="D445" i="389" s="1"/>
  <c r="D444" i="389"/>
  <c r="K400" i="389"/>
  <c r="J400" i="389"/>
  <c r="E400" i="389"/>
  <c r="F401" i="389" s="1"/>
  <c r="D400" i="389"/>
  <c r="D376" i="389"/>
  <c r="K375" i="389"/>
  <c r="J375" i="389"/>
  <c r="E375" i="389"/>
  <c r="F388" i="389" s="1"/>
  <c r="D375" i="389"/>
  <c r="D378" i="389" s="1"/>
  <c r="D403" i="389" l="1"/>
  <c r="D446" i="389"/>
  <c r="D509" i="389"/>
  <c r="K403" i="389"/>
  <c r="D447" i="389"/>
  <c r="J403" i="389"/>
  <c r="E403" i="389"/>
  <c r="D377" i="389"/>
  <c r="D380" i="389" l="1"/>
  <c r="D379" i="389"/>
  <c r="D381" i="389" s="1"/>
  <c r="D382" i="389" l="1"/>
  <c r="D384" i="389" s="1"/>
  <c r="D383" i="389"/>
  <c r="D386" i="389" l="1"/>
  <c r="D385" i="389"/>
  <c r="D387" i="389" s="1"/>
  <c r="F1282" i="3" l="1"/>
  <c r="D1282" i="3"/>
  <c r="K1279" i="3"/>
  <c r="J1279" i="3"/>
  <c r="E1279" i="3"/>
  <c r="D1279" i="3"/>
  <c r="K1277" i="3"/>
  <c r="E1277" i="3"/>
  <c r="K1267" i="3"/>
  <c r="J1267" i="3"/>
  <c r="J1282" i="3" s="1"/>
  <c r="E1267" i="3"/>
  <c r="E1282" i="3" s="1"/>
  <c r="D1267" i="3"/>
  <c r="H1254" i="3"/>
  <c r="F1236" i="3"/>
  <c r="E1236" i="3"/>
  <c r="K1233" i="3"/>
  <c r="J1233" i="3"/>
  <c r="D1233" i="3"/>
  <c r="K1231" i="3"/>
  <c r="E1231" i="3"/>
  <c r="E1233" i="3" s="1"/>
  <c r="K1221" i="3"/>
  <c r="K1236" i="3" s="1"/>
  <c r="J1221" i="3"/>
  <c r="E1221" i="3"/>
  <c r="D1221" i="3"/>
  <c r="D1236" i="3" s="1"/>
  <c r="H1208" i="3"/>
  <c r="F1190" i="3"/>
  <c r="E1190" i="3"/>
  <c r="D1190" i="3"/>
  <c r="K1187" i="3"/>
  <c r="J1187" i="3"/>
  <c r="D1187" i="3"/>
  <c r="K1185" i="3"/>
  <c r="E1185" i="3"/>
  <c r="E1187" i="3" s="1"/>
  <c r="K1175" i="3"/>
  <c r="J1175" i="3"/>
  <c r="J1190" i="3" s="1"/>
  <c r="E1175" i="3"/>
  <c r="D1175" i="3"/>
  <c r="H1162" i="3"/>
  <c r="F1144" i="3"/>
  <c r="D1144" i="3"/>
  <c r="K1141" i="3"/>
  <c r="J1141" i="3"/>
  <c r="D1141" i="3"/>
  <c r="K1139" i="3"/>
  <c r="E1139" i="3"/>
  <c r="E1141" i="3" s="1"/>
  <c r="K1129" i="3"/>
  <c r="J1129" i="3"/>
  <c r="J1144" i="3" s="1"/>
  <c r="E1129" i="3"/>
  <c r="D1129" i="3"/>
  <c r="H1116" i="3"/>
  <c r="F1098" i="3"/>
  <c r="K1095" i="3"/>
  <c r="J1095" i="3"/>
  <c r="E1095" i="3"/>
  <c r="D1095" i="3"/>
  <c r="K1093" i="3"/>
  <c r="E1093" i="3"/>
  <c r="K1083" i="3"/>
  <c r="J1083" i="3"/>
  <c r="E1083" i="3"/>
  <c r="D1083" i="3"/>
  <c r="D1098" i="3" s="1"/>
  <c r="H1070" i="3"/>
  <c r="F1052" i="3"/>
  <c r="K1049" i="3"/>
  <c r="J1049" i="3"/>
  <c r="D1049" i="3"/>
  <c r="K1047" i="3"/>
  <c r="E1047" i="3"/>
  <c r="E1049" i="3" s="1"/>
  <c r="E1052" i="3" s="1"/>
  <c r="K1037" i="3"/>
  <c r="K1052" i="3" s="1"/>
  <c r="J1037" i="3"/>
  <c r="E1037" i="3"/>
  <c r="D1037" i="3"/>
  <c r="D1052" i="3" s="1"/>
  <c r="H1024" i="3"/>
  <c r="F1005" i="3"/>
  <c r="E1005" i="3"/>
  <c r="D1005" i="3"/>
  <c r="K1002" i="3"/>
  <c r="J1002" i="3"/>
  <c r="D1002" i="3"/>
  <c r="K1000" i="3"/>
  <c r="E1000" i="3"/>
  <c r="E1002" i="3" s="1"/>
  <c r="K990" i="3"/>
  <c r="J990" i="3"/>
  <c r="J1005" i="3" s="1"/>
  <c r="E990" i="3"/>
  <c r="D990" i="3"/>
  <c r="H977" i="3"/>
  <c r="F959" i="3"/>
  <c r="D959" i="3"/>
  <c r="K956" i="3"/>
  <c r="J956" i="3"/>
  <c r="E956" i="3"/>
  <c r="D956" i="3"/>
  <c r="K953" i="3"/>
  <c r="E953" i="3"/>
  <c r="K943" i="3"/>
  <c r="J943" i="3"/>
  <c r="J959" i="3" s="1"/>
  <c r="E943" i="3"/>
  <c r="D943" i="3"/>
  <c r="H933" i="3"/>
  <c r="F915" i="3"/>
  <c r="D915" i="3"/>
  <c r="K912" i="3"/>
  <c r="J912" i="3"/>
  <c r="E912" i="3"/>
  <c r="D912" i="3"/>
  <c r="K909" i="3"/>
  <c r="E909" i="3"/>
  <c r="K899" i="3"/>
  <c r="J899" i="3"/>
  <c r="J915" i="3" s="1"/>
  <c r="E899" i="3"/>
  <c r="D899" i="3"/>
  <c r="H887" i="3"/>
  <c r="F869" i="3"/>
  <c r="E869" i="3"/>
  <c r="K866" i="3"/>
  <c r="J866" i="3"/>
  <c r="D866" i="3"/>
  <c r="K863" i="3"/>
  <c r="E863" i="3"/>
  <c r="E866" i="3" s="1"/>
  <c r="K853" i="3"/>
  <c r="K869" i="3" s="1"/>
  <c r="J853" i="3"/>
  <c r="E853" i="3"/>
  <c r="D853" i="3"/>
  <c r="D869" i="3" s="1"/>
  <c r="H840" i="3"/>
  <c r="F822" i="3"/>
  <c r="D822" i="3"/>
  <c r="K819" i="3"/>
  <c r="J819" i="3"/>
  <c r="D819" i="3"/>
  <c r="K816" i="3"/>
  <c r="E816" i="3"/>
  <c r="E819" i="3" s="1"/>
  <c r="K807" i="3"/>
  <c r="J807" i="3"/>
  <c r="J822" i="3" s="1"/>
  <c r="E807" i="3"/>
  <c r="D807" i="3"/>
  <c r="H794" i="3"/>
  <c r="F777" i="3"/>
  <c r="K774" i="3"/>
  <c r="J774" i="3"/>
  <c r="D774" i="3"/>
  <c r="K771" i="3"/>
  <c r="E771" i="3"/>
  <c r="E774" i="3" s="1"/>
  <c r="K761" i="3"/>
  <c r="J761" i="3"/>
  <c r="J777" i="3" s="1"/>
  <c r="E761" i="3"/>
  <c r="D761" i="3"/>
  <c r="D777" i="3" s="1"/>
  <c r="H748" i="3"/>
  <c r="F729" i="3"/>
  <c r="D729" i="3"/>
  <c r="K726" i="3"/>
  <c r="J726" i="3"/>
  <c r="E726" i="3"/>
  <c r="D726" i="3"/>
  <c r="K723" i="3"/>
  <c r="E723" i="3"/>
  <c r="K713" i="3"/>
  <c r="J713" i="3"/>
  <c r="J729" i="3" s="1"/>
  <c r="E713" i="3"/>
  <c r="D713" i="3"/>
  <c r="H701" i="3"/>
  <c r="F683" i="3"/>
  <c r="E683" i="3"/>
  <c r="K681" i="3"/>
  <c r="J681" i="3"/>
  <c r="D681" i="3"/>
  <c r="K678" i="3"/>
  <c r="E678" i="3"/>
  <c r="E681" i="3" s="1"/>
  <c r="K669" i="3"/>
  <c r="K683" i="3" s="1"/>
  <c r="J669" i="3"/>
  <c r="E669" i="3"/>
  <c r="D669" i="3"/>
  <c r="D683" i="3" s="1"/>
  <c r="H657" i="3"/>
  <c r="F639" i="3"/>
  <c r="D639" i="3"/>
  <c r="K636" i="3"/>
  <c r="J636" i="3"/>
  <c r="D636" i="3"/>
  <c r="K633" i="3"/>
  <c r="E633" i="3"/>
  <c r="E636" i="3" s="1"/>
  <c r="K623" i="3"/>
  <c r="K639" i="3" s="1"/>
  <c r="J623" i="3"/>
  <c r="J639" i="3" s="1"/>
  <c r="E623" i="3"/>
  <c r="E639" i="3" s="1"/>
  <c r="D623" i="3"/>
  <c r="H612" i="3"/>
  <c r="F594" i="3"/>
  <c r="K592" i="3"/>
  <c r="J592" i="3"/>
  <c r="D592" i="3"/>
  <c r="K589" i="3"/>
  <c r="E589" i="3"/>
  <c r="E592" i="3" s="1"/>
  <c r="K579" i="3"/>
  <c r="J579" i="3"/>
  <c r="E579" i="3"/>
  <c r="D579" i="3"/>
  <c r="D594" i="3" s="1"/>
  <c r="L572" i="3"/>
  <c r="K572" i="3"/>
  <c r="H567" i="3"/>
  <c r="F549" i="3"/>
  <c r="D549" i="3"/>
  <c r="J547" i="3"/>
  <c r="D547" i="3"/>
  <c r="K544" i="3"/>
  <c r="K547" i="3" s="1"/>
  <c r="E544" i="3"/>
  <c r="E547" i="3" s="1"/>
  <c r="K535" i="3"/>
  <c r="J535" i="3"/>
  <c r="J549" i="3" s="1"/>
  <c r="E535" i="3"/>
  <c r="E549" i="3" s="1"/>
  <c r="D535" i="3"/>
  <c r="H523" i="3"/>
  <c r="F504" i="3"/>
  <c r="D504" i="3"/>
  <c r="K501" i="3"/>
  <c r="J501" i="3"/>
  <c r="D501" i="3"/>
  <c r="K498" i="3"/>
  <c r="E498" i="3"/>
  <c r="E501" i="3" s="1"/>
  <c r="K488" i="3"/>
  <c r="K504" i="3" s="1"/>
  <c r="J488" i="3"/>
  <c r="J504" i="3" s="1"/>
  <c r="E488" i="3"/>
  <c r="E504" i="3" s="1"/>
  <c r="D488" i="3"/>
  <c r="H479" i="3"/>
  <c r="F461" i="3"/>
  <c r="K459" i="3"/>
  <c r="J459" i="3"/>
  <c r="D459" i="3"/>
  <c r="D461" i="3" s="1"/>
  <c r="K456" i="3"/>
  <c r="E456" i="3"/>
  <c r="E459" i="3" s="1"/>
  <c r="K446" i="3"/>
  <c r="J446" i="3"/>
  <c r="J461" i="3" s="1"/>
  <c r="E446" i="3"/>
  <c r="E461" i="3" s="1"/>
  <c r="D446" i="3"/>
  <c r="H434" i="3"/>
  <c r="F415" i="3"/>
  <c r="E415" i="3"/>
  <c r="J412" i="3"/>
  <c r="D412" i="3"/>
  <c r="D415" i="3" s="1"/>
  <c r="K410" i="3"/>
  <c r="K412" i="3" s="1"/>
  <c r="K415" i="3" s="1"/>
  <c r="E410" i="3"/>
  <c r="E412" i="3" s="1"/>
  <c r="K400" i="3"/>
  <c r="J400" i="3"/>
  <c r="J415" i="3" s="1"/>
  <c r="E400" i="3"/>
  <c r="D400" i="3"/>
  <c r="H388" i="3"/>
  <c r="J369" i="3"/>
  <c r="F369" i="3"/>
  <c r="D369" i="3"/>
  <c r="J366" i="3"/>
  <c r="D366" i="3"/>
  <c r="K363" i="3"/>
  <c r="K366" i="3" s="1"/>
  <c r="K369" i="3" s="1"/>
  <c r="E363" i="3"/>
  <c r="E366" i="3" s="1"/>
  <c r="K353" i="3"/>
  <c r="J353" i="3"/>
  <c r="E353" i="3"/>
  <c r="D353" i="3"/>
  <c r="H340" i="3"/>
  <c r="J320" i="3"/>
  <c r="F320" i="3"/>
  <c r="J317" i="3"/>
  <c r="D317" i="3"/>
  <c r="D320" i="3" s="1"/>
  <c r="K314" i="3"/>
  <c r="K317" i="3" s="1"/>
  <c r="E314" i="3"/>
  <c r="E317" i="3" s="1"/>
  <c r="K304" i="3"/>
  <c r="K320" i="3" s="1"/>
  <c r="J304" i="3"/>
  <c r="E304" i="3"/>
  <c r="D304" i="3"/>
  <c r="H291" i="3"/>
  <c r="K271" i="3"/>
  <c r="F271" i="3"/>
  <c r="J268" i="3"/>
  <c r="D268" i="3"/>
  <c r="D271" i="3" s="1"/>
  <c r="K266" i="3"/>
  <c r="K268" i="3" s="1"/>
  <c r="E266" i="3"/>
  <c r="E268" i="3" s="1"/>
  <c r="E271" i="3" s="1"/>
  <c r="K256" i="3"/>
  <c r="J256" i="3"/>
  <c r="J271" i="3" s="1"/>
  <c r="E256" i="3"/>
  <c r="D256" i="3"/>
  <c r="H244" i="3"/>
  <c r="J224" i="3"/>
  <c r="F224" i="3"/>
  <c r="J221" i="3"/>
  <c r="D221" i="3"/>
  <c r="D224" i="3" s="1"/>
  <c r="K218" i="3"/>
  <c r="K221" i="3" s="1"/>
  <c r="E218" i="3"/>
  <c r="E221" i="3" s="1"/>
  <c r="K208" i="3"/>
  <c r="K224" i="3" s="1"/>
  <c r="J208" i="3"/>
  <c r="E208" i="3"/>
  <c r="E224" i="3" s="1"/>
  <c r="D208" i="3"/>
  <c r="H196" i="3"/>
  <c r="K175" i="3"/>
  <c r="F175" i="3"/>
  <c r="D175" i="3"/>
  <c r="J172" i="3"/>
  <c r="D172" i="3"/>
  <c r="K169" i="3"/>
  <c r="K172" i="3" s="1"/>
  <c r="E169" i="3"/>
  <c r="E172" i="3" s="1"/>
  <c r="K160" i="3"/>
  <c r="J160" i="3"/>
  <c r="J175" i="3" s="1"/>
  <c r="E160" i="3"/>
  <c r="E175" i="3" s="1"/>
  <c r="D160" i="3"/>
  <c r="H149" i="3"/>
  <c r="F129" i="3"/>
  <c r="E129" i="3"/>
  <c r="D129" i="3"/>
  <c r="K126" i="3"/>
  <c r="J126" i="3"/>
  <c r="D126" i="3"/>
  <c r="K123" i="3"/>
  <c r="E123" i="3"/>
  <c r="E126" i="3" s="1"/>
  <c r="K115" i="3"/>
  <c r="K129" i="3" s="1"/>
  <c r="J115" i="3"/>
  <c r="J129" i="3" s="1"/>
  <c r="E115" i="3"/>
  <c r="D115" i="3"/>
  <c r="H103" i="3"/>
  <c r="F83" i="3"/>
  <c r="K80" i="3"/>
  <c r="J80" i="3"/>
  <c r="D80" i="3"/>
  <c r="D83" i="3" s="1"/>
  <c r="K77" i="3"/>
  <c r="E77" i="3"/>
  <c r="E80" i="3" s="1"/>
  <c r="K68" i="3"/>
  <c r="K83" i="3" s="1"/>
  <c r="J68" i="3"/>
  <c r="J83" i="3" s="1"/>
  <c r="E68" i="3"/>
  <c r="E83" i="3" s="1"/>
  <c r="D68" i="3"/>
  <c r="H56" i="3"/>
  <c r="F37" i="3"/>
  <c r="E37" i="3"/>
  <c r="J34" i="3"/>
  <c r="D34" i="3"/>
  <c r="D37" i="3" s="1"/>
  <c r="K31" i="3"/>
  <c r="K34" i="3" s="1"/>
  <c r="K37" i="3" s="1"/>
  <c r="E30" i="3"/>
  <c r="E34" i="3" s="1"/>
  <c r="K22" i="3"/>
  <c r="J22" i="3"/>
  <c r="J37" i="3" s="1"/>
  <c r="E22" i="3"/>
  <c r="D22" i="3"/>
  <c r="H12" i="3"/>
  <c r="I195" i="212"/>
  <c r="B195" i="212"/>
  <c r="A195" i="212"/>
  <c r="L194" i="212"/>
  <c r="K194" i="212"/>
  <c r="J194" i="212"/>
  <c r="I194" i="212"/>
  <c r="G194" i="212"/>
  <c r="G195" i="212" s="1"/>
  <c r="B185" i="212"/>
  <c r="A185" i="212"/>
  <c r="L184" i="212"/>
  <c r="L195" i="212" s="1"/>
  <c r="K184" i="212"/>
  <c r="J184" i="212"/>
  <c r="J195" i="212" s="1"/>
  <c r="I184" i="212"/>
  <c r="G184" i="212"/>
  <c r="L176" i="212"/>
  <c r="I176" i="212"/>
  <c r="B176" i="212"/>
  <c r="A176" i="212"/>
  <c r="L175" i="212"/>
  <c r="K175" i="212"/>
  <c r="K176" i="212" s="1"/>
  <c r="J175" i="212"/>
  <c r="I175" i="212"/>
  <c r="G175" i="212"/>
  <c r="B166" i="212"/>
  <c r="A166" i="212"/>
  <c r="L165" i="212"/>
  <c r="K165" i="212"/>
  <c r="J165" i="212"/>
  <c r="J176" i="212" s="1"/>
  <c r="I165" i="212"/>
  <c r="G165" i="212"/>
  <c r="B157" i="212"/>
  <c r="A157" i="212"/>
  <c r="L156" i="212"/>
  <c r="L157" i="212" s="1"/>
  <c r="K156" i="212"/>
  <c r="J156" i="212"/>
  <c r="I156" i="212"/>
  <c r="G156" i="212"/>
  <c r="B147" i="212"/>
  <c r="A147" i="212"/>
  <c r="L146" i="212"/>
  <c r="K146" i="212"/>
  <c r="J146" i="212"/>
  <c r="I146" i="212"/>
  <c r="G146" i="212"/>
  <c r="G157" i="212" s="1"/>
  <c r="J138" i="212"/>
  <c r="I138" i="212"/>
  <c r="G138" i="212"/>
  <c r="B138" i="212"/>
  <c r="A138" i="212"/>
  <c r="L137" i="212"/>
  <c r="K137" i="212"/>
  <c r="J137" i="212"/>
  <c r="I137" i="212"/>
  <c r="G137" i="212"/>
  <c r="B128" i="212"/>
  <c r="A128" i="212"/>
  <c r="L127" i="212"/>
  <c r="K127" i="212"/>
  <c r="K138" i="212" s="1"/>
  <c r="J127" i="212"/>
  <c r="I127" i="212"/>
  <c r="G127" i="212"/>
  <c r="L119" i="212"/>
  <c r="K119" i="212"/>
  <c r="G119" i="212"/>
  <c r="B119" i="212"/>
  <c r="A119" i="212"/>
  <c r="L118" i="212"/>
  <c r="K118" i="212"/>
  <c r="J118" i="212"/>
  <c r="J119" i="212" s="1"/>
  <c r="I118" i="212"/>
  <c r="G118" i="212"/>
  <c r="B109" i="212"/>
  <c r="A109" i="212"/>
  <c r="L108" i="212"/>
  <c r="K108" i="212"/>
  <c r="J108" i="212"/>
  <c r="I108" i="212"/>
  <c r="I119" i="212" s="1"/>
  <c r="G108" i="212"/>
  <c r="L100" i="212"/>
  <c r="K100" i="212"/>
  <c r="G100" i="212"/>
  <c r="B100" i="212"/>
  <c r="A100" i="212"/>
  <c r="L99" i="212"/>
  <c r="K99" i="212"/>
  <c r="J99" i="212"/>
  <c r="I99" i="212"/>
  <c r="G99" i="212"/>
  <c r="B90" i="212"/>
  <c r="A90" i="212"/>
  <c r="L89" i="212"/>
  <c r="K89" i="212"/>
  <c r="J89" i="212"/>
  <c r="J100" i="212" s="1"/>
  <c r="I89" i="212"/>
  <c r="I100" i="212" s="1"/>
  <c r="G89" i="212"/>
  <c r="K81" i="212"/>
  <c r="J81" i="212"/>
  <c r="B81" i="212"/>
  <c r="A81" i="212"/>
  <c r="L80" i="212"/>
  <c r="K80" i="212"/>
  <c r="J80" i="212"/>
  <c r="I80" i="212"/>
  <c r="I81" i="212" s="1"/>
  <c r="G80" i="212"/>
  <c r="B71" i="212"/>
  <c r="A71" i="212"/>
  <c r="L70" i="212"/>
  <c r="L81" i="212" s="1"/>
  <c r="K70" i="212"/>
  <c r="J70" i="212"/>
  <c r="I70" i="212"/>
  <c r="G70" i="212"/>
  <c r="G81" i="212" s="1"/>
  <c r="I62" i="212"/>
  <c r="B62" i="212"/>
  <c r="A62" i="212"/>
  <c r="L61" i="212"/>
  <c r="L62" i="212" s="1"/>
  <c r="K61" i="212"/>
  <c r="J61" i="212"/>
  <c r="I61" i="212"/>
  <c r="G61" i="212"/>
  <c r="B52" i="212"/>
  <c r="A52" i="212"/>
  <c r="L51" i="212"/>
  <c r="K51" i="212"/>
  <c r="K62" i="212" s="1"/>
  <c r="J51" i="212"/>
  <c r="I51" i="212"/>
  <c r="G51" i="212"/>
  <c r="I43" i="212"/>
  <c r="G43" i="212"/>
  <c r="B43" i="212"/>
  <c r="A43" i="212"/>
  <c r="L42" i="212"/>
  <c r="K42" i="212"/>
  <c r="J42" i="212"/>
  <c r="I42" i="212"/>
  <c r="G42" i="212"/>
  <c r="B33" i="212"/>
  <c r="A33" i="212"/>
  <c r="L32" i="212"/>
  <c r="K32" i="212"/>
  <c r="K43" i="212" s="1"/>
  <c r="J32" i="212"/>
  <c r="J43" i="212" s="1"/>
  <c r="I32" i="212"/>
  <c r="G32" i="212"/>
  <c r="L24" i="212"/>
  <c r="G24" i="212"/>
  <c r="B24" i="212"/>
  <c r="A24" i="212"/>
  <c r="L23" i="212"/>
  <c r="K23" i="212"/>
  <c r="K24" i="212" s="1"/>
  <c r="J23" i="212"/>
  <c r="I23" i="212"/>
  <c r="G23" i="212"/>
  <c r="B14" i="212"/>
  <c r="A14" i="212"/>
  <c r="L13" i="212"/>
  <c r="K13" i="212"/>
  <c r="J13" i="212"/>
  <c r="I13" i="212"/>
  <c r="I24" i="212" s="1"/>
  <c r="G13" i="212"/>
  <c r="E164" i="150"/>
  <c r="F162" i="150"/>
  <c r="E162" i="150"/>
  <c r="F155" i="150"/>
  <c r="E155" i="150"/>
  <c r="F144" i="150"/>
  <c r="F164" i="150" s="1"/>
  <c r="E144" i="150"/>
  <c r="F113" i="150"/>
  <c r="E113" i="150"/>
  <c r="F104" i="150"/>
  <c r="E104" i="150"/>
  <c r="E115" i="150" s="1"/>
  <c r="F95" i="150"/>
  <c r="F115" i="150" s="1"/>
  <c r="E95" i="150"/>
  <c r="F85" i="150"/>
  <c r="E85" i="150"/>
  <c r="F54" i="150"/>
  <c r="E54" i="150"/>
  <c r="F45" i="150"/>
  <c r="E45" i="150"/>
  <c r="F37" i="150"/>
  <c r="E37" i="150"/>
  <c r="F25" i="150"/>
  <c r="E25" i="150"/>
  <c r="AA13" i="210"/>
  <c r="AB13" i="210" s="1"/>
  <c r="AC13" i="210" s="1"/>
  <c r="AD13" i="210" s="1"/>
  <c r="V13" i="210"/>
  <c r="W13" i="210" s="1"/>
  <c r="U13" i="210"/>
  <c r="T13" i="210"/>
  <c r="M13" i="210"/>
  <c r="N13" i="210" s="1"/>
  <c r="O13" i="210" s="1"/>
  <c r="P13" i="210" s="1"/>
  <c r="G13" i="210"/>
  <c r="H13" i="210" s="1"/>
  <c r="I13" i="210" s="1"/>
  <c r="F13" i="210"/>
  <c r="AD12" i="210"/>
  <c r="AE12" i="210" s="1"/>
  <c r="AC12" i="210"/>
  <c r="V12" i="210"/>
  <c r="W12" i="210" s="1"/>
  <c r="X12" i="210" s="1"/>
  <c r="Y12" i="210" s="1"/>
  <c r="O12" i="210"/>
  <c r="P12" i="210" s="1"/>
  <c r="Q12" i="210" s="1"/>
  <c r="R12" i="210" s="1"/>
  <c r="J12" i="210"/>
  <c r="K12" i="210" s="1"/>
  <c r="H12" i="210"/>
  <c r="I12" i="210" s="1"/>
  <c r="AF11" i="210"/>
  <c r="Z11" i="210"/>
  <c r="AA11" i="210" s="1"/>
  <c r="AB11" i="210" s="1"/>
  <c r="Y11" i="210"/>
  <c r="T11" i="210"/>
  <c r="U11" i="210" s="1"/>
  <c r="S11" i="210"/>
  <c r="R11" i="210"/>
  <c r="K11" i="210"/>
  <c r="L11" i="210" s="1"/>
  <c r="M11" i="210" s="1"/>
  <c r="N11" i="210" s="1"/>
  <c r="E11" i="210"/>
  <c r="F11" i="210" s="1"/>
  <c r="G11" i="210" s="1"/>
  <c r="D11" i="210"/>
  <c r="AB10" i="210"/>
  <c r="AC10" i="210" s="1"/>
  <c r="AD10" i="210" s="1"/>
  <c r="AA10" i="210"/>
  <c r="V10" i="210"/>
  <c r="W10" i="210" s="1"/>
  <c r="U10" i="210"/>
  <c r="T10" i="210"/>
  <c r="M10" i="210"/>
  <c r="N10" i="210" s="1"/>
  <c r="O10" i="210" s="1"/>
  <c r="P10" i="210" s="1"/>
  <c r="I10" i="210"/>
  <c r="H10" i="210"/>
  <c r="G10" i="210"/>
  <c r="F10" i="210"/>
  <c r="AD9" i="210"/>
  <c r="AE9" i="210" s="1"/>
  <c r="AB9" i="210"/>
  <c r="AC9" i="210" s="1"/>
  <c r="V9" i="210"/>
  <c r="W9" i="210" s="1"/>
  <c r="X9" i="210" s="1"/>
  <c r="U9" i="210"/>
  <c r="O9" i="210"/>
  <c r="P9" i="210" s="1"/>
  <c r="Q9" i="210" s="1"/>
  <c r="N9" i="210"/>
  <c r="H9" i="210"/>
  <c r="I9" i="210" s="1"/>
  <c r="J9" i="210" s="1"/>
  <c r="G9" i="210"/>
  <c r="AE8" i="210"/>
  <c r="AF8" i="210" s="1"/>
  <c r="X8" i="210"/>
  <c r="Y8" i="210" s="1"/>
  <c r="Z8" i="210" s="1"/>
  <c r="AA8" i="210" s="1"/>
  <c r="T8" i="210"/>
  <c r="Q8" i="210"/>
  <c r="R8" i="210" s="1"/>
  <c r="S8" i="210" s="1"/>
  <c r="K8" i="210"/>
  <c r="L8" i="210" s="1"/>
  <c r="M8" i="210" s="1"/>
  <c r="J8" i="210"/>
  <c r="C8" i="210"/>
  <c r="D8" i="210" s="1"/>
  <c r="E8" i="210" s="1"/>
  <c r="F8" i="210" s="1"/>
  <c r="Z7" i="210"/>
  <c r="AA7" i="210" s="1"/>
  <c r="AB7" i="210" s="1"/>
  <c r="AC7" i="210" s="1"/>
  <c r="V7" i="210"/>
  <c r="S7" i="210"/>
  <c r="T7" i="210" s="1"/>
  <c r="U7" i="210" s="1"/>
  <c r="M7" i="210"/>
  <c r="N7" i="210" s="1"/>
  <c r="O7" i="210" s="1"/>
  <c r="L7" i="210"/>
  <c r="E7" i="210"/>
  <c r="F7" i="210" s="1"/>
  <c r="G7" i="210" s="1"/>
  <c r="H7" i="210" s="1"/>
  <c r="AC6" i="210"/>
  <c r="AD6" i="210" s="1"/>
  <c r="AE6" i="210" s="1"/>
  <c r="AF6" i="210" s="1"/>
  <c r="O6" i="210"/>
  <c r="P6" i="210" s="1"/>
  <c r="Q6" i="210" s="1"/>
  <c r="R6" i="210" s="1"/>
  <c r="I6" i="210"/>
  <c r="J6" i="210" s="1"/>
  <c r="K6" i="210" s="1"/>
  <c r="H6" i="210"/>
  <c r="O5" i="210"/>
  <c r="P5" i="210" s="1"/>
  <c r="Q5" i="210" s="1"/>
  <c r="R5" i="210" s="1"/>
  <c r="K5" i="210"/>
  <c r="J5" i="210"/>
  <c r="I5" i="210"/>
  <c r="H5" i="210"/>
  <c r="Y4" i="210"/>
  <c r="Z4" i="210" s="1"/>
  <c r="AA4" i="210" s="1"/>
  <c r="AB4" i="210" s="1"/>
  <c r="R4" i="210"/>
  <c r="S4" i="210" s="1"/>
  <c r="T4" i="210" s="1"/>
  <c r="U4" i="210" s="1"/>
  <c r="K4" i="210"/>
  <c r="L4" i="210" s="1"/>
  <c r="M4" i="210" s="1"/>
  <c r="N4" i="210" s="1"/>
  <c r="F3" i="210"/>
  <c r="G3" i="210" s="1"/>
  <c r="H3" i="210" s="1"/>
  <c r="I3" i="210" s="1"/>
  <c r="J3" i="210" s="1"/>
  <c r="K3" i="210" s="1"/>
  <c r="L3" i="210" s="1"/>
  <c r="M3" i="210" s="1"/>
  <c r="N3" i="210" s="1"/>
  <c r="O3" i="210" s="1"/>
  <c r="P3" i="210" s="1"/>
  <c r="Q3" i="210" s="1"/>
  <c r="R3" i="210" s="1"/>
  <c r="S3" i="210" s="1"/>
  <c r="T3" i="210" s="1"/>
  <c r="U3" i="210" s="1"/>
  <c r="V3" i="210" s="1"/>
  <c r="W3" i="210" s="1"/>
  <c r="X3" i="210" s="1"/>
  <c r="Y3" i="210" s="1"/>
  <c r="Z3" i="210" s="1"/>
  <c r="AA3" i="210" s="1"/>
  <c r="AB3" i="210" s="1"/>
  <c r="AC3" i="210" s="1"/>
  <c r="AD3" i="210" s="1"/>
  <c r="AE3" i="210" s="1"/>
  <c r="AF3" i="210" s="1"/>
  <c r="E3" i="210"/>
  <c r="D3" i="210"/>
  <c r="C3" i="210"/>
  <c r="I195" i="209"/>
  <c r="F195" i="209"/>
  <c r="B195" i="209"/>
  <c r="A195" i="209"/>
  <c r="J194" i="209"/>
  <c r="I194" i="209"/>
  <c r="H194" i="209"/>
  <c r="G194" i="209"/>
  <c r="F194" i="209"/>
  <c r="B185" i="209"/>
  <c r="A185" i="209"/>
  <c r="J184" i="209"/>
  <c r="J195" i="209" s="1"/>
  <c r="I184" i="209"/>
  <c r="H184" i="209"/>
  <c r="G184" i="209"/>
  <c r="G195" i="209" s="1"/>
  <c r="F184" i="209"/>
  <c r="I176" i="209"/>
  <c r="G176" i="209"/>
  <c r="F176" i="209"/>
  <c r="B176" i="209"/>
  <c r="A176" i="209"/>
  <c r="J175" i="209"/>
  <c r="I175" i="209"/>
  <c r="H175" i="209"/>
  <c r="H176" i="209" s="1"/>
  <c r="G175" i="209"/>
  <c r="F175" i="209"/>
  <c r="B166" i="209"/>
  <c r="A166" i="209"/>
  <c r="J165" i="209"/>
  <c r="J176" i="209" s="1"/>
  <c r="I165" i="209"/>
  <c r="H165" i="209"/>
  <c r="G165" i="209"/>
  <c r="F165" i="209"/>
  <c r="J157" i="209"/>
  <c r="I157" i="209"/>
  <c r="B157" i="209"/>
  <c r="A157" i="209"/>
  <c r="J156" i="209"/>
  <c r="I156" i="209"/>
  <c r="H156" i="209"/>
  <c r="G156" i="209"/>
  <c r="F156" i="209"/>
  <c r="B147" i="209"/>
  <c r="A147" i="209"/>
  <c r="J146" i="209"/>
  <c r="I146" i="209"/>
  <c r="H146" i="209"/>
  <c r="G146" i="209"/>
  <c r="G157" i="209" s="1"/>
  <c r="F146" i="209"/>
  <c r="J138" i="209"/>
  <c r="G138" i="209"/>
  <c r="F138" i="209"/>
  <c r="B138" i="209"/>
  <c r="A138" i="209"/>
  <c r="J137" i="209"/>
  <c r="I137" i="209"/>
  <c r="H137" i="209"/>
  <c r="G137" i="209"/>
  <c r="F137" i="209"/>
  <c r="B128" i="209"/>
  <c r="A128" i="209"/>
  <c r="J127" i="209"/>
  <c r="I127" i="209"/>
  <c r="H127" i="209"/>
  <c r="H138" i="209" s="1"/>
  <c r="G127" i="209"/>
  <c r="F127" i="209"/>
  <c r="J119" i="209"/>
  <c r="I119" i="209"/>
  <c r="H119" i="209"/>
  <c r="B119" i="209"/>
  <c r="A119" i="209"/>
  <c r="J118" i="209"/>
  <c r="I118" i="209"/>
  <c r="H118" i="209"/>
  <c r="G118" i="209"/>
  <c r="G119" i="209" s="1"/>
  <c r="F118" i="209"/>
  <c r="B109" i="209"/>
  <c r="A109" i="209"/>
  <c r="J108" i="209"/>
  <c r="I108" i="209"/>
  <c r="H108" i="209"/>
  <c r="G108" i="209"/>
  <c r="F108" i="209"/>
  <c r="F119" i="209" s="1"/>
  <c r="I100" i="209"/>
  <c r="B100" i="209"/>
  <c r="A100" i="209"/>
  <c r="J99" i="209"/>
  <c r="I99" i="209"/>
  <c r="H99" i="209"/>
  <c r="H100" i="209" s="1"/>
  <c r="G99" i="209"/>
  <c r="F99" i="209"/>
  <c r="B90" i="209"/>
  <c r="A90" i="209"/>
  <c r="J89" i="209"/>
  <c r="J100" i="209" s="1"/>
  <c r="I89" i="209"/>
  <c r="H89" i="209"/>
  <c r="G89" i="209"/>
  <c r="G100" i="209" s="1"/>
  <c r="F89" i="209"/>
  <c r="F100" i="209" s="1"/>
  <c r="H81" i="209"/>
  <c r="F81" i="209"/>
  <c r="B81" i="209"/>
  <c r="A81" i="209"/>
  <c r="J80" i="209"/>
  <c r="I80" i="209"/>
  <c r="H80" i="209"/>
  <c r="G80" i="209"/>
  <c r="G81" i="209" s="1"/>
  <c r="F80" i="209"/>
  <c r="B71" i="209"/>
  <c r="A71" i="209"/>
  <c r="J70" i="209"/>
  <c r="I70" i="209"/>
  <c r="I81" i="209" s="1"/>
  <c r="H70" i="209"/>
  <c r="G70" i="209"/>
  <c r="F70" i="209"/>
  <c r="I62" i="209"/>
  <c r="H62" i="209"/>
  <c r="B62" i="209"/>
  <c r="A62" i="209"/>
  <c r="J61" i="209"/>
  <c r="J62" i="209" s="1"/>
  <c r="I61" i="209"/>
  <c r="H61" i="209"/>
  <c r="G61" i="209"/>
  <c r="F61" i="209"/>
  <c r="B52" i="209"/>
  <c r="A52" i="209"/>
  <c r="J51" i="209"/>
  <c r="I51" i="209"/>
  <c r="H51" i="209"/>
  <c r="G51" i="209"/>
  <c r="G62" i="209" s="1"/>
  <c r="F51" i="209"/>
  <c r="F62" i="209" s="1"/>
  <c r="F43" i="209"/>
  <c r="B43" i="209"/>
  <c r="A43" i="209"/>
  <c r="J42" i="209"/>
  <c r="I42" i="209"/>
  <c r="H42" i="209"/>
  <c r="G42" i="209"/>
  <c r="F42" i="209"/>
  <c r="B33" i="209"/>
  <c r="A33" i="209"/>
  <c r="J32" i="209"/>
  <c r="I32" i="209"/>
  <c r="H32" i="209"/>
  <c r="H43" i="209" s="1"/>
  <c r="G32" i="209"/>
  <c r="G43" i="209" s="1"/>
  <c r="F32" i="209"/>
  <c r="I24" i="209"/>
  <c r="H24" i="209"/>
  <c r="G24" i="209"/>
  <c r="G196" i="209" s="1"/>
  <c r="B24" i="209"/>
  <c r="A24" i="209"/>
  <c r="J23" i="209"/>
  <c r="I23" i="209"/>
  <c r="H23" i="209"/>
  <c r="G23" i="209"/>
  <c r="F23" i="209"/>
  <c r="B14" i="209"/>
  <c r="A14" i="209"/>
  <c r="J13" i="209"/>
  <c r="J24" i="209" s="1"/>
  <c r="I13" i="209"/>
  <c r="H13" i="209"/>
  <c r="G13" i="209"/>
  <c r="F13" i="209"/>
  <c r="H196" i="376"/>
  <c r="B195" i="376"/>
  <c r="A195" i="376"/>
  <c r="L194" i="376"/>
  <c r="J194" i="376"/>
  <c r="I194" i="376"/>
  <c r="H194" i="376"/>
  <c r="G194" i="376"/>
  <c r="F194" i="376"/>
  <c r="B185" i="376"/>
  <c r="A185" i="376"/>
  <c r="L184" i="376"/>
  <c r="L195" i="376" s="1"/>
  <c r="J184" i="376"/>
  <c r="J195" i="376" s="1"/>
  <c r="I184" i="376"/>
  <c r="I195" i="376" s="1"/>
  <c r="H184" i="376"/>
  <c r="H195" i="376" s="1"/>
  <c r="G184" i="376"/>
  <c r="G195" i="376" s="1"/>
  <c r="F184" i="376"/>
  <c r="F195" i="376" s="1"/>
  <c r="I176" i="376"/>
  <c r="G176" i="376"/>
  <c r="B176" i="376"/>
  <c r="A176" i="376"/>
  <c r="L175" i="376"/>
  <c r="J175" i="376"/>
  <c r="I175" i="376"/>
  <c r="H175" i="376"/>
  <c r="G175" i="376"/>
  <c r="F175" i="376"/>
  <c r="B166" i="376"/>
  <c r="A166" i="376"/>
  <c r="L165" i="376"/>
  <c r="L176" i="376" s="1"/>
  <c r="J165" i="376"/>
  <c r="J176" i="376" s="1"/>
  <c r="I165" i="376"/>
  <c r="H165" i="376"/>
  <c r="H176" i="376" s="1"/>
  <c r="G165" i="376"/>
  <c r="F165" i="376"/>
  <c r="F176" i="376" s="1"/>
  <c r="J157" i="376"/>
  <c r="B157" i="376"/>
  <c r="A157" i="376"/>
  <c r="L156" i="376"/>
  <c r="J156" i="376"/>
  <c r="I156" i="376"/>
  <c r="H156" i="376"/>
  <c r="G156" i="376"/>
  <c r="F156" i="376"/>
  <c r="B147" i="376"/>
  <c r="A147" i="376"/>
  <c r="L146" i="376"/>
  <c r="L157" i="376" s="1"/>
  <c r="J146" i="376"/>
  <c r="I146" i="376"/>
  <c r="I157" i="376" s="1"/>
  <c r="H146" i="376"/>
  <c r="H157" i="376" s="1"/>
  <c r="G146" i="376"/>
  <c r="G157" i="376" s="1"/>
  <c r="F146" i="376"/>
  <c r="F157" i="376" s="1"/>
  <c r="L138" i="376"/>
  <c r="J138" i="376"/>
  <c r="B138" i="376"/>
  <c r="A138" i="376"/>
  <c r="L137" i="376"/>
  <c r="J137" i="376"/>
  <c r="I137" i="376"/>
  <c r="H137" i="376"/>
  <c r="G137" i="376"/>
  <c r="F137" i="376"/>
  <c r="B128" i="376"/>
  <c r="A128" i="376"/>
  <c r="L127" i="376"/>
  <c r="J127" i="376"/>
  <c r="I127" i="376"/>
  <c r="I138" i="376" s="1"/>
  <c r="H127" i="376"/>
  <c r="H138" i="376" s="1"/>
  <c r="G127" i="376"/>
  <c r="G138" i="376" s="1"/>
  <c r="F127" i="376"/>
  <c r="F138" i="376" s="1"/>
  <c r="H119" i="376"/>
  <c r="B119" i="376"/>
  <c r="A119" i="376"/>
  <c r="L118" i="376"/>
  <c r="J118" i="376"/>
  <c r="I118" i="376"/>
  <c r="H118" i="376"/>
  <c r="G118" i="376"/>
  <c r="F118" i="376"/>
  <c r="B109" i="376"/>
  <c r="A109" i="376"/>
  <c r="L108" i="376"/>
  <c r="L119" i="376" s="1"/>
  <c r="J108" i="376"/>
  <c r="J119" i="376" s="1"/>
  <c r="I108" i="376"/>
  <c r="I119" i="376" s="1"/>
  <c r="H108" i="376"/>
  <c r="G108" i="376"/>
  <c r="G119" i="376" s="1"/>
  <c r="F108" i="376"/>
  <c r="F119" i="376" s="1"/>
  <c r="I100" i="376"/>
  <c r="B100" i="376"/>
  <c r="A100" i="376"/>
  <c r="L99" i="376"/>
  <c r="J99" i="376"/>
  <c r="I99" i="376"/>
  <c r="H99" i="376"/>
  <c r="G99" i="376"/>
  <c r="F99" i="376"/>
  <c r="F100" i="376" s="1"/>
  <c r="B90" i="376"/>
  <c r="A90" i="376"/>
  <c r="L89" i="376"/>
  <c r="L100" i="376" s="1"/>
  <c r="F89" i="376"/>
  <c r="G81" i="376"/>
  <c r="B81" i="376"/>
  <c r="A81" i="376"/>
  <c r="L80" i="376"/>
  <c r="J80" i="376"/>
  <c r="I80" i="376"/>
  <c r="H80" i="376"/>
  <c r="H81" i="376" s="1"/>
  <c r="G80" i="376"/>
  <c r="F80" i="376"/>
  <c r="F81" i="376" s="1"/>
  <c r="B71" i="376"/>
  <c r="A71" i="376"/>
  <c r="L70" i="376"/>
  <c r="L81" i="376" s="1"/>
  <c r="F70" i="376"/>
  <c r="J62" i="376"/>
  <c r="I62" i="376"/>
  <c r="B62" i="376"/>
  <c r="A62" i="376"/>
  <c r="L61" i="376"/>
  <c r="J61" i="376"/>
  <c r="I61" i="376"/>
  <c r="H61" i="376"/>
  <c r="G61" i="376"/>
  <c r="F61" i="376"/>
  <c r="B52" i="376"/>
  <c r="A52" i="376"/>
  <c r="L51" i="376"/>
  <c r="L62" i="376" s="1"/>
  <c r="F51" i="376"/>
  <c r="F62" i="376" s="1"/>
  <c r="B43" i="376"/>
  <c r="A43" i="376"/>
  <c r="L42" i="376"/>
  <c r="F42" i="376"/>
  <c r="B33" i="376"/>
  <c r="A33" i="376"/>
  <c r="L32" i="376"/>
  <c r="F32" i="376"/>
  <c r="F43" i="376" s="1"/>
  <c r="L24" i="376"/>
  <c r="J24" i="376"/>
  <c r="B24" i="376"/>
  <c r="A24" i="376"/>
  <c r="L23" i="376"/>
  <c r="J23" i="376"/>
  <c r="I23" i="376"/>
  <c r="H23" i="376"/>
  <c r="G23" i="376"/>
  <c r="F23" i="376"/>
  <c r="B14" i="376"/>
  <c r="A14" i="376"/>
  <c r="L13" i="376"/>
  <c r="J13" i="376"/>
  <c r="I13" i="376"/>
  <c r="I24" i="376" s="1"/>
  <c r="H13" i="376"/>
  <c r="H24" i="376" s="1"/>
  <c r="G13" i="376"/>
  <c r="G24" i="376" s="1"/>
  <c r="F13" i="376"/>
  <c r="F24" i="376" s="1"/>
  <c r="J89" i="376"/>
  <c r="J100" i="376" s="1"/>
  <c r="I89" i="376"/>
  <c r="H89" i="376"/>
  <c r="H100" i="376" s="1"/>
  <c r="G89" i="376"/>
  <c r="G100" i="376" s="1"/>
  <c r="J70" i="376"/>
  <c r="J81" i="376" s="1"/>
  <c r="I70" i="376"/>
  <c r="I81" i="376" s="1"/>
  <c r="H70" i="376"/>
  <c r="G70" i="376"/>
  <c r="J51" i="376"/>
  <c r="I51" i="376"/>
  <c r="H51" i="376"/>
  <c r="H62" i="376" s="1"/>
  <c r="G51" i="376"/>
  <c r="G62" i="376" s="1"/>
  <c r="J42" i="376"/>
  <c r="J43" i="376" s="1"/>
  <c r="I42" i="376"/>
  <c r="H42" i="376"/>
  <c r="G42" i="376"/>
  <c r="J32" i="376"/>
  <c r="I32" i="376"/>
  <c r="H32" i="376"/>
  <c r="H43" i="376" s="1"/>
  <c r="G32" i="376"/>
  <c r="G43" i="376" s="1"/>
  <c r="K988" i="372"/>
  <c r="K991" i="372" s="1"/>
  <c r="J988" i="372"/>
  <c r="J991" i="372" s="1"/>
  <c r="E988" i="372"/>
  <c r="D988" i="372"/>
  <c r="F982" i="372"/>
  <c r="K975" i="372"/>
  <c r="J975" i="372"/>
  <c r="E975" i="372"/>
  <c r="D975" i="372"/>
  <c r="H963" i="372"/>
  <c r="K938" i="372"/>
  <c r="J938" i="372"/>
  <c r="E938" i="372"/>
  <c r="D938" i="372"/>
  <c r="D941" i="372" s="1"/>
  <c r="F932" i="372"/>
  <c r="K925" i="372"/>
  <c r="J925" i="372"/>
  <c r="E925" i="372"/>
  <c r="D925" i="372"/>
  <c r="H913" i="372"/>
  <c r="K890" i="372"/>
  <c r="J890" i="372"/>
  <c r="J893" i="372" s="1"/>
  <c r="E890" i="372"/>
  <c r="F891" i="372" s="1"/>
  <c r="D890" i="372"/>
  <c r="D893" i="372" s="1"/>
  <c r="D866" i="372"/>
  <c r="K865" i="372"/>
  <c r="J865" i="372"/>
  <c r="E865" i="372"/>
  <c r="F878" i="372" s="1"/>
  <c r="D865" i="372"/>
  <c r="H852" i="372"/>
  <c r="K828" i="372"/>
  <c r="K831" i="372" s="1"/>
  <c r="J828" i="372"/>
  <c r="J831" i="372" s="1"/>
  <c r="E828" i="372"/>
  <c r="F829" i="372" s="1"/>
  <c r="D828" i="372"/>
  <c r="D831" i="372" s="1"/>
  <c r="D804" i="372"/>
  <c r="K803" i="372"/>
  <c r="J803" i="372"/>
  <c r="E803" i="372"/>
  <c r="F816" i="372" s="1"/>
  <c r="D803" i="372"/>
  <c r="H791" i="372"/>
  <c r="K768" i="372"/>
  <c r="K771" i="372" s="1"/>
  <c r="J768" i="372"/>
  <c r="J771" i="372" s="1"/>
  <c r="E768" i="372"/>
  <c r="D768" i="372"/>
  <c r="D744" i="372"/>
  <c r="K743" i="372"/>
  <c r="J743" i="372"/>
  <c r="E743" i="372"/>
  <c r="F756" i="372" s="1"/>
  <c r="D743" i="372"/>
  <c r="H730" i="372"/>
  <c r="K707" i="372"/>
  <c r="K710" i="372" s="1"/>
  <c r="J707" i="372"/>
  <c r="J710" i="372" s="1"/>
  <c r="E707" i="372"/>
  <c r="E710" i="372" s="1"/>
  <c r="D707" i="372"/>
  <c r="D683" i="372"/>
  <c r="K682" i="372"/>
  <c r="J682" i="372"/>
  <c r="E682" i="372"/>
  <c r="F695" i="372" s="1"/>
  <c r="D682" i="372"/>
  <c r="H670" i="372"/>
  <c r="K647" i="372"/>
  <c r="K650" i="372" s="1"/>
  <c r="J647" i="372"/>
  <c r="J650" i="372" s="1"/>
  <c r="E647" i="372"/>
  <c r="F648" i="372" s="1"/>
  <c r="D647" i="372"/>
  <c r="F640" i="372"/>
  <c r="D623" i="372"/>
  <c r="K622" i="372"/>
  <c r="J622" i="372"/>
  <c r="E622" i="372"/>
  <c r="F635" i="372" s="1"/>
  <c r="D622" i="372"/>
  <c r="H609" i="372"/>
  <c r="K585" i="372"/>
  <c r="K588" i="372" s="1"/>
  <c r="J585" i="372"/>
  <c r="J588" i="372" s="1"/>
  <c r="E585" i="372"/>
  <c r="F586" i="372" s="1"/>
  <c r="D585" i="372"/>
  <c r="D561" i="372"/>
  <c r="K560" i="372"/>
  <c r="J560" i="372"/>
  <c r="E560" i="372"/>
  <c r="F573" i="372" s="1"/>
  <c r="D560" i="372"/>
  <c r="H547" i="372"/>
  <c r="K524" i="372"/>
  <c r="K527" i="372" s="1"/>
  <c r="J524" i="372"/>
  <c r="E524" i="372"/>
  <c r="F525" i="372" s="1"/>
  <c r="D524" i="372"/>
  <c r="D500" i="372"/>
  <c r="K499" i="372"/>
  <c r="J499" i="372"/>
  <c r="E499" i="372"/>
  <c r="F512" i="372" s="1"/>
  <c r="D499" i="372"/>
  <c r="H486" i="372"/>
  <c r="K463" i="372"/>
  <c r="J463" i="372"/>
  <c r="E463" i="372"/>
  <c r="E466" i="372" s="1"/>
  <c r="D463" i="372"/>
  <c r="D466" i="372" s="1"/>
  <c r="D439" i="372"/>
  <c r="K438" i="372"/>
  <c r="J438" i="372"/>
  <c r="E438" i="372"/>
  <c r="F451" i="372" s="1"/>
  <c r="D438" i="372"/>
  <c r="H425" i="372"/>
  <c r="K402" i="372"/>
  <c r="J402" i="372"/>
  <c r="J405" i="372" s="1"/>
  <c r="E402" i="372"/>
  <c r="D402" i="372"/>
  <c r="D405" i="372" s="1"/>
  <c r="D378" i="372"/>
  <c r="J377" i="372"/>
  <c r="D377" i="372"/>
  <c r="K374" i="372"/>
  <c r="K377" i="372" s="1"/>
  <c r="E374" i="372"/>
  <c r="E377" i="372" s="1"/>
  <c r="F390" i="372" s="1"/>
  <c r="F371" i="372"/>
  <c r="H365" i="372"/>
  <c r="K343" i="372"/>
  <c r="K346" i="372" s="1"/>
  <c r="J343" i="372"/>
  <c r="J346" i="372" s="1"/>
  <c r="E343" i="372"/>
  <c r="F344" i="372" s="1"/>
  <c r="D343" i="372"/>
  <c r="F337" i="372"/>
  <c r="K330" i="372"/>
  <c r="J330" i="372"/>
  <c r="E330" i="372"/>
  <c r="D330" i="372"/>
  <c r="H318" i="372"/>
  <c r="K295" i="372"/>
  <c r="J295" i="372"/>
  <c r="E295" i="372"/>
  <c r="D295" i="372"/>
  <c r="D298" i="372" s="1"/>
  <c r="D271" i="372"/>
  <c r="K270" i="372"/>
  <c r="J270" i="372"/>
  <c r="E270" i="372"/>
  <c r="F283" i="372" s="1"/>
  <c r="D270" i="372"/>
  <c r="H257" i="372"/>
  <c r="K234" i="372"/>
  <c r="J234" i="372"/>
  <c r="J237" i="372" s="1"/>
  <c r="E234" i="372"/>
  <c r="E237" i="372" s="1"/>
  <c r="D234" i="372"/>
  <c r="D237" i="372" s="1"/>
  <c r="D210" i="372"/>
  <c r="K209" i="372"/>
  <c r="J209" i="372"/>
  <c r="E209" i="372"/>
  <c r="F222" i="372" s="1"/>
  <c r="D209" i="372"/>
  <c r="H197" i="372"/>
  <c r="K174" i="372"/>
  <c r="K177" i="372" s="1"/>
  <c r="J174" i="372"/>
  <c r="J177" i="372" s="1"/>
  <c r="E174" i="372"/>
  <c r="F175" i="372" s="1"/>
  <c r="D174" i="372"/>
  <c r="D177" i="372" s="1"/>
  <c r="D150" i="372"/>
  <c r="K149" i="372"/>
  <c r="J149" i="372"/>
  <c r="E149" i="372"/>
  <c r="F162" i="372" s="1"/>
  <c r="D149" i="372"/>
  <c r="H136" i="372"/>
  <c r="K112" i="372"/>
  <c r="K115" i="372" s="1"/>
  <c r="J112" i="372"/>
  <c r="J115" i="372" s="1"/>
  <c r="E112" i="372"/>
  <c r="F113" i="372" s="1"/>
  <c r="D112" i="372"/>
  <c r="D87" i="372"/>
  <c r="K86" i="372"/>
  <c r="J86" i="372"/>
  <c r="E86" i="372"/>
  <c r="F99" i="372" s="1"/>
  <c r="D86" i="372"/>
  <c r="H74" i="372"/>
  <c r="K51" i="372"/>
  <c r="J51" i="372"/>
  <c r="E51" i="372"/>
  <c r="D51" i="372"/>
  <c r="D54" i="372" s="1"/>
  <c r="D27" i="372"/>
  <c r="K26" i="372"/>
  <c r="J26" i="372"/>
  <c r="E26" i="372"/>
  <c r="F39" i="372" s="1"/>
  <c r="D26" i="372"/>
  <c r="H13" i="372"/>
  <c r="K1108" i="389"/>
  <c r="J1108" i="389"/>
  <c r="E1108" i="389"/>
  <c r="D1108" i="389"/>
  <c r="D1084" i="389"/>
  <c r="K1083" i="389"/>
  <c r="J1083" i="389"/>
  <c r="E1083" i="389"/>
  <c r="F1096" i="389" s="1"/>
  <c r="D1083" i="389"/>
  <c r="H1070" i="389"/>
  <c r="H886" i="389"/>
  <c r="K862" i="389"/>
  <c r="J862" i="389"/>
  <c r="E862" i="389"/>
  <c r="F863" i="389" s="1"/>
  <c r="D862" i="389"/>
  <c r="K849" i="389"/>
  <c r="J849" i="389"/>
  <c r="E849" i="389"/>
  <c r="D849" i="389"/>
  <c r="H837" i="389"/>
  <c r="K814" i="389"/>
  <c r="J814" i="389"/>
  <c r="E814" i="389"/>
  <c r="F815" i="389" s="1"/>
  <c r="D814" i="389"/>
  <c r="D790" i="389"/>
  <c r="K789" i="389"/>
  <c r="J789" i="389"/>
  <c r="E789" i="389"/>
  <c r="F802" i="389" s="1"/>
  <c r="D789" i="389"/>
  <c r="H777" i="389"/>
  <c r="K753" i="389"/>
  <c r="J753" i="389"/>
  <c r="E753" i="389"/>
  <c r="F754" i="389" s="1"/>
  <c r="D753" i="389"/>
  <c r="D729" i="389"/>
  <c r="K728" i="389"/>
  <c r="J728" i="389"/>
  <c r="E728" i="389"/>
  <c r="F741" i="389" s="1"/>
  <c r="D728" i="389"/>
  <c r="H716" i="389"/>
  <c r="K692" i="389"/>
  <c r="J692" i="389"/>
  <c r="E692" i="389"/>
  <c r="D692" i="389"/>
  <c r="D668" i="389"/>
  <c r="K667" i="389"/>
  <c r="J667" i="389"/>
  <c r="E667" i="389"/>
  <c r="F680" i="389" s="1"/>
  <c r="D667" i="389"/>
  <c r="H654" i="389"/>
  <c r="K631" i="389"/>
  <c r="K634" i="389" s="1"/>
  <c r="J631" i="389"/>
  <c r="J634" i="389" s="1"/>
  <c r="E631" i="389"/>
  <c r="F632" i="389" s="1"/>
  <c r="D631" i="389"/>
  <c r="D607" i="389"/>
  <c r="K606" i="389"/>
  <c r="J606" i="389"/>
  <c r="E606" i="389"/>
  <c r="F619" i="389" s="1"/>
  <c r="D606" i="389"/>
  <c r="H594" i="389"/>
  <c r="H546" i="389"/>
  <c r="H484" i="389"/>
  <c r="H423" i="389"/>
  <c r="H363" i="389"/>
  <c r="K340" i="389"/>
  <c r="J340" i="389"/>
  <c r="E340" i="389"/>
  <c r="D340" i="389"/>
  <c r="D316" i="389"/>
  <c r="K315" i="389"/>
  <c r="J315" i="389"/>
  <c r="E315" i="389"/>
  <c r="F328" i="389" s="1"/>
  <c r="D315" i="389"/>
  <c r="H304" i="389"/>
  <c r="K282" i="389"/>
  <c r="J282" i="389"/>
  <c r="E282" i="389"/>
  <c r="D282" i="389"/>
  <c r="F276" i="389"/>
  <c r="F275" i="389"/>
  <c r="K269" i="389"/>
  <c r="J269" i="389"/>
  <c r="E269" i="389"/>
  <c r="D269" i="389"/>
  <c r="H257" i="389"/>
  <c r="K234" i="389"/>
  <c r="J234" i="389"/>
  <c r="E234" i="389"/>
  <c r="D234" i="389"/>
  <c r="D210" i="389"/>
  <c r="K209" i="389"/>
  <c r="J209" i="389"/>
  <c r="E209" i="389"/>
  <c r="F222" i="389" s="1"/>
  <c r="D209" i="389"/>
  <c r="H196" i="389"/>
  <c r="K173" i="389"/>
  <c r="J173" i="389"/>
  <c r="E173" i="389"/>
  <c r="F174" i="389" s="1"/>
  <c r="D173" i="389"/>
  <c r="D149" i="389"/>
  <c r="K148" i="389"/>
  <c r="J148" i="389"/>
  <c r="E148" i="389"/>
  <c r="F161" i="389" s="1"/>
  <c r="D148" i="389"/>
  <c r="H136" i="389"/>
  <c r="K113" i="389"/>
  <c r="J113" i="389"/>
  <c r="E113" i="389"/>
  <c r="F114" i="389" s="1"/>
  <c r="D113" i="389"/>
  <c r="D89" i="389"/>
  <c r="K88" i="389"/>
  <c r="J88" i="389"/>
  <c r="E88" i="389"/>
  <c r="F101" i="389" s="1"/>
  <c r="D88" i="389"/>
  <c r="H75" i="389"/>
  <c r="K52" i="389"/>
  <c r="K55" i="389" s="1"/>
  <c r="J52" i="389"/>
  <c r="J55" i="389" s="1"/>
  <c r="E52" i="389"/>
  <c r="E55" i="389" s="1"/>
  <c r="D52" i="389"/>
  <c r="D27" i="389"/>
  <c r="K26" i="389"/>
  <c r="J26" i="389"/>
  <c r="E26" i="389"/>
  <c r="F39" i="389" s="1"/>
  <c r="D26" i="389"/>
  <c r="H14" i="389"/>
  <c r="K986" i="358"/>
  <c r="D986" i="358"/>
  <c r="K983" i="358"/>
  <c r="J983" i="358"/>
  <c r="E983" i="358"/>
  <c r="D983" i="358"/>
  <c r="D961" i="358"/>
  <c r="D960" i="358"/>
  <c r="D959" i="358"/>
  <c r="K958" i="358"/>
  <c r="J958" i="358"/>
  <c r="E958" i="358"/>
  <c r="F971" i="358" s="1"/>
  <c r="D958" i="358"/>
  <c r="H945" i="358"/>
  <c r="K925" i="358"/>
  <c r="J925" i="358"/>
  <c r="E925" i="358"/>
  <c r="F923" i="358"/>
  <c r="K922" i="358"/>
  <c r="J922" i="358"/>
  <c r="E922" i="358"/>
  <c r="D922" i="358"/>
  <c r="D925" i="358" s="1"/>
  <c r="F910" i="358"/>
  <c r="D898" i="358"/>
  <c r="K897" i="358"/>
  <c r="J897" i="358"/>
  <c r="E897" i="358"/>
  <c r="D897" i="358"/>
  <c r="H884" i="358"/>
  <c r="K864" i="358"/>
  <c r="J864" i="358"/>
  <c r="K861" i="358"/>
  <c r="J861" i="358"/>
  <c r="E861" i="358"/>
  <c r="F862" i="358" s="1"/>
  <c r="D861" i="358"/>
  <c r="D864" i="358" s="1"/>
  <c r="F855" i="358"/>
  <c r="F849" i="358"/>
  <c r="D840" i="358"/>
  <c r="D839" i="358"/>
  <c r="D838" i="358"/>
  <c r="D837" i="358"/>
  <c r="K836" i="358"/>
  <c r="J836" i="358"/>
  <c r="E836" i="358"/>
  <c r="E864" i="358" s="1"/>
  <c r="D836" i="358"/>
  <c r="H823" i="358"/>
  <c r="E803" i="358"/>
  <c r="K800" i="358"/>
  <c r="J800" i="358"/>
  <c r="E800" i="358"/>
  <c r="F801" i="358" s="1"/>
  <c r="D800" i="358"/>
  <c r="D803" i="358" s="1"/>
  <c r="F794" i="358"/>
  <c r="F788" i="358"/>
  <c r="D777" i="358"/>
  <c r="D776" i="358"/>
  <c r="K775" i="358"/>
  <c r="K803" i="358" s="1"/>
  <c r="J775" i="358"/>
  <c r="J803" i="358" s="1"/>
  <c r="E775" i="358"/>
  <c r="D775" i="358"/>
  <c r="H762" i="358"/>
  <c r="J742" i="358"/>
  <c r="E742" i="358"/>
  <c r="D742" i="358"/>
  <c r="F740" i="358"/>
  <c r="K739" i="358"/>
  <c r="K742" i="358" s="1"/>
  <c r="J739" i="358"/>
  <c r="E739" i="358"/>
  <c r="D739" i="358"/>
  <c r="F727" i="358"/>
  <c r="D718" i="358"/>
  <c r="D716" i="358"/>
  <c r="D715" i="358"/>
  <c r="D717" i="358" s="1"/>
  <c r="K714" i="358"/>
  <c r="J714" i="358"/>
  <c r="E714" i="358"/>
  <c r="D714" i="358"/>
  <c r="K681" i="358"/>
  <c r="E681" i="358"/>
  <c r="F679" i="358"/>
  <c r="K678" i="358"/>
  <c r="J678" i="358"/>
  <c r="E678" i="358"/>
  <c r="D678" i="358"/>
  <c r="D681" i="358" s="1"/>
  <c r="F666" i="358"/>
  <c r="D657" i="358"/>
  <c r="D656" i="358"/>
  <c r="D655" i="358"/>
  <c r="D654" i="358"/>
  <c r="K653" i="358"/>
  <c r="J653" i="358"/>
  <c r="J681" i="358" s="1"/>
  <c r="E653" i="358"/>
  <c r="D653" i="358"/>
  <c r="H641" i="358"/>
  <c r="F619" i="358"/>
  <c r="K618" i="358"/>
  <c r="K621" i="358" s="1"/>
  <c r="J618" i="358"/>
  <c r="J621" i="358" s="1"/>
  <c r="E618" i="358"/>
  <c r="E621" i="358" s="1"/>
  <c r="D618" i="358"/>
  <c r="F605" i="358"/>
  <c r="D593" i="358"/>
  <c r="K592" i="358"/>
  <c r="J592" i="358"/>
  <c r="E592" i="358"/>
  <c r="D592" i="358"/>
  <c r="H580" i="358"/>
  <c r="D560" i="358"/>
  <c r="F558" i="358"/>
  <c r="K557" i="358"/>
  <c r="K560" i="358" s="1"/>
  <c r="J557" i="358"/>
  <c r="J560" i="358" s="1"/>
  <c r="E557" i="358"/>
  <c r="D557" i="358"/>
  <c r="D534" i="358"/>
  <c r="D533" i="358"/>
  <c r="K532" i="358"/>
  <c r="J532" i="358"/>
  <c r="E532" i="358"/>
  <c r="F545" i="358" s="1"/>
  <c r="D532" i="358"/>
  <c r="H519" i="358"/>
  <c r="E499" i="358"/>
  <c r="D499" i="358"/>
  <c r="K496" i="358"/>
  <c r="J496" i="358"/>
  <c r="J499" i="358" s="1"/>
  <c r="E496" i="358"/>
  <c r="F497" i="358" s="1"/>
  <c r="D496" i="358"/>
  <c r="D472" i="358"/>
  <c r="K471" i="358"/>
  <c r="K499" i="358" s="1"/>
  <c r="J471" i="358"/>
  <c r="E471" i="358"/>
  <c r="F484" i="358" s="1"/>
  <c r="D471" i="358"/>
  <c r="D473" i="358" s="1"/>
  <c r="H459" i="358"/>
  <c r="E439" i="358"/>
  <c r="D439" i="358"/>
  <c r="F437" i="358"/>
  <c r="K436" i="358"/>
  <c r="J436" i="358"/>
  <c r="J439" i="358" s="1"/>
  <c r="E436" i="358"/>
  <c r="D436" i="358"/>
  <c r="F430" i="358"/>
  <c r="F424" i="358"/>
  <c r="D414" i="358"/>
  <c r="D412" i="358"/>
  <c r="K411" i="358"/>
  <c r="J411" i="358"/>
  <c r="E411" i="358"/>
  <c r="D411" i="358"/>
  <c r="D413" i="358" s="1"/>
  <c r="H398" i="358"/>
  <c r="K378" i="358"/>
  <c r="E378" i="358"/>
  <c r="K375" i="358"/>
  <c r="J375" i="358"/>
  <c r="J378" i="358" s="1"/>
  <c r="E375" i="358"/>
  <c r="F376" i="358" s="1"/>
  <c r="D375" i="358"/>
  <c r="F369" i="358"/>
  <c r="F363" i="358"/>
  <c r="D351" i="358"/>
  <c r="K350" i="358"/>
  <c r="J350" i="358"/>
  <c r="E350" i="358"/>
  <c r="D350" i="358"/>
  <c r="D353" i="358" s="1"/>
  <c r="H337" i="358"/>
  <c r="E317" i="358"/>
  <c r="K314" i="358"/>
  <c r="K317" i="358" s="1"/>
  <c r="J314" i="358"/>
  <c r="E314" i="358"/>
  <c r="F315" i="358" s="1"/>
  <c r="D314" i="358"/>
  <c r="D317" i="358" s="1"/>
  <c r="K302" i="358"/>
  <c r="J302" i="358"/>
  <c r="E302" i="358"/>
  <c r="F303" i="358" s="1"/>
  <c r="D302" i="358"/>
  <c r="H290" i="358"/>
  <c r="D270" i="358"/>
  <c r="F268" i="358"/>
  <c r="K267" i="358"/>
  <c r="K270" i="358" s="1"/>
  <c r="J267" i="358"/>
  <c r="E267" i="358"/>
  <c r="D267" i="358"/>
  <c r="F261" i="358"/>
  <c r="K254" i="358"/>
  <c r="J254" i="358"/>
  <c r="J270" i="358" s="1"/>
  <c r="E254" i="358"/>
  <c r="D254" i="358"/>
  <c r="H242" i="358"/>
  <c r="F220" i="358"/>
  <c r="K219" i="358"/>
  <c r="J219" i="358"/>
  <c r="E219" i="358"/>
  <c r="E222" i="358" s="1"/>
  <c r="D219" i="358"/>
  <c r="D195" i="358"/>
  <c r="K194" i="358"/>
  <c r="J194" i="358"/>
  <c r="J222" i="358" s="1"/>
  <c r="E194" i="358"/>
  <c r="F207" i="358" s="1"/>
  <c r="D194" i="358"/>
  <c r="D196" i="358" s="1"/>
  <c r="H181" i="358"/>
  <c r="E161" i="358"/>
  <c r="D161" i="358"/>
  <c r="F159" i="358"/>
  <c r="K158" i="358"/>
  <c r="J158" i="358"/>
  <c r="J161" i="358" s="1"/>
  <c r="E158" i="358"/>
  <c r="D158" i="358"/>
  <c r="F151" i="358"/>
  <c r="F146" i="358"/>
  <c r="D135" i="358"/>
  <c r="D134" i="358"/>
  <c r="K133" i="358"/>
  <c r="J133" i="358"/>
  <c r="E133" i="358"/>
  <c r="D133" i="358"/>
  <c r="H121" i="358"/>
  <c r="K99" i="358"/>
  <c r="J99" i="358"/>
  <c r="E99" i="358"/>
  <c r="D99" i="358"/>
  <c r="K87" i="358"/>
  <c r="K101" i="358" s="1"/>
  <c r="J87" i="358"/>
  <c r="J101" i="358" s="1"/>
  <c r="E87" i="358"/>
  <c r="E101" i="358" s="1"/>
  <c r="D87" i="358"/>
  <c r="D101" i="358" s="1"/>
  <c r="H74" i="358"/>
  <c r="D54" i="358"/>
  <c r="F52" i="358"/>
  <c r="K51" i="358"/>
  <c r="J51" i="358"/>
  <c r="J54" i="358" s="1"/>
  <c r="E51" i="358"/>
  <c r="D51" i="358"/>
  <c r="D28" i="358"/>
  <c r="D27" i="358"/>
  <c r="K26" i="358"/>
  <c r="J26" i="358"/>
  <c r="E26" i="358"/>
  <c r="D26" i="358"/>
  <c r="H14" i="358"/>
  <c r="E1077" i="337"/>
  <c r="D1077" i="337"/>
  <c r="K1074" i="337"/>
  <c r="K1077" i="337" s="1"/>
  <c r="J1074" i="337"/>
  <c r="E1074" i="337"/>
  <c r="F1075" i="337" s="1"/>
  <c r="D1074" i="337"/>
  <c r="F1068" i="337"/>
  <c r="F1062" i="337"/>
  <c r="D1051" i="337"/>
  <c r="D1050" i="337"/>
  <c r="K1049" i="337"/>
  <c r="J1049" i="337"/>
  <c r="E1049" i="337"/>
  <c r="D1049" i="337"/>
  <c r="H1036" i="337"/>
  <c r="J1016" i="337"/>
  <c r="E1016" i="337"/>
  <c r="D1016" i="337"/>
  <c r="F1014" i="337"/>
  <c r="K1013" i="337"/>
  <c r="K1016" i="337" s="1"/>
  <c r="J1013" i="337"/>
  <c r="E1013" i="337"/>
  <c r="D1013" i="337"/>
  <c r="F1007" i="337"/>
  <c r="F1001" i="337"/>
  <c r="D990" i="337"/>
  <c r="D989" i="337"/>
  <c r="K988" i="337"/>
  <c r="J988" i="337"/>
  <c r="E988" i="337"/>
  <c r="D988" i="337"/>
  <c r="H975" i="337"/>
  <c r="J955" i="337"/>
  <c r="K952" i="337"/>
  <c r="J952" i="337"/>
  <c r="E952" i="337"/>
  <c r="F953" i="337" s="1"/>
  <c r="D952" i="337"/>
  <c r="D955" i="337" s="1"/>
  <c r="D930" i="337"/>
  <c r="D928" i="337"/>
  <c r="K927" i="337"/>
  <c r="K955" i="337" s="1"/>
  <c r="J927" i="337"/>
  <c r="E927" i="337"/>
  <c r="D927" i="337"/>
  <c r="H914" i="337"/>
  <c r="D894" i="337"/>
  <c r="K891" i="337"/>
  <c r="K894" i="337" s="1"/>
  <c r="J891" i="337"/>
  <c r="E891" i="337"/>
  <c r="D891" i="337"/>
  <c r="F885" i="337"/>
  <c r="F879" i="337"/>
  <c r="D868" i="337"/>
  <c r="D870" i="337" s="1"/>
  <c r="D867" i="337"/>
  <c r="D869" i="337" s="1"/>
  <c r="K866" i="337"/>
  <c r="J866" i="337"/>
  <c r="E866" i="337"/>
  <c r="D866" i="337"/>
  <c r="H853" i="337"/>
  <c r="K833" i="337"/>
  <c r="J833" i="337"/>
  <c r="D833" i="337"/>
  <c r="F831" i="337"/>
  <c r="K830" i="337"/>
  <c r="J830" i="337"/>
  <c r="E830" i="337"/>
  <c r="E833" i="337" s="1"/>
  <c r="D830" i="337"/>
  <c r="F817" i="337"/>
  <c r="D808" i="337"/>
  <c r="D807" i="337"/>
  <c r="D806" i="337"/>
  <c r="D805" i="337"/>
  <c r="K804" i="337"/>
  <c r="J804" i="337"/>
  <c r="E804" i="337"/>
  <c r="D804" i="337"/>
  <c r="H792" i="337"/>
  <c r="K772" i="337"/>
  <c r="J772" i="337"/>
  <c r="K769" i="337"/>
  <c r="J769" i="337"/>
  <c r="E769" i="337"/>
  <c r="D769" i="337"/>
  <c r="F757" i="337"/>
  <c r="D745" i="337"/>
  <c r="K744" i="337"/>
  <c r="J744" i="337"/>
  <c r="E744" i="337"/>
  <c r="D744" i="337"/>
  <c r="D746" i="337" s="1"/>
  <c r="H731" i="337"/>
  <c r="J711" i="337"/>
  <c r="E711" i="337"/>
  <c r="D711" i="337"/>
  <c r="F709" i="337"/>
  <c r="K708" i="337"/>
  <c r="J708" i="337"/>
  <c r="E708" i="337"/>
  <c r="D708" i="337"/>
  <c r="F697" i="337"/>
  <c r="D685" i="337"/>
  <c r="K684" i="337"/>
  <c r="J684" i="337"/>
  <c r="E684" i="337"/>
  <c r="D684" i="337"/>
  <c r="D686" i="337" s="1"/>
  <c r="H671" i="337"/>
  <c r="E651" i="337"/>
  <c r="D651" i="337"/>
  <c r="K648" i="337"/>
  <c r="J648" i="337"/>
  <c r="J651" i="337" s="1"/>
  <c r="E648" i="337"/>
  <c r="F649" i="337" s="1"/>
  <c r="D648" i="337"/>
  <c r="F642" i="337"/>
  <c r="D624" i="337"/>
  <c r="K623" i="337"/>
  <c r="K651" i="337" s="1"/>
  <c r="J623" i="337"/>
  <c r="E623" i="337"/>
  <c r="F636" i="337" s="1"/>
  <c r="D623" i="337"/>
  <c r="F615" i="337"/>
  <c r="H610" i="337"/>
  <c r="J590" i="337"/>
  <c r="D590" i="337"/>
  <c r="F588" i="337"/>
  <c r="K587" i="337"/>
  <c r="K590" i="337" s="1"/>
  <c r="J587" i="337"/>
  <c r="E587" i="337"/>
  <c r="D587" i="337"/>
  <c r="F581" i="337"/>
  <c r="D563" i="337"/>
  <c r="K562" i="337"/>
  <c r="J562" i="337"/>
  <c r="E562" i="337"/>
  <c r="E590" i="337" s="1"/>
  <c r="D562" i="337"/>
  <c r="H549" i="337"/>
  <c r="J529" i="337"/>
  <c r="E529" i="337"/>
  <c r="K526" i="337"/>
  <c r="K529" i="337" s="1"/>
  <c r="J526" i="337"/>
  <c r="E526" i="337"/>
  <c r="F527" i="337" s="1"/>
  <c r="D526" i="337"/>
  <c r="D529" i="337" s="1"/>
  <c r="F520" i="337"/>
  <c r="K514" i="337"/>
  <c r="J514" i="337"/>
  <c r="E514" i="337"/>
  <c r="D514" i="337"/>
  <c r="H502" i="337"/>
  <c r="E482" i="337"/>
  <c r="K479" i="337"/>
  <c r="J479" i="337"/>
  <c r="E479" i="337"/>
  <c r="F480" i="337" s="1"/>
  <c r="D479" i="337"/>
  <c r="D482" i="337" s="1"/>
  <c r="F473" i="337"/>
  <c r="K467" i="337"/>
  <c r="K482" i="337" s="1"/>
  <c r="J467" i="337"/>
  <c r="J482" i="337" s="1"/>
  <c r="E467" i="337"/>
  <c r="D467" i="337"/>
  <c r="H454" i="337"/>
  <c r="K434" i="337"/>
  <c r="J434" i="337"/>
  <c r="D434" i="337"/>
  <c r="K431" i="337"/>
  <c r="J431" i="337"/>
  <c r="E431" i="337"/>
  <c r="D431" i="337"/>
  <c r="D407" i="337"/>
  <c r="K406" i="337"/>
  <c r="J406" i="337"/>
  <c r="E406" i="337"/>
  <c r="F419" i="337" s="1"/>
  <c r="D406" i="337"/>
  <c r="H393" i="337"/>
  <c r="K370" i="337"/>
  <c r="K373" i="337" s="1"/>
  <c r="J370" i="337"/>
  <c r="E370" i="337"/>
  <c r="D370" i="337"/>
  <c r="D373" i="337" s="1"/>
  <c r="F364" i="337"/>
  <c r="D348" i="337"/>
  <c r="D347" i="337"/>
  <c r="D346" i="337"/>
  <c r="K345" i="337"/>
  <c r="J345" i="337"/>
  <c r="J373" i="337" s="1"/>
  <c r="E345" i="337"/>
  <c r="F358" i="337" s="1"/>
  <c r="D345" i="337"/>
  <c r="H333" i="337"/>
  <c r="K313" i="337"/>
  <c r="J313" i="337"/>
  <c r="K311" i="337"/>
  <c r="J311" i="337"/>
  <c r="E311" i="337"/>
  <c r="D311" i="337"/>
  <c r="K300" i="337"/>
  <c r="J300" i="337"/>
  <c r="E300" i="337"/>
  <c r="E313" i="337" s="1"/>
  <c r="D300" i="337"/>
  <c r="D313" i="337" s="1"/>
  <c r="H287" i="337"/>
  <c r="F265" i="337"/>
  <c r="K264" i="337"/>
  <c r="J264" i="337"/>
  <c r="J267" i="337" s="1"/>
  <c r="E264" i="337"/>
  <c r="E267" i="337" s="1"/>
  <c r="D264" i="337"/>
  <c r="D267" i="337" s="1"/>
  <c r="F258" i="337"/>
  <c r="F252" i="337"/>
  <c r="D243" i="337"/>
  <c r="D241" i="337"/>
  <c r="D240" i="337"/>
  <c r="K239" i="337"/>
  <c r="J239" i="337"/>
  <c r="E239" i="337"/>
  <c r="D239" i="337"/>
  <c r="H226" i="337"/>
  <c r="K204" i="337"/>
  <c r="J204" i="337"/>
  <c r="E204" i="337"/>
  <c r="D204" i="337"/>
  <c r="K192" i="337"/>
  <c r="J192" i="337"/>
  <c r="J206" i="337" s="1"/>
  <c r="E192" i="337"/>
  <c r="E206" i="337" s="1"/>
  <c r="D192" i="337"/>
  <c r="D206" i="337" s="1"/>
  <c r="H179" i="337"/>
  <c r="K156" i="337"/>
  <c r="K159" i="337" s="1"/>
  <c r="J156" i="337"/>
  <c r="J159" i="337" s="1"/>
  <c r="E156" i="337"/>
  <c r="D156" i="337"/>
  <c r="D159" i="337" s="1"/>
  <c r="F150" i="337"/>
  <c r="K131" i="337"/>
  <c r="J131" i="337"/>
  <c r="E131" i="337"/>
  <c r="E159" i="337" s="1"/>
  <c r="D131" i="337"/>
  <c r="H120" i="337"/>
  <c r="J100" i="337"/>
  <c r="K98" i="337"/>
  <c r="K100" i="337" s="1"/>
  <c r="J98" i="337"/>
  <c r="E98" i="337"/>
  <c r="E100" i="337" s="1"/>
  <c r="D98" i="337"/>
  <c r="D100" i="337" s="1"/>
  <c r="K86" i="337"/>
  <c r="J86" i="337"/>
  <c r="E86" i="337"/>
  <c r="D86" i="337"/>
  <c r="H74" i="337"/>
  <c r="K51" i="337"/>
  <c r="K54" i="337" s="1"/>
  <c r="J51" i="337"/>
  <c r="E51" i="337"/>
  <c r="D51" i="337"/>
  <c r="F45" i="337"/>
  <c r="K26" i="337"/>
  <c r="J26" i="337"/>
  <c r="J54" i="337" s="1"/>
  <c r="E26" i="337"/>
  <c r="E54" i="337" s="1"/>
  <c r="D26" i="337"/>
  <c r="D54" i="337" s="1"/>
  <c r="H14" i="337"/>
  <c r="E913" i="322"/>
  <c r="F911" i="322"/>
  <c r="K910" i="322"/>
  <c r="J910" i="322"/>
  <c r="J913" i="322" s="1"/>
  <c r="E910" i="322"/>
  <c r="D910" i="322"/>
  <c r="F898" i="322"/>
  <c r="D886" i="322"/>
  <c r="K885" i="322"/>
  <c r="J885" i="322"/>
  <c r="E885" i="322"/>
  <c r="D885" i="322"/>
  <c r="H873" i="322"/>
  <c r="J852" i="322"/>
  <c r="E852" i="322"/>
  <c r="K849" i="322"/>
  <c r="J849" i="322"/>
  <c r="E849" i="322"/>
  <c r="F850" i="322" s="1"/>
  <c r="D849" i="322"/>
  <c r="F837" i="322"/>
  <c r="D825" i="322"/>
  <c r="K824" i="322"/>
  <c r="K852" i="322" s="1"/>
  <c r="J824" i="322"/>
  <c r="E824" i="322"/>
  <c r="D824" i="322"/>
  <c r="H812" i="322"/>
  <c r="F789" i="322"/>
  <c r="K788" i="322"/>
  <c r="K791" i="322" s="1"/>
  <c r="J788" i="322"/>
  <c r="E788" i="322"/>
  <c r="D788" i="322"/>
  <c r="D791" i="322" s="1"/>
  <c r="D765" i="322"/>
  <c r="D764" i="322"/>
  <c r="K763" i="322"/>
  <c r="J763" i="322"/>
  <c r="E763" i="322"/>
  <c r="F776" i="322" s="1"/>
  <c r="D763" i="322"/>
  <c r="H751" i="322"/>
  <c r="J730" i="322"/>
  <c r="F728" i="322"/>
  <c r="K727" i="322"/>
  <c r="K730" i="322" s="1"/>
  <c r="J727" i="322"/>
  <c r="E727" i="322"/>
  <c r="D727" i="322"/>
  <c r="D730" i="322" s="1"/>
  <c r="D705" i="322"/>
  <c r="D704" i="322"/>
  <c r="D703" i="322"/>
  <c r="K702" i="322"/>
  <c r="J702" i="322"/>
  <c r="E702" i="322"/>
  <c r="F715" i="322" s="1"/>
  <c r="D702" i="322"/>
  <c r="H689" i="322"/>
  <c r="K668" i="322"/>
  <c r="J668" i="322"/>
  <c r="K665" i="322"/>
  <c r="J665" i="322"/>
  <c r="E665" i="322"/>
  <c r="D665" i="322"/>
  <c r="F653" i="322"/>
  <c r="D641" i="322"/>
  <c r="K640" i="322"/>
  <c r="J640" i="322"/>
  <c r="E640" i="322"/>
  <c r="D640" i="322"/>
  <c r="H628" i="322"/>
  <c r="E607" i="322"/>
  <c r="D607" i="322"/>
  <c r="F605" i="322"/>
  <c r="K604" i="322"/>
  <c r="K607" i="322" s="1"/>
  <c r="J604" i="322"/>
  <c r="E604" i="322"/>
  <c r="D604" i="322"/>
  <c r="F592" i="322"/>
  <c r="D583" i="322"/>
  <c r="D582" i="322"/>
  <c r="D581" i="322"/>
  <c r="D580" i="322"/>
  <c r="K579" i="322"/>
  <c r="J579" i="322"/>
  <c r="E579" i="322"/>
  <c r="D579" i="322"/>
  <c r="H567" i="322"/>
  <c r="K546" i="322"/>
  <c r="F544" i="322"/>
  <c r="K543" i="322"/>
  <c r="J543" i="322"/>
  <c r="E543" i="322"/>
  <c r="E546" i="322" s="1"/>
  <c r="D543" i="322"/>
  <c r="D546" i="322" s="1"/>
  <c r="F531" i="322"/>
  <c r="D521" i="322"/>
  <c r="D519" i="322"/>
  <c r="K518" i="322"/>
  <c r="J518" i="322"/>
  <c r="J546" i="322" s="1"/>
  <c r="E518" i="322"/>
  <c r="D518" i="322"/>
  <c r="H506" i="322"/>
  <c r="K485" i="322"/>
  <c r="F483" i="322"/>
  <c r="K482" i="322"/>
  <c r="J482" i="322"/>
  <c r="J485" i="322" s="1"/>
  <c r="E482" i="322"/>
  <c r="D482" i="322"/>
  <c r="F470" i="322"/>
  <c r="D458" i="322"/>
  <c r="K457" i="322"/>
  <c r="J457" i="322"/>
  <c r="E457" i="322"/>
  <c r="D457" i="322"/>
  <c r="H445" i="322"/>
  <c r="E425" i="322"/>
  <c r="D425" i="322"/>
  <c r="F423" i="322"/>
  <c r="K422" i="322"/>
  <c r="J422" i="322"/>
  <c r="J425" i="322" s="1"/>
  <c r="E422" i="322"/>
  <c r="D422" i="322"/>
  <c r="K410" i="322"/>
  <c r="J410" i="322"/>
  <c r="E410" i="322"/>
  <c r="F411" i="322" s="1"/>
  <c r="D410" i="322"/>
  <c r="H397" i="322"/>
  <c r="E376" i="322"/>
  <c r="D376" i="322"/>
  <c r="K373" i="322"/>
  <c r="K376" i="322" s="1"/>
  <c r="J373" i="322"/>
  <c r="J376" i="322" s="1"/>
  <c r="E373" i="322"/>
  <c r="F374" i="322" s="1"/>
  <c r="D373" i="322"/>
  <c r="F361" i="322"/>
  <c r="D350" i="322"/>
  <c r="D349" i="322"/>
  <c r="K348" i="322"/>
  <c r="J348" i="322"/>
  <c r="E348" i="322"/>
  <c r="D348" i="322"/>
  <c r="H336" i="322"/>
  <c r="J316" i="322"/>
  <c r="F314" i="322"/>
  <c r="K313" i="322"/>
  <c r="J313" i="322"/>
  <c r="E313" i="322"/>
  <c r="D313" i="322"/>
  <c r="D316" i="322" s="1"/>
  <c r="F302" i="322"/>
  <c r="K301" i="322"/>
  <c r="K316" i="322" s="1"/>
  <c r="J301" i="322"/>
  <c r="E301" i="322"/>
  <c r="E316" i="322" s="1"/>
  <c r="D301" i="322"/>
  <c r="H289" i="322"/>
  <c r="J268" i="322"/>
  <c r="E268" i="322"/>
  <c r="D268" i="322"/>
  <c r="F266" i="322"/>
  <c r="K265" i="322"/>
  <c r="K268" i="322" s="1"/>
  <c r="J265" i="322"/>
  <c r="E265" i="322"/>
  <c r="D265" i="322"/>
  <c r="F253" i="322"/>
  <c r="D244" i="322"/>
  <c r="D242" i="322"/>
  <c r="D241" i="322"/>
  <c r="K240" i="322"/>
  <c r="J240" i="322"/>
  <c r="E240" i="322"/>
  <c r="D240" i="322"/>
  <c r="D243" i="322" s="1"/>
  <c r="H228" i="322"/>
  <c r="J208" i="322"/>
  <c r="E208" i="322"/>
  <c r="K205" i="322"/>
  <c r="J205" i="322"/>
  <c r="E205" i="322"/>
  <c r="F206" i="322" s="1"/>
  <c r="D205" i="322"/>
  <c r="D208" i="322" s="1"/>
  <c r="F193" i="322"/>
  <c r="K180" i="322"/>
  <c r="K208" i="322" s="1"/>
  <c r="J180" i="322"/>
  <c r="E180" i="322"/>
  <c r="D180" i="322"/>
  <c r="H169" i="322"/>
  <c r="E148" i="322"/>
  <c r="K146" i="322"/>
  <c r="J146" i="322"/>
  <c r="E146" i="322"/>
  <c r="D146" i="322"/>
  <c r="K134" i="322"/>
  <c r="K148" i="322" s="1"/>
  <c r="J134" i="322"/>
  <c r="J148" i="322" s="1"/>
  <c r="E134" i="322"/>
  <c r="D134" i="322"/>
  <c r="D148" i="322" s="1"/>
  <c r="H120" i="322"/>
  <c r="J100" i="322"/>
  <c r="K98" i="322"/>
  <c r="K100" i="322" s="1"/>
  <c r="J98" i="322"/>
  <c r="E98" i="322"/>
  <c r="E100" i="322" s="1"/>
  <c r="D98" i="322"/>
  <c r="K86" i="322"/>
  <c r="J86" i="322"/>
  <c r="E86" i="322"/>
  <c r="D86" i="322"/>
  <c r="D100" i="322" s="1"/>
  <c r="F79" i="322"/>
  <c r="H74" i="322"/>
  <c r="K54" i="322"/>
  <c r="K51" i="322"/>
  <c r="J51" i="322"/>
  <c r="J54" i="322" s="1"/>
  <c r="E51" i="322"/>
  <c r="E54" i="322" s="1"/>
  <c r="D51" i="322"/>
  <c r="D54" i="322" s="1"/>
  <c r="K26" i="322"/>
  <c r="J26" i="322"/>
  <c r="E26" i="322"/>
  <c r="D26" i="322"/>
  <c r="H14" i="322"/>
  <c r="K938" i="288"/>
  <c r="K935" i="288"/>
  <c r="J935" i="288"/>
  <c r="E935" i="288"/>
  <c r="D935" i="288"/>
  <c r="K921" i="288"/>
  <c r="J921" i="288"/>
  <c r="J938" i="288" s="1"/>
  <c r="E921" i="288"/>
  <c r="E938" i="288" s="1"/>
  <c r="D921" i="288"/>
  <c r="D938" i="288" s="1"/>
  <c r="H909" i="288"/>
  <c r="K884" i="288"/>
  <c r="K887" i="288" s="1"/>
  <c r="J884" i="288"/>
  <c r="E884" i="288"/>
  <c r="E887" i="288" s="1"/>
  <c r="D884" i="288"/>
  <c r="K870" i="288"/>
  <c r="J870" i="288"/>
  <c r="J887" i="288" s="1"/>
  <c r="E870" i="288"/>
  <c r="D870" i="288"/>
  <c r="D887" i="288" s="1"/>
  <c r="H858" i="288"/>
  <c r="K833" i="288"/>
  <c r="K836" i="288" s="1"/>
  <c r="J833" i="288"/>
  <c r="J836" i="288" s="1"/>
  <c r="E833" i="288"/>
  <c r="E836" i="288" s="1"/>
  <c r="D833" i="288"/>
  <c r="D836" i="288" s="1"/>
  <c r="K819" i="288"/>
  <c r="J819" i="288"/>
  <c r="E819" i="288"/>
  <c r="D819" i="288"/>
  <c r="H807" i="288"/>
  <c r="K782" i="288"/>
  <c r="K785" i="288" s="1"/>
  <c r="J782" i="288"/>
  <c r="E782" i="288"/>
  <c r="D782" i="288"/>
  <c r="D785" i="288" s="1"/>
  <c r="K769" i="288"/>
  <c r="J769" i="288"/>
  <c r="J785" i="288" s="1"/>
  <c r="E769" i="288"/>
  <c r="E785" i="288" s="1"/>
  <c r="D769" i="288"/>
  <c r="H757" i="288"/>
  <c r="K732" i="288"/>
  <c r="K735" i="288" s="1"/>
  <c r="J732" i="288"/>
  <c r="J735" i="288" s="1"/>
  <c r="E732" i="288"/>
  <c r="E735" i="288" s="1"/>
  <c r="D732" i="288"/>
  <c r="K718" i="288"/>
  <c r="J718" i="288"/>
  <c r="E718" i="288"/>
  <c r="D718" i="288"/>
  <c r="D735" i="288" s="1"/>
  <c r="H706" i="288"/>
  <c r="K684" i="288"/>
  <c r="J684" i="288"/>
  <c r="K681" i="288"/>
  <c r="J681" i="288"/>
  <c r="E681" i="288"/>
  <c r="D681" i="288"/>
  <c r="D684" i="288" s="1"/>
  <c r="K668" i="288"/>
  <c r="J668" i="288"/>
  <c r="E668" i="288"/>
  <c r="E684" i="288" s="1"/>
  <c r="D668" i="288"/>
  <c r="H656" i="288"/>
  <c r="E634" i="288"/>
  <c r="K631" i="288"/>
  <c r="K634" i="288" s="1"/>
  <c r="J631" i="288"/>
  <c r="J634" i="288" s="1"/>
  <c r="E631" i="288"/>
  <c r="D631" i="288"/>
  <c r="K606" i="288"/>
  <c r="E606" i="288"/>
  <c r="D606" i="288"/>
  <c r="D634" i="288" s="1"/>
  <c r="K602" i="288"/>
  <c r="J602" i="288"/>
  <c r="J606" i="288" s="1"/>
  <c r="E602" i="288"/>
  <c r="D602" i="288"/>
  <c r="H593" i="288"/>
  <c r="K569" i="288"/>
  <c r="K572" i="288" s="1"/>
  <c r="J569" i="288"/>
  <c r="E569" i="288"/>
  <c r="D569" i="288"/>
  <c r="K557" i="288"/>
  <c r="J557" i="288"/>
  <c r="J572" i="288" s="1"/>
  <c r="E557" i="288"/>
  <c r="E572" i="288" s="1"/>
  <c r="D557" i="288"/>
  <c r="D572" i="288" s="1"/>
  <c r="H545" i="288"/>
  <c r="K521" i="288"/>
  <c r="K524" i="288" s="1"/>
  <c r="J521" i="288"/>
  <c r="J524" i="288" s="1"/>
  <c r="E521" i="288"/>
  <c r="D521" i="288"/>
  <c r="K496" i="288"/>
  <c r="J496" i="288"/>
  <c r="E496" i="288"/>
  <c r="E524" i="288" s="1"/>
  <c r="D496" i="288"/>
  <c r="D524" i="288" s="1"/>
  <c r="H484" i="288"/>
  <c r="E462" i="288"/>
  <c r="K459" i="288"/>
  <c r="J459" i="288"/>
  <c r="J462" i="288" s="1"/>
  <c r="E459" i="288"/>
  <c r="D459" i="288"/>
  <c r="D462" i="288" s="1"/>
  <c r="K434" i="288"/>
  <c r="K462" i="288" s="1"/>
  <c r="J434" i="288"/>
  <c r="E434" i="288"/>
  <c r="D434" i="288"/>
  <c r="H421" i="288"/>
  <c r="K396" i="288"/>
  <c r="J396" i="288"/>
  <c r="E396" i="288"/>
  <c r="D396" i="288"/>
  <c r="K371" i="288"/>
  <c r="K399" i="288" s="1"/>
  <c r="J371" i="288"/>
  <c r="J399" i="288" s="1"/>
  <c r="E371" i="288"/>
  <c r="E399" i="288" s="1"/>
  <c r="D371" i="288"/>
  <c r="D399" i="288" s="1"/>
  <c r="H358" i="288"/>
  <c r="K334" i="288"/>
  <c r="J334" i="288"/>
  <c r="J337" i="288" s="1"/>
  <c r="E334" i="288"/>
  <c r="E337" i="288" s="1"/>
  <c r="D334" i="288"/>
  <c r="D337" i="288" s="1"/>
  <c r="K309" i="288"/>
  <c r="J309" i="288"/>
  <c r="E309" i="288"/>
  <c r="D309" i="288"/>
  <c r="H297" i="288"/>
  <c r="K277" i="288"/>
  <c r="E277" i="288"/>
  <c r="D277" i="288"/>
  <c r="K274" i="288"/>
  <c r="J274" i="288"/>
  <c r="E274" i="288"/>
  <c r="D274" i="288"/>
  <c r="K249" i="288"/>
  <c r="E249" i="288"/>
  <c r="D249" i="288"/>
  <c r="E246" i="288"/>
  <c r="K245" i="288"/>
  <c r="J245" i="288"/>
  <c r="J249" i="288" s="1"/>
  <c r="J277" i="288" s="1"/>
  <c r="E245" i="288"/>
  <c r="D245" i="288"/>
  <c r="H236" i="288"/>
  <c r="J215" i="288"/>
  <c r="K212" i="288"/>
  <c r="K215" i="288" s="1"/>
  <c r="J212" i="288"/>
  <c r="E212" i="288"/>
  <c r="E215" i="288" s="1"/>
  <c r="D212" i="288"/>
  <c r="D215" i="288" s="1"/>
  <c r="K187" i="288"/>
  <c r="J187" i="288"/>
  <c r="E187" i="288"/>
  <c r="D187" i="288"/>
  <c r="H175" i="288"/>
  <c r="K153" i="288"/>
  <c r="J153" i="288"/>
  <c r="E153" i="288"/>
  <c r="D153" i="288"/>
  <c r="K1170" i="280"/>
  <c r="K1173" i="280" s="1"/>
  <c r="J1170" i="280"/>
  <c r="J1173" i="280" s="1"/>
  <c r="E1170" i="280"/>
  <c r="E1173" i="280" s="1"/>
  <c r="D1170" i="280"/>
  <c r="K1157" i="280"/>
  <c r="J1157" i="280"/>
  <c r="E1157" i="280"/>
  <c r="D1157" i="280"/>
  <c r="D1173" i="280" s="1"/>
  <c r="H1146" i="280"/>
  <c r="K1126" i="280"/>
  <c r="K1123" i="280"/>
  <c r="J1123" i="280"/>
  <c r="E1123" i="280"/>
  <c r="E1126" i="280" s="1"/>
  <c r="D1123" i="280"/>
  <c r="D1126" i="280" s="1"/>
  <c r="K1098" i="280"/>
  <c r="J1098" i="280"/>
  <c r="J1126" i="280" s="1"/>
  <c r="E1098" i="280"/>
  <c r="D1098" i="280"/>
  <c r="H1085" i="280"/>
  <c r="K1061" i="280"/>
  <c r="K1064" i="280" s="1"/>
  <c r="J1061" i="280"/>
  <c r="E1061" i="280"/>
  <c r="D1061" i="280"/>
  <c r="K1036" i="280"/>
  <c r="J1036" i="280"/>
  <c r="J1064" i="280" s="1"/>
  <c r="E1036" i="280"/>
  <c r="E1064" i="280" s="1"/>
  <c r="D1036" i="280"/>
  <c r="D1064" i="280" s="1"/>
  <c r="H1023" i="280"/>
  <c r="K998" i="280"/>
  <c r="J998" i="280"/>
  <c r="E998" i="280"/>
  <c r="E1001" i="280" s="1"/>
  <c r="D998" i="280"/>
  <c r="D1001" i="280" s="1"/>
  <c r="K973" i="280"/>
  <c r="J973" i="280"/>
  <c r="E973" i="280"/>
  <c r="D973" i="280"/>
  <c r="H960" i="280"/>
  <c r="K935" i="280"/>
  <c r="K938" i="280" s="1"/>
  <c r="J935" i="280"/>
  <c r="E935" i="280"/>
  <c r="D935" i="280"/>
  <c r="K910" i="280"/>
  <c r="J910" i="280"/>
  <c r="J938" i="280" s="1"/>
  <c r="E910" i="280"/>
  <c r="E938" i="280" s="1"/>
  <c r="D910" i="280"/>
  <c r="D938" i="280" s="1"/>
  <c r="H897" i="280"/>
  <c r="K872" i="280"/>
  <c r="K875" i="280" s="1"/>
  <c r="J872" i="280"/>
  <c r="J875" i="280" s="1"/>
  <c r="E872" i="280"/>
  <c r="E875" i="280" s="1"/>
  <c r="D872" i="280"/>
  <c r="E847" i="280"/>
  <c r="K843" i="280"/>
  <c r="K847" i="280" s="1"/>
  <c r="J843" i="280"/>
  <c r="J847" i="280" s="1"/>
  <c r="E843" i="280"/>
  <c r="D843" i="280"/>
  <c r="D847" i="280" s="1"/>
  <c r="H834" i="280"/>
  <c r="K809" i="280"/>
  <c r="K812" i="280" s="1"/>
  <c r="J809" i="280"/>
  <c r="E809" i="280"/>
  <c r="D809" i="280"/>
  <c r="K795" i="280"/>
  <c r="J795" i="280"/>
  <c r="J812" i="280" s="1"/>
  <c r="E795" i="280"/>
  <c r="E812" i="280" s="1"/>
  <c r="D795" i="280"/>
  <c r="D812" i="280" s="1"/>
  <c r="H785" i="280"/>
  <c r="J763" i="280"/>
  <c r="K760" i="280"/>
  <c r="K763" i="280" s="1"/>
  <c r="J760" i="280"/>
  <c r="E760" i="280"/>
  <c r="E763" i="280" s="1"/>
  <c r="D760" i="280"/>
  <c r="D763" i="280" s="1"/>
  <c r="K746" i="280"/>
  <c r="J746" i="280"/>
  <c r="E746" i="280"/>
  <c r="D746" i="280"/>
  <c r="F739" i="280"/>
  <c r="H734" i="280"/>
  <c r="K712" i="280"/>
  <c r="K709" i="280"/>
  <c r="J709" i="280"/>
  <c r="E709" i="280"/>
  <c r="E712" i="280" s="1"/>
  <c r="D709" i="280"/>
  <c r="D712" i="280" s="1"/>
  <c r="K695" i="280"/>
  <c r="J695" i="280"/>
  <c r="J712" i="280" s="1"/>
  <c r="E695" i="280"/>
  <c r="D695" i="280"/>
  <c r="H683" i="280"/>
  <c r="E661" i="280"/>
  <c r="K658" i="280"/>
  <c r="K661" i="280" s="1"/>
  <c r="J658" i="280"/>
  <c r="J661" i="280" s="1"/>
  <c r="E658" i="280"/>
  <c r="D658" i="280"/>
  <c r="K644" i="280"/>
  <c r="J644" i="280"/>
  <c r="E644" i="280"/>
  <c r="D644" i="280"/>
  <c r="D661" i="280" s="1"/>
  <c r="H631" i="280"/>
  <c r="K612" i="280"/>
  <c r="K609" i="280"/>
  <c r="J609" i="280"/>
  <c r="E609" i="280"/>
  <c r="E612" i="280" s="1"/>
  <c r="D609" i="280"/>
  <c r="D612" i="280" s="1"/>
  <c r="K584" i="280"/>
  <c r="J584" i="280"/>
  <c r="J612" i="280" s="1"/>
  <c r="E584" i="280"/>
  <c r="D584" i="280"/>
  <c r="H571" i="280"/>
  <c r="K546" i="280"/>
  <c r="K549" i="280" s="1"/>
  <c r="J546" i="280"/>
  <c r="E546" i="280"/>
  <c r="D546" i="280"/>
  <c r="K532" i="280"/>
  <c r="J532" i="280"/>
  <c r="J549" i="280" s="1"/>
  <c r="E532" i="280"/>
  <c r="E549" i="280" s="1"/>
  <c r="D532" i="280"/>
  <c r="D549" i="280" s="1"/>
  <c r="H520" i="280"/>
  <c r="K495" i="280"/>
  <c r="K498" i="280" s="1"/>
  <c r="J495" i="280"/>
  <c r="J498" i="280" s="1"/>
  <c r="E495" i="280"/>
  <c r="D495" i="280"/>
  <c r="D498" i="280" s="1"/>
  <c r="K482" i="280"/>
  <c r="J482" i="280"/>
  <c r="E482" i="280"/>
  <c r="E498" i="280" s="1"/>
  <c r="D482" i="280"/>
  <c r="H469" i="280"/>
  <c r="K447" i="280"/>
  <c r="K444" i="280"/>
  <c r="J444" i="280"/>
  <c r="J447" i="280" s="1"/>
  <c r="E444" i="280"/>
  <c r="D444" i="280"/>
  <c r="D447" i="280" s="1"/>
  <c r="K420" i="280"/>
  <c r="J420" i="280"/>
  <c r="K416" i="280"/>
  <c r="J416" i="280"/>
  <c r="E416" i="280"/>
  <c r="E420" i="280" s="1"/>
  <c r="E447" i="280" s="1"/>
  <c r="D416" i="280"/>
  <c r="D420" i="280" s="1"/>
  <c r="H407" i="280"/>
  <c r="K383" i="280"/>
  <c r="J383" i="280"/>
  <c r="E383" i="280"/>
  <c r="E386" i="280" s="1"/>
  <c r="D383" i="280"/>
  <c r="D386" i="280" s="1"/>
  <c r="K372" i="280"/>
  <c r="J372" i="280"/>
  <c r="E372" i="280"/>
  <c r="D372" i="280"/>
  <c r="H359" i="280"/>
  <c r="E338" i="280"/>
  <c r="K335" i="280"/>
  <c r="J335" i="280"/>
  <c r="E335" i="280"/>
  <c r="D335" i="280"/>
  <c r="J310" i="280"/>
  <c r="J338" i="280" s="1"/>
  <c r="E310" i="280"/>
  <c r="D310" i="280"/>
  <c r="D338" i="280" s="1"/>
  <c r="K307" i="280"/>
  <c r="K310" i="280" s="1"/>
  <c r="K338" i="280" s="1"/>
  <c r="J307" i="280"/>
  <c r="E307" i="280"/>
  <c r="D307" i="280"/>
  <c r="H298" i="280"/>
  <c r="J276" i="280"/>
  <c r="E276" i="280"/>
  <c r="K273" i="280"/>
  <c r="J273" i="280"/>
  <c r="E273" i="280"/>
  <c r="D273" i="280"/>
  <c r="K247" i="280"/>
  <c r="K276" i="280" s="1"/>
  <c r="J247" i="280"/>
  <c r="E247" i="280"/>
  <c r="D247" i="280"/>
  <c r="D276" i="280" s="1"/>
  <c r="H237" i="280"/>
  <c r="K212" i="280"/>
  <c r="K215" i="280" s="1"/>
  <c r="J212" i="280"/>
  <c r="J215" i="280" s="1"/>
  <c r="E212" i="280"/>
  <c r="E215" i="280" s="1"/>
  <c r="D212" i="280"/>
  <c r="K199" i="280"/>
  <c r="J199" i="280"/>
  <c r="E199" i="280"/>
  <c r="D199" i="280"/>
  <c r="D215" i="280" s="1"/>
  <c r="H187" i="280"/>
  <c r="J166" i="280"/>
  <c r="K163" i="280"/>
  <c r="K166" i="280" s="1"/>
  <c r="J163" i="280"/>
  <c r="E163" i="280"/>
  <c r="E166" i="280" s="1"/>
  <c r="D163" i="280"/>
  <c r="D166" i="280" s="1"/>
  <c r="K150" i="280"/>
  <c r="J150" i="280"/>
  <c r="E150" i="280"/>
  <c r="D150" i="280"/>
  <c r="H138" i="280"/>
  <c r="K115" i="280"/>
  <c r="K118" i="280" s="1"/>
  <c r="J115" i="280"/>
  <c r="E115" i="280"/>
  <c r="D115" i="280"/>
  <c r="K89" i="280"/>
  <c r="J89" i="280"/>
  <c r="J118" i="280" s="1"/>
  <c r="E89" i="280"/>
  <c r="E118" i="280" s="1"/>
  <c r="D89" i="280"/>
  <c r="D118" i="280" s="1"/>
  <c r="H76" i="280"/>
  <c r="E55" i="280"/>
  <c r="D55" i="280"/>
  <c r="K52" i="280"/>
  <c r="J52" i="280"/>
  <c r="E52" i="280"/>
  <c r="D52" i="280"/>
  <c r="E26" i="280"/>
  <c r="D26" i="280"/>
  <c r="K22" i="280"/>
  <c r="K26" i="280" s="1"/>
  <c r="J22" i="280"/>
  <c r="J26" i="280" s="1"/>
  <c r="E22" i="280"/>
  <c r="D22" i="280"/>
  <c r="H13" i="280"/>
  <c r="E1174" i="302"/>
  <c r="K1171" i="302"/>
  <c r="K1174" i="302" s="1"/>
  <c r="J1171" i="302"/>
  <c r="J1174" i="302" s="1"/>
  <c r="E1171" i="302"/>
  <c r="D1171" i="302"/>
  <c r="K1158" i="302"/>
  <c r="J1158" i="302"/>
  <c r="E1158" i="302"/>
  <c r="D1158" i="302"/>
  <c r="D1174" i="302" s="1"/>
  <c r="H1147" i="302"/>
  <c r="K1127" i="302"/>
  <c r="J1127" i="302"/>
  <c r="K1124" i="302"/>
  <c r="J1124" i="302"/>
  <c r="E1124" i="302"/>
  <c r="E1127" i="302" s="1"/>
  <c r="D1124" i="302"/>
  <c r="D1127" i="302" s="1"/>
  <c r="K1099" i="302"/>
  <c r="J1099" i="302"/>
  <c r="E1099" i="302"/>
  <c r="D1099" i="302"/>
  <c r="H1086" i="302"/>
  <c r="K1062" i="302"/>
  <c r="K1065" i="302" s="1"/>
  <c r="J1062" i="302"/>
  <c r="E1062" i="302"/>
  <c r="D1062" i="302"/>
  <c r="K1037" i="302"/>
  <c r="J1037" i="302"/>
  <c r="J1065" i="302" s="1"/>
  <c r="E1037" i="302"/>
  <c r="E1065" i="302" s="1"/>
  <c r="D1037" i="302"/>
  <c r="D1065" i="302" s="1"/>
  <c r="H1024" i="302"/>
  <c r="K999" i="302"/>
  <c r="K1002" i="302" s="1"/>
  <c r="J999" i="302"/>
  <c r="J1002" i="302" s="1"/>
  <c r="E999" i="302"/>
  <c r="D999" i="302"/>
  <c r="K974" i="302"/>
  <c r="J974" i="302"/>
  <c r="E974" i="302"/>
  <c r="E1002" i="302" s="1"/>
  <c r="D974" i="302"/>
  <c r="D1002" i="302" s="1"/>
  <c r="H961" i="302"/>
  <c r="K939" i="302"/>
  <c r="E939" i="302"/>
  <c r="K936" i="302"/>
  <c r="J936" i="302"/>
  <c r="J939" i="302" s="1"/>
  <c r="E936" i="302"/>
  <c r="D936" i="302"/>
  <c r="D939" i="302" s="1"/>
  <c r="K911" i="302"/>
  <c r="J911" i="302"/>
  <c r="E911" i="302"/>
  <c r="D911" i="302"/>
  <c r="H898" i="302"/>
  <c r="J876" i="302"/>
  <c r="E876" i="302"/>
  <c r="K873" i="302"/>
  <c r="J873" i="302"/>
  <c r="E873" i="302"/>
  <c r="D873" i="302"/>
  <c r="K848" i="302"/>
  <c r="K876" i="302" s="1"/>
  <c r="J848" i="302"/>
  <c r="E848" i="302"/>
  <c r="D848" i="302"/>
  <c r="D876" i="302" s="1"/>
  <c r="K844" i="302"/>
  <c r="J844" i="302"/>
  <c r="E844" i="302"/>
  <c r="D844" i="302"/>
  <c r="H835" i="302"/>
  <c r="K812" i="302"/>
  <c r="J812" i="302"/>
  <c r="E812" i="302"/>
  <c r="K809" i="302"/>
  <c r="J809" i="302"/>
  <c r="E809" i="302"/>
  <c r="D809" i="302"/>
  <c r="D812" i="302" s="1"/>
  <c r="K797" i="302"/>
  <c r="J797" i="302"/>
  <c r="E797" i="302"/>
  <c r="D797" i="302"/>
  <c r="H786" i="302"/>
  <c r="K761" i="302"/>
  <c r="K764" i="302" s="1"/>
  <c r="J761" i="302"/>
  <c r="J764" i="302" s="1"/>
  <c r="E761" i="302"/>
  <c r="D761" i="302"/>
  <c r="K747" i="302"/>
  <c r="J747" i="302"/>
  <c r="E747" i="302"/>
  <c r="E764" i="302" s="1"/>
  <c r="D747" i="302"/>
  <c r="D764" i="302" s="1"/>
  <c r="H735" i="302"/>
  <c r="K713" i="302"/>
  <c r="J713" i="302"/>
  <c r="K710" i="302"/>
  <c r="J710" i="302"/>
  <c r="E710" i="302"/>
  <c r="D710" i="302"/>
  <c r="D713" i="302" s="1"/>
  <c r="K696" i="302"/>
  <c r="J696" i="302"/>
  <c r="E696" i="302"/>
  <c r="D696" i="302"/>
  <c r="H683" i="302"/>
  <c r="K658" i="302"/>
  <c r="K661" i="302" s="1"/>
  <c r="J658" i="302"/>
  <c r="J661" i="302" s="1"/>
  <c r="E658" i="302"/>
  <c r="D658" i="302"/>
  <c r="K645" i="302"/>
  <c r="J645" i="302"/>
  <c r="E645" i="302"/>
  <c r="E661" i="302" s="1"/>
  <c r="D645" i="302"/>
  <c r="D661" i="302" s="1"/>
  <c r="H632" i="302"/>
  <c r="K613" i="302"/>
  <c r="K610" i="302"/>
  <c r="J610" i="302"/>
  <c r="J613" i="302" s="1"/>
  <c r="E610" i="302"/>
  <c r="E613" i="302" s="1"/>
  <c r="D610" i="302"/>
  <c r="D613" i="302" s="1"/>
  <c r="K585" i="302"/>
  <c r="J585" i="302"/>
  <c r="E585" i="302"/>
  <c r="D585" i="302"/>
  <c r="H573" i="302"/>
  <c r="J551" i="302"/>
  <c r="K548" i="302"/>
  <c r="J548" i="302"/>
  <c r="E548" i="302"/>
  <c r="D548" i="302"/>
  <c r="K535" i="302"/>
  <c r="K551" i="302" s="1"/>
  <c r="J535" i="302"/>
  <c r="E535" i="302"/>
  <c r="E551" i="302" s="1"/>
  <c r="D535" i="302"/>
  <c r="D551" i="302" s="1"/>
  <c r="H524" i="302"/>
  <c r="D507" i="302"/>
  <c r="K504" i="302"/>
  <c r="K507" i="302" s="1"/>
  <c r="J504" i="302"/>
  <c r="J507" i="302" s="1"/>
  <c r="E504" i="302"/>
  <c r="D504" i="302"/>
  <c r="J479" i="302"/>
  <c r="D479" i="302"/>
  <c r="K475" i="302"/>
  <c r="K479" i="302" s="1"/>
  <c r="J475" i="302"/>
  <c r="E475" i="302"/>
  <c r="E479" i="302" s="1"/>
  <c r="D475" i="302"/>
  <c r="H467" i="302"/>
  <c r="K446" i="302"/>
  <c r="K443" i="302"/>
  <c r="J443" i="302"/>
  <c r="J446" i="302" s="1"/>
  <c r="E443" i="302"/>
  <c r="D443" i="302"/>
  <c r="K432" i="302"/>
  <c r="J432" i="302"/>
  <c r="E432" i="302"/>
  <c r="E446" i="302" s="1"/>
  <c r="D432" i="302"/>
  <c r="D446" i="302" s="1"/>
  <c r="H419" i="302"/>
  <c r="K395" i="302"/>
  <c r="K398" i="302" s="1"/>
  <c r="J395" i="302"/>
  <c r="J398" i="302" s="1"/>
  <c r="E395" i="302"/>
  <c r="E398" i="302" s="1"/>
  <c r="D395" i="302"/>
  <c r="K367" i="302"/>
  <c r="K370" i="302" s="1"/>
  <c r="J367" i="302"/>
  <c r="J370" i="302" s="1"/>
  <c r="E367" i="302"/>
  <c r="E370" i="302" s="1"/>
  <c r="D367" i="302"/>
  <c r="D370" i="302" s="1"/>
  <c r="D398" i="302" s="1"/>
  <c r="H358" i="302"/>
  <c r="K334" i="302"/>
  <c r="K337" i="302" s="1"/>
  <c r="J334" i="302"/>
  <c r="J337" i="302" s="1"/>
  <c r="E334" i="302"/>
  <c r="E337" i="302" s="1"/>
  <c r="D334" i="302"/>
  <c r="E308" i="302"/>
  <c r="K304" i="302"/>
  <c r="K308" i="302" s="1"/>
  <c r="J304" i="302"/>
  <c r="J308" i="302" s="1"/>
  <c r="E304" i="302"/>
  <c r="D304" i="302"/>
  <c r="D308" i="302" s="1"/>
  <c r="H295" i="302"/>
  <c r="K270" i="302"/>
  <c r="K273" i="302" s="1"/>
  <c r="J270" i="302"/>
  <c r="E270" i="302"/>
  <c r="D270" i="302"/>
  <c r="K257" i="302"/>
  <c r="J257" i="302"/>
  <c r="J273" i="302" s="1"/>
  <c r="E257" i="302"/>
  <c r="E273" i="302" s="1"/>
  <c r="D257" i="302"/>
  <c r="D273" i="302" s="1"/>
  <c r="H245" i="302"/>
  <c r="J224" i="302"/>
  <c r="K221" i="302"/>
  <c r="K224" i="302" s="1"/>
  <c r="J221" i="302"/>
  <c r="E221" i="302"/>
  <c r="E224" i="302" s="1"/>
  <c r="D221" i="302"/>
  <c r="D224" i="302" s="1"/>
  <c r="K208" i="302"/>
  <c r="J208" i="302"/>
  <c r="E208" i="302"/>
  <c r="D208" i="302"/>
  <c r="H196" i="302"/>
  <c r="K173" i="302"/>
  <c r="J173" i="302"/>
  <c r="E173" i="302"/>
  <c r="D173" i="302"/>
  <c r="K148" i="302"/>
  <c r="K176" i="302" s="1"/>
  <c r="J148" i="302"/>
  <c r="J176" i="302" s="1"/>
  <c r="E148" i="302"/>
  <c r="E176" i="302" s="1"/>
  <c r="D148" i="302"/>
  <c r="D176" i="302" s="1"/>
  <c r="H135" i="302"/>
  <c r="K111" i="302"/>
  <c r="K114" i="302" s="1"/>
  <c r="J111" i="302"/>
  <c r="J114" i="302" s="1"/>
  <c r="E111" i="302"/>
  <c r="E114" i="302" s="1"/>
  <c r="D111" i="302"/>
  <c r="D114" i="302" s="1"/>
  <c r="K85" i="302"/>
  <c r="J85" i="302"/>
  <c r="E85" i="302"/>
  <c r="D85" i="302"/>
  <c r="H74" i="302"/>
  <c r="E53" i="302"/>
  <c r="K50" i="302"/>
  <c r="J50" i="302"/>
  <c r="E50" i="302"/>
  <c r="D50" i="302"/>
  <c r="D53" i="302" s="1"/>
  <c r="K25" i="302"/>
  <c r="K53" i="302" s="1"/>
  <c r="E25" i="302"/>
  <c r="K21" i="302"/>
  <c r="J21" i="302"/>
  <c r="J25" i="302" s="1"/>
  <c r="J53" i="302" s="1"/>
  <c r="E21" i="302"/>
  <c r="D21" i="302"/>
  <c r="D25" i="302" s="1"/>
  <c r="H13" i="302"/>
  <c r="L525" i="253"/>
  <c r="L522" i="253"/>
  <c r="K522" i="253"/>
  <c r="K525" i="253" s="1"/>
  <c r="F522" i="253"/>
  <c r="E522" i="253"/>
  <c r="K509" i="253"/>
  <c r="L505" i="253"/>
  <c r="L509" i="253" s="1"/>
  <c r="K505" i="253"/>
  <c r="F505" i="253"/>
  <c r="F509" i="253" s="1"/>
  <c r="E505" i="253"/>
  <c r="E509" i="253" s="1"/>
  <c r="I497" i="253"/>
  <c r="L473" i="253"/>
  <c r="K473" i="253"/>
  <c r="K476" i="253" s="1"/>
  <c r="F473" i="253"/>
  <c r="E473" i="253"/>
  <c r="L460" i="253"/>
  <c r="E460" i="253"/>
  <c r="L456" i="253"/>
  <c r="K456" i="253"/>
  <c r="K460" i="253" s="1"/>
  <c r="F456" i="253"/>
  <c r="F460" i="253" s="1"/>
  <c r="E456" i="253"/>
  <c r="I448" i="253"/>
  <c r="E427" i="253"/>
  <c r="L424" i="253"/>
  <c r="L427" i="253" s="1"/>
  <c r="K424" i="253"/>
  <c r="F424" i="253"/>
  <c r="E424" i="253"/>
  <c r="E411" i="253"/>
  <c r="L407" i="253"/>
  <c r="L411" i="253" s="1"/>
  <c r="K407" i="253"/>
  <c r="K411" i="253" s="1"/>
  <c r="F407" i="253"/>
  <c r="F411" i="253" s="1"/>
  <c r="F427" i="253" s="1"/>
  <c r="E407" i="253"/>
  <c r="I399" i="253"/>
  <c r="F378" i="253"/>
  <c r="L375" i="253"/>
  <c r="L378" i="253" s="1"/>
  <c r="K375" i="253"/>
  <c r="K378" i="253" s="1"/>
  <c r="F375" i="253"/>
  <c r="E375" i="253"/>
  <c r="L362" i="253"/>
  <c r="K362" i="253"/>
  <c r="F362" i="253"/>
  <c r="E362" i="253"/>
  <c r="E378" i="253" s="1"/>
  <c r="I350" i="253"/>
  <c r="L329" i="253"/>
  <c r="L326" i="253"/>
  <c r="K326" i="253"/>
  <c r="F326" i="253"/>
  <c r="F329" i="253" s="1"/>
  <c r="E326" i="253"/>
  <c r="E329" i="253" s="1"/>
  <c r="L313" i="253"/>
  <c r="K313" i="253"/>
  <c r="K329" i="253" s="1"/>
  <c r="F313" i="253"/>
  <c r="E313" i="253"/>
  <c r="I301" i="253"/>
  <c r="F280" i="253"/>
  <c r="L277" i="253"/>
  <c r="L280" i="253" s="1"/>
  <c r="K277" i="253"/>
  <c r="F277" i="253"/>
  <c r="E277" i="253"/>
  <c r="L264" i="253"/>
  <c r="K264" i="253"/>
  <c r="K280" i="253" s="1"/>
  <c r="F264" i="253"/>
  <c r="E264" i="253"/>
  <c r="E280" i="253" s="1"/>
  <c r="I253" i="253"/>
  <c r="L229" i="253"/>
  <c r="L232" i="253" s="1"/>
  <c r="K229" i="253"/>
  <c r="K232" i="253" s="1"/>
  <c r="F229" i="253"/>
  <c r="E229" i="253"/>
  <c r="E232" i="253" s="1"/>
  <c r="L217" i="253"/>
  <c r="K217" i="253"/>
  <c r="F217" i="253"/>
  <c r="F232" i="253" s="1"/>
  <c r="E217" i="253"/>
  <c r="I204" i="253"/>
  <c r="F183" i="253"/>
  <c r="L180" i="253"/>
  <c r="K180" i="253"/>
  <c r="K183" i="253" s="1"/>
  <c r="F180" i="253"/>
  <c r="E180" i="253"/>
  <c r="E183" i="253" s="1"/>
  <c r="G173" i="253"/>
  <c r="L168" i="253"/>
  <c r="L183" i="253" s="1"/>
  <c r="K168" i="253"/>
  <c r="F168" i="253"/>
  <c r="E168" i="253"/>
  <c r="I156" i="253"/>
  <c r="L136" i="253"/>
  <c r="L133" i="253"/>
  <c r="K133" i="253"/>
  <c r="F133" i="253"/>
  <c r="E133" i="253"/>
  <c r="E136" i="253" s="1"/>
  <c r="L121" i="253"/>
  <c r="K121" i="253"/>
  <c r="K136" i="253" s="1"/>
  <c r="F121" i="253"/>
  <c r="F136" i="253" s="1"/>
  <c r="E121" i="253"/>
  <c r="I109" i="253"/>
  <c r="F88" i="253"/>
  <c r="L85" i="253"/>
  <c r="L88" i="253" s="1"/>
  <c r="K85" i="253"/>
  <c r="K88" i="253" s="1"/>
  <c r="F85" i="253"/>
  <c r="E85" i="253"/>
  <c r="L73" i="253"/>
  <c r="K73" i="253"/>
  <c r="F73" i="253"/>
  <c r="E73" i="253"/>
  <c r="E88" i="253" s="1"/>
  <c r="I61" i="253"/>
  <c r="L40" i="253"/>
  <c r="L37" i="253"/>
  <c r="K37" i="253"/>
  <c r="F37" i="253"/>
  <c r="E37" i="253"/>
  <c r="E40" i="253" s="1"/>
  <c r="L24" i="253"/>
  <c r="K24" i="253"/>
  <c r="K40" i="253" s="1"/>
  <c r="F24" i="253"/>
  <c r="E24" i="253"/>
  <c r="I13" i="253"/>
  <c r="K1701" i="252"/>
  <c r="L1698" i="252"/>
  <c r="L1701" i="252" s="1"/>
  <c r="K1698" i="252"/>
  <c r="F1698" i="252"/>
  <c r="E1698" i="252"/>
  <c r="L1685" i="252"/>
  <c r="K1685" i="252"/>
  <c r="F1685" i="252"/>
  <c r="F1701" i="252" s="1"/>
  <c r="E1685" i="252"/>
  <c r="E1701" i="252" s="1"/>
  <c r="I1673" i="252"/>
  <c r="L1649" i="252"/>
  <c r="K1649" i="252"/>
  <c r="K1652" i="252" s="1"/>
  <c r="F1649" i="252"/>
  <c r="F1652" i="252" s="1"/>
  <c r="E1649" i="252"/>
  <c r="E1652" i="252" s="1"/>
  <c r="L1624" i="252"/>
  <c r="L1652" i="252" s="1"/>
  <c r="K1624" i="252"/>
  <c r="F1624" i="252"/>
  <c r="E1624" i="252"/>
  <c r="I1611" i="252"/>
  <c r="K1590" i="252"/>
  <c r="L1587" i="252"/>
  <c r="K1587" i="252"/>
  <c r="F1587" i="252"/>
  <c r="E1587" i="252"/>
  <c r="L1574" i="252"/>
  <c r="L1590" i="252" s="1"/>
  <c r="K1574" i="252"/>
  <c r="F1574" i="252"/>
  <c r="F1590" i="252" s="1"/>
  <c r="E1574" i="252"/>
  <c r="E1590" i="252" s="1"/>
  <c r="I1562" i="252"/>
  <c r="K1543" i="252"/>
  <c r="L1540" i="252"/>
  <c r="L1543" i="252" s="1"/>
  <c r="K1540" i="252"/>
  <c r="F1540" i="252"/>
  <c r="F1543" i="252" s="1"/>
  <c r="E1540" i="252"/>
  <c r="L1515" i="252"/>
  <c r="K1515" i="252"/>
  <c r="F1515" i="252"/>
  <c r="E1515" i="252"/>
  <c r="E1543" i="252" s="1"/>
  <c r="I1503" i="252"/>
  <c r="L1481" i="252"/>
  <c r="L1483" i="252" s="1"/>
  <c r="K1481" i="252"/>
  <c r="K1483" i="252" s="1"/>
  <c r="F1481" i="252"/>
  <c r="F1483" i="252" s="1"/>
  <c r="E1481" i="252"/>
  <c r="E1483" i="252" s="1"/>
  <c r="L1469" i="252"/>
  <c r="K1469" i="252"/>
  <c r="F1469" i="252"/>
  <c r="E1469" i="252"/>
  <c r="I1458" i="252"/>
  <c r="L1440" i="252"/>
  <c r="K1440" i="252"/>
  <c r="L1438" i="252"/>
  <c r="K1438" i="252"/>
  <c r="F1438" i="252"/>
  <c r="E1438" i="252"/>
  <c r="E1440" i="252" s="1"/>
  <c r="L1426" i="252"/>
  <c r="K1426" i="252"/>
  <c r="F1426" i="252"/>
  <c r="F1440" i="252" s="1"/>
  <c r="E1426" i="252"/>
  <c r="I1415" i="252"/>
  <c r="F1395" i="252"/>
  <c r="L1393" i="252"/>
  <c r="L1395" i="252" s="1"/>
  <c r="K1393" i="252"/>
  <c r="K1395" i="252" s="1"/>
  <c r="F1393" i="252"/>
  <c r="E1393" i="252"/>
  <c r="L1381" i="252"/>
  <c r="K1381" i="252"/>
  <c r="F1381" i="252"/>
  <c r="E1381" i="252"/>
  <c r="E1395" i="252" s="1"/>
  <c r="I1369" i="252"/>
  <c r="L1346" i="252"/>
  <c r="K1346" i="252"/>
  <c r="F1346" i="252"/>
  <c r="F1348" i="252" s="1"/>
  <c r="E1346" i="252"/>
  <c r="E1348" i="252" s="1"/>
  <c r="L1334" i="252"/>
  <c r="L1348" i="252" s="1"/>
  <c r="K1334" i="252"/>
  <c r="K1348" i="252" s="1"/>
  <c r="F1334" i="252"/>
  <c r="E1334" i="252"/>
  <c r="I1322" i="252"/>
  <c r="K1302" i="252"/>
  <c r="L1299" i="252"/>
  <c r="L1302" i="252" s="1"/>
  <c r="K1299" i="252"/>
  <c r="F1299" i="252"/>
  <c r="E1299" i="252"/>
  <c r="L1274" i="252"/>
  <c r="K1274" i="252"/>
  <c r="F1274" i="252"/>
  <c r="F1302" i="252" s="1"/>
  <c r="E1274" i="252"/>
  <c r="E1302" i="252" s="1"/>
  <c r="I1262" i="252"/>
  <c r="L1238" i="252"/>
  <c r="K1238" i="252"/>
  <c r="K1241" i="252" s="1"/>
  <c r="F1238" i="252"/>
  <c r="F1241" i="252" s="1"/>
  <c r="E1238" i="252"/>
  <c r="E1241" i="252" s="1"/>
  <c r="L1213" i="252"/>
  <c r="L1241" i="252" s="1"/>
  <c r="K1213" i="252"/>
  <c r="F1213" i="252"/>
  <c r="E1213" i="252"/>
  <c r="I1201" i="252"/>
  <c r="L1177" i="252"/>
  <c r="K1177" i="252"/>
  <c r="F1177" i="252"/>
  <c r="E1177" i="252"/>
  <c r="L1165" i="252"/>
  <c r="L1180" i="252" s="1"/>
  <c r="K1165" i="252"/>
  <c r="K1180" i="252" s="1"/>
  <c r="F1165" i="252"/>
  <c r="F1180" i="252" s="1"/>
  <c r="E1165" i="252"/>
  <c r="E1180" i="252" s="1"/>
  <c r="I1153" i="252"/>
  <c r="K1132" i="252"/>
  <c r="L1129" i="252"/>
  <c r="L1132" i="252" s="1"/>
  <c r="K1129" i="252"/>
  <c r="F1129" i="252"/>
  <c r="F1132" i="252" s="1"/>
  <c r="E1129" i="252"/>
  <c r="L1104" i="252"/>
  <c r="K1104" i="252"/>
  <c r="F1104" i="252"/>
  <c r="E1104" i="252"/>
  <c r="E1132" i="252" s="1"/>
  <c r="I1093" i="252"/>
  <c r="L1069" i="252"/>
  <c r="L1072" i="252" s="1"/>
  <c r="K1069" i="252"/>
  <c r="K1072" i="252" s="1"/>
  <c r="F1069" i="252"/>
  <c r="F1072" i="252" s="1"/>
  <c r="E1069" i="252"/>
  <c r="E1072" i="252" s="1"/>
  <c r="L1044" i="252"/>
  <c r="K1044" i="252"/>
  <c r="F1044" i="252"/>
  <c r="E1044" i="252"/>
  <c r="I1032" i="252"/>
  <c r="L1012" i="252"/>
  <c r="L1009" i="252"/>
  <c r="K1009" i="252"/>
  <c r="F1009" i="252"/>
  <c r="E1009" i="252"/>
  <c r="E1012" i="252" s="1"/>
  <c r="L984" i="252"/>
  <c r="K984" i="252"/>
  <c r="K1012" i="252" s="1"/>
  <c r="F984" i="252"/>
  <c r="F1012" i="252" s="1"/>
  <c r="E984" i="252"/>
  <c r="I972" i="252"/>
  <c r="F951" i="252"/>
  <c r="L948" i="252"/>
  <c r="L951" i="252" s="1"/>
  <c r="K948" i="252"/>
  <c r="K951" i="252" s="1"/>
  <c r="F948" i="252"/>
  <c r="E948" i="252"/>
  <c r="L923" i="252"/>
  <c r="K923" i="252"/>
  <c r="F923" i="252"/>
  <c r="E923" i="252"/>
  <c r="E951" i="252" s="1"/>
  <c r="I911" i="252"/>
  <c r="L891" i="252"/>
  <c r="K891" i="252"/>
  <c r="L888" i="252"/>
  <c r="K888" i="252"/>
  <c r="F888" i="252"/>
  <c r="E888" i="252"/>
  <c r="E891" i="252" s="1"/>
  <c r="G876" i="252"/>
  <c r="L875" i="252"/>
  <c r="K875" i="252"/>
  <c r="F875" i="252"/>
  <c r="E875" i="252"/>
  <c r="I862" i="252"/>
  <c r="L843" i="252"/>
  <c r="F843" i="252"/>
  <c r="E843" i="252"/>
  <c r="L840" i="252"/>
  <c r="K840" i="252"/>
  <c r="F840" i="252"/>
  <c r="G841" i="252" s="1"/>
  <c r="E840" i="252"/>
  <c r="G829" i="252"/>
  <c r="L828" i="252"/>
  <c r="K828" i="252"/>
  <c r="K843" i="252" s="1"/>
  <c r="F828" i="252"/>
  <c r="E828" i="252"/>
  <c r="I815" i="252"/>
  <c r="L794" i="252"/>
  <c r="F794" i="252"/>
  <c r="G792" i="252"/>
  <c r="L791" i="252"/>
  <c r="K791" i="252"/>
  <c r="F791" i="252"/>
  <c r="E791" i="252"/>
  <c r="E794" i="252" s="1"/>
  <c r="E772" i="252"/>
  <c r="E769" i="252"/>
  <c r="E768" i="252"/>
  <c r="E770" i="252" s="1"/>
  <c r="E767" i="252"/>
  <c r="L766" i="252"/>
  <c r="K766" i="252"/>
  <c r="K794" i="252" s="1"/>
  <c r="F766" i="252"/>
  <c r="G779" i="252" s="1"/>
  <c r="E766" i="252"/>
  <c r="I753" i="252"/>
  <c r="L731" i="252"/>
  <c r="L734" i="252" s="1"/>
  <c r="K731" i="252"/>
  <c r="K734" i="252" s="1"/>
  <c r="F731" i="252"/>
  <c r="E731" i="252"/>
  <c r="L706" i="252"/>
  <c r="K706" i="252"/>
  <c r="F706" i="252"/>
  <c r="G719" i="252" s="1"/>
  <c r="E706" i="252"/>
  <c r="I695" i="252"/>
  <c r="L673" i="252"/>
  <c r="K673" i="252"/>
  <c r="K676" i="252" s="1"/>
  <c r="F673" i="252"/>
  <c r="F676" i="252" s="1"/>
  <c r="E673" i="252"/>
  <c r="E676" i="252" s="1"/>
  <c r="L648" i="252"/>
  <c r="L676" i="252" s="1"/>
  <c r="K648" i="252"/>
  <c r="F648" i="252"/>
  <c r="E648" i="252"/>
  <c r="I636" i="252"/>
  <c r="L616" i="252"/>
  <c r="L613" i="252"/>
  <c r="K613" i="252"/>
  <c r="F613" i="252"/>
  <c r="E613" i="252"/>
  <c r="L588" i="252"/>
  <c r="K588" i="252"/>
  <c r="K616" i="252" s="1"/>
  <c r="F588" i="252"/>
  <c r="F616" i="252" s="1"/>
  <c r="E588" i="252"/>
  <c r="E616" i="252" s="1"/>
  <c r="I576" i="252"/>
  <c r="L553" i="252"/>
  <c r="K553" i="252"/>
  <c r="K556" i="252" s="1"/>
  <c r="F553" i="252"/>
  <c r="F556" i="252" s="1"/>
  <c r="E553" i="252"/>
  <c r="E556" i="252" s="1"/>
  <c r="L528" i="252"/>
  <c r="K528" i="252"/>
  <c r="F528" i="252"/>
  <c r="E528" i="252"/>
  <c r="I516" i="252"/>
  <c r="L495" i="252"/>
  <c r="K495" i="252"/>
  <c r="F495" i="252"/>
  <c r="E495" i="252"/>
  <c r="L483" i="252"/>
  <c r="L497" i="252" s="1"/>
  <c r="K483" i="252"/>
  <c r="K497" i="252" s="1"/>
  <c r="F483" i="252"/>
  <c r="F497" i="252" s="1"/>
  <c r="E483" i="252"/>
  <c r="E497" i="252" s="1"/>
  <c r="I471" i="252"/>
  <c r="L448" i="252"/>
  <c r="L451" i="252" s="1"/>
  <c r="K448" i="252"/>
  <c r="K451" i="252" s="1"/>
  <c r="F448" i="252"/>
  <c r="F451" i="252" s="1"/>
  <c r="E448" i="252"/>
  <c r="L423" i="252"/>
  <c r="K423" i="252"/>
  <c r="F423" i="252"/>
  <c r="E423" i="252"/>
  <c r="E451" i="252" s="1"/>
  <c r="I411" i="252"/>
  <c r="L388" i="252"/>
  <c r="L391" i="252" s="1"/>
  <c r="K388" i="252"/>
  <c r="F388" i="252"/>
  <c r="F391" i="252" s="1"/>
  <c r="E388" i="252"/>
  <c r="E391" i="252" s="1"/>
  <c r="L375" i="252"/>
  <c r="K375" i="252"/>
  <c r="K391" i="252" s="1"/>
  <c r="F375" i="252"/>
  <c r="E375" i="252"/>
  <c r="I363" i="252"/>
  <c r="L339" i="252"/>
  <c r="K339" i="252"/>
  <c r="F339" i="252"/>
  <c r="E339" i="252"/>
  <c r="E342" i="252" s="1"/>
  <c r="L314" i="252"/>
  <c r="L342" i="252" s="1"/>
  <c r="K314" i="252"/>
  <c r="K342" i="252" s="1"/>
  <c r="F314" i="252"/>
  <c r="F342" i="252" s="1"/>
  <c r="E314" i="252"/>
  <c r="I301" i="252"/>
  <c r="L277" i="252"/>
  <c r="L280" i="252" s="1"/>
  <c r="K277" i="252"/>
  <c r="K280" i="252" s="1"/>
  <c r="F277" i="252"/>
  <c r="E277" i="252"/>
  <c r="L264" i="252"/>
  <c r="K264" i="252"/>
  <c r="F264" i="252"/>
  <c r="F280" i="252" s="1"/>
  <c r="E264" i="252"/>
  <c r="E280" i="252" s="1"/>
  <c r="I252" i="252"/>
  <c r="L233" i="252"/>
  <c r="F233" i="252"/>
  <c r="L230" i="252"/>
  <c r="K230" i="252"/>
  <c r="K233" i="252" s="1"/>
  <c r="F230" i="252"/>
  <c r="E230" i="252"/>
  <c r="E233" i="252" s="1"/>
  <c r="L205" i="252"/>
  <c r="K205" i="252"/>
  <c r="F205" i="252"/>
  <c r="E205" i="252"/>
  <c r="I193" i="252"/>
  <c r="L171" i="252"/>
  <c r="K171" i="252"/>
  <c r="F171" i="252"/>
  <c r="E171" i="252"/>
  <c r="L159" i="252"/>
  <c r="L173" i="252" s="1"/>
  <c r="K159" i="252"/>
  <c r="K173" i="252" s="1"/>
  <c r="F159" i="252"/>
  <c r="F173" i="252" s="1"/>
  <c r="E159" i="252"/>
  <c r="E173" i="252" s="1"/>
  <c r="I148" i="252"/>
  <c r="L128" i="252"/>
  <c r="L130" i="252" s="1"/>
  <c r="K128" i="252"/>
  <c r="K130" i="252" s="1"/>
  <c r="F128" i="252"/>
  <c r="F130" i="252" s="1"/>
  <c r="E128" i="252"/>
  <c r="E130" i="252" s="1"/>
  <c r="L116" i="252"/>
  <c r="K116" i="252"/>
  <c r="F116" i="252"/>
  <c r="E116" i="252"/>
  <c r="I105" i="252"/>
  <c r="L83" i="252"/>
  <c r="K83" i="252"/>
  <c r="F83" i="252"/>
  <c r="E83" i="252"/>
  <c r="L71" i="252"/>
  <c r="L85" i="252" s="1"/>
  <c r="K71" i="252"/>
  <c r="K85" i="252" s="1"/>
  <c r="F71" i="252"/>
  <c r="F85" i="252" s="1"/>
  <c r="E71" i="252"/>
  <c r="E85" i="252" s="1"/>
  <c r="I59" i="252"/>
  <c r="L37" i="252"/>
  <c r="L39" i="252" s="1"/>
  <c r="K37" i="252"/>
  <c r="K39" i="252" s="1"/>
  <c r="F37" i="252"/>
  <c r="F39" i="252" s="1"/>
  <c r="E37" i="252"/>
  <c r="L25" i="252"/>
  <c r="K25" i="252"/>
  <c r="F25" i="252"/>
  <c r="E25" i="252"/>
  <c r="E39" i="252" s="1"/>
  <c r="I13" i="252"/>
  <c r="L999" i="251"/>
  <c r="L1002" i="251" s="1"/>
  <c r="K999" i="251"/>
  <c r="K1002" i="251" s="1"/>
  <c r="F999" i="251"/>
  <c r="F1002" i="251" s="1"/>
  <c r="E999" i="251"/>
  <c r="E1002" i="251" s="1"/>
  <c r="L986" i="251"/>
  <c r="K986" i="251"/>
  <c r="F986" i="251"/>
  <c r="E986" i="251"/>
  <c r="I975" i="251"/>
  <c r="L952" i="251"/>
  <c r="L955" i="251" s="1"/>
  <c r="K952" i="251"/>
  <c r="F952" i="251"/>
  <c r="E952" i="251"/>
  <c r="E955" i="251" s="1"/>
  <c r="L940" i="251"/>
  <c r="K940" i="251"/>
  <c r="K955" i="251" s="1"/>
  <c r="F940" i="251"/>
  <c r="F955" i="251" s="1"/>
  <c r="E940" i="251"/>
  <c r="I929" i="251"/>
  <c r="L906" i="251"/>
  <c r="L909" i="251" s="1"/>
  <c r="K906" i="251"/>
  <c r="K909" i="251" s="1"/>
  <c r="F906" i="251"/>
  <c r="E906" i="251"/>
  <c r="L894" i="251"/>
  <c r="K894" i="251"/>
  <c r="F894" i="251"/>
  <c r="F909" i="251" s="1"/>
  <c r="E894" i="251"/>
  <c r="E909" i="251" s="1"/>
  <c r="I882" i="251"/>
  <c r="L862" i="251"/>
  <c r="F862" i="251"/>
  <c r="L859" i="251"/>
  <c r="K859" i="251"/>
  <c r="F859" i="251"/>
  <c r="E859" i="251"/>
  <c r="E862" i="251" s="1"/>
  <c r="L846" i="251"/>
  <c r="K846" i="251"/>
  <c r="F846" i="251"/>
  <c r="E846" i="251"/>
  <c r="G839" i="251"/>
  <c r="I834" i="251"/>
  <c r="K814" i="251"/>
  <c r="L811" i="251"/>
  <c r="K811" i="251"/>
  <c r="F811" i="251"/>
  <c r="E811" i="251"/>
  <c r="L798" i="251"/>
  <c r="L814" i="251" s="1"/>
  <c r="K798" i="251"/>
  <c r="F798" i="251"/>
  <c r="F814" i="251" s="1"/>
  <c r="E798" i="251"/>
  <c r="E814" i="251" s="1"/>
  <c r="I786" i="251"/>
  <c r="L762" i="251"/>
  <c r="L765" i="251" s="1"/>
  <c r="K762" i="251"/>
  <c r="G762" i="251"/>
  <c r="F762" i="251"/>
  <c r="F765" i="251" s="1"/>
  <c r="E762" i="251"/>
  <c r="G761" i="251"/>
  <c r="G755" i="251"/>
  <c r="L749" i="251"/>
  <c r="K749" i="251"/>
  <c r="F749" i="251"/>
  <c r="E749" i="251"/>
  <c r="E765" i="251" s="1"/>
  <c r="I738" i="251"/>
  <c r="F717" i="251"/>
  <c r="L714" i="251"/>
  <c r="L717" i="251" s="1"/>
  <c r="K714" i="251"/>
  <c r="G714" i="251"/>
  <c r="F714" i="251"/>
  <c r="E714" i="251"/>
  <c r="G713" i="251"/>
  <c r="G707" i="251"/>
  <c r="L701" i="251"/>
  <c r="K701" i="251"/>
  <c r="F701" i="251"/>
  <c r="E701" i="251"/>
  <c r="E717" i="251" s="1"/>
  <c r="G694" i="251"/>
  <c r="G693" i="251"/>
  <c r="I688" i="251"/>
  <c r="L664" i="251"/>
  <c r="L667" i="251" s="1"/>
  <c r="K664" i="251"/>
  <c r="K667" i="251" s="1"/>
  <c r="F664" i="251"/>
  <c r="E664" i="251"/>
  <c r="G663" i="251"/>
  <c r="G664" i="251" s="1"/>
  <c r="L651" i="251"/>
  <c r="K651" i="251"/>
  <c r="F651" i="251"/>
  <c r="F667" i="251" s="1"/>
  <c r="E651" i="251"/>
  <c r="I639" i="251"/>
  <c r="L615" i="251"/>
  <c r="K615" i="251"/>
  <c r="F615" i="251"/>
  <c r="E615" i="251"/>
  <c r="L603" i="251"/>
  <c r="K603" i="251"/>
  <c r="K618" i="251" s="1"/>
  <c r="F603" i="251"/>
  <c r="F618" i="251" s="1"/>
  <c r="E603" i="251"/>
  <c r="E618" i="251" s="1"/>
  <c r="I591" i="251"/>
  <c r="L567" i="251"/>
  <c r="L570" i="251" s="1"/>
  <c r="K567" i="251"/>
  <c r="K570" i="251" s="1"/>
  <c r="F567" i="251"/>
  <c r="F570" i="251" s="1"/>
  <c r="E567" i="251"/>
  <c r="L554" i="251"/>
  <c r="K554" i="251"/>
  <c r="F554" i="251"/>
  <c r="E554" i="251"/>
  <c r="E570" i="251" s="1"/>
  <c r="I542" i="251"/>
  <c r="L521" i="251"/>
  <c r="L518" i="251"/>
  <c r="K518" i="251"/>
  <c r="K521" i="251" s="1"/>
  <c r="F518" i="251"/>
  <c r="F521" i="251" s="1"/>
  <c r="E518" i="251"/>
  <c r="E521" i="251" s="1"/>
  <c r="L506" i="251"/>
  <c r="K506" i="251"/>
  <c r="F506" i="251"/>
  <c r="E506" i="251"/>
  <c r="I494" i="251"/>
  <c r="L473" i="251"/>
  <c r="F473" i="251"/>
  <c r="L470" i="251"/>
  <c r="K470" i="251"/>
  <c r="F470" i="251"/>
  <c r="E470" i="251"/>
  <c r="L458" i="251"/>
  <c r="K458" i="251"/>
  <c r="K473" i="251" s="1"/>
  <c r="F458" i="251"/>
  <c r="E458" i="251"/>
  <c r="E473" i="251" s="1"/>
  <c r="I446" i="251"/>
  <c r="L421" i="251"/>
  <c r="L424" i="251" s="1"/>
  <c r="K421" i="251"/>
  <c r="K424" i="251" s="1"/>
  <c r="F421" i="251"/>
  <c r="F424" i="251" s="1"/>
  <c r="E421" i="251"/>
  <c r="E424" i="251" s="1"/>
  <c r="L409" i="251"/>
  <c r="K409" i="251"/>
  <c r="F409" i="251"/>
  <c r="E409" i="251"/>
  <c r="I397" i="251"/>
  <c r="L376" i="251"/>
  <c r="F376" i="251"/>
  <c r="L373" i="251"/>
  <c r="K373" i="251"/>
  <c r="F373" i="251"/>
  <c r="E373" i="251"/>
  <c r="E376" i="251" s="1"/>
  <c r="L361" i="251"/>
  <c r="K361" i="251"/>
  <c r="K376" i="251" s="1"/>
  <c r="F361" i="251"/>
  <c r="E361" i="251"/>
  <c r="I349" i="251"/>
  <c r="L325" i="251"/>
  <c r="L328" i="251" s="1"/>
  <c r="K325" i="251"/>
  <c r="F325" i="251"/>
  <c r="E325" i="251"/>
  <c r="L313" i="251"/>
  <c r="K313" i="251"/>
  <c r="F313" i="251"/>
  <c r="F328" i="251" s="1"/>
  <c r="E313" i="251"/>
  <c r="E328" i="251" s="1"/>
  <c r="I301" i="251"/>
  <c r="L277" i="251"/>
  <c r="L280" i="251" s="1"/>
  <c r="K277" i="251"/>
  <c r="K280" i="251" s="1"/>
  <c r="F277" i="251"/>
  <c r="F280" i="251" s="1"/>
  <c r="E277" i="251"/>
  <c r="E280" i="251" s="1"/>
  <c r="L265" i="251"/>
  <c r="K265" i="251"/>
  <c r="F265" i="251"/>
  <c r="E265" i="251"/>
  <c r="I253" i="251"/>
  <c r="L229" i="251"/>
  <c r="K229" i="251"/>
  <c r="F229" i="251"/>
  <c r="E229" i="251"/>
  <c r="L216" i="251"/>
  <c r="L232" i="251" s="1"/>
  <c r="K216" i="251"/>
  <c r="K232" i="251" s="1"/>
  <c r="F216" i="251"/>
  <c r="F232" i="251" s="1"/>
  <c r="E216" i="251"/>
  <c r="E232" i="251" s="1"/>
  <c r="I204" i="251"/>
  <c r="L180" i="251"/>
  <c r="L183" i="251" s="1"/>
  <c r="K180" i="251"/>
  <c r="K183" i="251" s="1"/>
  <c r="F180" i="251"/>
  <c r="F183" i="251" s="1"/>
  <c r="E180" i="251"/>
  <c r="L168" i="251"/>
  <c r="K168" i="251"/>
  <c r="F168" i="251"/>
  <c r="E168" i="251"/>
  <c r="E183" i="251" s="1"/>
  <c r="I157" i="251"/>
  <c r="L136" i="251"/>
  <c r="L133" i="251"/>
  <c r="K133" i="251"/>
  <c r="K136" i="251" s="1"/>
  <c r="F133" i="251"/>
  <c r="F136" i="251" s="1"/>
  <c r="E133" i="251"/>
  <c r="E136" i="251" s="1"/>
  <c r="L121" i="251"/>
  <c r="K121" i="251"/>
  <c r="F121" i="251"/>
  <c r="E121" i="251"/>
  <c r="I109" i="251"/>
  <c r="L88" i="251"/>
  <c r="L85" i="251"/>
  <c r="K85" i="251"/>
  <c r="F85" i="251"/>
  <c r="E85" i="251"/>
  <c r="L72" i="251"/>
  <c r="K72" i="251"/>
  <c r="K88" i="251" s="1"/>
  <c r="F72" i="251"/>
  <c r="F88" i="251" s="1"/>
  <c r="E72" i="251"/>
  <c r="E88" i="251" s="1"/>
  <c r="I60" i="251"/>
  <c r="L37" i="251"/>
  <c r="L40" i="251" s="1"/>
  <c r="K37" i="251"/>
  <c r="K40" i="251" s="1"/>
  <c r="F37" i="251"/>
  <c r="F40" i="251" s="1"/>
  <c r="E37" i="251"/>
  <c r="E40" i="251" s="1"/>
  <c r="L24" i="251"/>
  <c r="K24" i="251"/>
  <c r="F24" i="251"/>
  <c r="E24" i="251"/>
  <c r="I12" i="251"/>
  <c r="E952" i="239"/>
  <c r="K949" i="239"/>
  <c r="J949" i="239"/>
  <c r="E949" i="239"/>
  <c r="D949" i="239"/>
  <c r="D952" i="239" s="1"/>
  <c r="K925" i="239"/>
  <c r="K952" i="239" s="1"/>
  <c r="J925" i="239"/>
  <c r="J952" i="239" s="1"/>
  <c r="E925" i="239"/>
  <c r="D925" i="239"/>
  <c r="H913" i="239"/>
  <c r="K888" i="239"/>
  <c r="K891" i="239" s="1"/>
  <c r="J888" i="239"/>
  <c r="J891" i="239" s="1"/>
  <c r="E888" i="239"/>
  <c r="D888" i="239"/>
  <c r="K863" i="239"/>
  <c r="J863" i="239"/>
  <c r="E863" i="239"/>
  <c r="E891" i="239" s="1"/>
  <c r="D863" i="239"/>
  <c r="D891" i="239" s="1"/>
  <c r="H851" i="239"/>
  <c r="K830" i="239"/>
  <c r="K827" i="239"/>
  <c r="J827" i="239"/>
  <c r="J830" i="239" s="1"/>
  <c r="E827" i="239"/>
  <c r="E830" i="239" s="1"/>
  <c r="D827" i="239"/>
  <c r="D830" i="239" s="1"/>
  <c r="K802" i="239"/>
  <c r="J802" i="239"/>
  <c r="E802" i="239"/>
  <c r="D802" i="239"/>
  <c r="H790" i="239"/>
  <c r="K765" i="239"/>
  <c r="J765" i="239"/>
  <c r="E765" i="239"/>
  <c r="D765" i="239"/>
  <c r="K740" i="239"/>
  <c r="K768" i="239" s="1"/>
  <c r="J740" i="239"/>
  <c r="J768" i="239" s="1"/>
  <c r="E740" i="239"/>
  <c r="E768" i="239" s="1"/>
  <c r="D740" i="239"/>
  <c r="D768" i="239" s="1"/>
  <c r="H730" i="239"/>
  <c r="K705" i="239"/>
  <c r="K708" i="239" s="1"/>
  <c r="J705" i="239"/>
  <c r="J708" i="239" s="1"/>
  <c r="E705" i="239"/>
  <c r="E708" i="239" s="1"/>
  <c r="D705" i="239"/>
  <c r="K680" i="239"/>
  <c r="J680" i="239"/>
  <c r="E680" i="239"/>
  <c r="D680" i="239"/>
  <c r="D708" i="239" s="1"/>
  <c r="H668" i="239"/>
  <c r="K646" i="239"/>
  <c r="J646" i="239"/>
  <c r="K643" i="239"/>
  <c r="J643" i="239"/>
  <c r="E643" i="239"/>
  <c r="E646" i="239" s="1"/>
  <c r="D643" i="239"/>
  <c r="D646" i="239" s="1"/>
  <c r="K618" i="239"/>
  <c r="J618" i="239"/>
  <c r="E618" i="239"/>
  <c r="D618" i="239"/>
  <c r="H607" i="239"/>
  <c r="K586" i="239"/>
  <c r="E586" i="239"/>
  <c r="K583" i="239"/>
  <c r="J583" i="239"/>
  <c r="E583" i="239"/>
  <c r="D583" i="239"/>
  <c r="K558" i="239"/>
  <c r="J558" i="239"/>
  <c r="J586" i="239" s="1"/>
  <c r="E558" i="239"/>
  <c r="D558" i="239"/>
  <c r="D586" i="239" s="1"/>
  <c r="K554" i="239"/>
  <c r="J554" i="239"/>
  <c r="E554" i="239"/>
  <c r="D554" i="239"/>
  <c r="H546" i="239"/>
  <c r="J525" i="239"/>
  <c r="K522" i="239"/>
  <c r="J522" i="239"/>
  <c r="E522" i="239"/>
  <c r="D522" i="239"/>
  <c r="D525" i="239" s="1"/>
  <c r="K497" i="239"/>
  <c r="K525" i="239" s="1"/>
  <c r="J497" i="239"/>
  <c r="E497" i="239"/>
  <c r="E525" i="239" s="1"/>
  <c r="K492" i="239"/>
  <c r="J492" i="239"/>
  <c r="E492" i="239"/>
  <c r="D492" i="239"/>
  <c r="D497" i="239" s="1"/>
  <c r="H484" i="239"/>
  <c r="K463" i="239"/>
  <c r="J463" i="239"/>
  <c r="K460" i="239"/>
  <c r="J460" i="239"/>
  <c r="E460" i="239"/>
  <c r="E463" i="239" s="1"/>
  <c r="D460" i="239"/>
  <c r="D463" i="239" s="1"/>
  <c r="K447" i="239"/>
  <c r="J447" i="239"/>
  <c r="E447" i="239"/>
  <c r="K442" i="239"/>
  <c r="J442" i="239"/>
  <c r="E442" i="239"/>
  <c r="D442" i="239"/>
  <c r="D447" i="239" s="1"/>
  <c r="H434" i="239"/>
  <c r="K410" i="239"/>
  <c r="J410" i="239"/>
  <c r="E410" i="239"/>
  <c r="E413" i="239" s="1"/>
  <c r="D410" i="239"/>
  <c r="D413" i="239" s="1"/>
  <c r="K385" i="239"/>
  <c r="K413" i="239" s="1"/>
  <c r="J385" i="239"/>
  <c r="J413" i="239" s="1"/>
  <c r="E385" i="239"/>
  <c r="D385" i="239"/>
  <c r="H372" i="239"/>
  <c r="K348" i="239"/>
  <c r="J348" i="239"/>
  <c r="E348" i="239"/>
  <c r="D348" i="239"/>
  <c r="K323" i="239"/>
  <c r="J323" i="239"/>
  <c r="J351" i="239" s="1"/>
  <c r="E323" i="239"/>
  <c r="E351" i="239" s="1"/>
  <c r="D323" i="239"/>
  <c r="D351" i="239" s="1"/>
  <c r="H311" i="239"/>
  <c r="K289" i="239"/>
  <c r="J289" i="239"/>
  <c r="E289" i="239"/>
  <c r="D289" i="239"/>
  <c r="K262" i="239"/>
  <c r="K292" i="239" s="1"/>
  <c r="J262" i="239"/>
  <c r="E262" i="239"/>
  <c r="D262" i="239"/>
  <c r="D292" i="239" s="1"/>
  <c r="H251" i="239"/>
  <c r="K232" i="239"/>
  <c r="K229" i="239"/>
  <c r="J229" i="239"/>
  <c r="E229" i="239"/>
  <c r="D229" i="239"/>
  <c r="D232" i="239" s="1"/>
  <c r="K204" i="239"/>
  <c r="J204" i="239"/>
  <c r="J232" i="239" s="1"/>
  <c r="E204" i="239"/>
  <c r="D204" i="239"/>
  <c r="H193" i="239"/>
  <c r="J174" i="239"/>
  <c r="K171" i="239"/>
  <c r="K174" i="239" s="1"/>
  <c r="J171" i="239"/>
  <c r="E171" i="239"/>
  <c r="D171" i="239"/>
  <c r="K146" i="239"/>
  <c r="J146" i="239"/>
  <c r="E146" i="239"/>
  <c r="E174" i="239" s="1"/>
  <c r="D146" i="239"/>
  <c r="D174" i="239" s="1"/>
  <c r="H134" i="239"/>
  <c r="K109" i="239"/>
  <c r="K112" i="239" s="1"/>
  <c r="J109" i="239"/>
  <c r="J112" i="239" s="1"/>
  <c r="E109" i="239"/>
  <c r="E112" i="239" s="1"/>
  <c r="D109" i="239"/>
  <c r="D112" i="239" s="1"/>
  <c r="K84" i="239"/>
  <c r="J84" i="239"/>
  <c r="E84" i="239"/>
  <c r="D84" i="239"/>
  <c r="H74" i="239"/>
  <c r="J53" i="239"/>
  <c r="K50" i="239"/>
  <c r="J50" i="239"/>
  <c r="E50" i="239"/>
  <c r="D50" i="239"/>
  <c r="D53" i="239" s="1"/>
  <c r="K25" i="239"/>
  <c r="K53" i="239" s="1"/>
  <c r="J25" i="239"/>
  <c r="E25" i="239"/>
  <c r="E53" i="239" s="1"/>
  <c r="D25" i="239"/>
  <c r="H13" i="239"/>
  <c r="K65" i="229"/>
  <c r="J65" i="229"/>
  <c r="E65" i="229"/>
  <c r="D65" i="229"/>
  <c r="K1109" i="208"/>
  <c r="J1109" i="208"/>
  <c r="E1109" i="208"/>
  <c r="E1112" i="208" s="1"/>
  <c r="D1109" i="208"/>
  <c r="D1112" i="208" s="1"/>
  <c r="K1084" i="208"/>
  <c r="K1112" i="208" s="1"/>
  <c r="J1084" i="208"/>
  <c r="J1112" i="208" s="1"/>
  <c r="E1084" i="208"/>
  <c r="D1084" i="208"/>
  <c r="H1073" i="208"/>
  <c r="J1052" i="208"/>
  <c r="D1052" i="208"/>
  <c r="K1049" i="208"/>
  <c r="J1049" i="208"/>
  <c r="E1049" i="208"/>
  <c r="D1049" i="208"/>
  <c r="F1043" i="208"/>
  <c r="K1024" i="208"/>
  <c r="J1024" i="208"/>
  <c r="E1024" i="208"/>
  <c r="E1052" i="208" s="1"/>
  <c r="D1024" i="208"/>
  <c r="H1012" i="208"/>
  <c r="K989" i="208"/>
  <c r="K992" i="208" s="1"/>
  <c r="J989" i="208"/>
  <c r="J992" i="208" s="1"/>
  <c r="E989" i="208"/>
  <c r="E992" i="208" s="1"/>
  <c r="D989" i="208"/>
  <c r="D992" i="208" s="1"/>
  <c r="K976" i="208"/>
  <c r="J976" i="208"/>
  <c r="E976" i="208"/>
  <c r="D976" i="208"/>
  <c r="H964" i="208"/>
  <c r="J943" i="208"/>
  <c r="E943" i="208"/>
  <c r="K940" i="208"/>
  <c r="J940" i="208"/>
  <c r="E940" i="208"/>
  <c r="D940" i="208"/>
  <c r="D943" i="208" s="1"/>
  <c r="K915" i="208"/>
  <c r="K943" i="208" s="1"/>
  <c r="J915" i="208"/>
  <c r="E915" i="208"/>
  <c r="K912" i="208"/>
  <c r="J912" i="208"/>
  <c r="E912" i="208"/>
  <c r="D912" i="208"/>
  <c r="D915" i="208" s="1"/>
  <c r="F908" i="208"/>
  <c r="H903" i="208"/>
  <c r="F881" i="208"/>
  <c r="K880" i="208"/>
  <c r="J880" i="208"/>
  <c r="J883" i="208" s="1"/>
  <c r="E880" i="208"/>
  <c r="E883" i="208" s="1"/>
  <c r="D880" i="208"/>
  <c r="D883" i="208" s="1"/>
  <c r="K876" i="208"/>
  <c r="J876" i="208"/>
  <c r="E876" i="208"/>
  <c r="D876" i="208"/>
  <c r="F874" i="208"/>
  <c r="F868" i="208"/>
  <c r="K867" i="208"/>
  <c r="K883" i="208" s="1"/>
  <c r="J867" i="208"/>
  <c r="K863" i="208"/>
  <c r="J863" i="208"/>
  <c r="E863" i="208"/>
  <c r="E867" i="208" s="1"/>
  <c r="D863" i="208"/>
  <c r="D867" i="208" s="1"/>
  <c r="H854" i="208"/>
  <c r="K835" i="208"/>
  <c r="F833" i="208"/>
  <c r="K832" i="208"/>
  <c r="J832" i="208"/>
  <c r="E832" i="208"/>
  <c r="D832" i="208"/>
  <c r="K820" i="208"/>
  <c r="J820" i="208"/>
  <c r="E820" i="208"/>
  <c r="F821" i="208" s="1"/>
  <c r="D820" i="208"/>
  <c r="H807" i="208"/>
  <c r="F784" i="208"/>
  <c r="K783" i="208"/>
  <c r="K786" i="208" s="1"/>
  <c r="J783" i="208"/>
  <c r="E783" i="208"/>
  <c r="E786" i="208" s="1"/>
  <c r="D783" i="208"/>
  <c r="F771" i="208"/>
  <c r="D759" i="208"/>
  <c r="K758" i="208"/>
  <c r="J758" i="208"/>
  <c r="E758" i="208"/>
  <c r="D758" i="208"/>
  <c r="H745" i="208"/>
  <c r="D726" i="208"/>
  <c r="F724" i="208"/>
  <c r="K723" i="208"/>
  <c r="J723" i="208"/>
  <c r="E723" i="208"/>
  <c r="D723" i="208"/>
  <c r="K698" i="208"/>
  <c r="K726" i="208" s="1"/>
  <c r="J698" i="208"/>
  <c r="E698" i="208"/>
  <c r="D698" i="208"/>
  <c r="H687" i="208"/>
  <c r="K665" i="208"/>
  <c r="J665" i="208"/>
  <c r="J668" i="208" s="1"/>
  <c r="E665" i="208"/>
  <c r="E668" i="208" s="1"/>
  <c r="D665" i="208"/>
  <c r="D668" i="208" s="1"/>
  <c r="F659" i="208"/>
  <c r="K640" i="208"/>
  <c r="J640" i="208"/>
  <c r="E640" i="208"/>
  <c r="D640" i="208"/>
  <c r="H628" i="208"/>
  <c r="K608" i="208"/>
  <c r="K605" i="208"/>
  <c r="J605" i="208"/>
  <c r="E605" i="208"/>
  <c r="D605" i="208"/>
  <c r="K592" i="208"/>
  <c r="J592" i="208"/>
  <c r="J608" i="208" s="1"/>
  <c r="E592" i="208"/>
  <c r="E608" i="208" s="1"/>
  <c r="D592" i="208"/>
  <c r="D608" i="208" s="1"/>
  <c r="H580" i="208"/>
  <c r="D560" i="208"/>
  <c r="K557" i="208"/>
  <c r="K560" i="208" s="1"/>
  <c r="J557" i="208"/>
  <c r="J560" i="208" s="1"/>
  <c r="E557" i="208"/>
  <c r="E560" i="208" s="1"/>
  <c r="D557" i="208"/>
  <c r="F551" i="208"/>
  <c r="K544" i="208"/>
  <c r="J544" i="208"/>
  <c r="E544" i="208"/>
  <c r="D544" i="208"/>
  <c r="F539" i="208"/>
  <c r="H532" i="208"/>
  <c r="K511" i="208"/>
  <c r="K513" i="208" s="1"/>
  <c r="J511" i="208"/>
  <c r="J513" i="208" s="1"/>
  <c r="E511" i="208"/>
  <c r="D511" i="208"/>
  <c r="F505" i="208"/>
  <c r="K499" i="208"/>
  <c r="J499" i="208"/>
  <c r="E499" i="208"/>
  <c r="D499" i="208"/>
  <c r="D513" i="208" s="1"/>
  <c r="H487" i="208"/>
  <c r="K465" i="208"/>
  <c r="J465" i="208"/>
  <c r="J468" i="208" s="1"/>
  <c r="E465" i="208"/>
  <c r="E468" i="208" s="1"/>
  <c r="D465" i="208"/>
  <c r="D468" i="208" s="1"/>
  <c r="K452" i="208"/>
  <c r="K468" i="208" s="1"/>
  <c r="J452" i="208"/>
  <c r="E452" i="208"/>
  <c r="D452" i="208"/>
  <c r="H441" i="208"/>
  <c r="K421" i="208"/>
  <c r="J421" i="208"/>
  <c r="K418" i="208"/>
  <c r="J418" i="208"/>
  <c r="E418" i="208"/>
  <c r="D418" i="208"/>
  <c r="K393" i="208"/>
  <c r="J393" i="208"/>
  <c r="E393" i="208"/>
  <c r="E421" i="208" s="1"/>
  <c r="D393" i="208"/>
  <c r="D421" i="208" s="1"/>
  <c r="H381" i="208"/>
  <c r="K357" i="208"/>
  <c r="K360" i="208" s="1"/>
  <c r="J357" i="208"/>
  <c r="J360" i="208" s="1"/>
  <c r="E357" i="208"/>
  <c r="E360" i="208" s="1"/>
  <c r="D357" i="208"/>
  <c r="K332" i="208"/>
  <c r="J332" i="208"/>
  <c r="E332" i="208"/>
  <c r="D332" i="208"/>
  <c r="D360" i="208" s="1"/>
  <c r="H319" i="208"/>
  <c r="J298" i="208"/>
  <c r="E298" i="208"/>
  <c r="K295" i="208"/>
  <c r="J295" i="208"/>
  <c r="E295" i="208"/>
  <c r="D295" i="208"/>
  <c r="D298" i="208" s="1"/>
  <c r="K282" i="208"/>
  <c r="K298" i="208" s="1"/>
  <c r="J282" i="208"/>
  <c r="E282" i="208"/>
  <c r="D282" i="208"/>
  <c r="H270" i="208"/>
  <c r="J251" i="208"/>
  <c r="K248" i="208"/>
  <c r="K251" i="208" s="1"/>
  <c r="J248" i="208"/>
  <c r="E248" i="208"/>
  <c r="D248" i="208"/>
  <c r="K223" i="208"/>
  <c r="J223" i="208"/>
  <c r="E223" i="208"/>
  <c r="E251" i="208" s="1"/>
  <c r="D223" i="208"/>
  <c r="D251" i="208" s="1"/>
  <c r="H211" i="208"/>
  <c r="K189" i="208"/>
  <c r="J189" i="208"/>
  <c r="J191" i="208" s="1"/>
  <c r="E189" i="208"/>
  <c r="E191" i="208" s="1"/>
  <c r="D189" i="208"/>
  <c r="D191" i="208" s="1"/>
  <c r="K177" i="208"/>
  <c r="K191" i="208" s="1"/>
  <c r="J177" i="208"/>
  <c r="E177" i="208"/>
  <c r="D177" i="208"/>
  <c r="H166" i="208"/>
  <c r="K146" i="208"/>
  <c r="K144" i="208"/>
  <c r="J144" i="208"/>
  <c r="E144" i="208"/>
  <c r="D144" i="208"/>
  <c r="D146" i="208" s="1"/>
  <c r="K132" i="208"/>
  <c r="J132" i="208"/>
  <c r="J146" i="208" s="1"/>
  <c r="E132" i="208"/>
  <c r="E146" i="208" s="1"/>
  <c r="D132" i="208"/>
  <c r="H120" i="208"/>
  <c r="K98" i="208"/>
  <c r="K100" i="208" s="1"/>
  <c r="J98" i="208"/>
  <c r="J100" i="208" s="1"/>
  <c r="E98" i="208"/>
  <c r="D98" i="208"/>
  <c r="K86" i="208"/>
  <c r="J86" i="208"/>
  <c r="E86" i="208"/>
  <c r="E100" i="208" s="1"/>
  <c r="D86" i="208"/>
  <c r="D100" i="208" s="1"/>
  <c r="H74" i="208"/>
  <c r="K51" i="208"/>
  <c r="J51" i="208"/>
  <c r="J54" i="208" s="1"/>
  <c r="E51" i="208"/>
  <c r="E54" i="208" s="1"/>
  <c r="D51" i="208"/>
  <c r="D54" i="208" s="1"/>
  <c r="K26" i="208"/>
  <c r="K54" i="208" s="1"/>
  <c r="J26" i="208"/>
  <c r="E26" i="208"/>
  <c r="D26" i="208"/>
  <c r="H14" i="208"/>
  <c r="J1342" i="258"/>
  <c r="K1339" i="258"/>
  <c r="J1339" i="258"/>
  <c r="E1339" i="258"/>
  <c r="D1339" i="258"/>
  <c r="J1314" i="258"/>
  <c r="E1314" i="258"/>
  <c r="E1342" i="258" s="1"/>
  <c r="D1314" i="258"/>
  <c r="D1342" i="258" s="1"/>
  <c r="K1310" i="258"/>
  <c r="K1314" i="258" s="1"/>
  <c r="K1342" i="258" s="1"/>
  <c r="J1310" i="258"/>
  <c r="E1310" i="258"/>
  <c r="D1310" i="258"/>
  <c r="H1302" i="258"/>
  <c r="K1280" i="258"/>
  <c r="E1280" i="258"/>
  <c r="K1277" i="258"/>
  <c r="J1277" i="258"/>
  <c r="E1277" i="258"/>
  <c r="D1277" i="258"/>
  <c r="K1252" i="258"/>
  <c r="J1252" i="258"/>
  <c r="J1280" i="258" s="1"/>
  <c r="E1252" i="258"/>
  <c r="D1252" i="258"/>
  <c r="D1280" i="258" s="1"/>
  <c r="K1248" i="258"/>
  <c r="J1248" i="258"/>
  <c r="H1240" i="258"/>
  <c r="J1219" i="258"/>
  <c r="K1216" i="258"/>
  <c r="K1219" i="258" s="1"/>
  <c r="J1216" i="258"/>
  <c r="E1216" i="258"/>
  <c r="D1216" i="258"/>
  <c r="K1191" i="258"/>
  <c r="J1191" i="258"/>
  <c r="E1191" i="258"/>
  <c r="E1219" i="258" s="1"/>
  <c r="D1191" i="258"/>
  <c r="D1219" i="258" s="1"/>
  <c r="F1184" i="258"/>
  <c r="H1179" i="258"/>
  <c r="K1155" i="258"/>
  <c r="K1158" i="258" s="1"/>
  <c r="J1155" i="258"/>
  <c r="J1158" i="258" s="1"/>
  <c r="E1155" i="258"/>
  <c r="D1155" i="258"/>
  <c r="K1130" i="258"/>
  <c r="J1130" i="258"/>
  <c r="E1130" i="258"/>
  <c r="E1158" i="258" s="1"/>
  <c r="D1130" i="258"/>
  <c r="D1158" i="258" s="1"/>
  <c r="H1118" i="258"/>
  <c r="K1094" i="258"/>
  <c r="J1094" i="258"/>
  <c r="J1097" i="258" s="1"/>
  <c r="E1094" i="258"/>
  <c r="E1097" i="258" s="1"/>
  <c r="D1094" i="258"/>
  <c r="D1097" i="258" s="1"/>
  <c r="K1069" i="258"/>
  <c r="K1097" i="258" s="1"/>
  <c r="J1069" i="258"/>
  <c r="E1069" i="258"/>
  <c r="D1069" i="258"/>
  <c r="H1056" i="258"/>
  <c r="K1035" i="258"/>
  <c r="K1032" i="258"/>
  <c r="J1032" i="258"/>
  <c r="E1032" i="258"/>
  <c r="D1032" i="258"/>
  <c r="K1008" i="258"/>
  <c r="J1008" i="258"/>
  <c r="J1035" i="258" s="1"/>
  <c r="E1008" i="258"/>
  <c r="E1035" i="258" s="1"/>
  <c r="D1008" i="258"/>
  <c r="D1035" i="258" s="1"/>
  <c r="H998" i="258"/>
  <c r="K974" i="258"/>
  <c r="K977" i="258" s="1"/>
  <c r="J974" i="258"/>
  <c r="J977" i="258" s="1"/>
  <c r="E974" i="258"/>
  <c r="E977" i="258" s="1"/>
  <c r="D974" i="258"/>
  <c r="D977" i="258" s="1"/>
  <c r="K948" i="258"/>
  <c r="J948" i="258"/>
  <c r="E948" i="258"/>
  <c r="D948" i="258"/>
  <c r="H936" i="258"/>
  <c r="J915" i="258"/>
  <c r="E915" i="258"/>
  <c r="K912" i="258"/>
  <c r="J912" i="258"/>
  <c r="E912" i="258"/>
  <c r="D912" i="258"/>
  <c r="D915" i="258" s="1"/>
  <c r="K886" i="258"/>
  <c r="K915" i="258" s="1"/>
  <c r="J886" i="258"/>
  <c r="E886" i="258"/>
  <c r="D886" i="258"/>
  <c r="H874" i="258"/>
  <c r="E853" i="258"/>
  <c r="K850" i="258"/>
  <c r="K853" i="258" s="1"/>
  <c r="J850" i="258"/>
  <c r="E850" i="258"/>
  <c r="D850" i="258"/>
  <c r="K824" i="258"/>
  <c r="J824" i="258"/>
  <c r="J853" i="258" s="1"/>
  <c r="E824" i="258"/>
  <c r="D824" i="258"/>
  <c r="D853" i="258" s="1"/>
  <c r="H812" i="258"/>
  <c r="K788" i="258"/>
  <c r="K791" i="258" s="1"/>
  <c r="J788" i="258"/>
  <c r="J791" i="258" s="1"/>
  <c r="E788" i="258"/>
  <c r="E791" i="258" s="1"/>
  <c r="D788" i="258"/>
  <c r="D791" i="258" s="1"/>
  <c r="K763" i="258"/>
  <c r="J763" i="258"/>
  <c r="E763" i="258"/>
  <c r="D763" i="258"/>
  <c r="H751" i="258"/>
  <c r="K730" i="258"/>
  <c r="K727" i="258"/>
  <c r="J727" i="258"/>
  <c r="E727" i="258"/>
  <c r="D727" i="258"/>
  <c r="K702" i="258"/>
  <c r="J702" i="258"/>
  <c r="J730" i="258" s="1"/>
  <c r="E702" i="258"/>
  <c r="E730" i="258" s="1"/>
  <c r="D702" i="258"/>
  <c r="D730" i="258" s="1"/>
  <c r="H690" i="258"/>
  <c r="D669" i="258"/>
  <c r="K666" i="258"/>
  <c r="J666" i="258"/>
  <c r="E666" i="258"/>
  <c r="D666" i="258"/>
  <c r="E640" i="258"/>
  <c r="E669" i="258" s="1"/>
  <c r="D640" i="258"/>
  <c r="K636" i="258"/>
  <c r="K640" i="258" s="1"/>
  <c r="J636" i="258"/>
  <c r="J640" i="258" s="1"/>
  <c r="E636" i="258"/>
  <c r="D636" i="258"/>
  <c r="F633" i="258"/>
  <c r="H628" i="258"/>
  <c r="K607" i="258"/>
  <c r="K604" i="258"/>
  <c r="J604" i="258"/>
  <c r="E604" i="258"/>
  <c r="D604" i="258"/>
  <c r="K579" i="258"/>
  <c r="J579" i="258"/>
  <c r="J607" i="258" s="1"/>
  <c r="E579" i="258"/>
  <c r="E607" i="258" s="1"/>
  <c r="D579" i="258"/>
  <c r="D607" i="258" s="1"/>
  <c r="H566" i="258"/>
  <c r="K542" i="258"/>
  <c r="K545" i="258" s="1"/>
  <c r="J542" i="258"/>
  <c r="J545" i="258" s="1"/>
  <c r="E542" i="258"/>
  <c r="E545" i="258" s="1"/>
  <c r="D542" i="258"/>
  <c r="D545" i="258" s="1"/>
  <c r="K516" i="258"/>
  <c r="J516" i="258"/>
  <c r="E516" i="258"/>
  <c r="D516" i="258"/>
  <c r="H504" i="258"/>
  <c r="J483" i="258"/>
  <c r="E483" i="258"/>
  <c r="K480" i="258"/>
  <c r="J480" i="258"/>
  <c r="E480" i="258"/>
  <c r="D480" i="258"/>
  <c r="D483" i="258" s="1"/>
  <c r="K455" i="258"/>
  <c r="K483" i="258" s="1"/>
  <c r="J455" i="258"/>
  <c r="E455" i="258"/>
  <c r="K451" i="258"/>
  <c r="J451" i="258"/>
  <c r="E451" i="258"/>
  <c r="D451" i="258"/>
  <c r="D455" i="258" s="1"/>
  <c r="H442" i="258"/>
  <c r="K418" i="258"/>
  <c r="J418" i="258"/>
  <c r="J421" i="258" s="1"/>
  <c r="E418" i="258"/>
  <c r="E421" i="258" s="1"/>
  <c r="D418" i="258"/>
  <c r="D421" i="258" s="1"/>
  <c r="K393" i="258"/>
  <c r="K421" i="258" s="1"/>
  <c r="J393" i="258"/>
  <c r="E393" i="258"/>
  <c r="D393" i="258"/>
  <c r="H382" i="258"/>
  <c r="K361" i="258"/>
  <c r="J361" i="258"/>
  <c r="K358" i="258"/>
  <c r="J358" i="258"/>
  <c r="E358" i="258"/>
  <c r="D358" i="258"/>
  <c r="K333" i="258"/>
  <c r="J333" i="258"/>
  <c r="E333" i="258"/>
  <c r="E361" i="258" s="1"/>
  <c r="D333" i="258"/>
  <c r="D361" i="258" s="1"/>
  <c r="H321" i="258"/>
  <c r="K297" i="258"/>
  <c r="K300" i="258" s="1"/>
  <c r="J297" i="258"/>
  <c r="J300" i="258" s="1"/>
  <c r="E297" i="258"/>
  <c r="E300" i="258" s="1"/>
  <c r="D297" i="258"/>
  <c r="K272" i="258"/>
  <c r="J272" i="258"/>
  <c r="E272" i="258"/>
  <c r="D272" i="258"/>
  <c r="D300" i="258" s="1"/>
  <c r="H261" i="258"/>
  <c r="K237" i="258"/>
  <c r="J237" i="258"/>
  <c r="E237" i="258"/>
  <c r="D237" i="258"/>
  <c r="D240" i="258" s="1"/>
  <c r="K212" i="258"/>
  <c r="K240" i="258" s="1"/>
  <c r="J212" i="258"/>
  <c r="J240" i="258" s="1"/>
  <c r="K207" i="258"/>
  <c r="J207" i="258"/>
  <c r="E207" i="258"/>
  <c r="E212" i="258" s="1"/>
  <c r="E240" i="258" s="1"/>
  <c r="D207" i="258"/>
  <c r="D212" i="258" s="1"/>
  <c r="H200" i="258"/>
  <c r="K179" i="258"/>
  <c r="K176" i="258"/>
  <c r="J176" i="258"/>
  <c r="J179" i="258" s="1"/>
  <c r="E176" i="258"/>
  <c r="E179" i="258" s="1"/>
  <c r="D176" i="258"/>
  <c r="D179" i="258" s="1"/>
  <c r="K151" i="258"/>
  <c r="J151" i="258"/>
  <c r="E151" i="258"/>
  <c r="D151" i="258"/>
  <c r="H138" i="258"/>
  <c r="K116" i="258"/>
  <c r="J116" i="258"/>
  <c r="K113" i="258"/>
  <c r="J113" i="258"/>
  <c r="E113" i="258"/>
  <c r="D113" i="258"/>
  <c r="K88" i="258"/>
  <c r="J88" i="258"/>
  <c r="E88" i="258"/>
  <c r="E116" i="258" s="1"/>
  <c r="D88" i="258"/>
  <c r="D116" i="258" s="1"/>
  <c r="H76" i="258"/>
  <c r="K51" i="258"/>
  <c r="K54" i="258" s="1"/>
  <c r="J51" i="258"/>
  <c r="J54" i="258" s="1"/>
  <c r="E51" i="258"/>
  <c r="E54" i="258" s="1"/>
  <c r="D51" i="258"/>
  <c r="K26" i="258"/>
  <c r="J26" i="258"/>
  <c r="E26" i="258"/>
  <c r="D26" i="258"/>
  <c r="D54" i="258" s="1"/>
  <c r="H14" i="258"/>
  <c r="F299" i="194"/>
  <c r="E299" i="194"/>
  <c r="F292" i="194"/>
  <c r="E292" i="194"/>
  <c r="E301" i="194" s="1"/>
  <c r="G302" i="194" s="1"/>
  <c r="F286" i="194"/>
  <c r="F301" i="194" s="1"/>
  <c r="E286" i="194"/>
  <c r="F275" i="194"/>
  <c r="E275" i="194"/>
  <c r="F244" i="194"/>
  <c r="F246" i="194" s="1"/>
  <c r="E244" i="194"/>
  <c r="F235" i="194"/>
  <c r="E235" i="194"/>
  <c r="E246" i="194" s="1"/>
  <c r="G247" i="194" s="1"/>
  <c r="G249" i="194" s="1"/>
  <c r="F226" i="194"/>
  <c r="E226" i="194"/>
  <c r="F215" i="194"/>
  <c r="E215" i="194"/>
  <c r="F183" i="194"/>
  <c r="F185" i="194" s="1"/>
  <c r="E183" i="194"/>
  <c r="F174" i="194"/>
  <c r="E174" i="194"/>
  <c r="F166" i="194"/>
  <c r="E166" i="194"/>
  <c r="F155" i="194"/>
  <c r="E155" i="194"/>
  <c r="E185" i="194" s="1"/>
  <c r="G186" i="194" s="1"/>
  <c r="F123" i="194"/>
  <c r="F125" i="194" s="1"/>
  <c r="E123" i="194"/>
  <c r="E125" i="194" s="1"/>
  <c r="G126" i="194" s="1"/>
  <c r="F114" i="194"/>
  <c r="E114" i="194"/>
  <c r="F105" i="194"/>
  <c r="E105" i="194"/>
  <c r="F94" i="194"/>
  <c r="E94" i="194"/>
  <c r="F64" i="194"/>
  <c r="E64" i="194"/>
  <c r="F54" i="194"/>
  <c r="E54" i="194"/>
  <c r="F46" i="194"/>
  <c r="E46" i="194"/>
  <c r="F23" i="194"/>
  <c r="F66" i="194" s="1"/>
  <c r="E23" i="194"/>
  <c r="E66" i="194" s="1"/>
  <c r="G67" i="194" s="1"/>
  <c r="F297" i="308"/>
  <c r="E297" i="308"/>
  <c r="F287" i="308"/>
  <c r="E287" i="308"/>
  <c r="E299" i="308" s="1"/>
  <c r="G300" i="308" s="1"/>
  <c r="F277" i="308"/>
  <c r="F299" i="308" s="1"/>
  <c r="E277" i="308"/>
  <c r="F266" i="308"/>
  <c r="E266" i="308"/>
  <c r="F237" i="308"/>
  <c r="E237" i="308"/>
  <c r="E239" i="308" s="1"/>
  <c r="G240" i="308" s="1"/>
  <c r="F228" i="308"/>
  <c r="E228" i="308"/>
  <c r="F219" i="308"/>
  <c r="E219" i="308"/>
  <c r="F208" i="308"/>
  <c r="E208" i="308"/>
  <c r="G181" i="308"/>
  <c r="F178" i="308"/>
  <c r="F180" i="308" s="1"/>
  <c r="E178" i="308"/>
  <c r="E180" i="308" s="1"/>
  <c r="F169" i="308"/>
  <c r="E169" i="308"/>
  <c r="F160" i="308"/>
  <c r="E160" i="308"/>
  <c r="F149" i="308"/>
  <c r="E149" i="308"/>
  <c r="T141" i="308"/>
  <c r="S141" i="308"/>
  <c r="F121" i="308"/>
  <c r="E121" i="308"/>
  <c r="E111" i="308"/>
  <c r="F109" i="308"/>
  <c r="F111" i="308" s="1"/>
  <c r="E109" i="308"/>
  <c r="E102" i="308"/>
  <c r="F100" i="308"/>
  <c r="F99" i="308"/>
  <c r="E99" i="308"/>
  <c r="F79" i="308"/>
  <c r="T77" i="308"/>
  <c r="S77" i="308"/>
  <c r="F76" i="308"/>
  <c r="E76" i="308"/>
  <c r="E79" i="308" s="1"/>
  <c r="F50" i="308"/>
  <c r="E50" i="308"/>
  <c r="F41" i="308"/>
  <c r="E41" i="308"/>
  <c r="F32" i="308"/>
  <c r="F52" i="308" s="1"/>
  <c r="E32" i="308"/>
  <c r="F21" i="308"/>
  <c r="E21" i="308"/>
  <c r="E52" i="308" s="1"/>
  <c r="G53" i="308" s="1"/>
  <c r="G55" i="308" s="1"/>
  <c r="G17" i="308"/>
  <c r="G430" i="287"/>
  <c r="E123" i="308" l="1"/>
  <c r="G124" i="308" s="1"/>
  <c r="F734" i="252"/>
  <c r="G732" i="252"/>
  <c r="D461" i="322"/>
  <c r="D460" i="322"/>
  <c r="D459" i="322"/>
  <c r="F711" i="208"/>
  <c r="E726" i="208"/>
  <c r="D826" i="322"/>
  <c r="D852" i="322"/>
  <c r="D827" i="322"/>
  <c r="F102" i="308"/>
  <c r="F123" i="308" s="1"/>
  <c r="E667" i="251"/>
  <c r="D706" i="322"/>
  <c r="D708" i="322"/>
  <c r="D750" i="337"/>
  <c r="D749" i="337"/>
  <c r="D751" i="337" s="1"/>
  <c r="E434" i="337"/>
  <c r="F432" i="337"/>
  <c r="K328" i="251"/>
  <c r="J386" i="280"/>
  <c r="E292" i="239"/>
  <c r="D337" i="302"/>
  <c r="F940" i="337"/>
  <c r="E955" i="337"/>
  <c r="D416" i="358"/>
  <c r="D991" i="337"/>
  <c r="D992" i="337"/>
  <c r="F239" i="308"/>
  <c r="D786" i="208"/>
  <c r="J669" i="258"/>
  <c r="J726" i="208"/>
  <c r="E232" i="239"/>
  <c r="D485" i="322"/>
  <c r="D643" i="322"/>
  <c r="D642" i="322"/>
  <c r="D644" i="322"/>
  <c r="D645" i="322"/>
  <c r="D889" i="322"/>
  <c r="D913" i="322"/>
  <c r="D888" i="322"/>
  <c r="D887" i="322"/>
  <c r="K549" i="3"/>
  <c r="D761" i="208"/>
  <c r="D760" i="208"/>
  <c r="D762" i="208" s="1"/>
  <c r="K351" i="239"/>
  <c r="K669" i="258"/>
  <c r="E513" i="208"/>
  <c r="J786" i="208"/>
  <c r="D352" i="337"/>
  <c r="J196" i="376"/>
  <c r="J24" i="212"/>
  <c r="E835" i="208"/>
  <c r="K1052" i="208"/>
  <c r="E476" i="253"/>
  <c r="E507" i="302"/>
  <c r="D768" i="322"/>
  <c r="D565" i="337"/>
  <c r="D564" i="337"/>
  <c r="E560" i="358"/>
  <c r="D660" i="358"/>
  <c r="G196" i="376"/>
  <c r="E822" i="3"/>
  <c r="D596" i="358"/>
  <c r="D595" i="358"/>
  <c r="D594" i="358"/>
  <c r="D781" i="358"/>
  <c r="K668" i="208"/>
  <c r="D835" i="208"/>
  <c r="J292" i="239"/>
  <c r="K862" i="251"/>
  <c r="L476" i="253"/>
  <c r="F525" i="253"/>
  <c r="E713" i="302"/>
  <c r="K386" i="280"/>
  <c r="J607" i="322"/>
  <c r="D352" i="358"/>
  <c r="D354" i="358"/>
  <c r="D378" i="358"/>
  <c r="D964" i="358"/>
  <c r="J1001" i="280"/>
  <c r="K337" i="288"/>
  <c r="D767" i="322"/>
  <c r="D766" i="322"/>
  <c r="D1053" i="337"/>
  <c r="D900" i="358"/>
  <c r="D899" i="358"/>
  <c r="J835" i="208"/>
  <c r="L556" i="252"/>
  <c r="G889" i="252"/>
  <c r="F891" i="252"/>
  <c r="F40" i="253"/>
  <c r="K55" i="280"/>
  <c r="D875" i="280"/>
  <c r="K1001" i="280"/>
  <c r="K206" i="337"/>
  <c r="D242" i="337"/>
  <c r="K267" i="337"/>
  <c r="E373" i="337"/>
  <c r="F371" i="337"/>
  <c r="D688" i="337"/>
  <c r="D687" i="337"/>
  <c r="D136" i="358"/>
  <c r="D137" i="358"/>
  <c r="K765" i="251"/>
  <c r="F476" i="253"/>
  <c r="D520" i="322"/>
  <c r="D929" i="337"/>
  <c r="D932" i="337"/>
  <c r="F39" i="358"/>
  <c r="E54" i="358"/>
  <c r="K161" i="358"/>
  <c r="K222" i="358"/>
  <c r="I196" i="376"/>
  <c r="K717" i="251"/>
  <c r="D245" i="322"/>
  <c r="E730" i="322"/>
  <c r="D409" i="337"/>
  <c r="D408" i="337"/>
  <c r="K439" i="358"/>
  <c r="D536" i="358"/>
  <c r="D540" i="358" s="1"/>
  <c r="D538" i="358"/>
  <c r="D535" i="358"/>
  <c r="I138" i="209"/>
  <c r="H157" i="209"/>
  <c r="H196" i="209" s="1"/>
  <c r="I157" i="212"/>
  <c r="I196" i="212" s="1"/>
  <c r="E777" i="3"/>
  <c r="D246" i="322"/>
  <c r="F666" i="322"/>
  <c r="E668" i="322"/>
  <c r="K711" i="337"/>
  <c r="E894" i="337"/>
  <c r="F892" i="337"/>
  <c r="D30" i="358"/>
  <c r="D29" i="358"/>
  <c r="D31" i="358" s="1"/>
  <c r="D33" i="358" s="1"/>
  <c r="D474" i="358"/>
  <c r="J196" i="209"/>
  <c r="F56" i="150"/>
  <c r="J157" i="212"/>
  <c r="L618" i="251"/>
  <c r="E734" i="252"/>
  <c r="E774" i="252"/>
  <c r="E771" i="252"/>
  <c r="K427" i="253"/>
  <c r="E525" i="253"/>
  <c r="J55" i="280"/>
  <c r="D352" i="322"/>
  <c r="D351" i="322"/>
  <c r="E772" i="337"/>
  <c r="F770" i="337"/>
  <c r="K54" i="358"/>
  <c r="D475" i="358"/>
  <c r="D842" i="358"/>
  <c r="E485" i="322"/>
  <c r="D585" i="322"/>
  <c r="D350" i="337"/>
  <c r="F575" i="337"/>
  <c r="D772" i="337"/>
  <c r="D810" i="337"/>
  <c r="D809" i="337"/>
  <c r="D872" i="337"/>
  <c r="J894" i="337"/>
  <c r="J1077" i="337"/>
  <c r="D780" i="358"/>
  <c r="D783" i="358" s="1"/>
  <c r="F157" i="209"/>
  <c r="E320" i="3"/>
  <c r="K822" i="3"/>
  <c r="E1098" i="3"/>
  <c r="E791" i="322"/>
  <c r="K913" i="322"/>
  <c r="D245" i="337"/>
  <c r="D690" i="337"/>
  <c r="D748" i="337"/>
  <c r="D747" i="337"/>
  <c r="D753" i="337" s="1"/>
  <c r="D197" i="358"/>
  <c r="D198" i="358"/>
  <c r="D415" i="358"/>
  <c r="D418" i="358" s="1"/>
  <c r="F24" i="209"/>
  <c r="F196" i="209" s="1"/>
  <c r="E369" i="3"/>
  <c r="K425" i="322"/>
  <c r="D668" i="322"/>
  <c r="D707" i="322"/>
  <c r="D710" i="322" s="1"/>
  <c r="J791" i="322"/>
  <c r="D349" i="337"/>
  <c r="D626" i="337"/>
  <c r="D625" i="337"/>
  <c r="L138" i="212"/>
  <c r="K157" i="212"/>
  <c r="K196" i="212" s="1"/>
  <c r="K1005" i="3"/>
  <c r="J1098" i="3"/>
  <c r="D993" i="337"/>
  <c r="J317" i="358"/>
  <c r="D841" i="358"/>
  <c r="D650" i="372"/>
  <c r="L43" i="376"/>
  <c r="L196" i="376" s="1"/>
  <c r="J62" i="212"/>
  <c r="E729" i="3"/>
  <c r="E959" i="3"/>
  <c r="D353" i="322"/>
  <c r="D584" i="322"/>
  <c r="D244" i="337"/>
  <c r="D247" i="337" s="1"/>
  <c r="D871" i="337"/>
  <c r="D873" i="337" s="1"/>
  <c r="D1052" i="337"/>
  <c r="D1055" i="337"/>
  <c r="D140" i="358"/>
  <c r="D138" i="358"/>
  <c r="D141" i="358" s="1"/>
  <c r="E270" i="358"/>
  <c r="D621" i="358"/>
  <c r="D658" i="358"/>
  <c r="D720" i="358"/>
  <c r="D719" i="358"/>
  <c r="D722" i="358" s="1"/>
  <c r="D779" i="358"/>
  <c r="D778" i="358"/>
  <c r="D782" i="358"/>
  <c r="E986" i="358"/>
  <c r="F984" i="358"/>
  <c r="D710" i="372"/>
  <c r="I43" i="376"/>
  <c r="I43" i="209"/>
  <c r="I196" i="209" s="1"/>
  <c r="L43" i="212"/>
  <c r="L196" i="212" s="1"/>
  <c r="K461" i="3"/>
  <c r="E594" i="3"/>
  <c r="K1190" i="3"/>
  <c r="D139" i="358"/>
  <c r="D222" i="358"/>
  <c r="D537" i="358"/>
  <c r="D659" i="358"/>
  <c r="D662" i="358" s="1"/>
  <c r="J986" i="358"/>
  <c r="J43" i="209"/>
  <c r="G176" i="212"/>
  <c r="J594" i="3"/>
  <c r="E915" i="3"/>
  <c r="E1144" i="3"/>
  <c r="K594" i="3"/>
  <c r="K777" i="3"/>
  <c r="K959" i="3"/>
  <c r="K1144" i="3"/>
  <c r="D963" i="358"/>
  <c r="D670" i="389"/>
  <c r="E54" i="372"/>
  <c r="K237" i="372"/>
  <c r="E298" i="372"/>
  <c r="J466" i="372"/>
  <c r="D527" i="372"/>
  <c r="K893" i="372"/>
  <c r="E941" i="372"/>
  <c r="E56" i="150"/>
  <c r="K729" i="3"/>
  <c r="K915" i="3"/>
  <c r="K1098" i="3"/>
  <c r="K1282" i="3"/>
  <c r="F196" i="376"/>
  <c r="J81" i="209"/>
  <c r="H195" i="209"/>
  <c r="G62" i="212"/>
  <c r="G196" i="212" s="1"/>
  <c r="K195" i="212"/>
  <c r="J683" i="3"/>
  <c r="J869" i="3"/>
  <c r="J1052" i="3"/>
  <c r="J1236" i="3"/>
  <c r="D962" i="358"/>
  <c r="J54" i="372"/>
  <c r="D115" i="372"/>
  <c r="J298" i="372"/>
  <c r="D346" i="372"/>
  <c r="K466" i="372"/>
  <c r="D771" i="372"/>
  <c r="J941" i="372"/>
  <c r="D991" i="372"/>
  <c r="K54" i="372"/>
  <c r="K298" i="372"/>
  <c r="J527" i="372"/>
  <c r="D588" i="372"/>
  <c r="E771" i="372"/>
  <c r="K941" i="372"/>
  <c r="E991" i="372"/>
  <c r="J817" i="389"/>
  <c r="K865" i="389"/>
  <c r="E405" i="372"/>
  <c r="K405" i="372"/>
  <c r="D28" i="372"/>
  <c r="D30" i="372" s="1"/>
  <c r="F52" i="372"/>
  <c r="D89" i="372"/>
  <c r="E177" i="372"/>
  <c r="D272" i="372"/>
  <c r="F296" i="372"/>
  <c r="D440" i="372"/>
  <c r="D442" i="372" s="1"/>
  <c r="F464" i="372"/>
  <c r="D502" i="372"/>
  <c r="E588" i="372"/>
  <c r="E650" i="372"/>
  <c r="D745" i="372"/>
  <c r="F769" i="372"/>
  <c r="D806" i="372"/>
  <c r="E893" i="372"/>
  <c r="F989" i="372"/>
  <c r="D29" i="372"/>
  <c r="E115" i="372"/>
  <c r="D211" i="372"/>
  <c r="F235" i="372"/>
  <c r="D273" i="372"/>
  <c r="E346" i="372"/>
  <c r="D379" i="372"/>
  <c r="D381" i="372" s="1"/>
  <c r="D384" i="372" s="1"/>
  <c r="F403" i="372"/>
  <c r="D441" i="372"/>
  <c r="E527" i="372"/>
  <c r="D624" i="372"/>
  <c r="D684" i="372"/>
  <c r="D686" i="372" s="1"/>
  <c r="F708" i="372"/>
  <c r="D746" i="372"/>
  <c r="E831" i="372"/>
  <c r="F939" i="372"/>
  <c r="D151" i="372"/>
  <c r="D212" i="372"/>
  <c r="D215" i="372" s="1"/>
  <c r="D274" i="372"/>
  <c r="D380" i="372"/>
  <c r="D382" i="372" s="1"/>
  <c r="D562" i="372"/>
  <c r="D625" i="372"/>
  <c r="D685" i="372"/>
  <c r="D747" i="372"/>
  <c r="D867" i="372"/>
  <c r="D88" i="372"/>
  <c r="D91" i="372" s="1"/>
  <c r="D152" i="372"/>
  <c r="D213" i="372"/>
  <c r="D501" i="372"/>
  <c r="D503" i="372" s="1"/>
  <c r="D563" i="372"/>
  <c r="D805" i="372"/>
  <c r="D808" i="372" s="1"/>
  <c r="D868" i="372"/>
  <c r="K116" i="389"/>
  <c r="K237" i="389"/>
  <c r="D285" i="389"/>
  <c r="J343" i="389"/>
  <c r="J695" i="389"/>
  <c r="D756" i="389"/>
  <c r="E1111" i="389"/>
  <c r="D116" i="389"/>
  <c r="J176" i="389"/>
  <c r="D237" i="389"/>
  <c r="E285" i="389"/>
  <c r="K343" i="389"/>
  <c r="K695" i="389"/>
  <c r="K817" i="389"/>
  <c r="D865" i="389"/>
  <c r="J1111" i="389"/>
  <c r="K176" i="389"/>
  <c r="E237" i="389"/>
  <c r="J285" i="389"/>
  <c r="D343" i="389"/>
  <c r="J756" i="389"/>
  <c r="D817" i="389"/>
  <c r="E865" i="389"/>
  <c r="K1111" i="389"/>
  <c r="D55" i="389"/>
  <c r="J116" i="389"/>
  <c r="D176" i="389"/>
  <c r="J237" i="389"/>
  <c r="K285" i="389"/>
  <c r="E343" i="389"/>
  <c r="D634" i="389"/>
  <c r="E695" i="389"/>
  <c r="K756" i="389"/>
  <c r="E817" i="389"/>
  <c r="J865" i="389"/>
  <c r="D1111" i="389"/>
  <c r="F1109" i="389"/>
  <c r="D28" i="389"/>
  <c r="D30" i="389" s="1"/>
  <c r="F53" i="389"/>
  <c r="D91" i="389"/>
  <c r="E176" i="389"/>
  <c r="D317" i="389"/>
  <c r="D319" i="389" s="1"/>
  <c r="F341" i="389"/>
  <c r="E634" i="389"/>
  <c r="D730" i="389"/>
  <c r="D732" i="389" s="1"/>
  <c r="D792" i="389"/>
  <c r="D1086" i="389"/>
  <c r="D29" i="389"/>
  <c r="E116" i="389"/>
  <c r="D211" i="389"/>
  <c r="D213" i="389" s="1"/>
  <c r="F235" i="389"/>
  <c r="F283" i="389"/>
  <c r="D318" i="389"/>
  <c r="D669" i="389"/>
  <c r="D671" i="389" s="1"/>
  <c r="F693" i="389"/>
  <c r="D731" i="389"/>
  <c r="D150" i="389"/>
  <c r="D212" i="389"/>
  <c r="D608" i="389"/>
  <c r="D695" i="389"/>
  <c r="E756" i="389"/>
  <c r="D90" i="389"/>
  <c r="D151" i="389"/>
  <c r="D609" i="389"/>
  <c r="D791" i="389"/>
  <c r="D793" i="389" s="1"/>
  <c r="D1085" i="389"/>
  <c r="D1087" i="389" s="1"/>
  <c r="D570" i="337" l="1"/>
  <c r="D878" i="337"/>
  <c r="D892" i="322"/>
  <c r="D664" i="358"/>
  <c r="D845" i="358"/>
  <c r="D847" i="358" s="1"/>
  <c r="D628" i="337"/>
  <c r="D630" i="337" s="1"/>
  <c r="D627" i="337"/>
  <c r="D843" i="358"/>
  <c r="D846" i="358" s="1"/>
  <c r="D691" i="337"/>
  <c r="D725" i="358"/>
  <c r="D479" i="358"/>
  <c r="D354" i="322"/>
  <c r="D246" i="337"/>
  <c r="D902" i="358"/>
  <c r="D355" i="358"/>
  <c r="D357" i="358" s="1"/>
  <c r="D784" i="358"/>
  <c r="D786" i="358" s="1"/>
  <c r="D200" i="358"/>
  <c r="D891" i="322"/>
  <c r="D894" i="322" s="1"/>
  <c r="D896" i="322" s="1"/>
  <c r="D994" i="337"/>
  <c r="D216" i="372"/>
  <c r="D844" i="358"/>
  <c r="D199" i="358"/>
  <c r="D202" i="358" s="1"/>
  <c r="D812" i="337"/>
  <c r="D476" i="358"/>
  <c r="D478" i="358" s="1"/>
  <c r="D543" i="358"/>
  <c r="D541" i="358"/>
  <c r="D544" i="358" s="1"/>
  <c r="D542" i="358"/>
  <c r="D933" i="337"/>
  <c r="D693" i="337"/>
  <c r="D901" i="358"/>
  <c r="D785" i="358"/>
  <c r="D787" i="358" s="1"/>
  <c r="D351" i="337"/>
  <c r="D688" i="372"/>
  <c r="D32" i="358"/>
  <c r="D997" i="337"/>
  <c r="D893" i="322"/>
  <c r="D539" i="358"/>
  <c r="D995" i="337"/>
  <c r="D752" i="337"/>
  <c r="D756" i="337" s="1"/>
  <c r="D709" i="322"/>
  <c r="D711" i="322" s="1"/>
  <c r="D754" i="337"/>
  <c r="D567" i="337"/>
  <c r="D875" i="337"/>
  <c r="D353" i="337"/>
  <c r="D712" i="322"/>
  <c r="D723" i="358"/>
  <c r="D726" i="358" s="1"/>
  <c r="D356" i="358"/>
  <c r="J196" i="212"/>
  <c r="D587" i="322"/>
  <c r="D770" i="322"/>
  <c r="D566" i="337"/>
  <c r="D464" i="322"/>
  <c r="D749" i="372"/>
  <c r="D721" i="358"/>
  <c r="D724" i="358" s="1"/>
  <c r="D565" i="372"/>
  <c r="D568" i="372" s="1"/>
  <c r="D218" i="372"/>
  <c r="D220" i="372" s="1"/>
  <c r="D214" i="372"/>
  <c r="D217" i="372" s="1"/>
  <c r="D477" i="358"/>
  <c r="D965" i="358"/>
  <c r="D968" i="358" s="1"/>
  <c r="D692" i="337"/>
  <c r="D874" i="337"/>
  <c r="D877" i="337" s="1"/>
  <c r="D247" i="322"/>
  <c r="D250" i="322" s="1"/>
  <c r="D249" i="322"/>
  <c r="D252" i="322" s="1"/>
  <c r="D358" i="358"/>
  <c r="D586" i="322"/>
  <c r="D588" i="322" s="1"/>
  <c r="D597" i="358"/>
  <c r="D811" i="337"/>
  <c r="D814" i="337" s="1"/>
  <c r="D890" i="322"/>
  <c r="D647" i="322"/>
  <c r="D646" i="322"/>
  <c r="D876" i="337"/>
  <c r="D714" i="322"/>
  <c r="D829" i="322"/>
  <c r="D462" i="322"/>
  <c r="D598" i="358"/>
  <c r="D463" i="322"/>
  <c r="D466" i="322" s="1"/>
  <c r="D411" i="337"/>
  <c r="D763" i="208"/>
  <c r="D768" i="208" s="1"/>
  <c r="D481" i="358"/>
  <c r="D966" i="358"/>
  <c r="D661" i="358"/>
  <c r="D417" i="358"/>
  <c r="D420" i="358" s="1"/>
  <c r="D689" i="337"/>
  <c r="D695" i="337" s="1"/>
  <c r="E773" i="252"/>
  <c r="D663" i="358"/>
  <c r="D665" i="358" s="1"/>
  <c r="D410" i="337"/>
  <c r="D248" i="322"/>
  <c r="D931" i="337"/>
  <c r="D523" i="322"/>
  <c r="D522" i="322"/>
  <c r="D143" i="358"/>
  <c r="D142" i="358"/>
  <c r="D144" i="358" s="1"/>
  <c r="D1054" i="337"/>
  <c r="D769" i="322"/>
  <c r="D772" i="322" s="1"/>
  <c r="D568" i="337"/>
  <c r="D765" i="208"/>
  <c r="D355" i="322"/>
  <c r="D828" i="322"/>
  <c r="D764" i="208"/>
  <c r="D766" i="208" s="1"/>
  <c r="D465" i="322"/>
  <c r="D733" i="389"/>
  <c r="D735" i="389" s="1"/>
  <c r="D154" i="372"/>
  <c r="D564" i="372"/>
  <c r="D276" i="372"/>
  <c r="D626" i="372"/>
  <c r="D629" i="372" s="1"/>
  <c r="D566" i="372"/>
  <c r="D807" i="372"/>
  <c r="D869" i="372"/>
  <c r="D871" i="372" s="1"/>
  <c r="D627" i="372"/>
  <c r="D153" i="372"/>
  <c r="D32" i="372"/>
  <c r="D870" i="372"/>
  <c r="D505" i="372"/>
  <c r="D275" i="372"/>
  <c r="D278" i="372" s="1"/>
  <c r="D31" i="372"/>
  <c r="D443" i="372"/>
  <c r="D504" i="372"/>
  <c r="D628" i="372"/>
  <c r="D277" i="372"/>
  <c r="D219" i="372"/>
  <c r="D90" i="372"/>
  <c r="D687" i="372"/>
  <c r="D155" i="372"/>
  <c r="D383" i="372"/>
  <c r="D444" i="372"/>
  <c r="D748" i="372"/>
  <c r="D321" i="389"/>
  <c r="D673" i="389"/>
  <c r="D32" i="389"/>
  <c r="D611" i="389"/>
  <c r="D215" i="389"/>
  <c r="D672" i="389"/>
  <c r="D674" i="389" s="1"/>
  <c r="D1089" i="389"/>
  <c r="D795" i="389"/>
  <c r="D93" i="389"/>
  <c r="D92" i="389"/>
  <c r="D94" i="389" s="1"/>
  <c r="D152" i="389"/>
  <c r="D154" i="389" s="1"/>
  <c r="D794" i="389"/>
  <c r="D153" i="389"/>
  <c r="D734" i="389"/>
  <c r="D214" i="389"/>
  <c r="D1088" i="389"/>
  <c r="D610" i="389"/>
  <c r="D31" i="389"/>
  <c r="D320" i="389"/>
  <c r="D360" i="358" l="1"/>
  <c r="D362" i="358"/>
  <c r="D361" i="358"/>
  <c r="D937" i="337"/>
  <c r="D652" i="322"/>
  <c r="D848" i="358"/>
  <c r="D468" i="322"/>
  <c r="D813" i="337"/>
  <c r="D419" i="358"/>
  <c r="D423" i="358" s="1"/>
  <c r="D998" i="337"/>
  <c r="D221" i="372"/>
  <c r="D412" i="337"/>
  <c r="D415" i="337" s="1"/>
  <c r="D417" i="337" s="1"/>
  <c r="D145" i="358"/>
  <c r="D467" i="322"/>
  <c r="D755" i="337"/>
  <c r="D635" i="337"/>
  <c r="D356" i="322"/>
  <c r="D359" i="322" s="1"/>
  <c r="D33" i="372"/>
  <c r="D35" i="372" s="1"/>
  <c r="D996" i="337"/>
  <c r="D999" i="337" s="1"/>
  <c r="D357" i="322"/>
  <c r="D599" i="358"/>
  <c r="D895" i="322"/>
  <c r="D897" i="322" s="1"/>
  <c r="D815" i="337"/>
  <c r="D906" i="358"/>
  <c r="D631" i="337"/>
  <c r="D770" i="208"/>
  <c r="D816" i="337"/>
  <c r="D567" i="372"/>
  <c r="D570" i="372" s="1"/>
  <c r="D524" i="322"/>
  <c r="D526" i="322" s="1"/>
  <c r="D525" i="322"/>
  <c r="D527" i="322"/>
  <c r="D569" i="337"/>
  <c r="D572" i="337" s="1"/>
  <c r="D771" i="322"/>
  <c r="D773" i="322" s="1"/>
  <c r="D589" i="322"/>
  <c r="D34" i="358"/>
  <c r="D36" i="358" s="1"/>
  <c r="D935" i="337"/>
  <c r="D480" i="358"/>
  <c r="D483" i="358" s="1"/>
  <c r="D591" i="322"/>
  <c r="D248" i="337"/>
  <c r="D251" i="337" s="1"/>
  <c r="D629" i="337"/>
  <c r="D414" i="337"/>
  <c r="D416" i="337" s="1"/>
  <c r="D413" i="337"/>
  <c r="D204" i="358"/>
  <c r="D34" i="372"/>
  <c r="D37" i="372" s="1"/>
  <c r="D600" i="358"/>
  <c r="D602" i="358" s="1"/>
  <c r="D632" i="337"/>
  <c r="D831" i="322"/>
  <c r="E775" i="252"/>
  <c r="E777" i="252"/>
  <c r="D649" i="322"/>
  <c r="D249" i="337"/>
  <c r="E776" i="252"/>
  <c r="D767" i="208"/>
  <c r="D769" i="208" s="1"/>
  <c r="D904" i="358"/>
  <c r="D35" i="358"/>
  <c r="D967" i="358"/>
  <c r="D969" i="358" s="1"/>
  <c r="D469" i="322"/>
  <c r="D694" i="337"/>
  <c r="D696" i="337" s="1"/>
  <c r="D633" i="337"/>
  <c r="D251" i="322"/>
  <c r="D201" i="358"/>
  <c r="D206" i="358" s="1"/>
  <c r="D648" i="322"/>
  <c r="D651" i="322" s="1"/>
  <c r="D1056" i="337"/>
  <c r="D1057" i="337"/>
  <c r="D203" i="358"/>
  <c r="D934" i="337"/>
  <c r="D936" i="337" s="1"/>
  <c r="D650" i="322"/>
  <c r="D690" i="372"/>
  <c r="D692" i="372" s="1"/>
  <c r="D713" i="322"/>
  <c r="D903" i="358"/>
  <c r="D905" i="358"/>
  <c r="D359" i="358"/>
  <c r="D590" i="322"/>
  <c r="D421" i="358"/>
  <c r="D354" i="337"/>
  <c r="D355" i="337"/>
  <c r="D830" i="322"/>
  <c r="D155" i="389"/>
  <c r="D95" i="389"/>
  <c r="D97" i="389" s="1"/>
  <c r="D507" i="372"/>
  <c r="D751" i="372"/>
  <c r="D446" i="372"/>
  <c r="D809" i="372"/>
  <c r="D811" i="372" s="1"/>
  <c r="D810" i="372"/>
  <c r="D812" i="372" s="1"/>
  <c r="D386" i="372"/>
  <c r="D156" i="372"/>
  <c r="D158" i="372" s="1"/>
  <c r="D93" i="372"/>
  <c r="D92" i="372"/>
  <c r="D750" i="372"/>
  <c r="D753" i="372" s="1"/>
  <c r="D280" i="372"/>
  <c r="D282" i="372" s="1"/>
  <c r="D689" i="372"/>
  <c r="D691" i="372" s="1"/>
  <c r="D385" i="372"/>
  <c r="D630" i="372"/>
  <c r="D632" i="372" s="1"/>
  <c r="D873" i="372"/>
  <c r="D509" i="372"/>
  <c r="D279" i="372"/>
  <c r="D281" i="372" s="1"/>
  <c r="D157" i="372"/>
  <c r="D872" i="372"/>
  <c r="D874" i="372" s="1"/>
  <c r="D631" i="372"/>
  <c r="D506" i="372"/>
  <c r="D508" i="372" s="1"/>
  <c r="D445" i="372"/>
  <c r="D323" i="389"/>
  <c r="D156" i="389"/>
  <c r="D158" i="389" s="1"/>
  <c r="D96" i="389"/>
  <c r="D675" i="389"/>
  <c r="D677" i="389" s="1"/>
  <c r="D737" i="389"/>
  <c r="D157" i="389"/>
  <c r="D1090" i="389"/>
  <c r="D1092" i="389" s="1"/>
  <c r="D34" i="389"/>
  <c r="D613" i="389"/>
  <c r="D216" i="389"/>
  <c r="D218" i="389" s="1"/>
  <c r="D736" i="389"/>
  <c r="D738" i="389" s="1"/>
  <c r="D1091" i="389"/>
  <c r="D612" i="389"/>
  <c r="D217" i="389"/>
  <c r="D33" i="389"/>
  <c r="D35" i="389" s="1"/>
  <c r="D797" i="389"/>
  <c r="D676" i="389"/>
  <c r="D796" i="389"/>
  <c r="D322" i="389"/>
  <c r="D324" i="389" s="1"/>
  <c r="D159" i="389" l="1"/>
  <c r="D970" i="358"/>
  <c r="D775" i="322"/>
  <c r="D835" i="322"/>
  <c r="D834" i="322"/>
  <c r="D833" i="322"/>
  <c r="D836" i="322" s="1"/>
  <c r="D908" i="358"/>
  <c r="D907" i="358"/>
  <c r="D1058" i="337"/>
  <c r="D1060" i="337" s="1"/>
  <c r="D774" i="322"/>
  <c r="D422" i="358"/>
  <c r="D909" i="358"/>
  <c r="D38" i="372"/>
  <c r="D36" i="372"/>
  <c r="D832" i="322"/>
  <c r="D482" i="358"/>
  <c r="D358" i="322"/>
  <c r="D634" i="337"/>
  <c r="D1059" i="337"/>
  <c r="D418" i="337"/>
  <c r="D205" i="358"/>
  <c r="D357" i="337"/>
  <c r="D356" i="337"/>
  <c r="D1000" i="337"/>
  <c r="D572" i="372"/>
  <c r="D571" i="337"/>
  <c r="D573" i="337" s="1"/>
  <c r="D528" i="322"/>
  <c r="D250" i="337"/>
  <c r="D448" i="372"/>
  <c r="D693" i="372"/>
  <c r="D938" i="337"/>
  <c r="D601" i="358"/>
  <c r="D604" i="358" s="1"/>
  <c r="D529" i="322"/>
  <c r="D159" i="372"/>
  <c r="D161" i="372" s="1"/>
  <c r="D939" i="337"/>
  <c r="E778" i="252"/>
  <c r="D569" i="372"/>
  <c r="D571" i="372" s="1"/>
  <c r="D530" i="322"/>
  <c r="D360" i="322"/>
  <c r="D38" i="358"/>
  <c r="D37" i="358"/>
  <c r="D1093" i="389"/>
  <c r="D1095" i="389" s="1"/>
  <c r="D160" i="389"/>
  <c r="D678" i="389"/>
  <c r="D615" i="389"/>
  <c r="D98" i="389"/>
  <c r="D100" i="389" s="1"/>
  <c r="D99" i="389"/>
  <c r="D877" i="372"/>
  <c r="D510" i="372"/>
  <c r="D511" i="372"/>
  <c r="D447" i="372"/>
  <c r="D388" i="372"/>
  <c r="D694" i="372"/>
  <c r="D634" i="372"/>
  <c r="D450" i="372"/>
  <c r="D95" i="372"/>
  <c r="D752" i="372"/>
  <c r="D755" i="372" s="1"/>
  <c r="D387" i="372"/>
  <c r="D389" i="372" s="1"/>
  <c r="D633" i="372"/>
  <c r="D94" i="372"/>
  <c r="D449" i="372"/>
  <c r="D160" i="372"/>
  <c r="D876" i="372"/>
  <c r="D875" i="372"/>
  <c r="D813" i="372"/>
  <c r="D815" i="372" s="1"/>
  <c r="D814" i="372"/>
  <c r="D1094" i="389"/>
  <c r="D739" i="389"/>
  <c r="D326" i="389"/>
  <c r="D220" i="389"/>
  <c r="D614" i="389"/>
  <c r="D616" i="389" s="1"/>
  <c r="D740" i="389"/>
  <c r="D799" i="389"/>
  <c r="D798" i="389"/>
  <c r="D800" i="389" s="1"/>
  <c r="D325" i="389"/>
  <c r="D327" i="389" s="1"/>
  <c r="D679" i="389"/>
  <c r="D36" i="389"/>
  <c r="D38" i="389" s="1"/>
  <c r="D219" i="389"/>
  <c r="D221" i="389" s="1"/>
  <c r="D37" i="389"/>
  <c r="D574" i="337" l="1"/>
  <c r="D603" i="358"/>
  <c r="D96" i="372"/>
  <c r="D98" i="372" s="1"/>
  <c r="D1061" i="337"/>
  <c r="D97" i="372"/>
  <c r="D801" i="389"/>
  <c r="D754" i="372"/>
  <c r="D618" i="389"/>
  <c r="D617" i="389"/>
</calcChain>
</file>

<file path=xl/sharedStrings.xml><?xml version="1.0" encoding="utf-8"?>
<sst xmlns="http://schemas.openxmlformats.org/spreadsheetml/2006/main" count="52767" uniqueCount="533">
  <si>
    <t>3</t>
  </si>
  <si>
    <t>Апельсин свежий</t>
  </si>
  <si>
    <t>1/200</t>
  </si>
  <si>
    <t>2</t>
  </si>
  <si>
    <t>1/100</t>
  </si>
  <si>
    <t>1/1шт</t>
  </si>
  <si>
    <t>Биточек из свинины с соусом</t>
  </si>
  <si>
    <t>75/50</t>
  </si>
  <si>
    <t>1</t>
  </si>
  <si>
    <t>250/20</t>
  </si>
  <si>
    <t>Борщ со свежей капустой и мясом</t>
  </si>
  <si>
    <t>Бисквит Барни</t>
  </si>
  <si>
    <t>1/50</t>
  </si>
  <si>
    <t>Вафли весовые</t>
  </si>
  <si>
    <t>1/40</t>
  </si>
  <si>
    <t>7</t>
  </si>
  <si>
    <t>Вафли Коровка</t>
  </si>
  <si>
    <t>1/150</t>
  </si>
  <si>
    <t>Вафли мягкие</t>
  </si>
  <si>
    <t>Вафли Обожайка</t>
  </si>
  <si>
    <t>1/80</t>
  </si>
  <si>
    <t>Вафли сливочные</t>
  </si>
  <si>
    <t>1/30</t>
  </si>
  <si>
    <t>5</t>
  </si>
  <si>
    <t>Груша свежая</t>
  </si>
  <si>
    <t>1/160</t>
  </si>
  <si>
    <t>Гуляш из куриного филе</t>
  </si>
  <si>
    <t>Гуляш из оленины</t>
  </si>
  <si>
    <t>50/50</t>
  </si>
  <si>
    <t>75/75</t>
  </si>
  <si>
    <t>Гуляш из свинины</t>
  </si>
  <si>
    <t>Десерт Ломтишка</t>
  </si>
  <si>
    <t>Запеканка творожная с повидлом</t>
  </si>
  <si>
    <t>120/20</t>
  </si>
  <si>
    <t>150/20</t>
  </si>
  <si>
    <t>150/30</t>
  </si>
  <si>
    <t>Зеленый горошек</t>
  </si>
  <si>
    <t>Йогурт сливочный</t>
  </si>
  <si>
    <t>1/115</t>
  </si>
  <si>
    <t>Какао с молоком сгущенным</t>
  </si>
  <si>
    <t>Капуста тушеная со свининой</t>
  </si>
  <si>
    <t>1/255</t>
  </si>
  <si>
    <t>1/275</t>
  </si>
  <si>
    <t>Картофельное пюре</t>
  </si>
  <si>
    <t>1/180</t>
  </si>
  <si>
    <t>Каша гречневая рассыпчатая</t>
  </si>
  <si>
    <t>1/210</t>
  </si>
  <si>
    <t>Каша молочная пшенная</t>
  </si>
  <si>
    <t>Каша молочная рисовая</t>
  </si>
  <si>
    <t>Колбаса отварная</t>
  </si>
  <si>
    <t>1/45</t>
  </si>
  <si>
    <t>6</t>
  </si>
  <si>
    <t>1/1 шт</t>
  </si>
  <si>
    <t>8</t>
  </si>
  <si>
    <t>Конфета шоколадная вафельная</t>
  </si>
  <si>
    <t>Корж Молочный</t>
  </si>
  <si>
    <t>Котлета из свинины с соусом</t>
  </si>
  <si>
    <t>Котлета рыбная с соусом</t>
  </si>
  <si>
    <t>Макароны запеченые с сыром</t>
  </si>
  <si>
    <t>180/30</t>
  </si>
  <si>
    <t>200/35</t>
  </si>
  <si>
    <t>Макароны отварные</t>
  </si>
  <si>
    <t>Макароны отварные с маслом</t>
  </si>
  <si>
    <t xml:space="preserve">Мандарин свежий </t>
  </si>
  <si>
    <t>Масло сливочное</t>
  </si>
  <si>
    <t>1/10</t>
  </si>
  <si>
    <t>Напиток фруктово-ягодный</t>
  </si>
  <si>
    <t>Огурец консервированный порцион.</t>
  </si>
  <si>
    <t>1/20</t>
  </si>
  <si>
    <t>Огурец порционый свежий</t>
  </si>
  <si>
    <t>1/28</t>
  </si>
  <si>
    <t>1/15</t>
  </si>
  <si>
    <t>Окорочка запеченые</t>
  </si>
  <si>
    <t>1/125</t>
  </si>
  <si>
    <t>Омлет натуральный</t>
  </si>
  <si>
    <t>Печенье  Юбилейное</t>
  </si>
  <si>
    <t>1/112</t>
  </si>
  <si>
    <t>4</t>
  </si>
  <si>
    <t>Печенье  Чоко Пай</t>
  </si>
  <si>
    <t>1/1уп</t>
  </si>
  <si>
    <t xml:space="preserve">Печенье Чоко Пай </t>
  </si>
  <si>
    <t>1/60</t>
  </si>
  <si>
    <t>Печенье Орео</t>
  </si>
  <si>
    <t>Плов со свининой</t>
  </si>
  <si>
    <t>160/50</t>
  </si>
  <si>
    <t>160/75</t>
  </si>
  <si>
    <t>130/50</t>
  </si>
  <si>
    <t>Помидор свежий порционый</t>
  </si>
  <si>
    <t>Рассольник по-Ленинградски</t>
  </si>
  <si>
    <t>Рис отварной с маслом</t>
  </si>
  <si>
    <t>100/75</t>
  </si>
  <si>
    <t>Свекольник с яйцом</t>
  </si>
  <si>
    <t>250/10</t>
  </si>
  <si>
    <t>Сок фруктовый</t>
  </si>
  <si>
    <t>Сосиска отварная</t>
  </si>
  <si>
    <t>Суп картоф.с мак.издел.и окорочками</t>
  </si>
  <si>
    <t>Суп картофельный с горохом и колбасой</t>
  </si>
  <si>
    <t>Суп картофельный с консерв. сайрой</t>
  </si>
  <si>
    <t>Суп картофельный с фасолью и колбасой</t>
  </si>
  <si>
    <t>Суп картофельный с фрикадельками</t>
  </si>
  <si>
    <t>Суп рисовый с томатом (харчо)</t>
  </si>
  <si>
    <t>Сыр порционный</t>
  </si>
  <si>
    <t>Сыр твердый порционный</t>
  </si>
  <si>
    <t>Тефтели из свинины с соусом</t>
  </si>
  <si>
    <t>60/50</t>
  </si>
  <si>
    <t>Тефтели из оленины с соусом</t>
  </si>
  <si>
    <t>Тефтели рыбные с соусом</t>
  </si>
  <si>
    <t>Хлеб в/с</t>
  </si>
  <si>
    <t>Хлеб ржаной</t>
  </si>
  <si>
    <t>Щи со свежей капустой</t>
  </si>
  <si>
    <t>Яблоко свежее</t>
  </si>
  <si>
    <t>Яйцо вареное</t>
  </si>
  <si>
    <t>Яйцо отварное</t>
  </si>
  <si>
    <t>Компот из смеси сухофруктов</t>
  </si>
  <si>
    <t>Чай с сахаром</t>
  </si>
  <si>
    <t>МАОУ "СОШ  г. Билибино ЧАО"</t>
  </si>
  <si>
    <t>УТВЕРЖДАЮ</t>
  </si>
  <si>
    <t>_____________________  И.Г. Крылова</t>
  </si>
  <si>
    <t>"___" ______________ 2022 г.</t>
  </si>
  <si>
    <t xml:space="preserve">М  Е  Н  Ю  на </t>
  </si>
  <si>
    <t xml:space="preserve">№ </t>
  </si>
  <si>
    <t>Наименование блюда</t>
  </si>
  <si>
    <t>с 7 до 11 лет</t>
  </si>
  <si>
    <t>от 12 и старше</t>
  </si>
  <si>
    <t>п/п</t>
  </si>
  <si>
    <t>Объем блюда</t>
  </si>
  <si>
    <t>цена</t>
  </si>
  <si>
    <t>Ккал</t>
  </si>
  <si>
    <t>итого</t>
  </si>
  <si>
    <t>"СОГЛАСОВАНО"</t>
  </si>
  <si>
    <t xml:space="preserve">Шеф-повар </t>
  </si>
  <si>
    <t>Зав.складом</t>
  </si>
  <si>
    <t>__________   Мананников Д.В.</t>
  </si>
  <si>
    <t>Кондитерское изделие</t>
  </si>
  <si>
    <t>Директор "МАОУ СОШ г.Билибино ЧАО"</t>
  </si>
  <si>
    <t>Запеканка творожная с вареньем</t>
  </si>
  <si>
    <t>Всего</t>
  </si>
  <si>
    <t>Корпус № 2</t>
  </si>
  <si>
    <t>Корпус № 1</t>
  </si>
  <si>
    <t>__________   Лобова А.Л.</t>
  </si>
  <si>
    <t>___________ Киселева М.В.</t>
  </si>
  <si>
    <t>З  А  В  Т  Р  А  К        с 9 до 11</t>
  </si>
  <si>
    <t>З  А  В  Т  Р  А  К    с 09:00 до 11:00</t>
  </si>
  <si>
    <t>О  Б  Е  Д     с 11 до 14</t>
  </si>
  <si>
    <t>Напиток ягодный</t>
  </si>
  <si>
    <t>Каша молочная ячневая</t>
  </si>
  <si>
    <t>Свекольник</t>
  </si>
  <si>
    <t>1/250</t>
  </si>
  <si>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</si>
  <si>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</si>
  <si>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</si>
  <si>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</si>
  <si>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</si>
  <si>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</si>
  <si>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</si>
  <si>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</si>
  <si>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</si>
  <si>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</si>
  <si>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</si>
  <si>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</si>
  <si>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</si>
  <si>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</si>
  <si>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</si>
  <si>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</si>
  <si>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</si>
  <si>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</si>
  <si>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</si>
  <si>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</si>
  <si>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</si>
  <si>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</si>
  <si>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</si>
  <si>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</si>
  <si>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</si>
  <si>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</si>
  <si>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</si>
  <si>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№ рецептуры</t>
  </si>
  <si>
    <t>Каша молочная рисовая с маслом</t>
  </si>
  <si>
    <t>Запеканка из творога с повидлом</t>
  </si>
  <si>
    <t>Биточек из оленины с соусом</t>
  </si>
  <si>
    <t>Рис отварной</t>
  </si>
  <si>
    <t>Котлета из оленины с соусом</t>
  </si>
  <si>
    <t>Щи из свежей капусты с картофелем</t>
  </si>
  <si>
    <t>Суп картофельный с мясными фрикадельками</t>
  </si>
  <si>
    <t>80/50</t>
  </si>
  <si>
    <t>Суп картофельный с бобовыми и колбасой</t>
  </si>
  <si>
    <t>Суп картофельный с рыбными консервами</t>
  </si>
  <si>
    <t>Батончик шоколадный</t>
  </si>
  <si>
    <t>Каша молочная манная с маслом</t>
  </si>
  <si>
    <t xml:space="preserve">Помидор свежий порционный </t>
  </si>
  <si>
    <t>Каша пшеничная с маслом</t>
  </si>
  <si>
    <t>Отбивная из куринного филе</t>
  </si>
  <si>
    <t>Гречка отварная</t>
  </si>
  <si>
    <t>Салат из свежей капусты</t>
  </si>
  <si>
    <t>2/20</t>
  </si>
  <si>
    <t>Напиток из свежих фруктов</t>
  </si>
  <si>
    <t>Винегрет овощной</t>
  </si>
  <si>
    <t>Омлет натуральный с зеленым горошком</t>
  </si>
  <si>
    <t>Чай с шиповником и сахаром</t>
  </si>
  <si>
    <t>Каша молочная пшенная с маслом</t>
  </si>
  <si>
    <t>180/20</t>
  </si>
  <si>
    <t>200/25</t>
  </si>
  <si>
    <t>Конфета вафельная</t>
  </si>
  <si>
    <t>Чай с лимоном и сахаром</t>
  </si>
  <si>
    <t>Капуста тушеная с куриным филе</t>
  </si>
  <si>
    <t>Напиток фруктово ягодный</t>
  </si>
  <si>
    <t>О  Б  Е  Д     с 11 до 14:30</t>
  </si>
  <si>
    <t>Биточки из куриного филе с соусом</t>
  </si>
  <si>
    <t> Десерт Бонифати</t>
  </si>
  <si>
    <t>Десерт Бонифати</t>
  </si>
  <si>
    <t>Кнели куриные</t>
  </si>
  <si>
    <t>Щи со свежей капустой и мясом</t>
  </si>
  <si>
    <t>Пряник Зебра</t>
  </si>
  <si>
    <t>Тефтели из куриного филе</t>
  </si>
  <si>
    <t xml:space="preserve">Пряник </t>
  </si>
  <si>
    <t>1/2 шт</t>
  </si>
  <si>
    <t>Пряник</t>
  </si>
  <si>
    <t>Рыба припущеная (кета)</t>
  </si>
  <si>
    <t>Овощи порционые свежие</t>
  </si>
  <si>
    <t>1/2шт</t>
  </si>
  <si>
    <t>пряник</t>
  </si>
  <si>
    <t>Кнели куриные с соусом</t>
  </si>
  <si>
    <t>Конфета злаковая</t>
  </si>
  <si>
    <t>200/30</t>
  </si>
  <si>
    <t>напиток</t>
  </si>
  <si>
    <t>Горошек зеленый консервированный</t>
  </si>
  <si>
    <t>Конфета шоколадная</t>
  </si>
  <si>
    <t>Конфета Тортимилка</t>
  </si>
  <si>
    <t>1/35</t>
  </si>
  <si>
    <t>438, 67</t>
  </si>
  <si>
    <t>180/25</t>
  </si>
  <si>
    <t>120/30</t>
  </si>
  <si>
    <t>Каша молочная овсяная с маслом</t>
  </si>
  <si>
    <t>Мини рулет Рулик</t>
  </si>
  <si>
    <t>Конфета Отломи</t>
  </si>
  <si>
    <t>100/50</t>
  </si>
  <si>
    <t>304, 70</t>
  </si>
  <si>
    <t>Картофельное пюре, огурец свежий порционный</t>
  </si>
  <si>
    <t>694, 70</t>
  </si>
  <si>
    <t>Мандарин свежий</t>
  </si>
  <si>
    <t>679, 70</t>
  </si>
  <si>
    <t>1/шт</t>
  </si>
  <si>
    <t>Запеканка из творога с вареньем</t>
  </si>
  <si>
    <t>Банан свежий</t>
  </si>
  <si>
    <t>Огурец свежий порционый</t>
  </si>
  <si>
    <t>Окорочка куриные запеченые</t>
  </si>
  <si>
    <t>Колбаса Молочная отварная</t>
  </si>
  <si>
    <t>Омлет натуральный с кукурузой консервированной</t>
  </si>
  <si>
    <t>О  Б  Е  Д     с 12:40 до 14:30</t>
  </si>
  <si>
    <t>Плов со свининой, огурец консервированный порционный</t>
  </si>
  <si>
    <t>250</t>
  </si>
  <si>
    <t>Рыба (чир) припущенная</t>
  </si>
  <si>
    <t>1/3шт</t>
  </si>
  <si>
    <t>Шоколад Крейзи</t>
  </si>
  <si>
    <t>Десерт Рулик</t>
  </si>
  <si>
    <t>Конфета Леди день</t>
  </si>
  <si>
    <t>Десерт Бонифатий</t>
  </si>
  <si>
    <t>Перец свежий порционый</t>
  </si>
  <si>
    <t>"___" ______________ 2023 г.</t>
  </si>
  <si>
    <t xml:space="preserve">Кукуруза консервированная </t>
  </si>
  <si>
    <t>О  Б  Е  Д     с 11:00 до 14:30</t>
  </si>
  <si>
    <t>Каша рассыпчатая гречневая</t>
  </si>
  <si>
    <t>Суп из окорочков с вермишелью</t>
  </si>
  <si>
    <t>Бисквит Аленка</t>
  </si>
  <si>
    <t>Сарделька отварная</t>
  </si>
  <si>
    <t>150/40</t>
  </si>
  <si>
    <t>З А В Т Р А К    с 09:00 до 11:00</t>
  </si>
  <si>
    <t>Суп картоф. с фрикадельками</t>
  </si>
  <si>
    <t>150/50</t>
  </si>
  <si>
    <t>2, 41</t>
  </si>
  <si>
    <t>Хлеб в/с, масло сливочное</t>
  </si>
  <si>
    <t>Каша молочная манная</t>
  </si>
  <si>
    <t>Чай с шиповником</t>
  </si>
  <si>
    <t>Фрукт свежий</t>
  </si>
  <si>
    <t>Печенье Сахарное Медунов</t>
  </si>
  <si>
    <t>Печенье Топленое молоко</t>
  </si>
  <si>
    <t>1/4шт</t>
  </si>
  <si>
    <t>Суп картоф. с бобовыми и колбасой</t>
  </si>
  <si>
    <t>Каша рассыпчатая ячневая</t>
  </si>
  <si>
    <t>Каша рассыпчатая пшеничная</t>
  </si>
  <si>
    <t>Каша рассыпчатая пшенная</t>
  </si>
  <si>
    <t>Каша молочная пшеничная</t>
  </si>
  <si>
    <t>Суп картоф. с горохом и колбасой</t>
  </si>
  <si>
    <t>У Ж И Н   с 18:00</t>
  </si>
  <si>
    <t>2/75/50</t>
  </si>
  <si>
    <t>В ТО Р О Й  У Ж И Н</t>
  </si>
  <si>
    <t>Печенье песочное</t>
  </si>
  <si>
    <t>В Т О Р О Й  У Ж И Н</t>
  </si>
  <si>
    <t>АНЮЙСК</t>
  </si>
  <si>
    <t>ОСТРОВНОЕ</t>
  </si>
  <si>
    <t>Шницель из свин-олен с соусом</t>
  </si>
  <si>
    <t>Рулет Рулик</t>
  </si>
  <si>
    <t>Печенье песочное Медунов</t>
  </si>
  <si>
    <t>СУХОЙ ПАЕК</t>
  </si>
  <si>
    <t>Биточек из олен-свин. с соусом</t>
  </si>
  <si>
    <t>1/32 гр</t>
  </si>
  <si>
    <t>МБОУ "СОШ п. Эгвекинот"</t>
  </si>
  <si>
    <t>Пшено отварное</t>
  </si>
  <si>
    <t>Чай  с  сахаром</t>
  </si>
  <si>
    <t>Хлеб</t>
  </si>
  <si>
    <t>Тефтели</t>
  </si>
  <si>
    <t>Фрукты</t>
  </si>
  <si>
    <t>Салат из квашенной капусты</t>
  </si>
  <si>
    <t>Борщ с капустой и картофелем</t>
  </si>
  <si>
    <t>Окорочок запеченный</t>
  </si>
  <si>
    <t>Компот из сухофруктов</t>
  </si>
  <si>
    <t xml:space="preserve">Пудинг из творога со сгущенным </t>
  </si>
  <si>
    <t>Какао со сгущеным молоком</t>
  </si>
  <si>
    <t>Сыр (порциями)</t>
  </si>
  <si>
    <t>Суп картофельный с рисом</t>
  </si>
  <si>
    <t>Котлета рыбная</t>
  </si>
  <si>
    <t>Пончик с джемом</t>
  </si>
  <si>
    <t>Салат из соленых огурцов и помидор</t>
  </si>
  <si>
    <t>Суп картофельный с горохом</t>
  </si>
  <si>
    <t>Жаркое по- домашнему</t>
  </si>
  <si>
    <t>Каша вязкая молочная с пшеном</t>
  </si>
  <si>
    <t>Салат из свеклы с огурцами солеными</t>
  </si>
  <si>
    <t>Суп из овощей</t>
  </si>
  <si>
    <t>Котлета мясная</t>
  </si>
  <si>
    <t>Макаронные изделия отварные</t>
  </si>
  <si>
    <t>Кисель из джема</t>
  </si>
  <si>
    <t>Макароны с сыром</t>
  </si>
  <si>
    <t>Рассольник Ленинградский</t>
  </si>
  <si>
    <t>Сердце в соусе</t>
  </si>
  <si>
    <t>Гороховое пюре</t>
  </si>
  <si>
    <t>Рагу овощное</t>
  </si>
  <si>
    <t>Яблоко</t>
  </si>
  <si>
    <t>Суп рыбный из консервов</t>
  </si>
  <si>
    <t>Гуляш из мяса</t>
  </si>
  <si>
    <t>Запеканка  рисовая  с джемом</t>
  </si>
  <si>
    <t>Огурец консервированный порционый</t>
  </si>
  <si>
    <t>Суп с макаронными изделиями с картофелем</t>
  </si>
  <si>
    <t>Печень тушенная в соусе</t>
  </si>
  <si>
    <t>Компот  из кураги</t>
  </si>
  <si>
    <t>Омлет</t>
  </si>
  <si>
    <t>Суп картофельный</t>
  </si>
  <si>
    <t>Котлеты  из птицы</t>
  </si>
  <si>
    <t>Капуста  тушеная</t>
  </si>
  <si>
    <t>Запеканка  из  творога с джемом</t>
  </si>
  <si>
    <t>Томат консервированный порционый</t>
  </si>
  <si>
    <t>Суп фасолевый</t>
  </si>
  <si>
    <t>Рыба тушенная с овощами</t>
  </si>
  <si>
    <t>Макаронник с мясом</t>
  </si>
  <si>
    <t>Салат из свеклы отварной</t>
  </si>
  <si>
    <t xml:space="preserve">Щи </t>
  </si>
  <si>
    <t>Печенье</t>
  </si>
  <si>
    <t>Каша рассыпчатая гречневая, огурец свежий порционный</t>
  </si>
  <si>
    <t xml:space="preserve">Огурец свежий порционый </t>
  </si>
  <si>
    <t xml:space="preserve">Огурец консервированный порционый </t>
  </si>
  <si>
    <t>Котлета мясная с соусом</t>
  </si>
  <si>
    <t>Печенье с шоколадом</t>
  </si>
  <si>
    <t>Борщ со свежей капустой</t>
  </si>
  <si>
    <t xml:space="preserve">Огурец консервир. порционый </t>
  </si>
  <si>
    <t>Приказ УСП от 21.04.2023 г. № 151-од (пятидневные учебные курсы)</t>
  </si>
  <si>
    <t>Бифстроганов из свинины</t>
  </si>
  <si>
    <t>й</t>
  </si>
  <si>
    <t>Суп с рыбными консервами</t>
  </si>
  <si>
    <t>Печенье Сормовское</t>
  </si>
  <si>
    <t>Вафли Артек</t>
  </si>
  <si>
    <t>1/75</t>
  </si>
  <si>
    <t>Запеканка творожная со сгущ.молоком</t>
  </si>
  <si>
    <t>Кекс мини-маффин</t>
  </si>
  <si>
    <t>Овощи свежие порционые</t>
  </si>
  <si>
    <t>2/50</t>
  </si>
  <si>
    <t xml:space="preserve">  =1/100(((((</t>
  </si>
  <si>
    <t>Утвердил:</t>
  </si>
  <si>
    <t>должность</t>
  </si>
  <si>
    <t>Директор</t>
  </si>
  <si>
    <t>Типовое примерное меню приготавливаемых блюд</t>
  </si>
  <si>
    <t>фамилия</t>
  </si>
  <si>
    <t>И. Г. Крылова</t>
  </si>
  <si>
    <t>Возрастная категория</t>
  </si>
  <si>
    <t>7-11 лет</t>
  </si>
  <si>
    <t>дата</t>
  </si>
  <si>
    <t>Неделя</t>
  </si>
  <si>
    <t>День недели</t>
  </si>
  <si>
    <t>Раздел меню</t>
  </si>
  <si>
    <t>Блюда</t>
  </si>
  <si>
    <t>Вес блюда, г</t>
  </si>
  <si>
    <t>Йогурт</t>
  </si>
  <si>
    <t>Борщ со свежей капустой и картофелем</t>
  </si>
  <si>
    <t>Итого за день:</t>
  </si>
  <si>
    <t>Чай с лимоном</t>
  </si>
  <si>
    <t>Суп картофельный с бобовыми</t>
  </si>
  <si>
    <t>Среднее значение за период: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</si>
  <si>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</si>
  <si>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</si>
  <si>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</si>
  <si>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</si>
  <si>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</si>
  <si>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</si>
  <si>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</si>
  <si>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</si>
  <si>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</si>
  <si>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</si>
  <si>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</si>
  <si>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</si>
  <si>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</si>
  <si>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Вафли Спартак</t>
  </si>
  <si>
    <t>Пряник Имбирный</t>
  </si>
  <si>
    <t>Печенье Ювилирное</t>
  </si>
  <si>
    <t>1/92</t>
  </si>
  <si>
    <t>1/6шт</t>
  </si>
  <si>
    <t>Каша рассыпчатая пшеничная, огурец свежий порционный</t>
  </si>
  <si>
    <t>Запеканка творожная со сг.молоком</t>
  </si>
  <si>
    <t>Запеканка творожная со вареньем</t>
  </si>
  <si>
    <t>второе меню</t>
  </si>
  <si>
    <t>Какао со сгущенным молоком</t>
  </si>
  <si>
    <t>Каша молочная овсяная</t>
  </si>
  <si>
    <t>Щи из свежей капусты</t>
  </si>
  <si>
    <t xml:space="preserve">     1/36</t>
  </si>
  <si>
    <t>1/3 шт</t>
  </si>
  <si>
    <t>1/1/75</t>
  </si>
  <si>
    <t>9</t>
  </si>
  <si>
    <t>2/25</t>
  </si>
  <si>
    <t>2/40</t>
  </si>
  <si>
    <t>Сосиски мини отварные</t>
  </si>
  <si>
    <t>Зеленый горошек консервированный</t>
  </si>
  <si>
    <t>"___" ______________ 2024 г.</t>
  </si>
  <si>
    <t>АКТИРОВКА</t>
  </si>
  <si>
    <t>1/2шт/80</t>
  </si>
  <si>
    <t>Батончик шоколадный Твикс</t>
  </si>
  <si>
    <t>Батончик шоколадный Марс</t>
  </si>
  <si>
    <t>актированный день 16,01 с 1 по 8 классы, меню не сохранилось((((((((((((((((</t>
  </si>
  <si>
    <t>Вафли мягкие Дарлетто</t>
  </si>
  <si>
    <t>1/1/50</t>
  </si>
  <si>
    <t>Тефтели из олен-свин. с соусом</t>
  </si>
  <si>
    <t>Тефтели рыбные (чир) с соусом</t>
  </si>
  <si>
    <t>АКТ_1-8-е классы</t>
  </si>
  <si>
    <t>предполагали убрать, но отменили занятия с 1 по 8 классы</t>
  </si>
  <si>
    <t>Сосиски Мини отварные</t>
  </si>
  <si>
    <t>1 корпус не учится</t>
  </si>
  <si>
    <t>ПРОПУСТИЛА ПОТОК</t>
  </si>
  <si>
    <t>ОТМЕНА МЕНЮ</t>
  </si>
  <si>
    <t>Конфета Птица дивная</t>
  </si>
  <si>
    <t>1/30 гр</t>
  </si>
  <si>
    <t>актированный день</t>
  </si>
  <si>
    <t>заменили свежий</t>
  </si>
  <si>
    <t>АКТ_1-11</t>
  </si>
  <si>
    <t>Конфета Ломтишка</t>
  </si>
  <si>
    <t>1/35гр</t>
  </si>
  <si>
    <t>АКТИРОВКА_1-8 КЛАССЫ</t>
  </si>
  <si>
    <t>Шницель из олен/свинины</t>
  </si>
  <si>
    <t>Булочка с маком</t>
  </si>
  <si>
    <t>Плюшка Московская</t>
  </si>
  <si>
    <t>Конфета Птица дивная мини</t>
  </si>
  <si>
    <t>АКТИРОВКА С 1 ПО 8 КЛАССЫ</t>
  </si>
  <si>
    <t>ИЗМЕНИЛИ МЕНЮ</t>
  </si>
  <si>
    <t xml:space="preserve">Огурец консервиров. порционый </t>
  </si>
  <si>
    <t>борщ</t>
  </si>
  <si>
    <t>Конфета вафельная Отломи</t>
  </si>
  <si>
    <t>180/75</t>
  </si>
  <si>
    <t>АКТИРОВКА С 1 ПО 4 КЛАССЫ</t>
  </si>
  <si>
    <t>АКТИРОВКА 1-4 КЛАССЫ</t>
  </si>
  <si>
    <t>ИЗМЕНИЛИ ЗАВТРАК НА ТЕФТЕЛИ РЫБНЫЕ</t>
  </si>
  <si>
    <t>Конфета шоколадная мини</t>
  </si>
  <si>
    <t>КАРАНТИН 5-11 КЛ С 01,03 ПО 06,03</t>
  </si>
  <si>
    <t>карантин с 29,02 по 06,03_с 5 по 11 классы</t>
  </si>
  <si>
    <t>карантин с 05,03 по 11,03_с 5 по 11 классы</t>
  </si>
  <si>
    <t>1шт ПТИЦА БОЛЬШАЯ</t>
  </si>
  <si>
    <t>ТОРТИМИЛКА 3 ШТ3 шт</t>
  </si>
  <si>
    <t>1 корпус не учится_карантин до 13,03</t>
  </si>
  <si>
    <t>Сосиска отварная мини</t>
  </si>
  <si>
    <t>Свекольник с мясом</t>
  </si>
  <si>
    <t>1 корпус не учится - выборы Президента</t>
  </si>
  <si>
    <t>Напиток молочный Актимель</t>
  </si>
  <si>
    <t>Бисквит</t>
  </si>
  <si>
    <t xml:space="preserve">Апельсин свежий </t>
  </si>
  <si>
    <t>Островное</t>
  </si>
  <si>
    <t>Островное+Кепервеем</t>
  </si>
  <si>
    <t>по 200руб</t>
  </si>
  <si>
    <t>Окорочка запеченные</t>
  </si>
  <si>
    <t xml:space="preserve">Запеканка из творога со сгущенным молоком </t>
  </si>
  <si>
    <t>Сок фруктово-овощной</t>
  </si>
  <si>
    <t>40 гр</t>
  </si>
  <si>
    <t>Суп картоф. с рыбными консервами</t>
  </si>
  <si>
    <t xml:space="preserve">Помидор свежий порционый </t>
  </si>
  <si>
    <t>Перловка отварная</t>
  </si>
  <si>
    <t>Помидор порционый свежий</t>
  </si>
  <si>
    <t>первый корпус не учится, выборы</t>
  </si>
  <si>
    <t xml:space="preserve"> жирность 8</t>
  </si>
  <si>
    <t>60 гр</t>
  </si>
  <si>
    <t>70 гр</t>
  </si>
  <si>
    <t>ОГУРЦ</t>
  </si>
  <si>
    <t>Печенье Фреш Пай</t>
  </si>
  <si>
    <t>Печенье Чоко Чип</t>
  </si>
  <si>
    <t>карантин с 9 по 15 октября</t>
  </si>
  <si>
    <t>Карантин с 02,10 по 08,10, с 09,10 по 15,10</t>
  </si>
  <si>
    <t xml:space="preserve">Карантин для 5-9 кл. с 16 по 22 октября </t>
  </si>
  <si>
    <t>Пирожное Тимми</t>
  </si>
  <si>
    <t>Пудинг сливочный</t>
  </si>
  <si>
    <t xml:space="preserve">  </t>
  </si>
  <si>
    <t>Напиток из свежих яблок</t>
  </si>
  <si>
    <t>К/молочный напиток Актимель</t>
  </si>
  <si>
    <t>Картофельное пюре и огурец свежий порционный</t>
  </si>
  <si>
    <t>Компот из свежих яблок</t>
  </si>
  <si>
    <t>130/30</t>
  </si>
  <si>
    <t>1/1/100</t>
  </si>
  <si>
    <t>"___" ______________ 2025 г.</t>
  </si>
  <si>
    <t>день</t>
  </si>
  <si>
    <t>месяц</t>
  </si>
  <si>
    <t>год</t>
  </si>
  <si>
    <t>1/270</t>
  </si>
  <si>
    <t>Плов со свининой с огурцом консервированным порционным</t>
  </si>
  <si>
    <t>Каша пшеничная с маслом с огурцом свежим порционным</t>
  </si>
  <si>
    <t>Рис отварной с огурцом свежим порционным</t>
  </si>
  <si>
    <t>актированный день 1-8 кл</t>
  </si>
  <si>
    <t>актированный день 1-11 кл</t>
  </si>
  <si>
    <t>актированный день 1-4 кл</t>
  </si>
  <si>
    <t>230/20</t>
  </si>
  <si>
    <t>актированный день 1-11 классы</t>
  </si>
  <si>
    <t>МЕНЮ НА 7,02, ЕСЛИ АКТИРОВКА, ТОГДА НА 11,02</t>
  </si>
  <si>
    <t>МЕНЮ НА 06,02, ЕСЛИ АКТИРОВКА, ТОГДА НА 06,02</t>
  </si>
  <si>
    <t>НЕ УЧИМСЯ</t>
  </si>
  <si>
    <t>всего:</t>
  </si>
  <si>
    <t>Итого:</t>
  </si>
  <si>
    <t>Мандарин свежий 1/1шт</t>
  </si>
  <si>
    <t>160/20</t>
  </si>
  <si>
    <t>ОТБОЙ</t>
  </si>
  <si>
    <t>Шницель из оленины с соусом</t>
  </si>
  <si>
    <t>2/22</t>
  </si>
  <si>
    <t>Икра кабачковая</t>
  </si>
  <si>
    <t>Печенье в ассортименте</t>
  </si>
  <si>
    <t>Окончен:</t>
  </si>
  <si>
    <t xml:space="preserve">2 КОРПУС _КАРАНТИН С 22 ПО 28 </t>
  </si>
  <si>
    <t>230/10</t>
  </si>
  <si>
    <t>Дата</t>
  </si>
  <si>
    <t>Полдник</t>
  </si>
  <si>
    <t>булочное</t>
  </si>
  <si>
    <t>Ужин</t>
  </si>
  <si>
    <t>Ужин 2</t>
  </si>
  <si>
    <t>кисломол.</t>
  </si>
  <si>
    <t>МАОУ "СОШ  г. Билибино ЧАО" ЛОП</t>
  </si>
  <si>
    <t>Овощи свежие порционные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</si>
</sst>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.0"/>
    <numFmt numFmtId="165" formatCode="0.00_ ;[Red]\-0.00\ "/>
    <numFmt numFmtId="166" formatCode="[$-F800]dddd\,\ mmmm\ dd\,\ yyyy"/>
    <numFmt numFmtId="167" formatCode="_(* #,##0.00_);_(* \(#,##0.00\);_(* &quot;-&quot;??_);_(@_)"/>
  </numFmts>
  <fonts count="81" x14ac:knownFonts="1">
    <font>
      <sz val="12"/>
      <color theme="1"/>
      <name val="Times New Roman"/>
      <family val="2"/>
      <charset val="204"/>
    </font>
    <font>
      <sz val="10"/>
      <name val="Arial"/>
      <family val="2"/>
      <charset val="204"/>
    </font>
    <font>
      <b/>
      <sz val="14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4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0"/>
      <color rgb="FFFF0000"/>
      <name val="Arial"/>
      <family val="2"/>
      <charset val="204"/>
    </font>
    <font>
      <sz val="14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b/>
      <sz val="16"/>
      <name val="Times New Roman"/>
      <family val="1"/>
      <charset val="204"/>
    </font>
    <font>
      <b/>
      <sz val="18"/>
      <name val="Times New Roman"/>
      <family val="1"/>
      <charset val="204"/>
    </font>
    <font>
      <sz val="14"/>
      <color rgb="FFFF0000"/>
      <name val="Times New Roman"/>
      <family val="1"/>
      <charset val="204"/>
    </font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6"/>
      <name val="Times New Roman"/>
      <family val="1"/>
      <charset val="204"/>
    </font>
    <font>
      <b/>
      <sz val="14"/>
      <color rgb="FF7030A0"/>
      <name val="Times New Roman"/>
      <family val="1"/>
      <charset val="204"/>
    </font>
    <font>
      <sz val="11"/>
      <color rgb="FF7030A0"/>
      <name val="Times New Roman"/>
      <family val="1"/>
      <charset val="204"/>
    </font>
    <font>
      <sz val="11"/>
      <color rgb="FF7030A0"/>
      <name val="Calibri"/>
      <family val="2"/>
      <charset val="204"/>
      <scheme val="minor"/>
    </font>
    <font>
      <sz val="14"/>
      <color rgb="FF7030A0"/>
      <name val="Times New Roman"/>
      <family val="1"/>
      <charset val="204"/>
    </font>
    <font>
      <sz val="10"/>
      <color rgb="FF7030A0"/>
      <name val="Arial"/>
      <family val="2"/>
      <charset val="204"/>
    </font>
    <font>
      <sz val="11"/>
      <color rgb="FF0070C0"/>
      <name val="Times New Roman"/>
      <family val="1"/>
      <charset val="204"/>
    </font>
    <font>
      <b/>
      <sz val="16"/>
      <color rgb="FF0070C0"/>
      <name val="Times New Roman"/>
      <family val="1"/>
      <charset val="204"/>
    </font>
    <font>
      <sz val="14"/>
      <color rgb="FF0070C0"/>
      <name val="Times New Roman"/>
      <family val="1"/>
      <charset val="204"/>
    </font>
    <font>
      <b/>
      <sz val="14"/>
      <color rgb="FF0070C0"/>
      <name val="Times New Roman"/>
      <family val="1"/>
      <charset val="204"/>
    </font>
    <font>
      <b/>
      <sz val="16"/>
      <color rgb="FF7030A0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b/>
      <sz val="16"/>
      <color rgb="FFFF0000"/>
      <name val="Times New Roman"/>
      <family val="1"/>
      <charset val="204"/>
    </font>
    <font>
      <b/>
      <sz val="18"/>
      <color rgb="FFFF0000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b/>
      <sz val="14"/>
      <color rgb="FF00B0F0"/>
      <name val="Times New Roman"/>
      <family val="1"/>
      <charset val="204"/>
    </font>
    <font>
      <b/>
      <sz val="14"/>
      <color rgb="FFFF00FF"/>
      <name val="Times New Roman"/>
      <family val="1"/>
      <charset val="204"/>
    </font>
    <font>
      <sz val="14"/>
      <color rgb="FFFF00FF"/>
      <name val="Times New Roman"/>
      <family val="1"/>
      <charset val="204"/>
    </font>
    <font>
      <sz val="11"/>
      <color rgb="FFFF00FF"/>
      <name val="Times New Roman"/>
      <family val="1"/>
      <charset val="204"/>
    </font>
    <font>
      <b/>
      <sz val="16"/>
      <color rgb="FFFF00FF"/>
      <name val="Times New Roman"/>
      <family val="1"/>
      <charset val="204"/>
    </font>
    <font>
      <sz val="12"/>
      <color rgb="FF7030A0"/>
      <name val="Times New Roman"/>
      <family val="1"/>
      <charset val="204"/>
    </font>
    <font>
      <sz val="18"/>
      <name val="Times New Roman"/>
      <family val="1"/>
      <charset val="204"/>
    </font>
    <font>
      <sz val="14"/>
      <name val="Arial"/>
      <family val="2"/>
      <charset val="204"/>
    </font>
    <font>
      <b/>
      <sz val="20"/>
      <name val="Times New Roman"/>
      <family val="1"/>
      <charset val="204"/>
    </font>
    <font>
      <sz val="11"/>
      <color rgb="FFCC3399"/>
      <name val="Times New Roman"/>
      <family val="1"/>
      <charset val="204"/>
    </font>
    <font>
      <b/>
      <sz val="16"/>
      <color rgb="FFCC3399"/>
      <name val="Times New Roman"/>
      <family val="1"/>
      <charset val="204"/>
    </font>
    <font>
      <sz val="14"/>
      <color rgb="FFCC3399"/>
      <name val="Times New Roman"/>
      <family val="1"/>
      <charset val="204"/>
    </font>
    <font>
      <b/>
      <sz val="14"/>
      <color rgb="FFCC3399"/>
      <name val="Times New Roman"/>
      <family val="1"/>
      <charset val="204"/>
    </font>
    <font>
      <sz val="10"/>
      <color rgb="FFCC3399"/>
      <name val="Arial"/>
      <family val="2"/>
      <charset val="204"/>
    </font>
    <font>
      <sz val="12"/>
      <color rgb="FF0070C0"/>
      <name val="Times New Roman"/>
      <family val="1"/>
      <charset val="204"/>
    </font>
    <font>
      <sz val="11"/>
      <color rgb="FFC00000"/>
      <name val="Times New Roman"/>
      <family val="1"/>
      <charset val="204"/>
    </font>
    <font>
      <sz val="14"/>
      <color rgb="FFC00000"/>
      <name val="Times New Roman"/>
      <family val="1"/>
      <charset val="204"/>
    </font>
    <font>
      <b/>
      <sz val="16"/>
      <color rgb="FFC00000"/>
      <name val="Times New Roman"/>
      <family val="1"/>
      <charset val="204"/>
    </font>
    <font>
      <b/>
      <sz val="14"/>
      <color rgb="FFC00000"/>
      <name val="Times New Roman"/>
      <family val="1"/>
      <charset val="204"/>
    </font>
    <font>
      <sz val="12"/>
      <color rgb="FFFF00FF"/>
      <name val="Times New Roman"/>
      <family val="1"/>
      <charset val="204"/>
    </font>
    <font>
      <sz val="12"/>
      <color rgb="FFCC3399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color rgb="FFCC3399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b/>
      <sz val="12"/>
      <color rgb="FFFF00FF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  <font>
      <b/>
      <sz val="12"/>
      <color rgb="FF7030A0"/>
      <name val="Times New Roman"/>
      <family val="1"/>
      <charset val="204"/>
    </font>
    <font>
      <b/>
      <i/>
      <sz val="16"/>
      <name val="Arial"/>
      <family val="2"/>
      <charset val="204"/>
    </font>
    <font>
      <b/>
      <i/>
      <sz val="18"/>
      <name val="Arial"/>
      <family val="2"/>
      <charset val="204"/>
    </font>
    <font>
      <b/>
      <sz val="12"/>
      <color rgb="FF0070C0"/>
      <name val="Times New Roman"/>
      <family val="1"/>
      <charset val="204"/>
    </font>
    <font>
      <sz val="12"/>
      <color rgb="FFC00000"/>
      <name val="Times New Roman"/>
      <family val="1"/>
      <charset val="204"/>
    </font>
    <font>
      <b/>
      <sz val="12"/>
      <color rgb="FFC00000"/>
      <name val="Times New Roman"/>
      <family val="1"/>
      <charset val="204"/>
    </font>
    <font>
      <sz val="12"/>
      <color rgb="FF00B0F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i/>
      <sz val="8"/>
      <color theme="1"/>
      <name val="Arial"/>
      <family val="2"/>
      <charset val="204"/>
    </font>
    <font>
      <sz val="18"/>
      <color rgb="FF0070C0"/>
      <name val="Times New Roman"/>
      <family val="1"/>
      <charset val="204"/>
    </font>
    <font>
      <sz val="16"/>
      <name val="Arial"/>
      <family val="2"/>
      <charset val="204"/>
    </font>
    <font>
      <sz val="16"/>
      <name val="Calibri"/>
      <family val="2"/>
      <charset val="204"/>
      <scheme val="minor"/>
    </font>
    <font>
      <sz val="10"/>
      <color rgb="FF0070C0"/>
      <name val="Arial"/>
      <family val="2"/>
      <charset val="204"/>
    </font>
  </fonts>
  <fills count="41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66FF66"/>
        <bgColor indexed="64"/>
      </patternFill>
    </fill>
    <fill>
      <patternFill patternType="solid">
        <fgColor rgb="FFFDFFB9"/>
        <bgColor indexed="64"/>
      </patternFill>
    </fill>
    <fill>
      <patternFill patternType="solid">
        <fgColor rgb="FFFFB9E6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CCFF66"/>
        <bgColor indexed="64"/>
      </patternFill>
    </fill>
    <fill>
      <patternFill patternType="solid">
        <fgColor rgb="FFCCFF99"/>
        <bgColor indexed="64"/>
      </patternFill>
    </fill>
    <fill>
      <patternFill patternType="solid">
        <fgColor rgb="FF99FFCC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rgb="FFDFC9FF"/>
        <bgColor indexed="64"/>
      </patternFill>
    </fill>
    <fill>
      <patternFill patternType="solid">
        <fgColor rgb="FFFF00FF"/>
        <bgColor indexed="64"/>
      </patternFill>
    </fill>
    <fill>
      <patternFill patternType="solid">
        <fgColor rgb="FFFDFFAB"/>
        <bgColor indexed="64"/>
      </patternFill>
    </fill>
    <fill>
      <patternFill patternType="solid">
        <fgColor rgb="FF99FF66"/>
        <bgColor indexed="64"/>
      </patternFill>
    </fill>
    <fill>
      <patternFill patternType="solid">
        <fgColor rgb="FFC2FC9A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rgb="FFD8FE9A"/>
        <bgColor indexed="64"/>
      </patternFill>
    </fill>
    <fill>
      <patternFill patternType="solid">
        <fgColor theme="0" tint="-0.14999847407452621"/>
        <bgColor indexed="65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1">
    <xf numFmtId="0" fontId="0" fillId="0" borderId="0"/>
    <xf numFmtId="0" fontId="1" fillId="0" borderId="0"/>
    <xf numFmtId="0" fontId="10" fillId="0" borderId="0"/>
    <xf numFmtId="167" fontId="1" fillId="0" borderId="0" applyFont="0" applyFill="0" applyBorder="0" applyAlignment="0" applyProtection="0"/>
    <xf numFmtId="0" fontId="14" fillId="0" borderId="0"/>
    <xf numFmtId="0" fontId="14" fillId="0" borderId="0"/>
    <xf numFmtId="167" fontId="1" fillId="0" borderId="0" applyFont="0" applyFill="0" applyBorder="0" applyAlignment="0" applyProtection="0"/>
    <xf numFmtId="0" fontId="10" fillId="0" borderId="0"/>
    <xf numFmtId="0" fontId="75" fillId="0" borderId="0"/>
    <xf numFmtId="9" fontId="14" fillId="0" borderId="0" applyFont="0" applyFill="0" applyBorder="0" applyAlignment="0" applyProtection="0"/>
    <xf numFmtId="0" fontId="14" fillId="0" borderId="0"/>
  </cellStyleXfs>
  <cellXfs count="1673">
    <xf numFmtId="0" fontId="0" fillId="0" borderId="0" xfId="0"/>
    <xf numFmtId="2" fontId="2" fillId="0" borderId="1" xfId="1" applyNumberFormat="1" applyFont="1" applyFill="1" applyBorder="1" applyAlignment="1">
      <alignment horizontal="left" vertical="center"/>
    </xf>
    <xf numFmtId="49" fontId="2" fillId="0" borderId="1" xfId="1" applyNumberFormat="1" applyFont="1" applyFill="1" applyBorder="1" applyAlignment="1">
      <alignment horizontal="center"/>
    </xf>
    <xf numFmtId="2" fontId="2" fillId="0" borderId="1" xfId="1" applyNumberFormat="1" applyFont="1" applyFill="1" applyBorder="1" applyAlignment="1">
      <alignment horizontal="center"/>
    </xf>
    <xf numFmtId="0" fontId="3" fillId="0" borderId="0" xfId="1" applyFont="1"/>
    <xf numFmtId="0" fontId="2" fillId="0" borderId="1" xfId="1" applyNumberFormat="1" applyFont="1" applyFill="1" applyBorder="1" applyAlignment="1">
      <alignment horizontal="center" vertical="center"/>
    </xf>
    <xf numFmtId="2" fontId="2" fillId="0" borderId="1" xfId="1" applyNumberFormat="1" applyFont="1" applyFill="1" applyBorder="1" applyAlignment="1">
      <alignment horizontal="left"/>
    </xf>
    <xf numFmtId="164" fontId="2" fillId="0" borderId="1" xfId="1" applyNumberFormat="1" applyFont="1" applyFill="1" applyBorder="1" applyAlignment="1">
      <alignment horizontal="center"/>
    </xf>
    <xf numFmtId="0" fontId="3" fillId="0" borderId="0" xfId="1" applyFont="1" applyFill="1"/>
    <xf numFmtId="0" fontId="4" fillId="0" borderId="0" xfId="1" applyFont="1" applyFill="1"/>
    <xf numFmtId="0" fontId="1" fillId="0" borderId="0" xfId="1" applyFont="1"/>
    <xf numFmtId="49" fontId="2" fillId="0" borderId="2" xfId="1" applyNumberFormat="1" applyFont="1" applyFill="1" applyBorder="1" applyAlignment="1">
      <alignment horizontal="center" vertical="center"/>
    </xf>
    <xf numFmtId="0" fontId="6" fillId="0" borderId="1" xfId="1" applyNumberFormat="1" applyFont="1" applyFill="1" applyBorder="1" applyAlignment="1">
      <alignment horizontal="center" vertical="center"/>
    </xf>
    <xf numFmtId="2" fontId="6" fillId="0" borderId="1" xfId="1" applyNumberFormat="1" applyFont="1" applyFill="1" applyBorder="1" applyAlignment="1">
      <alignment horizontal="left"/>
    </xf>
    <xf numFmtId="49" fontId="6" fillId="0" borderId="1" xfId="1" applyNumberFormat="1" applyFont="1" applyFill="1" applyBorder="1" applyAlignment="1">
      <alignment horizontal="center"/>
    </xf>
    <xf numFmtId="2" fontId="6" fillId="0" borderId="1" xfId="1" applyNumberFormat="1" applyFont="1" applyFill="1" applyBorder="1" applyAlignment="1">
      <alignment horizontal="center"/>
    </xf>
    <xf numFmtId="0" fontId="7" fillId="0" borderId="0" xfId="1" applyFont="1"/>
    <xf numFmtId="0" fontId="3" fillId="2" borderId="0" xfId="1" applyFont="1" applyFill="1"/>
    <xf numFmtId="0" fontId="2" fillId="0" borderId="2" xfId="1" applyNumberFormat="1" applyFont="1" applyFill="1" applyBorder="1" applyAlignment="1">
      <alignment horizontal="center" vertical="center"/>
    </xf>
    <xf numFmtId="0" fontId="9" fillId="2" borderId="0" xfId="1" applyFont="1" applyFill="1"/>
    <xf numFmtId="0" fontId="9" fillId="0" borderId="0" xfId="1" applyFont="1" applyFill="1"/>
    <xf numFmtId="0" fontId="3" fillId="0" borderId="0" xfId="2" applyFont="1"/>
    <xf numFmtId="0" fontId="11" fillId="0" borderId="0" xfId="1" applyFont="1" applyFill="1" applyAlignment="1"/>
    <xf numFmtId="0" fontId="12" fillId="0" borderId="0" xfId="1" applyFont="1" applyFill="1" applyBorder="1" applyAlignment="1">
      <alignment horizontal="right" vertical="center"/>
    </xf>
    <xf numFmtId="0" fontId="2" fillId="0" borderId="0" xfId="1" applyFont="1" applyFill="1" applyBorder="1" applyAlignment="1">
      <alignment horizontal="right" vertical="center"/>
    </xf>
    <xf numFmtId="0" fontId="3" fillId="0" borderId="0" xfId="2" applyFont="1" applyFill="1"/>
    <xf numFmtId="0" fontId="11" fillId="0" borderId="0" xfId="1" applyFont="1" applyFill="1" applyAlignment="1">
      <alignment horizontal="right"/>
    </xf>
    <xf numFmtId="0" fontId="2" fillId="0" borderId="0" xfId="1" applyFont="1" applyFill="1" applyAlignment="1">
      <alignment horizontal="center"/>
    </xf>
    <xf numFmtId="0" fontId="2" fillId="0" borderId="1" xfId="1" applyFont="1" applyFill="1" applyBorder="1" applyAlignment="1">
      <alignment horizontal="center" vertical="center"/>
    </xf>
    <xf numFmtId="0" fontId="2" fillId="0" borderId="1" xfId="1" applyFont="1" applyFill="1" applyBorder="1" applyAlignment="1">
      <alignment horizontal="center"/>
    </xf>
    <xf numFmtId="0" fontId="5" fillId="0" borderId="0" xfId="2" applyFont="1"/>
    <xf numFmtId="0" fontId="7" fillId="0" borderId="0" xfId="2" applyFont="1"/>
    <xf numFmtId="0" fontId="13" fillId="0" borderId="0" xfId="1" applyFont="1" applyFill="1"/>
    <xf numFmtId="0" fontId="3" fillId="3" borderId="0" xfId="2" applyFont="1" applyFill="1"/>
    <xf numFmtId="0" fontId="9" fillId="3" borderId="0" xfId="1" applyFont="1" applyFill="1"/>
    <xf numFmtId="0" fontId="2" fillId="0" borderId="0" xfId="1" applyFont="1" applyFill="1" applyBorder="1" applyAlignment="1"/>
    <xf numFmtId="2" fontId="2" fillId="0" borderId="0" xfId="1" applyNumberFormat="1" applyFont="1" applyFill="1" applyBorder="1" applyAlignment="1">
      <alignment horizontal="left"/>
    </xf>
    <xf numFmtId="2" fontId="9" fillId="0" borderId="0" xfId="1" applyNumberFormat="1" applyFont="1" applyFill="1" applyBorder="1" applyAlignment="1">
      <alignment horizontal="left"/>
    </xf>
    <xf numFmtId="0" fontId="9" fillId="0" borderId="0" xfId="1" applyFont="1" applyFill="1" applyAlignment="1">
      <alignment horizontal="left"/>
    </xf>
    <xf numFmtId="0" fontId="9" fillId="0" borderId="0" xfId="1" applyFont="1" applyFill="1" applyAlignment="1">
      <alignment horizontal="right"/>
    </xf>
    <xf numFmtId="0" fontId="2" fillId="0" borderId="0" xfId="1" applyFont="1" applyFill="1" applyAlignment="1">
      <alignment horizontal="center" vertical="center"/>
    </xf>
    <xf numFmtId="49" fontId="2" fillId="0" borderId="1" xfId="1" applyNumberFormat="1" applyFont="1" applyFill="1" applyBorder="1" applyAlignment="1">
      <alignment horizontal="center" vertical="center"/>
    </xf>
    <xf numFmtId="0" fontId="2" fillId="0" borderId="0" xfId="1" applyFont="1" applyFill="1" applyAlignment="1">
      <alignment horizontal="center" vertical="center"/>
    </xf>
    <xf numFmtId="49" fontId="2" fillId="0" borderId="1" xfId="1" applyNumberFormat="1" applyFont="1" applyFill="1" applyBorder="1" applyAlignment="1">
      <alignment horizontal="center" vertical="center"/>
    </xf>
    <xf numFmtId="0" fontId="7" fillId="3" borderId="0" xfId="2" applyFont="1" applyFill="1"/>
    <xf numFmtId="0" fontId="13" fillId="3" borderId="0" xfId="1" applyFont="1" applyFill="1"/>
    <xf numFmtId="2" fontId="2" fillId="2" borderId="1" xfId="1" applyNumberFormat="1" applyFont="1" applyFill="1" applyBorder="1" applyAlignment="1">
      <alignment horizontal="center"/>
    </xf>
    <xf numFmtId="49" fontId="2" fillId="2" borderId="1" xfId="1" applyNumberFormat="1" applyFont="1" applyFill="1" applyBorder="1" applyAlignment="1">
      <alignment horizontal="center" vertical="center"/>
    </xf>
    <xf numFmtId="2" fontId="2" fillId="2" borderId="1" xfId="1" applyNumberFormat="1" applyFont="1" applyFill="1" applyBorder="1" applyAlignment="1">
      <alignment horizontal="left"/>
    </xf>
    <xf numFmtId="49" fontId="2" fillId="2" borderId="1" xfId="1" applyNumberFormat="1" applyFont="1" applyFill="1" applyBorder="1" applyAlignment="1">
      <alignment horizontal="center"/>
    </xf>
    <xf numFmtId="0" fontId="1" fillId="0" borderId="0" xfId="1" applyFont="1" applyFill="1"/>
    <xf numFmtId="0" fontId="14" fillId="0" borderId="0" xfId="4"/>
    <xf numFmtId="49" fontId="14" fillId="4" borderId="1" xfId="4" applyNumberFormat="1" applyFill="1" applyBorder="1" applyProtection="1">
      <protection locked="0"/>
    </xf>
    <xf numFmtId="14" fontId="14" fillId="4" borderId="1" xfId="4" applyNumberFormat="1" applyFill="1" applyBorder="1" applyProtection="1">
      <protection locked="0"/>
    </xf>
    <xf numFmtId="0" fontId="14" fillId="0" borderId="5" xfId="4" applyBorder="1" applyAlignment="1">
      <alignment horizontal="center"/>
    </xf>
    <xf numFmtId="0" fontId="14" fillId="0" borderId="6" xfId="4" applyBorder="1" applyAlignment="1">
      <alignment horizontal="center"/>
    </xf>
    <xf numFmtId="0" fontId="14" fillId="0" borderId="7" xfId="4" applyBorder="1" applyAlignment="1">
      <alignment horizontal="center"/>
    </xf>
    <xf numFmtId="0" fontId="14" fillId="0" borderId="8" xfId="4" applyBorder="1"/>
    <xf numFmtId="0" fontId="14" fillId="0" borderId="9" xfId="4" applyBorder="1"/>
    <xf numFmtId="0" fontId="14" fillId="4" borderId="9" xfId="4" applyFill="1" applyBorder="1" applyProtection="1">
      <protection locked="0"/>
    </xf>
    <xf numFmtId="0" fontId="14" fillId="4" borderId="9" xfId="4" applyFill="1" applyBorder="1" applyAlignment="1" applyProtection="1">
      <alignment wrapText="1"/>
      <protection locked="0"/>
    </xf>
    <xf numFmtId="1" fontId="14" fillId="4" borderId="9" xfId="4" applyNumberFormat="1" applyFill="1" applyBorder="1" applyProtection="1">
      <protection locked="0"/>
    </xf>
    <xf numFmtId="2" fontId="14" fillId="4" borderId="9" xfId="4" applyNumberFormat="1" applyFill="1" applyBorder="1" applyProtection="1">
      <protection locked="0"/>
    </xf>
    <xf numFmtId="1" fontId="14" fillId="4" borderId="10" xfId="4" applyNumberFormat="1" applyFill="1" applyBorder="1" applyProtection="1">
      <protection locked="0"/>
    </xf>
    <xf numFmtId="0" fontId="14" fillId="0" borderId="11" xfId="4" applyBorder="1"/>
    <xf numFmtId="0" fontId="14" fillId="0" borderId="1" xfId="4" applyBorder="1"/>
    <xf numFmtId="0" fontId="14" fillId="4" borderId="1" xfId="4" applyFill="1" applyBorder="1" applyProtection="1">
      <protection locked="0"/>
    </xf>
    <xf numFmtId="0" fontId="14" fillId="4" borderId="1" xfId="4" applyFill="1" applyBorder="1" applyAlignment="1" applyProtection="1">
      <alignment wrapText="1"/>
      <protection locked="0"/>
    </xf>
    <xf numFmtId="1" fontId="14" fillId="4" borderId="1" xfId="4" applyNumberFormat="1" applyFill="1" applyBorder="1" applyProtection="1">
      <protection locked="0"/>
    </xf>
    <xf numFmtId="2" fontId="14" fillId="4" borderId="1" xfId="4" applyNumberFormat="1" applyFill="1" applyBorder="1" applyProtection="1">
      <protection locked="0"/>
    </xf>
    <xf numFmtId="1" fontId="14" fillId="4" borderId="12" xfId="4" applyNumberFormat="1" applyFill="1" applyBorder="1" applyProtection="1">
      <protection locked="0"/>
    </xf>
    <xf numFmtId="0" fontId="14" fillId="0" borderId="13" xfId="4" applyBorder="1"/>
    <xf numFmtId="0" fontId="14" fillId="4" borderId="14" xfId="4" applyFill="1" applyBorder="1" applyProtection="1">
      <protection locked="0"/>
    </xf>
    <xf numFmtId="0" fontId="14" fillId="4" borderId="14" xfId="4" applyFill="1" applyBorder="1" applyAlignment="1" applyProtection="1">
      <alignment wrapText="1"/>
      <protection locked="0"/>
    </xf>
    <xf numFmtId="1" fontId="14" fillId="4" borderId="14" xfId="4" applyNumberFormat="1" applyFill="1" applyBorder="1" applyProtection="1">
      <protection locked="0"/>
    </xf>
    <xf numFmtId="2" fontId="14" fillId="4" borderId="14" xfId="4" applyNumberFormat="1" applyFill="1" applyBorder="1" applyProtection="1">
      <protection locked="0"/>
    </xf>
    <xf numFmtId="1" fontId="14" fillId="4" borderId="15" xfId="4" applyNumberFormat="1" applyFill="1" applyBorder="1" applyProtection="1">
      <protection locked="0"/>
    </xf>
    <xf numFmtId="0" fontId="14" fillId="5" borderId="9" xfId="4" applyFill="1" applyBorder="1"/>
    <xf numFmtId="0" fontId="14" fillId="0" borderId="16" xfId="4" applyBorder="1"/>
    <xf numFmtId="0" fontId="14" fillId="4" borderId="16" xfId="4" applyFill="1" applyBorder="1" applyProtection="1">
      <protection locked="0"/>
    </xf>
    <xf numFmtId="0" fontId="14" fillId="4" borderId="16" xfId="4" applyFill="1" applyBorder="1" applyAlignment="1" applyProtection="1">
      <alignment wrapText="1"/>
      <protection locked="0"/>
    </xf>
    <xf numFmtId="1" fontId="14" fillId="4" borderId="16" xfId="4" applyNumberFormat="1" applyFill="1" applyBorder="1" applyProtection="1">
      <protection locked="0"/>
    </xf>
    <xf numFmtId="2" fontId="14" fillId="4" borderId="16" xfId="4" applyNumberFormat="1" applyFill="1" applyBorder="1" applyProtection="1">
      <protection locked="0"/>
    </xf>
    <xf numFmtId="1" fontId="14" fillId="4" borderId="17" xfId="4" applyNumberFormat="1" applyFill="1" applyBorder="1" applyProtection="1">
      <protection locked="0"/>
    </xf>
    <xf numFmtId="0" fontId="14" fillId="4" borderId="18" xfId="4" applyFill="1" applyBorder="1" applyProtection="1">
      <protection locked="0"/>
    </xf>
    <xf numFmtId="0" fontId="14" fillId="4" borderId="18" xfId="4" applyFill="1" applyBorder="1" applyAlignment="1" applyProtection="1">
      <alignment wrapText="1"/>
      <protection locked="0"/>
    </xf>
    <xf numFmtId="1" fontId="14" fillId="4" borderId="18" xfId="4" applyNumberFormat="1" applyFill="1" applyBorder="1" applyProtection="1">
      <protection locked="0"/>
    </xf>
    <xf numFmtId="2" fontId="14" fillId="4" borderId="18" xfId="4" applyNumberFormat="1" applyFill="1" applyBorder="1" applyProtection="1">
      <protection locked="0"/>
    </xf>
    <xf numFmtId="1" fontId="14" fillId="4" borderId="19" xfId="4" applyNumberFormat="1" applyFill="1" applyBorder="1" applyProtection="1">
      <protection locked="0"/>
    </xf>
    <xf numFmtId="0" fontId="17" fillId="0" borderId="0" xfId="1" applyFont="1" applyFill="1"/>
    <xf numFmtId="0" fontId="17" fillId="0" borderId="0" xfId="2" applyFont="1"/>
    <xf numFmtId="0" fontId="3" fillId="0" borderId="0" xfId="2" applyFont="1" applyAlignment="1">
      <alignment vertical="center"/>
    </xf>
    <xf numFmtId="0" fontId="3" fillId="0" borderId="0" xfId="2" applyFont="1" applyFill="1" applyAlignment="1">
      <alignment horizontal="center"/>
    </xf>
    <xf numFmtId="2" fontId="2" fillId="0" borderId="1" xfId="1" applyNumberFormat="1" applyFont="1" applyFill="1" applyBorder="1" applyAlignment="1">
      <alignment horizontal="center" vertical="center"/>
    </xf>
    <xf numFmtId="165" fontId="9" fillId="0" borderId="0" xfId="1" applyNumberFormat="1" applyFont="1" applyFill="1" applyBorder="1" applyAlignment="1">
      <alignment horizontal="center" vertical="center"/>
    </xf>
    <xf numFmtId="49" fontId="2" fillId="0" borderId="1" xfId="1" applyNumberFormat="1" applyFont="1" applyFill="1" applyBorder="1" applyAlignment="1">
      <alignment horizontal="center" vertical="center"/>
    </xf>
    <xf numFmtId="0" fontId="3" fillId="2" borderId="0" xfId="2" applyFont="1" applyFill="1"/>
    <xf numFmtId="0" fontId="5" fillId="2" borderId="0" xfId="2" applyFont="1" applyFill="1"/>
    <xf numFmtId="0" fontId="13" fillId="6" borderId="0" xfId="1" applyFont="1" applyFill="1"/>
    <xf numFmtId="0" fontId="7" fillId="6" borderId="0" xfId="2" applyFont="1" applyFill="1"/>
    <xf numFmtId="49" fontId="18" fillId="0" borderId="1" xfId="1" applyNumberFormat="1" applyFont="1" applyFill="1" applyBorder="1" applyAlignment="1">
      <alignment horizontal="center" vertical="center"/>
    </xf>
    <xf numFmtId="2" fontId="18" fillId="0" borderId="1" xfId="1" applyNumberFormat="1" applyFont="1" applyFill="1" applyBorder="1" applyAlignment="1">
      <alignment horizontal="left"/>
    </xf>
    <xf numFmtId="49" fontId="18" fillId="0" borderId="1" xfId="1" applyNumberFormat="1" applyFont="1" applyFill="1" applyBorder="1" applyAlignment="1">
      <alignment horizontal="center"/>
    </xf>
    <xf numFmtId="2" fontId="18" fillId="0" borderId="1" xfId="1" applyNumberFormat="1" applyFont="1" applyFill="1" applyBorder="1" applyAlignment="1">
      <alignment horizontal="center"/>
    </xf>
    <xf numFmtId="0" fontId="19" fillId="0" borderId="0" xfId="1" applyFont="1" applyFill="1"/>
    <xf numFmtId="0" fontId="20" fillId="0" borderId="0" xfId="2" applyFont="1" applyFill="1"/>
    <xf numFmtId="0" fontId="19" fillId="0" borderId="0" xfId="2" applyFont="1" applyFill="1"/>
    <xf numFmtId="0" fontId="18" fillId="0" borderId="1" xfId="1" applyNumberFormat="1" applyFont="1" applyFill="1" applyBorder="1" applyAlignment="1">
      <alignment horizontal="center" vertical="center"/>
    </xf>
    <xf numFmtId="0" fontId="18" fillId="0" borderId="0" xfId="1" applyFont="1" applyFill="1" applyBorder="1" applyAlignment="1"/>
    <xf numFmtId="2" fontId="18" fillId="0" borderId="0" xfId="1" applyNumberFormat="1" applyFont="1" applyFill="1" applyBorder="1" applyAlignment="1">
      <alignment horizontal="left"/>
    </xf>
    <xf numFmtId="2" fontId="21" fillId="0" borderId="0" xfId="1" applyNumberFormat="1" applyFont="1" applyFill="1" applyBorder="1" applyAlignment="1">
      <alignment horizontal="left"/>
    </xf>
    <xf numFmtId="165" fontId="21" fillId="0" borderId="0" xfId="1" applyNumberFormat="1" applyFont="1" applyFill="1" applyBorder="1" applyAlignment="1">
      <alignment horizontal="center" vertical="center"/>
    </xf>
    <xf numFmtId="0" fontId="21" fillId="0" borderId="0" xfId="1" applyFont="1" applyFill="1"/>
    <xf numFmtId="0" fontId="21" fillId="0" borderId="0" xfId="1" applyFont="1" applyFill="1" applyAlignment="1">
      <alignment horizontal="left"/>
    </xf>
    <xf numFmtId="0" fontId="21" fillId="0" borderId="0" xfId="1" applyFont="1" applyFill="1" applyAlignment="1">
      <alignment horizontal="right"/>
    </xf>
    <xf numFmtId="49" fontId="2" fillId="7" borderId="1" xfId="1" applyNumberFormat="1" applyFont="1" applyFill="1" applyBorder="1" applyAlignment="1">
      <alignment horizontal="center" vertical="center"/>
    </xf>
    <xf numFmtId="2" fontId="2" fillId="7" borderId="1" xfId="1" applyNumberFormat="1" applyFont="1" applyFill="1" applyBorder="1" applyAlignment="1">
      <alignment horizontal="left"/>
    </xf>
    <xf numFmtId="49" fontId="2" fillId="7" borderId="1" xfId="1" applyNumberFormat="1" applyFont="1" applyFill="1" applyBorder="1" applyAlignment="1">
      <alignment horizontal="center"/>
    </xf>
    <xf numFmtId="2" fontId="2" fillId="7" borderId="1" xfId="1" applyNumberFormat="1" applyFont="1" applyFill="1" applyBorder="1" applyAlignment="1">
      <alignment horizontal="center"/>
    </xf>
    <xf numFmtId="0" fontId="3" fillId="7" borderId="0" xfId="1" applyFont="1" applyFill="1"/>
    <xf numFmtId="0" fontId="1" fillId="7" borderId="0" xfId="1" applyFont="1" applyFill="1"/>
    <xf numFmtId="0" fontId="2" fillId="7" borderId="1" xfId="1" applyNumberFormat="1" applyFont="1" applyFill="1" applyBorder="1" applyAlignment="1">
      <alignment horizontal="center" vertical="center"/>
    </xf>
    <xf numFmtId="0" fontId="3" fillId="7" borderId="0" xfId="2" applyFont="1" applyFill="1"/>
    <xf numFmtId="0" fontId="2" fillId="7" borderId="0" xfId="1" applyFont="1" applyFill="1" applyBorder="1" applyAlignment="1"/>
    <xf numFmtId="2" fontId="2" fillId="7" borderId="0" xfId="1" applyNumberFormat="1" applyFont="1" applyFill="1" applyBorder="1" applyAlignment="1">
      <alignment horizontal="left"/>
    </xf>
    <xf numFmtId="2" fontId="9" fillId="7" borderId="0" xfId="1" applyNumberFormat="1" applyFont="1" applyFill="1" applyBorder="1" applyAlignment="1">
      <alignment horizontal="left"/>
    </xf>
    <xf numFmtId="165" fontId="9" fillId="7" borderId="0" xfId="1" applyNumberFormat="1" applyFont="1" applyFill="1" applyBorder="1" applyAlignment="1">
      <alignment horizontal="center" vertical="center"/>
    </xf>
    <xf numFmtId="0" fontId="9" fillId="7" borderId="0" xfId="1" applyFont="1" applyFill="1"/>
    <xf numFmtId="0" fontId="9" fillId="7" borderId="0" xfId="1" applyFont="1" applyFill="1" applyAlignment="1">
      <alignment horizontal="left"/>
    </xf>
    <xf numFmtId="0" fontId="9" fillId="7" borderId="0" xfId="1" applyFont="1" applyFill="1" applyAlignment="1">
      <alignment horizontal="right"/>
    </xf>
    <xf numFmtId="0" fontId="2" fillId="8" borderId="1" xfId="1" applyNumberFormat="1" applyFont="1" applyFill="1" applyBorder="1" applyAlignment="1">
      <alignment horizontal="center" vertical="center"/>
    </xf>
    <xf numFmtId="2" fontId="2" fillId="8" borderId="1" xfId="1" applyNumberFormat="1" applyFont="1" applyFill="1" applyBorder="1" applyAlignment="1">
      <alignment horizontal="left"/>
    </xf>
    <xf numFmtId="49" fontId="2" fillId="8" borderId="1" xfId="1" applyNumberFormat="1" applyFont="1" applyFill="1" applyBorder="1" applyAlignment="1">
      <alignment horizontal="center"/>
    </xf>
    <xf numFmtId="2" fontId="2" fillId="8" borderId="1" xfId="1" applyNumberFormat="1" applyFont="1" applyFill="1" applyBorder="1" applyAlignment="1">
      <alignment horizontal="center"/>
    </xf>
    <xf numFmtId="0" fontId="1" fillId="8" borderId="0" xfId="1" applyFont="1" applyFill="1"/>
    <xf numFmtId="49" fontId="2" fillId="8" borderId="1" xfId="1" applyNumberFormat="1" applyFont="1" applyFill="1" applyBorder="1" applyAlignment="1">
      <alignment horizontal="center" vertical="center"/>
    </xf>
    <xf numFmtId="0" fontId="3" fillId="8" borderId="0" xfId="2" applyFont="1" applyFill="1"/>
    <xf numFmtId="0" fontId="5" fillId="8" borderId="0" xfId="2" applyFont="1" applyFill="1"/>
    <xf numFmtId="0" fontId="2" fillId="8" borderId="0" xfId="1" applyFont="1" applyFill="1" applyBorder="1" applyAlignment="1"/>
    <xf numFmtId="2" fontId="2" fillId="8" borderId="0" xfId="1" applyNumberFormat="1" applyFont="1" applyFill="1" applyBorder="1" applyAlignment="1">
      <alignment horizontal="left"/>
    </xf>
    <xf numFmtId="2" fontId="9" fillId="8" borderId="0" xfId="1" applyNumberFormat="1" applyFont="1" applyFill="1" applyBorder="1" applyAlignment="1">
      <alignment horizontal="left"/>
    </xf>
    <xf numFmtId="165" fontId="9" fillId="8" borderId="0" xfId="1" applyNumberFormat="1" applyFont="1" applyFill="1" applyBorder="1" applyAlignment="1">
      <alignment horizontal="center" vertical="center"/>
    </xf>
    <xf numFmtId="0" fontId="9" fillId="8" borderId="0" xfId="1" applyFont="1" applyFill="1"/>
    <xf numFmtId="0" fontId="9" fillId="8" borderId="0" xfId="1" applyFont="1" applyFill="1" applyAlignment="1">
      <alignment horizontal="left"/>
    </xf>
    <xf numFmtId="0" fontId="9" fillId="8" borderId="0" xfId="1" applyFont="1" applyFill="1" applyAlignment="1">
      <alignment horizontal="right"/>
    </xf>
    <xf numFmtId="0" fontId="9" fillId="0" borderId="0" xfId="2" applyFont="1" applyFill="1" applyAlignment="1">
      <alignment horizontal="center" vertical="center"/>
    </xf>
    <xf numFmtId="0" fontId="9" fillId="0" borderId="0" xfId="2" applyFont="1" applyFill="1" applyBorder="1" applyAlignment="1">
      <alignment horizontal="center" vertical="center"/>
    </xf>
    <xf numFmtId="2" fontId="2" fillId="0" borderId="0" xfId="1" applyNumberFormat="1" applyFont="1" applyFill="1" applyBorder="1" applyAlignment="1">
      <alignment horizontal="center" vertical="center"/>
    </xf>
    <xf numFmtId="0" fontId="9" fillId="0" borderId="0" xfId="1" applyFont="1" applyFill="1" applyAlignment="1">
      <alignment horizontal="center" vertical="center"/>
    </xf>
    <xf numFmtId="0" fontId="21" fillId="0" borderId="0" xfId="1" applyFont="1" applyFill="1" applyAlignment="1">
      <alignment horizontal="center" vertical="center"/>
    </xf>
    <xf numFmtId="0" fontId="21" fillId="0" borderId="0" xfId="2" applyFont="1" applyFill="1" applyAlignment="1">
      <alignment horizontal="center" vertical="center"/>
    </xf>
    <xf numFmtId="0" fontId="18" fillId="0" borderId="0" xfId="2" applyFont="1" applyFill="1" applyAlignment="1">
      <alignment horizontal="center" vertical="center"/>
    </xf>
    <xf numFmtId="2" fontId="18" fillId="0" borderId="0" xfId="1" applyNumberFormat="1" applyFont="1" applyFill="1" applyBorder="1" applyAlignment="1">
      <alignment horizontal="center" vertical="center"/>
    </xf>
    <xf numFmtId="0" fontId="21" fillId="0" borderId="0" xfId="2" applyFont="1" applyFill="1" applyBorder="1" applyAlignment="1">
      <alignment horizontal="center" vertical="center"/>
    </xf>
    <xf numFmtId="0" fontId="9" fillId="0" borderId="0" xfId="1" applyFont="1" applyFill="1" applyAlignment="1">
      <alignment vertical="center"/>
    </xf>
    <xf numFmtId="0" fontId="3" fillId="9" borderId="0" xfId="2" applyFont="1" applyFill="1"/>
    <xf numFmtId="0" fontId="9" fillId="9" borderId="0" xfId="1" applyFont="1" applyFill="1"/>
    <xf numFmtId="0" fontId="11" fillId="9" borderId="0" xfId="1" applyFont="1" applyFill="1" applyAlignment="1"/>
    <xf numFmtId="0" fontId="12" fillId="9" borderId="0" xfId="1" applyFont="1" applyFill="1" applyBorder="1" applyAlignment="1">
      <alignment horizontal="right" vertical="center"/>
    </xf>
    <xf numFmtId="0" fontId="2" fillId="9" borderId="0" xfId="1" applyFont="1" applyFill="1" applyBorder="1" applyAlignment="1">
      <alignment horizontal="right" vertical="center"/>
    </xf>
    <xf numFmtId="0" fontId="11" fillId="9" borderId="0" xfId="1" applyFont="1" applyFill="1" applyAlignment="1">
      <alignment horizontal="right"/>
    </xf>
    <xf numFmtId="0" fontId="2" fillId="9" borderId="0" xfId="1" applyFont="1" applyFill="1" applyAlignment="1">
      <alignment horizontal="center"/>
    </xf>
    <xf numFmtId="0" fontId="2" fillId="9" borderId="0" xfId="1" applyFont="1" applyFill="1" applyAlignment="1">
      <alignment horizontal="center" vertical="center"/>
    </xf>
    <xf numFmtId="0" fontId="2" fillId="9" borderId="1" xfId="1" applyFont="1" applyFill="1" applyBorder="1" applyAlignment="1">
      <alignment horizontal="center" vertical="center"/>
    </xf>
    <xf numFmtId="0" fontId="2" fillId="9" borderId="1" xfId="1" applyFont="1" applyFill="1" applyBorder="1" applyAlignment="1">
      <alignment horizontal="center"/>
    </xf>
    <xf numFmtId="49" fontId="2" fillId="9" borderId="1" xfId="1" applyNumberFormat="1" applyFont="1" applyFill="1" applyBorder="1" applyAlignment="1">
      <alignment horizontal="center" vertical="center"/>
    </xf>
    <xf numFmtId="0" fontId="2" fillId="9" borderId="1" xfId="1" applyNumberFormat="1" applyFont="1" applyFill="1" applyBorder="1" applyAlignment="1">
      <alignment horizontal="center" vertical="center"/>
    </xf>
    <xf numFmtId="2" fontId="2" fillId="9" borderId="1" xfId="1" applyNumberFormat="1" applyFont="1" applyFill="1" applyBorder="1" applyAlignment="1">
      <alignment horizontal="left"/>
    </xf>
    <xf numFmtId="49" fontId="2" fillId="9" borderId="1" xfId="1" applyNumberFormat="1" applyFont="1" applyFill="1" applyBorder="1" applyAlignment="1">
      <alignment horizontal="center"/>
    </xf>
    <xf numFmtId="2" fontId="2" fillId="9" borderId="1" xfId="1" applyNumberFormat="1" applyFont="1" applyFill="1" applyBorder="1" applyAlignment="1">
      <alignment horizontal="center"/>
    </xf>
    <xf numFmtId="49" fontId="2" fillId="9" borderId="2" xfId="1" applyNumberFormat="1" applyFont="1" applyFill="1" applyBorder="1" applyAlignment="1">
      <alignment horizontal="center" vertical="center"/>
    </xf>
    <xf numFmtId="2" fontId="2" fillId="9" borderId="1" xfId="1" applyNumberFormat="1" applyFont="1" applyFill="1" applyBorder="1" applyAlignment="1">
      <alignment horizontal="left" vertical="center"/>
    </xf>
    <xf numFmtId="164" fontId="2" fillId="9" borderId="1" xfId="1" applyNumberFormat="1" applyFont="1" applyFill="1" applyBorder="1" applyAlignment="1">
      <alignment horizontal="center"/>
    </xf>
    <xf numFmtId="0" fontId="2" fillId="9" borderId="0" xfId="1" applyFont="1" applyFill="1" applyBorder="1" applyAlignment="1"/>
    <xf numFmtId="2" fontId="2" fillId="9" borderId="0" xfId="1" applyNumberFormat="1" applyFont="1" applyFill="1" applyBorder="1" applyAlignment="1">
      <alignment horizontal="left"/>
    </xf>
    <xf numFmtId="2" fontId="9" fillId="9" borderId="0" xfId="1" applyNumberFormat="1" applyFont="1" applyFill="1" applyBorder="1" applyAlignment="1">
      <alignment horizontal="left"/>
    </xf>
    <xf numFmtId="165" fontId="9" fillId="9" borderId="0" xfId="1" applyNumberFormat="1" applyFont="1" applyFill="1" applyBorder="1" applyAlignment="1">
      <alignment horizontal="center" vertical="center"/>
    </xf>
    <xf numFmtId="0" fontId="9" fillId="9" borderId="0" xfId="1" applyFont="1" applyFill="1" applyAlignment="1">
      <alignment horizontal="left"/>
    </xf>
    <xf numFmtId="0" fontId="9" fillId="9" borderId="0" xfId="1" applyFont="1" applyFill="1" applyAlignment="1">
      <alignment horizontal="right"/>
    </xf>
    <xf numFmtId="2" fontId="2" fillId="9" borderId="1" xfId="1" applyNumberFormat="1" applyFont="1" applyFill="1" applyBorder="1" applyAlignment="1">
      <alignment horizontal="center" vertical="center"/>
    </xf>
    <xf numFmtId="0" fontId="3" fillId="9" borderId="0" xfId="2" applyFont="1" applyFill="1" applyAlignment="1">
      <alignment vertical="center"/>
    </xf>
    <xf numFmtId="0" fontId="3" fillId="9" borderId="0" xfId="1" applyFont="1" applyFill="1"/>
    <xf numFmtId="0" fontId="1" fillId="9" borderId="0" xfId="1" applyFont="1" applyFill="1"/>
    <xf numFmtId="0" fontId="5" fillId="0" borderId="0" xfId="2" applyFont="1" applyFill="1"/>
    <xf numFmtId="0" fontId="2" fillId="0" borderId="0" xfId="1" applyFont="1" applyFill="1" applyAlignment="1">
      <alignment horizontal="center" vertical="center"/>
    </xf>
    <xf numFmtId="49" fontId="2" fillId="0" borderId="1" xfId="1" applyNumberFormat="1" applyFont="1" applyFill="1" applyBorder="1" applyAlignment="1">
      <alignment horizontal="center" vertical="center"/>
    </xf>
    <xf numFmtId="0" fontId="2" fillId="0" borderId="0" xfId="1" applyFont="1" applyFill="1" applyAlignment="1">
      <alignment horizontal="center" vertical="center"/>
    </xf>
    <xf numFmtId="49" fontId="2" fillId="0" borderId="1" xfId="1" applyNumberFormat="1" applyFont="1" applyFill="1" applyBorder="1" applyAlignment="1">
      <alignment horizontal="center" vertical="center"/>
    </xf>
    <xf numFmtId="0" fontId="3" fillId="10" borderId="0" xfId="2" applyFont="1" applyFill="1"/>
    <xf numFmtId="0" fontId="2" fillId="10" borderId="0" xfId="1" applyFont="1" applyFill="1" applyBorder="1" applyAlignment="1"/>
    <xf numFmtId="2" fontId="2" fillId="10" borderId="0" xfId="1" applyNumberFormat="1" applyFont="1" applyFill="1" applyBorder="1" applyAlignment="1">
      <alignment horizontal="left"/>
    </xf>
    <xf numFmtId="2" fontId="9" fillId="10" borderId="0" xfId="1" applyNumberFormat="1" applyFont="1" applyFill="1" applyBorder="1" applyAlignment="1">
      <alignment horizontal="left"/>
    </xf>
    <xf numFmtId="165" fontId="9" fillId="10" borderId="0" xfId="1" applyNumberFormat="1" applyFont="1" applyFill="1" applyBorder="1" applyAlignment="1">
      <alignment horizontal="center" vertical="center"/>
    </xf>
    <xf numFmtId="0" fontId="9" fillId="10" borderId="0" xfId="1" applyFont="1" applyFill="1"/>
    <xf numFmtId="0" fontId="9" fillId="10" borderId="0" xfId="1" applyFont="1" applyFill="1" applyAlignment="1">
      <alignment horizontal="left"/>
    </xf>
    <xf numFmtId="0" fontId="9" fillId="10" borderId="0" xfId="1" applyFont="1" applyFill="1" applyAlignment="1">
      <alignment horizontal="right"/>
    </xf>
    <xf numFmtId="0" fontId="2" fillId="11" borderId="1" xfId="1" applyNumberFormat="1" applyFont="1" applyFill="1" applyBorder="1" applyAlignment="1">
      <alignment horizontal="center" vertical="center"/>
    </xf>
    <xf numFmtId="2" fontId="2" fillId="11" borderId="1" xfId="1" applyNumberFormat="1" applyFont="1" applyFill="1" applyBorder="1" applyAlignment="1">
      <alignment horizontal="left"/>
    </xf>
    <xf numFmtId="49" fontId="2" fillId="11" borderId="1" xfId="1" applyNumberFormat="1" applyFont="1" applyFill="1" applyBorder="1" applyAlignment="1">
      <alignment horizontal="center"/>
    </xf>
    <xf numFmtId="2" fontId="2" fillId="11" borderId="1" xfId="1" applyNumberFormat="1" applyFont="1" applyFill="1" applyBorder="1" applyAlignment="1">
      <alignment horizontal="center"/>
    </xf>
    <xf numFmtId="0" fontId="3" fillId="11" borderId="0" xfId="2" applyFont="1" applyFill="1"/>
    <xf numFmtId="49" fontId="2" fillId="11" borderId="2" xfId="1" applyNumberFormat="1" applyFont="1" applyFill="1" applyBorder="1" applyAlignment="1">
      <alignment horizontal="center" vertical="center"/>
    </xf>
    <xf numFmtId="0" fontId="3" fillId="11" borderId="0" xfId="1" applyFont="1" applyFill="1"/>
    <xf numFmtId="0" fontId="1" fillId="11" borderId="0" xfId="1" applyFont="1" applyFill="1"/>
    <xf numFmtId="0" fontId="2" fillId="11" borderId="1" xfId="1" applyFont="1" applyFill="1" applyBorder="1" applyAlignment="1">
      <alignment horizontal="center" vertical="center"/>
    </xf>
    <xf numFmtId="49" fontId="2" fillId="11" borderId="1" xfId="1" applyNumberFormat="1" applyFont="1" applyFill="1" applyBorder="1" applyAlignment="1">
      <alignment horizontal="center" vertical="center"/>
    </xf>
    <xf numFmtId="0" fontId="5" fillId="11" borderId="0" xfId="2" applyFont="1" applyFill="1"/>
    <xf numFmtId="0" fontId="3" fillId="6" borderId="0" xfId="2" applyFont="1" applyFill="1"/>
    <xf numFmtId="0" fontId="9" fillId="6" borderId="0" xfId="1" applyFont="1" applyFill="1"/>
    <xf numFmtId="49" fontId="2" fillId="12" borderId="1" xfId="1" applyNumberFormat="1" applyFont="1" applyFill="1" applyBorder="1" applyAlignment="1">
      <alignment horizontal="center" vertical="center"/>
    </xf>
    <xf numFmtId="2" fontId="2" fillId="12" borderId="1" xfId="1" applyNumberFormat="1" applyFont="1" applyFill="1" applyBorder="1" applyAlignment="1">
      <alignment horizontal="center"/>
    </xf>
    <xf numFmtId="49" fontId="2" fillId="12" borderId="1" xfId="1" applyNumberFormat="1" applyFont="1" applyFill="1" applyBorder="1" applyAlignment="1">
      <alignment horizontal="center"/>
    </xf>
    <xf numFmtId="2" fontId="2" fillId="12" borderId="1" xfId="1" applyNumberFormat="1" applyFont="1" applyFill="1" applyBorder="1" applyAlignment="1">
      <alignment horizontal="left"/>
    </xf>
    <xf numFmtId="0" fontId="3" fillId="12" borderId="0" xfId="2" applyFont="1" applyFill="1"/>
    <xf numFmtId="0" fontId="2" fillId="12" borderId="0" xfId="1" applyFont="1" applyFill="1" applyBorder="1" applyAlignment="1"/>
    <xf numFmtId="2" fontId="2" fillId="12" borderId="0" xfId="1" applyNumberFormat="1" applyFont="1" applyFill="1" applyBorder="1" applyAlignment="1">
      <alignment horizontal="left"/>
    </xf>
    <xf numFmtId="2" fontId="9" fillId="12" borderId="0" xfId="1" applyNumberFormat="1" applyFont="1" applyFill="1" applyBorder="1" applyAlignment="1">
      <alignment horizontal="left"/>
    </xf>
    <xf numFmtId="165" fontId="9" fillId="12" borderId="0" xfId="1" applyNumberFormat="1" applyFont="1" applyFill="1" applyBorder="1" applyAlignment="1">
      <alignment horizontal="center" vertical="center"/>
    </xf>
    <xf numFmtId="0" fontId="9" fillId="12" borderId="0" xfId="1" applyFont="1" applyFill="1"/>
    <xf numFmtId="0" fontId="9" fillId="12" borderId="0" xfId="1" applyFont="1" applyFill="1" applyAlignment="1">
      <alignment horizontal="left"/>
    </xf>
    <xf numFmtId="0" fontId="9" fillId="12" borderId="0" xfId="1" applyFont="1" applyFill="1" applyAlignment="1">
      <alignment horizontal="right"/>
    </xf>
    <xf numFmtId="0" fontId="2" fillId="0" borderId="0" xfId="2" applyFont="1" applyFill="1" applyAlignment="1">
      <alignment horizontal="center" vertical="center"/>
    </xf>
    <xf numFmtId="0" fontId="11" fillId="12" borderId="0" xfId="1" applyFont="1" applyFill="1" applyAlignment="1"/>
    <xf numFmtId="0" fontId="12" fillId="12" borderId="0" xfId="1" applyFont="1" applyFill="1" applyBorder="1" applyAlignment="1">
      <alignment horizontal="right" vertical="center"/>
    </xf>
    <xf numFmtId="0" fontId="2" fillId="12" borderId="0" xfId="1" applyFont="1" applyFill="1" applyBorder="1" applyAlignment="1">
      <alignment horizontal="right" vertical="center"/>
    </xf>
    <xf numFmtId="0" fontId="11" fillId="12" borderId="0" xfId="1" applyFont="1" applyFill="1" applyAlignment="1">
      <alignment horizontal="right"/>
    </xf>
    <xf numFmtId="0" fontId="2" fillId="12" borderId="0" xfId="1" applyFont="1" applyFill="1" applyAlignment="1">
      <alignment horizontal="center"/>
    </xf>
    <xf numFmtId="0" fontId="2" fillId="12" borderId="0" xfId="1" applyFont="1" applyFill="1" applyAlignment="1">
      <alignment horizontal="center" vertical="center"/>
    </xf>
    <xf numFmtId="0" fontId="2" fillId="12" borderId="1" xfId="1" applyFont="1" applyFill="1" applyBorder="1" applyAlignment="1">
      <alignment horizontal="center" vertical="center"/>
    </xf>
    <xf numFmtId="0" fontId="2" fillId="12" borderId="1" xfId="1" applyFont="1" applyFill="1" applyBorder="1" applyAlignment="1">
      <alignment horizontal="center"/>
    </xf>
    <xf numFmtId="49" fontId="2" fillId="12" borderId="2" xfId="1" applyNumberFormat="1" applyFont="1" applyFill="1" applyBorder="1" applyAlignment="1">
      <alignment horizontal="center" vertical="center"/>
    </xf>
    <xf numFmtId="0" fontId="2" fillId="12" borderId="1" xfId="1" applyNumberFormat="1" applyFont="1" applyFill="1" applyBorder="1" applyAlignment="1">
      <alignment horizontal="center" vertical="center"/>
    </xf>
    <xf numFmtId="2" fontId="4" fillId="0" borderId="0" xfId="1" applyNumberFormat="1" applyFont="1" applyFill="1"/>
    <xf numFmtId="0" fontId="2" fillId="0" borderId="0" xfId="1" applyFont="1" applyFill="1" applyAlignment="1">
      <alignment horizontal="center" vertical="center"/>
    </xf>
    <xf numFmtId="49" fontId="2" fillId="0" borderId="1" xfId="1" applyNumberFormat="1" applyFont="1" applyFill="1" applyBorder="1" applyAlignment="1">
      <alignment horizontal="center" vertical="center"/>
    </xf>
    <xf numFmtId="0" fontId="3" fillId="4" borderId="0" xfId="2" applyFont="1" applyFill="1"/>
    <xf numFmtId="0" fontId="9" fillId="4" borderId="0" xfId="1" applyFont="1" applyFill="1"/>
    <xf numFmtId="0" fontId="2" fillId="4" borderId="0" xfId="1" applyFont="1" applyFill="1" applyBorder="1" applyAlignment="1">
      <alignment horizontal="right" vertical="center"/>
    </xf>
    <xf numFmtId="0" fontId="11" fillId="4" borderId="0" xfId="1" applyFont="1" applyFill="1" applyAlignment="1">
      <alignment horizontal="right"/>
    </xf>
    <xf numFmtId="0" fontId="2" fillId="4" borderId="0" xfId="1" applyFont="1" applyFill="1" applyAlignment="1">
      <alignment horizontal="center"/>
    </xf>
    <xf numFmtId="0" fontId="2" fillId="4" borderId="0" xfId="1" applyFont="1" applyFill="1" applyAlignment="1">
      <alignment horizontal="center" vertical="center"/>
    </xf>
    <xf numFmtId="0" fontId="2" fillId="4" borderId="1" xfId="1" applyFont="1" applyFill="1" applyBorder="1" applyAlignment="1">
      <alignment horizontal="center" vertical="center"/>
    </xf>
    <xf numFmtId="0" fontId="2" fillId="4" borderId="1" xfId="1" applyFont="1" applyFill="1" applyBorder="1" applyAlignment="1">
      <alignment horizontal="center"/>
    </xf>
    <xf numFmtId="49" fontId="2" fillId="4" borderId="1" xfId="1" applyNumberFormat="1" applyFont="1" applyFill="1" applyBorder="1" applyAlignment="1">
      <alignment horizontal="center" vertical="center"/>
    </xf>
    <xf numFmtId="0" fontId="2" fillId="4" borderId="1" xfId="1" applyNumberFormat="1" applyFont="1" applyFill="1" applyBorder="1" applyAlignment="1">
      <alignment horizontal="center" vertical="center"/>
    </xf>
    <xf numFmtId="2" fontId="2" fillId="4" borderId="1" xfId="1" applyNumberFormat="1" applyFont="1" applyFill="1" applyBorder="1" applyAlignment="1">
      <alignment horizontal="left"/>
    </xf>
    <xf numFmtId="49" fontId="2" fillId="4" borderId="1" xfId="1" applyNumberFormat="1" applyFont="1" applyFill="1" applyBorder="1" applyAlignment="1">
      <alignment horizontal="center"/>
    </xf>
    <xf numFmtId="2" fontId="2" fillId="4" borderId="1" xfId="1" applyNumberFormat="1" applyFont="1" applyFill="1" applyBorder="1" applyAlignment="1">
      <alignment horizontal="center"/>
    </xf>
    <xf numFmtId="0" fontId="2" fillId="4" borderId="0" xfId="1" applyFont="1" applyFill="1" applyBorder="1" applyAlignment="1"/>
    <xf numFmtId="2" fontId="2" fillId="4" borderId="0" xfId="1" applyNumberFormat="1" applyFont="1" applyFill="1" applyBorder="1" applyAlignment="1">
      <alignment horizontal="left"/>
    </xf>
    <xf numFmtId="2" fontId="9" fillId="4" borderId="0" xfId="1" applyNumberFormat="1" applyFont="1" applyFill="1" applyBorder="1" applyAlignment="1">
      <alignment horizontal="left"/>
    </xf>
    <xf numFmtId="165" fontId="9" fillId="4" borderId="0" xfId="1" applyNumberFormat="1" applyFont="1" applyFill="1" applyBorder="1" applyAlignment="1">
      <alignment horizontal="center" vertical="center"/>
    </xf>
    <xf numFmtId="0" fontId="9" fillId="4" borderId="0" xfId="1" applyFont="1" applyFill="1" applyAlignment="1">
      <alignment horizontal="left"/>
    </xf>
    <xf numFmtId="0" fontId="9" fillId="4" borderId="0" xfId="1" applyFont="1" applyFill="1" applyAlignment="1">
      <alignment horizontal="right"/>
    </xf>
    <xf numFmtId="0" fontId="9" fillId="2" borderId="0" xfId="1" applyFont="1" applyFill="1" applyAlignment="1">
      <alignment horizontal="left"/>
    </xf>
    <xf numFmtId="0" fontId="9" fillId="2" borderId="0" xfId="1" applyFont="1" applyFill="1" applyAlignment="1">
      <alignment horizontal="right"/>
    </xf>
    <xf numFmtId="2" fontId="15" fillId="0" borderId="0" xfId="2" applyNumberFormat="1" applyFont="1"/>
    <xf numFmtId="0" fontId="7" fillId="0" borderId="0" xfId="2" applyFont="1" applyFill="1"/>
    <xf numFmtId="0" fontId="6" fillId="0" borderId="0" xfId="1" applyFont="1" applyFill="1" applyBorder="1" applyAlignment="1"/>
    <xf numFmtId="2" fontId="6" fillId="0" borderId="0" xfId="1" applyNumberFormat="1" applyFont="1" applyFill="1" applyBorder="1" applyAlignment="1">
      <alignment horizontal="left"/>
    </xf>
    <xf numFmtId="2" fontId="13" fillId="0" borderId="0" xfId="1" applyNumberFormat="1" applyFont="1" applyFill="1" applyBorder="1" applyAlignment="1">
      <alignment horizontal="left"/>
    </xf>
    <xf numFmtId="165" fontId="13" fillId="0" borderId="0" xfId="1" applyNumberFormat="1" applyFont="1" applyFill="1" applyBorder="1" applyAlignment="1">
      <alignment horizontal="center" vertical="center"/>
    </xf>
    <xf numFmtId="0" fontId="13" fillId="0" borderId="0" xfId="1" applyFont="1" applyFill="1" applyAlignment="1">
      <alignment horizontal="left"/>
    </xf>
    <xf numFmtId="0" fontId="13" fillId="0" borderId="0" xfId="1" applyFont="1" applyFill="1" applyAlignment="1">
      <alignment horizontal="right"/>
    </xf>
    <xf numFmtId="0" fontId="13" fillId="0" borderId="0" xfId="2" applyFont="1" applyFill="1" applyAlignment="1">
      <alignment horizontal="center" vertical="center"/>
    </xf>
    <xf numFmtId="0" fontId="3" fillId="0" borderId="0" xfId="1" applyFont="1" applyFill="1" applyAlignment="1">
      <alignment horizontal="center"/>
    </xf>
    <xf numFmtId="0" fontId="13" fillId="0" borderId="0" xfId="2" applyFont="1" applyFill="1" applyBorder="1" applyAlignment="1">
      <alignment horizontal="center" vertical="center"/>
    </xf>
    <xf numFmtId="0" fontId="11" fillId="4" borderId="0" xfId="1" applyFont="1" applyFill="1" applyAlignment="1"/>
    <xf numFmtId="0" fontId="12" fillId="4" borderId="0" xfId="1" applyFont="1" applyFill="1" applyBorder="1" applyAlignment="1">
      <alignment horizontal="right" vertical="center"/>
    </xf>
    <xf numFmtId="2" fontId="2" fillId="4" borderId="1" xfId="1" applyNumberFormat="1" applyFont="1" applyFill="1" applyBorder="1" applyAlignment="1">
      <alignment horizontal="left" vertical="center"/>
    </xf>
    <xf numFmtId="164" fontId="2" fillId="4" borderId="1" xfId="1" applyNumberFormat="1" applyFont="1" applyFill="1" applyBorder="1" applyAlignment="1">
      <alignment horizontal="center"/>
    </xf>
    <xf numFmtId="49" fontId="2" fillId="0" borderId="1" xfId="1" applyNumberFormat="1" applyFont="1" applyFill="1" applyBorder="1" applyAlignment="1">
      <alignment horizontal="center" vertical="center"/>
    </xf>
    <xf numFmtId="0" fontId="2" fillId="0" borderId="0" xfId="1" applyFont="1" applyFill="1" applyAlignment="1">
      <alignment horizontal="center" vertical="center"/>
    </xf>
    <xf numFmtId="0" fontId="2" fillId="12" borderId="0" xfId="1" applyFont="1" applyFill="1" applyAlignment="1">
      <alignment horizontal="center" vertical="center"/>
    </xf>
    <xf numFmtId="49" fontId="2" fillId="12" borderId="1" xfId="1" applyNumberFormat="1" applyFont="1" applyFill="1" applyBorder="1" applyAlignment="1">
      <alignment horizontal="center" vertical="center"/>
    </xf>
    <xf numFmtId="0" fontId="2" fillId="14" borderId="1" xfId="1" applyNumberFormat="1" applyFont="1" applyFill="1" applyBorder="1" applyAlignment="1">
      <alignment horizontal="center" vertical="center"/>
    </xf>
    <xf numFmtId="2" fontId="2" fillId="14" borderId="1" xfId="1" applyNumberFormat="1" applyFont="1" applyFill="1" applyBorder="1" applyAlignment="1">
      <alignment horizontal="left"/>
    </xf>
    <xf numFmtId="49" fontId="2" fillId="14" borderId="1" xfId="1" applyNumberFormat="1" applyFont="1" applyFill="1" applyBorder="1" applyAlignment="1">
      <alignment horizontal="center"/>
    </xf>
    <xf numFmtId="2" fontId="2" fillId="14" borderId="1" xfId="1" applyNumberFormat="1" applyFont="1" applyFill="1" applyBorder="1" applyAlignment="1">
      <alignment horizontal="center"/>
    </xf>
    <xf numFmtId="0" fontId="3" fillId="14" borderId="0" xfId="1" applyFont="1" applyFill="1"/>
    <xf numFmtId="0" fontId="1" fillId="14" borderId="0" xfId="1" applyFont="1" applyFill="1"/>
    <xf numFmtId="49" fontId="2" fillId="14" borderId="1" xfId="1" applyNumberFormat="1" applyFont="1" applyFill="1" applyBorder="1" applyAlignment="1">
      <alignment horizontal="center" vertical="center"/>
    </xf>
    <xf numFmtId="0" fontId="3" fillId="14" borderId="0" xfId="1" applyFont="1" applyFill="1" applyAlignment="1">
      <alignment horizontal="center"/>
    </xf>
    <xf numFmtId="0" fontId="9" fillId="14" borderId="0" xfId="1" applyFont="1" applyFill="1" applyAlignment="1">
      <alignment vertical="center"/>
    </xf>
    <xf numFmtId="0" fontId="9" fillId="14" borderId="0" xfId="2" applyFont="1" applyFill="1" applyAlignment="1">
      <alignment horizontal="center" vertical="center"/>
    </xf>
    <xf numFmtId="0" fontId="3" fillId="14" borderId="0" xfId="2" applyFont="1" applyFill="1"/>
    <xf numFmtId="0" fontId="6" fillId="14" borderId="1" xfId="1" applyNumberFormat="1" applyFont="1" applyFill="1" applyBorder="1" applyAlignment="1">
      <alignment horizontal="center" vertical="center"/>
    </xf>
    <xf numFmtId="2" fontId="6" fillId="14" borderId="1" xfId="1" applyNumberFormat="1" applyFont="1" applyFill="1" applyBorder="1" applyAlignment="1">
      <alignment horizontal="left"/>
    </xf>
    <xf numFmtId="49" fontId="6" fillId="14" borderId="1" xfId="1" applyNumberFormat="1" applyFont="1" applyFill="1" applyBorder="1" applyAlignment="1">
      <alignment horizontal="center"/>
    </xf>
    <xf numFmtId="2" fontId="6" fillId="14" borderId="1" xfId="1" applyNumberFormat="1" applyFont="1" applyFill="1" applyBorder="1" applyAlignment="1">
      <alignment horizontal="center"/>
    </xf>
    <xf numFmtId="0" fontId="7" fillId="14" borderId="0" xfId="1" applyFont="1" applyFill="1"/>
    <xf numFmtId="49" fontId="6" fillId="14" borderId="1" xfId="1" applyNumberFormat="1" applyFont="1" applyFill="1" applyBorder="1" applyAlignment="1">
      <alignment horizontal="center" vertical="center"/>
    </xf>
    <xf numFmtId="0" fontId="6" fillId="14" borderId="0" xfId="2" applyFont="1" applyFill="1" applyAlignment="1">
      <alignment horizontal="center" vertical="center"/>
    </xf>
    <xf numFmtId="0" fontId="7" fillId="14" borderId="0" xfId="2" applyFont="1" applyFill="1"/>
    <xf numFmtId="2" fontId="6" fillId="14" borderId="0" xfId="1" applyNumberFormat="1" applyFont="1" applyFill="1" applyBorder="1" applyAlignment="1">
      <alignment horizontal="center" vertical="center"/>
    </xf>
    <xf numFmtId="0" fontId="2" fillId="14" borderId="1" xfId="1" applyFont="1" applyFill="1" applyBorder="1" applyAlignment="1">
      <alignment horizontal="center" vertical="center"/>
    </xf>
    <xf numFmtId="0" fontId="2" fillId="14" borderId="2" xfId="1" applyNumberFormat="1" applyFont="1" applyFill="1" applyBorder="1" applyAlignment="1">
      <alignment horizontal="center" vertical="center"/>
    </xf>
    <xf numFmtId="0" fontId="2" fillId="14" borderId="0" xfId="2" applyFont="1" applyFill="1" applyAlignment="1">
      <alignment horizontal="center" vertical="center"/>
    </xf>
    <xf numFmtId="2" fontId="2" fillId="14" borderId="0" xfId="1" applyNumberFormat="1" applyFont="1" applyFill="1" applyBorder="1" applyAlignment="1">
      <alignment horizontal="center" vertical="center"/>
    </xf>
    <xf numFmtId="0" fontId="2" fillId="14" borderId="0" xfId="1" applyFont="1" applyFill="1" applyBorder="1" applyAlignment="1"/>
    <xf numFmtId="0" fontId="9" fillId="14" borderId="0" xfId="2" applyFont="1" applyFill="1" applyBorder="1" applyAlignment="1">
      <alignment horizontal="center" vertical="center"/>
    </xf>
    <xf numFmtId="2" fontId="2" fillId="14" borderId="0" xfId="1" applyNumberFormat="1" applyFont="1" applyFill="1" applyBorder="1" applyAlignment="1">
      <alignment horizontal="left"/>
    </xf>
    <xf numFmtId="2" fontId="9" fillId="14" borderId="0" xfId="1" applyNumberFormat="1" applyFont="1" applyFill="1" applyBorder="1" applyAlignment="1">
      <alignment horizontal="left"/>
    </xf>
    <xf numFmtId="165" fontId="9" fillId="14" borderId="0" xfId="1" applyNumberFormat="1" applyFont="1" applyFill="1" applyBorder="1" applyAlignment="1">
      <alignment horizontal="center" vertical="center"/>
    </xf>
    <xf numFmtId="0" fontId="9" fillId="14" borderId="0" xfId="1" applyFont="1" applyFill="1"/>
    <xf numFmtId="0" fontId="9" fillId="14" borderId="0" xfId="1" applyFont="1" applyFill="1" applyAlignment="1">
      <alignment horizontal="left"/>
    </xf>
    <xf numFmtId="0" fontId="9" fillId="14" borderId="0" xfId="1" applyFont="1" applyFill="1" applyAlignment="1">
      <alignment horizontal="right"/>
    </xf>
    <xf numFmtId="0" fontId="9" fillId="2" borderId="0" xfId="2" applyFont="1" applyFill="1" applyAlignment="1">
      <alignment horizontal="center" vertical="center"/>
    </xf>
    <xf numFmtId="0" fontId="11" fillId="14" borderId="0" xfId="1" applyFont="1" applyFill="1" applyAlignment="1"/>
    <xf numFmtId="0" fontId="12" fillId="14" borderId="0" xfId="1" applyFont="1" applyFill="1" applyBorder="1" applyAlignment="1">
      <alignment horizontal="right" vertical="center"/>
    </xf>
    <xf numFmtId="0" fontId="2" fillId="14" borderId="0" xfId="1" applyFont="1" applyFill="1" applyBorder="1" applyAlignment="1">
      <alignment horizontal="right" vertical="center"/>
    </xf>
    <xf numFmtId="0" fontId="11" fillId="14" borderId="0" xfId="1" applyFont="1" applyFill="1" applyAlignment="1">
      <alignment horizontal="right"/>
    </xf>
    <xf numFmtId="0" fontId="2" fillId="14" borderId="0" xfId="1" applyFont="1" applyFill="1" applyAlignment="1">
      <alignment horizontal="center"/>
    </xf>
    <xf numFmtId="0" fontId="2" fillId="14" borderId="0" xfId="1" applyFont="1" applyFill="1" applyAlignment="1">
      <alignment horizontal="center" vertical="center"/>
    </xf>
    <xf numFmtId="0" fontId="2" fillId="14" borderId="1" xfId="1" applyFont="1" applyFill="1" applyBorder="1" applyAlignment="1">
      <alignment horizontal="center"/>
    </xf>
    <xf numFmtId="49" fontId="2" fillId="14" borderId="1" xfId="1" applyNumberFormat="1" applyFont="1" applyFill="1" applyBorder="1" applyAlignment="1">
      <alignment horizontal="center" vertical="center"/>
    </xf>
    <xf numFmtId="2" fontId="2" fillId="14" borderId="1" xfId="1" applyNumberFormat="1" applyFont="1" applyFill="1" applyBorder="1" applyAlignment="1">
      <alignment horizontal="left" vertical="center"/>
    </xf>
    <xf numFmtId="164" fontId="2" fillId="14" borderId="1" xfId="1" applyNumberFormat="1" applyFont="1" applyFill="1" applyBorder="1" applyAlignment="1">
      <alignment horizontal="center"/>
    </xf>
    <xf numFmtId="0" fontId="2" fillId="0" borderId="0" xfId="1" applyFont="1" applyFill="1" applyAlignment="1">
      <alignment horizontal="center" vertical="center"/>
    </xf>
    <xf numFmtId="49" fontId="2" fillId="0" borderId="1" xfId="1" applyNumberFormat="1" applyFont="1" applyFill="1" applyBorder="1" applyAlignment="1">
      <alignment horizontal="center" vertical="center"/>
    </xf>
    <xf numFmtId="2" fontId="2" fillId="12" borderId="1" xfId="1" applyNumberFormat="1" applyFont="1" applyFill="1" applyBorder="1" applyAlignment="1">
      <alignment horizontal="left" vertical="center"/>
    </xf>
    <xf numFmtId="164" fontId="2" fillId="12" borderId="1" xfId="1" applyNumberFormat="1" applyFont="1" applyFill="1" applyBorder="1" applyAlignment="1">
      <alignment horizontal="center"/>
    </xf>
    <xf numFmtId="0" fontId="3" fillId="15" borderId="0" xfId="2" applyFont="1" applyFill="1"/>
    <xf numFmtId="0" fontId="11" fillId="15" borderId="0" xfId="1" applyFont="1" applyFill="1" applyAlignment="1"/>
    <xf numFmtId="0" fontId="9" fillId="15" borderId="0" xfId="1" applyFont="1" applyFill="1"/>
    <xf numFmtId="0" fontId="12" fillId="15" borderId="0" xfId="1" applyFont="1" applyFill="1" applyBorder="1" applyAlignment="1">
      <alignment horizontal="right" vertical="center"/>
    </xf>
    <xf numFmtId="0" fontId="2" fillId="15" borderId="0" xfId="1" applyFont="1" applyFill="1" applyBorder="1" applyAlignment="1">
      <alignment horizontal="right" vertical="center"/>
    </xf>
    <xf numFmtId="0" fontId="11" fillId="15" borderId="0" xfId="1" applyFont="1" applyFill="1" applyAlignment="1">
      <alignment horizontal="right"/>
    </xf>
    <xf numFmtId="0" fontId="2" fillId="15" borderId="0" xfId="1" applyFont="1" applyFill="1" applyAlignment="1">
      <alignment horizontal="center"/>
    </xf>
    <xf numFmtId="0" fontId="2" fillId="15" borderId="0" xfId="1" applyFont="1" applyFill="1" applyAlignment="1">
      <alignment horizontal="center" vertical="center"/>
    </xf>
    <xf numFmtId="0" fontId="2" fillId="15" borderId="1" xfId="1" applyFont="1" applyFill="1" applyBorder="1" applyAlignment="1">
      <alignment horizontal="center" vertical="center"/>
    </xf>
    <xf numFmtId="0" fontId="2" fillId="15" borderId="1" xfId="1" applyFont="1" applyFill="1" applyBorder="1" applyAlignment="1">
      <alignment horizontal="center"/>
    </xf>
    <xf numFmtId="49" fontId="2" fillId="15" borderId="1" xfId="1" applyNumberFormat="1" applyFont="1" applyFill="1" applyBorder="1" applyAlignment="1">
      <alignment horizontal="center" vertical="center"/>
    </xf>
    <xf numFmtId="0" fontId="2" fillId="15" borderId="1" xfId="1" applyNumberFormat="1" applyFont="1" applyFill="1" applyBorder="1" applyAlignment="1">
      <alignment horizontal="center" vertical="center"/>
    </xf>
    <xf numFmtId="2" fontId="2" fillId="15" borderId="1" xfId="1" applyNumberFormat="1" applyFont="1" applyFill="1" applyBorder="1" applyAlignment="1">
      <alignment horizontal="left"/>
    </xf>
    <xf numFmtId="49" fontId="2" fillId="15" borderId="1" xfId="1" applyNumberFormat="1" applyFont="1" applyFill="1" applyBorder="1" applyAlignment="1">
      <alignment horizontal="center"/>
    </xf>
    <xf numFmtId="2" fontId="2" fillId="15" borderId="1" xfId="1" applyNumberFormat="1" applyFont="1" applyFill="1" applyBorder="1" applyAlignment="1">
      <alignment horizontal="center"/>
    </xf>
    <xf numFmtId="2" fontId="2" fillId="15" borderId="1" xfId="1" applyNumberFormat="1" applyFont="1" applyFill="1" applyBorder="1" applyAlignment="1">
      <alignment horizontal="left" vertical="center"/>
    </xf>
    <xf numFmtId="164" fontId="2" fillId="15" borderId="1" xfId="1" applyNumberFormat="1" applyFont="1" applyFill="1" applyBorder="1" applyAlignment="1">
      <alignment horizontal="center"/>
    </xf>
    <xf numFmtId="0" fontId="2" fillId="15" borderId="0" xfId="1" applyFont="1" applyFill="1" applyBorder="1" applyAlignment="1"/>
    <xf numFmtId="2" fontId="2" fillId="15" borderId="0" xfId="1" applyNumberFormat="1" applyFont="1" applyFill="1" applyBorder="1" applyAlignment="1">
      <alignment horizontal="left"/>
    </xf>
    <xf numFmtId="2" fontId="9" fillId="15" borderId="0" xfId="1" applyNumberFormat="1" applyFont="1" applyFill="1" applyBorder="1" applyAlignment="1">
      <alignment horizontal="left"/>
    </xf>
    <xf numFmtId="165" fontId="9" fillId="15" borderId="0" xfId="1" applyNumberFormat="1" applyFont="1" applyFill="1" applyBorder="1" applyAlignment="1">
      <alignment horizontal="center" vertical="center"/>
    </xf>
    <xf numFmtId="0" fontId="9" fillId="15" borderId="0" xfId="1" applyFont="1" applyFill="1" applyAlignment="1">
      <alignment horizontal="left"/>
    </xf>
    <xf numFmtId="0" fontId="9" fillId="15" borderId="0" xfId="1" applyFont="1" applyFill="1" applyAlignment="1">
      <alignment horizontal="right"/>
    </xf>
    <xf numFmtId="0" fontId="9" fillId="15" borderId="0" xfId="1" applyFont="1" applyFill="1" applyAlignment="1">
      <alignment horizontal="center" vertical="center"/>
    </xf>
    <xf numFmtId="0" fontId="9" fillId="15" borderId="0" xfId="2" applyFont="1" applyFill="1" applyAlignment="1">
      <alignment horizontal="center" vertical="center"/>
    </xf>
    <xf numFmtId="0" fontId="3" fillId="15" borderId="0" xfId="1" applyFont="1" applyFill="1"/>
    <xf numFmtId="0" fontId="3" fillId="15" borderId="0" xfId="1" applyFont="1" applyFill="1" applyAlignment="1">
      <alignment horizontal="center"/>
    </xf>
    <xf numFmtId="0" fontId="9" fillId="15" borderId="0" xfId="1" applyFont="1" applyFill="1" applyAlignment="1">
      <alignment vertical="center"/>
    </xf>
    <xf numFmtId="0" fontId="2" fillId="15" borderId="0" xfId="2" applyFont="1" applyFill="1" applyAlignment="1">
      <alignment horizontal="center" vertical="center"/>
    </xf>
    <xf numFmtId="2" fontId="2" fillId="15" borderId="0" xfId="1" applyNumberFormat="1" applyFont="1" applyFill="1" applyBorder="1" applyAlignment="1">
      <alignment horizontal="center" vertical="center"/>
    </xf>
    <xf numFmtId="0" fontId="9" fillId="15" borderId="0" xfId="2" applyFont="1" applyFill="1" applyBorder="1" applyAlignment="1">
      <alignment horizontal="center" vertical="center"/>
    </xf>
    <xf numFmtId="0" fontId="9" fillId="12" borderId="0" xfId="2" applyFont="1" applyFill="1" applyBorder="1" applyAlignment="1">
      <alignment horizontal="center" vertical="center"/>
    </xf>
    <xf numFmtId="0" fontId="3" fillId="12" borderId="0" xfId="1" applyFont="1" applyFill="1"/>
    <xf numFmtId="0" fontId="9" fillId="12" borderId="0" xfId="1" applyFont="1" applyFill="1" applyAlignment="1">
      <alignment horizontal="center" vertical="center"/>
    </xf>
    <xf numFmtId="0" fontId="9" fillId="12" borderId="0" xfId="2" applyFont="1" applyFill="1" applyAlignment="1">
      <alignment horizontal="center" vertical="center"/>
    </xf>
    <xf numFmtId="0" fontId="9" fillId="12" borderId="0" xfId="1" applyFont="1" applyFill="1" applyAlignment="1">
      <alignment vertical="center"/>
    </xf>
    <xf numFmtId="0" fontId="2" fillId="12" borderId="0" xfId="2" applyFont="1" applyFill="1" applyAlignment="1">
      <alignment horizontal="center" vertical="center"/>
    </xf>
    <xf numFmtId="2" fontId="2" fillId="12" borderId="0" xfId="1" applyNumberFormat="1" applyFont="1" applyFill="1" applyBorder="1" applyAlignment="1">
      <alignment horizontal="center" vertical="center"/>
    </xf>
    <xf numFmtId="0" fontId="3" fillId="13" borderId="0" xfId="2" applyFont="1" applyFill="1"/>
    <xf numFmtId="0" fontId="11" fillId="13" borderId="0" xfId="1" applyFont="1" applyFill="1" applyAlignment="1"/>
    <xf numFmtId="0" fontId="9" fillId="13" borderId="0" xfId="1" applyFont="1" applyFill="1"/>
    <xf numFmtId="0" fontId="12" fillId="13" borderId="0" xfId="1" applyFont="1" applyFill="1" applyBorder="1" applyAlignment="1">
      <alignment horizontal="right" vertical="center"/>
    </xf>
    <xf numFmtId="0" fontId="2" fillId="13" borderId="0" xfId="1" applyFont="1" applyFill="1" applyBorder="1" applyAlignment="1">
      <alignment horizontal="right" vertical="center"/>
    </xf>
    <xf numFmtId="0" fontId="11" fillId="13" borderId="0" xfId="1" applyFont="1" applyFill="1" applyAlignment="1">
      <alignment horizontal="right"/>
    </xf>
    <xf numFmtId="0" fontId="2" fillId="13" borderId="0" xfId="1" applyFont="1" applyFill="1" applyAlignment="1">
      <alignment horizontal="center"/>
    </xf>
    <xf numFmtId="0" fontId="2" fillId="13" borderId="0" xfId="1" applyFont="1" applyFill="1" applyAlignment="1">
      <alignment horizontal="center" vertical="center"/>
    </xf>
    <xf numFmtId="0" fontId="2" fillId="13" borderId="1" xfId="1" applyFont="1" applyFill="1" applyBorder="1" applyAlignment="1">
      <alignment horizontal="center" vertical="center"/>
    </xf>
    <xf numFmtId="0" fontId="2" fillId="13" borderId="1" xfId="1" applyFont="1" applyFill="1" applyBorder="1" applyAlignment="1">
      <alignment horizontal="center"/>
    </xf>
    <xf numFmtId="49" fontId="2" fillId="13" borderId="1" xfId="1" applyNumberFormat="1" applyFont="1" applyFill="1" applyBorder="1" applyAlignment="1">
      <alignment horizontal="center" vertical="center"/>
    </xf>
    <xf numFmtId="0" fontId="2" fillId="13" borderId="1" xfId="1" applyNumberFormat="1" applyFont="1" applyFill="1" applyBorder="1" applyAlignment="1">
      <alignment horizontal="center" vertical="center"/>
    </xf>
    <xf numFmtId="2" fontId="2" fillId="13" borderId="1" xfId="1" applyNumberFormat="1" applyFont="1" applyFill="1" applyBorder="1" applyAlignment="1">
      <alignment horizontal="left"/>
    </xf>
    <xf numFmtId="49" fontId="2" fillId="13" borderId="1" xfId="1" applyNumberFormat="1" applyFont="1" applyFill="1" applyBorder="1" applyAlignment="1">
      <alignment horizontal="center"/>
    </xf>
    <xf numFmtId="2" fontId="2" fillId="13" borderId="1" xfId="1" applyNumberFormat="1" applyFont="1" applyFill="1" applyBorder="1" applyAlignment="1">
      <alignment horizontal="center"/>
    </xf>
    <xf numFmtId="2" fontId="2" fillId="13" borderId="1" xfId="1" applyNumberFormat="1" applyFont="1" applyFill="1" applyBorder="1" applyAlignment="1">
      <alignment horizontal="left" vertical="center"/>
    </xf>
    <xf numFmtId="164" fontId="2" fillId="13" borderId="1" xfId="1" applyNumberFormat="1" applyFont="1" applyFill="1" applyBorder="1" applyAlignment="1">
      <alignment horizontal="center"/>
    </xf>
    <xf numFmtId="0" fontId="2" fillId="13" borderId="0" xfId="1" applyFont="1" applyFill="1" applyBorder="1" applyAlignment="1"/>
    <xf numFmtId="2" fontId="2" fillId="13" borderId="0" xfId="1" applyNumberFormat="1" applyFont="1" applyFill="1" applyBorder="1" applyAlignment="1">
      <alignment horizontal="left"/>
    </xf>
    <xf numFmtId="2" fontId="9" fillId="13" borderId="0" xfId="1" applyNumberFormat="1" applyFont="1" applyFill="1" applyBorder="1" applyAlignment="1">
      <alignment horizontal="left"/>
    </xf>
    <xf numFmtId="165" fontId="9" fillId="13" borderId="0" xfId="1" applyNumberFormat="1" applyFont="1" applyFill="1" applyBorder="1" applyAlignment="1">
      <alignment horizontal="center" vertical="center"/>
    </xf>
    <xf numFmtId="0" fontId="9" fillId="13" borderId="0" xfId="1" applyFont="1" applyFill="1" applyAlignment="1">
      <alignment horizontal="left"/>
    </xf>
    <xf numFmtId="0" fontId="9" fillId="13" borderId="0" xfId="1" applyFont="1" applyFill="1" applyAlignment="1">
      <alignment horizontal="right"/>
    </xf>
    <xf numFmtId="2" fontId="2" fillId="2" borderId="1" xfId="1" applyNumberFormat="1" applyFont="1" applyFill="1" applyBorder="1" applyAlignment="1">
      <alignment horizontal="left" vertical="center"/>
    </xf>
    <xf numFmtId="164" fontId="2" fillId="2" borderId="1" xfId="1" applyNumberFormat="1" applyFont="1" applyFill="1" applyBorder="1" applyAlignment="1">
      <alignment horizontal="center"/>
    </xf>
    <xf numFmtId="49" fontId="2" fillId="6" borderId="1" xfId="1" applyNumberFormat="1" applyFont="1" applyFill="1" applyBorder="1" applyAlignment="1">
      <alignment horizontal="center" vertical="center"/>
    </xf>
    <xf numFmtId="2" fontId="2" fillId="6" borderId="1" xfId="1" applyNumberFormat="1" applyFont="1" applyFill="1" applyBorder="1" applyAlignment="1">
      <alignment horizontal="left"/>
    </xf>
    <xf numFmtId="49" fontId="2" fillId="6" borderId="1" xfId="1" applyNumberFormat="1" applyFont="1" applyFill="1" applyBorder="1" applyAlignment="1">
      <alignment horizontal="center"/>
    </xf>
    <xf numFmtId="2" fontId="2" fillId="6" borderId="1" xfId="1" applyNumberFormat="1" applyFont="1" applyFill="1" applyBorder="1" applyAlignment="1">
      <alignment horizontal="center"/>
    </xf>
    <xf numFmtId="0" fontId="7" fillId="0" borderId="0" xfId="1" applyFont="1" applyFill="1"/>
    <xf numFmtId="0" fontId="9" fillId="0" borderId="0" xfId="2" applyFont="1" applyFill="1" applyAlignment="1">
      <alignment vertical="center"/>
    </xf>
    <xf numFmtId="0" fontId="2" fillId="16" borderId="1" xfId="1" applyNumberFormat="1" applyFont="1" applyFill="1" applyBorder="1" applyAlignment="1">
      <alignment horizontal="center" vertical="center"/>
    </xf>
    <xf numFmtId="2" fontId="2" fillId="16" borderId="1" xfId="1" applyNumberFormat="1" applyFont="1" applyFill="1" applyBorder="1" applyAlignment="1">
      <alignment horizontal="left"/>
    </xf>
    <xf numFmtId="49" fontId="2" fillId="16" borderId="1" xfId="1" applyNumberFormat="1" applyFont="1" applyFill="1" applyBorder="1" applyAlignment="1">
      <alignment horizontal="center"/>
    </xf>
    <xf numFmtId="2" fontId="2" fillId="16" borderId="1" xfId="1" applyNumberFormat="1" applyFont="1" applyFill="1" applyBorder="1" applyAlignment="1">
      <alignment horizontal="center"/>
    </xf>
    <xf numFmtId="49" fontId="2" fillId="16" borderId="1" xfId="1" applyNumberFormat="1" applyFont="1" applyFill="1" applyBorder="1" applyAlignment="1">
      <alignment horizontal="center" vertical="center"/>
    </xf>
    <xf numFmtId="0" fontId="3" fillId="16" borderId="0" xfId="2" applyFont="1" applyFill="1"/>
    <xf numFmtId="2" fontId="2" fillId="16" borderId="0" xfId="1" applyNumberFormat="1" applyFont="1" applyFill="1" applyBorder="1" applyAlignment="1">
      <alignment horizontal="left"/>
    </xf>
    <xf numFmtId="2" fontId="9" fillId="16" borderId="0" xfId="1" applyNumberFormat="1" applyFont="1" applyFill="1" applyBorder="1" applyAlignment="1">
      <alignment horizontal="left"/>
    </xf>
    <xf numFmtId="165" fontId="9" fillId="16" borderId="0" xfId="1" applyNumberFormat="1" applyFont="1" applyFill="1" applyBorder="1" applyAlignment="1">
      <alignment horizontal="center" vertical="center"/>
    </xf>
    <xf numFmtId="0" fontId="9" fillId="16" borderId="0" xfId="1" applyFont="1" applyFill="1"/>
    <xf numFmtId="0" fontId="9" fillId="16" borderId="0" xfId="1" applyFont="1" applyFill="1" applyAlignment="1">
      <alignment horizontal="left"/>
    </xf>
    <xf numFmtId="0" fontId="9" fillId="16" borderId="0" xfId="1" applyFont="1" applyFill="1" applyAlignment="1">
      <alignment horizontal="right"/>
    </xf>
    <xf numFmtId="0" fontId="3" fillId="17" borderId="0" xfId="2" applyFont="1" applyFill="1"/>
    <xf numFmtId="0" fontId="9" fillId="17" borderId="0" xfId="1" applyFont="1" applyFill="1"/>
    <xf numFmtId="0" fontId="2" fillId="17" borderId="0" xfId="1" applyFont="1" applyFill="1" applyBorder="1" applyAlignment="1">
      <alignment horizontal="right" vertical="center"/>
    </xf>
    <xf numFmtId="0" fontId="2" fillId="17" borderId="1" xfId="1" applyFont="1" applyFill="1" applyBorder="1" applyAlignment="1">
      <alignment horizontal="center" vertical="center"/>
    </xf>
    <xf numFmtId="0" fontId="2" fillId="17" borderId="1" xfId="1" applyNumberFormat="1" applyFont="1" applyFill="1" applyBorder="1" applyAlignment="1">
      <alignment horizontal="center" vertical="center"/>
    </xf>
    <xf numFmtId="2" fontId="2" fillId="17" borderId="1" xfId="1" applyNumberFormat="1" applyFont="1" applyFill="1" applyBorder="1" applyAlignment="1">
      <alignment horizontal="left"/>
    </xf>
    <xf numFmtId="49" fontId="2" fillId="17" borderId="1" xfId="1" applyNumberFormat="1" applyFont="1" applyFill="1" applyBorder="1" applyAlignment="1">
      <alignment horizontal="center"/>
    </xf>
    <xf numFmtId="2" fontId="2" fillId="17" borderId="1" xfId="1" applyNumberFormat="1" applyFont="1" applyFill="1" applyBorder="1" applyAlignment="1">
      <alignment horizontal="center"/>
    </xf>
    <xf numFmtId="2" fontId="2" fillId="17" borderId="1" xfId="1" applyNumberFormat="1" applyFont="1" applyFill="1" applyBorder="1" applyAlignment="1">
      <alignment horizontal="left" vertical="center"/>
    </xf>
    <xf numFmtId="164" fontId="2" fillId="17" borderId="1" xfId="1" applyNumberFormat="1" applyFont="1" applyFill="1" applyBorder="1" applyAlignment="1">
      <alignment horizontal="center"/>
    </xf>
    <xf numFmtId="2" fontId="2" fillId="17" borderId="0" xfId="1" applyNumberFormat="1" applyFont="1" applyFill="1" applyBorder="1" applyAlignment="1">
      <alignment horizontal="left"/>
    </xf>
    <xf numFmtId="2" fontId="9" fillId="17" borderId="0" xfId="1" applyNumberFormat="1" applyFont="1" applyFill="1" applyBorder="1" applyAlignment="1">
      <alignment horizontal="left"/>
    </xf>
    <xf numFmtId="165" fontId="9" fillId="17" borderId="0" xfId="1" applyNumberFormat="1" applyFont="1" applyFill="1" applyBorder="1" applyAlignment="1">
      <alignment horizontal="center" vertical="center"/>
    </xf>
    <xf numFmtId="0" fontId="9" fillId="17" borderId="0" xfId="1" applyFont="1" applyFill="1" applyAlignment="1">
      <alignment horizontal="right"/>
    </xf>
    <xf numFmtId="0" fontId="22" fillId="0" borderId="0" xfId="1" applyFont="1" applyFill="1"/>
    <xf numFmtId="0" fontId="3" fillId="17" borderId="0" xfId="1" applyFont="1" applyFill="1"/>
    <xf numFmtId="0" fontId="7" fillId="2" borderId="0" xfId="2" applyFont="1" applyFill="1"/>
    <xf numFmtId="0" fontId="8" fillId="0" borderId="0" xfId="1" applyFont="1" applyFill="1"/>
    <xf numFmtId="0" fontId="2" fillId="19" borderId="1" xfId="1" applyNumberFormat="1" applyFont="1" applyFill="1" applyBorder="1" applyAlignment="1">
      <alignment horizontal="center" vertical="center"/>
    </xf>
    <xf numFmtId="2" fontId="2" fillId="19" borderId="1" xfId="1" applyNumberFormat="1" applyFont="1" applyFill="1" applyBorder="1" applyAlignment="1">
      <alignment horizontal="left"/>
    </xf>
    <xf numFmtId="49" fontId="2" fillId="19" borderId="1" xfId="1" applyNumberFormat="1" applyFont="1" applyFill="1" applyBorder="1" applyAlignment="1">
      <alignment horizontal="center"/>
    </xf>
    <xf numFmtId="2" fontId="2" fillId="19" borderId="1" xfId="1" applyNumberFormat="1" applyFont="1" applyFill="1" applyBorder="1" applyAlignment="1">
      <alignment horizontal="center"/>
    </xf>
    <xf numFmtId="49" fontId="2" fillId="19" borderId="1" xfId="1" applyNumberFormat="1" applyFont="1" applyFill="1" applyBorder="1" applyAlignment="1">
      <alignment horizontal="center" vertical="center"/>
    </xf>
    <xf numFmtId="2" fontId="2" fillId="19" borderId="1" xfId="1" applyNumberFormat="1" applyFont="1" applyFill="1" applyBorder="1" applyAlignment="1">
      <alignment horizontal="left" vertical="center"/>
    </xf>
    <xf numFmtId="164" fontId="2" fillId="19" borderId="1" xfId="1" applyNumberFormat="1" applyFont="1" applyFill="1" applyBorder="1" applyAlignment="1">
      <alignment horizontal="center"/>
    </xf>
    <xf numFmtId="0" fontId="23" fillId="0" borderId="0" xfId="2" applyFont="1" applyFill="1"/>
    <xf numFmtId="0" fontId="24" fillId="0" borderId="0" xfId="1" applyFont="1" applyFill="1" applyAlignment="1"/>
    <xf numFmtId="0" fontId="25" fillId="0" borderId="0" xfId="1" applyFont="1" applyFill="1"/>
    <xf numFmtId="0" fontId="26" fillId="0" borderId="0" xfId="1" applyFont="1" applyFill="1" applyBorder="1" applyAlignment="1">
      <alignment horizontal="right" vertical="center"/>
    </xf>
    <xf numFmtId="0" fontId="24" fillId="0" borderId="0" xfId="1" applyFont="1" applyFill="1" applyAlignment="1">
      <alignment horizontal="right"/>
    </xf>
    <xf numFmtId="0" fontId="26" fillId="0" borderId="0" xfId="1" applyFont="1" applyFill="1" applyAlignment="1">
      <alignment horizontal="center"/>
    </xf>
    <xf numFmtId="0" fontId="26" fillId="0" borderId="1" xfId="1" applyFont="1" applyFill="1" applyBorder="1" applyAlignment="1">
      <alignment horizontal="center" vertical="center"/>
    </xf>
    <xf numFmtId="0" fontId="26" fillId="0" borderId="1" xfId="1" applyFont="1" applyFill="1" applyBorder="1" applyAlignment="1">
      <alignment horizontal="center"/>
    </xf>
    <xf numFmtId="0" fontId="26" fillId="0" borderId="1" xfId="1" applyNumberFormat="1" applyFont="1" applyFill="1" applyBorder="1" applyAlignment="1">
      <alignment horizontal="center" vertical="center"/>
    </xf>
    <xf numFmtId="2" fontId="26" fillId="0" borderId="1" xfId="1" applyNumberFormat="1" applyFont="1" applyFill="1" applyBorder="1" applyAlignment="1">
      <alignment horizontal="left"/>
    </xf>
    <xf numFmtId="49" fontId="26" fillId="0" borderId="1" xfId="1" applyNumberFormat="1" applyFont="1" applyFill="1" applyBorder="1" applyAlignment="1">
      <alignment horizontal="center"/>
    </xf>
    <xf numFmtId="2" fontId="26" fillId="0" borderId="1" xfId="1" applyNumberFormat="1" applyFont="1" applyFill="1" applyBorder="1" applyAlignment="1">
      <alignment horizontal="center"/>
    </xf>
    <xf numFmtId="2" fontId="26" fillId="0" borderId="0" xfId="1" applyNumberFormat="1" applyFont="1" applyFill="1" applyBorder="1" applyAlignment="1">
      <alignment horizontal="left"/>
    </xf>
    <xf numFmtId="2" fontId="25" fillId="0" borderId="0" xfId="1" applyNumberFormat="1" applyFont="1" applyFill="1" applyBorder="1" applyAlignment="1">
      <alignment horizontal="left"/>
    </xf>
    <xf numFmtId="165" fontId="25" fillId="0" borderId="0" xfId="1" applyNumberFormat="1" applyFont="1" applyFill="1" applyBorder="1" applyAlignment="1">
      <alignment horizontal="center" vertical="center"/>
    </xf>
    <xf numFmtId="0" fontId="25" fillId="0" borderId="0" xfId="1" applyFont="1" applyFill="1" applyAlignment="1">
      <alignment horizontal="left"/>
    </xf>
    <xf numFmtId="0" fontId="25" fillId="0" borderId="0" xfId="1" applyFont="1" applyFill="1" applyAlignment="1">
      <alignment horizontal="right"/>
    </xf>
    <xf numFmtId="0" fontId="0" fillId="0" borderId="1" xfId="0" applyBorder="1"/>
    <xf numFmtId="2" fontId="11" fillId="0" borderId="0" xfId="1" applyNumberFormat="1" applyFont="1" applyFill="1" applyAlignment="1">
      <alignment horizontal="right"/>
    </xf>
    <xf numFmtId="0" fontId="27" fillId="0" borderId="0" xfId="1" applyFont="1" applyFill="1" applyAlignment="1"/>
    <xf numFmtId="0" fontId="18" fillId="0" borderId="0" xfId="1" applyFont="1" applyFill="1" applyBorder="1" applyAlignment="1">
      <alignment horizontal="right" vertical="center"/>
    </xf>
    <xf numFmtId="0" fontId="27" fillId="0" borderId="0" xfId="1" applyFont="1" applyFill="1" applyAlignment="1">
      <alignment horizontal="right"/>
    </xf>
    <xf numFmtId="0" fontId="18" fillId="0" borderId="0" xfId="1" applyFont="1" applyFill="1" applyAlignment="1">
      <alignment horizontal="center"/>
    </xf>
    <xf numFmtId="0" fontId="18" fillId="0" borderId="1" xfId="1" applyFont="1" applyFill="1" applyBorder="1" applyAlignment="1">
      <alignment horizontal="center" vertical="center"/>
    </xf>
    <xf numFmtId="0" fontId="18" fillId="0" borderId="1" xfId="1" applyFont="1" applyFill="1" applyBorder="1" applyAlignment="1">
      <alignment horizontal="center"/>
    </xf>
    <xf numFmtId="2" fontId="26" fillId="0" borderId="1" xfId="1" applyNumberFormat="1" applyFont="1" applyFill="1" applyBorder="1" applyAlignment="1">
      <alignment horizontal="left" vertical="center"/>
    </xf>
    <xf numFmtId="164" fontId="26" fillId="0" borderId="1" xfId="1" applyNumberFormat="1" applyFont="1" applyFill="1" applyBorder="1" applyAlignment="1">
      <alignment horizontal="center"/>
    </xf>
    <xf numFmtId="49" fontId="6" fillId="0" borderId="2" xfId="1" applyNumberFormat="1" applyFont="1" applyFill="1" applyBorder="1" applyAlignment="1">
      <alignment horizontal="center" vertical="center"/>
    </xf>
    <xf numFmtId="0" fontId="13" fillId="2" borderId="0" xfId="1" applyFont="1" applyFill="1"/>
    <xf numFmtId="0" fontId="1" fillId="2" borderId="0" xfId="1" applyFont="1" applyFill="1"/>
    <xf numFmtId="0" fontId="2" fillId="6" borderId="1" xfId="1" applyNumberFormat="1" applyFont="1" applyFill="1" applyBorder="1" applyAlignment="1">
      <alignment horizontal="center" vertical="center"/>
    </xf>
    <xf numFmtId="2" fontId="2" fillId="20" borderId="1" xfId="1" applyNumberFormat="1" applyFont="1" applyFill="1" applyBorder="1" applyAlignment="1">
      <alignment horizontal="center"/>
    </xf>
    <xf numFmtId="0" fontId="9" fillId="2" borderId="0" xfId="2" applyFont="1" applyFill="1" applyBorder="1" applyAlignment="1">
      <alignment horizontal="center" vertical="center"/>
    </xf>
    <xf numFmtId="49" fontId="2" fillId="0" borderId="0" xfId="1" applyNumberFormat="1" applyFont="1" applyFill="1" applyBorder="1" applyAlignment="1">
      <alignment horizontal="center" vertical="center"/>
    </xf>
    <xf numFmtId="49" fontId="2" fillId="0" borderId="0" xfId="1" applyNumberFormat="1" applyFont="1" applyFill="1" applyBorder="1" applyAlignment="1">
      <alignment horizontal="center"/>
    </xf>
    <xf numFmtId="2" fontId="2" fillId="0" borderId="0" xfId="1" applyNumberFormat="1" applyFont="1" applyFill="1" applyBorder="1" applyAlignment="1">
      <alignment horizontal="center"/>
    </xf>
    <xf numFmtId="0" fontId="4" fillId="0" borderId="0" xfId="2" applyFont="1" applyFill="1"/>
    <xf numFmtId="0" fontId="2" fillId="0" borderId="0" xfId="1" applyFont="1" applyFill="1"/>
    <xf numFmtId="0" fontId="15" fillId="0" borderId="0" xfId="0" applyFont="1"/>
    <xf numFmtId="2" fontId="6" fillId="0" borderId="1" xfId="1" applyNumberFormat="1" applyFont="1" applyFill="1" applyBorder="1" applyAlignment="1">
      <alignment horizontal="left" vertical="center"/>
    </xf>
    <xf numFmtId="164" fontId="6" fillId="0" borderId="1" xfId="1" applyNumberFormat="1" applyFont="1" applyFill="1" applyBorder="1" applyAlignment="1">
      <alignment horizontal="center"/>
    </xf>
    <xf numFmtId="0" fontId="6" fillId="0" borderId="1" xfId="1" applyFont="1" applyFill="1" applyBorder="1" applyAlignment="1">
      <alignment horizontal="center" vertical="center"/>
    </xf>
    <xf numFmtId="0" fontId="6" fillId="0" borderId="0" xfId="2" applyFont="1" applyFill="1" applyAlignment="1">
      <alignment horizontal="center" vertical="center"/>
    </xf>
    <xf numFmtId="49" fontId="6" fillId="0" borderId="0" xfId="1" applyNumberFormat="1" applyFont="1" applyFill="1" applyBorder="1" applyAlignment="1">
      <alignment horizontal="center" vertical="center"/>
    </xf>
    <xf numFmtId="49" fontId="6" fillId="0" borderId="0" xfId="1" applyNumberFormat="1" applyFont="1" applyFill="1" applyBorder="1" applyAlignment="1">
      <alignment horizontal="center"/>
    </xf>
    <xf numFmtId="2" fontId="6" fillId="0" borderId="0" xfId="1" applyNumberFormat="1" applyFont="1" applyFill="1" applyBorder="1" applyAlignment="1">
      <alignment horizontal="center"/>
    </xf>
    <xf numFmtId="0" fontId="28" fillId="0" borderId="0" xfId="2" applyFont="1" applyFill="1"/>
    <xf numFmtId="0" fontId="6" fillId="0" borderId="1" xfId="1" applyFont="1" applyFill="1" applyBorder="1" applyAlignment="1">
      <alignment horizontal="center"/>
    </xf>
    <xf numFmtId="0" fontId="29" fillId="0" borderId="0" xfId="1" applyFont="1" applyFill="1" applyAlignment="1"/>
    <xf numFmtId="0" fontId="30" fillId="0" borderId="0" xfId="1" applyFont="1" applyFill="1" applyBorder="1" applyAlignment="1">
      <alignment horizontal="right" vertical="center"/>
    </xf>
    <xf numFmtId="0" fontId="6" fillId="0" borderId="0" xfId="1" applyFont="1" applyFill="1" applyBorder="1" applyAlignment="1">
      <alignment horizontal="right" vertical="center"/>
    </xf>
    <xf numFmtId="0" fontId="31" fillId="0" borderId="0" xfId="2" applyFont="1" applyFill="1"/>
    <xf numFmtId="0" fontId="6" fillId="0" borderId="0" xfId="1" applyFont="1" applyFill="1"/>
    <xf numFmtId="0" fontId="29" fillId="0" borderId="0" xfId="1" applyFont="1" applyFill="1" applyAlignment="1">
      <alignment horizontal="right"/>
    </xf>
    <xf numFmtId="0" fontId="6" fillId="0" borderId="0" xfId="1" applyFont="1" applyFill="1" applyAlignment="1">
      <alignment horizontal="center"/>
    </xf>
    <xf numFmtId="2" fontId="6" fillId="2" borderId="1" xfId="1" applyNumberFormat="1" applyFont="1" applyFill="1" applyBorder="1" applyAlignment="1">
      <alignment horizontal="left"/>
    </xf>
    <xf numFmtId="49" fontId="6" fillId="2" borderId="1" xfId="1" applyNumberFormat="1" applyFont="1" applyFill="1" applyBorder="1" applyAlignment="1">
      <alignment horizontal="center"/>
    </xf>
    <xf numFmtId="2" fontId="6" fillId="2" borderId="1" xfId="1" applyNumberFormat="1" applyFont="1" applyFill="1" applyBorder="1" applyAlignment="1">
      <alignment horizontal="center"/>
    </xf>
    <xf numFmtId="0" fontId="2" fillId="2" borderId="1" xfId="1" applyNumberFormat="1" applyFont="1" applyFill="1" applyBorder="1" applyAlignment="1">
      <alignment horizontal="center" vertical="center"/>
    </xf>
    <xf numFmtId="49" fontId="26" fillId="0" borderId="0" xfId="1" applyNumberFormat="1" applyFont="1" applyFill="1" applyBorder="1" applyAlignment="1">
      <alignment horizontal="center" vertical="center"/>
    </xf>
    <xf numFmtId="49" fontId="26" fillId="0" borderId="0" xfId="1" applyNumberFormat="1" applyFont="1" applyFill="1" applyBorder="1" applyAlignment="1">
      <alignment horizontal="center"/>
    </xf>
    <xf numFmtId="2" fontId="26" fillId="0" borderId="0" xfId="1" applyNumberFormat="1" applyFont="1" applyFill="1" applyBorder="1" applyAlignment="1">
      <alignment horizontal="center"/>
    </xf>
    <xf numFmtId="0" fontId="15" fillId="0" borderId="0" xfId="1" applyFont="1" applyFill="1"/>
    <xf numFmtId="0" fontId="15" fillId="0" borderId="0" xfId="2" applyFont="1" applyFill="1" applyBorder="1" applyAlignment="1">
      <alignment horizontal="center" vertical="center"/>
    </xf>
    <xf numFmtId="49" fontId="6" fillId="2" borderId="1" xfId="1" applyNumberFormat="1" applyFont="1" applyFill="1" applyBorder="1" applyAlignment="1">
      <alignment horizontal="center" vertical="center"/>
    </xf>
    <xf numFmtId="0" fontId="7" fillId="2" borderId="0" xfId="1" applyFont="1" applyFill="1"/>
    <xf numFmtId="49" fontId="18" fillId="0" borderId="0" xfId="1" applyNumberFormat="1" applyFont="1" applyFill="1" applyBorder="1" applyAlignment="1">
      <alignment horizontal="center" vertical="center"/>
    </xf>
    <xf numFmtId="49" fontId="18" fillId="0" borderId="0" xfId="1" applyNumberFormat="1" applyFont="1" applyFill="1" applyBorder="1" applyAlignment="1">
      <alignment horizontal="center"/>
    </xf>
    <xf numFmtId="2" fontId="18" fillId="0" borderId="0" xfId="1" applyNumberFormat="1" applyFont="1" applyFill="1" applyBorder="1" applyAlignment="1">
      <alignment horizontal="center"/>
    </xf>
    <xf numFmtId="0" fontId="32" fillId="0" borderId="1" xfId="1" applyFont="1" applyFill="1" applyBorder="1" applyAlignment="1">
      <alignment horizontal="center" vertical="center"/>
    </xf>
    <xf numFmtId="2" fontId="32" fillId="0" borderId="1" xfId="1" applyNumberFormat="1" applyFont="1" applyFill="1" applyBorder="1" applyAlignment="1">
      <alignment horizontal="left"/>
    </xf>
    <xf numFmtId="49" fontId="32" fillId="0" borderId="1" xfId="1" applyNumberFormat="1" applyFont="1" applyFill="1" applyBorder="1" applyAlignment="1">
      <alignment horizontal="center"/>
    </xf>
    <xf numFmtId="2" fontId="32" fillId="0" borderId="1" xfId="1" applyNumberFormat="1" applyFont="1" applyFill="1" applyBorder="1" applyAlignment="1">
      <alignment horizontal="center"/>
    </xf>
    <xf numFmtId="0" fontId="32" fillId="0" borderId="1" xfId="1" applyNumberFormat="1" applyFont="1" applyFill="1" applyBorder="1" applyAlignment="1">
      <alignment horizontal="center" vertical="center"/>
    </xf>
    <xf numFmtId="2" fontId="32" fillId="0" borderId="1" xfId="1" applyNumberFormat="1" applyFont="1" applyFill="1" applyBorder="1" applyAlignment="1">
      <alignment horizontal="left" vertical="center"/>
    </xf>
    <xf numFmtId="164" fontId="32" fillId="0" borderId="1" xfId="1" applyNumberFormat="1" applyFont="1" applyFill="1" applyBorder="1" applyAlignment="1">
      <alignment horizontal="center"/>
    </xf>
    <xf numFmtId="0" fontId="33" fillId="0" borderId="1" xfId="1" applyNumberFormat="1" applyFont="1" applyFill="1" applyBorder="1" applyAlignment="1">
      <alignment horizontal="center" vertical="center"/>
    </xf>
    <xf numFmtId="2" fontId="33" fillId="0" borderId="1" xfId="1" applyNumberFormat="1" applyFont="1" applyFill="1" applyBorder="1" applyAlignment="1">
      <alignment horizontal="left"/>
    </xf>
    <xf numFmtId="49" fontId="33" fillId="0" borderId="1" xfId="1" applyNumberFormat="1" applyFont="1" applyFill="1" applyBorder="1" applyAlignment="1">
      <alignment horizontal="center"/>
    </xf>
    <xf numFmtId="2" fontId="33" fillId="0" borderId="1" xfId="1" applyNumberFormat="1" applyFont="1" applyFill="1" applyBorder="1" applyAlignment="1">
      <alignment horizontal="center"/>
    </xf>
    <xf numFmtId="0" fontId="35" fillId="0" borderId="0" xfId="2" applyFont="1" applyFill="1"/>
    <xf numFmtId="2" fontId="33" fillId="0" borderId="1" xfId="1" applyNumberFormat="1" applyFont="1" applyFill="1" applyBorder="1" applyAlignment="1">
      <alignment horizontal="left" vertical="center"/>
    </xf>
    <xf numFmtId="164" fontId="33" fillId="0" borderId="1" xfId="1" applyNumberFormat="1" applyFont="1" applyFill="1" applyBorder="1" applyAlignment="1">
      <alignment horizontal="center"/>
    </xf>
    <xf numFmtId="0" fontId="33" fillId="0" borderId="1" xfId="1" applyFont="1" applyFill="1" applyBorder="1" applyAlignment="1">
      <alignment horizontal="center" vertical="center"/>
    </xf>
    <xf numFmtId="49" fontId="33" fillId="0" borderId="0" xfId="1" applyNumberFormat="1" applyFont="1" applyFill="1" applyBorder="1" applyAlignment="1">
      <alignment horizontal="center" vertical="center"/>
    </xf>
    <xf numFmtId="2" fontId="33" fillId="0" borderId="0" xfId="1" applyNumberFormat="1" applyFont="1" applyFill="1" applyBorder="1" applyAlignment="1">
      <alignment horizontal="left"/>
    </xf>
    <xf numFmtId="49" fontId="33" fillId="0" borderId="0" xfId="1" applyNumberFormat="1" applyFont="1" applyFill="1" applyBorder="1" applyAlignment="1">
      <alignment horizontal="center"/>
    </xf>
    <xf numFmtId="2" fontId="33" fillId="0" borderId="0" xfId="1" applyNumberFormat="1" applyFont="1" applyFill="1" applyBorder="1" applyAlignment="1">
      <alignment horizontal="center"/>
    </xf>
    <xf numFmtId="2" fontId="34" fillId="0" borderId="0" xfId="1" applyNumberFormat="1" applyFont="1" applyFill="1" applyBorder="1" applyAlignment="1">
      <alignment horizontal="left"/>
    </xf>
    <xf numFmtId="165" fontId="34" fillId="0" borderId="0" xfId="1" applyNumberFormat="1" applyFont="1" applyFill="1" applyBorder="1" applyAlignment="1">
      <alignment horizontal="center" vertical="center"/>
    </xf>
    <xf numFmtId="0" fontId="34" fillId="0" borderId="0" xfId="1" applyFont="1" applyFill="1"/>
    <xf numFmtId="0" fontId="34" fillId="0" borderId="0" xfId="1" applyFont="1" applyFill="1" applyAlignment="1">
      <alignment horizontal="left"/>
    </xf>
    <xf numFmtId="0" fontId="34" fillId="0" borderId="0" xfId="1" applyFont="1" applyFill="1" applyAlignment="1">
      <alignment horizontal="right"/>
    </xf>
    <xf numFmtId="0" fontId="36" fillId="0" borderId="0" xfId="1" applyFont="1" applyFill="1" applyAlignment="1"/>
    <xf numFmtId="0" fontId="33" fillId="0" borderId="0" xfId="1" applyFont="1" applyFill="1" applyBorder="1" applyAlignment="1">
      <alignment horizontal="right" vertical="center"/>
    </xf>
    <xf numFmtId="0" fontId="36" fillId="0" borderId="0" xfId="1" applyFont="1" applyFill="1" applyAlignment="1">
      <alignment horizontal="right"/>
    </xf>
    <xf numFmtId="0" fontId="33" fillId="0" borderId="0" xfId="1" applyFont="1" applyFill="1" applyAlignment="1">
      <alignment horizontal="center"/>
    </xf>
    <xf numFmtId="0" fontId="33" fillId="0" borderId="1" xfId="1" applyFont="1" applyFill="1" applyBorder="1" applyAlignment="1">
      <alignment horizontal="center"/>
    </xf>
    <xf numFmtId="0" fontId="16" fillId="0" borderId="0" xfId="1" applyFont="1" applyFill="1"/>
    <xf numFmtId="0" fontId="12" fillId="0" borderId="0" xfId="2" applyFont="1" applyFill="1"/>
    <xf numFmtId="2" fontId="3" fillId="0" borderId="0" xfId="2" applyNumberFormat="1" applyFont="1" applyFill="1"/>
    <xf numFmtId="16" fontId="38" fillId="0" borderId="0" xfId="2" applyNumberFormat="1" applyFont="1" applyFill="1"/>
    <xf numFmtId="0" fontId="2" fillId="0" borderId="0" xfId="1" applyFont="1" applyFill="1" applyAlignment="1">
      <alignment horizontal="center" vertical="center"/>
    </xf>
    <xf numFmtId="49" fontId="2" fillId="0" borderId="1" xfId="1" applyNumberFormat="1" applyFont="1" applyFill="1" applyBorder="1" applyAlignment="1">
      <alignment horizontal="center" vertical="center"/>
    </xf>
    <xf numFmtId="49" fontId="39" fillId="0" borderId="0" xfId="1" applyNumberFormat="1" applyFont="1" applyAlignment="1">
      <alignment horizontal="right"/>
    </xf>
    <xf numFmtId="0" fontId="17" fillId="0" borderId="0" xfId="2" applyFont="1" applyFill="1"/>
    <xf numFmtId="16" fontId="17" fillId="0" borderId="0" xfId="2" applyNumberFormat="1" applyFont="1" applyFill="1"/>
    <xf numFmtId="2" fontId="17" fillId="0" borderId="0" xfId="2" applyNumberFormat="1" applyFont="1" applyFill="1"/>
    <xf numFmtId="0" fontId="40" fillId="0" borderId="0" xfId="2" applyFont="1" applyFill="1"/>
    <xf numFmtId="0" fontId="41" fillId="0" borderId="0" xfId="2" applyFont="1" applyFill="1"/>
    <xf numFmtId="0" fontId="42" fillId="0" borderId="0" xfId="1" applyFont="1" applyFill="1" applyAlignment="1"/>
    <xf numFmtId="0" fontId="43" fillId="0" borderId="0" xfId="1" applyFont="1" applyFill="1"/>
    <xf numFmtId="0" fontId="44" fillId="0" borderId="0" xfId="1" applyFont="1" applyFill="1" applyBorder="1" applyAlignment="1">
      <alignment horizontal="right" vertical="center"/>
    </xf>
    <xf numFmtId="0" fontId="42" fillId="0" borderId="0" xfId="1" applyFont="1" applyFill="1" applyAlignment="1">
      <alignment horizontal="right"/>
    </xf>
    <xf numFmtId="0" fontId="44" fillId="0" borderId="0" xfId="1" applyFont="1" applyFill="1" applyAlignment="1">
      <alignment horizontal="center"/>
    </xf>
    <xf numFmtId="0" fontId="44" fillId="0" borderId="1" xfId="1" applyFont="1" applyFill="1" applyBorder="1" applyAlignment="1">
      <alignment horizontal="center" vertical="center"/>
    </xf>
    <xf numFmtId="0" fontId="44" fillId="0" borderId="1" xfId="1" applyFont="1" applyFill="1" applyBorder="1" applyAlignment="1">
      <alignment horizontal="center"/>
    </xf>
    <xf numFmtId="2" fontId="44" fillId="0" borderId="1" xfId="1" applyNumberFormat="1" applyFont="1" applyFill="1" applyBorder="1" applyAlignment="1">
      <alignment horizontal="left"/>
    </xf>
    <xf numFmtId="49" fontId="44" fillId="0" borderId="1" xfId="1" applyNumberFormat="1" applyFont="1" applyFill="1" applyBorder="1" applyAlignment="1">
      <alignment horizontal="center"/>
    </xf>
    <xf numFmtId="2" fontId="44" fillId="0" borderId="1" xfId="1" applyNumberFormat="1" applyFont="1" applyFill="1" applyBorder="1" applyAlignment="1">
      <alignment horizontal="center"/>
    </xf>
    <xf numFmtId="0" fontId="44" fillId="0" borderId="1" xfId="1" applyNumberFormat="1" applyFont="1" applyFill="1" applyBorder="1" applyAlignment="1">
      <alignment horizontal="center" vertical="center"/>
    </xf>
    <xf numFmtId="2" fontId="44" fillId="0" borderId="1" xfId="1" applyNumberFormat="1" applyFont="1" applyFill="1" applyBorder="1" applyAlignment="1">
      <alignment horizontal="left" vertical="center"/>
    </xf>
    <xf numFmtId="164" fontId="44" fillId="0" borderId="1" xfId="1" applyNumberFormat="1" applyFont="1" applyFill="1" applyBorder="1" applyAlignment="1">
      <alignment horizontal="center"/>
    </xf>
    <xf numFmtId="2" fontId="44" fillId="0" borderId="0" xfId="1" applyNumberFormat="1" applyFont="1" applyFill="1" applyBorder="1" applyAlignment="1">
      <alignment horizontal="center"/>
    </xf>
    <xf numFmtId="2" fontId="44" fillId="0" borderId="0" xfId="1" applyNumberFormat="1" applyFont="1" applyFill="1" applyBorder="1" applyAlignment="1">
      <alignment horizontal="left"/>
    </xf>
    <xf numFmtId="2" fontId="43" fillId="0" borderId="0" xfId="1" applyNumberFormat="1" applyFont="1" applyFill="1" applyBorder="1" applyAlignment="1">
      <alignment horizontal="left"/>
    </xf>
    <xf numFmtId="165" fontId="43" fillId="0" borderId="0" xfId="1" applyNumberFormat="1" applyFont="1" applyFill="1" applyBorder="1" applyAlignment="1">
      <alignment horizontal="center" vertical="center"/>
    </xf>
    <xf numFmtId="0" fontId="43" fillId="0" borderId="0" xfId="1" applyFont="1" applyFill="1" applyAlignment="1">
      <alignment horizontal="left"/>
    </xf>
    <xf numFmtId="0" fontId="43" fillId="0" borderId="0" xfId="1" applyFont="1" applyFill="1" applyAlignment="1">
      <alignment horizontal="right"/>
    </xf>
    <xf numFmtId="0" fontId="45" fillId="0" borderId="0" xfId="1" applyFont="1" applyFill="1"/>
    <xf numFmtId="0" fontId="41" fillId="0" borderId="0" xfId="1" applyFont="1" applyFill="1"/>
    <xf numFmtId="49" fontId="44" fillId="0" borderId="0" xfId="1" applyNumberFormat="1" applyFont="1" applyFill="1" applyBorder="1" applyAlignment="1">
      <alignment horizontal="center" vertical="center"/>
    </xf>
    <xf numFmtId="49" fontId="44" fillId="0" borderId="0" xfId="1" applyNumberFormat="1" applyFont="1" applyFill="1" applyBorder="1" applyAlignment="1">
      <alignment horizontal="center"/>
    </xf>
    <xf numFmtId="49" fontId="0" fillId="4" borderId="1" xfId="0" applyNumberFormat="1" applyFill="1" applyBorder="1" applyProtection="1">
      <protection locked="0"/>
    </xf>
    <xf numFmtId="14" fontId="0" fillId="4" borderId="1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4" borderId="9" xfId="0" applyFill="1" applyBorder="1" applyProtection="1">
      <protection locked="0"/>
    </xf>
    <xf numFmtId="0" fontId="0" fillId="4" borderId="9" xfId="0" applyFill="1" applyBorder="1" applyAlignment="1" applyProtection="1">
      <alignment wrapText="1"/>
      <protection locked="0"/>
    </xf>
    <xf numFmtId="1" fontId="0" fillId="4" borderId="9" xfId="0" applyNumberFormat="1" applyFill="1" applyBorder="1" applyProtection="1">
      <protection locked="0"/>
    </xf>
    <xf numFmtId="2" fontId="0" fillId="4" borderId="9" xfId="0" applyNumberFormat="1" applyFill="1" applyBorder="1" applyProtection="1">
      <protection locked="0"/>
    </xf>
    <xf numFmtId="1" fontId="0" fillId="4" borderId="10" xfId="0" applyNumberFormat="1" applyFill="1" applyBorder="1" applyProtection="1">
      <protection locked="0"/>
    </xf>
    <xf numFmtId="0" fontId="0" fillId="0" borderId="11" xfId="0" applyBorder="1"/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12" xfId="0" applyNumberFormat="1" applyFill="1" applyBorder="1" applyProtection="1">
      <protection locked="0"/>
    </xf>
    <xf numFmtId="0" fontId="0" fillId="0" borderId="13" xfId="0" applyBorder="1"/>
    <xf numFmtId="0" fontId="0" fillId="4" borderId="14" xfId="0" applyFill="1" applyBorder="1" applyProtection="1">
      <protection locked="0"/>
    </xf>
    <xf numFmtId="0" fontId="0" fillId="4" borderId="14" xfId="0" applyFill="1" applyBorder="1" applyAlignment="1" applyProtection="1">
      <alignment wrapText="1"/>
      <protection locked="0"/>
    </xf>
    <xf numFmtId="1" fontId="0" fillId="4" borderId="14" xfId="0" applyNumberFormat="1" applyFill="1" applyBorder="1" applyProtection="1">
      <protection locked="0"/>
    </xf>
    <xf numFmtId="2" fontId="0" fillId="4" borderId="14" xfId="0" applyNumberFormat="1" applyFill="1" applyBorder="1" applyProtection="1">
      <protection locked="0"/>
    </xf>
    <xf numFmtId="1" fontId="0" fillId="4" borderId="15" xfId="0" applyNumberFormat="1" applyFill="1" applyBorder="1" applyProtection="1">
      <protection locked="0"/>
    </xf>
    <xf numFmtId="0" fontId="0" fillId="5" borderId="9" xfId="0" applyFill="1" applyBorder="1"/>
    <xf numFmtId="0" fontId="0" fillId="0" borderId="16" xfId="0" applyBorder="1"/>
    <xf numFmtId="0" fontId="0" fillId="4" borderId="16" xfId="0" applyFill="1" applyBorder="1" applyProtection="1">
      <protection locked="0"/>
    </xf>
    <xf numFmtId="0" fontId="0" fillId="4" borderId="16" xfId="0" applyFill="1" applyBorder="1" applyAlignment="1" applyProtection="1">
      <alignment wrapText="1"/>
      <protection locked="0"/>
    </xf>
    <xf numFmtId="1" fontId="0" fillId="4" borderId="16" xfId="0" applyNumberFormat="1" applyFill="1" applyBorder="1" applyProtection="1">
      <protection locked="0"/>
    </xf>
    <xf numFmtId="2" fontId="0" fillId="4" borderId="16" xfId="0" applyNumberFormat="1" applyFill="1" applyBorder="1" applyProtection="1">
      <protection locked="0"/>
    </xf>
    <xf numFmtId="1" fontId="0" fillId="4" borderId="17" xfId="0" applyNumberFormat="1" applyFill="1" applyBorder="1" applyProtection="1">
      <protection locked="0"/>
    </xf>
    <xf numFmtId="0" fontId="41" fillId="0" borderId="0" xfId="2" applyFont="1"/>
    <xf numFmtId="0" fontId="15" fillId="0" borderId="0" xfId="1" applyFont="1" applyFill="1" applyAlignment="1">
      <alignment horizontal="left"/>
    </xf>
    <xf numFmtId="0" fontId="15" fillId="0" borderId="0" xfId="2" applyFont="1" applyFill="1" applyBorder="1" applyAlignment="1">
      <alignment horizontal="left" vertical="center"/>
    </xf>
    <xf numFmtId="166" fontId="11" fillId="0" borderId="0" xfId="1" applyNumberFormat="1" applyFont="1" applyFill="1" applyBorder="1" applyAlignment="1">
      <alignment horizontal="center" vertical="center"/>
    </xf>
    <xf numFmtId="0" fontId="2" fillId="0" borderId="0" xfId="1" applyFont="1" applyFill="1" applyAlignment="1">
      <alignment horizontal="center" vertical="center"/>
    </xf>
    <xf numFmtId="49" fontId="2" fillId="0" borderId="1" xfId="1" applyNumberFormat="1" applyFont="1" applyFill="1" applyBorder="1" applyAlignment="1">
      <alignment horizontal="center" vertical="center"/>
    </xf>
    <xf numFmtId="49" fontId="6" fillId="0" borderId="1" xfId="1" applyNumberFormat="1" applyFont="1" applyFill="1" applyBorder="1" applyAlignment="1">
      <alignment horizontal="center" vertical="center"/>
    </xf>
    <xf numFmtId="0" fontId="11" fillId="0" borderId="0" xfId="2" applyFont="1" applyFill="1"/>
    <xf numFmtId="166" fontId="11" fillId="0" borderId="0" xfId="1" applyNumberFormat="1" applyFont="1" applyFill="1" applyBorder="1" applyAlignment="1">
      <alignment horizontal="center" vertical="center"/>
    </xf>
    <xf numFmtId="0" fontId="2" fillId="0" borderId="0" xfId="1" applyFont="1" applyFill="1" applyAlignment="1">
      <alignment horizontal="center" vertical="center"/>
    </xf>
    <xf numFmtId="49" fontId="2" fillId="0" borderId="1" xfId="1" applyNumberFormat="1" applyFont="1" applyFill="1" applyBorder="1" applyAlignment="1">
      <alignment horizontal="center" vertical="center"/>
    </xf>
    <xf numFmtId="0" fontId="11" fillId="0" borderId="0" xfId="1" applyFont="1" applyFill="1" applyBorder="1" applyAlignment="1">
      <alignment horizontal="right" vertical="center"/>
    </xf>
    <xf numFmtId="0" fontId="29" fillId="0" borderId="0" xfId="1" applyFont="1" applyFill="1" applyBorder="1" applyAlignment="1">
      <alignment horizontal="right" vertical="center"/>
    </xf>
    <xf numFmtId="0" fontId="15" fillId="0" borderId="0" xfId="1" applyFont="1" applyFill="1" applyAlignment="1">
      <alignment horizontal="right"/>
    </xf>
    <xf numFmtId="0" fontId="15" fillId="0" borderId="0" xfId="2" applyFont="1" applyFill="1" applyBorder="1" applyAlignment="1">
      <alignment horizontal="right" vertical="center"/>
    </xf>
    <xf numFmtId="0" fontId="16" fillId="0" borderId="0" xfId="1" applyFont="1" applyFill="1" applyAlignment="1">
      <alignment horizontal="right"/>
    </xf>
    <xf numFmtId="0" fontId="47" fillId="0" borderId="0" xfId="2" applyFont="1"/>
    <xf numFmtId="0" fontId="48" fillId="0" borderId="0" xfId="1" applyFont="1" applyFill="1"/>
    <xf numFmtId="0" fontId="47" fillId="0" borderId="0" xfId="2" applyFont="1" applyFill="1"/>
    <xf numFmtId="0" fontId="49" fillId="0" borderId="0" xfId="1" applyFont="1" applyFill="1" applyAlignment="1"/>
    <xf numFmtId="0" fontId="49" fillId="0" borderId="0" xfId="1" applyFont="1" applyFill="1" applyBorder="1" applyAlignment="1">
      <alignment horizontal="right" vertical="center"/>
    </xf>
    <xf numFmtId="0" fontId="49" fillId="0" borderId="0" xfId="1" applyFont="1" applyFill="1" applyAlignment="1">
      <alignment horizontal="right"/>
    </xf>
    <xf numFmtId="0" fontId="50" fillId="0" borderId="0" xfId="1" applyFont="1" applyFill="1" applyAlignment="1">
      <alignment horizontal="center"/>
    </xf>
    <xf numFmtId="0" fontId="50" fillId="0" borderId="1" xfId="1" applyFont="1" applyFill="1" applyBorder="1" applyAlignment="1">
      <alignment horizontal="center" vertical="center"/>
    </xf>
    <xf numFmtId="0" fontId="50" fillId="0" borderId="1" xfId="1" applyFont="1" applyFill="1" applyBorder="1" applyAlignment="1">
      <alignment horizontal="center"/>
    </xf>
    <xf numFmtId="2" fontId="50" fillId="0" borderId="1" xfId="1" applyNumberFormat="1" applyFont="1" applyFill="1" applyBorder="1" applyAlignment="1">
      <alignment horizontal="left"/>
    </xf>
    <xf numFmtId="49" fontId="50" fillId="0" borderId="1" xfId="1" applyNumberFormat="1" applyFont="1" applyFill="1" applyBorder="1" applyAlignment="1">
      <alignment horizontal="center"/>
    </xf>
    <xf numFmtId="2" fontId="50" fillId="0" borderId="1" xfId="1" applyNumberFormat="1" applyFont="1" applyFill="1" applyBorder="1" applyAlignment="1">
      <alignment horizontal="center"/>
    </xf>
    <xf numFmtId="0" fontId="50" fillId="0" borderId="1" xfId="1" applyNumberFormat="1" applyFont="1" applyFill="1" applyBorder="1" applyAlignment="1">
      <alignment horizontal="center" vertical="center"/>
    </xf>
    <xf numFmtId="2" fontId="50" fillId="0" borderId="0" xfId="1" applyNumberFormat="1" applyFont="1" applyFill="1" applyBorder="1" applyAlignment="1">
      <alignment horizontal="center"/>
    </xf>
    <xf numFmtId="2" fontId="50" fillId="0" borderId="0" xfId="1" applyNumberFormat="1" applyFont="1" applyFill="1" applyBorder="1" applyAlignment="1">
      <alignment horizontal="left"/>
    </xf>
    <xf numFmtId="2" fontId="48" fillId="0" borderId="0" xfId="1" applyNumberFormat="1" applyFont="1" applyFill="1" applyBorder="1" applyAlignment="1">
      <alignment horizontal="left"/>
    </xf>
    <xf numFmtId="165" fontId="48" fillId="0" borderId="0" xfId="1" applyNumberFormat="1" applyFont="1" applyFill="1" applyBorder="1" applyAlignment="1">
      <alignment horizontal="center" vertical="center"/>
    </xf>
    <xf numFmtId="0" fontId="48" fillId="0" borderId="0" xfId="1" applyFont="1" applyFill="1" applyAlignment="1">
      <alignment horizontal="left"/>
    </xf>
    <xf numFmtId="0" fontId="48" fillId="0" borderId="0" xfId="1" applyFont="1" applyFill="1" applyAlignment="1">
      <alignment horizontal="right"/>
    </xf>
    <xf numFmtId="49" fontId="50" fillId="0" borderId="0" xfId="1" applyNumberFormat="1" applyFont="1" applyFill="1" applyBorder="1" applyAlignment="1">
      <alignment horizontal="center" vertical="center"/>
    </xf>
    <xf numFmtId="49" fontId="50" fillId="0" borderId="0" xfId="1" applyNumberFormat="1" applyFont="1" applyFill="1" applyBorder="1" applyAlignment="1">
      <alignment horizontal="center"/>
    </xf>
    <xf numFmtId="0" fontId="36" fillId="0" borderId="0" xfId="1" applyFont="1" applyFill="1" applyBorder="1" applyAlignment="1">
      <alignment horizontal="right" vertical="center"/>
    </xf>
    <xf numFmtId="0" fontId="51" fillId="0" borderId="0" xfId="1" applyFont="1" applyFill="1" applyAlignment="1">
      <alignment horizontal="right"/>
    </xf>
    <xf numFmtId="0" fontId="51" fillId="0" borderId="0" xfId="2" applyFont="1" applyFill="1" applyBorder="1" applyAlignment="1">
      <alignment horizontal="right" vertical="center"/>
    </xf>
    <xf numFmtId="0" fontId="42" fillId="0" borderId="0" xfId="1" applyFont="1" applyFill="1" applyBorder="1" applyAlignment="1">
      <alignment horizontal="right" vertical="center"/>
    </xf>
    <xf numFmtId="0" fontId="44" fillId="0" borderId="2" xfId="1" applyNumberFormat="1" applyFont="1" applyFill="1" applyBorder="1" applyAlignment="1">
      <alignment horizontal="center" vertical="center"/>
    </xf>
    <xf numFmtId="0" fontId="52" fillId="0" borderId="0" xfId="1" applyFont="1" applyFill="1" applyAlignment="1">
      <alignment horizontal="right"/>
    </xf>
    <xf numFmtId="0" fontId="52" fillId="0" borderId="0" xfId="2" applyFont="1" applyFill="1" applyBorder="1" applyAlignment="1">
      <alignment horizontal="right" vertical="center"/>
    </xf>
    <xf numFmtId="49" fontId="6" fillId="9" borderId="1" xfId="1" applyNumberFormat="1" applyFont="1" applyFill="1" applyBorder="1" applyAlignment="1">
      <alignment horizontal="center" vertical="center"/>
    </xf>
    <xf numFmtId="2" fontId="6" fillId="9" borderId="1" xfId="1" applyNumberFormat="1" applyFont="1" applyFill="1" applyBorder="1" applyAlignment="1">
      <alignment horizontal="left"/>
    </xf>
    <xf numFmtId="49" fontId="6" fillId="9" borderId="1" xfId="1" applyNumberFormat="1" applyFont="1" applyFill="1" applyBorder="1" applyAlignment="1">
      <alignment horizontal="center"/>
    </xf>
    <xf numFmtId="2" fontId="6" fillId="9" borderId="1" xfId="1" applyNumberFormat="1" applyFont="1" applyFill="1" applyBorder="1" applyAlignment="1">
      <alignment horizontal="center"/>
    </xf>
    <xf numFmtId="0" fontId="43" fillId="2" borderId="0" xfId="1" applyFont="1" applyFill="1"/>
    <xf numFmtId="0" fontId="41" fillId="2" borderId="0" xfId="2" applyFont="1" applyFill="1"/>
    <xf numFmtId="0" fontId="34" fillId="2" borderId="0" xfId="1" applyFont="1" applyFill="1" applyAlignment="1">
      <alignment horizontal="left"/>
    </xf>
    <xf numFmtId="0" fontId="35" fillId="2" borderId="0" xfId="2" applyFont="1" applyFill="1"/>
    <xf numFmtId="0" fontId="34" fillId="2" borderId="0" xfId="1" applyFont="1" applyFill="1" applyAlignment="1">
      <alignment horizontal="right"/>
    </xf>
    <xf numFmtId="0" fontId="16" fillId="0" borderId="0" xfId="2" applyFont="1" applyFill="1" applyBorder="1" applyAlignment="1">
      <alignment horizontal="right" vertical="center"/>
    </xf>
    <xf numFmtId="2" fontId="2" fillId="19" borderId="0" xfId="1" applyNumberFormat="1" applyFont="1" applyFill="1" applyBorder="1" applyAlignment="1">
      <alignment horizontal="left"/>
    </xf>
    <xf numFmtId="49" fontId="2" fillId="19" borderId="0" xfId="1" applyNumberFormat="1" applyFont="1" applyFill="1" applyBorder="1" applyAlignment="1">
      <alignment horizontal="center"/>
    </xf>
    <xf numFmtId="2" fontId="2" fillId="19" borderId="0" xfId="1" applyNumberFormat="1" applyFont="1" applyFill="1" applyBorder="1" applyAlignment="1">
      <alignment horizontal="center"/>
    </xf>
    <xf numFmtId="49" fontId="2" fillId="19" borderId="0" xfId="1" applyNumberFormat="1" applyFont="1" applyFill="1" applyBorder="1" applyAlignment="1">
      <alignment horizontal="center" vertical="center"/>
    </xf>
    <xf numFmtId="2" fontId="9" fillId="19" borderId="0" xfId="1" applyNumberFormat="1" applyFont="1" applyFill="1" applyBorder="1" applyAlignment="1">
      <alignment horizontal="left"/>
    </xf>
    <xf numFmtId="0" fontId="3" fillId="19" borderId="0" xfId="2" applyFont="1" applyFill="1"/>
    <xf numFmtId="165" fontId="9" fillId="19" borderId="0" xfId="1" applyNumberFormat="1" applyFont="1" applyFill="1" applyBorder="1" applyAlignment="1">
      <alignment horizontal="center" vertical="center"/>
    </xf>
    <xf numFmtId="0" fontId="9" fillId="19" borderId="0" xfId="1" applyFont="1" applyFill="1"/>
    <xf numFmtId="0" fontId="9" fillId="19" borderId="0" xfId="1" applyFont="1" applyFill="1" applyAlignment="1">
      <alignment horizontal="left"/>
    </xf>
    <xf numFmtId="0" fontId="9" fillId="19" borderId="0" xfId="1" applyFont="1" applyFill="1" applyAlignment="1">
      <alignment horizontal="right"/>
    </xf>
    <xf numFmtId="0" fontId="15" fillId="0" borderId="0" xfId="2" applyFont="1" applyFill="1" applyAlignment="1">
      <alignment horizontal="right" vertical="center"/>
    </xf>
    <xf numFmtId="0" fontId="15" fillId="0" borderId="0" xfId="1" applyFont="1" applyFill="1" applyAlignment="1">
      <alignment horizontal="right" vertical="center"/>
    </xf>
    <xf numFmtId="0" fontId="53" fillId="0" borderId="0" xfId="2" applyFont="1" applyFill="1" applyAlignment="1">
      <alignment horizontal="right" vertical="center"/>
    </xf>
    <xf numFmtId="2" fontId="53" fillId="0" borderId="0" xfId="1" applyNumberFormat="1" applyFont="1" applyFill="1" applyBorder="1" applyAlignment="1">
      <alignment horizontal="right" vertical="center"/>
    </xf>
    <xf numFmtId="2" fontId="53" fillId="0" borderId="0" xfId="1" applyNumberFormat="1" applyFont="1" applyFill="1" applyBorder="1" applyAlignment="1">
      <alignment horizontal="right"/>
    </xf>
    <xf numFmtId="0" fontId="15" fillId="2" borderId="0" xfId="2" applyFont="1" applyFill="1" applyAlignment="1">
      <alignment horizontal="right" vertical="center"/>
    </xf>
    <xf numFmtId="0" fontId="15" fillId="0" borderId="0" xfId="2" applyFont="1" applyFill="1" applyAlignment="1">
      <alignment horizontal="center"/>
    </xf>
    <xf numFmtId="0" fontId="52" fillId="0" borderId="0" xfId="2" applyFont="1" applyFill="1" applyAlignment="1">
      <alignment horizontal="right" vertical="center"/>
    </xf>
    <xf numFmtId="0" fontId="52" fillId="0" borderId="0" xfId="1" applyFont="1" applyFill="1"/>
    <xf numFmtId="0" fontId="52" fillId="0" borderId="0" xfId="2" applyFont="1" applyFill="1" applyAlignment="1">
      <alignment horizontal="center"/>
    </xf>
    <xf numFmtId="0" fontId="52" fillId="0" borderId="0" xfId="1" applyFont="1" applyFill="1" applyAlignment="1">
      <alignment horizontal="right" vertical="center"/>
    </xf>
    <xf numFmtId="0" fontId="54" fillId="0" borderId="0" xfId="2" applyFont="1" applyFill="1" applyAlignment="1">
      <alignment horizontal="right" vertical="center"/>
    </xf>
    <xf numFmtId="2" fontId="54" fillId="0" borderId="0" xfId="1" applyNumberFormat="1" applyFont="1" applyFill="1" applyBorder="1" applyAlignment="1">
      <alignment horizontal="right" vertical="center"/>
    </xf>
    <xf numFmtId="2" fontId="54" fillId="0" borderId="0" xfId="1" applyNumberFormat="1" applyFont="1" applyFill="1" applyBorder="1" applyAlignment="1">
      <alignment horizontal="right"/>
    </xf>
    <xf numFmtId="0" fontId="16" fillId="0" borderId="0" xfId="2" applyFont="1" applyFill="1" applyAlignment="1">
      <alignment horizontal="right" vertical="center"/>
    </xf>
    <xf numFmtId="0" fontId="16" fillId="0" borderId="0" xfId="2" applyFont="1" applyFill="1" applyAlignment="1">
      <alignment horizontal="center"/>
    </xf>
    <xf numFmtId="0" fontId="16" fillId="0" borderId="0" xfId="1" applyFont="1" applyFill="1" applyAlignment="1">
      <alignment horizontal="right" vertical="center"/>
    </xf>
    <xf numFmtId="0" fontId="55" fillId="0" borderId="0" xfId="2" applyFont="1" applyFill="1" applyAlignment="1">
      <alignment horizontal="right" vertical="center"/>
    </xf>
    <xf numFmtId="2" fontId="55" fillId="0" borderId="0" xfId="1" applyNumberFormat="1" applyFont="1" applyFill="1" applyBorder="1" applyAlignment="1">
      <alignment horizontal="right" vertical="center"/>
    </xf>
    <xf numFmtId="2" fontId="55" fillId="0" borderId="0" xfId="1" applyNumberFormat="1" applyFont="1" applyFill="1" applyBorder="1" applyAlignment="1">
      <alignment horizontal="right"/>
    </xf>
    <xf numFmtId="2" fontId="56" fillId="0" borderId="0" xfId="1" applyNumberFormat="1" applyFont="1" applyFill="1" applyBorder="1" applyAlignment="1">
      <alignment horizontal="right" vertical="center"/>
    </xf>
    <xf numFmtId="2" fontId="15" fillId="0" borderId="0" xfId="1" applyNumberFormat="1" applyFont="1" applyFill="1" applyAlignment="1">
      <alignment horizontal="right"/>
    </xf>
    <xf numFmtId="2" fontId="15" fillId="0" borderId="0" xfId="2" applyNumberFormat="1" applyFont="1" applyFill="1" applyAlignment="1">
      <alignment horizontal="right" vertical="center"/>
    </xf>
    <xf numFmtId="2" fontId="56" fillId="0" borderId="0" xfId="1" applyNumberFormat="1" applyFont="1" applyFill="1" applyBorder="1" applyAlignment="1">
      <alignment horizontal="right"/>
    </xf>
    <xf numFmtId="2" fontId="15" fillId="0" borderId="0" xfId="1" applyNumberFormat="1" applyFont="1" applyFill="1"/>
    <xf numFmtId="2" fontId="15" fillId="0" borderId="0" xfId="2" applyNumberFormat="1" applyFont="1" applyFill="1" applyBorder="1" applyAlignment="1">
      <alignment horizontal="right" vertical="center"/>
    </xf>
    <xf numFmtId="0" fontId="57" fillId="0" borderId="0" xfId="2" applyFont="1" applyAlignment="1">
      <alignment horizontal="left"/>
    </xf>
    <xf numFmtId="0" fontId="57" fillId="0" borderId="0" xfId="2" applyFont="1" applyAlignment="1"/>
    <xf numFmtId="0" fontId="57" fillId="0" borderId="0" xfId="2" applyFont="1" applyAlignment="1">
      <alignment horizontal="right"/>
    </xf>
    <xf numFmtId="0" fontId="58" fillId="0" borderId="0" xfId="2" applyFont="1" applyAlignment="1">
      <alignment horizontal="left" vertical="center"/>
    </xf>
    <xf numFmtId="0" fontId="59" fillId="0" borderId="0" xfId="2" applyFont="1" applyAlignment="1">
      <alignment horizontal="left" vertical="center"/>
    </xf>
    <xf numFmtId="0" fontId="60" fillId="0" borderId="0" xfId="2" applyFont="1" applyAlignment="1">
      <alignment horizontal="left" vertical="center"/>
    </xf>
    <xf numFmtId="0" fontId="57" fillId="4" borderId="1" xfId="2" applyFont="1" applyFill="1" applyBorder="1" applyAlignment="1" applyProtection="1">
      <protection locked="0"/>
    </xf>
    <xf numFmtId="0" fontId="61" fillId="0" borderId="20" xfId="2" applyFont="1" applyBorder="1" applyAlignment="1">
      <alignment horizontal="center" vertical="center" wrapText="1"/>
    </xf>
    <xf numFmtId="0" fontId="61" fillId="0" borderId="21" xfId="2" applyFont="1" applyBorder="1" applyAlignment="1">
      <alignment horizontal="center" vertical="center" wrapText="1"/>
    </xf>
    <xf numFmtId="0" fontId="62" fillId="0" borderId="21" xfId="2" applyFont="1" applyBorder="1" applyAlignment="1">
      <alignment horizontal="center" vertical="center" wrapText="1"/>
    </xf>
    <xf numFmtId="0" fontId="62" fillId="0" borderId="22" xfId="2" applyFont="1" applyBorder="1" applyAlignment="1">
      <alignment horizontal="center" vertical="center" wrapText="1"/>
    </xf>
    <xf numFmtId="0" fontId="57" fillId="0" borderId="5" xfId="2" applyFont="1" applyBorder="1" applyAlignment="1">
      <alignment horizontal="center"/>
    </xf>
    <xf numFmtId="0" fontId="57" fillId="0" borderId="23" xfId="2" applyFont="1" applyBorder="1" applyAlignment="1">
      <alignment horizontal="center"/>
    </xf>
    <xf numFmtId="0" fontId="10" fillId="0" borderId="6" xfId="2" applyBorder="1"/>
    <xf numFmtId="0" fontId="10" fillId="0" borderId="9" xfId="2" applyBorder="1"/>
    <xf numFmtId="0" fontId="57" fillId="22" borderId="9" xfId="7" applyFont="1" applyFill="1" applyBorder="1" applyAlignment="1" applyProtection="1">
      <alignment vertical="top" wrapText="1"/>
      <protection locked="0"/>
    </xf>
    <xf numFmtId="0" fontId="57" fillId="22" borderId="9" xfId="7" applyFont="1" applyFill="1" applyBorder="1" applyAlignment="1" applyProtection="1">
      <alignment horizontal="center" vertical="top" wrapText="1"/>
      <protection locked="0"/>
    </xf>
    <xf numFmtId="0" fontId="57" fillId="22" borderId="10" xfId="7" applyFont="1" applyFill="1" applyBorder="1" applyAlignment="1" applyProtection="1">
      <alignment horizontal="center" vertical="top" wrapText="1"/>
      <protection locked="0"/>
    </xf>
    <xf numFmtId="0" fontId="57" fillId="0" borderId="24" xfId="2" applyFont="1" applyBorder="1" applyAlignment="1">
      <alignment horizontal="center"/>
    </xf>
    <xf numFmtId="0" fontId="57" fillId="0" borderId="25" xfId="2" applyFont="1" applyBorder="1" applyAlignment="1">
      <alignment horizontal="center"/>
    </xf>
    <xf numFmtId="0" fontId="10" fillId="0" borderId="26" xfId="2" applyBorder="1"/>
    <xf numFmtId="0" fontId="10" fillId="4" borderId="1" xfId="2" applyFill="1" applyBorder="1" applyProtection="1">
      <protection locked="0"/>
    </xf>
    <xf numFmtId="0" fontId="57" fillId="22" borderId="1" xfId="7" applyFont="1" applyFill="1" applyBorder="1" applyAlignment="1" applyProtection="1">
      <alignment vertical="top" wrapText="1"/>
      <protection locked="0"/>
    </xf>
    <xf numFmtId="0" fontId="57" fillId="22" borderId="1" xfId="7" applyFont="1" applyFill="1" applyBorder="1" applyAlignment="1" applyProtection="1">
      <alignment horizontal="center" vertical="top" wrapText="1"/>
      <protection locked="0"/>
    </xf>
    <xf numFmtId="0" fontId="57" fillId="22" borderId="12" xfId="7" applyFont="1" applyFill="1" applyBorder="1" applyAlignment="1" applyProtection="1">
      <alignment horizontal="center" vertical="top" wrapText="1"/>
      <protection locked="0"/>
    </xf>
    <xf numFmtId="0" fontId="10" fillId="0" borderId="1" xfId="2" applyBorder="1"/>
    <xf numFmtId="0" fontId="57" fillId="0" borderId="27" xfId="2" applyFont="1" applyBorder="1" applyAlignment="1">
      <alignment horizontal="center"/>
    </xf>
    <xf numFmtId="0" fontId="57" fillId="0" borderId="28" xfId="2" applyFont="1" applyBorder="1" applyAlignment="1">
      <alignment horizontal="center"/>
    </xf>
    <xf numFmtId="0" fontId="10" fillId="0" borderId="16" xfId="2" applyBorder="1"/>
    <xf numFmtId="0" fontId="63" fillId="0" borderId="1" xfId="2" applyFont="1" applyFill="1" applyBorder="1" applyAlignment="1" applyProtection="1">
      <alignment horizontal="right"/>
      <protection locked="0"/>
    </xf>
    <xf numFmtId="0" fontId="57" fillId="0" borderId="1" xfId="2" applyFont="1" applyBorder="1" applyAlignment="1">
      <alignment vertical="top" wrapText="1"/>
    </xf>
    <xf numFmtId="0" fontId="57" fillId="0" borderId="1" xfId="2" applyFont="1" applyBorder="1" applyAlignment="1">
      <alignment horizontal="center" vertical="top" wrapText="1"/>
    </xf>
    <xf numFmtId="0" fontId="57" fillId="0" borderId="12" xfId="2" applyFont="1" applyBorder="1" applyAlignment="1">
      <alignment horizontal="center" vertical="top" wrapText="1"/>
    </xf>
    <xf numFmtId="0" fontId="57" fillId="0" borderId="29" xfId="2" applyFont="1" applyBorder="1" applyAlignment="1">
      <alignment horizontal="center"/>
    </xf>
    <xf numFmtId="0" fontId="57" fillId="0" borderId="18" xfId="2" applyFont="1" applyBorder="1" applyAlignment="1">
      <alignment horizontal="center"/>
    </xf>
    <xf numFmtId="0" fontId="10" fillId="0" borderId="18" xfId="2" applyBorder="1"/>
    <xf numFmtId="0" fontId="57" fillId="4" borderId="1" xfId="2" applyFont="1" applyFill="1" applyBorder="1" applyAlignment="1" applyProtection="1">
      <alignment vertical="top" wrapText="1"/>
      <protection locked="0"/>
    </xf>
    <xf numFmtId="0" fontId="57" fillId="4" borderId="1" xfId="2" applyFont="1" applyFill="1" applyBorder="1" applyAlignment="1" applyProtection="1">
      <alignment horizontal="center" vertical="top" wrapText="1"/>
      <protection locked="0"/>
    </xf>
    <xf numFmtId="0" fontId="57" fillId="4" borderId="12" xfId="2" applyFont="1" applyFill="1" applyBorder="1" applyAlignment="1" applyProtection="1">
      <alignment horizontal="center" vertical="top" wrapText="1"/>
      <protection locked="0"/>
    </xf>
    <xf numFmtId="0" fontId="57" fillId="0" borderId="1" xfId="2" applyFont="1" applyFill="1" applyBorder="1" applyAlignment="1">
      <alignment vertical="top" wrapText="1"/>
    </xf>
    <xf numFmtId="0" fontId="57" fillId="23" borderId="30" xfId="2" applyFont="1" applyFill="1" applyBorder="1" applyAlignment="1">
      <alignment horizontal="center"/>
    </xf>
    <xf numFmtId="0" fontId="57" fillId="23" borderId="14" xfId="2" applyFont="1" applyFill="1" applyBorder="1" applyAlignment="1">
      <alignment horizontal="center"/>
    </xf>
    <xf numFmtId="0" fontId="57" fillId="23" borderId="14" xfId="2" applyFont="1" applyFill="1" applyBorder="1" applyAlignment="1">
      <alignment vertical="top" wrapText="1"/>
    </xf>
    <xf numFmtId="0" fontId="57" fillId="23" borderId="14" xfId="2" applyFont="1" applyFill="1" applyBorder="1" applyAlignment="1">
      <alignment horizontal="center" vertical="top" wrapText="1"/>
    </xf>
    <xf numFmtId="0" fontId="57" fillId="0" borderId="26" xfId="2" applyFont="1" applyBorder="1" applyAlignment="1">
      <alignment horizontal="center"/>
    </xf>
    <xf numFmtId="0" fontId="57" fillId="4" borderId="9" xfId="2" applyFont="1" applyFill="1" applyBorder="1" applyAlignment="1" applyProtection="1">
      <alignment vertical="top" wrapText="1"/>
      <protection locked="0"/>
    </xf>
    <xf numFmtId="0" fontId="57" fillId="4" borderId="9" xfId="2" applyFont="1" applyFill="1" applyBorder="1" applyAlignment="1" applyProtection="1">
      <alignment horizontal="center" vertical="top" wrapText="1"/>
      <protection locked="0"/>
    </xf>
    <xf numFmtId="0" fontId="57" fillId="4" borderId="10" xfId="2" applyFont="1" applyFill="1" applyBorder="1" applyAlignment="1" applyProtection="1">
      <alignment horizontal="center" vertical="top" wrapText="1"/>
      <protection locked="0"/>
    </xf>
    <xf numFmtId="0" fontId="57" fillId="0" borderId="16" xfId="2" applyFont="1" applyBorder="1" applyAlignment="1">
      <alignment horizontal="center"/>
    </xf>
    <xf numFmtId="0" fontId="57" fillId="23" borderId="1" xfId="2" applyFont="1" applyFill="1" applyBorder="1" applyAlignment="1">
      <alignment horizontal="center"/>
    </xf>
    <xf numFmtId="0" fontId="57" fillId="0" borderId="20" xfId="2" applyFont="1" applyBorder="1" applyAlignment="1"/>
    <xf numFmtId="0" fontId="57" fillId="0" borderId="21" xfId="2" applyFont="1" applyBorder="1" applyAlignment="1"/>
    <xf numFmtId="0" fontId="57" fillId="0" borderId="21" xfId="2" applyFont="1" applyBorder="1" applyAlignment="1">
      <alignment horizontal="center"/>
    </xf>
    <xf numFmtId="0" fontId="66" fillId="0" borderId="0" xfId="4" applyFont="1"/>
    <xf numFmtId="0" fontId="67" fillId="0" borderId="0" xfId="4" applyFont="1"/>
    <xf numFmtId="0" fontId="66" fillId="0" borderId="1" xfId="4" applyFont="1" applyBorder="1" applyAlignment="1">
      <alignment horizontal="center"/>
    </xf>
    <xf numFmtId="0" fontId="66" fillId="24" borderId="1" xfId="4" applyFont="1" applyFill="1" applyBorder="1" applyAlignment="1">
      <alignment horizontal="center"/>
    </xf>
    <xf numFmtId="0" fontId="66" fillId="4" borderId="1" xfId="4" applyFont="1" applyFill="1" applyBorder="1" applyAlignment="1">
      <alignment horizontal="center"/>
    </xf>
    <xf numFmtId="0" fontId="66" fillId="25" borderId="1" xfId="4" applyFont="1" applyFill="1" applyBorder="1" applyAlignment="1" applyProtection="1">
      <alignment horizontal="center"/>
      <protection locked="0"/>
    </xf>
    <xf numFmtId="0" fontId="66" fillId="25" borderId="1" xfId="4" applyFont="1" applyFill="1" applyBorder="1" applyAlignment="1">
      <alignment horizontal="center"/>
    </xf>
    <xf numFmtId="0" fontId="66" fillId="4" borderId="1" xfId="4" applyFont="1" applyFill="1" applyBorder="1" applyAlignment="1" applyProtection="1">
      <alignment horizontal="center"/>
      <protection locked="0"/>
    </xf>
    <xf numFmtId="0" fontId="66" fillId="23" borderId="1" xfId="4" applyFont="1" applyFill="1" applyBorder="1" applyAlignment="1">
      <alignment horizontal="center"/>
    </xf>
    <xf numFmtId="0" fontId="66" fillId="24" borderId="1" xfId="4" applyFont="1" applyFill="1" applyBorder="1" applyAlignment="1" applyProtection="1">
      <alignment horizontal="center"/>
      <protection locked="0"/>
    </xf>
    <xf numFmtId="0" fontId="15" fillId="13" borderId="0" xfId="1" applyFont="1" applyFill="1" applyAlignment="1">
      <alignment horizontal="right"/>
    </xf>
    <xf numFmtId="0" fontId="15" fillId="13" borderId="0" xfId="2" applyFont="1" applyFill="1" applyAlignment="1">
      <alignment horizontal="right" vertical="center"/>
    </xf>
    <xf numFmtId="0" fontId="53" fillId="13" borderId="0" xfId="2" applyFont="1" applyFill="1" applyAlignment="1">
      <alignment horizontal="right" vertical="center"/>
    </xf>
    <xf numFmtId="0" fontId="15" fillId="13" borderId="0" xfId="1" applyFont="1" applyFill="1" applyAlignment="1">
      <alignment horizontal="right" vertical="center"/>
    </xf>
    <xf numFmtId="2" fontId="15" fillId="13" borderId="0" xfId="2" applyNumberFormat="1" applyFont="1" applyFill="1" applyAlignment="1">
      <alignment horizontal="right" vertical="center"/>
    </xf>
    <xf numFmtId="0" fontId="15" fillId="13" borderId="0" xfId="1" applyFont="1" applyFill="1"/>
    <xf numFmtId="0" fontId="57" fillId="4" borderId="1" xfId="2" applyFont="1" applyFill="1" applyBorder="1" applyAlignment="1" applyProtection="1">
      <alignment horizontal="left" wrapText="1"/>
      <protection locked="0"/>
    </xf>
    <xf numFmtId="0" fontId="57" fillId="4" borderId="1" xfId="2" applyFont="1" applyFill="1" applyBorder="1" applyAlignment="1" applyProtection="1">
      <alignment horizontal="left"/>
      <protection locked="0"/>
    </xf>
    <xf numFmtId="0" fontId="65" fillId="23" borderId="32" xfId="2" applyFont="1" applyFill="1" applyBorder="1" applyAlignment="1">
      <alignment horizontal="center" vertical="center" wrapText="1"/>
    </xf>
    <xf numFmtId="0" fontId="57" fillId="0" borderId="0" xfId="2" applyFont="1" applyFill="1" applyAlignment="1">
      <alignment horizontal="right"/>
    </xf>
    <xf numFmtId="0" fontId="57" fillId="0" borderId="0" xfId="2" applyFont="1" applyFill="1" applyAlignment="1"/>
    <xf numFmtId="0" fontId="14" fillId="0" borderId="6" xfId="4" applyFill="1" applyBorder="1" applyAlignment="1">
      <alignment horizontal="center"/>
    </xf>
    <xf numFmtId="0" fontId="57" fillId="0" borderId="9" xfId="7" applyFont="1" applyFill="1" applyBorder="1" applyAlignment="1" applyProtection="1">
      <alignment horizontal="center" vertical="top" wrapText="1"/>
      <protection locked="0"/>
    </xf>
    <xf numFmtId="0" fontId="57" fillId="0" borderId="1" xfId="7" applyFont="1" applyFill="1" applyBorder="1" applyAlignment="1" applyProtection="1">
      <alignment horizontal="center" vertical="top" wrapText="1"/>
      <protection locked="0"/>
    </xf>
    <xf numFmtId="0" fontId="57" fillId="0" borderId="1" xfId="2" applyFont="1" applyFill="1" applyBorder="1" applyAlignment="1">
      <alignment horizontal="center" vertical="top" wrapText="1"/>
    </xf>
    <xf numFmtId="0" fontId="57" fillId="0" borderId="1" xfId="2" applyFont="1" applyFill="1" applyBorder="1" applyAlignment="1" applyProtection="1">
      <alignment horizontal="center" vertical="top" wrapText="1"/>
      <protection locked="0"/>
    </xf>
    <xf numFmtId="0" fontId="57" fillId="0" borderId="14" xfId="2" applyFont="1" applyFill="1" applyBorder="1" applyAlignment="1">
      <alignment horizontal="center" vertical="top" wrapText="1"/>
    </xf>
    <xf numFmtId="0" fontId="57" fillId="0" borderId="9" xfId="2" applyFont="1" applyFill="1" applyBorder="1" applyAlignment="1" applyProtection="1">
      <alignment horizontal="center" vertical="top" wrapText="1"/>
      <protection locked="0"/>
    </xf>
    <xf numFmtId="0" fontId="57" fillId="0" borderId="21" xfId="2" applyFont="1" applyFill="1" applyBorder="1" applyAlignment="1">
      <alignment horizontal="center"/>
    </xf>
    <xf numFmtId="16" fontId="10" fillId="0" borderId="26" xfId="2" applyNumberFormat="1" applyBorder="1"/>
    <xf numFmtId="0" fontId="57" fillId="0" borderId="1" xfId="2" applyFont="1" applyFill="1" applyBorder="1" applyAlignment="1" applyProtection="1">
      <alignment horizontal="left" wrapText="1"/>
      <protection locked="0"/>
    </xf>
    <xf numFmtId="0" fontId="57" fillId="0" borderId="1" xfId="2" applyFont="1" applyFill="1" applyBorder="1" applyAlignment="1" applyProtection="1">
      <alignment horizontal="left"/>
      <protection locked="0"/>
    </xf>
    <xf numFmtId="0" fontId="62" fillId="0" borderId="21" xfId="2" applyFont="1" applyFill="1" applyBorder="1" applyAlignment="1">
      <alignment horizontal="center" vertical="center" wrapText="1"/>
    </xf>
    <xf numFmtId="16" fontId="57" fillId="0" borderId="9" xfId="7" applyNumberFormat="1" applyFont="1" applyFill="1" applyBorder="1" applyAlignment="1" applyProtection="1">
      <alignment horizontal="center" vertical="top" wrapText="1"/>
      <protection locked="0"/>
    </xf>
    <xf numFmtId="16" fontId="57" fillId="0" borderId="9" xfId="2" applyNumberFormat="1" applyFont="1" applyFill="1" applyBorder="1" applyAlignment="1" applyProtection="1">
      <alignment horizontal="center" vertical="top" wrapText="1"/>
      <protection locked="0"/>
    </xf>
    <xf numFmtId="0" fontId="13" fillId="2" borderId="0" xfId="1" applyFont="1" applyFill="1" applyAlignment="1">
      <alignment horizontal="left"/>
    </xf>
    <xf numFmtId="0" fontId="13" fillId="2" borderId="0" xfId="1" applyFont="1" applyFill="1" applyAlignment="1">
      <alignment horizontal="right"/>
    </xf>
    <xf numFmtId="0" fontId="16" fillId="2" borderId="0" xfId="2" applyFont="1" applyFill="1" applyBorder="1" applyAlignment="1">
      <alignment horizontal="right" vertical="center"/>
    </xf>
    <xf numFmtId="2" fontId="6" fillId="19" borderId="1" xfId="1" applyNumberFormat="1" applyFont="1" applyFill="1" applyBorder="1" applyAlignment="1">
      <alignment horizontal="left"/>
    </xf>
    <xf numFmtId="49" fontId="6" fillId="19" borderId="1" xfId="1" applyNumberFormat="1" applyFont="1" applyFill="1" applyBorder="1" applyAlignment="1">
      <alignment horizontal="center"/>
    </xf>
    <xf numFmtId="2" fontId="6" fillId="19" borderId="1" xfId="1" applyNumberFormat="1" applyFont="1" applyFill="1" applyBorder="1" applyAlignment="1">
      <alignment horizontal="center"/>
    </xf>
    <xf numFmtId="49" fontId="6" fillId="19" borderId="1" xfId="1" applyNumberFormat="1" applyFont="1" applyFill="1" applyBorder="1" applyAlignment="1">
      <alignment horizontal="center" vertical="center"/>
    </xf>
    <xf numFmtId="0" fontId="6" fillId="19" borderId="1" xfId="1" applyNumberFormat="1" applyFont="1" applyFill="1" applyBorder="1" applyAlignment="1">
      <alignment horizontal="center" vertical="center"/>
    </xf>
    <xf numFmtId="0" fontId="6" fillId="19" borderId="1" xfId="1" applyFont="1" applyFill="1" applyBorder="1" applyAlignment="1">
      <alignment horizontal="center" vertical="center"/>
    </xf>
    <xf numFmtId="0" fontId="16" fillId="2" borderId="0" xfId="1" applyFont="1" applyFill="1"/>
    <xf numFmtId="0" fontId="15" fillId="17" borderId="0" xfId="1" applyFont="1" applyFill="1" applyAlignment="1">
      <alignment horizontal="right"/>
    </xf>
    <xf numFmtId="0" fontId="15" fillId="17" borderId="0" xfId="2" applyFont="1" applyFill="1" applyAlignment="1">
      <alignment horizontal="right" vertical="center"/>
    </xf>
    <xf numFmtId="0" fontId="53" fillId="17" borderId="0" xfId="2" applyFont="1" applyFill="1" applyAlignment="1">
      <alignment horizontal="right" vertical="center"/>
    </xf>
    <xf numFmtId="0" fontId="15" fillId="17" borderId="0" xfId="1" applyFont="1" applyFill="1" applyAlignment="1">
      <alignment horizontal="right" vertical="center"/>
    </xf>
    <xf numFmtId="2" fontId="15" fillId="17" borderId="0" xfId="2" applyNumberFormat="1" applyFont="1" applyFill="1" applyAlignment="1">
      <alignment horizontal="right" vertical="center"/>
    </xf>
    <xf numFmtId="0" fontId="15" fillId="17" borderId="0" xfId="1" applyFont="1" applyFill="1"/>
    <xf numFmtId="14" fontId="3" fillId="0" borderId="0" xfId="1" applyNumberFormat="1" applyFont="1" applyFill="1"/>
    <xf numFmtId="14" fontId="3" fillId="2" borderId="0" xfId="2" applyNumberFormat="1" applyFont="1" applyFill="1"/>
    <xf numFmtId="14" fontId="3" fillId="0" borderId="0" xfId="2" applyNumberFormat="1" applyFont="1" applyFill="1"/>
    <xf numFmtId="14" fontId="11" fillId="0" borderId="0" xfId="1" applyNumberFormat="1" applyFont="1" applyFill="1" applyBorder="1" applyAlignment="1">
      <alignment horizontal="right" vertical="center"/>
    </xf>
    <xf numFmtId="14" fontId="3" fillId="0" borderId="0" xfId="1" applyNumberFormat="1" applyFont="1"/>
    <xf numFmtId="14" fontId="7" fillId="0" borderId="0" xfId="2" applyNumberFormat="1" applyFont="1" applyFill="1"/>
    <xf numFmtId="14" fontId="1" fillId="0" borderId="0" xfId="1" applyNumberFormat="1" applyFont="1" applyFill="1"/>
    <xf numFmtId="14" fontId="19" fillId="0" borderId="0" xfId="1" applyNumberFormat="1" applyFont="1" applyFill="1"/>
    <xf numFmtId="14" fontId="29" fillId="0" borderId="0" xfId="1" applyNumberFormat="1" applyFont="1" applyFill="1" applyBorder="1" applyAlignment="1">
      <alignment horizontal="right" vertical="center"/>
    </xf>
    <xf numFmtId="14" fontId="7" fillId="0" borderId="0" xfId="1" applyNumberFormat="1" applyFont="1" applyFill="1"/>
    <xf numFmtId="14" fontId="8" fillId="0" borderId="0" xfId="1" applyNumberFormat="1" applyFont="1" applyFill="1"/>
    <xf numFmtId="14" fontId="7" fillId="0" borderId="0" xfId="2" applyNumberFormat="1" applyFont="1"/>
    <xf numFmtId="14" fontId="7" fillId="0" borderId="0" xfId="1" applyNumberFormat="1" applyFont="1"/>
    <xf numFmtId="14" fontId="7" fillId="2" borderId="0" xfId="2" applyNumberFormat="1" applyFont="1" applyFill="1"/>
    <xf numFmtId="14" fontId="3" fillId="0" borderId="0" xfId="1" applyNumberFormat="1" applyFont="1" applyFill="1" applyAlignment="1">
      <alignment horizontal="right"/>
    </xf>
    <xf numFmtId="14" fontId="3" fillId="0" borderId="0" xfId="2" applyNumberFormat="1" applyFont="1"/>
    <xf numFmtId="14" fontId="36" fillId="0" borderId="0" xfId="1" applyNumberFormat="1" applyFont="1" applyFill="1" applyBorder="1" applyAlignment="1">
      <alignment horizontal="right" vertical="center"/>
    </xf>
    <xf numFmtId="14" fontId="35" fillId="0" borderId="0" xfId="2" applyNumberFormat="1" applyFont="1" applyFill="1"/>
    <xf numFmtId="49" fontId="2" fillId="13" borderId="0" xfId="1" applyNumberFormat="1" applyFont="1" applyFill="1" applyBorder="1" applyAlignment="1">
      <alignment horizontal="center" vertical="center"/>
    </xf>
    <xf numFmtId="49" fontId="2" fillId="13" borderId="0" xfId="1" applyNumberFormat="1" applyFont="1" applyFill="1" applyBorder="1" applyAlignment="1">
      <alignment horizontal="center"/>
    </xf>
    <xf numFmtId="2" fontId="2" fillId="13" borderId="0" xfId="1" applyNumberFormat="1" applyFont="1" applyFill="1" applyBorder="1" applyAlignment="1">
      <alignment horizontal="center"/>
    </xf>
    <xf numFmtId="0" fontId="2" fillId="17" borderId="2" xfId="1" applyNumberFormat="1" applyFont="1" applyFill="1" applyBorder="1" applyAlignment="1">
      <alignment horizontal="center" vertical="center"/>
    </xf>
    <xf numFmtId="0" fontId="53" fillId="16" borderId="0" xfId="2" applyFont="1" applyFill="1" applyAlignment="1">
      <alignment horizontal="right" vertical="center"/>
    </xf>
    <xf numFmtId="0" fontId="15" fillId="16" borderId="0" xfId="2" applyFont="1" applyFill="1" applyAlignment="1">
      <alignment horizontal="right" vertical="center"/>
    </xf>
    <xf numFmtId="2" fontId="53" fillId="16" borderId="0" xfId="1" applyNumberFormat="1" applyFont="1" applyFill="1" applyBorder="1" applyAlignment="1">
      <alignment horizontal="right" vertical="center"/>
    </xf>
    <xf numFmtId="49" fontId="2" fillId="16" borderId="0" xfId="1" applyNumberFormat="1" applyFont="1" applyFill="1" applyBorder="1" applyAlignment="1">
      <alignment horizontal="center"/>
    </xf>
    <xf numFmtId="2" fontId="2" fillId="16" borderId="0" xfId="1" applyNumberFormat="1" applyFont="1" applyFill="1" applyBorder="1" applyAlignment="1">
      <alignment horizontal="center"/>
    </xf>
    <xf numFmtId="49" fontId="2" fillId="16" borderId="0" xfId="1" applyNumberFormat="1" applyFont="1" applyFill="1" applyBorder="1" applyAlignment="1">
      <alignment horizontal="center" vertical="center"/>
    </xf>
    <xf numFmtId="2" fontId="53" fillId="16" borderId="0" xfId="1" applyNumberFormat="1" applyFont="1" applyFill="1" applyBorder="1" applyAlignment="1">
      <alignment horizontal="right"/>
    </xf>
    <xf numFmtId="2" fontId="53" fillId="13" borderId="0" xfId="1" applyNumberFormat="1" applyFont="1" applyFill="1" applyBorder="1" applyAlignment="1">
      <alignment horizontal="right" vertical="center"/>
    </xf>
    <xf numFmtId="2" fontId="53" fillId="13" borderId="0" xfId="1" applyNumberFormat="1" applyFont="1" applyFill="1" applyBorder="1" applyAlignment="1">
      <alignment horizontal="right"/>
    </xf>
    <xf numFmtId="0" fontId="15" fillId="17" borderId="0" xfId="2" applyFont="1" applyFill="1" applyBorder="1" applyAlignment="1">
      <alignment horizontal="right" vertical="center"/>
    </xf>
    <xf numFmtId="2" fontId="53" fillId="17" borderId="0" xfId="1" applyNumberFormat="1" applyFont="1" applyFill="1" applyBorder="1" applyAlignment="1">
      <alignment horizontal="right" vertical="center"/>
    </xf>
    <xf numFmtId="2" fontId="2" fillId="17" borderId="0" xfId="1" applyNumberFormat="1" applyFont="1" applyFill="1" applyBorder="1" applyAlignment="1">
      <alignment horizontal="center"/>
    </xf>
    <xf numFmtId="49" fontId="2" fillId="17" borderId="0" xfId="1" applyNumberFormat="1" applyFont="1" applyFill="1" applyBorder="1" applyAlignment="1">
      <alignment horizontal="center" vertical="center"/>
    </xf>
    <xf numFmtId="2" fontId="53" fillId="17" borderId="0" xfId="1" applyNumberFormat="1" applyFont="1" applyFill="1" applyBorder="1" applyAlignment="1">
      <alignment horizontal="right"/>
    </xf>
    <xf numFmtId="0" fontId="15" fillId="13" borderId="0" xfId="2" applyFont="1" applyFill="1" applyBorder="1" applyAlignment="1">
      <alignment horizontal="right" vertical="center"/>
    </xf>
    <xf numFmtId="2" fontId="2" fillId="26" borderId="1" xfId="1" applyNumberFormat="1" applyFont="1" applyFill="1" applyBorder="1" applyAlignment="1">
      <alignment horizontal="center"/>
    </xf>
    <xf numFmtId="0" fontId="15" fillId="26" borderId="0" xfId="2" applyFont="1" applyFill="1" applyAlignment="1">
      <alignment horizontal="right" vertical="center"/>
    </xf>
    <xf numFmtId="0" fontId="2" fillId="26" borderId="1" xfId="1" applyNumberFormat="1" applyFont="1" applyFill="1" applyBorder="1" applyAlignment="1">
      <alignment horizontal="center" vertical="center"/>
    </xf>
    <xf numFmtId="2" fontId="2" fillId="26" borderId="1" xfId="1" applyNumberFormat="1" applyFont="1" applyFill="1" applyBorder="1" applyAlignment="1">
      <alignment horizontal="left"/>
    </xf>
    <xf numFmtId="0" fontId="15" fillId="26" borderId="0" xfId="1" applyFont="1" applyFill="1" applyAlignment="1">
      <alignment horizontal="right" vertical="center"/>
    </xf>
    <xf numFmtId="49" fontId="2" fillId="26" borderId="1" xfId="1" applyNumberFormat="1" applyFont="1" applyFill="1" applyBorder="1" applyAlignment="1">
      <alignment horizontal="center" vertical="center"/>
    </xf>
    <xf numFmtId="0" fontId="15" fillId="26" borderId="0" xfId="1" applyFont="1" applyFill="1" applyAlignment="1">
      <alignment horizontal="right"/>
    </xf>
    <xf numFmtId="0" fontId="15" fillId="26" borderId="0" xfId="2" applyFont="1" applyFill="1" applyBorder="1" applyAlignment="1">
      <alignment horizontal="right" vertical="center"/>
    </xf>
    <xf numFmtId="0" fontId="15" fillId="12" borderId="0" xfId="2" applyFont="1" applyFill="1" applyAlignment="1">
      <alignment horizontal="right" vertical="center"/>
    </xf>
    <xf numFmtId="0" fontId="15" fillId="12" borderId="0" xfId="1" applyFont="1" applyFill="1" applyAlignment="1">
      <alignment horizontal="right" vertical="center"/>
    </xf>
    <xf numFmtId="0" fontId="15" fillId="12" borderId="0" xfId="1" applyFont="1" applyFill="1" applyAlignment="1">
      <alignment horizontal="right"/>
    </xf>
    <xf numFmtId="0" fontId="15" fillId="12" borderId="0" xfId="2" applyFont="1" applyFill="1" applyBorder="1" applyAlignment="1">
      <alignment horizontal="right" vertical="center"/>
    </xf>
    <xf numFmtId="0" fontId="15" fillId="2" borderId="0" xfId="2" applyFont="1" applyFill="1" applyAlignment="1">
      <alignment horizontal="center"/>
    </xf>
    <xf numFmtId="14" fontId="3" fillId="2" borderId="0" xfId="1" applyNumberFormat="1" applyFont="1" applyFill="1"/>
    <xf numFmtId="2" fontId="15" fillId="17" borderId="0" xfId="1" applyNumberFormat="1" applyFont="1" applyFill="1" applyAlignment="1">
      <alignment horizontal="right"/>
    </xf>
    <xf numFmtId="0" fontId="9" fillId="17" borderId="0" xfId="2" applyFont="1" applyFill="1" applyAlignment="1">
      <alignment horizontal="center" vertical="center"/>
    </xf>
    <xf numFmtId="0" fontId="53" fillId="26" borderId="0" xfId="2" applyFont="1" applyFill="1" applyAlignment="1">
      <alignment horizontal="right" vertical="center"/>
    </xf>
    <xf numFmtId="49" fontId="2" fillId="26" borderId="1" xfId="1" applyNumberFormat="1" applyFont="1" applyFill="1" applyBorder="1" applyAlignment="1">
      <alignment horizontal="center"/>
    </xf>
    <xf numFmtId="2" fontId="53" fillId="26" borderId="0" xfId="1" applyNumberFormat="1" applyFont="1" applyFill="1" applyBorder="1" applyAlignment="1">
      <alignment horizontal="right" vertical="center"/>
    </xf>
    <xf numFmtId="2" fontId="53" fillId="26" borderId="0" xfId="1" applyNumberFormat="1" applyFont="1" applyFill="1" applyBorder="1" applyAlignment="1">
      <alignment horizontal="right"/>
    </xf>
    <xf numFmtId="0" fontId="3" fillId="0" borderId="0" xfId="1" applyFont="1" applyAlignment="1">
      <alignment horizontal="left"/>
    </xf>
    <xf numFmtId="17" fontId="15" fillId="0" borderId="0" xfId="2" applyNumberFormat="1" applyFont="1" applyFill="1" applyBorder="1" applyAlignment="1">
      <alignment horizontal="left" vertical="center"/>
    </xf>
    <xf numFmtId="17" fontId="15" fillId="0" borderId="0" xfId="2" applyNumberFormat="1" applyFont="1" applyFill="1" applyBorder="1" applyAlignment="1">
      <alignment horizontal="center" vertical="center"/>
    </xf>
    <xf numFmtId="2" fontId="53" fillId="27" borderId="0" xfId="1" applyNumberFormat="1" applyFont="1" applyFill="1" applyBorder="1" applyAlignment="1">
      <alignment horizontal="right"/>
    </xf>
    <xf numFmtId="2" fontId="53" fillId="27" borderId="0" xfId="1" applyNumberFormat="1" applyFont="1" applyFill="1" applyBorder="1" applyAlignment="1">
      <alignment horizontal="right" vertical="center"/>
    </xf>
    <xf numFmtId="0" fontId="3" fillId="27" borderId="0" xfId="2" applyFont="1" applyFill="1"/>
    <xf numFmtId="0" fontId="9" fillId="27" borderId="0" xfId="1" applyFont="1" applyFill="1"/>
    <xf numFmtId="49" fontId="2" fillId="27" borderId="1" xfId="1" applyNumberFormat="1" applyFont="1" applyFill="1" applyBorder="1" applyAlignment="1">
      <alignment horizontal="center" vertical="center"/>
    </xf>
    <xf numFmtId="2" fontId="2" fillId="27" borderId="1" xfId="1" applyNumberFormat="1" applyFont="1" applyFill="1" applyBorder="1" applyAlignment="1">
      <alignment horizontal="left"/>
    </xf>
    <xf numFmtId="17" fontId="15" fillId="26" borderId="0" xfId="2" applyNumberFormat="1" applyFont="1" applyFill="1" applyBorder="1" applyAlignment="1">
      <alignment horizontal="center" vertical="center"/>
    </xf>
    <xf numFmtId="0" fontId="15" fillId="27" borderId="0" xfId="2" applyFont="1" applyFill="1" applyAlignment="1">
      <alignment horizontal="right" vertical="center"/>
    </xf>
    <xf numFmtId="0" fontId="15" fillId="27" borderId="0" xfId="1" applyFont="1" applyFill="1" applyAlignment="1">
      <alignment horizontal="right" vertical="center"/>
    </xf>
    <xf numFmtId="0" fontId="15" fillId="27" borderId="0" xfId="2" applyFont="1" applyFill="1" applyBorder="1" applyAlignment="1">
      <alignment horizontal="right" vertical="center"/>
    </xf>
    <xf numFmtId="2" fontId="3" fillId="0" borderId="0" xfId="1" applyNumberFormat="1" applyFont="1" applyAlignment="1">
      <alignment horizontal="left"/>
    </xf>
    <xf numFmtId="0" fontId="2" fillId="26" borderId="1" xfId="1" applyFont="1" applyFill="1" applyBorder="1" applyAlignment="1">
      <alignment horizontal="center" vertical="center"/>
    </xf>
    <xf numFmtId="2" fontId="15" fillId="26" borderId="0" xfId="1" applyNumberFormat="1" applyFont="1" applyFill="1" applyAlignment="1">
      <alignment horizontal="right"/>
    </xf>
    <xf numFmtId="0" fontId="15" fillId="2" borderId="0" xfId="1" applyFont="1" applyFill="1" applyAlignment="1">
      <alignment horizontal="right"/>
    </xf>
    <xf numFmtId="2" fontId="15" fillId="2" borderId="0" xfId="1" applyNumberFormat="1" applyFont="1" applyFill="1" applyAlignment="1">
      <alignment horizontal="right"/>
    </xf>
    <xf numFmtId="0" fontId="15" fillId="6" borderId="0" xfId="2" applyFont="1" applyFill="1" applyAlignment="1">
      <alignment horizontal="right" vertical="center"/>
    </xf>
    <xf numFmtId="0" fontId="15" fillId="6" borderId="0" xfId="1" applyFont="1" applyFill="1" applyAlignment="1">
      <alignment horizontal="right"/>
    </xf>
    <xf numFmtId="0" fontId="15" fillId="6" borderId="0" xfId="1" applyFont="1" applyFill="1" applyAlignment="1">
      <alignment horizontal="right" vertical="center"/>
    </xf>
    <xf numFmtId="0" fontId="2" fillId="0" borderId="0" xfId="1" applyFont="1" applyFill="1" applyAlignment="1">
      <alignment horizontal="center" vertical="center"/>
    </xf>
    <xf numFmtId="49" fontId="2" fillId="0" borderId="1" xfId="1" applyNumberFormat="1" applyFont="1" applyFill="1" applyBorder="1" applyAlignment="1">
      <alignment horizontal="center" vertical="center"/>
    </xf>
    <xf numFmtId="0" fontId="6" fillId="0" borderId="0" xfId="1" applyFont="1" applyFill="1" applyAlignment="1">
      <alignment horizontal="center" vertical="center"/>
    </xf>
    <xf numFmtId="49" fontId="6" fillId="0" borderId="1" xfId="1" applyNumberFormat="1" applyFont="1" applyFill="1" applyBorder="1" applyAlignment="1">
      <alignment horizontal="center" vertical="center"/>
    </xf>
    <xf numFmtId="0" fontId="15" fillId="19" borderId="0" xfId="2" applyFont="1" applyFill="1" applyBorder="1" applyAlignment="1">
      <alignment horizontal="right" vertical="center"/>
    </xf>
    <xf numFmtId="0" fontId="15" fillId="19" borderId="0" xfId="2" applyFont="1" applyFill="1" applyAlignment="1">
      <alignment horizontal="right" vertical="center"/>
    </xf>
    <xf numFmtId="0" fontId="15" fillId="19" borderId="0" xfId="1" applyFont="1" applyFill="1" applyAlignment="1">
      <alignment horizontal="right"/>
    </xf>
    <xf numFmtId="0" fontId="15" fillId="2" borderId="0" xfId="2" applyFont="1" applyFill="1" applyBorder="1" applyAlignment="1">
      <alignment horizontal="right" vertical="center"/>
    </xf>
    <xf numFmtId="0" fontId="2" fillId="0" borderId="0" xfId="1" applyFont="1" applyFill="1" applyAlignment="1">
      <alignment horizontal="center" vertical="center"/>
    </xf>
    <xf numFmtId="49" fontId="2" fillId="0" borderId="1" xfId="1" applyNumberFormat="1" applyFont="1" applyFill="1" applyBorder="1" applyAlignment="1">
      <alignment horizontal="center" vertical="center"/>
    </xf>
    <xf numFmtId="0" fontId="15" fillId="16" borderId="0" xfId="1" applyFont="1" applyFill="1" applyAlignment="1">
      <alignment horizontal="right"/>
    </xf>
    <xf numFmtId="0" fontId="15" fillId="16" borderId="0" xfId="1" applyFont="1" applyFill="1" applyAlignment="1">
      <alignment horizontal="right" vertical="center"/>
    </xf>
    <xf numFmtId="2" fontId="6" fillId="16" borderId="1" xfId="1" applyNumberFormat="1" applyFont="1" applyFill="1" applyBorder="1" applyAlignment="1">
      <alignment horizontal="center"/>
    </xf>
    <xf numFmtId="2" fontId="2" fillId="28" borderId="1" xfId="1" applyNumberFormat="1" applyFont="1" applyFill="1" applyBorder="1" applyAlignment="1">
      <alignment horizontal="center"/>
    </xf>
    <xf numFmtId="0" fontId="15" fillId="28" borderId="0" xfId="1" applyFont="1" applyFill="1" applyAlignment="1">
      <alignment horizontal="right" vertical="center"/>
    </xf>
    <xf numFmtId="0" fontId="2" fillId="28" borderId="1" xfId="1" applyNumberFormat="1" applyFont="1" applyFill="1" applyBorder="1" applyAlignment="1">
      <alignment horizontal="center" vertical="center"/>
    </xf>
    <xf numFmtId="2" fontId="2" fillId="28" borderId="1" xfId="1" applyNumberFormat="1" applyFont="1" applyFill="1" applyBorder="1" applyAlignment="1">
      <alignment horizontal="left"/>
    </xf>
    <xf numFmtId="49" fontId="2" fillId="28" borderId="1" xfId="1" applyNumberFormat="1" applyFont="1" applyFill="1" applyBorder="1" applyAlignment="1">
      <alignment horizontal="center" vertical="center"/>
    </xf>
    <xf numFmtId="0" fontId="2" fillId="0" borderId="0" xfId="1" applyFont="1" applyFill="1" applyAlignment="1">
      <alignment horizontal="center" vertical="center"/>
    </xf>
    <xf numFmtId="49" fontId="2" fillId="0" borderId="1" xfId="1" applyNumberFormat="1" applyFont="1" applyFill="1" applyBorder="1" applyAlignment="1">
      <alignment horizontal="center" vertical="center"/>
    </xf>
    <xf numFmtId="49" fontId="2" fillId="13" borderId="1" xfId="1" applyNumberFormat="1" applyFont="1" applyFill="1" applyBorder="1" applyAlignment="1">
      <alignment horizontal="center" vertical="center"/>
    </xf>
    <xf numFmtId="49" fontId="2" fillId="17" borderId="1" xfId="1" applyNumberFormat="1" applyFont="1" applyFill="1" applyBorder="1" applyAlignment="1">
      <alignment horizontal="center" vertical="center"/>
    </xf>
    <xf numFmtId="49" fontId="2" fillId="12" borderId="1" xfId="1" applyNumberFormat="1" applyFont="1" applyFill="1" applyBorder="1" applyAlignment="1">
      <alignment horizontal="center" vertical="center"/>
    </xf>
    <xf numFmtId="49" fontId="33" fillId="0" borderId="1" xfId="1" applyNumberFormat="1" applyFont="1" applyFill="1" applyBorder="1" applyAlignment="1">
      <alignment horizontal="center" vertical="center"/>
    </xf>
    <xf numFmtId="0" fontId="33" fillId="0" borderId="0" xfId="1" applyFont="1" applyFill="1" applyAlignment="1">
      <alignment horizontal="center" vertical="center"/>
    </xf>
    <xf numFmtId="0" fontId="6" fillId="0" borderId="0" xfId="1" applyFont="1" applyFill="1" applyAlignment="1">
      <alignment horizontal="center" vertical="center"/>
    </xf>
    <xf numFmtId="49" fontId="6" fillId="0" borderId="1" xfId="1" applyNumberFormat="1" applyFont="1" applyFill="1" applyBorder="1" applyAlignment="1">
      <alignment horizontal="center" vertical="center"/>
    </xf>
    <xf numFmtId="166" fontId="29" fillId="0" borderId="0" xfId="1" applyNumberFormat="1" applyFont="1" applyFill="1" applyBorder="1" applyAlignment="1">
      <alignment horizontal="center" vertical="center"/>
    </xf>
    <xf numFmtId="0" fontId="44" fillId="0" borderId="0" xfId="1" applyFont="1" applyFill="1" applyAlignment="1">
      <alignment horizontal="center" vertical="center"/>
    </xf>
    <xf numFmtId="49" fontId="44" fillId="0" borderId="1" xfId="1" applyNumberFormat="1" applyFont="1" applyFill="1" applyBorder="1" applyAlignment="1">
      <alignment horizontal="center" vertical="center"/>
    </xf>
    <xf numFmtId="49" fontId="2" fillId="9" borderId="1" xfId="1" applyNumberFormat="1" applyFont="1" applyFill="1" applyBorder="1" applyAlignment="1">
      <alignment horizontal="center" vertical="center"/>
    </xf>
    <xf numFmtId="14" fontId="9" fillId="29" borderId="0" xfId="2" applyNumberFormat="1" applyFont="1" applyFill="1" applyAlignment="1">
      <alignment vertical="center"/>
    </xf>
    <xf numFmtId="0" fontId="9" fillId="29" borderId="0" xfId="2" applyFont="1" applyFill="1" applyAlignment="1">
      <alignment vertical="center"/>
    </xf>
    <xf numFmtId="2" fontId="2" fillId="27" borderId="0" xfId="1" applyNumberFormat="1" applyFont="1" applyFill="1" applyBorder="1" applyAlignment="1">
      <alignment horizontal="left"/>
    </xf>
    <xf numFmtId="2" fontId="2" fillId="27" borderId="0" xfId="1" applyNumberFormat="1" applyFont="1" applyFill="1" applyBorder="1" applyAlignment="1">
      <alignment horizontal="center"/>
    </xf>
    <xf numFmtId="49" fontId="2" fillId="27" borderId="0" xfId="1" applyNumberFormat="1" applyFont="1" applyFill="1" applyBorder="1" applyAlignment="1">
      <alignment horizontal="center" vertical="center"/>
    </xf>
    <xf numFmtId="49" fontId="2" fillId="27" borderId="0" xfId="1" applyNumberFormat="1" applyFont="1" applyFill="1" applyBorder="1" applyAlignment="1">
      <alignment horizontal="center"/>
    </xf>
    <xf numFmtId="0" fontId="15" fillId="19" borderId="0" xfId="1" applyFont="1" applyFill="1" applyAlignment="1">
      <alignment horizontal="right" vertical="center"/>
    </xf>
    <xf numFmtId="2" fontId="53" fillId="30" borderId="0" xfId="1" applyNumberFormat="1" applyFont="1" applyFill="1" applyBorder="1" applyAlignment="1">
      <alignment horizontal="right"/>
    </xf>
    <xf numFmtId="2" fontId="53" fillId="30" borderId="0" xfId="1" applyNumberFormat="1" applyFont="1" applyFill="1" applyBorder="1" applyAlignment="1">
      <alignment horizontal="right" vertical="center"/>
    </xf>
    <xf numFmtId="0" fontId="15" fillId="2" borderId="0" xfId="1" applyFont="1" applyFill="1" applyAlignment="1">
      <alignment horizontal="right" vertical="center"/>
    </xf>
    <xf numFmtId="0" fontId="15" fillId="31" borderId="0" xfId="2" applyFont="1" applyFill="1" applyAlignment="1">
      <alignment horizontal="right" vertical="center"/>
    </xf>
    <xf numFmtId="0" fontId="15" fillId="31" borderId="0" xfId="2" applyFont="1" applyFill="1" applyBorder="1" applyAlignment="1">
      <alignment horizontal="right" vertical="center"/>
    </xf>
    <xf numFmtId="0" fontId="3" fillId="0" borderId="0" xfId="1" applyFont="1" applyAlignment="1"/>
    <xf numFmtId="0" fontId="15" fillId="0" borderId="0" xfId="1" applyFont="1" applyFill="1" applyAlignment="1"/>
    <xf numFmtId="0" fontId="15" fillId="0" borderId="0" xfId="2" applyFont="1" applyFill="1" applyBorder="1" applyAlignment="1">
      <alignment vertical="center"/>
    </xf>
    <xf numFmtId="2" fontId="2" fillId="21" borderId="1" xfId="1" applyNumberFormat="1" applyFont="1" applyFill="1" applyBorder="1" applyAlignment="1">
      <alignment horizontal="center"/>
    </xf>
    <xf numFmtId="0" fontId="15" fillId="21" borderId="0" xfId="1" applyFont="1" applyFill="1" applyAlignment="1">
      <alignment horizontal="right" vertical="center"/>
    </xf>
    <xf numFmtId="0" fontId="2" fillId="21" borderId="1" xfId="1" applyNumberFormat="1" applyFont="1" applyFill="1" applyBorder="1" applyAlignment="1">
      <alignment horizontal="center" vertical="center"/>
    </xf>
    <xf numFmtId="2" fontId="2" fillId="21" borderId="1" xfId="1" applyNumberFormat="1" applyFont="1" applyFill="1" applyBorder="1" applyAlignment="1">
      <alignment horizontal="left"/>
    </xf>
    <xf numFmtId="0" fontId="3" fillId="21" borderId="0" xfId="2" applyFont="1" applyFill="1"/>
    <xf numFmtId="0" fontId="2" fillId="21" borderId="0" xfId="1" applyFont="1" applyFill="1" applyBorder="1" applyAlignment="1">
      <alignment horizontal="right" vertical="center"/>
    </xf>
    <xf numFmtId="0" fontId="9" fillId="21" borderId="0" xfId="1" applyFont="1" applyFill="1"/>
    <xf numFmtId="0" fontId="15" fillId="21" borderId="0" xfId="2" applyFont="1" applyFill="1" applyBorder="1" applyAlignment="1">
      <alignment horizontal="right" vertical="center"/>
    </xf>
    <xf numFmtId="49" fontId="2" fillId="21" borderId="0" xfId="1" applyNumberFormat="1" applyFont="1" applyFill="1" applyBorder="1" applyAlignment="1">
      <alignment horizontal="center" vertical="center"/>
    </xf>
    <xf numFmtId="2" fontId="53" fillId="21" borderId="0" xfId="1" applyNumberFormat="1" applyFont="1" applyFill="1" applyBorder="1" applyAlignment="1">
      <alignment horizontal="right"/>
    </xf>
    <xf numFmtId="2" fontId="2" fillId="21" borderId="0" xfId="1" applyNumberFormat="1" applyFont="1" applyFill="1" applyBorder="1" applyAlignment="1">
      <alignment horizontal="left"/>
    </xf>
    <xf numFmtId="2" fontId="2" fillId="21" borderId="0" xfId="1" applyNumberFormat="1" applyFont="1" applyFill="1" applyBorder="1" applyAlignment="1">
      <alignment horizontal="center"/>
    </xf>
    <xf numFmtId="2" fontId="53" fillId="21" borderId="0" xfId="1" applyNumberFormat="1" applyFont="1" applyFill="1" applyBorder="1" applyAlignment="1">
      <alignment horizontal="right" vertical="center"/>
    </xf>
    <xf numFmtId="165" fontId="9" fillId="21" borderId="0" xfId="1" applyNumberFormat="1" applyFont="1" applyFill="1" applyBorder="1" applyAlignment="1">
      <alignment horizontal="center" vertical="center"/>
    </xf>
    <xf numFmtId="2" fontId="9" fillId="21" borderId="0" xfId="1" applyNumberFormat="1" applyFont="1" applyFill="1" applyBorder="1" applyAlignment="1">
      <alignment horizontal="left"/>
    </xf>
    <xf numFmtId="0" fontId="2" fillId="0" borderId="0" xfId="1" applyFont="1" applyFill="1" applyAlignment="1">
      <alignment horizontal="center" vertical="center"/>
    </xf>
    <xf numFmtId="49" fontId="2" fillId="0" borderId="1" xfId="1" applyNumberFormat="1" applyFont="1" applyFill="1" applyBorder="1" applyAlignment="1">
      <alignment horizontal="center" vertical="center"/>
    </xf>
    <xf numFmtId="49" fontId="6" fillId="0" borderId="1" xfId="1" applyNumberFormat="1" applyFont="1" applyFill="1" applyBorder="1" applyAlignment="1">
      <alignment horizontal="center" vertical="center"/>
    </xf>
    <xf numFmtId="0" fontId="6" fillId="0" borderId="0" xfId="1" applyFont="1" applyFill="1" applyAlignment="1">
      <alignment horizontal="center" vertical="center"/>
    </xf>
    <xf numFmtId="0" fontId="53" fillId="2" borderId="0" xfId="2" applyFont="1" applyFill="1" applyAlignment="1">
      <alignment horizontal="right" vertical="center"/>
    </xf>
    <xf numFmtId="0" fontId="53" fillId="2" borderId="0" xfId="2" applyFont="1" applyFill="1" applyAlignment="1">
      <alignment horizontal="center" vertical="center"/>
    </xf>
    <xf numFmtId="0" fontId="53" fillId="12" borderId="0" xfId="2" applyFont="1" applyFill="1" applyAlignment="1">
      <alignment horizontal="right" vertical="center"/>
    </xf>
    <xf numFmtId="2" fontId="53" fillId="12" borderId="0" xfId="1" applyNumberFormat="1" applyFont="1" applyFill="1" applyBorder="1" applyAlignment="1">
      <alignment horizontal="right" vertical="center"/>
    </xf>
    <xf numFmtId="0" fontId="9" fillId="27" borderId="0" xfId="1" applyFont="1" applyFill="1" applyAlignment="1">
      <alignment horizontal="left"/>
    </xf>
    <xf numFmtId="0" fontId="9" fillId="27" borderId="0" xfId="1" applyFont="1" applyFill="1" applyAlignment="1">
      <alignment horizontal="right"/>
    </xf>
    <xf numFmtId="2" fontId="2" fillId="27" borderId="1" xfId="1" applyNumberFormat="1" applyFont="1" applyFill="1" applyBorder="1" applyAlignment="1">
      <alignment horizontal="center"/>
    </xf>
    <xf numFmtId="2" fontId="53" fillId="2" borderId="0" xfId="1" applyNumberFormat="1" applyFont="1" applyFill="1" applyBorder="1" applyAlignment="1">
      <alignment horizontal="right" vertical="center"/>
    </xf>
    <xf numFmtId="0" fontId="2" fillId="2" borderId="0" xfId="1" applyFont="1" applyFill="1" applyBorder="1" applyAlignment="1">
      <alignment horizontal="right" vertical="center"/>
    </xf>
    <xf numFmtId="14" fontId="5" fillId="2" borderId="0" xfId="2" applyNumberFormat="1" applyFont="1" applyFill="1"/>
    <xf numFmtId="0" fontId="3" fillId="29" borderId="0" xfId="2" applyFont="1" applyFill="1"/>
    <xf numFmtId="0" fontId="2" fillId="29" borderId="1" xfId="1" applyNumberFormat="1" applyFont="1" applyFill="1" applyBorder="1" applyAlignment="1">
      <alignment horizontal="center" vertical="center"/>
    </xf>
    <xf numFmtId="2" fontId="2" fillId="29" borderId="1" xfId="1" applyNumberFormat="1" applyFont="1" applyFill="1" applyBorder="1" applyAlignment="1">
      <alignment horizontal="left"/>
    </xf>
    <xf numFmtId="49" fontId="2" fillId="29" borderId="1" xfId="1" applyNumberFormat="1" applyFont="1" applyFill="1" applyBorder="1" applyAlignment="1">
      <alignment horizontal="center"/>
    </xf>
    <xf numFmtId="2" fontId="2" fillId="29" borderId="1" xfId="1" applyNumberFormat="1" applyFont="1" applyFill="1" applyBorder="1" applyAlignment="1">
      <alignment horizontal="center"/>
    </xf>
    <xf numFmtId="0" fontId="15" fillId="29" borderId="0" xfId="2" applyFont="1" applyFill="1" applyBorder="1" applyAlignment="1">
      <alignment horizontal="right" vertical="center"/>
    </xf>
    <xf numFmtId="14" fontId="3" fillId="29" borderId="0" xfId="2" applyNumberFormat="1" applyFont="1" applyFill="1"/>
    <xf numFmtId="49" fontId="2" fillId="29" borderId="1" xfId="1" applyNumberFormat="1" applyFont="1" applyFill="1" applyBorder="1" applyAlignment="1">
      <alignment horizontal="center" vertical="center"/>
    </xf>
    <xf numFmtId="0" fontId="15" fillId="29" borderId="0" xfId="2" applyFont="1" applyFill="1" applyAlignment="1">
      <alignment horizontal="center"/>
    </xf>
    <xf numFmtId="14" fontId="3" fillId="29" borderId="0" xfId="1" applyNumberFormat="1" applyFont="1" applyFill="1"/>
    <xf numFmtId="0" fontId="1" fillId="29" borderId="0" xfId="1" applyFont="1" applyFill="1"/>
    <xf numFmtId="0" fontId="9" fillId="29" borderId="0" xfId="2" applyFont="1" applyFill="1" applyAlignment="1">
      <alignment horizontal="center" vertical="center"/>
    </xf>
    <xf numFmtId="0" fontId="3" fillId="29" borderId="0" xfId="1" applyFont="1" applyFill="1"/>
    <xf numFmtId="17" fontId="15" fillId="29" borderId="0" xfId="2" applyNumberFormat="1" applyFont="1" applyFill="1" applyBorder="1" applyAlignment="1">
      <alignment horizontal="center" vertical="center"/>
    </xf>
    <xf numFmtId="17" fontId="15" fillId="29" borderId="0" xfId="2" applyNumberFormat="1" applyFont="1" applyFill="1" applyBorder="1" applyAlignment="1">
      <alignment horizontal="left" vertical="center"/>
    </xf>
    <xf numFmtId="0" fontId="15" fillId="29" borderId="0" xfId="1" applyFont="1" applyFill="1" applyAlignment="1">
      <alignment horizontal="right"/>
    </xf>
    <xf numFmtId="0" fontId="2" fillId="2" borderId="0" xfId="1" applyFont="1" applyFill="1" applyAlignment="1">
      <alignment horizontal="center"/>
    </xf>
    <xf numFmtId="0" fontId="53" fillId="2" borderId="0" xfId="2" applyFont="1" applyFill="1" applyBorder="1" applyAlignment="1">
      <alignment horizontal="center" vertical="center"/>
    </xf>
    <xf numFmtId="0" fontId="15" fillId="29" borderId="0" xfId="2" applyFont="1" applyFill="1" applyAlignment="1">
      <alignment horizontal="right" vertical="center"/>
    </xf>
    <xf numFmtId="0" fontId="6" fillId="19" borderId="0" xfId="1" applyFont="1" applyFill="1" applyBorder="1" applyAlignment="1">
      <alignment horizontal="right" vertical="center"/>
    </xf>
    <xf numFmtId="0" fontId="6" fillId="29" borderId="1" xfId="1" applyNumberFormat="1" applyFont="1" applyFill="1" applyBorder="1" applyAlignment="1">
      <alignment horizontal="center" vertical="center"/>
    </xf>
    <xf numFmtId="2" fontId="6" fillId="29" borderId="1" xfId="1" applyNumberFormat="1" applyFont="1" applyFill="1" applyBorder="1" applyAlignment="1">
      <alignment horizontal="left"/>
    </xf>
    <xf numFmtId="49" fontId="6" fillId="29" borderId="1" xfId="1" applyNumberFormat="1" applyFont="1" applyFill="1" applyBorder="1" applyAlignment="1">
      <alignment horizontal="center"/>
    </xf>
    <xf numFmtId="2" fontId="6" fillId="29" borderId="1" xfId="1" applyNumberFormat="1" applyFont="1" applyFill="1" applyBorder="1" applyAlignment="1">
      <alignment horizontal="center"/>
    </xf>
    <xf numFmtId="0" fontId="2" fillId="0" borderId="0" xfId="1" applyFont="1" applyFill="1" applyAlignment="1">
      <alignment horizontal="center" vertical="center"/>
    </xf>
    <xf numFmtId="49" fontId="2" fillId="0" borderId="1" xfId="1" applyNumberFormat="1" applyFont="1" applyFill="1" applyBorder="1" applyAlignment="1">
      <alignment horizontal="center" vertical="center"/>
    </xf>
    <xf numFmtId="49" fontId="2" fillId="17" borderId="1" xfId="1" applyNumberFormat="1" applyFont="1" applyFill="1" applyBorder="1" applyAlignment="1">
      <alignment horizontal="center" vertical="center"/>
    </xf>
    <xf numFmtId="49" fontId="2" fillId="12" borderId="1" xfId="1" applyNumberFormat="1" applyFont="1" applyFill="1" applyBorder="1" applyAlignment="1">
      <alignment horizontal="center" vertical="center"/>
    </xf>
    <xf numFmtId="0" fontId="6" fillId="0" borderId="0" xfId="1" applyFont="1" applyFill="1" applyAlignment="1">
      <alignment horizontal="center" vertical="center"/>
    </xf>
    <xf numFmtId="49" fontId="6" fillId="0" borderId="1" xfId="1" applyNumberFormat="1" applyFont="1" applyFill="1" applyBorder="1" applyAlignment="1">
      <alignment horizontal="center" vertical="center"/>
    </xf>
    <xf numFmtId="49" fontId="2" fillId="14" borderId="1" xfId="1" applyNumberFormat="1" applyFont="1" applyFill="1" applyBorder="1" applyAlignment="1">
      <alignment horizontal="center" vertical="center"/>
    </xf>
    <xf numFmtId="49" fontId="2" fillId="9" borderId="1" xfId="1" applyNumberFormat="1" applyFont="1" applyFill="1" applyBorder="1" applyAlignment="1">
      <alignment horizontal="center" vertical="center"/>
    </xf>
    <xf numFmtId="2" fontId="6" fillId="12" borderId="1" xfId="1" applyNumberFormat="1" applyFont="1" applyFill="1" applyBorder="1" applyAlignment="1">
      <alignment horizontal="center"/>
    </xf>
    <xf numFmtId="0" fontId="6" fillId="12" borderId="0" xfId="1" applyFont="1" applyFill="1" applyBorder="1" applyAlignment="1">
      <alignment horizontal="right" vertical="center"/>
    </xf>
    <xf numFmtId="0" fontId="13" fillId="27" borderId="0" xfId="1" applyFont="1" applyFill="1"/>
    <xf numFmtId="0" fontId="7" fillId="27" borderId="0" xfId="2" applyFont="1" applyFill="1"/>
    <xf numFmtId="0" fontId="13" fillId="27" borderId="0" xfId="1" applyFont="1" applyFill="1" applyAlignment="1">
      <alignment horizontal="left"/>
    </xf>
    <xf numFmtId="0" fontId="13" fillId="27" borderId="0" xfId="1" applyFont="1" applyFill="1" applyAlignment="1">
      <alignment horizontal="right"/>
    </xf>
    <xf numFmtId="2" fontId="16" fillId="0" borderId="0" xfId="2" applyNumberFormat="1" applyFont="1" applyFill="1" applyBorder="1" applyAlignment="1">
      <alignment horizontal="right" vertical="center"/>
    </xf>
    <xf numFmtId="0" fontId="16" fillId="12" borderId="0" xfId="2" applyFont="1" applyFill="1" applyAlignment="1">
      <alignment horizontal="right" vertical="center"/>
    </xf>
    <xf numFmtId="49" fontId="6" fillId="12" borderId="1" xfId="1" applyNumberFormat="1" applyFont="1" applyFill="1" applyBorder="1" applyAlignment="1">
      <alignment horizontal="center" vertical="center"/>
    </xf>
    <xf numFmtId="2" fontId="6" fillId="12" borderId="1" xfId="1" applyNumberFormat="1" applyFont="1" applyFill="1" applyBorder="1" applyAlignment="1">
      <alignment horizontal="left"/>
    </xf>
    <xf numFmtId="0" fontId="16" fillId="12" borderId="0" xfId="1" applyFont="1" applyFill="1" applyAlignment="1">
      <alignment horizontal="right"/>
    </xf>
    <xf numFmtId="0" fontId="16" fillId="12" borderId="0" xfId="1" applyFont="1" applyFill="1" applyAlignment="1">
      <alignment horizontal="right" vertical="center"/>
    </xf>
    <xf numFmtId="0" fontId="6" fillId="12" borderId="1" xfId="1" applyNumberFormat="1" applyFont="1" applyFill="1" applyBorder="1" applyAlignment="1">
      <alignment horizontal="center" vertical="center"/>
    </xf>
    <xf numFmtId="0" fontId="68" fillId="2" borderId="0" xfId="2" applyFont="1" applyFill="1" applyBorder="1" applyAlignment="1">
      <alignment horizontal="right" vertical="center"/>
    </xf>
    <xf numFmtId="0" fontId="15" fillId="14" borderId="0" xfId="1" applyFont="1" applyFill="1" applyAlignment="1">
      <alignment horizontal="right"/>
    </xf>
    <xf numFmtId="0" fontId="15" fillId="14" borderId="0" xfId="2" applyFont="1" applyFill="1" applyBorder="1" applyAlignment="1">
      <alignment horizontal="right" vertical="center"/>
    </xf>
    <xf numFmtId="164" fontId="6" fillId="14" borderId="1" xfId="1" applyNumberFormat="1" applyFont="1" applyFill="1" applyBorder="1" applyAlignment="1">
      <alignment horizontal="center"/>
    </xf>
    <xf numFmtId="0" fontId="15" fillId="14" borderId="0" xfId="2" applyFont="1" applyFill="1" applyAlignment="1">
      <alignment horizontal="right" vertical="center"/>
    </xf>
    <xf numFmtId="0" fontId="15" fillId="14" borderId="0" xfId="1" applyFont="1" applyFill="1" applyAlignment="1">
      <alignment horizontal="right" vertical="center"/>
    </xf>
    <xf numFmtId="2" fontId="6" fillId="26" borderId="1" xfId="1" applyNumberFormat="1" applyFont="1" applyFill="1" applyBorder="1" applyAlignment="1">
      <alignment horizontal="center"/>
    </xf>
    <xf numFmtId="0" fontId="16" fillId="26" borderId="0" xfId="2" applyFont="1" applyFill="1" applyBorder="1" applyAlignment="1">
      <alignment horizontal="right" vertical="center"/>
    </xf>
    <xf numFmtId="49" fontId="6" fillId="26" borderId="1" xfId="1" applyNumberFormat="1" applyFont="1" applyFill="1" applyBorder="1" applyAlignment="1">
      <alignment horizontal="center" vertical="center"/>
    </xf>
    <xf numFmtId="2" fontId="6" fillId="26" borderId="1" xfId="1" applyNumberFormat="1" applyFont="1" applyFill="1" applyBorder="1" applyAlignment="1">
      <alignment horizontal="left"/>
    </xf>
    <xf numFmtId="0" fontId="2" fillId="26" borderId="0" xfId="1" applyFont="1" applyFill="1" applyBorder="1" applyAlignment="1">
      <alignment horizontal="right" vertical="center"/>
    </xf>
    <xf numFmtId="0" fontId="3" fillId="26" borderId="0" xfId="2" applyFont="1" applyFill="1"/>
    <xf numFmtId="0" fontId="9" fillId="26" borderId="0" xfId="1" applyFont="1" applyFill="1"/>
    <xf numFmtId="0" fontId="15" fillId="32" borderId="0" xfId="1" applyFont="1" applyFill="1" applyAlignment="1">
      <alignment horizontal="right" vertical="center"/>
    </xf>
    <xf numFmtId="0" fontId="15" fillId="32" borderId="0" xfId="2" applyFont="1" applyFill="1" applyBorder="1" applyAlignment="1">
      <alignment horizontal="right" vertical="center"/>
    </xf>
    <xf numFmtId="2" fontId="53" fillId="32" borderId="0" xfId="1" applyNumberFormat="1" applyFont="1" applyFill="1" applyBorder="1" applyAlignment="1">
      <alignment horizontal="right"/>
    </xf>
    <xf numFmtId="2" fontId="53" fillId="32" borderId="0" xfId="1" applyNumberFormat="1" applyFont="1" applyFill="1" applyBorder="1" applyAlignment="1">
      <alignment horizontal="right" vertical="center"/>
    </xf>
    <xf numFmtId="2" fontId="6" fillId="32" borderId="1" xfId="1" applyNumberFormat="1" applyFont="1" applyFill="1" applyBorder="1" applyAlignment="1">
      <alignment horizontal="center"/>
    </xf>
    <xf numFmtId="0" fontId="7" fillId="32" borderId="0" xfId="2" applyFont="1" applyFill="1"/>
    <xf numFmtId="0" fontId="6" fillId="32" borderId="0" xfId="1" applyFont="1" applyFill="1" applyBorder="1" applyAlignment="1">
      <alignment horizontal="right" vertical="center"/>
    </xf>
    <xf numFmtId="49" fontId="6" fillId="32" borderId="0" xfId="1" applyNumberFormat="1" applyFont="1" applyFill="1" applyBorder="1" applyAlignment="1">
      <alignment horizontal="center" vertical="center"/>
    </xf>
    <xf numFmtId="2" fontId="6" fillId="32" borderId="0" xfId="1" applyNumberFormat="1" applyFont="1" applyFill="1" applyBorder="1" applyAlignment="1">
      <alignment horizontal="center"/>
    </xf>
    <xf numFmtId="165" fontId="13" fillId="32" borderId="0" xfId="1" applyNumberFormat="1" applyFont="1" applyFill="1" applyBorder="1" applyAlignment="1">
      <alignment horizontal="center" vertical="center"/>
    </xf>
    <xf numFmtId="0" fontId="13" fillId="32" borderId="0" xfId="1" applyFont="1" applyFill="1"/>
    <xf numFmtId="49" fontId="2" fillId="31" borderId="1" xfId="1" applyNumberFormat="1" applyFont="1" applyFill="1" applyBorder="1" applyAlignment="1">
      <alignment horizontal="center" vertical="center"/>
    </xf>
    <xf numFmtId="2" fontId="2" fillId="31" borderId="1" xfId="1" applyNumberFormat="1" applyFont="1" applyFill="1" applyBorder="1" applyAlignment="1">
      <alignment horizontal="left"/>
    </xf>
    <xf numFmtId="0" fontId="2" fillId="31" borderId="1" xfId="1" applyNumberFormat="1" applyFont="1" applyFill="1" applyBorder="1" applyAlignment="1">
      <alignment horizontal="center" vertical="center"/>
    </xf>
    <xf numFmtId="2" fontId="2" fillId="31" borderId="1" xfId="1" applyNumberFormat="1" applyFont="1" applyFill="1" applyBorder="1" applyAlignment="1">
      <alignment horizontal="left" vertical="center"/>
    </xf>
    <xf numFmtId="49" fontId="2" fillId="21" borderId="1" xfId="1" applyNumberFormat="1" applyFont="1" applyFill="1" applyBorder="1" applyAlignment="1">
      <alignment horizontal="center" vertical="center"/>
    </xf>
    <xf numFmtId="49" fontId="2" fillId="14" borderId="0" xfId="1" applyNumberFormat="1" applyFont="1" applyFill="1" applyBorder="1" applyAlignment="1">
      <alignment horizontal="center" vertical="center"/>
    </xf>
    <xf numFmtId="2" fontId="53" fillId="14" borderId="0" xfId="1" applyNumberFormat="1" applyFont="1" applyFill="1" applyBorder="1" applyAlignment="1">
      <alignment horizontal="right"/>
    </xf>
    <xf numFmtId="0" fontId="6" fillId="2" borderId="0" xfId="1" applyFont="1" applyFill="1" applyAlignment="1">
      <alignment vertical="center"/>
    </xf>
    <xf numFmtId="49" fontId="2" fillId="21" borderId="1" xfId="1" applyNumberFormat="1" applyFont="1" applyFill="1" applyBorder="1" applyAlignment="1">
      <alignment horizontal="center"/>
    </xf>
    <xf numFmtId="0" fontId="15" fillId="21" borderId="0" xfId="1" applyFont="1" applyFill="1" applyAlignment="1">
      <alignment horizontal="right"/>
    </xf>
    <xf numFmtId="0" fontId="15" fillId="21" borderId="0" xfId="2" applyFont="1" applyFill="1" applyAlignment="1">
      <alignment horizontal="right" vertical="center"/>
    </xf>
    <xf numFmtId="0" fontId="15" fillId="9" borderId="0" xfId="2" applyFont="1" applyFill="1" applyBorder="1" applyAlignment="1">
      <alignment horizontal="right" vertical="center"/>
    </xf>
    <xf numFmtId="0" fontId="15" fillId="9" borderId="0" xfId="1" applyFont="1" applyFill="1" applyAlignment="1">
      <alignment horizontal="right"/>
    </xf>
    <xf numFmtId="0" fontId="15" fillId="9" borderId="0" xfId="2" applyFont="1" applyFill="1" applyAlignment="1">
      <alignment horizontal="right" vertical="center"/>
    </xf>
    <xf numFmtId="0" fontId="16" fillId="12" borderId="0" xfId="2" applyFont="1" applyFill="1" applyBorder="1" applyAlignment="1">
      <alignment horizontal="right" vertical="center"/>
    </xf>
    <xf numFmtId="164" fontId="6" fillId="12" borderId="1" xfId="1" applyNumberFormat="1" applyFont="1" applyFill="1" applyBorder="1" applyAlignment="1">
      <alignment horizontal="center"/>
    </xf>
    <xf numFmtId="0" fontId="16" fillId="2" borderId="0" xfId="2" applyFont="1" applyFill="1" applyAlignment="1">
      <alignment horizontal="right" vertical="center"/>
    </xf>
    <xf numFmtId="0" fontId="16" fillId="0" borderId="0" xfId="2" applyFont="1" applyFill="1" applyBorder="1" applyAlignment="1">
      <alignment horizontal="left" vertical="center"/>
    </xf>
    <xf numFmtId="2" fontId="6" fillId="12" borderId="1" xfId="1" applyNumberFormat="1" applyFont="1" applyFill="1" applyBorder="1" applyAlignment="1">
      <alignment horizontal="left" vertical="center"/>
    </xf>
    <xf numFmtId="0" fontId="16" fillId="9" borderId="0" xfId="1" applyFont="1" applyFill="1" applyAlignment="1">
      <alignment horizontal="right"/>
    </xf>
    <xf numFmtId="0" fontId="2" fillId="19" borderId="1" xfId="1" applyFont="1" applyFill="1" applyBorder="1" applyAlignment="1">
      <alignment horizontal="center" vertical="center"/>
    </xf>
    <xf numFmtId="2" fontId="6" fillId="31" borderId="1" xfId="1" applyNumberFormat="1" applyFont="1" applyFill="1" applyBorder="1" applyAlignment="1">
      <alignment horizontal="center"/>
    </xf>
    <xf numFmtId="0" fontId="15" fillId="31" borderId="0" xfId="1" applyFont="1" applyFill="1" applyAlignment="1">
      <alignment horizontal="right"/>
    </xf>
    <xf numFmtId="164" fontId="6" fillId="31" borderId="1" xfId="1" applyNumberFormat="1" applyFont="1" applyFill="1" applyBorder="1" applyAlignment="1">
      <alignment horizontal="center"/>
    </xf>
    <xf numFmtId="0" fontId="2" fillId="21" borderId="1" xfId="1" applyFont="1" applyFill="1" applyBorder="1" applyAlignment="1">
      <alignment horizontal="center" vertical="center"/>
    </xf>
    <xf numFmtId="0" fontId="9" fillId="21" borderId="0" xfId="1" applyFont="1" applyFill="1" applyAlignment="1">
      <alignment horizontal="left"/>
    </xf>
    <xf numFmtId="0" fontId="9" fillId="21" borderId="0" xfId="1" applyFont="1" applyFill="1" applyAlignment="1">
      <alignment horizontal="right"/>
    </xf>
    <xf numFmtId="49" fontId="2" fillId="26" borderId="0" xfId="1" applyNumberFormat="1" applyFont="1" applyFill="1" applyBorder="1" applyAlignment="1">
      <alignment horizontal="center" vertical="center"/>
    </xf>
    <xf numFmtId="2" fontId="2" fillId="26" borderId="0" xfId="1" applyNumberFormat="1" applyFont="1" applyFill="1" applyBorder="1" applyAlignment="1">
      <alignment horizontal="left"/>
    </xf>
    <xf numFmtId="2" fontId="2" fillId="26" borderId="0" xfId="1" applyNumberFormat="1" applyFont="1" applyFill="1" applyBorder="1" applyAlignment="1">
      <alignment horizontal="center"/>
    </xf>
    <xf numFmtId="2" fontId="9" fillId="26" borderId="0" xfId="1" applyNumberFormat="1" applyFont="1" applyFill="1" applyBorder="1" applyAlignment="1">
      <alignment horizontal="left"/>
    </xf>
    <xf numFmtId="49" fontId="2" fillId="30" borderId="1" xfId="1" applyNumberFormat="1" applyFont="1" applyFill="1" applyBorder="1" applyAlignment="1">
      <alignment horizontal="center"/>
    </xf>
    <xf numFmtId="2" fontId="2" fillId="30" borderId="1" xfId="1" applyNumberFormat="1" applyFont="1" applyFill="1" applyBorder="1" applyAlignment="1">
      <alignment horizontal="center"/>
    </xf>
    <xf numFmtId="0" fontId="16" fillId="6" borderId="0" xfId="2" applyFont="1" applyFill="1" applyBorder="1" applyAlignment="1">
      <alignment horizontal="right" vertical="center"/>
    </xf>
    <xf numFmtId="0" fontId="15" fillId="6" borderId="0" xfId="2" applyFont="1" applyFill="1" applyBorder="1" applyAlignment="1">
      <alignment horizontal="right" vertical="center"/>
    </xf>
    <xf numFmtId="2" fontId="53" fillId="6" borderId="0" xfId="1" applyNumberFormat="1" applyFont="1" applyFill="1" applyBorder="1" applyAlignment="1">
      <alignment horizontal="right"/>
    </xf>
    <xf numFmtId="2" fontId="53" fillId="6" borderId="0" xfId="1" applyNumberFormat="1" applyFont="1" applyFill="1" applyBorder="1" applyAlignment="1">
      <alignment horizontal="right" vertical="center"/>
    </xf>
    <xf numFmtId="0" fontId="7" fillId="26" borderId="0" xfId="2" applyFont="1" applyFill="1"/>
    <xf numFmtId="0" fontId="6" fillId="26" borderId="0" xfId="1" applyFont="1" applyFill="1" applyBorder="1" applyAlignment="1">
      <alignment horizontal="right" vertical="center"/>
    </xf>
    <xf numFmtId="49" fontId="6" fillId="26" borderId="0" xfId="1" applyNumberFormat="1" applyFont="1" applyFill="1" applyBorder="1" applyAlignment="1">
      <alignment horizontal="center" vertical="center"/>
    </xf>
    <xf numFmtId="0" fontId="6" fillId="9" borderId="1" xfId="1" applyNumberFormat="1" applyFont="1" applyFill="1" applyBorder="1" applyAlignment="1">
      <alignment horizontal="center" vertical="center"/>
    </xf>
    <xf numFmtId="2" fontId="6" fillId="9" borderId="1" xfId="1" applyNumberFormat="1" applyFont="1" applyFill="1" applyBorder="1" applyAlignment="1">
      <alignment horizontal="left" vertical="center"/>
    </xf>
    <xf numFmtId="0" fontId="6" fillId="9" borderId="1" xfId="1" applyFont="1" applyFill="1" applyBorder="1" applyAlignment="1">
      <alignment horizontal="center" vertical="center"/>
    </xf>
    <xf numFmtId="0" fontId="6" fillId="0" borderId="0" xfId="1" applyFont="1" applyFill="1" applyAlignment="1">
      <alignment horizontal="center" vertical="center"/>
    </xf>
    <xf numFmtId="49" fontId="6" fillId="0" borderId="1" xfId="1" applyNumberFormat="1" applyFont="1" applyFill="1" applyBorder="1" applyAlignment="1">
      <alignment horizontal="center" vertical="center"/>
    </xf>
    <xf numFmtId="0" fontId="6" fillId="26" borderId="1" xfId="1" applyNumberFormat="1" applyFont="1" applyFill="1" applyBorder="1" applyAlignment="1">
      <alignment horizontal="center" vertical="center"/>
    </xf>
    <xf numFmtId="0" fontId="13" fillId="26" borderId="0" xfId="1" applyFont="1" applyFill="1"/>
    <xf numFmtId="2" fontId="6" fillId="26" borderId="0" xfId="1" applyNumberFormat="1" applyFont="1" applyFill="1" applyBorder="1" applyAlignment="1">
      <alignment horizontal="center"/>
    </xf>
    <xf numFmtId="2" fontId="13" fillId="26" borderId="0" xfId="1" applyNumberFormat="1" applyFont="1" applyFill="1" applyBorder="1" applyAlignment="1">
      <alignment horizontal="left"/>
    </xf>
    <xf numFmtId="2" fontId="15" fillId="0" borderId="0" xfId="1" applyNumberFormat="1" applyFont="1" applyFill="1" applyAlignment="1"/>
    <xf numFmtId="1" fontId="69" fillId="2" borderId="0" xfId="1" applyNumberFormat="1" applyFont="1" applyFill="1" applyBorder="1" applyAlignment="1">
      <alignment horizontal="left" vertical="center"/>
    </xf>
    <xf numFmtId="0" fontId="70" fillId="2" borderId="0" xfId="1" applyFont="1" applyFill="1" applyBorder="1" applyAlignment="1">
      <alignment horizontal="left" vertical="center"/>
    </xf>
    <xf numFmtId="0" fontId="15" fillId="0" borderId="0" xfId="2" applyFont="1" applyFill="1" applyAlignment="1">
      <alignment horizontal="left" vertical="center"/>
    </xf>
    <xf numFmtId="0" fontId="2" fillId="0" borderId="0" xfId="1" applyFont="1" applyFill="1" applyAlignment="1">
      <alignment horizontal="center" vertical="center"/>
    </xf>
    <xf numFmtId="49" fontId="2" fillId="0" borderId="1" xfId="1" applyNumberFormat="1" applyFont="1" applyFill="1" applyBorder="1" applyAlignment="1">
      <alignment horizontal="center" vertical="center"/>
    </xf>
    <xf numFmtId="2" fontId="6" fillId="33" borderId="1" xfId="1" applyNumberFormat="1" applyFont="1" applyFill="1" applyBorder="1" applyAlignment="1">
      <alignment horizontal="center"/>
    </xf>
    <xf numFmtId="0" fontId="15" fillId="33" borderId="0" xfId="1" applyFont="1" applyFill="1" applyAlignment="1">
      <alignment horizontal="right" vertical="center"/>
    </xf>
    <xf numFmtId="0" fontId="6" fillId="2" borderId="0" xfId="1" applyFont="1" applyFill="1"/>
    <xf numFmtId="0" fontId="15" fillId="9" borderId="0" xfId="1" applyFont="1" applyFill="1" applyAlignment="1">
      <alignment horizontal="right" vertical="center"/>
    </xf>
    <xf numFmtId="0" fontId="2" fillId="0" borderId="0" xfId="1" applyFont="1" applyFill="1" applyAlignment="1">
      <alignment horizontal="center" vertical="center"/>
    </xf>
    <xf numFmtId="49" fontId="2" fillId="0" borderId="1" xfId="1" applyNumberFormat="1" applyFont="1" applyFill="1" applyBorder="1" applyAlignment="1">
      <alignment horizontal="center" vertical="center"/>
    </xf>
    <xf numFmtId="2" fontId="2" fillId="31" borderId="1" xfId="1" applyNumberFormat="1" applyFont="1" applyFill="1" applyBorder="1" applyAlignment="1">
      <alignment horizontal="center"/>
    </xf>
    <xf numFmtId="0" fontId="15" fillId="31" borderId="0" xfId="1" applyFont="1" applyFill="1" applyAlignment="1">
      <alignment horizontal="right" vertical="center"/>
    </xf>
    <xf numFmtId="0" fontId="3" fillId="31" borderId="0" xfId="2" applyFont="1" applyFill="1"/>
    <xf numFmtId="0" fontId="2" fillId="31" borderId="0" xfId="1" applyFont="1" applyFill="1" applyBorder="1" applyAlignment="1">
      <alignment horizontal="right" vertical="center"/>
    </xf>
    <xf numFmtId="0" fontId="9" fillId="31" borderId="0" xfId="1" applyFont="1" applyFill="1"/>
    <xf numFmtId="49" fontId="2" fillId="31" borderId="0" xfId="1" applyNumberFormat="1" applyFont="1" applyFill="1" applyBorder="1" applyAlignment="1">
      <alignment horizontal="center" vertical="center"/>
    </xf>
    <xf numFmtId="2" fontId="53" fillId="31" borderId="0" xfId="1" applyNumberFormat="1" applyFont="1" applyFill="1" applyBorder="1" applyAlignment="1">
      <alignment horizontal="right"/>
    </xf>
    <xf numFmtId="2" fontId="2" fillId="31" borderId="0" xfId="1" applyNumberFormat="1" applyFont="1" applyFill="1" applyBorder="1" applyAlignment="1">
      <alignment horizontal="left"/>
    </xf>
    <xf numFmtId="2" fontId="2" fillId="31" borderId="0" xfId="1" applyNumberFormat="1" applyFont="1" applyFill="1" applyBorder="1" applyAlignment="1">
      <alignment horizontal="center"/>
    </xf>
    <xf numFmtId="2" fontId="53" fillId="31" borderId="0" xfId="1" applyNumberFormat="1" applyFont="1" applyFill="1" applyBorder="1" applyAlignment="1">
      <alignment horizontal="right" vertical="center"/>
    </xf>
    <xf numFmtId="2" fontId="2" fillId="34" borderId="1" xfId="1" applyNumberFormat="1" applyFont="1" applyFill="1" applyBorder="1" applyAlignment="1">
      <alignment horizontal="center"/>
    </xf>
    <xf numFmtId="0" fontId="15" fillId="34" borderId="0" xfId="1" applyFont="1" applyFill="1" applyAlignment="1">
      <alignment horizontal="right" vertical="center"/>
    </xf>
    <xf numFmtId="0" fontId="2" fillId="34" borderId="1" xfId="1" applyNumberFormat="1" applyFont="1" applyFill="1" applyBorder="1" applyAlignment="1">
      <alignment horizontal="center" vertical="center"/>
    </xf>
    <xf numFmtId="49" fontId="2" fillId="34" borderId="1" xfId="1" applyNumberFormat="1" applyFont="1" applyFill="1" applyBorder="1" applyAlignment="1">
      <alignment horizontal="center" vertical="center"/>
    </xf>
    <xf numFmtId="0" fontId="15" fillId="34" borderId="0" xfId="1" applyFont="1" applyFill="1" applyAlignment="1">
      <alignment horizontal="right"/>
    </xf>
    <xf numFmtId="2" fontId="2" fillId="34" borderId="1" xfId="1" applyNumberFormat="1" applyFont="1" applyFill="1" applyBorder="1" applyAlignment="1">
      <alignment horizontal="left"/>
    </xf>
    <xf numFmtId="0" fontId="15" fillId="34" borderId="0" xfId="2" applyFont="1" applyFill="1" applyAlignment="1">
      <alignment horizontal="right" vertical="center"/>
    </xf>
    <xf numFmtId="0" fontId="9" fillId="34" borderId="0" xfId="1" applyFont="1" applyFill="1"/>
    <xf numFmtId="49" fontId="2" fillId="31" borderId="1" xfId="1" applyNumberFormat="1" applyFont="1" applyFill="1" applyBorder="1" applyAlignment="1">
      <alignment horizontal="center"/>
    </xf>
    <xf numFmtId="0" fontId="2" fillId="0" borderId="0" xfId="1" applyFont="1" applyFill="1" applyAlignment="1">
      <alignment horizontal="center" vertical="center"/>
    </xf>
    <xf numFmtId="49" fontId="2" fillId="0" borderId="1" xfId="1" applyNumberFormat="1" applyFont="1" applyFill="1" applyBorder="1" applyAlignment="1">
      <alignment horizontal="center" vertical="center"/>
    </xf>
    <xf numFmtId="49" fontId="2" fillId="17" borderId="1" xfId="1" applyNumberFormat="1" applyFont="1" applyFill="1" applyBorder="1" applyAlignment="1">
      <alignment horizontal="center" vertical="center"/>
    </xf>
    <xf numFmtId="49" fontId="6" fillId="0" borderId="1" xfId="1" applyNumberFormat="1" applyFont="1" applyFill="1" applyBorder="1" applyAlignment="1">
      <alignment horizontal="center" vertical="center"/>
    </xf>
    <xf numFmtId="0" fontId="6" fillId="0" borderId="0" xfId="1" applyFont="1" applyFill="1" applyAlignment="1">
      <alignment horizontal="center" vertical="center"/>
    </xf>
    <xf numFmtId="49" fontId="2" fillId="0" borderId="2" xfId="1" applyNumberFormat="1" applyFont="1" applyFill="1" applyBorder="1" applyAlignment="1">
      <alignment horizontal="center" vertical="center"/>
    </xf>
    <xf numFmtId="49" fontId="2" fillId="14" borderId="1" xfId="1" applyNumberFormat="1" applyFont="1" applyFill="1" applyBorder="1" applyAlignment="1">
      <alignment horizontal="center" vertical="center"/>
    </xf>
    <xf numFmtId="2" fontId="9" fillId="31" borderId="0" xfId="1" applyNumberFormat="1" applyFont="1" applyFill="1" applyBorder="1" applyAlignment="1">
      <alignment horizontal="left"/>
    </xf>
    <xf numFmtId="0" fontId="2" fillId="0" borderId="0" xfId="1" applyFont="1" applyFill="1" applyAlignment="1">
      <alignment horizontal="center" vertical="center"/>
    </xf>
    <xf numFmtId="49" fontId="2" fillId="0" borderId="1" xfId="1" applyNumberFormat="1" applyFont="1" applyFill="1" applyBorder="1" applyAlignment="1">
      <alignment horizontal="center" vertical="center"/>
    </xf>
    <xf numFmtId="0" fontId="6" fillId="0" borderId="2" xfId="1" applyFont="1" applyFill="1" applyBorder="1" applyAlignment="1">
      <alignment horizontal="center" vertical="center"/>
    </xf>
    <xf numFmtId="0" fontId="15" fillId="35" borderId="0" xfId="1" applyFont="1" applyFill="1" applyAlignment="1">
      <alignment horizontal="right" vertical="center"/>
    </xf>
    <xf numFmtId="0" fontId="15" fillId="35" borderId="0" xfId="2" applyFont="1" applyFill="1" applyBorder="1" applyAlignment="1">
      <alignment horizontal="right" vertical="center"/>
    </xf>
    <xf numFmtId="2" fontId="2" fillId="3" borderId="1" xfId="1" applyNumberFormat="1" applyFont="1" applyFill="1" applyBorder="1" applyAlignment="1">
      <alignment horizontal="left"/>
    </xf>
    <xf numFmtId="2" fontId="2" fillId="3" borderId="1" xfId="1" applyNumberFormat="1" applyFont="1" applyFill="1" applyBorder="1" applyAlignment="1">
      <alignment horizontal="center"/>
    </xf>
    <xf numFmtId="0" fontId="2" fillId="3" borderId="1" xfId="1" applyNumberFormat="1" applyFont="1" applyFill="1" applyBorder="1" applyAlignment="1">
      <alignment horizontal="center" vertical="center"/>
    </xf>
    <xf numFmtId="0" fontId="2" fillId="3" borderId="0" xfId="1" applyFont="1" applyFill="1" applyBorder="1" applyAlignment="1">
      <alignment horizontal="right" vertical="center"/>
    </xf>
    <xf numFmtId="2" fontId="2" fillId="3" borderId="0" xfId="1" applyNumberFormat="1" applyFont="1" applyFill="1" applyBorder="1" applyAlignment="1">
      <alignment horizontal="center"/>
    </xf>
    <xf numFmtId="2" fontId="9" fillId="3" borderId="0" xfId="1" applyNumberFormat="1" applyFont="1" applyFill="1" applyBorder="1" applyAlignment="1">
      <alignment horizontal="left"/>
    </xf>
    <xf numFmtId="165" fontId="9" fillId="3" borderId="0" xfId="1" applyNumberFormat="1" applyFont="1" applyFill="1" applyBorder="1" applyAlignment="1">
      <alignment horizontal="center" vertical="center"/>
    </xf>
    <xf numFmtId="0" fontId="9" fillId="3" borderId="0" xfId="1" applyFont="1" applyFill="1" applyAlignment="1">
      <alignment horizontal="left"/>
    </xf>
    <xf numFmtId="0" fontId="9" fillId="3" borderId="0" xfId="1" applyFont="1" applyFill="1" applyAlignment="1">
      <alignment horizontal="right"/>
    </xf>
    <xf numFmtId="0" fontId="16" fillId="13" borderId="0" xfId="2" applyFont="1" applyFill="1" applyBorder="1" applyAlignment="1">
      <alignment horizontal="right" vertical="center"/>
    </xf>
    <xf numFmtId="0" fontId="15" fillId="3" borderId="0" xfId="1" applyFont="1" applyFill="1" applyAlignment="1">
      <alignment horizontal="right" vertical="center"/>
    </xf>
    <xf numFmtId="0" fontId="15" fillId="3" borderId="0" xfId="2" applyFont="1" applyFill="1" applyBorder="1" applyAlignment="1">
      <alignment horizontal="right" vertical="center"/>
    </xf>
    <xf numFmtId="2" fontId="53" fillId="3" borderId="0" xfId="1" applyNumberFormat="1" applyFont="1" applyFill="1" applyBorder="1" applyAlignment="1">
      <alignment horizontal="right" vertical="center"/>
    </xf>
    <xf numFmtId="49" fontId="2" fillId="13" borderId="1" xfId="1" applyNumberFormat="1" applyFont="1" applyFill="1" applyBorder="1" applyAlignment="1">
      <alignment horizontal="center" vertical="center"/>
    </xf>
    <xf numFmtId="0" fontId="2" fillId="0" borderId="0" xfId="1" applyFont="1" applyFill="1" applyAlignment="1">
      <alignment horizontal="center" vertical="center"/>
    </xf>
    <xf numFmtId="49" fontId="2" fillId="0" borderId="1" xfId="1" applyNumberFormat="1" applyFont="1" applyFill="1" applyBorder="1" applyAlignment="1">
      <alignment horizontal="center" vertical="center"/>
    </xf>
    <xf numFmtId="49" fontId="26" fillId="0" borderId="1" xfId="1" applyNumberFormat="1" applyFont="1" applyFill="1" applyBorder="1" applyAlignment="1">
      <alignment horizontal="center" vertical="center"/>
    </xf>
    <xf numFmtId="49" fontId="6" fillId="0" borderId="1" xfId="1" applyNumberFormat="1" applyFont="1" applyFill="1" applyBorder="1" applyAlignment="1">
      <alignment horizontal="center" vertical="center"/>
    </xf>
    <xf numFmtId="2" fontId="53" fillId="12" borderId="0" xfId="1" applyNumberFormat="1" applyFont="1" applyFill="1" applyBorder="1" applyAlignment="1">
      <alignment horizontal="right"/>
    </xf>
    <xf numFmtId="0" fontId="3" fillId="34" borderId="0" xfId="2" applyFont="1" applyFill="1"/>
    <xf numFmtId="0" fontId="15" fillId="34" borderId="0" xfId="2" applyFont="1" applyFill="1" applyBorder="1" applyAlignment="1">
      <alignment horizontal="right" vertical="center"/>
    </xf>
    <xf numFmtId="2" fontId="53" fillId="34" borderId="0" xfId="1" applyNumberFormat="1" applyFont="1" applyFill="1" applyBorder="1" applyAlignment="1">
      <alignment horizontal="right"/>
    </xf>
    <xf numFmtId="2" fontId="2" fillId="34" borderId="0" xfId="1" applyNumberFormat="1" applyFont="1" applyFill="1" applyBorder="1" applyAlignment="1">
      <alignment horizontal="left"/>
    </xf>
    <xf numFmtId="2" fontId="2" fillId="34" borderId="0" xfId="1" applyNumberFormat="1" applyFont="1" applyFill="1" applyBorder="1" applyAlignment="1">
      <alignment horizontal="center"/>
    </xf>
    <xf numFmtId="2" fontId="53" fillId="34" borderId="0" xfId="1" applyNumberFormat="1" applyFont="1" applyFill="1" applyBorder="1" applyAlignment="1">
      <alignment horizontal="right" vertical="center"/>
    </xf>
    <xf numFmtId="2" fontId="9" fillId="34" borderId="0" xfId="1" applyNumberFormat="1" applyFont="1" applyFill="1" applyBorder="1" applyAlignment="1">
      <alignment horizontal="left"/>
    </xf>
    <xf numFmtId="49" fontId="2" fillId="31" borderId="0" xfId="1" applyNumberFormat="1" applyFont="1" applyFill="1" applyBorder="1" applyAlignment="1">
      <alignment horizontal="center"/>
    </xf>
    <xf numFmtId="165" fontId="9" fillId="31" borderId="0" xfId="1" applyNumberFormat="1" applyFont="1" applyFill="1" applyBorder="1" applyAlignment="1">
      <alignment horizontal="center" vertical="center"/>
    </xf>
    <xf numFmtId="0" fontId="9" fillId="34" borderId="0" xfId="1" applyFont="1" applyFill="1" applyAlignment="1">
      <alignment horizontal="left"/>
    </xf>
    <xf numFmtId="49" fontId="2" fillId="20" borderId="0" xfId="1" applyNumberFormat="1" applyFont="1" applyFill="1" applyBorder="1" applyAlignment="1">
      <alignment horizontal="center" vertical="center"/>
    </xf>
    <xf numFmtId="2" fontId="53" fillId="20" borderId="0" xfId="1" applyNumberFormat="1" applyFont="1" applyFill="1" applyBorder="1" applyAlignment="1">
      <alignment horizontal="right"/>
    </xf>
    <xf numFmtId="2" fontId="2" fillId="20" borderId="0" xfId="1" applyNumberFormat="1" applyFont="1" applyFill="1" applyBorder="1" applyAlignment="1">
      <alignment horizontal="left"/>
    </xf>
    <xf numFmtId="2" fontId="2" fillId="20" borderId="0" xfId="1" applyNumberFormat="1" applyFont="1" applyFill="1" applyBorder="1" applyAlignment="1">
      <alignment horizontal="center"/>
    </xf>
    <xf numFmtId="0" fontId="15" fillId="20" borderId="0" xfId="1" applyFont="1" applyFill="1" applyAlignment="1">
      <alignment horizontal="right" vertical="center"/>
    </xf>
    <xf numFmtId="0" fontId="3" fillId="20" borderId="0" xfId="2" applyFont="1" applyFill="1"/>
    <xf numFmtId="0" fontId="2" fillId="20" borderId="0" xfId="1" applyFont="1" applyFill="1" applyBorder="1" applyAlignment="1">
      <alignment horizontal="right" vertical="center"/>
    </xf>
    <xf numFmtId="0" fontId="9" fillId="20" borderId="0" xfId="1" applyFont="1" applyFill="1"/>
    <xf numFmtId="0" fontId="15" fillId="20" borderId="0" xfId="2" applyFont="1" applyFill="1" applyBorder="1" applyAlignment="1">
      <alignment horizontal="right" vertical="center"/>
    </xf>
    <xf numFmtId="2" fontId="53" fillId="20" borderId="0" xfId="1" applyNumberFormat="1" applyFont="1" applyFill="1" applyBorder="1" applyAlignment="1">
      <alignment horizontal="right" vertical="center"/>
    </xf>
    <xf numFmtId="165" fontId="9" fillId="20" borderId="0" xfId="1" applyNumberFormat="1" applyFont="1" applyFill="1" applyBorder="1" applyAlignment="1">
      <alignment horizontal="center" vertical="center"/>
    </xf>
    <xf numFmtId="2" fontId="9" fillId="20" borderId="0" xfId="1" applyNumberFormat="1" applyFont="1" applyFill="1" applyBorder="1" applyAlignment="1">
      <alignment horizontal="left"/>
    </xf>
    <xf numFmtId="0" fontId="3" fillId="0" borderId="0" xfId="1" applyFont="1" applyFill="1" applyAlignment="1"/>
    <xf numFmtId="49" fontId="26" fillId="0" borderId="1" xfId="1" applyNumberFormat="1" applyFont="1" applyFill="1" applyBorder="1" applyAlignment="1">
      <alignment horizontal="center" vertical="center"/>
    </xf>
    <xf numFmtId="0" fontId="2" fillId="0" borderId="0" xfId="1" applyFont="1" applyFill="1" applyAlignment="1">
      <alignment horizontal="center" vertical="center"/>
    </xf>
    <xf numFmtId="49" fontId="2" fillId="0" borderId="1" xfId="1" applyNumberFormat="1" applyFont="1" applyFill="1" applyBorder="1" applyAlignment="1">
      <alignment horizontal="center" vertical="center"/>
    </xf>
    <xf numFmtId="0" fontId="26" fillId="0" borderId="0" xfId="1" applyFont="1" applyFill="1" applyAlignment="1">
      <alignment horizontal="center" vertical="center"/>
    </xf>
    <xf numFmtId="49" fontId="32" fillId="0" borderId="1" xfId="1" applyNumberFormat="1" applyFont="1" applyFill="1" applyBorder="1" applyAlignment="1">
      <alignment horizontal="center" vertical="center"/>
    </xf>
    <xf numFmtId="0" fontId="44" fillId="0" borderId="0" xfId="1" applyFont="1" applyFill="1" applyAlignment="1">
      <alignment horizontal="center" vertical="center"/>
    </xf>
    <xf numFmtId="49" fontId="44" fillId="0" borderId="1" xfId="1" applyNumberFormat="1" applyFont="1" applyFill="1" applyBorder="1" applyAlignment="1">
      <alignment horizontal="center" vertical="center"/>
    </xf>
    <xf numFmtId="0" fontId="46" fillId="0" borderId="0" xfId="1" applyFont="1" applyFill="1" applyAlignment="1">
      <alignment horizontal="right" vertical="center"/>
    </xf>
    <xf numFmtId="0" fontId="46" fillId="0" borderId="0" xfId="2" applyFont="1" applyFill="1" applyBorder="1" applyAlignment="1">
      <alignment horizontal="right" vertical="center"/>
    </xf>
    <xf numFmtId="2" fontId="71" fillId="0" borderId="0" xfId="1" applyNumberFormat="1" applyFont="1" applyFill="1" applyBorder="1" applyAlignment="1">
      <alignment horizontal="right"/>
    </xf>
    <xf numFmtId="2" fontId="71" fillId="0" borderId="0" xfId="1" applyNumberFormat="1" applyFont="1" applyFill="1" applyBorder="1" applyAlignment="1">
      <alignment horizontal="right" vertical="center"/>
    </xf>
    <xf numFmtId="0" fontId="46" fillId="0" borderId="0" xfId="2" applyFont="1" applyFill="1" applyAlignment="1">
      <alignment horizontal="right" vertical="center"/>
    </xf>
    <xf numFmtId="2" fontId="53" fillId="9" borderId="0" xfId="1" applyNumberFormat="1" applyFont="1" applyFill="1" applyBorder="1" applyAlignment="1">
      <alignment horizontal="right" vertical="center"/>
    </xf>
    <xf numFmtId="0" fontId="16" fillId="9" borderId="0" xfId="2" applyFont="1" applyFill="1" applyBorder="1" applyAlignment="1">
      <alignment horizontal="right" vertical="center"/>
    </xf>
    <xf numFmtId="0" fontId="16" fillId="9" borderId="0" xfId="1" applyFont="1" applyFill="1" applyAlignment="1">
      <alignment horizontal="right" vertical="center"/>
    </xf>
    <xf numFmtId="2" fontId="55" fillId="9" borderId="0" xfId="1" applyNumberFormat="1" applyFont="1" applyFill="1" applyBorder="1" applyAlignment="1">
      <alignment horizontal="right"/>
    </xf>
    <xf numFmtId="0" fontId="72" fillId="9" borderId="0" xfId="1" applyFont="1" applyFill="1" applyAlignment="1">
      <alignment horizontal="right" vertical="center"/>
    </xf>
    <xf numFmtId="0" fontId="72" fillId="9" borderId="0" xfId="2" applyFont="1" applyFill="1" applyBorder="1" applyAlignment="1">
      <alignment horizontal="right" vertical="center"/>
    </xf>
    <xf numFmtId="2" fontId="73" fillId="9" borderId="0" xfId="1" applyNumberFormat="1" applyFont="1" applyFill="1" applyBorder="1" applyAlignment="1">
      <alignment horizontal="right"/>
    </xf>
    <xf numFmtId="2" fontId="55" fillId="9" borderId="0" xfId="1" applyNumberFormat="1" applyFont="1" applyFill="1" applyBorder="1" applyAlignment="1">
      <alignment horizontal="right" vertical="center"/>
    </xf>
    <xf numFmtId="0" fontId="2" fillId="0" borderId="0" xfId="1" applyFont="1" applyFill="1" applyAlignment="1">
      <alignment horizontal="center" vertical="center"/>
    </xf>
    <xf numFmtId="49" fontId="2" fillId="0" borderId="1" xfId="1" applyNumberFormat="1" applyFont="1" applyFill="1" applyBorder="1" applyAlignment="1">
      <alignment horizontal="center" vertical="center"/>
    </xf>
    <xf numFmtId="49" fontId="18" fillId="0" borderId="1" xfId="1" applyNumberFormat="1" applyFont="1" applyFill="1" applyBorder="1" applyAlignment="1">
      <alignment horizontal="center" vertical="center"/>
    </xf>
    <xf numFmtId="0" fontId="33" fillId="0" borderId="0" xfId="1" applyFont="1" applyFill="1" applyAlignment="1">
      <alignment horizontal="center" vertical="center"/>
    </xf>
    <xf numFmtId="49" fontId="33" fillId="0" borderId="1" xfId="1" applyNumberFormat="1" applyFont="1" applyFill="1" applyBorder="1" applyAlignment="1">
      <alignment horizontal="center" vertical="center"/>
    </xf>
    <xf numFmtId="49" fontId="50" fillId="0" borderId="1" xfId="1" applyNumberFormat="1" applyFont="1" applyFill="1" applyBorder="1" applyAlignment="1">
      <alignment horizontal="center" vertical="center"/>
    </xf>
    <xf numFmtId="0" fontId="50" fillId="0" borderId="0" xfId="1" applyFont="1" applyFill="1" applyAlignment="1">
      <alignment horizontal="center" vertical="center"/>
    </xf>
    <xf numFmtId="0" fontId="72" fillId="0" borderId="0" xfId="1" applyFont="1" applyFill="1" applyAlignment="1">
      <alignment horizontal="right" vertical="center"/>
    </xf>
    <xf numFmtId="0" fontId="74" fillId="0" borderId="0" xfId="2" applyFont="1" applyFill="1" applyBorder="1" applyAlignment="1">
      <alignment horizontal="right" vertical="center"/>
    </xf>
    <xf numFmtId="0" fontId="74" fillId="0" borderId="0" xfId="1" applyFont="1" applyFill="1" applyAlignment="1">
      <alignment horizontal="right"/>
    </xf>
    <xf numFmtId="0" fontId="74" fillId="0" borderId="0" xfId="2" applyFont="1" applyFill="1" applyAlignment="1">
      <alignment horizontal="left" vertical="center"/>
    </xf>
    <xf numFmtId="0" fontId="74" fillId="0" borderId="0" xfId="1" applyFont="1" applyFill="1" applyAlignment="1">
      <alignment horizontal="left"/>
    </xf>
    <xf numFmtId="0" fontId="74" fillId="0" borderId="0" xfId="2" applyFont="1" applyFill="1" applyAlignment="1">
      <alignment horizontal="right" vertical="center"/>
    </xf>
    <xf numFmtId="0" fontId="24" fillId="0" borderId="0" xfId="1" applyFont="1" applyFill="1" applyBorder="1" applyAlignment="1">
      <alignment horizontal="right" vertical="center"/>
    </xf>
    <xf numFmtId="0" fontId="46" fillId="0" borderId="0" xfId="1" applyFont="1" applyFill="1" applyAlignment="1">
      <alignment horizontal="right"/>
    </xf>
    <xf numFmtId="0" fontId="46" fillId="0" borderId="0" xfId="2" applyFont="1" applyFill="1" applyAlignment="1">
      <alignment horizontal="left" vertical="center"/>
    </xf>
    <xf numFmtId="0" fontId="46" fillId="0" borderId="0" xfId="1" applyFont="1" applyFill="1" applyAlignment="1">
      <alignment horizontal="left"/>
    </xf>
    <xf numFmtId="0" fontId="51" fillId="0" borderId="0" xfId="2" applyFont="1" applyFill="1" applyAlignment="1">
      <alignment horizontal="left" vertical="center"/>
    </xf>
    <xf numFmtId="0" fontId="51" fillId="0" borderId="0" xfId="1" applyFont="1" applyFill="1" applyAlignment="1">
      <alignment horizontal="left"/>
    </xf>
    <xf numFmtId="0" fontId="2" fillId="0" borderId="0" xfId="1" applyFont="1" applyFill="1" applyAlignment="1">
      <alignment horizontal="center" vertical="center"/>
    </xf>
    <xf numFmtId="49" fontId="2" fillId="0" borderId="1" xfId="1" applyNumberFormat="1" applyFont="1" applyFill="1" applyBorder="1" applyAlignment="1">
      <alignment horizontal="center" vertical="center"/>
    </xf>
    <xf numFmtId="49" fontId="50" fillId="0" borderId="1" xfId="1" applyNumberFormat="1" applyFont="1" applyFill="1" applyBorder="1" applyAlignment="1">
      <alignment horizontal="center" vertical="center"/>
    </xf>
    <xf numFmtId="0" fontId="50" fillId="0" borderId="0" xfId="1" applyFont="1" applyFill="1" applyAlignment="1">
      <alignment horizontal="center" vertical="center"/>
    </xf>
    <xf numFmtId="0" fontId="72" fillId="0" borderId="0" xfId="2" applyFont="1" applyFill="1" applyAlignment="1">
      <alignment horizontal="right" vertical="center"/>
    </xf>
    <xf numFmtId="0" fontId="72" fillId="0" borderId="0" xfId="2" applyFont="1" applyFill="1" applyBorder="1" applyAlignment="1">
      <alignment horizontal="right" vertical="center"/>
    </xf>
    <xf numFmtId="2" fontId="72" fillId="0" borderId="0" xfId="1" applyNumberFormat="1" applyFont="1" applyFill="1" applyAlignment="1"/>
    <xf numFmtId="0" fontId="72" fillId="0" borderId="0" xfId="1" applyFont="1" applyFill="1" applyAlignment="1"/>
    <xf numFmtId="0" fontId="72" fillId="0" borderId="0" xfId="2" applyFont="1" applyFill="1" applyAlignment="1">
      <alignment horizontal="left" vertical="center"/>
    </xf>
    <xf numFmtId="0" fontId="72" fillId="0" borderId="0" xfId="1" applyFont="1" applyFill="1" applyAlignment="1">
      <alignment horizontal="left"/>
    </xf>
    <xf numFmtId="2" fontId="50" fillId="0" borderId="1" xfId="1" applyNumberFormat="1" applyFont="1" applyFill="1" applyBorder="1" applyAlignment="1">
      <alignment horizontal="left" vertical="center"/>
    </xf>
    <xf numFmtId="164" fontId="50" fillId="0" borderId="1" xfId="1" applyNumberFormat="1" applyFont="1" applyFill="1" applyBorder="1" applyAlignment="1">
      <alignment horizontal="center"/>
    </xf>
    <xf numFmtId="0" fontId="72" fillId="0" borderId="0" xfId="2" applyFont="1" applyFill="1" applyBorder="1" applyAlignment="1">
      <alignment horizontal="left" vertical="center"/>
    </xf>
    <xf numFmtId="0" fontId="50" fillId="0" borderId="0" xfId="1" applyFont="1" applyFill="1" applyBorder="1" applyAlignment="1">
      <alignment horizontal="right" vertical="center"/>
    </xf>
    <xf numFmtId="2" fontId="73" fillId="0" borderId="0" xfId="1" applyNumberFormat="1" applyFont="1" applyFill="1" applyBorder="1" applyAlignment="1">
      <alignment horizontal="right" vertical="center"/>
    </xf>
    <xf numFmtId="0" fontId="47" fillId="2" borderId="0" xfId="2" applyFont="1" applyFill="1"/>
    <xf numFmtId="0" fontId="48" fillId="2" borderId="0" xfId="1" applyFont="1" applyFill="1"/>
    <xf numFmtId="2" fontId="72" fillId="0" borderId="0" xfId="2" applyNumberFormat="1" applyFont="1" applyFill="1" applyBorder="1" applyAlignment="1">
      <alignment horizontal="right" vertical="center"/>
    </xf>
    <xf numFmtId="0" fontId="72" fillId="0" borderId="0" xfId="1" applyFont="1" applyFill="1" applyAlignment="1">
      <alignment horizontal="right"/>
    </xf>
    <xf numFmtId="0" fontId="47" fillId="27" borderId="0" xfId="2" applyFont="1" applyFill="1"/>
    <xf numFmtId="0" fontId="48" fillId="27" borderId="0" xfId="1" applyFont="1" applyFill="1"/>
    <xf numFmtId="0" fontId="72" fillId="27" borderId="0" xfId="2" applyFont="1" applyFill="1" applyAlignment="1">
      <alignment horizontal="right" vertical="center"/>
    </xf>
    <xf numFmtId="2" fontId="73" fillId="0" borderId="0" xfId="1" applyNumberFormat="1" applyFont="1" applyFill="1" applyBorder="1" applyAlignment="1">
      <alignment horizontal="right"/>
    </xf>
    <xf numFmtId="49" fontId="50" fillId="17" borderId="1" xfId="1" applyNumberFormat="1" applyFont="1" applyFill="1" applyBorder="1" applyAlignment="1">
      <alignment horizontal="center"/>
    </xf>
    <xf numFmtId="2" fontId="50" fillId="17" borderId="1" xfId="1" applyNumberFormat="1" applyFont="1" applyFill="1" applyBorder="1" applyAlignment="1">
      <alignment horizontal="center"/>
    </xf>
    <xf numFmtId="0" fontId="48" fillId="17" borderId="0" xfId="1" applyFont="1" applyFill="1"/>
    <xf numFmtId="0" fontId="47" fillId="17" borderId="0" xfId="2" applyFont="1" applyFill="1"/>
    <xf numFmtId="0" fontId="48" fillId="2" borderId="0" xfId="1" applyFont="1" applyFill="1" applyAlignment="1">
      <alignment horizontal="left"/>
    </xf>
    <xf numFmtId="0" fontId="48" fillId="2" borderId="0" xfId="1" applyFont="1" applyFill="1" applyAlignment="1">
      <alignment horizontal="right"/>
    </xf>
    <xf numFmtId="0" fontId="72" fillId="2" borderId="0" xfId="2" applyFont="1" applyFill="1" applyBorder="1" applyAlignment="1">
      <alignment horizontal="right" vertical="center"/>
    </xf>
    <xf numFmtId="0" fontId="48" fillId="27" borderId="0" xfId="1" applyFont="1" applyFill="1" applyAlignment="1">
      <alignment horizontal="left"/>
    </xf>
    <xf numFmtId="0" fontId="48" fillId="27" borderId="0" xfId="1" applyFont="1" applyFill="1" applyAlignment="1">
      <alignment horizontal="right"/>
    </xf>
    <xf numFmtId="0" fontId="72" fillId="27" borderId="0" xfId="2" applyFont="1" applyFill="1" applyBorder="1" applyAlignment="1">
      <alignment horizontal="right" vertical="center"/>
    </xf>
    <xf numFmtId="49" fontId="50" fillId="13" borderId="1" xfId="1" applyNumberFormat="1" applyFont="1" applyFill="1" applyBorder="1" applyAlignment="1">
      <alignment horizontal="center" vertical="center"/>
    </xf>
    <xf numFmtId="2" fontId="50" fillId="13" borderId="1" xfId="1" applyNumberFormat="1" applyFont="1" applyFill="1" applyBorder="1" applyAlignment="1">
      <alignment horizontal="left"/>
    </xf>
    <xf numFmtId="49" fontId="50" fillId="13" borderId="1" xfId="1" applyNumberFormat="1" applyFont="1" applyFill="1" applyBorder="1" applyAlignment="1">
      <alignment horizontal="center"/>
    </xf>
    <xf numFmtId="2" fontId="50" fillId="13" borderId="1" xfId="1" applyNumberFormat="1" applyFont="1" applyFill="1" applyBorder="1" applyAlignment="1">
      <alignment horizontal="center"/>
    </xf>
    <xf numFmtId="0" fontId="72" fillId="13" borderId="0" xfId="2" applyFont="1" applyFill="1" applyBorder="1" applyAlignment="1">
      <alignment horizontal="right" vertical="center"/>
    </xf>
    <xf numFmtId="0" fontId="50" fillId="13" borderId="1" xfId="1" applyNumberFormat="1" applyFont="1" applyFill="1" applyBorder="1" applyAlignment="1">
      <alignment horizontal="center" vertical="center"/>
    </xf>
    <xf numFmtId="0" fontId="50" fillId="13" borderId="1" xfId="1" applyFont="1" applyFill="1" applyBorder="1" applyAlignment="1">
      <alignment horizontal="center" vertical="center"/>
    </xf>
    <xf numFmtId="0" fontId="72" fillId="13" borderId="0" xfId="1" applyFont="1" applyFill="1" applyAlignment="1">
      <alignment horizontal="right" vertical="center"/>
    </xf>
    <xf numFmtId="0" fontId="48" fillId="13" borderId="0" xfId="1" applyFont="1" applyFill="1"/>
    <xf numFmtId="0" fontId="47" fillId="13" borderId="0" xfId="2" applyFont="1" applyFill="1"/>
    <xf numFmtId="0" fontId="50" fillId="13" borderId="0" xfId="1" applyFont="1" applyFill="1" applyBorder="1" applyAlignment="1">
      <alignment horizontal="right" vertical="center"/>
    </xf>
    <xf numFmtId="2" fontId="73" fillId="13" borderId="0" xfId="1" applyNumberFormat="1" applyFont="1" applyFill="1" applyBorder="1" applyAlignment="1">
      <alignment horizontal="right"/>
    </xf>
    <xf numFmtId="2" fontId="50" fillId="13" borderId="0" xfId="1" applyNumberFormat="1" applyFont="1" applyFill="1" applyBorder="1" applyAlignment="1">
      <alignment horizontal="left"/>
    </xf>
    <xf numFmtId="2" fontId="50" fillId="13" borderId="0" xfId="1" applyNumberFormat="1" applyFont="1" applyFill="1" applyBorder="1" applyAlignment="1">
      <alignment horizontal="center"/>
    </xf>
    <xf numFmtId="2" fontId="73" fillId="13" borderId="0" xfId="1" applyNumberFormat="1" applyFont="1" applyFill="1" applyBorder="1" applyAlignment="1">
      <alignment horizontal="right" vertical="center"/>
    </xf>
    <xf numFmtId="2" fontId="48" fillId="13" borderId="0" xfId="1" applyNumberFormat="1" applyFont="1" applyFill="1" applyBorder="1" applyAlignment="1">
      <alignment horizontal="left"/>
    </xf>
    <xf numFmtId="165" fontId="48" fillId="13" borderId="0" xfId="1" applyNumberFormat="1" applyFont="1" applyFill="1" applyBorder="1" applyAlignment="1">
      <alignment horizontal="center" vertical="center"/>
    </xf>
    <xf numFmtId="0" fontId="48" fillId="13" borderId="0" xfId="1" applyFont="1" applyFill="1" applyAlignment="1">
      <alignment horizontal="left"/>
    </xf>
    <xf numFmtId="0" fontId="48" fillId="13" borderId="0" xfId="1" applyFont="1" applyFill="1" applyAlignment="1">
      <alignment horizontal="right"/>
    </xf>
    <xf numFmtId="2" fontId="73" fillId="9" borderId="0" xfId="1" applyNumberFormat="1" applyFont="1" applyFill="1" applyBorder="1" applyAlignment="1">
      <alignment horizontal="right" vertical="center"/>
    </xf>
    <xf numFmtId="0" fontId="51" fillId="0" borderId="0" xfId="2" applyFont="1" applyFill="1" applyAlignment="1">
      <alignment horizontal="right" vertical="center"/>
    </xf>
    <xf numFmtId="0" fontId="37" fillId="0" borderId="0" xfId="1" applyFont="1" applyFill="1" applyAlignment="1">
      <alignment horizontal="left"/>
    </xf>
    <xf numFmtId="0" fontId="37" fillId="0" borderId="0" xfId="2" applyFont="1" applyFill="1" applyAlignment="1">
      <alignment horizontal="left" vertical="center"/>
    </xf>
    <xf numFmtId="0" fontId="37" fillId="0" borderId="0" xfId="2" applyFont="1" applyFill="1" applyBorder="1" applyAlignment="1">
      <alignment horizontal="left" vertical="center"/>
    </xf>
    <xf numFmtId="0" fontId="37" fillId="0" borderId="0" xfId="1" applyFont="1" applyFill="1" applyAlignment="1">
      <alignment horizontal="right" vertical="center"/>
    </xf>
    <xf numFmtId="0" fontId="37" fillId="0" borderId="0" xfId="2" applyFont="1" applyFill="1" applyBorder="1" applyAlignment="1">
      <alignment horizontal="right" vertical="center"/>
    </xf>
    <xf numFmtId="2" fontId="68" fillId="0" borderId="0" xfId="1" applyNumberFormat="1" applyFont="1" applyFill="1" applyBorder="1" applyAlignment="1">
      <alignment horizontal="right" vertical="center"/>
    </xf>
    <xf numFmtId="0" fontId="2" fillId="0" borderId="0" xfId="1" applyFont="1" applyFill="1" applyAlignment="1">
      <alignment horizontal="center" vertical="center"/>
    </xf>
    <xf numFmtId="49" fontId="2" fillId="0" borderId="1" xfId="1" applyNumberFormat="1" applyFont="1" applyFill="1" applyBorder="1" applyAlignment="1">
      <alignment horizontal="center" vertical="center"/>
    </xf>
    <xf numFmtId="49" fontId="50" fillId="17" borderId="1" xfId="1" applyNumberFormat="1" applyFont="1" applyFill="1" applyBorder="1" applyAlignment="1">
      <alignment horizontal="center" vertical="center"/>
    </xf>
    <xf numFmtId="2" fontId="50" fillId="17" borderId="1" xfId="1" applyNumberFormat="1" applyFont="1" applyFill="1" applyBorder="1" applyAlignment="1">
      <alignment horizontal="left"/>
    </xf>
    <xf numFmtId="0" fontId="15" fillId="17" borderId="0" xfId="2" applyFont="1" applyFill="1" applyAlignment="1">
      <alignment horizontal="left" vertical="center"/>
    </xf>
    <xf numFmtId="0" fontId="15" fillId="17" borderId="0" xfId="1" applyFont="1" applyFill="1" applyAlignment="1">
      <alignment horizontal="left"/>
    </xf>
    <xf numFmtId="0" fontId="50" fillId="17" borderId="1" xfId="1" applyNumberFormat="1" applyFont="1" applyFill="1" applyBorder="1" applyAlignment="1">
      <alignment horizontal="center" vertical="center"/>
    </xf>
    <xf numFmtId="49" fontId="2" fillId="17" borderId="0" xfId="1" applyNumberFormat="1" applyFont="1" applyFill="1" applyBorder="1" applyAlignment="1">
      <alignment horizontal="center"/>
    </xf>
    <xf numFmtId="2" fontId="50" fillId="17" borderId="0" xfId="1" applyNumberFormat="1" applyFont="1" applyFill="1" applyBorder="1" applyAlignment="1">
      <alignment horizontal="center"/>
    </xf>
    <xf numFmtId="2" fontId="48" fillId="17" borderId="0" xfId="1" applyNumberFormat="1" applyFont="1" applyFill="1" applyBorder="1" applyAlignment="1">
      <alignment horizontal="left"/>
    </xf>
    <xf numFmtId="0" fontId="2" fillId="0" borderId="0" xfId="1" applyFont="1" applyFill="1" applyAlignment="1">
      <alignment horizontal="center" vertical="center"/>
    </xf>
    <xf numFmtId="166" fontId="11" fillId="0" borderId="0" xfId="1" applyNumberFormat="1" applyFont="1" applyFill="1" applyBorder="1" applyAlignment="1">
      <alignment horizontal="center" vertical="center"/>
    </xf>
    <xf numFmtId="49" fontId="2" fillId="0" borderId="1" xfId="1" applyNumberFormat="1" applyFont="1" applyFill="1" applyBorder="1" applyAlignment="1">
      <alignment horizontal="center" vertical="center"/>
    </xf>
    <xf numFmtId="49" fontId="26" fillId="0" borderId="1" xfId="1" applyNumberFormat="1" applyFont="1" applyFill="1" applyBorder="1" applyAlignment="1">
      <alignment horizontal="center" vertical="center"/>
    </xf>
    <xf numFmtId="49" fontId="18" fillId="0" borderId="1" xfId="1" applyNumberFormat="1" applyFont="1" applyFill="1" applyBorder="1" applyAlignment="1">
      <alignment horizontal="center" vertical="center"/>
    </xf>
    <xf numFmtId="0" fontId="18" fillId="0" borderId="0" xfId="1" applyFont="1" applyFill="1" applyAlignment="1">
      <alignment horizontal="center" vertical="center"/>
    </xf>
    <xf numFmtId="49" fontId="2" fillId="0" borderId="2" xfId="1" applyNumberFormat="1" applyFont="1" applyFill="1" applyBorder="1" applyAlignment="1">
      <alignment horizontal="center" vertical="center"/>
    </xf>
    <xf numFmtId="49" fontId="26" fillId="0" borderId="1" xfId="1" applyNumberFormat="1" applyFont="1" applyFill="1" applyBorder="1" applyAlignment="1">
      <alignment horizontal="center" vertical="center"/>
    </xf>
    <xf numFmtId="0" fontId="2" fillId="0" borderId="0" xfId="1" applyFont="1" applyFill="1" applyAlignment="1">
      <alignment horizontal="center" vertical="center"/>
    </xf>
    <xf numFmtId="166" fontId="11" fillId="0" borderId="0" xfId="1" applyNumberFormat="1" applyFont="1" applyFill="1" applyBorder="1" applyAlignment="1">
      <alignment horizontal="center" vertical="center"/>
    </xf>
    <xf numFmtId="49" fontId="2" fillId="0" borderId="1" xfId="1" applyNumberFormat="1" applyFont="1" applyFill="1" applyBorder="1" applyAlignment="1">
      <alignment horizontal="center" vertical="center"/>
    </xf>
    <xf numFmtId="0" fontId="26" fillId="0" borderId="0" xfId="1" applyFont="1" applyFill="1" applyAlignment="1">
      <alignment horizontal="center" vertical="center"/>
    </xf>
    <xf numFmtId="0" fontId="6" fillId="0" borderId="0" xfId="1" applyFont="1" applyFill="1" applyAlignment="1">
      <alignment horizontal="center" vertical="center"/>
    </xf>
    <xf numFmtId="49" fontId="6" fillId="0" borderId="1" xfId="1" applyNumberFormat="1" applyFont="1" applyFill="1" applyBorder="1" applyAlignment="1">
      <alignment horizontal="center" vertical="center"/>
    </xf>
    <xf numFmtId="49" fontId="2" fillId="0" borderId="2" xfId="1" applyNumberFormat="1" applyFont="1" applyFill="1" applyBorder="1" applyAlignment="1">
      <alignment horizontal="center" vertical="center"/>
    </xf>
    <xf numFmtId="0" fontId="27" fillId="0" borderId="0" xfId="1" applyFont="1" applyFill="1" applyBorder="1" applyAlignment="1">
      <alignment horizontal="right" vertical="center"/>
    </xf>
    <xf numFmtId="0" fontId="37" fillId="0" borderId="0" xfId="2" applyFont="1" applyFill="1" applyAlignment="1">
      <alignment horizontal="right" vertical="center"/>
    </xf>
    <xf numFmtId="0" fontId="37" fillId="0" borderId="0" xfId="1" applyFont="1" applyFill="1" applyAlignment="1">
      <alignment horizontal="right"/>
    </xf>
    <xf numFmtId="2" fontId="68" fillId="0" borderId="0" xfId="1" applyNumberFormat="1" applyFont="1" applyFill="1" applyBorder="1" applyAlignment="1">
      <alignment horizontal="right"/>
    </xf>
    <xf numFmtId="14" fontId="19" fillId="0" borderId="0" xfId="2" applyNumberFormat="1" applyFont="1" applyFill="1"/>
    <xf numFmtId="14" fontId="22" fillId="0" borderId="0" xfId="1" applyNumberFormat="1" applyFont="1" applyFill="1"/>
    <xf numFmtId="0" fontId="15" fillId="16" borderId="0" xfId="2" applyFont="1" applyFill="1" applyAlignment="1">
      <alignment horizontal="left" vertical="center"/>
    </xf>
    <xf numFmtId="0" fontId="15" fillId="16" borderId="0" xfId="2" applyFont="1" applyFill="1" applyBorder="1" applyAlignment="1">
      <alignment horizontal="left" vertical="center"/>
    </xf>
    <xf numFmtId="0" fontId="2" fillId="16" borderId="0" xfId="1" applyFont="1" applyFill="1" applyBorder="1" applyAlignment="1">
      <alignment horizontal="right" vertical="center"/>
    </xf>
    <xf numFmtId="0" fontId="15" fillId="16" borderId="0" xfId="2" applyFont="1" applyFill="1" applyBorder="1" applyAlignment="1">
      <alignment horizontal="right" vertical="center"/>
    </xf>
    <xf numFmtId="0" fontId="2" fillId="0" borderId="0" xfId="1" applyFont="1" applyFill="1" applyAlignment="1">
      <alignment horizontal="center" vertical="center"/>
    </xf>
    <xf numFmtId="49" fontId="2" fillId="0" borderId="1" xfId="1" applyNumberFormat="1" applyFont="1" applyFill="1" applyBorder="1" applyAlignment="1">
      <alignment horizontal="center" vertical="center"/>
    </xf>
    <xf numFmtId="49" fontId="26" fillId="0" borderId="1" xfId="1" applyNumberFormat="1" applyFont="1" applyFill="1" applyBorder="1" applyAlignment="1">
      <alignment horizontal="center" vertical="center"/>
    </xf>
    <xf numFmtId="0" fontId="26" fillId="0" borderId="0" xfId="1" applyFont="1" applyFill="1" applyAlignment="1">
      <alignment horizontal="center" vertical="center"/>
    </xf>
    <xf numFmtId="2" fontId="26" fillId="2" borderId="1" xfId="1" applyNumberFormat="1" applyFont="1" applyFill="1" applyBorder="1" applyAlignment="1">
      <alignment horizontal="center"/>
    </xf>
    <xf numFmtId="0" fontId="46" fillId="2" borderId="0" xfId="2" applyFont="1" applyFill="1" applyAlignment="1">
      <alignment horizontal="right" vertical="center"/>
    </xf>
    <xf numFmtId="49" fontId="26" fillId="2" borderId="1" xfId="1" applyNumberFormat="1" applyFont="1" applyFill="1" applyBorder="1" applyAlignment="1">
      <alignment horizontal="center" vertical="center"/>
    </xf>
    <xf numFmtId="2" fontId="26" fillId="2" borderId="1" xfId="1" applyNumberFormat="1" applyFont="1" applyFill="1" applyBorder="1" applyAlignment="1">
      <alignment horizontal="left"/>
    </xf>
    <xf numFmtId="0" fontId="26" fillId="2" borderId="1" xfId="1" applyNumberFormat="1" applyFont="1" applyFill="1" applyBorder="1" applyAlignment="1">
      <alignment horizontal="center" vertical="center"/>
    </xf>
    <xf numFmtId="0" fontId="46" fillId="2" borderId="0" xfId="1" applyFont="1" applyFill="1" applyAlignment="1">
      <alignment horizontal="right" vertical="center"/>
    </xf>
    <xf numFmtId="2" fontId="53" fillId="2" borderId="0" xfId="1" applyNumberFormat="1" applyFont="1" applyFill="1" applyBorder="1" applyAlignment="1">
      <alignment horizontal="right"/>
    </xf>
    <xf numFmtId="0" fontId="15" fillId="36" borderId="0" xfId="2" applyFont="1" applyFill="1" applyAlignment="1">
      <alignment horizontal="right" vertical="center"/>
    </xf>
    <xf numFmtId="0" fontId="15" fillId="36" borderId="0" xfId="1" applyFont="1" applyFill="1" applyAlignment="1">
      <alignment horizontal="right" vertical="center"/>
    </xf>
    <xf numFmtId="0" fontId="15" fillId="36" borderId="0" xfId="2" applyFont="1" applyFill="1" applyBorder="1" applyAlignment="1">
      <alignment horizontal="right" vertical="center"/>
    </xf>
    <xf numFmtId="0" fontId="15" fillId="33" borderId="0" xfId="2" applyFont="1" applyFill="1" applyBorder="1" applyAlignment="1">
      <alignment horizontal="right" vertical="center"/>
    </xf>
    <xf numFmtId="0" fontId="2" fillId="0" borderId="0" xfId="1" applyFont="1" applyFill="1" applyAlignment="1">
      <alignment horizontal="center" vertical="center"/>
    </xf>
    <xf numFmtId="49" fontId="2" fillId="0" borderId="1" xfId="1" applyNumberFormat="1" applyFont="1" applyFill="1" applyBorder="1" applyAlignment="1">
      <alignment horizontal="center" vertical="center"/>
    </xf>
    <xf numFmtId="49" fontId="6" fillId="0" borderId="1" xfId="1" applyNumberFormat="1" applyFont="1" applyFill="1" applyBorder="1" applyAlignment="1">
      <alignment horizontal="center" vertical="center"/>
    </xf>
    <xf numFmtId="49" fontId="50" fillId="0" borderId="1" xfId="1" applyNumberFormat="1" applyFont="1" applyFill="1" applyBorder="1" applyAlignment="1">
      <alignment horizontal="center" vertical="center"/>
    </xf>
    <xf numFmtId="0" fontId="2" fillId="0" borderId="0" xfId="1" applyFont="1" applyFill="1" applyAlignment="1">
      <alignment horizontal="center" vertical="center"/>
    </xf>
    <xf numFmtId="49" fontId="2" fillId="0" borderId="1" xfId="1" applyNumberFormat="1" applyFont="1" applyFill="1" applyBorder="1" applyAlignment="1">
      <alignment horizontal="center" vertical="center"/>
    </xf>
    <xf numFmtId="49" fontId="6" fillId="0" borderId="1" xfId="1" applyNumberFormat="1" applyFont="1" applyFill="1" applyBorder="1" applyAlignment="1">
      <alignment horizontal="center" vertical="center"/>
    </xf>
    <xf numFmtId="0" fontId="6" fillId="0" borderId="0" xfId="1" applyFont="1" applyFill="1" applyAlignment="1">
      <alignment horizontal="center" vertical="center"/>
    </xf>
    <xf numFmtId="49" fontId="44" fillId="0" borderId="1" xfId="1" applyNumberFormat="1" applyFont="1" applyFill="1" applyBorder="1" applyAlignment="1">
      <alignment horizontal="center" vertical="center"/>
    </xf>
    <xf numFmtId="0" fontId="44" fillId="0" borderId="0" xfId="1" applyFont="1" applyFill="1" applyAlignment="1">
      <alignment horizontal="center" vertical="center"/>
    </xf>
    <xf numFmtId="0" fontId="55" fillId="0" borderId="0" xfId="2" applyFont="1" applyFill="1" applyBorder="1" applyAlignment="1">
      <alignment horizontal="left" vertical="center"/>
    </xf>
    <xf numFmtId="0" fontId="2" fillId="0" borderId="0" xfId="1" applyFont="1" applyFill="1" applyAlignment="1">
      <alignment horizontal="center" vertical="center"/>
    </xf>
    <xf numFmtId="49" fontId="2" fillId="0" borderId="1" xfId="1" applyNumberFormat="1" applyFont="1" applyFill="1" applyBorder="1" applyAlignment="1">
      <alignment horizontal="center" vertical="center"/>
    </xf>
    <xf numFmtId="14" fontId="41" fillId="0" borderId="0" xfId="2" applyNumberFormat="1" applyFont="1"/>
    <xf numFmtId="14" fontId="41" fillId="0" borderId="0" xfId="2" applyNumberFormat="1" applyFont="1" applyFill="1"/>
    <xf numFmtId="14" fontId="42" fillId="0" borderId="0" xfId="1" applyNumberFormat="1" applyFont="1" applyFill="1" applyBorder="1" applyAlignment="1">
      <alignment horizontal="right" vertical="center"/>
    </xf>
    <xf numFmtId="14" fontId="41" fillId="0" borderId="0" xfId="1" applyNumberFormat="1" applyFont="1" applyFill="1"/>
    <xf numFmtId="2" fontId="52" fillId="0" borderId="0" xfId="1" applyNumberFormat="1" applyFont="1" applyFill="1" applyAlignment="1"/>
    <xf numFmtId="0" fontId="52" fillId="0" borderId="0" xfId="1" applyFont="1" applyFill="1" applyAlignment="1"/>
    <xf numFmtId="0" fontId="52" fillId="0" borderId="0" xfId="2" applyFont="1" applyFill="1" applyAlignment="1">
      <alignment horizontal="left" vertical="center"/>
    </xf>
    <xf numFmtId="0" fontId="52" fillId="0" borderId="0" xfId="1" applyFont="1" applyFill="1" applyAlignment="1">
      <alignment horizontal="left"/>
    </xf>
    <xf numFmtId="14" fontId="45" fillId="0" borderId="0" xfId="1" applyNumberFormat="1" applyFont="1" applyFill="1"/>
    <xf numFmtId="0" fontId="41" fillId="27" borderId="0" xfId="2" applyFont="1" applyFill="1"/>
    <xf numFmtId="0" fontId="43" fillId="27" borderId="0" xfId="1" applyFont="1" applyFill="1"/>
    <xf numFmtId="0" fontId="2" fillId="0" borderId="0" xfId="1" applyFont="1" applyFill="1" applyAlignment="1">
      <alignment horizontal="center" vertical="center"/>
    </xf>
    <xf numFmtId="49" fontId="2" fillId="0" borderId="1" xfId="1" applyNumberFormat="1" applyFont="1" applyFill="1" applyBorder="1" applyAlignment="1">
      <alignment horizontal="center" vertical="center"/>
    </xf>
    <xf numFmtId="49" fontId="6" fillId="0" borderId="1" xfId="1" applyNumberFormat="1" applyFont="1" applyFill="1" applyBorder="1" applyAlignment="1">
      <alignment horizontal="center" vertical="center"/>
    </xf>
    <xf numFmtId="0" fontId="6" fillId="0" borderId="0" xfId="1" applyFont="1" applyFill="1" applyAlignment="1">
      <alignment horizontal="center" vertical="center"/>
    </xf>
    <xf numFmtId="2" fontId="2" fillId="37" borderId="1" xfId="1" applyNumberFormat="1" applyFont="1" applyFill="1" applyBorder="1" applyAlignment="1">
      <alignment horizontal="center"/>
    </xf>
    <xf numFmtId="0" fontId="15" fillId="37" borderId="0" xfId="2" applyFont="1" applyFill="1" applyAlignment="1">
      <alignment horizontal="right" vertical="center"/>
    </xf>
    <xf numFmtId="0" fontId="2" fillId="37" borderId="1" xfId="1" applyNumberFormat="1" applyFont="1" applyFill="1" applyBorder="1" applyAlignment="1">
      <alignment horizontal="center" vertical="center"/>
    </xf>
    <xf numFmtId="2" fontId="2" fillId="37" borderId="1" xfId="1" applyNumberFormat="1" applyFont="1" applyFill="1" applyBorder="1" applyAlignment="1">
      <alignment horizontal="left"/>
    </xf>
    <xf numFmtId="164" fontId="2" fillId="37" borderId="1" xfId="1" applyNumberFormat="1" applyFont="1" applyFill="1" applyBorder="1" applyAlignment="1">
      <alignment horizontal="center"/>
    </xf>
    <xf numFmtId="0" fontId="15" fillId="37" borderId="0" xfId="1" applyFont="1" applyFill="1" applyAlignment="1">
      <alignment horizontal="right" vertical="center"/>
    </xf>
    <xf numFmtId="49" fontId="2" fillId="37" borderId="1" xfId="1" applyNumberFormat="1" applyFont="1" applyFill="1" applyBorder="1" applyAlignment="1">
      <alignment horizontal="center" vertical="center"/>
    </xf>
    <xf numFmtId="2" fontId="2" fillId="37" borderId="1" xfId="1" applyNumberFormat="1" applyFont="1" applyFill="1" applyBorder="1" applyAlignment="1">
      <alignment horizontal="left" vertical="center"/>
    </xf>
    <xf numFmtId="0" fontId="2" fillId="37" borderId="1" xfId="1" applyFont="1" applyFill="1" applyBorder="1" applyAlignment="1">
      <alignment horizontal="center" vertical="center"/>
    </xf>
    <xf numFmtId="0" fontId="15" fillId="37" borderId="0" xfId="1" applyFont="1" applyFill="1"/>
    <xf numFmtId="0" fontId="15" fillId="37" borderId="0" xfId="1" applyFont="1" applyFill="1" applyAlignment="1">
      <alignment horizontal="right"/>
    </xf>
    <xf numFmtId="0" fontId="38" fillId="0" borderId="0" xfId="1" applyFont="1" applyFill="1"/>
    <xf numFmtId="0" fontId="2" fillId="0" borderId="0" xfId="1" applyFont="1" applyFill="1" applyAlignment="1">
      <alignment horizontal="center" vertical="center"/>
    </xf>
    <xf numFmtId="166" fontId="11" fillId="0" borderId="0" xfId="1" applyNumberFormat="1" applyFont="1" applyFill="1" applyBorder="1" applyAlignment="1">
      <alignment horizontal="center" vertical="center"/>
    </xf>
    <xf numFmtId="49" fontId="2" fillId="0" borderId="1" xfId="1" applyNumberFormat="1" applyFont="1" applyFill="1" applyBorder="1" applyAlignment="1">
      <alignment horizontal="center" vertical="center"/>
    </xf>
    <xf numFmtId="0" fontId="2" fillId="0" borderId="0" xfId="1" applyFont="1" applyFill="1" applyAlignment="1">
      <alignment horizontal="center" vertical="center"/>
    </xf>
    <xf numFmtId="49" fontId="2" fillId="0" borderId="1" xfId="1" applyNumberFormat="1" applyFont="1" applyFill="1" applyBorder="1" applyAlignment="1">
      <alignment horizontal="center" vertical="center"/>
    </xf>
    <xf numFmtId="14" fontId="3" fillId="38" borderId="0" xfId="1" applyNumberFormat="1" applyFont="1" applyFill="1"/>
    <xf numFmtId="0" fontId="2" fillId="27" borderId="1" xfId="1" applyNumberFormat="1" applyFont="1" applyFill="1" applyBorder="1" applyAlignment="1">
      <alignment horizontal="center" vertical="center"/>
    </xf>
    <xf numFmtId="0" fontId="2" fillId="27" borderId="0" xfId="1" applyFont="1" applyFill="1" applyBorder="1" applyAlignment="1">
      <alignment horizontal="right" vertical="center"/>
    </xf>
    <xf numFmtId="2" fontId="9" fillId="27" borderId="0" xfId="1" applyNumberFormat="1" applyFont="1" applyFill="1" applyBorder="1" applyAlignment="1">
      <alignment horizontal="left"/>
    </xf>
    <xf numFmtId="0" fontId="2" fillId="0" borderId="0" xfId="1" applyFont="1" applyFill="1" applyAlignment="1">
      <alignment horizontal="center" vertical="center"/>
    </xf>
    <xf numFmtId="49" fontId="2" fillId="0" borderId="1" xfId="1" applyNumberFormat="1" applyFont="1" applyFill="1" applyBorder="1" applyAlignment="1">
      <alignment horizontal="center" vertical="center"/>
    </xf>
    <xf numFmtId="2" fontId="2" fillId="18" borderId="1" xfId="1" applyNumberFormat="1" applyFont="1" applyFill="1" applyBorder="1" applyAlignment="1">
      <alignment horizontal="center"/>
    </xf>
    <xf numFmtId="0" fontId="15" fillId="18" borderId="0" xfId="1" applyFont="1" applyFill="1" applyAlignment="1">
      <alignment horizontal="right" vertical="center"/>
    </xf>
    <xf numFmtId="0" fontId="2" fillId="18" borderId="1" xfId="1" applyNumberFormat="1" applyFont="1" applyFill="1" applyBorder="1" applyAlignment="1">
      <alignment horizontal="center" vertical="center"/>
    </xf>
    <xf numFmtId="2" fontId="2" fillId="18" borderId="1" xfId="1" applyNumberFormat="1" applyFont="1" applyFill="1" applyBorder="1" applyAlignment="1">
      <alignment horizontal="left"/>
    </xf>
    <xf numFmtId="49" fontId="2" fillId="18" borderId="0" xfId="1" applyNumberFormat="1" applyFont="1" applyFill="1" applyBorder="1" applyAlignment="1">
      <alignment horizontal="center" vertical="center"/>
    </xf>
    <xf numFmtId="2" fontId="53" fillId="18" borderId="0" xfId="1" applyNumberFormat="1" applyFont="1" applyFill="1" applyBorder="1" applyAlignment="1">
      <alignment horizontal="right"/>
    </xf>
    <xf numFmtId="2" fontId="2" fillId="18" borderId="0" xfId="1" applyNumberFormat="1" applyFont="1" applyFill="1" applyBorder="1" applyAlignment="1">
      <alignment horizontal="left"/>
    </xf>
    <xf numFmtId="2" fontId="2" fillId="18" borderId="0" xfId="1" applyNumberFormat="1" applyFont="1" applyFill="1" applyBorder="1" applyAlignment="1">
      <alignment horizontal="center"/>
    </xf>
    <xf numFmtId="2" fontId="2" fillId="39" borderId="0" xfId="1" applyNumberFormat="1" applyFont="1" applyFill="1" applyBorder="1" applyAlignment="1">
      <alignment horizontal="center"/>
    </xf>
    <xf numFmtId="2" fontId="53" fillId="39" borderId="0" xfId="1" applyNumberFormat="1" applyFont="1" applyFill="1" applyBorder="1" applyAlignment="1">
      <alignment horizontal="right" vertical="center"/>
    </xf>
    <xf numFmtId="14" fontId="5" fillId="0" borderId="0" xfId="2" applyNumberFormat="1" applyFont="1" applyFill="1"/>
    <xf numFmtId="0" fontId="3" fillId="0" borderId="0" xfId="2" applyNumberFormat="1" applyFont="1" applyFill="1"/>
    <xf numFmtId="49" fontId="2" fillId="27" borderId="1" xfId="1" applyNumberFormat="1" applyFont="1" applyFill="1" applyBorder="1" applyAlignment="1">
      <alignment horizontal="center"/>
    </xf>
    <xf numFmtId="165" fontId="9" fillId="27" borderId="0" xfId="1" applyNumberFormat="1" applyFont="1" applyFill="1" applyBorder="1" applyAlignment="1">
      <alignment horizontal="center" vertical="center"/>
    </xf>
    <xf numFmtId="0" fontId="15" fillId="27" borderId="0" xfId="1" applyFont="1" applyFill="1"/>
    <xf numFmtId="0" fontId="2" fillId="0" borderId="0" xfId="1" applyFont="1" applyFill="1" applyAlignment="1">
      <alignment horizontal="center" vertical="center"/>
    </xf>
    <xf numFmtId="49" fontId="2" fillId="0" borderId="1" xfId="1" applyNumberFormat="1" applyFont="1" applyFill="1" applyBorder="1" applyAlignment="1">
      <alignment horizontal="center" vertical="center"/>
    </xf>
    <xf numFmtId="0" fontId="2" fillId="0" borderId="0" xfId="1" applyFont="1" applyFill="1" applyAlignment="1">
      <alignment horizontal="center" vertical="center"/>
    </xf>
    <xf numFmtId="49" fontId="2" fillId="0" borderId="1" xfId="1" applyNumberFormat="1" applyFont="1" applyFill="1" applyBorder="1" applyAlignment="1">
      <alignment horizontal="center" vertical="center"/>
    </xf>
    <xf numFmtId="0" fontId="2" fillId="0" borderId="0" xfId="1" applyFont="1" applyFill="1" applyAlignment="1">
      <alignment horizontal="center" vertical="center"/>
    </xf>
    <xf numFmtId="49" fontId="2" fillId="0" borderId="1" xfId="1" applyNumberFormat="1" applyFont="1" applyFill="1" applyBorder="1" applyAlignment="1">
      <alignment horizontal="center" vertical="center"/>
    </xf>
    <xf numFmtId="49" fontId="6" fillId="0" borderId="1" xfId="1" applyNumberFormat="1" applyFont="1" applyFill="1" applyBorder="1" applyAlignment="1">
      <alignment horizontal="center" vertical="center"/>
    </xf>
    <xf numFmtId="0" fontId="6" fillId="0" borderId="0" xfId="1" applyFont="1" applyFill="1" applyAlignment="1">
      <alignment horizontal="center" vertical="center"/>
    </xf>
    <xf numFmtId="0" fontId="2" fillId="0" borderId="0" xfId="1" applyFont="1" applyFill="1" applyAlignment="1">
      <alignment horizontal="center" vertical="center"/>
    </xf>
    <xf numFmtId="49" fontId="2" fillId="0" borderId="1" xfId="1" applyNumberFormat="1" applyFont="1" applyFill="1" applyBorder="1" applyAlignment="1">
      <alignment horizontal="center" vertical="center"/>
    </xf>
    <xf numFmtId="0" fontId="6" fillId="0" borderId="0" xfId="1" applyFont="1" applyFill="1" applyAlignment="1">
      <alignment horizontal="center" vertical="center"/>
    </xf>
    <xf numFmtId="49" fontId="6" fillId="0" borderId="1" xfId="1" applyNumberFormat="1" applyFont="1" applyFill="1" applyBorder="1" applyAlignment="1">
      <alignment horizontal="center" vertical="center"/>
    </xf>
    <xf numFmtId="2" fontId="16" fillId="0" borderId="0" xfId="2" applyNumberFormat="1" applyFont="1" applyFill="1" applyAlignment="1">
      <alignment horizontal="right" vertical="center"/>
    </xf>
    <xf numFmtId="49" fontId="6" fillId="27" borderId="0" xfId="1" applyNumberFormat="1" applyFont="1" applyFill="1" applyBorder="1" applyAlignment="1">
      <alignment horizontal="center" vertical="center"/>
    </xf>
    <xf numFmtId="14" fontId="3" fillId="2" borderId="0" xfId="2" applyNumberFormat="1" applyFont="1" applyFill="1" applyAlignment="1">
      <alignment horizontal="center" vertical="center"/>
    </xf>
    <xf numFmtId="14" fontId="3" fillId="0" borderId="0" xfId="2" applyNumberFormat="1" applyFont="1" applyAlignment="1">
      <alignment horizontal="center" vertical="center"/>
    </xf>
    <xf numFmtId="14" fontId="3" fillId="0" borderId="0" xfId="2" applyNumberFormat="1" applyFont="1" applyFill="1" applyAlignment="1">
      <alignment horizontal="center" vertical="center"/>
    </xf>
    <xf numFmtId="14" fontId="3" fillId="0" borderId="0" xfId="1" applyNumberFormat="1" applyFont="1" applyAlignment="1">
      <alignment horizontal="center" vertical="center"/>
    </xf>
    <xf numFmtId="14" fontId="7" fillId="0" borderId="0" xfId="1" applyNumberFormat="1" applyFont="1" applyFill="1" applyAlignment="1">
      <alignment horizontal="center" vertical="center"/>
    </xf>
    <xf numFmtId="14" fontId="1" fillId="0" borderId="0" xfId="1" applyNumberFormat="1" applyFont="1" applyFill="1" applyAlignment="1">
      <alignment horizontal="center" vertical="center"/>
    </xf>
    <xf numFmtId="14" fontId="7" fillId="0" borderId="0" xfId="2" applyNumberFormat="1" applyFont="1" applyFill="1" applyAlignment="1">
      <alignment horizontal="center" vertical="center"/>
    </xf>
    <xf numFmtId="14" fontId="3" fillId="0" borderId="0" xfId="1" applyNumberFormat="1" applyFont="1" applyFill="1" applyAlignment="1">
      <alignment horizontal="center" vertical="center"/>
    </xf>
    <xf numFmtId="14" fontId="11" fillId="0" borderId="0" xfId="1" applyNumberFormat="1" applyFont="1" applyFill="1" applyBorder="1" applyAlignment="1">
      <alignment horizontal="center" vertical="center"/>
    </xf>
    <xf numFmtId="14" fontId="7" fillId="2" borderId="0" xfId="2" applyNumberFormat="1" applyFont="1" applyFill="1" applyAlignment="1">
      <alignment horizontal="center" vertical="center"/>
    </xf>
    <xf numFmtId="14" fontId="7" fillId="0" borderId="0" xfId="2" applyNumberFormat="1" applyFont="1" applyAlignment="1">
      <alignment horizontal="center" vertical="center"/>
    </xf>
    <xf numFmtId="0" fontId="2" fillId="0" borderId="0" xfId="1" applyFont="1" applyFill="1" applyAlignment="1">
      <alignment horizontal="center" vertical="center"/>
    </xf>
    <xf numFmtId="49" fontId="2" fillId="0" borderId="1" xfId="1" applyNumberFormat="1" applyFont="1" applyFill="1" applyBorder="1" applyAlignment="1">
      <alignment horizontal="center" vertical="center"/>
    </xf>
    <xf numFmtId="0" fontId="9" fillId="2" borderId="0" xfId="1" applyFont="1" applyFill="1" applyAlignment="1">
      <alignment horizontal="left" vertical="top"/>
    </xf>
    <xf numFmtId="0" fontId="2" fillId="0" borderId="0" xfId="1" applyFont="1" applyFill="1" applyAlignment="1">
      <alignment horizontal="center" vertical="center"/>
    </xf>
    <xf numFmtId="49" fontId="2" fillId="0" borderId="1" xfId="1" applyNumberFormat="1" applyFont="1" applyFill="1" applyBorder="1" applyAlignment="1">
      <alignment horizontal="center" vertical="center"/>
    </xf>
    <xf numFmtId="49" fontId="2" fillId="0" borderId="1" xfId="1" applyNumberFormat="1" applyFont="1" applyFill="1" applyBorder="1" applyAlignment="1">
      <alignment horizontal="center" vertical="center"/>
    </xf>
    <xf numFmtId="0" fontId="2" fillId="0" borderId="0" xfId="1" applyFont="1" applyFill="1" applyAlignment="1">
      <alignment horizontal="center" vertical="center"/>
    </xf>
    <xf numFmtId="49" fontId="2" fillId="0" borderId="1" xfId="1" applyNumberFormat="1" applyFont="1" applyFill="1" applyBorder="1" applyAlignment="1">
      <alignment horizontal="center" vertical="center"/>
    </xf>
    <xf numFmtId="14" fontId="27" fillId="0" borderId="0" xfId="1" applyNumberFormat="1" applyFont="1" applyFill="1" applyBorder="1" applyAlignment="1">
      <alignment horizontal="center" vertical="center"/>
    </xf>
    <xf numFmtId="14" fontId="19" fillId="0" borderId="0" xfId="2" applyNumberFormat="1" applyFont="1" applyFill="1" applyAlignment="1">
      <alignment horizontal="center" vertical="center"/>
    </xf>
    <xf numFmtId="14" fontId="19" fillId="0" borderId="0" xfId="1" applyNumberFormat="1" applyFont="1" applyFill="1" applyAlignment="1">
      <alignment horizontal="center" vertical="center"/>
    </xf>
    <xf numFmtId="0" fontId="68" fillId="0" borderId="0" xfId="2" applyFont="1" applyFill="1" applyAlignment="1">
      <alignment horizontal="right" vertical="center"/>
    </xf>
    <xf numFmtId="14" fontId="22" fillId="0" borderId="0" xfId="1" applyNumberFormat="1" applyFont="1" applyFill="1" applyAlignment="1">
      <alignment horizontal="center" vertical="center"/>
    </xf>
    <xf numFmtId="2" fontId="37" fillId="0" borderId="0" xfId="2" applyNumberFormat="1" applyFont="1" applyFill="1" applyAlignment="1">
      <alignment horizontal="right" vertical="center"/>
    </xf>
    <xf numFmtId="0" fontId="37" fillId="0" borderId="0" xfId="1" applyFont="1" applyFill="1"/>
    <xf numFmtId="0" fontId="2" fillId="0" borderId="0" xfId="1" applyFont="1" applyFill="1" applyAlignment="1">
      <alignment horizontal="center" vertical="center"/>
    </xf>
    <xf numFmtId="49" fontId="2" fillId="0" borderId="1" xfId="1" applyNumberFormat="1" applyFont="1" applyFill="1" applyBorder="1" applyAlignment="1">
      <alignment horizontal="center" vertical="center"/>
    </xf>
    <xf numFmtId="49" fontId="2" fillId="0" borderId="1" xfId="1" applyNumberFormat="1" applyFont="1" applyFill="1" applyBorder="1" applyAlignment="1">
      <alignment horizontal="center" vertical="center"/>
    </xf>
    <xf numFmtId="0" fontId="2" fillId="0" borderId="0" xfId="1" applyFont="1" applyFill="1" applyAlignment="1">
      <alignment horizontal="center" vertical="center"/>
    </xf>
    <xf numFmtId="1" fontId="3" fillId="2" borderId="0" xfId="2" applyNumberFormat="1" applyFont="1" applyFill="1"/>
    <xf numFmtId="1" fontId="3" fillId="0" borderId="0" xfId="2" applyNumberFormat="1" applyFont="1" applyFill="1"/>
    <xf numFmtId="1" fontId="2" fillId="0" borderId="1" xfId="1" applyNumberFormat="1" applyFont="1" applyFill="1" applyBorder="1" applyAlignment="1">
      <alignment horizontal="center" vertical="center"/>
    </xf>
    <xf numFmtId="1" fontId="2" fillId="0" borderId="0" xfId="1" applyNumberFormat="1" applyFont="1" applyFill="1" applyBorder="1" applyAlignment="1">
      <alignment horizontal="center" vertical="center"/>
    </xf>
    <xf numFmtId="1" fontId="11" fillId="0" borderId="0" xfId="1" applyNumberFormat="1" applyFont="1" applyFill="1" applyAlignment="1"/>
    <xf numFmtId="1" fontId="7" fillId="2" borderId="0" xfId="2" applyNumberFormat="1" applyFont="1" applyFill="1"/>
    <xf numFmtId="1" fontId="7" fillId="0" borderId="0" xfId="2" applyNumberFormat="1" applyFont="1"/>
    <xf numFmtId="1" fontId="2" fillId="0" borderId="1" xfId="1" applyNumberFormat="1" applyFont="1" applyFill="1" applyBorder="1" applyAlignment="1">
      <alignment horizontal="center"/>
    </xf>
    <xf numFmtId="1" fontId="2" fillId="0" borderId="0" xfId="1" applyNumberFormat="1" applyFont="1" applyFill="1" applyBorder="1" applyAlignment="1">
      <alignment horizontal="center"/>
    </xf>
    <xf numFmtId="1" fontId="9" fillId="0" borderId="0" xfId="1" applyNumberFormat="1" applyFont="1" applyFill="1" applyAlignment="1">
      <alignment horizontal="left"/>
    </xf>
    <xf numFmtId="1" fontId="2" fillId="0" borderId="0" xfId="1" applyNumberFormat="1" applyFont="1" applyFill="1" applyBorder="1" applyAlignment="1">
      <alignment horizontal="left"/>
    </xf>
    <xf numFmtId="1" fontId="53" fillId="0" borderId="0" xfId="1" applyNumberFormat="1" applyFont="1" applyFill="1" applyBorder="1" applyAlignment="1">
      <alignment horizontal="right"/>
    </xf>
    <xf numFmtId="0" fontId="2" fillId="0" borderId="0" xfId="1" applyFont="1" applyFill="1" applyAlignment="1">
      <alignment horizontal="center" vertical="center"/>
    </xf>
    <xf numFmtId="49" fontId="2" fillId="0" borderId="1" xfId="1" applyNumberFormat="1" applyFont="1" applyFill="1" applyBorder="1" applyAlignment="1">
      <alignment horizontal="center" vertical="center"/>
    </xf>
    <xf numFmtId="1" fontId="3" fillId="6" borderId="0" xfId="2" applyNumberFormat="1" applyFont="1" applyFill="1"/>
    <xf numFmtId="1" fontId="9" fillId="2" borderId="0" xfId="1" applyNumberFormat="1" applyFont="1" applyFill="1" applyAlignment="1">
      <alignment horizontal="left"/>
    </xf>
    <xf numFmtId="0" fontId="2" fillId="0" borderId="0" xfId="1" applyFont="1" applyFill="1" applyAlignment="1">
      <alignment horizontal="center" vertical="center"/>
    </xf>
    <xf numFmtId="49" fontId="2" fillId="0" borderId="1" xfId="1" applyNumberFormat="1" applyFont="1" applyFill="1" applyBorder="1" applyAlignment="1">
      <alignment horizontal="center" vertical="center"/>
    </xf>
    <xf numFmtId="49" fontId="2" fillId="0" borderId="1" xfId="1" applyNumberFormat="1" applyFont="1" applyFill="1" applyBorder="1" applyAlignment="1">
      <alignment horizontal="center" vertical="center"/>
    </xf>
    <xf numFmtId="0" fontId="6" fillId="0" borderId="0" xfId="1" applyFont="1" applyFill="1" applyAlignment="1">
      <alignment horizontal="center" vertical="center"/>
    </xf>
    <xf numFmtId="49" fontId="6" fillId="0" borderId="1" xfId="1" applyNumberFormat="1" applyFont="1" applyFill="1" applyBorder="1" applyAlignment="1">
      <alignment horizontal="center" vertical="center"/>
    </xf>
    <xf numFmtId="0" fontId="2" fillId="0" borderId="0" xfId="1" applyFont="1" applyFill="1" applyAlignment="1">
      <alignment horizontal="center" vertical="center"/>
    </xf>
    <xf numFmtId="49" fontId="2" fillId="0" borderId="1" xfId="1" applyNumberFormat="1" applyFont="1" applyFill="1" applyBorder="1" applyAlignment="1">
      <alignment horizontal="center" vertical="center"/>
    </xf>
    <xf numFmtId="1" fontId="6" fillId="0" borderId="1" xfId="1" applyNumberFormat="1" applyFont="1" applyFill="1" applyBorder="1" applyAlignment="1">
      <alignment horizontal="center" vertical="center"/>
    </xf>
    <xf numFmtId="1" fontId="7" fillId="6" borderId="0" xfId="2" applyNumberFormat="1" applyFont="1" applyFill="1"/>
    <xf numFmtId="0" fontId="16" fillId="6" borderId="0" xfId="2" applyFont="1" applyFill="1" applyAlignment="1">
      <alignment horizontal="right" vertical="center"/>
    </xf>
    <xf numFmtId="1" fontId="7" fillId="0" borderId="0" xfId="2" applyNumberFormat="1" applyFont="1" applyFill="1"/>
    <xf numFmtId="14" fontId="8" fillId="0" borderId="0" xfId="1" applyNumberFormat="1" applyFont="1" applyFill="1" applyAlignment="1">
      <alignment horizontal="center" vertical="center"/>
    </xf>
    <xf numFmtId="2" fontId="16" fillId="0" borderId="0" xfId="1" applyNumberFormat="1" applyFont="1" applyFill="1" applyAlignment="1">
      <alignment horizontal="right"/>
    </xf>
    <xf numFmtId="1" fontId="6" fillId="0" borderId="0" xfId="1" applyNumberFormat="1" applyFont="1" applyFill="1" applyBorder="1" applyAlignment="1">
      <alignment horizontal="center" vertical="center"/>
    </xf>
    <xf numFmtId="1" fontId="6" fillId="0" borderId="0" xfId="1" applyNumberFormat="1" applyFont="1" applyFill="1" applyBorder="1" applyAlignment="1">
      <alignment horizontal="center"/>
    </xf>
    <xf numFmtId="1" fontId="55" fillId="0" borderId="0" xfId="1" applyNumberFormat="1" applyFont="1" applyFill="1" applyBorder="1" applyAlignment="1">
      <alignment horizontal="right"/>
    </xf>
    <xf numFmtId="1" fontId="13" fillId="2" borderId="0" xfId="1" applyNumberFormat="1" applyFont="1" applyFill="1" applyAlignment="1">
      <alignment horizontal="left"/>
    </xf>
    <xf numFmtId="0" fontId="2" fillId="0" borderId="0" xfId="1" applyFont="1" applyFill="1" applyAlignment="1">
      <alignment horizontal="center" vertical="center"/>
    </xf>
    <xf numFmtId="49" fontId="2" fillId="0" borderId="1" xfId="1" applyNumberFormat="1" applyFont="1" applyFill="1" applyBorder="1" applyAlignment="1">
      <alignment horizontal="center" vertical="center"/>
    </xf>
    <xf numFmtId="49" fontId="2" fillId="0" borderId="1" xfId="1" applyNumberFormat="1" applyFont="1" applyFill="1" applyBorder="1" applyAlignment="1">
      <alignment horizontal="center" vertical="center"/>
    </xf>
    <xf numFmtId="0" fontId="2" fillId="0" borderId="0" xfId="1" applyFont="1" applyFill="1" applyAlignment="1">
      <alignment horizontal="center" vertical="center"/>
    </xf>
    <xf numFmtId="0" fontId="2" fillId="0" borderId="0" xfId="1" applyFont="1" applyFill="1" applyAlignment="1">
      <alignment horizontal="center" vertical="center"/>
    </xf>
    <xf numFmtId="49" fontId="2" fillId="0" borderId="1" xfId="1" applyNumberFormat="1" applyFont="1" applyFill="1" applyBorder="1" applyAlignment="1">
      <alignment horizontal="center" vertical="center"/>
    </xf>
    <xf numFmtId="49" fontId="2" fillId="0" borderId="1" xfId="1" applyNumberFormat="1" applyFont="1" applyFill="1" applyBorder="1" applyAlignment="1">
      <alignment horizontal="center" vertical="center"/>
    </xf>
    <xf numFmtId="0" fontId="2" fillId="0" borderId="0" xfId="1" applyFont="1" applyFill="1" applyAlignment="1">
      <alignment horizontal="center" vertical="center"/>
    </xf>
    <xf numFmtId="0" fontId="2" fillId="0" borderId="0" xfId="1" applyFont="1" applyFill="1" applyAlignment="1">
      <alignment horizontal="center" vertical="center"/>
    </xf>
    <xf numFmtId="49" fontId="2" fillId="0" borderId="1" xfId="1" applyNumberFormat="1" applyFont="1" applyFill="1" applyBorder="1" applyAlignment="1">
      <alignment horizontal="center" vertical="center"/>
    </xf>
    <xf numFmtId="1" fontId="3" fillId="31" borderId="0" xfId="2" applyNumberFormat="1" applyFont="1" applyFill="1"/>
    <xf numFmtId="0" fontId="9" fillId="31" borderId="0" xfId="1" applyFont="1" applyFill="1" applyAlignment="1">
      <alignment horizontal="left"/>
    </xf>
    <xf numFmtId="0" fontId="9" fillId="31" borderId="0" xfId="1" applyFont="1" applyFill="1" applyAlignment="1">
      <alignment horizontal="right"/>
    </xf>
    <xf numFmtId="0" fontId="57" fillId="0" borderId="0" xfId="8" applyFont="1" applyAlignment="1">
      <alignment horizontal="left"/>
    </xf>
    <xf numFmtId="0" fontId="57" fillId="0" borderId="0" xfId="8" applyFont="1"/>
    <xf numFmtId="0" fontId="57" fillId="0" borderId="0" xfId="8" applyFont="1" applyAlignment="1">
      <alignment horizontal="right"/>
    </xf>
    <xf numFmtId="0" fontId="58" fillId="0" borderId="0" xfId="8" applyFont="1" applyAlignment="1">
      <alignment horizontal="left" vertical="center"/>
    </xf>
    <xf numFmtId="0" fontId="59" fillId="0" borderId="0" xfId="8" applyFont="1" applyAlignment="1">
      <alignment horizontal="left" vertical="center"/>
    </xf>
    <xf numFmtId="0" fontId="60" fillId="0" borderId="0" xfId="8" applyFont="1" applyAlignment="1">
      <alignment horizontal="left" vertical="center"/>
    </xf>
    <xf numFmtId="0" fontId="57" fillId="22" borderId="1" xfId="8" applyFont="1" applyFill="1" applyBorder="1" applyProtection="1">
      <protection locked="0"/>
    </xf>
    <xf numFmtId="1" fontId="57" fillId="22" borderId="16" xfId="8" applyNumberFormat="1" applyFont="1" applyFill="1" applyBorder="1" applyAlignment="1" applyProtection="1">
      <alignment horizontal="center"/>
      <protection locked="0"/>
    </xf>
    <xf numFmtId="1" fontId="57" fillId="22" borderId="1" xfId="8" applyNumberFormat="1" applyFont="1" applyFill="1" applyBorder="1" applyAlignment="1" applyProtection="1">
      <alignment horizontal="center"/>
      <protection locked="0"/>
    </xf>
    <xf numFmtId="0" fontId="57" fillId="0" borderId="0" xfId="8" applyFont="1" applyFill="1" applyBorder="1" applyAlignment="1" applyProtection="1">
      <alignment horizontal="left"/>
    </xf>
    <xf numFmtId="0" fontId="76" fillId="0" borderId="0" xfId="8" applyFont="1" applyAlignment="1">
      <alignment horizontal="center" vertical="top"/>
    </xf>
    <xf numFmtId="0" fontId="61" fillId="0" borderId="20" xfId="8" applyFont="1" applyBorder="1" applyAlignment="1">
      <alignment horizontal="center" vertical="center" wrapText="1"/>
    </xf>
    <xf numFmtId="0" fontId="61" fillId="0" borderId="21" xfId="8" applyFont="1" applyBorder="1" applyAlignment="1">
      <alignment horizontal="center" vertical="center" wrapText="1"/>
    </xf>
    <xf numFmtId="0" fontId="62" fillId="0" borderId="21" xfId="8" applyFont="1" applyBorder="1" applyAlignment="1">
      <alignment horizontal="center" vertical="center" wrapText="1"/>
    </xf>
    <xf numFmtId="0" fontId="62" fillId="0" borderId="22" xfId="8" applyFont="1" applyBorder="1" applyAlignment="1">
      <alignment horizontal="center" vertical="center" wrapText="1"/>
    </xf>
    <xf numFmtId="0" fontId="57" fillId="0" borderId="5" xfId="8" applyFont="1" applyBorder="1" applyAlignment="1">
      <alignment horizontal="center"/>
    </xf>
    <xf numFmtId="0" fontId="57" fillId="0" borderId="23" xfId="8" applyFont="1" applyBorder="1" applyAlignment="1">
      <alignment horizontal="center"/>
    </xf>
    <xf numFmtId="0" fontId="75" fillId="0" borderId="6" xfId="8" applyBorder="1"/>
    <xf numFmtId="0" fontId="75" fillId="0" borderId="9" xfId="8" applyBorder="1"/>
    <xf numFmtId="0" fontId="57" fillId="22" borderId="9" xfId="8" applyFont="1" applyFill="1" applyBorder="1" applyAlignment="1" applyProtection="1">
      <alignment vertical="top" wrapText="1"/>
      <protection locked="0"/>
    </xf>
    <xf numFmtId="0" fontId="57" fillId="22" borderId="9" xfId="8" applyFont="1" applyFill="1" applyBorder="1" applyAlignment="1" applyProtection="1">
      <alignment horizontal="center" vertical="top" wrapText="1"/>
      <protection locked="0"/>
    </xf>
    <xf numFmtId="0" fontId="57" fillId="22" borderId="10" xfId="8" applyFont="1" applyFill="1" applyBorder="1" applyAlignment="1" applyProtection="1">
      <alignment horizontal="center" vertical="top" wrapText="1"/>
      <protection locked="0"/>
    </xf>
    <xf numFmtId="0" fontId="57" fillId="0" borderId="24" xfId="8" applyFont="1" applyBorder="1" applyAlignment="1">
      <alignment horizontal="center"/>
    </xf>
    <xf numFmtId="0" fontId="57" fillId="0" borderId="25" xfId="8" applyFont="1" applyBorder="1" applyAlignment="1">
      <alignment horizontal="center"/>
    </xf>
    <xf numFmtId="0" fontId="75" fillId="0" borderId="26" xfId="8" applyBorder="1"/>
    <xf numFmtId="0" fontId="75" fillId="22" borderId="1" xfId="8" applyFill="1" applyBorder="1" applyProtection="1">
      <protection locked="0"/>
    </xf>
    <xf numFmtId="0" fontId="57" fillId="22" borderId="1" xfId="8" applyFont="1" applyFill="1" applyBorder="1" applyAlignment="1" applyProtection="1">
      <alignment vertical="top" wrapText="1"/>
      <protection locked="0"/>
    </xf>
    <xf numFmtId="0" fontId="57" fillId="22" borderId="1" xfId="8" applyFont="1" applyFill="1" applyBorder="1" applyAlignment="1" applyProtection="1">
      <alignment horizontal="center" vertical="top" wrapText="1"/>
      <protection locked="0"/>
    </xf>
    <xf numFmtId="0" fontId="57" fillId="22" borderId="12" xfId="8" applyFont="1" applyFill="1" applyBorder="1" applyAlignment="1" applyProtection="1">
      <alignment horizontal="center" vertical="top" wrapText="1"/>
      <protection locked="0"/>
    </xf>
    <xf numFmtId="0" fontId="75" fillId="0" borderId="1" xfId="8" applyBorder="1"/>
    <xf numFmtId="0" fontId="57" fillId="0" borderId="27" xfId="8" applyFont="1" applyBorder="1" applyAlignment="1">
      <alignment horizontal="center"/>
    </xf>
    <xf numFmtId="0" fontId="57" fillId="0" borderId="28" xfId="8" applyFont="1" applyBorder="1" applyAlignment="1">
      <alignment horizontal="center"/>
    </xf>
    <xf numFmtId="0" fontId="75" fillId="0" borderId="16" xfId="8" applyBorder="1"/>
    <xf numFmtId="0" fontId="63" fillId="0" borderId="1" xfId="8" applyFont="1" applyBorder="1" applyAlignment="1" applyProtection="1">
      <alignment horizontal="right"/>
      <protection locked="0"/>
    </xf>
    <xf numFmtId="0" fontId="57" fillId="0" borderId="1" xfId="8" applyFont="1" applyBorder="1" applyAlignment="1">
      <alignment vertical="top" wrapText="1"/>
    </xf>
    <xf numFmtId="0" fontId="57" fillId="0" borderId="1" xfId="8" applyFont="1" applyBorder="1" applyAlignment="1">
      <alignment horizontal="center" vertical="top" wrapText="1"/>
    </xf>
    <xf numFmtId="0" fontId="57" fillId="0" borderId="12" xfId="8" applyFont="1" applyBorder="1" applyAlignment="1">
      <alignment horizontal="center" vertical="top" wrapText="1"/>
    </xf>
    <xf numFmtId="0" fontId="57" fillId="0" borderId="29" xfId="8" applyFont="1" applyBorder="1" applyAlignment="1">
      <alignment horizontal="center"/>
    </xf>
    <xf numFmtId="0" fontId="57" fillId="0" borderId="18" xfId="8" applyFont="1" applyBorder="1" applyAlignment="1">
      <alignment horizontal="center"/>
    </xf>
    <xf numFmtId="0" fontId="75" fillId="0" borderId="18" xfId="8" applyBorder="1"/>
    <xf numFmtId="0" fontId="57" fillId="40" borderId="30" xfId="8" applyFont="1" applyFill="1" applyBorder="1" applyAlignment="1">
      <alignment horizontal="center"/>
    </xf>
    <xf numFmtId="0" fontId="57" fillId="40" borderId="14" xfId="8" applyFont="1" applyFill="1" applyBorder="1" applyAlignment="1">
      <alignment horizontal="center"/>
    </xf>
    <xf numFmtId="0" fontId="57" fillId="40" borderId="14" xfId="8" applyFont="1" applyFill="1" applyBorder="1" applyAlignment="1">
      <alignment vertical="top" wrapText="1"/>
    </xf>
    <xf numFmtId="0" fontId="57" fillId="40" borderId="14" xfId="8" applyFont="1" applyFill="1" applyBorder="1" applyAlignment="1">
      <alignment horizontal="center" vertical="top" wrapText="1"/>
    </xf>
    <xf numFmtId="0" fontId="57" fillId="0" borderId="26" xfId="8" applyFont="1" applyBorder="1" applyAlignment="1">
      <alignment horizontal="center"/>
    </xf>
    <xf numFmtId="0" fontId="57" fillId="0" borderId="16" xfId="8" applyFont="1" applyBorder="1" applyAlignment="1">
      <alignment horizontal="center"/>
    </xf>
    <xf numFmtId="0" fontId="57" fillId="40" borderId="1" xfId="8" applyFont="1" applyFill="1" applyBorder="1" applyAlignment="1">
      <alignment horizontal="center"/>
    </xf>
    <xf numFmtId="0" fontId="57" fillId="0" borderId="20" xfId="8" applyFont="1" applyBorder="1"/>
    <xf numFmtId="0" fontId="57" fillId="0" borderId="21" xfId="8" applyFont="1" applyBorder="1"/>
    <xf numFmtId="0" fontId="57" fillId="0" borderId="21" xfId="8" applyFont="1" applyBorder="1" applyAlignment="1">
      <alignment horizontal="center"/>
    </xf>
    <xf numFmtId="1" fontId="3" fillId="27" borderId="0" xfId="2" applyNumberFormat="1" applyFont="1" applyFill="1"/>
    <xf numFmtId="0" fontId="7" fillId="0" borderId="0" xfId="2" applyNumberFormat="1" applyFont="1" applyFill="1"/>
    <xf numFmtId="2" fontId="57" fillId="22" borderId="1" xfId="8" applyNumberFormat="1" applyFont="1" applyFill="1" applyBorder="1" applyAlignment="1" applyProtection="1">
      <alignment horizontal="center" vertical="top" wrapText="1"/>
      <protection locked="0"/>
    </xf>
    <xf numFmtId="2" fontId="57" fillId="0" borderId="1" xfId="8" applyNumberFormat="1" applyFont="1" applyBorder="1" applyAlignment="1">
      <alignment horizontal="center" vertical="top" wrapText="1"/>
    </xf>
    <xf numFmtId="164" fontId="57" fillId="22" borderId="1" xfId="8" applyNumberFormat="1" applyFont="1" applyFill="1" applyBorder="1" applyAlignment="1" applyProtection="1">
      <alignment horizontal="center" vertical="top" wrapText="1"/>
      <protection locked="0"/>
    </xf>
    <xf numFmtId="2" fontId="57" fillId="22" borderId="9" xfId="8" applyNumberFormat="1" applyFont="1" applyFill="1" applyBorder="1" applyAlignment="1" applyProtection="1">
      <alignment horizontal="center" vertical="top" wrapText="1"/>
      <protection locked="0"/>
    </xf>
    <xf numFmtId="164" fontId="57" fillId="22" borderId="9" xfId="8" applyNumberFormat="1" applyFont="1" applyFill="1" applyBorder="1" applyAlignment="1" applyProtection="1">
      <alignment horizontal="center" vertical="top" wrapText="1"/>
      <protection locked="0"/>
    </xf>
    <xf numFmtId="1" fontId="14" fillId="4" borderId="1" xfId="4" applyNumberFormat="1" applyFill="1" applyBorder="1" applyAlignment="1" applyProtection="1">
      <alignment horizontal="center"/>
      <protection locked="0"/>
    </xf>
    <xf numFmtId="164" fontId="57" fillId="22" borderId="12" xfId="8" applyNumberFormat="1" applyFont="1" applyFill="1" applyBorder="1" applyAlignment="1" applyProtection="1">
      <alignment horizontal="center" vertical="top" wrapText="1"/>
      <protection locked="0"/>
    </xf>
    <xf numFmtId="1" fontId="57" fillId="22" borderId="12" xfId="8" applyNumberFormat="1" applyFont="1" applyFill="1" applyBorder="1" applyAlignment="1" applyProtection="1">
      <alignment horizontal="center" vertical="top" wrapText="1"/>
      <protection locked="0"/>
    </xf>
    <xf numFmtId="0" fontId="1" fillId="22" borderId="1" xfId="8" applyFont="1" applyFill="1" applyBorder="1" applyAlignment="1" applyProtection="1">
      <alignment vertical="top" wrapText="1"/>
      <protection locked="0"/>
    </xf>
    <xf numFmtId="0" fontId="2" fillId="0" borderId="0" xfId="1" applyFont="1" applyFill="1" applyAlignment="1">
      <alignment horizontal="center" vertical="center"/>
    </xf>
    <xf numFmtId="49" fontId="2" fillId="0" borderId="1" xfId="1" applyNumberFormat="1" applyFont="1" applyFill="1" applyBorder="1" applyAlignment="1">
      <alignment horizontal="center" vertical="center"/>
    </xf>
    <xf numFmtId="49" fontId="6" fillId="0" borderId="1" xfId="1" applyNumberFormat="1" applyFont="1" applyFill="1" applyBorder="1" applyAlignment="1">
      <alignment horizontal="center" vertical="center"/>
    </xf>
    <xf numFmtId="0" fontId="6" fillId="0" borderId="0" xfId="1" applyFont="1" applyFill="1" applyAlignment="1">
      <alignment horizontal="center" vertical="center"/>
    </xf>
    <xf numFmtId="49" fontId="2" fillId="0" borderId="1" xfId="1" applyNumberFormat="1" applyFont="1" applyFill="1" applyBorder="1" applyAlignment="1">
      <alignment horizontal="center" vertical="center"/>
    </xf>
    <xf numFmtId="0" fontId="2" fillId="0" borderId="0" xfId="1" applyFont="1" applyFill="1" applyAlignment="1">
      <alignment horizontal="center" vertical="center"/>
    </xf>
    <xf numFmtId="0" fontId="2" fillId="17" borderId="0" xfId="1" applyFont="1" applyFill="1" applyAlignment="1">
      <alignment horizontal="center"/>
    </xf>
    <xf numFmtId="1" fontId="3" fillId="17" borderId="0" xfId="2" applyNumberFormat="1" applyFont="1" applyFill="1"/>
    <xf numFmtId="0" fontId="2" fillId="17" borderId="0" xfId="1" applyFont="1" applyFill="1" applyAlignment="1">
      <alignment horizontal="center" vertical="center"/>
    </xf>
    <xf numFmtId="0" fontId="2" fillId="17" borderId="1" xfId="1" applyFont="1" applyFill="1" applyBorder="1" applyAlignment="1">
      <alignment horizontal="center"/>
    </xf>
    <xf numFmtId="0" fontId="38" fillId="2" borderId="0" xfId="1" applyFont="1" applyFill="1"/>
    <xf numFmtId="0" fontId="30" fillId="2" borderId="0" xfId="1" applyFont="1" applyFill="1"/>
    <xf numFmtId="49" fontId="6" fillId="0" borderId="1" xfId="1" applyNumberFormat="1" applyFont="1" applyFill="1" applyBorder="1" applyAlignment="1">
      <alignment horizontal="center" vertical="center"/>
    </xf>
    <xf numFmtId="0" fontId="6" fillId="0" borderId="0" xfId="1" applyFont="1" applyFill="1" applyAlignment="1">
      <alignment horizontal="center" vertical="center"/>
    </xf>
    <xf numFmtId="49" fontId="2" fillId="0" borderId="1" xfId="1" applyNumberFormat="1" applyFont="1" applyFill="1" applyBorder="1" applyAlignment="1">
      <alignment horizontal="center" vertical="center"/>
    </xf>
    <xf numFmtId="0" fontId="2" fillId="0" borderId="0" xfId="1" applyFont="1" applyFill="1" applyAlignment="1">
      <alignment horizontal="center" vertical="center"/>
    </xf>
    <xf numFmtId="0" fontId="26" fillId="0" borderId="0" xfId="1" applyFont="1" applyFill="1" applyAlignment="1">
      <alignment horizontal="center" vertical="center"/>
    </xf>
    <xf numFmtId="49" fontId="26" fillId="0" borderId="1" xfId="1" applyNumberFormat="1" applyFont="1" applyFill="1" applyBorder="1" applyAlignment="1">
      <alignment horizontal="center" vertical="center"/>
    </xf>
    <xf numFmtId="0" fontId="50" fillId="2" borderId="0" xfId="1" applyFont="1" applyFill="1"/>
    <xf numFmtId="0" fontId="2" fillId="0" borderId="0" xfId="1" applyFont="1" applyFill="1" applyAlignment="1">
      <alignment horizontal="center" vertical="center"/>
    </xf>
    <xf numFmtId="49" fontId="2" fillId="0" borderId="1" xfId="1" applyNumberFormat="1" applyFont="1" applyFill="1" applyBorder="1" applyAlignment="1">
      <alignment horizontal="center" vertical="center"/>
    </xf>
    <xf numFmtId="1" fontId="23" fillId="6" borderId="0" xfId="2" applyNumberFormat="1" applyFont="1" applyFill="1"/>
    <xf numFmtId="0" fontId="25" fillId="6" borderId="0" xfId="1" applyFont="1" applyFill="1"/>
    <xf numFmtId="0" fontId="46" fillId="6" borderId="0" xfId="2" applyFont="1" applyFill="1" applyAlignment="1">
      <alignment horizontal="right" vertical="center"/>
    </xf>
    <xf numFmtId="1" fontId="23" fillId="0" borderId="0" xfId="2" applyNumberFormat="1" applyFont="1" applyFill="1"/>
    <xf numFmtId="0" fontId="71" fillId="0" borderId="0" xfId="2" applyFont="1" applyFill="1" applyAlignment="1">
      <alignment horizontal="right" vertical="center"/>
    </xf>
    <xf numFmtId="2" fontId="46" fillId="0" borderId="0" xfId="2" applyNumberFormat="1" applyFont="1" applyFill="1" applyAlignment="1">
      <alignment horizontal="right" vertical="center"/>
    </xf>
    <xf numFmtId="0" fontId="46" fillId="0" borderId="0" xfId="1" applyFont="1" applyFill="1"/>
    <xf numFmtId="1" fontId="26" fillId="0" borderId="0" xfId="1" applyNumberFormat="1" applyFont="1" applyFill="1" applyBorder="1" applyAlignment="1">
      <alignment horizontal="center" vertical="center"/>
    </xf>
    <xf numFmtId="1" fontId="26" fillId="0" borderId="0" xfId="1" applyNumberFormat="1" applyFont="1" applyFill="1" applyBorder="1" applyAlignment="1">
      <alignment horizontal="center"/>
    </xf>
    <xf numFmtId="1" fontId="71" fillId="0" borderId="0" xfId="1" applyNumberFormat="1" applyFont="1" applyFill="1" applyBorder="1" applyAlignment="1">
      <alignment horizontal="right"/>
    </xf>
    <xf numFmtId="1" fontId="23" fillId="31" borderId="0" xfId="2" applyNumberFormat="1" applyFont="1" applyFill="1"/>
    <xf numFmtId="0" fontId="25" fillId="31" borderId="0" xfId="1" applyFont="1" applyFill="1" applyAlignment="1">
      <alignment horizontal="left"/>
    </xf>
    <xf numFmtId="0" fontId="23" fillId="31" borderId="0" xfId="2" applyFont="1" applyFill="1"/>
    <xf numFmtId="0" fontId="25" fillId="31" borderId="0" xfId="1" applyFont="1" applyFill="1" applyAlignment="1">
      <alignment horizontal="right"/>
    </xf>
    <xf numFmtId="0" fontId="46" fillId="31" borderId="0" xfId="2" applyFont="1" applyFill="1" applyBorder="1" applyAlignment="1">
      <alignment horizontal="right" vertical="center"/>
    </xf>
    <xf numFmtId="2" fontId="46" fillId="0" borderId="0" xfId="1" applyNumberFormat="1" applyFont="1" applyFill="1" applyAlignment="1">
      <alignment horizontal="right"/>
    </xf>
    <xf numFmtId="0" fontId="26" fillId="2" borderId="0" xfId="1" applyFont="1" applyFill="1"/>
    <xf numFmtId="0" fontId="25" fillId="2" borderId="0" xfId="1" applyFont="1" applyFill="1"/>
    <xf numFmtId="2" fontId="46" fillId="0" borderId="0" xfId="2" applyNumberFormat="1" applyFont="1" applyFill="1" applyBorder="1" applyAlignment="1">
      <alignment horizontal="right" vertical="center"/>
    </xf>
    <xf numFmtId="1" fontId="23" fillId="27" borderId="0" xfId="2" applyNumberFormat="1" applyFont="1" applyFill="1"/>
    <xf numFmtId="0" fontId="25" fillId="27" borderId="0" xfId="1" applyFont="1" applyFill="1"/>
    <xf numFmtId="0" fontId="46" fillId="27" borderId="0" xfId="2" applyFont="1" applyFill="1" applyAlignment="1">
      <alignment horizontal="right" vertical="center"/>
    </xf>
    <xf numFmtId="1" fontId="23" fillId="2" borderId="0" xfId="2" applyNumberFormat="1" applyFont="1" applyFill="1"/>
    <xf numFmtId="0" fontId="25" fillId="2" borderId="0" xfId="1" applyFont="1" applyFill="1" applyAlignment="1">
      <alignment horizontal="left"/>
    </xf>
    <xf numFmtId="0" fontId="23" fillId="2" borderId="0" xfId="2" applyFont="1" applyFill="1"/>
    <xf numFmtId="0" fontId="25" fillId="2" borderId="0" xfId="1" applyFont="1" applyFill="1" applyAlignment="1">
      <alignment horizontal="right"/>
    </xf>
    <xf numFmtId="0" fontId="46" fillId="2" borderId="0" xfId="2" applyFont="1" applyFill="1" applyBorder="1" applyAlignment="1">
      <alignment horizontal="right" vertical="center"/>
    </xf>
    <xf numFmtId="1" fontId="25" fillId="2" borderId="0" xfId="1" applyNumberFormat="1" applyFont="1" applyFill="1" applyAlignment="1">
      <alignment horizontal="left"/>
    </xf>
    <xf numFmtId="0" fontId="77" fillId="0" borderId="0" xfId="1" applyFont="1" applyFill="1"/>
    <xf numFmtId="1" fontId="23" fillId="0" borderId="0" xfId="2" applyNumberFormat="1" applyFont="1"/>
    <xf numFmtId="49" fontId="2" fillId="0" borderId="1" xfId="1" applyNumberFormat="1" applyFont="1" applyFill="1" applyBorder="1" applyAlignment="1">
      <alignment horizontal="center" vertical="center"/>
    </xf>
    <xf numFmtId="0" fontId="2" fillId="0" borderId="0" xfId="1" applyFont="1" applyFill="1" applyAlignment="1">
      <alignment horizontal="center" vertical="center"/>
    </xf>
    <xf numFmtId="0" fontId="6" fillId="0" borderId="0" xfId="1" applyFont="1" applyFill="1" applyAlignment="1">
      <alignment horizontal="center" vertical="center"/>
    </xf>
    <xf numFmtId="49" fontId="6" fillId="0" borderId="1" xfId="1" applyNumberFormat="1" applyFont="1" applyFill="1" applyBorder="1" applyAlignment="1">
      <alignment horizontal="center" vertical="center"/>
    </xf>
    <xf numFmtId="0" fontId="2" fillId="0" borderId="0" xfId="1" applyFont="1" applyFill="1" applyAlignment="1">
      <alignment horizontal="center" vertical="center"/>
    </xf>
    <xf numFmtId="49" fontId="2" fillId="0" borderId="1" xfId="1" applyNumberFormat="1" applyFont="1" applyFill="1" applyBorder="1" applyAlignment="1">
      <alignment horizontal="center" vertical="center"/>
    </xf>
    <xf numFmtId="49" fontId="2" fillId="0" borderId="2" xfId="1" applyNumberFormat="1" applyFont="1" applyFill="1" applyBorder="1" applyAlignment="1">
      <alignment horizontal="center" vertical="center"/>
    </xf>
    <xf numFmtId="49" fontId="2" fillId="0" borderId="1" xfId="1" applyNumberFormat="1" applyFont="1" applyFill="1" applyBorder="1" applyAlignment="1">
      <alignment horizontal="center" vertical="center"/>
    </xf>
    <xf numFmtId="0" fontId="2" fillId="0" borderId="0" xfId="1" applyFont="1" applyFill="1" applyAlignment="1">
      <alignment horizontal="center" vertical="center"/>
    </xf>
    <xf numFmtId="49" fontId="2" fillId="0" borderId="2" xfId="1" applyNumberFormat="1" applyFont="1" applyFill="1" applyBorder="1" applyAlignment="1">
      <alignment horizontal="center" vertical="center"/>
    </xf>
    <xf numFmtId="0" fontId="2" fillId="0" borderId="2" xfId="1" applyFont="1" applyFill="1" applyBorder="1" applyAlignment="1">
      <alignment horizontal="center" vertical="center"/>
    </xf>
    <xf numFmtId="0" fontId="11" fillId="2" borderId="0" xfId="1" applyFont="1" applyFill="1" applyAlignment="1">
      <alignment horizontal="center"/>
    </xf>
    <xf numFmtId="0" fontId="17" fillId="2" borderId="0" xfId="2" applyFont="1" applyFill="1"/>
    <xf numFmtId="0" fontId="78" fillId="0" borderId="0" xfId="1" applyFont="1" applyFill="1"/>
    <xf numFmtId="0" fontId="79" fillId="0" borderId="0" xfId="2" applyFont="1" applyFill="1"/>
    <xf numFmtId="0" fontId="2" fillId="0" borderId="0" xfId="1" applyFont="1" applyFill="1" applyAlignment="1">
      <alignment horizontal="center" vertical="center"/>
    </xf>
    <xf numFmtId="49" fontId="2" fillId="0" borderId="1" xfId="1" applyNumberFormat="1" applyFont="1" applyFill="1" applyBorder="1" applyAlignment="1">
      <alignment horizontal="center" vertical="center"/>
    </xf>
    <xf numFmtId="0" fontId="2" fillId="0" borderId="0" xfId="1" applyFont="1" applyFill="1" applyAlignment="1">
      <alignment horizontal="center" vertical="center"/>
    </xf>
    <xf numFmtId="49" fontId="2" fillId="0" borderId="1" xfId="1" applyNumberFormat="1" applyFont="1" applyFill="1" applyBorder="1" applyAlignment="1">
      <alignment horizontal="center" vertical="center"/>
    </xf>
    <xf numFmtId="49" fontId="2" fillId="0" borderId="1" xfId="1" applyNumberFormat="1" applyFont="1" applyFill="1" applyBorder="1" applyAlignment="1">
      <alignment horizontal="center" vertical="center"/>
    </xf>
    <xf numFmtId="0" fontId="2" fillId="0" borderId="0" xfId="1" applyFont="1" applyFill="1" applyAlignment="1">
      <alignment horizontal="center" vertical="center"/>
    </xf>
    <xf numFmtId="49" fontId="6" fillId="0" borderId="1" xfId="1" applyNumberFormat="1" applyFont="1" applyFill="1" applyBorder="1" applyAlignment="1">
      <alignment horizontal="center" vertical="center"/>
    </xf>
    <xf numFmtId="0" fontId="6" fillId="0" borderId="0" xfId="1" applyFont="1" applyFill="1" applyAlignment="1">
      <alignment horizontal="center" vertical="center"/>
    </xf>
    <xf numFmtId="166" fontId="11" fillId="0" borderId="0" xfId="1" applyNumberFormat="1" applyFont="1" applyFill="1" applyBorder="1" applyAlignment="1">
      <alignment horizontal="center" vertical="center"/>
    </xf>
    <xf numFmtId="49" fontId="2" fillId="0" borderId="1" xfId="1" applyNumberFormat="1" applyFont="1" applyFill="1" applyBorder="1" applyAlignment="1">
      <alignment horizontal="center" vertical="center"/>
    </xf>
    <xf numFmtId="0" fontId="2" fillId="0" borderId="0" xfId="1" applyFont="1" applyFill="1" applyAlignment="1">
      <alignment horizontal="center" vertical="center"/>
    </xf>
    <xf numFmtId="49" fontId="2" fillId="0" borderId="2" xfId="1" applyNumberFormat="1" applyFont="1" applyFill="1" applyBorder="1" applyAlignment="1">
      <alignment horizontal="center" vertical="center"/>
    </xf>
    <xf numFmtId="0" fontId="26" fillId="0" borderId="0" xfId="1" applyFont="1" applyFill="1" applyAlignment="1">
      <alignment horizontal="center" vertical="center"/>
    </xf>
    <xf numFmtId="49" fontId="26" fillId="0" borderId="1" xfId="1" applyNumberFormat="1" applyFont="1" applyFill="1" applyBorder="1" applyAlignment="1">
      <alignment horizontal="center" vertical="center"/>
    </xf>
    <xf numFmtId="0" fontId="6" fillId="2" borderId="1" xfId="1" applyNumberFormat="1" applyFont="1" applyFill="1" applyBorder="1" applyAlignment="1">
      <alignment horizontal="center" vertical="center"/>
    </xf>
    <xf numFmtId="0" fontId="16" fillId="2" borderId="0" xfId="1" applyFont="1" applyFill="1" applyAlignment="1">
      <alignment horizontal="right"/>
    </xf>
    <xf numFmtId="14" fontId="23" fillId="0" borderId="0" xfId="2" applyNumberFormat="1" applyFont="1" applyFill="1" applyAlignment="1">
      <alignment horizontal="center" vertical="center"/>
    </xf>
    <xf numFmtId="14" fontId="23" fillId="0" borderId="0" xfId="1" applyNumberFormat="1" applyFont="1" applyFill="1" applyAlignment="1">
      <alignment horizontal="center" vertical="center"/>
    </xf>
    <xf numFmtId="0" fontId="80" fillId="0" borderId="0" xfId="1" applyFont="1" applyFill="1"/>
    <xf numFmtId="14" fontId="80" fillId="0" borderId="0" xfId="1" applyNumberFormat="1" applyFont="1" applyFill="1" applyAlignment="1">
      <alignment horizontal="center" vertical="center"/>
    </xf>
    <xf numFmtId="0" fontId="23" fillId="0" borderId="0" xfId="1" applyFont="1" applyFill="1"/>
    <xf numFmtId="14" fontId="23" fillId="0" borderId="0" xfId="2" applyNumberFormat="1" applyFont="1" applyFill="1"/>
    <xf numFmtId="14" fontId="23" fillId="0" borderId="0" xfId="2" applyNumberFormat="1" applyFont="1" applyAlignment="1">
      <alignment horizontal="center" vertical="center"/>
    </xf>
    <xf numFmtId="0" fontId="23" fillId="0" borderId="0" xfId="2" applyFont="1"/>
    <xf numFmtId="14" fontId="80" fillId="0" borderId="0" xfId="1" applyNumberFormat="1" applyFont="1" applyFill="1"/>
    <xf numFmtId="14" fontId="23" fillId="0" borderId="0" xfId="1" applyNumberFormat="1" applyFont="1" applyFill="1"/>
    <xf numFmtId="0" fontId="14" fillId="5" borderId="16" xfId="4" applyFill="1" applyBorder="1"/>
    <xf numFmtId="0" fontId="14" fillId="5" borderId="26" xfId="4" applyFill="1" applyBorder="1"/>
    <xf numFmtId="0" fontId="14" fillId="4" borderId="1" xfId="4" applyNumberFormat="1" applyFill="1" applyBorder="1" applyAlignment="1" applyProtection="1">
      <alignment horizontal="center"/>
      <protection locked="0"/>
    </xf>
    <xf numFmtId="49" fontId="6" fillId="0" borderId="1" xfId="1" applyNumberFormat="1" applyFont="1" applyFill="1" applyBorder="1" applyAlignment="1">
      <alignment horizontal="center" vertical="center"/>
    </xf>
    <xf numFmtId="0" fontId="6" fillId="0" borderId="0" xfId="1" applyFont="1" applyFill="1" applyAlignment="1">
      <alignment horizontal="center" vertical="center"/>
    </xf>
    <xf numFmtId="166" fontId="29" fillId="0" borderId="0" xfId="1" applyNumberFormat="1" applyFont="1" applyFill="1" applyBorder="1" applyAlignment="1">
      <alignment horizontal="center" vertical="center"/>
    </xf>
    <xf numFmtId="0" fontId="14" fillId="4" borderId="2" xfId="4" applyFill="1" applyBorder="1" applyAlignment="1" applyProtection="1">
      <protection locked="0"/>
    </xf>
    <xf numFmtId="0" fontId="14" fillId="4" borderId="3" xfId="4" applyFill="1" applyBorder="1" applyAlignment="1" applyProtection="1">
      <protection locked="0"/>
    </xf>
    <xf numFmtId="0" fontId="14" fillId="0" borderId="4" xfId="4" applyBorder="1" applyAlignment="1" applyProtection="1">
      <protection locked="0"/>
    </xf>
    <xf numFmtId="166" fontId="11" fillId="0" borderId="0" xfId="1" applyNumberFormat="1" applyFont="1" applyFill="1" applyBorder="1" applyAlignment="1">
      <alignment horizontal="center" vertical="center"/>
    </xf>
    <xf numFmtId="49" fontId="2" fillId="0" borderId="1" xfId="1" applyNumberFormat="1" applyFont="1" applyFill="1" applyBorder="1" applyAlignment="1">
      <alignment horizontal="center" vertical="center"/>
    </xf>
    <xf numFmtId="0" fontId="2" fillId="0" borderId="0" xfId="1" applyFont="1" applyFill="1" applyAlignment="1">
      <alignment horizontal="center" vertical="center"/>
    </xf>
    <xf numFmtId="49" fontId="2" fillId="0" borderId="2" xfId="1" applyNumberFormat="1" applyFont="1" applyFill="1" applyBorder="1" applyAlignment="1">
      <alignment horizontal="center" vertical="center"/>
    </xf>
    <xf numFmtId="49" fontId="2" fillId="0" borderId="3" xfId="1" applyNumberFormat="1" applyFont="1" applyFill="1" applyBorder="1" applyAlignment="1">
      <alignment horizontal="center" vertical="center"/>
    </xf>
    <xf numFmtId="49" fontId="2" fillId="0" borderId="4" xfId="1" applyNumberFormat="1" applyFont="1" applyFill="1" applyBorder="1" applyAlignment="1">
      <alignment horizontal="center" vertical="center"/>
    </xf>
    <xf numFmtId="0" fontId="44" fillId="0" borderId="0" xfId="1" applyFont="1" applyFill="1" applyAlignment="1">
      <alignment horizontal="center" vertical="center"/>
    </xf>
    <xf numFmtId="166" fontId="42" fillId="0" borderId="0" xfId="1" applyNumberFormat="1" applyFont="1" applyFill="1" applyBorder="1" applyAlignment="1">
      <alignment horizontal="center" vertical="center"/>
    </xf>
    <xf numFmtId="49" fontId="44" fillId="0" borderId="1" xfId="1" applyNumberFormat="1" applyFont="1" applyFill="1" applyBorder="1" applyAlignment="1">
      <alignment horizontal="center" vertical="center"/>
    </xf>
    <xf numFmtId="0" fontId="33" fillId="0" borderId="0" xfId="1" applyFont="1" applyFill="1" applyAlignment="1">
      <alignment horizontal="center" vertical="center"/>
    </xf>
    <xf numFmtId="166" fontId="36" fillId="0" borderId="0" xfId="1" applyNumberFormat="1" applyFont="1" applyFill="1" applyBorder="1" applyAlignment="1">
      <alignment horizontal="center" vertical="center"/>
    </xf>
    <xf numFmtId="49" fontId="33" fillId="0" borderId="1" xfId="1" applyNumberFormat="1" applyFont="1" applyFill="1" applyBorder="1" applyAlignment="1">
      <alignment horizontal="center" vertical="center"/>
    </xf>
    <xf numFmtId="0" fontId="18" fillId="0" borderId="0" xfId="1" applyFont="1" applyFill="1" applyAlignment="1">
      <alignment horizontal="center" vertical="center"/>
    </xf>
    <xf numFmtId="166" fontId="27" fillId="0" borderId="0" xfId="1" applyNumberFormat="1" applyFont="1" applyFill="1" applyBorder="1" applyAlignment="1">
      <alignment horizontal="center" vertical="center"/>
    </xf>
    <xf numFmtId="49" fontId="18" fillId="0" borderId="1" xfId="1" applyNumberFormat="1" applyFont="1" applyFill="1" applyBorder="1" applyAlignment="1">
      <alignment horizontal="center" vertical="center"/>
    </xf>
    <xf numFmtId="0" fontId="50" fillId="0" borderId="0" xfId="1" applyFont="1" applyFill="1" applyAlignment="1">
      <alignment horizontal="center" vertical="center"/>
    </xf>
    <xf numFmtId="166" fontId="49" fillId="0" borderId="0" xfId="1" applyNumberFormat="1" applyFont="1" applyFill="1" applyBorder="1" applyAlignment="1">
      <alignment horizontal="center" vertical="center"/>
    </xf>
    <xf numFmtId="49" fontId="50" fillId="0" borderId="1" xfId="1" applyNumberFormat="1" applyFont="1" applyFill="1" applyBorder="1" applyAlignment="1">
      <alignment horizontal="center" vertical="center"/>
    </xf>
    <xf numFmtId="0" fontId="26" fillId="0" borderId="0" xfId="1" applyFont="1" applyFill="1" applyAlignment="1">
      <alignment horizontal="center" vertical="center"/>
    </xf>
    <xf numFmtId="166" fontId="24" fillId="0" borderId="0" xfId="1" applyNumberFormat="1" applyFont="1" applyFill="1" applyBorder="1" applyAlignment="1">
      <alignment horizontal="center" vertical="center"/>
    </xf>
    <xf numFmtId="49" fontId="26" fillId="0" borderId="1" xfId="1" applyNumberFormat="1" applyFont="1" applyFill="1" applyBorder="1" applyAlignment="1">
      <alignment horizontal="center" vertical="center"/>
    </xf>
    <xf numFmtId="166" fontId="24" fillId="2" borderId="0" xfId="1" applyNumberFormat="1" applyFont="1" applyFill="1" applyBorder="1" applyAlignment="1">
      <alignment horizontal="center" vertical="center"/>
    </xf>
    <xf numFmtId="166" fontId="24" fillId="27" borderId="0" xfId="1" applyNumberFormat="1" applyFont="1" applyFill="1" applyBorder="1" applyAlignment="1">
      <alignment horizontal="center" vertical="center"/>
    </xf>
    <xf numFmtId="166" fontId="11" fillId="2" borderId="0" xfId="1" applyNumberFormat="1" applyFont="1" applyFill="1" applyBorder="1" applyAlignment="1">
      <alignment horizontal="center" vertical="center"/>
    </xf>
    <xf numFmtId="166" fontId="11" fillId="17" borderId="0" xfId="1" applyNumberFormat="1" applyFont="1" applyFill="1" applyBorder="1" applyAlignment="1">
      <alignment horizontal="center" vertical="center"/>
    </xf>
    <xf numFmtId="49" fontId="2" fillId="17" borderId="1" xfId="1" applyNumberFormat="1" applyFont="1" applyFill="1" applyBorder="1" applyAlignment="1">
      <alignment horizontal="center" vertical="center"/>
    </xf>
    <xf numFmtId="166" fontId="29" fillId="2" borderId="0" xfId="1" applyNumberFormat="1" applyFont="1" applyFill="1" applyBorder="1" applyAlignment="1">
      <alignment horizontal="center" vertical="center"/>
    </xf>
    <xf numFmtId="166" fontId="11" fillId="27" borderId="0" xfId="1" applyNumberFormat="1" applyFont="1" applyFill="1" applyBorder="1" applyAlignment="1">
      <alignment horizontal="center" vertical="center"/>
    </xf>
    <xf numFmtId="0" fontId="0" fillId="4" borderId="2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0" fillId="0" borderId="4" xfId="0" applyBorder="1" applyAlignment="1" applyProtection="1">
      <protection locked="0"/>
    </xf>
    <xf numFmtId="0" fontId="64" fillId="40" borderId="31" xfId="8" applyFont="1" applyFill="1" applyBorder="1" applyAlignment="1">
      <alignment horizontal="center" vertical="center" wrapText="1"/>
    </xf>
    <xf numFmtId="0" fontId="65" fillId="40" borderId="32" xfId="8" applyFont="1" applyFill="1" applyBorder="1" applyAlignment="1">
      <alignment horizontal="center" vertical="center" wrapText="1"/>
    </xf>
    <xf numFmtId="0" fontId="64" fillId="0" borderId="21" xfId="8" applyFont="1" applyBorder="1" applyAlignment="1">
      <alignment horizontal="center" vertical="center" wrapText="1"/>
    </xf>
    <xf numFmtId="0" fontId="57" fillId="22" borderId="1" xfId="8" applyFont="1" applyFill="1" applyBorder="1" applyAlignment="1" applyProtection="1">
      <alignment wrapText="1"/>
      <protection locked="0"/>
    </xf>
    <xf numFmtId="0" fontId="75" fillId="0" borderId="1" xfId="8" applyBorder="1" applyAlignment="1" applyProtection="1">
      <alignment wrapText="1"/>
      <protection locked="0"/>
    </xf>
    <xf numFmtId="0" fontId="57" fillId="22" borderId="1" xfId="8" applyFont="1" applyFill="1" applyBorder="1" applyAlignment="1" applyProtection="1">
      <alignment horizontal="left" wrapText="1"/>
      <protection locked="0"/>
    </xf>
    <xf numFmtId="0" fontId="64" fillId="23" borderId="31" xfId="2" applyFont="1" applyFill="1" applyBorder="1" applyAlignment="1">
      <alignment horizontal="center" vertical="center" wrapText="1"/>
    </xf>
    <xf numFmtId="0" fontId="65" fillId="23" borderId="32" xfId="2" applyFont="1" applyFill="1" applyBorder="1" applyAlignment="1">
      <alignment horizontal="center" vertical="center" wrapText="1"/>
    </xf>
    <xf numFmtId="0" fontId="64" fillId="0" borderId="21" xfId="2" applyFont="1" applyBorder="1" applyAlignment="1">
      <alignment horizontal="center" vertical="center" wrapText="1"/>
    </xf>
    <xf numFmtId="0" fontId="57" fillId="4" borderId="1" xfId="2" applyFont="1" applyFill="1" applyBorder="1" applyAlignment="1" applyProtection="1">
      <alignment wrapText="1"/>
      <protection locked="0"/>
    </xf>
    <xf numFmtId="0" fontId="10" fillId="0" borderId="1" xfId="2" applyBorder="1" applyAlignment="1" applyProtection="1">
      <alignment wrapText="1"/>
      <protection locked="0"/>
    </xf>
    <xf numFmtId="0" fontId="57" fillId="4" borderId="1" xfId="2" applyFont="1" applyFill="1" applyBorder="1" applyAlignment="1" applyProtection="1">
      <alignment horizontal="left" wrapText="1"/>
      <protection locked="0"/>
    </xf>
    <xf numFmtId="0" fontId="57" fillId="4" borderId="1" xfId="2" applyFont="1" applyFill="1" applyBorder="1" applyAlignment="1" applyProtection="1">
      <alignment horizontal="left"/>
      <protection locked="0"/>
    </xf>
    <xf numFmtId="0" fontId="66" fillId="4" borderId="1" xfId="4" applyFont="1" applyFill="1" applyBorder="1" applyAlignment="1">
      <alignment horizontal="center"/>
    </xf>
    <xf numFmtId="0" fontId="2" fillId="13" borderId="0" xfId="1" applyFont="1" applyFill="1" applyAlignment="1">
      <alignment horizontal="center" vertical="center"/>
    </xf>
    <xf numFmtId="166" fontId="11" fillId="13" borderId="0" xfId="1" applyNumberFormat="1" applyFont="1" applyFill="1" applyBorder="1" applyAlignment="1">
      <alignment horizontal="center" vertical="center"/>
    </xf>
    <xf numFmtId="49" fontId="2" fillId="13" borderId="1" xfId="1" applyNumberFormat="1" applyFont="1" applyFill="1" applyBorder="1" applyAlignment="1">
      <alignment horizontal="center" vertical="center"/>
    </xf>
    <xf numFmtId="0" fontId="2" fillId="14" borderId="0" xfId="1" applyFont="1" applyFill="1" applyAlignment="1">
      <alignment horizontal="center" vertical="center"/>
    </xf>
    <xf numFmtId="166" fontId="11" fillId="14" borderId="0" xfId="1" applyNumberFormat="1" applyFont="1" applyFill="1" applyBorder="1" applyAlignment="1">
      <alignment horizontal="center" vertical="center"/>
    </xf>
    <xf numFmtId="49" fontId="2" fillId="14" borderId="1" xfId="1" applyNumberFormat="1" applyFont="1" applyFill="1" applyBorder="1" applyAlignment="1">
      <alignment horizontal="center" vertical="center"/>
    </xf>
    <xf numFmtId="0" fontId="2" fillId="12" borderId="0" xfId="1" applyFont="1" applyFill="1" applyAlignment="1">
      <alignment horizontal="center" vertical="center"/>
    </xf>
    <xf numFmtId="166" fontId="11" fillId="12" borderId="0" xfId="1" applyNumberFormat="1" applyFont="1" applyFill="1" applyBorder="1" applyAlignment="1">
      <alignment horizontal="center" vertical="center"/>
    </xf>
    <xf numFmtId="49" fontId="2" fillId="12" borderId="1" xfId="1" applyNumberFormat="1" applyFont="1" applyFill="1" applyBorder="1" applyAlignment="1">
      <alignment horizontal="center" vertical="center"/>
    </xf>
    <xf numFmtId="0" fontId="2" fillId="15" borderId="0" xfId="1" applyFont="1" applyFill="1" applyAlignment="1">
      <alignment horizontal="center" vertical="center"/>
    </xf>
    <xf numFmtId="166" fontId="11" fillId="15" borderId="0" xfId="1" applyNumberFormat="1" applyFont="1" applyFill="1" applyBorder="1" applyAlignment="1">
      <alignment horizontal="center" vertical="center"/>
    </xf>
    <xf numFmtId="49" fontId="2" fillId="15" borderId="1" xfId="1" applyNumberFormat="1" applyFont="1" applyFill="1" applyBorder="1" applyAlignment="1">
      <alignment horizontal="center" vertical="center"/>
    </xf>
    <xf numFmtId="0" fontId="2" fillId="4" borderId="0" xfId="1" applyFont="1" applyFill="1" applyAlignment="1">
      <alignment horizontal="center" vertical="center"/>
    </xf>
    <xf numFmtId="166" fontId="11" fillId="4" borderId="0" xfId="1" applyNumberFormat="1" applyFont="1" applyFill="1" applyBorder="1" applyAlignment="1">
      <alignment horizontal="center" vertical="center"/>
    </xf>
    <xf numFmtId="49" fontId="2" fillId="4" borderId="1" xfId="1" applyNumberFormat="1" applyFont="1" applyFill="1" applyBorder="1" applyAlignment="1">
      <alignment horizontal="center" vertical="center"/>
    </xf>
    <xf numFmtId="0" fontId="2" fillId="9" borderId="0" xfId="1" applyFont="1" applyFill="1" applyAlignment="1">
      <alignment horizontal="center" vertical="center"/>
    </xf>
    <xf numFmtId="166" fontId="11" fillId="9" borderId="0" xfId="1" applyNumberFormat="1" applyFont="1" applyFill="1" applyBorder="1" applyAlignment="1">
      <alignment horizontal="center" vertical="center"/>
    </xf>
    <xf numFmtId="49" fontId="2" fillId="9" borderId="1" xfId="1" applyNumberFormat="1" applyFont="1" applyFill="1" applyBorder="1" applyAlignment="1">
      <alignment horizontal="center" vertical="center"/>
    </xf>
  </cellXfs>
  <cellStyles count="11">
    <cellStyle name="Обычный" xfId="0" builtinId="0"/>
    <cellStyle name="Обычный 2" xfId="1"/>
    <cellStyle name="Обычный 2 2" xfId="7"/>
    <cellStyle name="Обычный 3" xfId="4"/>
    <cellStyle name="Обычный 4" xfId="5"/>
    <cellStyle name="Обычный 4 2" xfId="10"/>
    <cellStyle name="Обычный 5" xfId="2"/>
    <cellStyle name="Обычный 6" xfId="8"/>
    <cellStyle name="Процентный 2" xfId="9"/>
    <cellStyle name="Финансовый 2" xfId="3"/>
    <cellStyle name="Финансовый 3" xfId="6"/>
  </cellStyles>
  <dxfs count="0"/>
  <tableStyles count="0" defaultTableStyle="TableStyleMedium2" defaultPivotStyle="PivotStyleLight16"/>
  <colors>
    <mruColors>
      <color rgb="FF00FF00"/>
      <color rgb="FF99FF66"/>
      <color rgb="FFB9FFB9"/>
      <color rgb="FFFFCCFF"/>
      <color rgb="FFFFFFCC"/>
      <color rgb="FF99FFCC"/>
      <color rgb="FFFF00FF"/>
      <color rgb="FFFDFFAB"/>
      <color rgb="FFCCFF99"/>
      <color rgb="FF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calcChain" Target="calcChain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53"/>
  <sheetViews>
    <sheetView topLeftCell="A296" zoomScale="55" zoomScaleNormal="55" zoomScalePageLayoutView="60" workbookViewId="0">
      <selection activeCell="C312" sqref="C312:F312"/>
    </sheetView>
  </sheetViews>
  <sheetFormatPr defaultRowHeight="18.75" x14ac:dyDescent="0.3"/>
  <cols>
    <col min="1" max="1" width="13.75" style="390" customWidth="1"/>
    <col min="2" max="2" width="7.375" style="31" customWidth="1"/>
    <col min="3" max="3" width="37.5" style="32" customWidth="1"/>
    <col min="4" max="4" width="15.625" style="32" customWidth="1"/>
    <col min="5" max="5" width="13.5" style="32" customWidth="1"/>
    <col min="6" max="6" width="15.25" style="32" customWidth="1"/>
    <col min="7" max="7" width="14.75" style="21" customWidth="1"/>
    <col min="8" max="10" width="2.875" style="21" customWidth="1"/>
    <col min="11" max="35" width="6.5" style="21" customWidth="1"/>
    <col min="36" max="16384" width="9" style="21"/>
  </cols>
  <sheetData>
    <row r="1" spans="1:6" s="96" customFormat="1" ht="23.25" customHeight="1" x14ac:dyDescent="0.3">
      <c r="A1" s="460"/>
      <c r="B1" s="770"/>
      <c r="C1" s="419"/>
      <c r="D1" s="770"/>
      <c r="E1" s="771"/>
      <c r="F1" s="770"/>
    </row>
    <row r="2" spans="1:6" s="25" customFormat="1" ht="18.75" customHeight="1" x14ac:dyDescent="0.3">
      <c r="A2" s="145"/>
      <c r="B2" s="257"/>
      <c r="C2" s="476" t="s">
        <v>115</v>
      </c>
      <c r="D2" s="32"/>
      <c r="E2" s="32"/>
      <c r="F2" s="32"/>
    </row>
    <row r="3" spans="1:6" s="25" customFormat="1" ht="18.75" customHeight="1" x14ac:dyDescent="0.3">
      <c r="A3" s="146"/>
      <c r="B3" s="257"/>
      <c r="C3" s="476" t="s">
        <v>138</v>
      </c>
      <c r="D3" s="32"/>
      <c r="E3" s="32"/>
      <c r="F3" s="32"/>
    </row>
    <row r="4" spans="1:6" s="25" customFormat="1" ht="18.75" customHeight="1" x14ac:dyDescent="0.3">
      <c r="A4" s="146"/>
      <c r="B4" s="257"/>
      <c r="C4" s="32"/>
      <c r="D4" s="32"/>
      <c r="E4" s="32"/>
      <c r="F4" s="32"/>
    </row>
    <row r="5" spans="1:6" s="25" customFormat="1" ht="18.75" customHeight="1" x14ac:dyDescent="0.3">
      <c r="A5" s="146"/>
      <c r="B5" s="257"/>
      <c r="C5" s="32"/>
      <c r="D5" s="32"/>
      <c r="E5" s="257"/>
      <c r="F5" s="477" t="s">
        <v>116</v>
      </c>
    </row>
    <row r="6" spans="1:6" s="25" customFormat="1" ht="18.75" customHeight="1" x14ac:dyDescent="0.3">
      <c r="A6" s="146"/>
      <c r="B6" s="257"/>
      <c r="C6" s="32"/>
      <c r="D6" s="32"/>
      <c r="E6" s="257"/>
      <c r="F6" s="478" t="s">
        <v>134</v>
      </c>
    </row>
    <row r="7" spans="1:6" s="25" customFormat="1" ht="18.75" customHeight="1" x14ac:dyDescent="0.3">
      <c r="A7" s="146"/>
      <c r="B7" s="257"/>
      <c r="C7" s="32"/>
      <c r="D7" s="32"/>
      <c r="E7" s="257"/>
      <c r="F7" s="478" t="s">
        <v>117</v>
      </c>
    </row>
    <row r="8" spans="1:6" s="25" customFormat="1" ht="18.75" customHeight="1" x14ac:dyDescent="0.3">
      <c r="A8" s="146"/>
      <c r="B8" s="257"/>
      <c r="C8" s="32"/>
      <c r="D8" s="32"/>
      <c r="E8" s="257"/>
      <c r="F8" s="478" t="s">
        <v>257</v>
      </c>
    </row>
    <row r="9" spans="1:6" s="25" customFormat="1" ht="18.75" customHeight="1" x14ac:dyDescent="0.3">
      <c r="A9" s="145"/>
      <c r="B9" s="257"/>
      <c r="C9" s="32"/>
      <c r="D9" s="32"/>
      <c r="E9" s="32"/>
      <c r="F9" s="32"/>
    </row>
    <row r="10" spans="1:6" s="464" customFormat="1" ht="18.75" customHeight="1" x14ac:dyDescent="0.3">
      <c r="A10" s="221"/>
      <c r="B10" s="479"/>
      <c r="C10" s="32"/>
      <c r="D10" s="480"/>
      <c r="E10" s="480"/>
      <c r="F10" s="480"/>
    </row>
    <row r="11" spans="1:6" s="25" customFormat="1" ht="18.75" customHeight="1" x14ac:dyDescent="0.3">
      <c r="A11" s="145"/>
      <c r="B11" s="257"/>
      <c r="C11" s="32"/>
      <c r="D11" s="32"/>
      <c r="E11" s="32"/>
      <c r="F11" s="32"/>
    </row>
    <row r="12" spans="1:6" s="25" customFormat="1" ht="18.75" customHeight="1" x14ac:dyDescent="0.3">
      <c r="A12" s="146"/>
      <c r="B12" s="257"/>
      <c r="C12" s="1605" t="s">
        <v>119</v>
      </c>
      <c r="D12" s="1605"/>
      <c r="E12" s="1605"/>
      <c r="F12" s="481"/>
    </row>
    <row r="13" spans="1:6" s="25" customFormat="1" ht="18.75" customHeight="1" x14ac:dyDescent="0.3">
      <c r="A13" s="146"/>
      <c r="B13" s="257"/>
      <c r="C13" s="1606">
        <v>44998</v>
      </c>
      <c r="D13" s="1606"/>
      <c r="E13" s="1606"/>
      <c r="F13" s="482"/>
    </row>
    <row r="14" spans="1:6" s="25" customFormat="1" ht="18.75" customHeight="1" x14ac:dyDescent="0.3">
      <c r="A14" s="146"/>
      <c r="B14" s="257"/>
      <c r="C14" s="32"/>
      <c r="D14" s="32"/>
      <c r="E14" s="32"/>
      <c r="F14" s="482"/>
    </row>
    <row r="15" spans="1:6" s="25" customFormat="1" ht="18.75" customHeight="1" x14ac:dyDescent="0.3">
      <c r="A15" s="146"/>
      <c r="B15" s="257"/>
      <c r="C15" s="1562"/>
      <c r="D15" s="32"/>
      <c r="E15" s="32"/>
      <c r="F15" s="482"/>
    </row>
    <row r="16" spans="1:6" s="25" customFormat="1" ht="18.75" customHeight="1" x14ac:dyDescent="0.3">
      <c r="A16" s="146"/>
      <c r="B16" s="469" t="s">
        <v>120</v>
      </c>
      <c r="C16" s="475" t="s">
        <v>121</v>
      </c>
      <c r="D16" s="1604" t="s">
        <v>123</v>
      </c>
      <c r="E16" s="1604"/>
      <c r="F16" s="1604"/>
    </row>
    <row r="17" spans="1:7" s="25" customFormat="1" ht="18.75" customHeight="1" x14ac:dyDescent="0.3">
      <c r="A17" s="146"/>
      <c r="B17" s="469" t="s">
        <v>124</v>
      </c>
      <c r="C17" s="469" t="s">
        <v>265</v>
      </c>
      <c r="D17" s="475" t="s">
        <v>125</v>
      </c>
      <c r="E17" s="1563" t="s">
        <v>126</v>
      </c>
      <c r="F17" s="1563" t="s">
        <v>127</v>
      </c>
    </row>
    <row r="18" spans="1:7" s="50" customFormat="1" x14ac:dyDescent="0.3">
      <c r="A18" s="490"/>
      <c r="B18" s="12">
        <v>1</v>
      </c>
      <c r="C18" s="13" t="s">
        <v>280</v>
      </c>
      <c r="D18" s="14" t="s">
        <v>46</v>
      </c>
      <c r="E18" s="15">
        <v>30</v>
      </c>
      <c r="F18" s="15">
        <v>197</v>
      </c>
    </row>
    <row r="19" spans="1:7" s="50" customFormat="1" x14ac:dyDescent="0.3">
      <c r="A19" s="490"/>
      <c r="B19" s="1563">
        <v>2</v>
      </c>
      <c r="C19" s="13" t="s">
        <v>64</v>
      </c>
      <c r="D19" s="14" t="s">
        <v>65</v>
      </c>
      <c r="E19" s="15">
        <v>12</v>
      </c>
      <c r="F19" s="15">
        <v>75</v>
      </c>
      <c r="G19" s="8"/>
    </row>
    <row r="20" spans="1:7" s="50" customFormat="1" x14ac:dyDescent="0.3">
      <c r="A20" s="490"/>
      <c r="B20" s="1563" t="s">
        <v>0</v>
      </c>
      <c r="C20" s="13" t="s">
        <v>102</v>
      </c>
      <c r="D20" s="14" t="s">
        <v>68</v>
      </c>
      <c r="E20" s="15">
        <v>34</v>
      </c>
      <c r="F20" s="15">
        <v>72</v>
      </c>
      <c r="G20" s="8"/>
    </row>
    <row r="21" spans="1:7" s="50" customFormat="1" x14ac:dyDescent="0.3">
      <c r="A21" s="490"/>
      <c r="B21" s="1563" t="s">
        <v>77</v>
      </c>
      <c r="C21" s="13" t="s">
        <v>111</v>
      </c>
      <c r="D21" s="14" t="s">
        <v>52</v>
      </c>
      <c r="E21" s="15">
        <v>37</v>
      </c>
      <c r="F21" s="15">
        <v>62</v>
      </c>
      <c r="G21" s="8"/>
    </row>
    <row r="22" spans="1:7" s="50" customFormat="1" x14ac:dyDescent="0.3">
      <c r="A22" s="490"/>
      <c r="B22" s="1563" t="s">
        <v>23</v>
      </c>
      <c r="C22" s="13" t="s">
        <v>271</v>
      </c>
      <c r="D22" s="14" t="s">
        <v>2</v>
      </c>
      <c r="E22" s="15">
        <v>5</v>
      </c>
      <c r="F22" s="15">
        <v>36.6</v>
      </c>
      <c r="G22" s="8"/>
    </row>
    <row r="23" spans="1:7" s="25" customFormat="1" x14ac:dyDescent="0.3">
      <c r="A23" s="491"/>
      <c r="B23" s="1563" t="s">
        <v>51</v>
      </c>
      <c r="C23" s="13" t="s">
        <v>107</v>
      </c>
      <c r="D23" s="14" t="s">
        <v>14</v>
      </c>
      <c r="E23" s="15">
        <v>3.4</v>
      </c>
      <c r="F23" s="15">
        <v>93.2</v>
      </c>
    </row>
    <row r="24" spans="1:7" s="25" customFormat="1" ht="19.5" customHeight="1" x14ac:dyDescent="0.3">
      <c r="A24" s="490"/>
      <c r="B24" s="1563"/>
      <c r="C24" s="13"/>
      <c r="D24" s="14"/>
      <c r="E24" s="15"/>
      <c r="F24" s="15"/>
    </row>
    <row r="25" spans="1:7" s="25" customFormat="1" x14ac:dyDescent="0.3">
      <c r="A25" s="145"/>
      <c r="B25" s="12"/>
      <c r="C25" s="13"/>
      <c r="D25" s="14" t="s">
        <v>128</v>
      </c>
      <c r="E25" s="15">
        <v>121.4</v>
      </c>
      <c r="F25" s="15">
        <v>535.80000000000007</v>
      </c>
    </row>
    <row r="26" spans="1:7" s="25" customFormat="1" hidden="1" x14ac:dyDescent="0.3">
      <c r="A26" s="145"/>
      <c r="B26" s="12"/>
      <c r="C26" s="13"/>
      <c r="D26" s="14"/>
      <c r="E26" s="15"/>
      <c r="F26" s="15"/>
    </row>
    <row r="27" spans="1:7" s="25" customFormat="1" hidden="1" x14ac:dyDescent="0.3">
      <c r="A27" s="145"/>
      <c r="B27" s="12">
        <v>1</v>
      </c>
      <c r="C27" s="13" t="s">
        <v>1</v>
      </c>
      <c r="D27" s="14" t="s">
        <v>5</v>
      </c>
      <c r="E27" s="15">
        <v>200</v>
      </c>
      <c r="F27" s="15">
        <v>86</v>
      </c>
    </row>
    <row r="28" spans="1:7" s="25" customFormat="1" hidden="1" x14ac:dyDescent="0.3">
      <c r="A28" s="145"/>
      <c r="B28" s="12">
        <v>2</v>
      </c>
      <c r="C28" s="13" t="s">
        <v>238</v>
      </c>
      <c r="D28" s="14" t="s">
        <v>251</v>
      </c>
      <c r="E28" s="15">
        <v>225</v>
      </c>
      <c r="F28" s="15">
        <v>114</v>
      </c>
    </row>
    <row r="29" spans="1:7" s="25" customFormat="1" hidden="1" x14ac:dyDescent="0.3">
      <c r="A29" s="145"/>
      <c r="B29" s="12">
        <v>3</v>
      </c>
      <c r="C29" s="13" t="s">
        <v>93</v>
      </c>
      <c r="D29" s="14" t="s">
        <v>5</v>
      </c>
      <c r="E29" s="15">
        <v>135</v>
      </c>
      <c r="F29" s="15">
        <v>94.25</v>
      </c>
    </row>
    <row r="30" spans="1:7" s="25" customFormat="1" hidden="1" x14ac:dyDescent="0.3">
      <c r="A30" s="145"/>
      <c r="B30" s="12">
        <v>4</v>
      </c>
      <c r="C30" s="13" t="s">
        <v>253</v>
      </c>
      <c r="D30" s="14" t="s">
        <v>218</v>
      </c>
      <c r="E30" s="15">
        <v>125</v>
      </c>
      <c r="F30" s="15">
        <v>146.4</v>
      </c>
    </row>
    <row r="31" spans="1:7" s="25" customFormat="1" hidden="1" x14ac:dyDescent="0.3">
      <c r="A31" s="145"/>
      <c r="B31" s="12">
        <v>5</v>
      </c>
      <c r="C31" s="13" t="s">
        <v>255</v>
      </c>
      <c r="D31" s="14" t="s">
        <v>218</v>
      </c>
      <c r="E31" s="15">
        <v>80</v>
      </c>
      <c r="F31" s="15">
        <v>105.16</v>
      </c>
    </row>
    <row r="32" spans="1:7" s="25" customFormat="1" hidden="1" x14ac:dyDescent="0.3">
      <c r="A32" s="145"/>
      <c r="B32" s="12">
        <v>6</v>
      </c>
      <c r="C32" s="13" t="s">
        <v>252</v>
      </c>
      <c r="D32" s="14" t="s">
        <v>251</v>
      </c>
      <c r="E32" s="15">
        <v>105</v>
      </c>
      <c r="F32" s="15">
        <v>142</v>
      </c>
    </row>
    <row r="33" spans="1:7" s="25" customFormat="1" hidden="1" x14ac:dyDescent="0.3">
      <c r="A33" s="145"/>
      <c r="B33" s="12">
        <v>7</v>
      </c>
      <c r="C33" s="13" t="s">
        <v>254</v>
      </c>
      <c r="D33" s="14" t="s">
        <v>218</v>
      </c>
      <c r="E33" s="15">
        <v>120</v>
      </c>
      <c r="F33" s="15">
        <v>144</v>
      </c>
    </row>
    <row r="34" spans="1:7" s="25" customFormat="1" hidden="1" x14ac:dyDescent="0.3">
      <c r="A34" s="145"/>
      <c r="B34" s="12">
        <v>8</v>
      </c>
      <c r="C34" s="13" t="s">
        <v>31</v>
      </c>
      <c r="D34" s="14" t="s">
        <v>5</v>
      </c>
      <c r="E34" s="15">
        <v>55</v>
      </c>
      <c r="F34" s="15">
        <v>88</v>
      </c>
    </row>
    <row r="35" spans="1:7" s="50" customFormat="1" hidden="1" x14ac:dyDescent="0.3">
      <c r="A35" s="148"/>
      <c r="B35" s="1563"/>
      <c r="C35" s="467"/>
      <c r="D35" s="1563"/>
      <c r="E35" s="468"/>
      <c r="F35" s="468"/>
    </row>
    <row r="36" spans="1:7" s="25" customFormat="1" hidden="1" x14ac:dyDescent="0.3">
      <c r="A36" s="145"/>
      <c r="B36" s="12"/>
      <c r="C36" s="13"/>
      <c r="D36" s="14" t="s">
        <v>128</v>
      </c>
      <c r="E36" s="15">
        <v>1045</v>
      </c>
      <c r="F36" s="15">
        <v>919.81</v>
      </c>
    </row>
    <row r="37" spans="1:7" s="25" customFormat="1" hidden="1" x14ac:dyDescent="0.3">
      <c r="A37" s="145"/>
      <c r="B37" s="12"/>
      <c r="C37" s="13"/>
      <c r="D37" s="14"/>
      <c r="E37" s="15"/>
      <c r="F37" s="15"/>
    </row>
    <row r="38" spans="1:7" s="25" customFormat="1" x14ac:dyDescent="0.3">
      <c r="A38" s="145"/>
      <c r="B38" s="12"/>
      <c r="C38" s="13"/>
      <c r="D38" s="14"/>
      <c r="E38" s="15"/>
      <c r="F38" s="15"/>
    </row>
    <row r="39" spans="1:7" s="25" customFormat="1" x14ac:dyDescent="0.3">
      <c r="A39" s="145"/>
      <c r="B39" s="469" t="s">
        <v>124</v>
      </c>
      <c r="C39" s="15" t="s">
        <v>247</v>
      </c>
      <c r="D39" s="14" t="s">
        <v>125</v>
      </c>
      <c r="E39" s="15" t="s">
        <v>126</v>
      </c>
      <c r="F39" s="15" t="s">
        <v>127</v>
      </c>
    </row>
    <row r="40" spans="1:7" s="183" customFormat="1" x14ac:dyDescent="0.3">
      <c r="A40" s="8"/>
      <c r="B40" s="1563" t="s">
        <v>8</v>
      </c>
      <c r="C40" s="13" t="s">
        <v>10</v>
      </c>
      <c r="D40" s="14" t="s">
        <v>9</v>
      </c>
      <c r="E40" s="15">
        <v>60</v>
      </c>
      <c r="F40" s="15">
        <v>122</v>
      </c>
    </row>
    <row r="41" spans="1:7" s="25" customFormat="1" x14ac:dyDescent="0.3">
      <c r="A41" s="8"/>
      <c r="B41" s="1563" t="s">
        <v>3</v>
      </c>
      <c r="C41" s="13" t="s">
        <v>105</v>
      </c>
      <c r="D41" s="14" t="s">
        <v>104</v>
      </c>
      <c r="E41" s="15">
        <v>45</v>
      </c>
      <c r="F41" s="15">
        <v>166.1</v>
      </c>
    </row>
    <row r="42" spans="1:7" s="50" customFormat="1" x14ac:dyDescent="0.3">
      <c r="A42" s="8"/>
      <c r="B42" s="1563">
        <v>3</v>
      </c>
      <c r="C42" s="13" t="s">
        <v>260</v>
      </c>
      <c r="D42" s="14" t="s">
        <v>44</v>
      </c>
      <c r="E42" s="15">
        <v>36</v>
      </c>
      <c r="F42" s="15">
        <v>218.7</v>
      </c>
    </row>
    <row r="43" spans="1:7" s="25" customFormat="1" ht="19.5" customHeight="1" x14ac:dyDescent="0.3">
      <c r="A43" s="145"/>
      <c r="B43" s="1563" t="s">
        <v>77</v>
      </c>
      <c r="C43" s="13" t="s">
        <v>144</v>
      </c>
      <c r="D43" s="14" t="s">
        <v>2</v>
      </c>
      <c r="E43" s="15">
        <v>15</v>
      </c>
      <c r="F43" s="15">
        <v>88</v>
      </c>
    </row>
    <row r="44" spans="1:7" s="50" customFormat="1" x14ac:dyDescent="0.3">
      <c r="A44" s="8"/>
      <c r="B44" s="455" t="s">
        <v>23</v>
      </c>
      <c r="C44" s="13" t="s">
        <v>107</v>
      </c>
      <c r="D44" s="14" t="s">
        <v>14</v>
      </c>
      <c r="E44" s="15">
        <v>3.4</v>
      </c>
      <c r="F44" s="15">
        <v>93.2</v>
      </c>
      <c r="G44" s="8"/>
    </row>
    <row r="45" spans="1:7" s="25" customFormat="1" ht="19.5" customHeight="1" x14ac:dyDescent="0.3">
      <c r="A45" s="145"/>
      <c r="B45" s="1563" t="s">
        <v>51</v>
      </c>
      <c r="C45" s="13" t="s">
        <v>108</v>
      </c>
      <c r="D45" s="14" t="s">
        <v>65</v>
      </c>
      <c r="E45" s="15">
        <v>1.2</v>
      </c>
      <c r="F45" s="15">
        <v>21.5</v>
      </c>
    </row>
    <row r="46" spans="1:7" s="25" customFormat="1" x14ac:dyDescent="0.3">
      <c r="A46" s="145"/>
      <c r="B46" s="12"/>
      <c r="C46" s="13"/>
      <c r="D46" s="14"/>
      <c r="E46" s="15"/>
      <c r="F46" s="15"/>
    </row>
    <row r="47" spans="1:7" s="25" customFormat="1" x14ac:dyDescent="0.3">
      <c r="A47" s="221"/>
      <c r="B47" s="1563"/>
      <c r="C47" s="13"/>
      <c r="D47" s="14" t="s">
        <v>128</v>
      </c>
      <c r="E47" s="15">
        <v>160.6</v>
      </c>
      <c r="F47" s="15">
        <v>709.5</v>
      </c>
    </row>
    <row r="48" spans="1:7" s="25" customFormat="1" x14ac:dyDescent="0.3">
      <c r="A48" s="221"/>
      <c r="B48" s="1563"/>
      <c r="C48" s="13"/>
      <c r="D48" s="14"/>
      <c r="E48" s="15"/>
      <c r="F48" s="15"/>
    </row>
    <row r="49" spans="1:7" s="25" customFormat="1" x14ac:dyDescent="0.3">
      <c r="A49" s="221"/>
      <c r="B49" s="469" t="s">
        <v>124</v>
      </c>
      <c r="C49" s="13" t="s">
        <v>282</v>
      </c>
      <c r="D49" s="14" t="s">
        <v>125</v>
      </c>
      <c r="E49" s="15" t="s">
        <v>126</v>
      </c>
      <c r="F49" s="15" t="s">
        <v>127</v>
      </c>
    </row>
    <row r="50" spans="1:7" s="25" customFormat="1" x14ac:dyDescent="0.3">
      <c r="A50" s="221"/>
      <c r="B50" s="1563" t="s">
        <v>8</v>
      </c>
      <c r="C50" s="13" t="s">
        <v>180</v>
      </c>
      <c r="D50" s="14" t="s">
        <v>283</v>
      </c>
      <c r="E50" s="15">
        <v>90</v>
      </c>
      <c r="F50" s="15">
        <v>392.25</v>
      </c>
    </row>
    <row r="51" spans="1:7" s="25" customFormat="1" x14ac:dyDescent="0.3">
      <c r="A51" s="221"/>
      <c r="B51" s="1563" t="s">
        <v>3</v>
      </c>
      <c r="C51" s="13" t="s">
        <v>61</v>
      </c>
      <c r="D51" s="14" t="s">
        <v>44</v>
      </c>
      <c r="E51" s="15">
        <v>41</v>
      </c>
      <c r="F51" s="15">
        <v>216</v>
      </c>
    </row>
    <row r="52" spans="1:7" s="50" customFormat="1" x14ac:dyDescent="0.3">
      <c r="A52" s="92"/>
      <c r="B52" s="1563" t="s">
        <v>0</v>
      </c>
      <c r="C52" s="13" t="s">
        <v>114</v>
      </c>
      <c r="D52" s="14" t="s">
        <v>2</v>
      </c>
      <c r="E52" s="15">
        <v>5</v>
      </c>
      <c r="F52" s="15">
        <v>28</v>
      </c>
      <c r="G52" s="8"/>
    </row>
    <row r="53" spans="1:7" s="50" customFormat="1" x14ac:dyDescent="0.3">
      <c r="A53" s="8"/>
      <c r="B53" s="455" t="s">
        <v>77</v>
      </c>
      <c r="C53" s="13" t="s">
        <v>107</v>
      </c>
      <c r="D53" s="14" t="s">
        <v>81</v>
      </c>
      <c r="E53" s="15">
        <v>5.0999999999999996</v>
      </c>
      <c r="F53" s="15">
        <v>93.2</v>
      </c>
      <c r="G53" s="8"/>
    </row>
    <row r="54" spans="1:7" s="50" customFormat="1" x14ac:dyDescent="0.3">
      <c r="A54" s="8"/>
      <c r="B54" s="455"/>
      <c r="C54" s="13"/>
      <c r="D54" s="14"/>
      <c r="E54" s="15"/>
      <c r="F54" s="15"/>
      <c r="G54" s="8"/>
    </row>
    <row r="55" spans="1:7" s="50" customFormat="1" x14ac:dyDescent="0.3">
      <c r="A55" s="8"/>
      <c r="B55" s="455"/>
      <c r="C55" s="13"/>
      <c r="D55" s="14" t="s">
        <v>128</v>
      </c>
      <c r="E55" s="15">
        <v>141.1</v>
      </c>
      <c r="F55" s="15">
        <v>729.45</v>
      </c>
      <c r="G55" s="8"/>
    </row>
    <row r="56" spans="1:7" s="50" customFormat="1" x14ac:dyDescent="0.3">
      <c r="A56" s="92"/>
      <c r="B56" s="1563"/>
      <c r="C56" s="13"/>
      <c r="D56" s="14"/>
      <c r="E56" s="15"/>
      <c r="F56" s="15"/>
      <c r="G56" s="8"/>
    </row>
    <row r="57" spans="1:7" s="50" customFormat="1" x14ac:dyDescent="0.3">
      <c r="A57" s="92"/>
      <c r="B57" s="469" t="s">
        <v>124</v>
      </c>
      <c r="C57" s="13" t="s">
        <v>284</v>
      </c>
      <c r="D57" s="14" t="s">
        <v>125</v>
      </c>
      <c r="E57" s="15" t="s">
        <v>126</v>
      </c>
      <c r="F57" s="15" t="s">
        <v>127</v>
      </c>
      <c r="G57" s="8"/>
    </row>
    <row r="58" spans="1:7" s="50" customFormat="1" x14ac:dyDescent="0.3">
      <c r="A58" s="8"/>
      <c r="B58" s="1563" t="s">
        <v>8</v>
      </c>
      <c r="C58" s="13" t="s">
        <v>102</v>
      </c>
      <c r="D58" s="14" t="s">
        <v>68</v>
      </c>
      <c r="E58" s="15">
        <v>34</v>
      </c>
      <c r="F58" s="15">
        <v>72</v>
      </c>
      <c r="G58" s="8"/>
    </row>
    <row r="59" spans="1:7" s="8" customFormat="1" x14ac:dyDescent="0.3">
      <c r="B59" s="1563" t="s">
        <v>3</v>
      </c>
      <c r="C59" s="13" t="s">
        <v>64</v>
      </c>
      <c r="D59" s="14" t="s">
        <v>65</v>
      </c>
      <c r="E59" s="15">
        <v>12</v>
      </c>
      <c r="F59" s="15">
        <v>75</v>
      </c>
    </row>
    <row r="60" spans="1:7" s="50" customFormat="1" x14ac:dyDescent="0.3">
      <c r="A60" s="8"/>
      <c r="B60" s="455" t="s">
        <v>0</v>
      </c>
      <c r="C60" s="13" t="s">
        <v>107</v>
      </c>
      <c r="D60" s="14" t="s">
        <v>14</v>
      </c>
      <c r="E60" s="15">
        <v>3.4</v>
      </c>
      <c r="F60" s="15">
        <v>93.2</v>
      </c>
      <c r="G60" s="8"/>
    </row>
    <row r="61" spans="1:7" s="50" customFormat="1" x14ac:dyDescent="0.3">
      <c r="A61" s="92"/>
      <c r="B61" s="1563" t="s">
        <v>77</v>
      </c>
      <c r="C61" s="13" t="s">
        <v>114</v>
      </c>
      <c r="D61" s="14" t="s">
        <v>2</v>
      </c>
      <c r="E61" s="15">
        <v>5</v>
      </c>
      <c r="F61" s="15">
        <v>28</v>
      </c>
      <c r="G61" s="8"/>
    </row>
    <row r="62" spans="1:7" s="50" customFormat="1" x14ac:dyDescent="0.3">
      <c r="A62" s="92"/>
      <c r="B62" s="1563" t="s">
        <v>23</v>
      </c>
      <c r="C62" s="13" t="s">
        <v>232</v>
      </c>
      <c r="D62" s="14" t="s">
        <v>218</v>
      </c>
      <c r="E62" s="15">
        <v>80</v>
      </c>
      <c r="F62" s="15">
        <v>292.8</v>
      </c>
      <c r="G62" s="8"/>
    </row>
    <row r="63" spans="1:7" s="25" customFormat="1" x14ac:dyDescent="0.3">
      <c r="A63" s="145"/>
      <c r="B63" s="12">
        <v>6</v>
      </c>
      <c r="C63" s="13" t="s">
        <v>274</v>
      </c>
      <c r="D63" s="14" t="s">
        <v>275</v>
      </c>
      <c r="E63" s="15">
        <v>27.5</v>
      </c>
      <c r="F63" s="15">
        <v>123</v>
      </c>
      <c r="G63" s="8"/>
    </row>
    <row r="64" spans="1:7" s="25" customFormat="1" x14ac:dyDescent="0.3">
      <c r="A64" s="145"/>
      <c r="B64" s="12"/>
      <c r="C64" s="13"/>
      <c r="D64" s="14"/>
      <c r="E64" s="15"/>
      <c r="F64" s="15"/>
      <c r="G64" s="8"/>
    </row>
    <row r="65" spans="1:7" s="25" customFormat="1" x14ac:dyDescent="0.3">
      <c r="A65" s="147"/>
      <c r="B65" s="12"/>
      <c r="C65" s="13"/>
      <c r="D65" s="14" t="s">
        <v>128</v>
      </c>
      <c r="E65" s="15">
        <v>161.9</v>
      </c>
      <c r="F65" s="15">
        <v>684</v>
      </c>
      <c r="G65" s="8"/>
    </row>
    <row r="66" spans="1:7" s="25" customFormat="1" ht="23.25" x14ac:dyDescent="0.35">
      <c r="A66" s="36"/>
      <c r="B66" s="12"/>
      <c r="C66" s="13"/>
      <c r="D66" s="14"/>
      <c r="E66" s="15"/>
      <c r="F66" s="15"/>
      <c r="G66" s="529">
        <v>44998</v>
      </c>
    </row>
    <row r="67" spans="1:7" s="25" customFormat="1" ht="22.5" x14ac:dyDescent="0.3">
      <c r="A67" s="147"/>
      <c r="B67" s="15"/>
      <c r="C67" s="15"/>
      <c r="D67" s="15" t="s">
        <v>136</v>
      </c>
      <c r="E67" s="15">
        <v>585</v>
      </c>
      <c r="F67" s="15">
        <v>2658.75</v>
      </c>
      <c r="G67" s="527">
        <v>585</v>
      </c>
    </row>
    <row r="68" spans="1:7" s="25" customFormat="1" x14ac:dyDescent="0.3">
      <c r="A68" s="147"/>
      <c r="B68" s="473"/>
      <c r="C68" s="473"/>
      <c r="D68" s="473"/>
      <c r="E68" s="473"/>
      <c r="F68" s="473"/>
      <c r="G68" s="528">
        <v>0</v>
      </c>
    </row>
    <row r="69" spans="1:7" s="25" customFormat="1" x14ac:dyDescent="0.3">
      <c r="A69" s="147"/>
      <c r="B69" s="473"/>
      <c r="C69" s="473"/>
      <c r="D69" s="473"/>
      <c r="E69" s="473"/>
      <c r="F69" s="473"/>
    </row>
    <row r="70" spans="1:7" s="25" customFormat="1" ht="18.75" customHeight="1" x14ac:dyDescent="0.3">
      <c r="A70" s="146"/>
      <c r="B70" s="257"/>
      <c r="C70" s="260" t="s">
        <v>130</v>
      </c>
      <c r="D70" s="257"/>
      <c r="E70" s="261" t="s">
        <v>131</v>
      </c>
      <c r="F70" s="32"/>
    </row>
    <row r="71" spans="1:7" s="25" customFormat="1" ht="51.75" customHeight="1" x14ac:dyDescent="0.3">
      <c r="A71" s="146"/>
      <c r="B71" s="257"/>
      <c r="C71" s="262" t="s">
        <v>139</v>
      </c>
      <c r="D71" s="257"/>
      <c r="E71" s="262" t="s">
        <v>140</v>
      </c>
      <c r="F71" s="263"/>
    </row>
    <row r="72" spans="1:7" s="25" customFormat="1" ht="23.25" customHeight="1" x14ac:dyDescent="0.3">
      <c r="A72" s="146"/>
      <c r="B72" s="262"/>
      <c r="C72" s="257"/>
      <c r="D72" s="262"/>
      <c r="E72" s="263"/>
      <c r="F72" s="262"/>
    </row>
    <row r="73" spans="1:7" s="96" customFormat="1" ht="23.25" customHeight="1" x14ac:dyDescent="0.3">
      <c r="A73" s="460"/>
      <c r="B73" s="770"/>
      <c r="C73" s="419"/>
      <c r="D73" s="770"/>
      <c r="E73" s="771"/>
      <c r="F73" s="770"/>
    </row>
    <row r="74" spans="1:7" s="25" customFormat="1" ht="18.75" customHeight="1" x14ac:dyDescent="0.3">
      <c r="A74" s="145"/>
      <c r="B74" s="257"/>
      <c r="C74" s="476" t="s">
        <v>115</v>
      </c>
      <c r="D74" s="32"/>
      <c r="E74" s="32"/>
      <c r="F74" s="32"/>
    </row>
    <row r="75" spans="1:7" s="25" customFormat="1" ht="18.75" customHeight="1" x14ac:dyDescent="0.3">
      <c r="A75" s="146"/>
      <c r="B75" s="257"/>
      <c r="C75" s="476" t="s">
        <v>138</v>
      </c>
      <c r="D75" s="32"/>
      <c r="E75" s="32"/>
      <c r="F75" s="32"/>
    </row>
    <row r="76" spans="1:7" s="25" customFormat="1" ht="18.75" customHeight="1" x14ac:dyDescent="0.3">
      <c r="A76" s="146"/>
      <c r="B76" s="257"/>
      <c r="C76" s="32"/>
      <c r="D76" s="32"/>
      <c r="E76" s="32"/>
      <c r="F76" s="32"/>
    </row>
    <row r="77" spans="1:7" s="25" customFormat="1" ht="18.75" customHeight="1" x14ac:dyDescent="0.3">
      <c r="A77" s="146"/>
      <c r="B77" s="257"/>
      <c r="C77" s="32"/>
      <c r="D77" s="32"/>
      <c r="E77" s="257"/>
      <c r="F77" s="477" t="s">
        <v>116</v>
      </c>
    </row>
    <row r="78" spans="1:7" s="25" customFormat="1" ht="18.75" customHeight="1" x14ac:dyDescent="0.3">
      <c r="A78" s="146"/>
      <c r="B78" s="257"/>
      <c r="C78" s="32"/>
      <c r="D78" s="32"/>
      <c r="E78" s="257"/>
      <c r="F78" s="478" t="s">
        <v>134</v>
      </c>
    </row>
    <row r="79" spans="1:7" s="25" customFormat="1" ht="18.75" customHeight="1" x14ac:dyDescent="0.3">
      <c r="A79" s="146"/>
      <c r="B79" s="257"/>
      <c r="C79" s="32"/>
      <c r="D79" s="32"/>
      <c r="E79" s="257"/>
      <c r="F79" s="478" t="s">
        <v>117</v>
      </c>
    </row>
    <row r="80" spans="1:7" s="25" customFormat="1" ht="18.75" customHeight="1" x14ac:dyDescent="0.3">
      <c r="A80" s="146"/>
      <c r="B80" s="257"/>
      <c r="C80" s="32"/>
      <c r="D80" s="32"/>
      <c r="E80" s="257"/>
      <c r="F80" s="478" t="s">
        <v>257</v>
      </c>
    </row>
    <row r="81" spans="1:7" s="25" customFormat="1" ht="18.75" customHeight="1" x14ac:dyDescent="0.3">
      <c r="A81" s="145"/>
      <c r="B81" s="257"/>
      <c r="C81" s="32"/>
      <c r="D81" s="32"/>
      <c r="E81" s="32"/>
      <c r="F81" s="32"/>
    </row>
    <row r="82" spans="1:7" s="464" customFormat="1" ht="18.75" customHeight="1" x14ac:dyDescent="0.3">
      <c r="A82" s="221"/>
      <c r="B82" s="479"/>
      <c r="C82" s="32"/>
      <c r="D82" s="480"/>
      <c r="E82" s="480"/>
      <c r="F82" s="480"/>
    </row>
    <row r="83" spans="1:7" s="25" customFormat="1" ht="18.75" customHeight="1" x14ac:dyDescent="0.3">
      <c r="A83" s="145"/>
      <c r="B83" s="257"/>
      <c r="C83" s="32"/>
      <c r="D83" s="32"/>
      <c r="E83" s="32"/>
      <c r="F83" s="32"/>
    </row>
    <row r="84" spans="1:7" s="25" customFormat="1" ht="18.75" customHeight="1" x14ac:dyDescent="0.3">
      <c r="A84" s="146"/>
      <c r="B84" s="257"/>
      <c r="C84" s="1605" t="s">
        <v>119</v>
      </c>
      <c r="D84" s="1605"/>
      <c r="E84" s="1605"/>
      <c r="F84" s="481"/>
    </row>
    <row r="85" spans="1:7" s="25" customFormat="1" ht="18.75" customHeight="1" x14ac:dyDescent="0.3">
      <c r="A85" s="146"/>
      <c r="B85" s="257"/>
      <c r="C85" s="1606">
        <v>44999</v>
      </c>
      <c r="D85" s="1606"/>
      <c r="E85" s="1606"/>
      <c r="F85" s="482"/>
    </row>
    <row r="86" spans="1:7" s="25" customFormat="1" ht="18.75" customHeight="1" x14ac:dyDescent="0.3">
      <c r="A86" s="146"/>
      <c r="B86" s="257"/>
      <c r="C86" s="32"/>
      <c r="D86" s="32"/>
      <c r="E86" s="32"/>
      <c r="F86" s="482"/>
    </row>
    <row r="87" spans="1:7" s="25" customFormat="1" ht="18.75" customHeight="1" x14ac:dyDescent="0.3">
      <c r="A87" s="146"/>
      <c r="B87" s="257"/>
      <c r="C87" s="1562"/>
      <c r="D87" s="32"/>
      <c r="E87" s="32"/>
      <c r="F87" s="482"/>
    </row>
    <row r="88" spans="1:7" s="25" customFormat="1" ht="18.75" customHeight="1" x14ac:dyDescent="0.3">
      <c r="A88" s="146"/>
      <c r="B88" s="469" t="s">
        <v>120</v>
      </c>
      <c r="C88" s="475" t="s">
        <v>121</v>
      </c>
      <c r="D88" s="1604" t="s">
        <v>123</v>
      </c>
      <c r="E88" s="1604"/>
      <c r="F88" s="1604"/>
    </row>
    <row r="89" spans="1:7" s="25" customFormat="1" ht="18.75" customHeight="1" x14ac:dyDescent="0.3">
      <c r="A89" s="146"/>
      <c r="B89" s="469" t="s">
        <v>124</v>
      </c>
      <c r="C89" s="469" t="s">
        <v>265</v>
      </c>
      <c r="D89" s="475" t="s">
        <v>125</v>
      </c>
      <c r="E89" s="1563" t="s">
        <v>126</v>
      </c>
      <c r="F89" s="1563" t="s">
        <v>127</v>
      </c>
    </row>
    <row r="90" spans="1:7" s="50" customFormat="1" x14ac:dyDescent="0.3">
      <c r="A90" s="490"/>
      <c r="B90" s="12">
        <v>1</v>
      </c>
      <c r="C90" s="13" t="s">
        <v>26</v>
      </c>
      <c r="D90" s="14" t="s">
        <v>90</v>
      </c>
      <c r="E90" s="15">
        <v>75</v>
      </c>
      <c r="F90" s="15">
        <v>213.32499999999999</v>
      </c>
    </row>
    <row r="91" spans="1:7" s="50" customFormat="1" x14ac:dyDescent="0.3">
      <c r="A91" s="490"/>
      <c r="B91" s="1563" t="s">
        <v>3</v>
      </c>
      <c r="C91" s="13" t="s">
        <v>61</v>
      </c>
      <c r="D91" s="14" t="s">
        <v>2</v>
      </c>
      <c r="E91" s="15">
        <v>46</v>
      </c>
      <c r="F91" s="15">
        <v>240</v>
      </c>
      <c r="G91" s="8"/>
    </row>
    <row r="92" spans="1:7" s="50" customFormat="1" x14ac:dyDescent="0.3">
      <c r="A92" s="490"/>
      <c r="B92" s="1563" t="s">
        <v>0</v>
      </c>
      <c r="C92" s="13" t="s">
        <v>202</v>
      </c>
      <c r="D92" s="14" t="s">
        <v>2</v>
      </c>
      <c r="E92" s="15">
        <v>10</v>
      </c>
      <c r="F92" s="15">
        <v>28.2</v>
      </c>
      <c r="G92" s="8"/>
    </row>
    <row r="93" spans="1:7" s="25" customFormat="1" x14ac:dyDescent="0.3">
      <c r="A93" s="491"/>
      <c r="B93" s="1563" t="s">
        <v>77</v>
      </c>
      <c r="C93" s="13" t="s">
        <v>107</v>
      </c>
      <c r="D93" s="14" t="s">
        <v>14</v>
      </c>
      <c r="E93" s="15">
        <v>3.1</v>
      </c>
      <c r="F93" s="15">
        <v>93.2</v>
      </c>
    </row>
    <row r="94" spans="1:7" s="25" customFormat="1" x14ac:dyDescent="0.3">
      <c r="A94" s="491"/>
      <c r="B94" s="12">
        <v>5</v>
      </c>
      <c r="C94" s="13" t="s">
        <v>285</v>
      </c>
      <c r="D94" s="14" t="s">
        <v>275</v>
      </c>
      <c r="E94" s="15">
        <v>21</v>
      </c>
      <c r="F94" s="15">
        <v>123</v>
      </c>
    </row>
    <row r="95" spans="1:7" s="25" customFormat="1" x14ac:dyDescent="0.3">
      <c r="A95" s="145"/>
      <c r="B95" s="12"/>
      <c r="C95" s="13"/>
      <c r="D95" s="14"/>
      <c r="E95" s="15"/>
      <c r="F95" s="15"/>
    </row>
    <row r="96" spans="1:7" s="25" customFormat="1" x14ac:dyDescent="0.3">
      <c r="A96" s="145"/>
      <c r="B96" s="12"/>
      <c r="C96" s="13"/>
      <c r="D96" s="14" t="s">
        <v>128</v>
      </c>
      <c r="E96" s="15">
        <v>155.1</v>
      </c>
      <c r="F96" s="15">
        <v>697.72500000000002</v>
      </c>
    </row>
    <row r="97" spans="1:6" s="25" customFormat="1" hidden="1" x14ac:dyDescent="0.3">
      <c r="A97" s="145"/>
      <c r="B97" s="12"/>
      <c r="C97" s="13"/>
      <c r="D97" s="14"/>
      <c r="E97" s="15"/>
      <c r="F97" s="15"/>
    </row>
    <row r="98" spans="1:6" s="25" customFormat="1" hidden="1" x14ac:dyDescent="0.3">
      <c r="A98" s="145"/>
      <c r="B98" s="12">
        <v>1</v>
      </c>
      <c r="C98" s="13" t="s">
        <v>1</v>
      </c>
      <c r="D98" s="14" t="s">
        <v>5</v>
      </c>
      <c r="E98" s="15">
        <v>200</v>
      </c>
      <c r="F98" s="15">
        <v>86</v>
      </c>
    </row>
    <row r="99" spans="1:6" s="25" customFormat="1" hidden="1" x14ac:dyDescent="0.3">
      <c r="A99" s="145"/>
      <c r="B99" s="12">
        <v>2</v>
      </c>
      <c r="C99" s="13" t="s">
        <v>238</v>
      </c>
      <c r="D99" s="14" t="s">
        <v>251</v>
      </c>
      <c r="E99" s="15">
        <v>225</v>
      </c>
      <c r="F99" s="15">
        <v>114</v>
      </c>
    </row>
    <row r="100" spans="1:6" s="25" customFormat="1" hidden="1" x14ac:dyDescent="0.3">
      <c r="A100" s="145"/>
      <c r="B100" s="12">
        <v>3</v>
      </c>
      <c r="C100" s="13" t="s">
        <v>93</v>
      </c>
      <c r="D100" s="14" t="s">
        <v>5</v>
      </c>
      <c r="E100" s="15">
        <v>135</v>
      </c>
      <c r="F100" s="15">
        <v>94.25</v>
      </c>
    </row>
    <row r="101" spans="1:6" s="25" customFormat="1" hidden="1" x14ac:dyDescent="0.3">
      <c r="A101" s="145"/>
      <c r="B101" s="12">
        <v>4</v>
      </c>
      <c r="C101" s="13" t="s">
        <v>253</v>
      </c>
      <c r="D101" s="14" t="s">
        <v>218</v>
      </c>
      <c r="E101" s="15">
        <v>125</v>
      </c>
      <c r="F101" s="15">
        <v>146.4</v>
      </c>
    </row>
    <row r="102" spans="1:6" s="25" customFormat="1" hidden="1" x14ac:dyDescent="0.3">
      <c r="A102" s="145"/>
      <c r="B102" s="12">
        <v>5</v>
      </c>
      <c r="C102" s="13" t="s">
        <v>255</v>
      </c>
      <c r="D102" s="14" t="s">
        <v>218</v>
      </c>
      <c r="E102" s="15">
        <v>80</v>
      </c>
      <c r="F102" s="15">
        <v>105.16</v>
      </c>
    </row>
    <row r="103" spans="1:6" s="25" customFormat="1" hidden="1" x14ac:dyDescent="0.3">
      <c r="A103" s="145"/>
      <c r="B103" s="12">
        <v>6</v>
      </c>
      <c r="C103" s="13" t="s">
        <v>252</v>
      </c>
      <c r="D103" s="14" t="s">
        <v>251</v>
      </c>
      <c r="E103" s="15">
        <v>105</v>
      </c>
      <c r="F103" s="15">
        <v>142</v>
      </c>
    </row>
    <row r="104" spans="1:6" s="25" customFormat="1" hidden="1" x14ac:dyDescent="0.3">
      <c r="A104" s="145"/>
      <c r="B104" s="12">
        <v>7</v>
      </c>
      <c r="C104" s="13" t="s">
        <v>254</v>
      </c>
      <c r="D104" s="14" t="s">
        <v>218</v>
      </c>
      <c r="E104" s="15">
        <v>120</v>
      </c>
      <c r="F104" s="15">
        <v>144</v>
      </c>
    </row>
    <row r="105" spans="1:6" s="25" customFormat="1" hidden="1" x14ac:dyDescent="0.3">
      <c r="A105" s="145"/>
      <c r="B105" s="12">
        <v>8</v>
      </c>
      <c r="C105" s="13" t="s">
        <v>31</v>
      </c>
      <c r="D105" s="14" t="s">
        <v>5</v>
      </c>
      <c r="E105" s="15">
        <v>55</v>
      </c>
      <c r="F105" s="15">
        <v>88</v>
      </c>
    </row>
    <row r="106" spans="1:6" s="50" customFormat="1" hidden="1" x14ac:dyDescent="0.3">
      <c r="A106" s="148"/>
      <c r="B106" s="1563"/>
      <c r="C106" s="467"/>
      <c r="D106" s="1563"/>
      <c r="E106" s="468"/>
      <c r="F106" s="468"/>
    </row>
    <row r="107" spans="1:6" s="25" customFormat="1" hidden="1" x14ac:dyDescent="0.3">
      <c r="A107" s="145"/>
      <c r="B107" s="12"/>
      <c r="C107" s="13"/>
      <c r="D107" s="14" t="s">
        <v>128</v>
      </c>
      <c r="E107" s="15">
        <v>1045</v>
      </c>
      <c r="F107" s="15">
        <v>919.81</v>
      </c>
    </row>
    <row r="108" spans="1:6" s="25" customFormat="1" hidden="1" x14ac:dyDescent="0.3">
      <c r="A108" s="145"/>
      <c r="B108" s="12"/>
      <c r="C108" s="13"/>
      <c r="D108" s="14"/>
      <c r="E108" s="15"/>
      <c r="F108" s="15"/>
    </row>
    <row r="109" spans="1:6" s="25" customFormat="1" x14ac:dyDescent="0.3">
      <c r="A109" s="145"/>
      <c r="B109" s="12"/>
      <c r="C109" s="13"/>
      <c r="D109" s="14"/>
      <c r="E109" s="15"/>
      <c r="F109" s="15"/>
    </row>
    <row r="110" spans="1:6" s="25" customFormat="1" x14ac:dyDescent="0.3">
      <c r="A110" s="145"/>
      <c r="B110" s="469" t="s">
        <v>124</v>
      </c>
      <c r="C110" s="15" t="s">
        <v>247</v>
      </c>
      <c r="D110" s="14" t="s">
        <v>125</v>
      </c>
      <c r="E110" s="15" t="s">
        <v>126</v>
      </c>
      <c r="F110" s="15" t="s">
        <v>127</v>
      </c>
    </row>
    <row r="111" spans="1:6" s="183" customFormat="1" x14ac:dyDescent="0.3">
      <c r="A111" s="8"/>
      <c r="B111" s="1563" t="s">
        <v>8</v>
      </c>
      <c r="C111" s="13" t="s">
        <v>281</v>
      </c>
      <c r="D111" s="14" t="s">
        <v>9</v>
      </c>
      <c r="E111" s="15">
        <v>65</v>
      </c>
      <c r="F111" s="15">
        <v>146</v>
      </c>
    </row>
    <row r="112" spans="1:6" s="25" customFormat="1" x14ac:dyDescent="0.3">
      <c r="A112" s="8"/>
      <c r="B112" s="1563" t="s">
        <v>3</v>
      </c>
      <c r="C112" s="13" t="s">
        <v>83</v>
      </c>
      <c r="D112" s="14" t="s">
        <v>85</v>
      </c>
      <c r="E112" s="15">
        <v>85</v>
      </c>
      <c r="F112" s="15">
        <v>500.08</v>
      </c>
    </row>
    <row r="113" spans="1:7" s="25" customFormat="1" ht="19.5" customHeight="1" x14ac:dyDescent="0.3">
      <c r="A113" s="145"/>
      <c r="B113" s="1563" t="s">
        <v>0</v>
      </c>
      <c r="C113" s="13" t="s">
        <v>113</v>
      </c>
      <c r="D113" s="14" t="s">
        <v>2</v>
      </c>
      <c r="E113" s="15">
        <v>15</v>
      </c>
      <c r="F113" s="15">
        <v>94.2</v>
      </c>
    </row>
    <row r="114" spans="1:7" s="50" customFormat="1" x14ac:dyDescent="0.3">
      <c r="A114" s="8"/>
      <c r="B114" s="455" t="s">
        <v>77</v>
      </c>
      <c r="C114" s="13" t="s">
        <v>107</v>
      </c>
      <c r="D114" s="14" t="s">
        <v>81</v>
      </c>
      <c r="E114" s="15">
        <v>5.0999999999999996</v>
      </c>
      <c r="F114" s="15">
        <v>93.2</v>
      </c>
      <c r="G114" s="8"/>
    </row>
    <row r="115" spans="1:7" s="25" customFormat="1" ht="19.5" customHeight="1" x14ac:dyDescent="0.3">
      <c r="A115" s="145"/>
      <c r="B115" s="1563" t="s">
        <v>23</v>
      </c>
      <c r="C115" s="13" t="s">
        <v>108</v>
      </c>
      <c r="D115" s="14" t="s">
        <v>65</v>
      </c>
      <c r="E115" s="15">
        <v>1.2</v>
      </c>
      <c r="F115" s="15">
        <v>21.5</v>
      </c>
    </row>
    <row r="116" spans="1:7" s="50" customFormat="1" x14ac:dyDescent="0.3">
      <c r="A116" s="154"/>
      <c r="B116" s="12"/>
      <c r="C116" s="13"/>
      <c r="D116" s="14"/>
      <c r="E116" s="15"/>
      <c r="F116" s="15"/>
    </row>
    <row r="117" spans="1:7" s="25" customFormat="1" x14ac:dyDescent="0.3">
      <c r="A117" s="221"/>
      <c r="B117" s="1563"/>
      <c r="C117" s="13"/>
      <c r="D117" s="14" t="s">
        <v>128</v>
      </c>
      <c r="E117" s="15">
        <v>171.29999999999998</v>
      </c>
      <c r="F117" s="15">
        <v>854.98</v>
      </c>
    </row>
    <row r="118" spans="1:7" s="25" customFormat="1" x14ac:dyDescent="0.3">
      <c r="A118" s="221"/>
      <c r="B118" s="1563"/>
      <c r="C118" s="13"/>
      <c r="D118" s="14"/>
      <c r="E118" s="15"/>
      <c r="F118" s="15"/>
    </row>
    <row r="119" spans="1:7" s="25" customFormat="1" x14ac:dyDescent="0.3">
      <c r="A119" s="221"/>
      <c r="B119" s="469" t="s">
        <v>124</v>
      </c>
      <c r="C119" s="13" t="s">
        <v>282</v>
      </c>
      <c r="D119" s="14" t="s">
        <v>125</v>
      </c>
      <c r="E119" s="15" t="s">
        <v>126</v>
      </c>
      <c r="F119" s="15" t="s">
        <v>127</v>
      </c>
    </row>
    <row r="120" spans="1:7" s="25" customFormat="1" x14ac:dyDescent="0.3">
      <c r="A120" s="221"/>
      <c r="B120" s="1563">
        <v>1</v>
      </c>
      <c r="C120" s="13" t="s">
        <v>94</v>
      </c>
      <c r="D120" s="14" t="s">
        <v>5</v>
      </c>
      <c r="E120" s="15">
        <v>60</v>
      </c>
      <c r="F120" s="15">
        <v>125</v>
      </c>
    </row>
    <row r="121" spans="1:7" s="50" customFormat="1" x14ac:dyDescent="0.3">
      <c r="A121" s="8"/>
      <c r="B121" s="1563" t="s">
        <v>3</v>
      </c>
      <c r="C121" s="13" t="s">
        <v>43</v>
      </c>
      <c r="D121" s="14" t="s">
        <v>44</v>
      </c>
      <c r="E121" s="15">
        <v>34</v>
      </c>
      <c r="F121" s="15">
        <v>298.71999999999997</v>
      </c>
    </row>
    <row r="122" spans="1:7" s="25" customFormat="1" x14ac:dyDescent="0.3">
      <c r="A122" s="221"/>
      <c r="B122" s="1563" t="s">
        <v>0</v>
      </c>
      <c r="C122" s="13" t="s">
        <v>114</v>
      </c>
      <c r="D122" s="14" t="s">
        <v>2</v>
      </c>
      <c r="E122" s="15">
        <v>5</v>
      </c>
      <c r="F122" s="15">
        <v>28</v>
      </c>
    </row>
    <row r="123" spans="1:7" s="25" customFormat="1" x14ac:dyDescent="0.3">
      <c r="A123" s="221"/>
      <c r="B123" s="455" t="s">
        <v>77</v>
      </c>
      <c r="C123" s="13" t="s">
        <v>107</v>
      </c>
      <c r="D123" s="14" t="s">
        <v>12</v>
      </c>
      <c r="E123" s="15">
        <v>4.5</v>
      </c>
      <c r="F123" s="15">
        <v>93.2</v>
      </c>
    </row>
    <row r="124" spans="1:7" s="25" customFormat="1" x14ac:dyDescent="0.3">
      <c r="A124" s="221"/>
      <c r="B124" s="1563" t="s">
        <v>23</v>
      </c>
      <c r="C124" s="13" t="s">
        <v>232</v>
      </c>
      <c r="D124" s="14" t="s">
        <v>218</v>
      </c>
      <c r="E124" s="15">
        <v>80</v>
      </c>
      <c r="F124" s="15">
        <v>292.8</v>
      </c>
    </row>
    <row r="125" spans="1:7" s="25" customFormat="1" x14ac:dyDescent="0.3">
      <c r="A125" s="221"/>
      <c r="B125" s="455"/>
      <c r="C125" s="13"/>
      <c r="D125" s="14"/>
      <c r="E125" s="15"/>
      <c r="F125" s="15"/>
    </row>
    <row r="126" spans="1:7" s="25" customFormat="1" x14ac:dyDescent="0.3">
      <c r="A126" s="221"/>
      <c r="B126" s="455"/>
      <c r="C126" s="13"/>
      <c r="D126" s="14" t="s">
        <v>128</v>
      </c>
      <c r="E126" s="15">
        <v>183.5</v>
      </c>
      <c r="F126" s="15">
        <v>837.72</v>
      </c>
    </row>
    <row r="127" spans="1:7" s="25" customFormat="1" x14ac:dyDescent="0.3">
      <c r="A127" s="221"/>
      <c r="B127" s="1563"/>
      <c r="C127" s="13"/>
      <c r="D127" s="14"/>
      <c r="E127" s="15"/>
      <c r="F127" s="15"/>
    </row>
    <row r="128" spans="1:7" s="25" customFormat="1" x14ac:dyDescent="0.3">
      <c r="A128" s="221"/>
      <c r="B128" s="469" t="s">
        <v>124</v>
      </c>
      <c r="C128" s="13" t="s">
        <v>284</v>
      </c>
      <c r="D128" s="14" t="s">
        <v>125</v>
      </c>
      <c r="E128" s="15" t="s">
        <v>126</v>
      </c>
      <c r="F128" s="15" t="s">
        <v>127</v>
      </c>
    </row>
    <row r="129" spans="1:7" s="25" customFormat="1" x14ac:dyDescent="0.3">
      <c r="A129" s="221"/>
      <c r="B129" s="1563" t="s">
        <v>8</v>
      </c>
      <c r="C129" s="13" t="s">
        <v>102</v>
      </c>
      <c r="D129" s="14" t="s">
        <v>68</v>
      </c>
      <c r="E129" s="15">
        <v>34</v>
      </c>
      <c r="F129" s="15">
        <v>72</v>
      </c>
    </row>
    <row r="130" spans="1:7" s="25" customFormat="1" x14ac:dyDescent="0.3">
      <c r="A130" s="221"/>
      <c r="B130" s="1563" t="s">
        <v>3</v>
      </c>
      <c r="C130" s="13" t="s">
        <v>64</v>
      </c>
      <c r="D130" s="14" t="s">
        <v>65</v>
      </c>
      <c r="E130" s="15">
        <v>12</v>
      </c>
      <c r="F130" s="15">
        <v>75</v>
      </c>
    </row>
    <row r="131" spans="1:7" s="25" customFormat="1" x14ac:dyDescent="0.3">
      <c r="A131" s="221"/>
      <c r="B131" s="455" t="s">
        <v>0</v>
      </c>
      <c r="C131" s="13" t="s">
        <v>107</v>
      </c>
      <c r="D131" s="14" t="s">
        <v>14</v>
      </c>
      <c r="E131" s="15">
        <v>3.1</v>
      </c>
      <c r="F131" s="15">
        <v>93.2</v>
      </c>
    </row>
    <row r="132" spans="1:7" s="25" customFormat="1" x14ac:dyDescent="0.3">
      <c r="A132" s="221"/>
      <c r="B132" s="1563" t="s">
        <v>77</v>
      </c>
      <c r="C132" s="13" t="s">
        <v>114</v>
      </c>
      <c r="D132" s="14" t="s">
        <v>2</v>
      </c>
      <c r="E132" s="15">
        <v>5</v>
      </c>
      <c r="F132" s="15">
        <v>28</v>
      </c>
    </row>
    <row r="133" spans="1:7" s="25" customFormat="1" x14ac:dyDescent="0.3">
      <c r="A133" s="221"/>
      <c r="B133" s="12">
        <v>5</v>
      </c>
      <c r="C133" s="13" t="s">
        <v>285</v>
      </c>
      <c r="D133" s="14" t="s">
        <v>275</v>
      </c>
      <c r="E133" s="15">
        <v>21</v>
      </c>
      <c r="F133" s="15">
        <v>123</v>
      </c>
    </row>
    <row r="134" spans="1:7" s="25" customFormat="1" ht="20.25" x14ac:dyDescent="0.3">
      <c r="A134" s="145"/>
      <c r="B134" s="12"/>
      <c r="C134" s="13"/>
      <c r="D134" s="14"/>
      <c r="E134" s="15"/>
      <c r="F134" s="15"/>
      <c r="G134" s="533"/>
    </row>
    <row r="135" spans="1:7" s="25" customFormat="1" ht="20.25" x14ac:dyDescent="0.3">
      <c r="A135" s="145"/>
      <c r="B135" s="12"/>
      <c r="C135" s="13"/>
      <c r="D135" s="14" t="s">
        <v>128</v>
      </c>
      <c r="E135" s="15">
        <v>75.099999999999994</v>
      </c>
      <c r="F135" s="15">
        <v>268.2</v>
      </c>
      <c r="G135" s="533"/>
    </row>
    <row r="136" spans="1:7" s="25" customFormat="1" ht="20.25" x14ac:dyDescent="0.3">
      <c r="A136" s="147"/>
      <c r="B136" s="12"/>
      <c r="C136" s="13"/>
      <c r="D136" s="14"/>
      <c r="E136" s="15"/>
      <c r="F136" s="15"/>
      <c r="G136" s="534">
        <v>44999</v>
      </c>
    </row>
    <row r="137" spans="1:7" s="25" customFormat="1" ht="25.5" x14ac:dyDescent="0.35">
      <c r="A137" s="147"/>
      <c r="B137" s="15"/>
      <c r="C137" s="15"/>
      <c r="D137" s="15" t="s">
        <v>136</v>
      </c>
      <c r="E137" s="15">
        <v>585</v>
      </c>
      <c r="F137" s="15">
        <v>2658.625</v>
      </c>
      <c r="G137" s="536">
        <v>585</v>
      </c>
    </row>
    <row r="138" spans="1:7" s="25" customFormat="1" ht="20.25" x14ac:dyDescent="0.3">
      <c r="A138" s="36"/>
      <c r="B138" s="473"/>
      <c r="C138" s="473"/>
      <c r="D138" s="473"/>
      <c r="E138" s="473"/>
      <c r="F138" s="473"/>
      <c r="G138" s="535">
        <v>0</v>
      </c>
    </row>
    <row r="139" spans="1:7" s="25" customFormat="1" ht="20.25" x14ac:dyDescent="0.3">
      <c r="A139" s="147"/>
      <c r="B139" s="473"/>
      <c r="C139" s="473"/>
      <c r="D139" s="473"/>
      <c r="E139" s="473"/>
      <c r="F139" s="473"/>
      <c r="G139" s="533"/>
    </row>
    <row r="140" spans="1:7" s="25" customFormat="1" ht="18.75" customHeight="1" x14ac:dyDescent="0.3">
      <c r="A140" s="146"/>
      <c r="B140" s="257"/>
      <c r="C140" s="260" t="s">
        <v>130</v>
      </c>
      <c r="D140" s="257"/>
      <c r="E140" s="261" t="s">
        <v>131</v>
      </c>
      <c r="F140" s="32"/>
      <c r="G140" s="533"/>
    </row>
    <row r="141" spans="1:7" s="25" customFormat="1" ht="51.75" customHeight="1" x14ac:dyDescent="0.3">
      <c r="A141" s="146"/>
      <c r="B141" s="257"/>
      <c r="C141" s="262" t="s">
        <v>139</v>
      </c>
      <c r="D141" s="257"/>
      <c r="E141" s="262" t="s">
        <v>140</v>
      </c>
      <c r="F141" s="263"/>
    </row>
    <row r="142" spans="1:7" s="25" customFormat="1" ht="23.25" customHeight="1" x14ac:dyDescent="0.3">
      <c r="A142" s="146"/>
      <c r="B142" s="262"/>
      <c r="C142" s="257"/>
      <c r="D142" s="262"/>
      <c r="E142" s="263"/>
      <c r="F142" s="262"/>
    </row>
    <row r="143" spans="1:7" s="96" customFormat="1" ht="23.25" customHeight="1" x14ac:dyDescent="0.3">
      <c r="A143" s="460"/>
      <c r="B143" s="770"/>
      <c r="C143" s="419"/>
      <c r="D143" s="770"/>
      <c r="E143" s="771"/>
      <c r="F143" s="770"/>
    </row>
    <row r="144" spans="1:7" s="25" customFormat="1" ht="18.75" customHeight="1" x14ac:dyDescent="0.3">
      <c r="A144" s="145"/>
      <c r="B144" s="257"/>
      <c r="C144" s="476" t="s">
        <v>115</v>
      </c>
      <c r="D144" s="32"/>
      <c r="E144" s="32"/>
      <c r="F144" s="32"/>
    </row>
    <row r="145" spans="1:6" s="25" customFormat="1" ht="18.75" customHeight="1" x14ac:dyDescent="0.3">
      <c r="A145" s="146"/>
      <c r="B145" s="257"/>
      <c r="C145" s="476" t="s">
        <v>138</v>
      </c>
      <c r="D145" s="32"/>
      <c r="E145" s="32"/>
      <c r="F145" s="32"/>
    </row>
    <row r="146" spans="1:6" s="25" customFormat="1" ht="18.75" customHeight="1" x14ac:dyDescent="0.3">
      <c r="A146" s="146"/>
      <c r="B146" s="257"/>
      <c r="C146" s="32"/>
      <c r="D146" s="32"/>
      <c r="E146" s="32"/>
      <c r="F146" s="32"/>
    </row>
    <row r="147" spans="1:6" s="25" customFormat="1" ht="18.75" customHeight="1" x14ac:dyDescent="0.3">
      <c r="A147" s="146"/>
      <c r="B147" s="257"/>
      <c r="C147" s="32"/>
      <c r="D147" s="32"/>
      <c r="E147" s="257"/>
      <c r="F147" s="477" t="s">
        <v>116</v>
      </c>
    </row>
    <row r="148" spans="1:6" s="25" customFormat="1" ht="18.75" customHeight="1" x14ac:dyDescent="0.3">
      <c r="A148" s="146"/>
      <c r="B148" s="257"/>
      <c r="C148" s="32"/>
      <c r="D148" s="32"/>
      <c r="E148" s="257"/>
      <c r="F148" s="478" t="s">
        <v>134</v>
      </c>
    </row>
    <row r="149" spans="1:6" s="25" customFormat="1" ht="18.75" customHeight="1" x14ac:dyDescent="0.3">
      <c r="A149" s="146"/>
      <c r="B149" s="257"/>
      <c r="C149" s="32"/>
      <c r="D149" s="32"/>
      <c r="E149" s="257"/>
      <c r="F149" s="478" t="s">
        <v>117</v>
      </c>
    </row>
    <row r="150" spans="1:6" s="25" customFormat="1" ht="18.75" customHeight="1" x14ac:dyDescent="0.3">
      <c r="A150" s="146"/>
      <c r="B150" s="257"/>
      <c r="C150" s="32"/>
      <c r="D150" s="32"/>
      <c r="E150" s="257"/>
      <c r="F150" s="478" t="s">
        <v>257</v>
      </c>
    </row>
    <row r="151" spans="1:6" s="25" customFormat="1" ht="18.75" customHeight="1" x14ac:dyDescent="0.3">
      <c r="A151" s="145"/>
      <c r="B151" s="257"/>
      <c r="C151" s="32"/>
      <c r="D151" s="32"/>
      <c r="E151" s="32"/>
      <c r="F151" s="32"/>
    </row>
    <row r="152" spans="1:6" s="464" customFormat="1" ht="18.75" customHeight="1" x14ac:dyDescent="0.3">
      <c r="A152" s="221"/>
      <c r="B152" s="479"/>
      <c r="C152" s="32"/>
      <c r="D152" s="480"/>
      <c r="E152" s="480"/>
      <c r="F152" s="480"/>
    </row>
    <row r="153" spans="1:6" s="25" customFormat="1" ht="18.75" customHeight="1" x14ac:dyDescent="0.3">
      <c r="A153" s="145"/>
      <c r="B153" s="257"/>
      <c r="C153" s="32"/>
      <c r="D153" s="32"/>
      <c r="E153" s="32"/>
      <c r="F153" s="32"/>
    </row>
    <row r="154" spans="1:6" s="25" customFormat="1" ht="18.75" customHeight="1" x14ac:dyDescent="0.3">
      <c r="A154" s="146"/>
      <c r="B154" s="257"/>
      <c r="C154" s="1605" t="s">
        <v>119</v>
      </c>
      <c r="D154" s="1605"/>
      <c r="E154" s="1605"/>
      <c r="F154" s="481"/>
    </row>
    <row r="155" spans="1:6" s="25" customFormat="1" ht="18.75" customHeight="1" x14ac:dyDescent="0.3">
      <c r="A155" s="146"/>
      <c r="B155" s="257"/>
      <c r="C155" s="1606">
        <v>45000</v>
      </c>
      <c r="D155" s="1606"/>
      <c r="E155" s="1606"/>
      <c r="F155" s="482"/>
    </row>
    <row r="156" spans="1:6" s="25" customFormat="1" ht="18.75" customHeight="1" x14ac:dyDescent="0.3">
      <c r="A156" s="146"/>
      <c r="B156" s="257"/>
      <c r="C156" s="32"/>
      <c r="D156" s="32"/>
      <c r="E156" s="32"/>
      <c r="F156" s="482"/>
    </row>
    <row r="157" spans="1:6" s="25" customFormat="1" ht="18.75" customHeight="1" x14ac:dyDescent="0.3">
      <c r="A157" s="146"/>
      <c r="B157" s="257"/>
      <c r="C157" s="1562"/>
      <c r="D157" s="32"/>
      <c r="E157" s="32"/>
      <c r="F157" s="482"/>
    </row>
    <row r="158" spans="1:6" s="25" customFormat="1" ht="18.75" customHeight="1" x14ac:dyDescent="0.3">
      <c r="A158" s="146"/>
      <c r="B158" s="469" t="s">
        <v>120</v>
      </c>
      <c r="C158" s="475" t="s">
        <v>121</v>
      </c>
      <c r="D158" s="1604" t="s">
        <v>123</v>
      </c>
      <c r="E158" s="1604"/>
      <c r="F158" s="1604"/>
    </row>
    <row r="159" spans="1:6" s="25" customFormat="1" ht="18.75" customHeight="1" x14ac:dyDescent="0.3">
      <c r="A159" s="146"/>
      <c r="B159" s="469" t="s">
        <v>124</v>
      </c>
      <c r="C159" s="469" t="s">
        <v>265</v>
      </c>
      <c r="D159" s="475" t="s">
        <v>125</v>
      </c>
      <c r="E159" s="1563" t="s">
        <v>126</v>
      </c>
      <c r="F159" s="1563" t="s">
        <v>127</v>
      </c>
    </row>
    <row r="160" spans="1:6" s="25" customFormat="1" x14ac:dyDescent="0.3">
      <c r="A160" s="8"/>
      <c r="B160" s="1563" t="s">
        <v>8</v>
      </c>
      <c r="C160" s="13" t="s">
        <v>105</v>
      </c>
      <c r="D160" s="14" t="s">
        <v>104</v>
      </c>
      <c r="E160" s="15">
        <v>45</v>
      </c>
      <c r="F160" s="15">
        <v>166.1</v>
      </c>
    </row>
    <row r="161" spans="1:6" s="50" customFormat="1" x14ac:dyDescent="0.3">
      <c r="A161" s="8"/>
      <c r="B161" s="1563" t="s">
        <v>3</v>
      </c>
      <c r="C161" s="13" t="s">
        <v>43</v>
      </c>
      <c r="D161" s="14" t="s">
        <v>2</v>
      </c>
      <c r="E161" s="15">
        <v>35</v>
      </c>
      <c r="F161" s="15">
        <v>336.06</v>
      </c>
    </row>
    <row r="162" spans="1:6" s="8" customFormat="1" x14ac:dyDescent="0.3">
      <c r="B162" s="1563" t="s">
        <v>0</v>
      </c>
      <c r="C162" s="13" t="s">
        <v>271</v>
      </c>
      <c r="D162" s="14" t="s">
        <v>2</v>
      </c>
      <c r="E162" s="15">
        <v>5</v>
      </c>
      <c r="F162" s="15">
        <v>36.6</v>
      </c>
    </row>
    <row r="163" spans="1:6" s="25" customFormat="1" x14ac:dyDescent="0.3">
      <c r="A163" s="491"/>
      <c r="B163" s="1563" t="s">
        <v>77</v>
      </c>
      <c r="C163" s="13" t="s">
        <v>107</v>
      </c>
      <c r="D163" s="14" t="s">
        <v>14</v>
      </c>
      <c r="E163" s="15">
        <v>3.1</v>
      </c>
      <c r="F163" s="15">
        <v>93.2</v>
      </c>
    </row>
    <row r="164" spans="1:6" s="25" customFormat="1" x14ac:dyDescent="0.3">
      <c r="A164" s="145"/>
      <c r="B164" s="12"/>
      <c r="C164" s="13"/>
      <c r="D164" s="14"/>
      <c r="E164" s="15"/>
      <c r="F164" s="15"/>
    </row>
    <row r="165" spans="1:6" s="25" customFormat="1" x14ac:dyDescent="0.3">
      <c r="A165" s="145"/>
      <c r="B165" s="12"/>
      <c r="C165" s="13"/>
      <c r="D165" s="14" t="s">
        <v>128</v>
      </c>
      <c r="E165" s="15">
        <v>88.1</v>
      </c>
      <c r="F165" s="15">
        <v>631.96</v>
      </c>
    </row>
    <row r="166" spans="1:6" s="25" customFormat="1" hidden="1" x14ac:dyDescent="0.3">
      <c r="A166" s="145"/>
      <c r="B166" s="12"/>
      <c r="C166" s="13"/>
      <c r="D166" s="14"/>
      <c r="E166" s="15"/>
      <c r="F166" s="15"/>
    </row>
    <row r="167" spans="1:6" s="25" customFormat="1" hidden="1" x14ac:dyDescent="0.3">
      <c r="A167" s="145"/>
      <c r="B167" s="12">
        <v>1</v>
      </c>
      <c r="C167" s="13" t="s">
        <v>1</v>
      </c>
      <c r="D167" s="14" t="s">
        <v>5</v>
      </c>
      <c r="E167" s="15">
        <v>200</v>
      </c>
      <c r="F167" s="15">
        <v>86</v>
      </c>
    </row>
    <row r="168" spans="1:6" s="25" customFormat="1" hidden="1" x14ac:dyDescent="0.3">
      <c r="A168" s="145"/>
      <c r="B168" s="12">
        <v>2</v>
      </c>
      <c r="C168" s="13" t="s">
        <v>238</v>
      </c>
      <c r="D168" s="14" t="s">
        <v>251</v>
      </c>
      <c r="E168" s="15">
        <v>225</v>
      </c>
      <c r="F168" s="15">
        <v>114</v>
      </c>
    </row>
    <row r="169" spans="1:6" s="25" customFormat="1" hidden="1" x14ac:dyDescent="0.3">
      <c r="A169" s="145"/>
      <c r="B169" s="12">
        <v>3</v>
      </c>
      <c r="C169" s="13" t="s">
        <v>93</v>
      </c>
      <c r="D169" s="14" t="s">
        <v>5</v>
      </c>
      <c r="E169" s="15">
        <v>135</v>
      </c>
      <c r="F169" s="15">
        <v>94.25</v>
      </c>
    </row>
    <row r="170" spans="1:6" s="25" customFormat="1" hidden="1" x14ac:dyDescent="0.3">
      <c r="A170" s="145"/>
      <c r="B170" s="12">
        <v>4</v>
      </c>
      <c r="C170" s="13" t="s">
        <v>253</v>
      </c>
      <c r="D170" s="14" t="s">
        <v>218</v>
      </c>
      <c r="E170" s="15">
        <v>125</v>
      </c>
      <c r="F170" s="15">
        <v>146.4</v>
      </c>
    </row>
    <row r="171" spans="1:6" s="25" customFormat="1" hidden="1" x14ac:dyDescent="0.3">
      <c r="A171" s="145"/>
      <c r="B171" s="12">
        <v>5</v>
      </c>
      <c r="C171" s="13" t="s">
        <v>255</v>
      </c>
      <c r="D171" s="14" t="s">
        <v>218</v>
      </c>
      <c r="E171" s="15">
        <v>80</v>
      </c>
      <c r="F171" s="15">
        <v>105.16</v>
      </c>
    </row>
    <row r="172" spans="1:6" s="25" customFormat="1" hidden="1" x14ac:dyDescent="0.3">
      <c r="A172" s="145"/>
      <c r="B172" s="12">
        <v>6</v>
      </c>
      <c r="C172" s="13" t="s">
        <v>252</v>
      </c>
      <c r="D172" s="14" t="s">
        <v>251</v>
      </c>
      <c r="E172" s="15">
        <v>105</v>
      </c>
      <c r="F172" s="15">
        <v>142</v>
      </c>
    </row>
    <row r="173" spans="1:6" s="25" customFormat="1" hidden="1" x14ac:dyDescent="0.3">
      <c r="A173" s="145"/>
      <c r="B173" s="12">
        <v>7</v>
      </c>
      <c r="C173" s="13" t="s">
        <v>254</v>
      </c>
      <c r="D173" s="14" t="s">
        <v>218</v>
      </c>
      <c r="E173" s="15">
        <v>120</v>
      </c>
      <c r="F173" s="15">
        <v>144</v>
      </c>
    </row>
    <row r="174" spans="1:6" s="25" customFormat="1" hidden="1" x14ac:dyDescent="0.3">
      <c r="A174" s="145"/>
      <c r="B174" s="12">
        <v>8</v>
      </c>
      <c r="C174" s="13" t="s">
        <v>31</v>
      </c>
      <c r="D174" s="14" t="s">
        <v>5</v>
      </c>
      <c r="E174" s="15">
        <v>55</v>
      </c>
      <c r="F174" s="15">
        <v>88</v>
      </c>
    </row>
    <row r="175" spans="1:6" s="50" customFormat="1" hidden="1" x14ac:dyDescent="0.3">
      <c r="A175" s="148"/>
      <c r="B175" s="1563"/>
      <c r="C175" s="467"/>
      <c r="D175" s="1563"/>
      <c r="E175" s="468"/>
      <c r="F175" s="468"/>
    </row>
    <row r="176" spans="1:6" s="25" customFormat="1" hidden="1" x14ac:dyDescent="0.3">
      <c r="A176" s="145"/>
      <c r="B176" s="12"/>
      <c r="C176" s="13"/>
      <c r="D176" s="14" t="s">
        <v>128</v>
      </c>
      <c r="E176" s="15">
        <v>1045</v>
      </c>
      <c r="F176" s="15">
        <v>919.81</v>
      </c>
    </row>
    <row r="177" spans="1:7" s="25" customFormat="1" hidden="1" x14ac:dyDescent="0.3">
      <c r="A177" s="145"/>
      <c r="B177" s="12"/>
      <c r="C177" s="13"/>
      <c r="D177" s="14"/>
      <c r="E177" s="15"/>
      <c r="F177" s="15"/>
    </row>
    <row r="178" spans="1:7" s="25" customFormat="1" x14ac:dyDescent="0.3">
      <c r="A178" s="145"/>
      <c r="B178" s="12"/>
      <c r="C178" s="13"/>
      <c r="D178" s="14"/>
      <c r="E178" s="15"/>
      <c r="F178" s="15"/>
    </row>
    <row r="179" spans="1:7" s="25" customFormat="1" x14ac:dyDescent="0.3">
      <c r="A179" s="145"/>
      <c r="B179" s="469" t="s">
        <v>124</v>
      </c>
      <c r="C179" s="15" t="s">
        <v>247</v>
      </c>
      <c r="D179" s="14" t="s">
        <v>125</v>
      </c>
      <c r="E179" s="15" t="s">
        <v>126</v>
      </c>
      <c r="F179" s="15" t="s">
        <v>127</v>
      </c>
    </row>
    <row r="180" spans="1:7" s="183" customFormat="1" x14ac:dyDescent="0.3">
      <c r="A180" s="8"/>
      <c r="B180" s="1563" t="s">
        <v>8</v>
      </c>
      <c r="C180" s="13" t="s">
        <v>88</v>
      </c>
      <c r="D180" s="14" t="s">
        <v>9</v>
      </c>
      <c r="E180" s="15">
        <v>60</v>
      </c>
      <c r="F180" s="15">
        <v>133.25</v>
      </c>
    </row>
    <row r="181" spans="1:7" s="25" customFormat="1" x14ac:dyDescent="0.3">
      <c r="A181" s="8"/>
      <c r="B181" s="1563">
        <v>2</v>
      </c>
      <c r="C181" s="13" t="s">
        <v>180</v>
      </c>
      <c r="D181" s="14" t="s">
        <v>7</v>
      </c>
      <c r="E181" s="15">
        <v>50</v>
      </c>
      <c r="F181" s="15">
        <v>196.125</v>
      </c>
    </row>
    <row r="182" spans="1:7" s="25" customFormat="1" ht="19.5" customHeight="1" x14ac:dyDescent="0.3">
      <c r="A182" s="145"/>
      <c r="B182" s="1563" t="s">
        <v>0</v>
      </c>
      <c r="C182" s="13" t="s">
        <v>189</v>
      </c>
      <c r="D182" s="14" t="s">
        <v>44</v>
      </c>
      <c r="E182" s="15">
        <v>36</v>
      </c>
      <c r="F182" s="15">
        <v>221.4</v>
      </c>
    </row>
    <row r="183" spans="1:7" s="25" customFormat="1" ht="19.5" customHeight="1" x14ac:dyDescent="0.3">
      <c r="A183" s="145"/>
      <c r="B183" s="1563" t="s">
        <v>77</v>
      </c>
      <c r="C183" s="13" t="s">
        <v>144</v>
      </c>
      <c r="D183" s="14" t="s">
        <v>2</v>
      </c>
      <c r="E183" s="15">
        <v>15</v>
      </c>
      <c r="F183" s="15">
        <v>88</v>
      </c>
    </row>
    <row r="184" spans="1:7" s="50" customFormat="1" x14ac:dyDescent="0.3">
      <c r="A184" s="8"/>
      <c r="B184" s="455" t="s">
        <v>23</v>
      </c>
      <c r="C184" s="13" t="s">
        <v>107</v>
      </c>
      <c r="D184" s="14" t="s">
        <v>14</v>
      </c>
      <c r="E184" s="15">
        <v>3.1</v>
      </c>
      <c r="F184" s="15">
        <v>93.2</v>
      </c>
      <c r="G184" s="8"/>
    </row>
    <row r="185" spans="1:7" s="25" customFormat="1" ht="19.5" customHeight="1" x14ac:dyDescent="0.3">
      <c r="A185" s="145"/>
      <c r="B185" s="1563" t="s">
        <v>51</v>
      </c>
      <c r="C185" s="13" t="s">
        <v>108</v>
      </c>
      <c r="D185" s="14" t="s">
        <v>65</v>
      </c>
      <c r="E185" s="15">
        <v>1.2</v>
      </c>
      <c r="F185" s="15">
        <v>21.5</v>
      </c>
    </row>
    <row r="186" spans="1:7" s="50" customFormat="1" x14ac:dyDescent="0.3">
      <c r="A186" s="154"/>
      <c r="B186" s="12"/>
      <c r="C186" s="13"/>
      <c r="D186" s="14"/>
      <c r="E186" s="15"/>
      <c r="F186" s="15"/>
    </row>
    <row r="187" spans="1:7" s="25" customFormat="1" x14ac:dyDescent="0.3">
      <c r="A187" s="221"/>
      <c r="B187" s="1563"/>
      <c r="C187" s="13"/>
      <c r="D187" s="14" t="s">
        <v>128</v>
      </c>
      <c r="E187" s="15">
        <v>165.29999999999998</v>
      </c>
      <c r="F187" s="15">
        <v>753.47500000000002</v>
      </c>
    </row>
    <row r="188" spans="1:7" s="25" customFormat="1" x14ac:dyDescent="0.3">
      <c r="A188" s="221"/>
      <c r="B188" s="1563"/>
      <c r="C188" s="13"/>
      <c r="D188" s="14"/>
      <c r="E188" s="15"/>
      <c r="F188" s="15"/>
    </row>
    <row r="189" spans="1:7" s="25" customFormat="1" x14ac:dyDescent="0.3">
      <c r="A189" s="221"/>
      <c r="B189" s="469" t="s">
        <v>124</v>
      </c>
      <c r="C189" s="13" t="s">
        <v>282</v>
      </c>
      <c r="D189" s="14" t="s">
        <v>125</v>
      </c>
      <c r="E189" s="15" t="s">
        <v>126</v>
      </c>
      <c r="F189" s="15" t="s">
        <v>127</v>
      </c>
    </row>
    <row r="190" spans="1:7" s="25" customFormat="1" ht="18.75" customHeight="1" x14ac:dyDescent="0.3">
      <c r="A190" s="146"/>
      <c r="B190" s="469" t="s">
        <v>8</v>
      </c>
      <c r="C190" s="13" t="s">
        <v>244</v>
      </c>
      <c r="D190" s="475" t="s">
        <v>17</v>
      </c>
      <c r="E190" s="15">
        <v>75</v>
      </c>
      <c r="F190" s="15">
        <v>271.20000000000005</v>
      </c>
    </row>
    <row r="191" spans="1:7" s="50" customFormat="1" x14ac:dyDescent="0.3">
      <c r="A191" s="8"/>
      <c r="B191" s="1563" t="s">
        <v>3</v>
      </c>
      <c r="C191" s="13" t="s">
        <v>61</v>
      </c>
      <c r="D191" s="14" t="s">
        <v>44</v>
      </c>
      <c r="E191" s="15">
        <v>41</v>
      </c>
      <c r="F191" s="15">
        <v>216</v>
      </c>
    </row>
    <row r="192" spans="1:7" s="50" customFormat="1" x14ac:dyDescent="0.3">
      <c r="A192" s="8"/>
      <c r="B192" s="455" t="s">
        <v>0</v>
      </c>
      <c r="C192" s="13" t="s">
        <v>107</v>
      </c>
      <c r="D192" s="14" t="s">
        <v>81</v>
      </c>
      <c r="E192" s="15">
        <v>5.0999999999999996</v>
      </c>
      <c r="F192" s="15">
        <v>93.2</v>
      </c>
      <c r="G192" s="8"/>
    </row>
    <row r="193" spans="1:7" s="25" customFormat="1" x14ac:dyDescent="0.3">
      <c r="A193" s="221"/>
      <c r="B193" s="1563" t="s">
        <v>77</v>
      </c>
      <c r="C193" s="13" t="s">
        <v>114</v>
      </c>
      <c r="D193" s="14" t="s">
        <v>2</v>
      </c>
      <c r="E193" s="15">
        <v>5</v>
      </c>
      <c r="F193" s="15">
        <v>28</v>
      </c>
    </row>
    <row r="194" spans="1:7" s="25" customFormat="1" x14ac:dyDescent="0.3">
      <c r="A194" s="221"/>
      <c r="B194" s="1563" t="s">
        <v>23</v>
      </c>
      <c r="C194" s="13" t="s">
        <v>232</v>
      </c>
      <c r="D194" s="14" t="s">
        <v>5</v>
      </c>
      <c r="E194" s="15">
        <v>40</v>
      </c>
      <c r="F194" s="15">
        <v>146.4</v>
      </c>
    </row>
    <row r="195" spans="1:7" s="25" customFormat="1" x14ac:dyDescent="0.3">
      <c r="A195" s="221"/>
      <c r="B195" s="455"/>
      <c r="C195" s="13"/>
      <c r="D195" s="14"/>
      <c r="E195" s="15"/>
      <c r="F195" s="15"/>
    </row>
    <row r="196" spans="1:7" s="25" customFormat="1" x14ac:dyDescent="0.3">
      <c r="A196" s="221"/>
      <c r="B196" s="455"/>
      <c r="C196" s="13"/>
      <c r="D196" s="14" t="s">
        <v>128</v>
      </c>
      <c r="E196" s="15">
        <v>166.1</v>
      </c>
      <c r="F196" s="15">
        <v>754.80000000000007</v>
      </c>
    </row>
    <row r="197" spans="1:7" s="25" customFormat="1" x14ac:dyDescent="0.3">
      <c r="A197" s="221"/>
      <c r="B197" s="1563"/>
      <c r="C197" s="13"/>
      <c r="D197" s="14"/>
      <c r="E197" s="15"/>
      <c r="F197" s="15"/>
    </row>
    <row r="198" spans="1:7" s="25" customFormat="1" x14ac:dyDescent="0.3">
      <c r="A198" s="221"/>
      <c r="B198" s="469" t="s">
        <v>124</v>
      </c>
      <c r="C198" s="13" t="s">
        <v>284</v>
      </c>
      <c r="D198" s="14" t="s">
        <v>125</v>
      </c>
      <c r="E198" s="15" t="s">
        <v>126</v>
      </c>
      <c r="F198" s="15" t="s">
        <v>127</v>
      </c>
    </row>
    <row r="199" spans="1:7" s="25" customFormat="1" x14ac:dyDescent="0.3">
      <c r="A199" s="221"/>
      <c r="B199" s="1563" t="s">
        <v>8</v>
      </c>
      <c r="C199" s="13" t="s">
        <v>102</v>
      </c>
      <c r="D199" s="14" t="s">
        <v>68</v>
      </c>
      <c r="E199" s="15">
        <v>25</v>
      </c>
      <c r="F199" s="15">
        <v>72</v>
      </c>
    </row>
    <row r="200" spans="1:7" s="25" customFormat="1" x14ac:dyDescent="0.3">
      <c r="A200" s="221"/>
      <c r="B200" s="1563" t="s">
        <v>3</v>
      </c>
      <c r="C200" s="13" t="s">
        <v>64</v>
      </c>
      <c r="D200" s="14" t="s">
        <v>65</v>
      </c>
      <c r="E200" s="15">
        <v>12</v>
      </c>
      <c r="F200" s="15">
        <v>75</v>
      </c>
    </row>
    <row r="201" spans="1:7" s="25" customFormat="1" x14ac:dyDescent="0.3">
      <c r="A201" s="221"/>
      <c r="B201" s="455" t="s">
        <v>0</v>
      </c>
      <c r="C201" s="13" t="s">
        <v>107</v>
      </c>
      <c r="D201" s="14" t="s">
        <v>14</v>
      </c>
      <c r="E201" s="15">
        <v>3.1</v>
      </c>
      <c r="F201" s="15">
        <v>93.2</v>
      </c>
    </row>
    <row r="202" spans="1:7" s="25" customFormat="1" x14ac:dyDescent="0.3">
      <c r="A202" s="221"/>
      <c r="B202" s="1563" t="s">
        <v>77</v>
      </c>
      <c r="C202" s="13" t="s">
        <v>114</v>
      </c>
      <c r="D202" s="14" t="s">
        <v>2</v>
      </c>
      <c r="E202" s="15">
        <v>5</v>
      </c>
      <c r="F202" s="15">
        <v>28</v>
      </c>
    </row>
    <row r="203" spans="1:7" s="25" customFormat="1" x14ac:dyDescent="0.3">
      <c r="A203" s="221"/>
      <c r="B203" s="12">
        <v>5</v>
      </c>
      <c r="C203" s="13" t="s">
        <v>1</v>
      </c>
      <c r="D203" s="14" t="s">
        <v>5</v>
      </c>
      <c r="E203" s="15">
        <v>120.39999999999998</v>
      </c>
      <c r="F203" s="15">
        <v>86</v>
      </c>
    </row>
    <row r="204" spans="1:7" s="25" customFormat="1" x14ac:dyDescent="0.3">
      <c r="A204" s="145"/>
      <c r="B204" s="12"/>
      <c r="C204" s="13"/>
      <c r="D204" s="14"/>
      <c r="E204" s="15"/>
      <c r="F204" s="15"/>
    </row>
    <row r="205" spans="1:7" s="25" customFormat="1" x14ac:dyDescent="0.3">
      <c r="A205" s="145"/>
      <c r="B205" s="12"/>
      <c r="C205" s="13"/>
      <c r="D205" s="14" t="s">
        <v>128</v>
      </c>
      <c r="E205" s="15">
        <v>165.49999999999997</v>
      </c>
      <c r="F205" s="15">
        <v>268.2</v>
      </c>
    </row>
    <row r="206" spans="1:7" s="25" customFormat="1" ht="23.25" x14ac:dyDescent="0.35">
      <c r="A206" s="147"/>
      <c r="B206" s="12"/>
      <c r="C206" s="13"/>
      <c r="D206" s="14"/>
      <c r="E206" s="15"/>
      <c r="F206" s="15"/>
      <c r="G206" s="529">
        <v>45000</v>
      </c>
    </row>
    <row r="207" spans="1:7" s="25" customFormat="1" ht="22.5" x14ac:dyDescent="0.3">
      <c r="A207" s="147"/>
      <c r="B207" s="15"/>
      <c r="C207" s="15"/>
      <c r="D207" s="15" t="s">
        <v>136</v>
      </c>
      <c r="E207" s="15">
        <v>585</v>
      </c>
      <c r="F207" s="15">
        <v>2408.4349999999999</v>
      </c>
      <c r="G207" s="527">
        <v>585</v>
      </c>
    </row>
    <row r="208" spans="1:7" s="25" customFormat="1" x14ac:dyDescent="0.3">
      <c r="A208" s="36"/>
      <c r="B208" s="473"/>
      <c r="C208" s="473"/>
      <c r="D208" s="473"/>
      <c r="E208" s="473"/>
      <c r="F208" s="473"/>
      <c r="G208" s="528">
        <v>0</v>
      </c>
    </row>
    <row r="209" spans="1:6" s="25" customFormat="1" x14ac:dyDescent="0.3">
      <c r="A209" s="147"/>
      <c r="B209" s="473"/>
      <c r="C209" s="473"/>
      <c r="D209" s="473"/>
      <c r="E209" s="473"/>
      <c r="F209" s="473"/>
    </row>
    <row r="210" spans="1:6" s="25" customFormat="1" ht="18.75" customHeight="1" x14ac:dyDescent="0.3">
      <c r="A210" s="146"/>
      <c r="B210" s="257"/>
      <c r="C210" s="260" t="s">
        <v>130</v>
      </c>
      <c r="D210" s="257"/>
      <c r="E210" s="261" t="s">
        <v>131</v>
      </c>
      <c r="F210" s="32"/>
    </row>
    <row r="211" spans="1:6" s="25" customFormat="1" ht="51.75" customHeight="1" x14ac:dyDescent="0.3">
      <c r="A211" s="146"/>
      <c r="B211" s="257"/>
      <c r="C211" s="262" t="s">
        <v>139</v>
      </c>
      <c r="D211" s="257"/>
      <c r="E211" s="262" t="s">
        <v>140</v>
      </c>
      <c r="F211" s="263"/>
    </row>
    <row r="212" spans="1:6" s="25" customFormat="1" ht="23.25" customHeight="1" x14ac:dyDescent="0.3">
      <c r="A212" s="146"/>
      <c r="B212" s="262"/>
      <c r="C212" s="257"/>
      <c r="D212" s="262"/>
      <c r="E212" s="263"/>
      <c r="F212" s="262"/>
    </row>
    <row r="213" spans="1:6" s="96" customFormat="1" ht="23.25" customHeight="1" x14ac:dyDescent="0.3">
      <c r="A213" s="460"/>
      <c r="B213" s="770"/>
      <c r="C213" s="419"/>
      <c r="D213" s="770"/>
      <c r="E213" s="771"/>
      <c r="F213" s="770"/>
    </row>
    <row r="214" spans="1:6" s="25" customFormat="1" ht="18.75" customHeight="1" x14ac:dyDescent="0.3">
      <c r="A214" s="145"/>
      <c r="B214" s="257"/>
      <c r="C214" s="476" t="s">
        <v>115</v>
      </c>
      <c r="D214" s="32"/>
      <c r="E214" s="32"/>
      <c r="F214" s="32"/>
    </row>
    <row r="215" spans="1:6" s="25" customFormat="1" ht="18.75" customHeight="1" x14ac:dyDescent="0.3">
      <c r="A215" s="146"/>
      <c r="B215" s="257"/>
      <c r="C215" s="476" t="s">
        <v>138</v>
      </c>
      <c r="D215" s="32"/>
      <c r="E215" s="32"/>
      <c r="F215" s="32"/>
    </row>
    <row r="216" spans="1:6" s="25" customFormat="1" ht="18.75" customHeight="1" x14ac:dyDescent="0.3">
      <c r="A216" s="146"/>
      <c r="B216" s="257"/>
      <c r="C216" s="32"/>
      <c r="D216" s="32"/>
      <c r="E216" s="32"/>
      <c r="F216" s="32"/>
    </row>
    <row r="217" spans="1:6" s="25" customFormat="1" ht="18.75" customHeight="1" x14ac:dyDescent="0.3">
      <c r="A217" s="146"/>
      <c r="B217" s="257"/>
      <c r="C217" s="32"/>
      <c r="D217" s="32"/>
      <c r="E217" s="257"/>
      <c r="F217" s="477" t="s">
        <v>116</v>
      </c>
    </row>
    <row r="218" spans="1:6" s="25" customFormat="1" ht="18.75" customHeight="1" x14ac:dyDescent="0.3">
      <c r="A218" s="146"/>
      <c r="B218" s="257"/>
      <c r="C218" s="32"/>
      <c r="D218" s="32"/>
      <c r="E218" s="257"/>
      <c r="F218" s="478" t="s">
        <v>134</v>
      </c>
    </row>
    <row r="219" spans="1:6" s="25" customFormat="1" ht="18.75" customHeight="1" x14ac:dyDescent="0.3">
      <c r="A219" s="146"/>
      <c r="B219" s="257"/>
      <c r="C219" s="32"/>
      <c r="D219" s="32"/>
      <c r="E219" s="257"/>
      <c r="F219" s="478" t="s">
        <v>117</v>
      </c>
    </row>
    <row r="220" spans="1:6" s="25" customFormat="1" ht="18.75" customHeight="1" x14ac:dyDescent="0.3">
      <c r="A220" s="146"/>
      <c r="B220" s="257"/>
      <c r="C220" s="32"/>
      <c r="D220" s="32"/>
      <c r="E220" s="257"/>
      <c r="F220" s="478" t="s">
        <v>257</v>
      </c>
    </row>
    <row r="221" spans="1:6" s="25" customFormat="1" ht="18.75" customHeight="1" x14ac:dyDescent="0.3">
      <c r="A221" s="145"/>
      <c r="B221" s="257"/>
      <c r="C221" s="32"/>
      <c r="D221" s="32"/>
      <c r="E221" s="32"/>
      <c r="F221" s="32"/>
    </row>
    <row r="222" spans="1:6" s="464" customFormat="1" ht="18.75" customHeight="1" x14ac:dyDescent="0.3">
      <c r="A222" s="221"/>
      <c r="B222" s="479"/>
      <c r="C222" s="32"/>
      <c r="D222" s="480"/>
      <c r="E222" s="480"/>
      <c r="F222" s="480"/>
    </row>
    <row r="223" spans="1:6" s="25" customFormat="1" ht="18.75" customHeight="1" x14ac:dyDescent="0.3">
      <c r="A223" s="145"/>
      <c r="B223" s="257"/>
      <c r="C223" s="32"/>
      <c r="D223" s="32"/>
      <c r="E223" s="32"/>
      <c r="F223" s="32"/>
    </row>
    <row r="224" spans="1:6" s="25" customFormat="1" ht="18.75" customHeight="1" x14ac:dyDescent="0.3">
      <c r="A224" s="146"/>
      <c r="B224" s="257"/>
      <c r="C224" s="1605" t="s">
        <v>119</v>
      </c>
      <c r="D224" s="1605"/>
      <c r="E224" s="1605"/>
      <c r="F224" s="481"/>
    </row>
    <row r="225" spans="1:7" s="25" customFormat="1" ht="18.75" customHeight="1" x14ac:dyDescent="0.3">
      <c r="A225" s="146"/>
      <c r="B225" s="257"/>
      <c r="C225" s="1606">
        <v>45001</v>
      </c>
      <c r="D225" s="1606"/>
      <c r="E225" s="1606"/>
      <c r="F225" s="482"/>
    </row>
    <row r="226" spans="1:7" s="25" customFormat="1" ht="18.75" customHeight="1" x14ac:dyDescent="0.3">
      <c r="A226" s="146"/>
      <c r="B226" s="257"/>
      <c r="C226" s="32"/>
      <c r="D226" s="32"/>
      <c r="E226" s="32"/>
      <c r="F226" s="482"/>
    </row>
    <row r="227" spans="1:7" s="25" customFormat="1" ht="18.75" customHeight="1" x14ac:dyDescent="0.3">
      <c r="A227" s="146"/>
      <c r="B227" s="257"/>
      <c r="C227" s="1562"/>
      <c r="D227" s="32"/>
      <c r="E227" s="32"/>
      <c r="F227" s="482"/>
    </row>
    <row r="228" spans="1:7" s="25" customFormat="1" ht="18.75" customHeight="1" x14ac:dyDescent="0.3">
      <c r="A228" s="146"/>
      <c r="B228" s="469" t="s">
        <v>120</v>
      </c>
      <c r="C228" s="475" t="s">
        <v>121</v>
      </c>
      <c r="D228" s="1604" t="s">
        <v>123</v>
      </c>
      <c r="E228" s="1604"/>
      <c r="F228" s="1604"/>
    </row>
    <row r="229" spans="1:7" s="25" customFormat="1" ht="18.75" customHeight="1" x14ac:dyDescent="0.3">
      <c r="A229" s="146"/>
      <c r="B229" s="469" t="s">
        <v>124</v>
      </c>
      <c r="C229" s="469" t="s">
        <v>265</v>
      </c>
      <c r="D229" s="475" t="s">
        <v>125</v>
      </c>
      <c r="E229" s="1563" t="s">
        <v>126</v>
      </c>
      <c r="F229" s="1563" t="s">
        <v>127</v>
      </c>
    </row>
    <row r="230" spans="1:7" s="25" customFormat="1" x14ac:dyDescent="0.3">
      <c r="A230" s="8"/>
      <c r="B230" s="1563" t="s">
        <v>8</v>
      </c>
      <c r="C230" s="13" t="s">
        <v>27</v>
      </c>
      <c r="D230" s="14" t="s">
        <v>29</v>
      </c>
      <c r="E230" s="15">
        <v>85</v>
      </c>
      <c r="F230" s="15">
        <v>149.39999999999998</v>
      </c>
    </row>
    <row r="231" spans="1:7" s="50" customFormat="1" x14ac:dyDescent="0.3">
      <c r="A231" s="8"/>
      <c r="B231" s="1563" t="s">
        <v>3</v>
      </c>
      <c r="C231" s="13" t="s">
        <v>260</v>
      </c>
      <c r="D231" s="14" t="s">
        <v>2</v>
      </c>
      <c r="E231" s="15">
        <v>30</v>
      </c>
      <c r="F231" s="15">
        <v>243</v>
      </c>
    </row>
    <row r="232" spans="1:7" s="50" customFormat="1" x14ac:dyDescent="0.3">
      <c r="A232" s="490"/>
      <c r="B232" s="1563" t="s">
        <v>0</v>
      </c>
      <c r="C232" s="13" t="s">
        <v>114</v>
      </c>
      <c r="D232" s="14" t="s">
        <v>2</v>
      </c>
      <c r="E232" s="15">
        <v>5</v>
      </c>
      <c r="F232" s="15">
        <v>28</v>
      </c>
      <c r="G232" s="8"/>
    </row>
    <row r="233" spans="1:7" s="8" customFormat="1" x14ac:dyDescent="0.3">
      <c r="B233" s="1563" t="s">
        <v>77</v>
      </c>
      <c r="C233" s="13" t="s">
        <v>107</v>
      </c>
      <c r="D233" s="14" t="s">
        <v>14</v>
      </c>
      <c r="E233" s="15">
        <v>3.1</v>
      </c>
      <c r="F233" s="15">
        <v>93.2</v>
      </c>
    </row>
    <row r="234" spans="1:7" s="25" customFormat="1" x14ac:dyDescent="0.3">
      <c r="A234" s="491"/>
      <c r="B234" s="1563"/>
      <c r="C234" s="13"/>
      <c r="D234" s="14"/>
      <c r="E234" s="15"/>
      <c r="F234" s="15"/>
    </row>
    <row r="235" spans="1:7" s="25" customFormat="1" x14ac:dyDescent="0.3">
      <c r="A235" s="145"/>
      <c r="B235" s="12"/>
      <c r="C235" s="13"/>
      <c r="D235" s="14" t="s">
        <v>128</v>
      </c>
      <c r="E235" s="15">
        <v>123.1</v>
      </c>
      <c r="F235" s="15">
        <v>513.6</v>
      </c>
    </row>
    <row r="236" spans="1:7" s="25" customFormat="1" hidden="1" x14ac:dyDescent="0.3">
      <c r="A236" s="145"/>
      <c r="B236" s="12"/>
      <c r="C236" s="13"/>
      <c r="D236" s="14"/>
      <c r="E236" s="15"/>
      <c r="F236" s="15"/>
    </row>
    <row r="237" spans="1:7" s="25" customFormat="1" hidden="1" x14ac:dyDescent="0.3">
      <c r="A237" s="145"/>
      <c r="B237" s="12">
        <v>1</v>
      </c>
      <c r="C237" s="13" t="s">
        <v>1</v>
      </c>
      <c r="D237" s="14" t="s">
        <v>5</v>
      </c>
      <c r="E237" s="15">
        <v>200</v>
      </c>
      <c r="F237" s="15">
        <v>86</v>
      </c>
    </row>
    <row r="238" spans="1:7" s="25" customFormat="1" hidden="1" x14ac:dyDescent="0.3">
      <c r="A238" s="145"/>
      <c r="B238" s="12">
        <v>2</v>
      </c>
      <c r="C238" s="13" t="s">
        <v>238</v>
      </c>
      <c r="D238" s="14" t="s">
        <v>251</v>
      </c>
      <c r="E238" s="15">
        <v>225</v>
      </c>
      <c r="F238" s="15">
        <v>114</v>
      </c>
    </row>
    <row r="239" spans="1:7" s="25" customFormat="1" hidden="1" x14ac:dyDescent="0.3">
      <c r="A239" s="145"/>
      <c r="B239" s="12">
        <v>3</v>
      </c>
      <c r="C239" s="13" t="s">
        <v>93</v>
      </c>
      <c r="D239" s="14" t="s">
        <v>5</v>
      </c>
      <c r="E239" s="15">
        <v>135</v>
      </c>
      <c r="F239" s="15">
        <v>94.25</v>
      </c>
    </row>
    <row r="240" spans="1:7" s="25" customFormat="1" hidden="1" x14ac:dyDescent="0.3">
      <c r="A240" s="145"/>
      <c r="B240" s="12">
        <v>4</v>
      </c>
      <c r="C240" s="13" t="s">
        <v>253</v>
      </c>
      <c r="D240" s="14" t="s">
        <v>218</v>
      </c>
      <c r="E240" s="15">
        <v>125</v>
      </c>
      <c r="F240" s="15">
        <v>146.4</v>
      </c>
    </row>
    <row r="241" spans="1:7" s="25" customFormat="1" hidden="1" x14ac:dyDescent="0.3">
      <c r="A241" s="145"/>
      <c r="B241" s="12">
        <v>5</v>
      </c>
      <c r="C241" s="13" t="s">
        <v>255</v>
      </c>
      <c r="D241" s="14" t="s">
        <v>218</v>
      </c>
      <c r="E241" s="15">
        <v>80</v>
      </c>
      <c r="F241" s="15">
        <v>105.16</v>
      </c>
    </row>
    <row r="242" spans="1:7" s="25" customFormat="1" hidden="1" x14ac:dyDescent="0.3">
      <c r="A242" s="145"/>
      <c r="B242" s="12">
        <v>6</v>
      </c>
      <c r="C242" s="13" t="s">
        <v>252</v>
      </c>
      <c r="D242" s="14" t="s">
        <v>251</v>
      </c>
      <c r="E242" s="15">
        <v>105</v>
      </c>
      <c r="F242" s="15">
        <v>142</v>
      </c>
    </row>
    <row r="243" spans="1:7" s="25" customFormat="1" hidden="1" x14ac:dyDescent="0.3">
      <c r="A243" s="145"/>
      <c r="B243" s="12">
        <v>7</v>
      </c>
      <c r="C243" s="13" t="s">
        <v>254</v>
      </c>
      <c r="D243" s="14" t="s">
        <v>218</v>
      </c>
      <c r="E243" s="15">
        <v>120</v>
      </c>
      <c r="F243" s="15">
        <v>144</v>
      </c>
    </row>
    <row r="244" spans="1:7" s="25" customFormat="1" hidden="1" x14ac:dyDescent="0.3">
      <c r="A244" s="145"/>
      <c r="B244" s="12">
        <v>8</v>
      </c>
      <c r="C244" s="13" t="s">
        <v>31</v>
      </c>
      <c r="D244" s="14" t="s">
        <v>5</v>
      </c>
      <c r="E244" s="15">
        <v>55</v>
      </c>
      <c r="F244" s="15">
        <v>88</v>
      </c>
    </row>
    <row r="245" spans="1:7" s="50" customFormat="1" hidden="1" x14ac:dyDescent="0.3">
      <c r="A245" s="148"/>
      <c r="B245" s="1563"/>
      <c r="C245" s="467"/>
      <c r="D245" s="1563"/>
      <c r="E245" s="468"/>
      <c r="F245" s="468"/>
    </row>
    <row r="246" spans="1:7" s="25" customFormat="1" hidden="1" x14ac:dyDescent="0.3">
      <c r="A246" s="145"/>
      <c r="B246" s="12"/>
      <c r="C246" s="13"/>
      <c r="D246" s="14" t="s">
        <v>128</v>
      </c>
      <c r="E246" s="15">
        <v>1045</v>
      </c>
      <c r="F246" s="15">
        <v>919.81</v>
      </c>
    </row>
    <row r="247" spans="1:7" s="25" customFormat="1" hidden="1" x14ac:dyDescent="0.3">
      <c r="A247" s="145"/>
      <c r="B247" s="12"/>
      <c r="C247" s="13"/>
      <c r="D247" s="14"/>
      <c r="E247" s="15"/>
      <c r="F247" s="15"/>
    </row>
    <row r="248" spans="1:7" s="25" customFormat="1" x14ac:dyDescent="0.3">
      <c r="A248" s="145"/>
      <c r="B248" s="12"/>
      <c r="C248" s="13"/>
      <c r="D248" s="14"/>
      <c r="E248" s="15"/>
      <c r="F248" s="15"/>
    </row>
    <row r="249" spans="1:7" s="25" customFormat="1" x14ac:dyDescent="0.3">
      <c r="A249" s="145"/>
      <c r="B249" s="469" t="s">
        <v>124</v>
      </c>
      <c r="C249" s="15" t="s">
        <v>247</v>
      </c>
      <c r="D249" s="14" t="s">
        <v>125</v>
      </c>
      <c r="E249" s="15" t="s">
        <v>126</v>
      </c>
      <c r="F249" s="15" t="s">
        <v>127</v>
      </c>
    </row>
    <row r="250" spans="1:7" s="183" customFormat="1" x14ac:dyDescent="0.3">
      <c r="A250" s="8"/>
      <c r="B250" s="1563" t="s">
        <v>8</v>
      </c>
      <c r="C250" s="13" t="s">
        <v>97</v>
      </c>
      <c r="D250" s="14" t="s">
        <v>9</v>
      </c>
      <c r="E250" s="15">
        <v>60</v>
      </c>
      <c r="F250" s="15">
        <v>132</v>
      </c>
    </row>
    <row r="251" spans="1:7" s="50" customFormat="1" x14ac:dyDescent="0.3">
      <c r="A251" s="8"/>
      <c r="B251" s="1563" t="s">
        <v>3</v>
      </c>
      <c r="C251" s="467" t="s">
        <v>72</v>
      </c>
      <c r="D251" s="14" t="s">
        <v>17</v>
      </c>
      <c r="E251" s="468">
        <v>75</v>
      </c>
      <c r="F251" s="468">
        <v>271.20000000000005</v>
      </c>
      <c r="G251" s="8"/>
    </row>
    <row r="252" spans="1:7" s="25" customFormat="1" ht="19.5" customHeight="1" x14ac:dyDescent="0.3">
      <c r="A252" s="145"/>
      <c r="B252" s="1563">
        <v>3</v>
      </c>
      <c r="C252" s="13" t="s">
        <v>179</v>
      </c>
      <c r="D252" s="14" t="s">
        <v>44</v>
      </c>
      <c r="E252" s="15">
        <v>27</v>
      </c>
      <c r="F252" s="15">
        <v>242.89</v>
      </c>
    </row>
    <row r="253" spans="1:7" s="25" customFormat="1" ht="19.5" customHeight="1" x14ac:dyDescent="0.3">
      <c r="A253" s="145"/>
      <c r="B253" s="1563" t="s">
        <v>77</v>
      </c>
      <c r="C253" s="13" t="s">
        <v>113</v>
      </c>
      <c r="D253" s="14" t="s">
        <v>2</v>
      </c>
      <c r="E253" s="15">
        <v>15</v>
      </c>
      <c r="F253" s="15">
        <v>94.2</v>
      </c>
    </row>
    <row r="254" spans="1:7" s="50" customFormat="1" x14ac:dyDescent="0.3">
      <c r="A254" s="8"/>
      <c r="B254" s="455" t="s">
        <v>23</v>
      </c>
      <c r="C254" s="13" t="s">
        <v>107</v>
      </c>
      <c r="D254" s="14" t="s">
        <v>14</v>
      </c>
      <c r="E254" s="15">
        <v>3.1</v>
      </c>
      <c r="F254" s="15">
        <v>93.2</v>
      </c>
      <c r="G254" s="8"/>
    </row>
    <row r="255" spans="1:7" s="25" customFormat="1" ht="19.5" customHeight="1" x14ac:dyDescent="0.3">
      <c r="A255" s="145"/>
      <c r="B255" s="1563" t="s">
        <v>51</v>
      </c>
      <c r="C255" s="13" t="s">
        <v>108</v>
      </c>
      <c r="D255" s="14" t="s">
        <v>65</v>
      </c>
      <c r="E255" s="15">
        <v>1.2</v>
      </c>
      <c r="F255" s="15">
        <v>21.5</v>
      </c>
    </row>
    <row r="256" spans="1:7" s="50" customFormat="1" x14ac:dyDescent="0.3">
      <c r="A256" s="154"/>
      <c r="B256" s="12"/>
      <c r="C256" s="13"/>
      <c r="D256" s="14"/>
      <c r="E256" s="15"/>
      <c r="F256" s="15"/>
    </row>
    <row r="257" spans="1:7" s="25" customFormat="1" x14ac:dyDescent="0.3">
      <c r="A257" s="221"/>
      <c r="B257" s="1563"/>
      <c r="C257" s="13"/>
      <c r="D257" s="14" t="s">
        <v>128</v>
      </c>
      <c r="E257" s="15">
        <v>181.29999999999998</v>
      </c>
      <c r="F257" s="15">
        <v>854.99000000000012</v>
      </c>
    </row>
    <row r="258" spans="1:7" s="25" customFormat="1" x14ac:dyDescent="0.3">
      <c r="A258" s="221"/>
      <c r="B258" s="1563"/>
      <c r="C258" s="13"/>
      <c r="D258" s="14"/>
      <c r="E258" s="15"/>
      <c r="F258" s="15"/>
    </row>
    <row r="259" spans="1:7" s="25" customFormat="1" x14ac:dyDescent="0.3">
      <c r="A259" s="221"/>
      <c r="B259" s="469" t="s">
        <v>124</v>
      </c>
      <c r="C259" s="13" t="s">
        <v>282</v>
      </c>
      <c r="D259" s="14" t="s">
        <v>125</v>
      </c>
      <c r="E259" s="15" t="s">
        <v>126</v>
      </c>
      <c r="F259" s="15" t="s">
        <v>127</v>
      </c>
    </row>
    <row r="260" spans="1:7" s="25" customFormat="1" ht="18.75" customHeight="1" x14ac:dyDescent="0.3">
      <c r="A260" s="146"/>
      <c r="B260" s="469">
        <v>1</v>
      </c>
      <c r="C260" s="13" t="s">
        <v>57</v>
      </c>
      <c r="D260" s="475" t="s">
        <v>7</v>
      </c>
      <c r="E260" s="15">
        <v>53</v>
      </c>
      <c r="F260" s="15">
        <v>265.75</v>
      </c>
    </row>
    <row r="261" spans="1:7" s="50" customFormat="1" x14ac:dyDescent="0.3">
      <c r="A261" s="8"/>
      <c r="B261" s="1563" t="s">
        <v>3</v>
      </c>
      <c r="C261" s="13" t="s">
        <v>43</v>
      </c>
      <c r="D261" s="14" t="s">
        <v>44</v>
      </c>
      <c r="E261" s="15">
        <v>34</v>
      </c>
      <c r="F261" s="15">
        <v>298.71999999999997</v>
      </c>
    </row>
    <row r="262" spans="1:7" s="50" customFormat="1" x14ac:dyDescent="0.3">
      <c r="A262" s="8"/>
      <c r="B262" s="455" t="s">
        <v>0</v>
      </c>
      <c r="C262" s="13" t="s">
        <v>107</v>
      </c>
      <c r="D262" s="14" t="s">
        <v>81</v>
      </c>
      <c r="E262" s="15">
        <v>5.0999999999999996</v>
      </c>
      <c r="F262" s="15">
        <v>93.2</v>
      </c>
      <c r="G262" s="8"/>
    </row>
    <row r="263" spans="1:7" s="25" customFormat="1" x14ac:dyDescent="0.3">
      <c r="A263" s="221"/>
      <c r="B263" s="1563" t="s">
        <v>77</v>
      </c>
      <c r="C263" s="13" t="s">
        <v>114</v>
      </c>
      <c r="D263" s="14" t="s">
        <v>2</v>
      </c>
      <c r="E263" s="15">
        <v>5</v>
      </c>
      <c r="F263" s="15">
        <v>28</v>
      </c>
    </row>
    <row r="264" spans="1:7" s="25" customFormat="1" x14ac:dyDescent="0.3">
      <c r="A264" s="221"/>
      <c r="B264" s="1563" t="s">
        <v>23</v>
      </c>
      <c r="C264" s="13" t="s">
        <v>21</v>
      </c>
      <c r="D264" s="14" t="s">
        <v>218</v>
      </c>
      <c r="E264" s="15">
        <v>25</v>
      </c>
      <c r="F264" s="15">
        <v>63.27</v>
      </c>
    </row>
    <row r="265" spans="1:7" s="25" customFormat="1" x14ac:dyDescent="0.3">
      <c r="A265" s="221"/>
      <c r="B265" s="455"/>
      <c r="C265" s="13"/>
      <c r="D265" s="14"/>
      <c r="E265" s="15"/>
      <c r="F265" s="15"/>
    </row>
    <row r="266" spans="1:7" s="25" customFormat="1" x14ac:dyDescent="0.3">
      <c r="A266" s="221"/>
      <c r="B266" s="455"/>
      <c r="C266" s="13"/>
      <c r="D266" s="14" t="s">
        <v>128</v>
      </c>
      <c r="E266" s="15">
        <v>122.1</v>
      </c>
      <c r="F266" s="15">
        <v>748.94</v>
      </c>
    </row>
    <row r="267" spans="1:7" s="25" customFormat="1" x14ac:dyDescent="0.3">
      <c r="A267" s="221"/>
      <c r="B267" s="1563"/>
      <c r="C267" s="13"/>
      <c r="D267" s="14"/>
      <c r="E267" s="15"/>
      <c r="F267" s="15"/>
    </row>
    <row r="268" spans="1:7" s="25" customFormat="1" x14ac:dyDescent="0.3">
      <c r="A268" s="221"/>
      <c r="B268" s="469" t="s">
        <v>124</v>
      </c>
      <c r="C268" s="13" t="s">
        <v>284</v>
      </c>
      <c r="D268" s="14" t="s">
        <v>125</v>
      </c>
      <c r="E268" s="15" t="s">
        <v>126</v>
      </c>
      <c r="F268" s="15" t="s">
        <v>127</v>
      </c>
    </row>
    <row r="269" spans="1:7" s="25" customFormat="1" x14ac:dyDescent="0.3">
      <c r="A269" s="221"/>
      <c r="B269" s="1563" t="s">
        <v>8</v>
      </c>
      <c r="C269" s="13" t="s">
        <v>102</v>
      </c>
      <c r="D269" s="14" t="s">
        <v>68</v>
      </c>
      <c r="E269" s="15">
        <v>25</v>
      </c>
      <c r="F269" s="15">
        <v>72</v>
      </c>
    </row>
    <row r="270" spans="1:7" s="25" customFormat="1" x14ac:dyDescent="0.3">
      <c r="A270" s="221"/>
      <c r="B270" s="1563" t="s">
        <v>3</v>
      </c>
      <c r="C270" s="13" t="s">
        <v>64</v>
      </c>
      <c r="D270" s="14" t="s">
        <v>65</v>
      </c>
      <c r="E270" s="15">
        <v>12</v>
      </c>
      <c r="F270" s="15">
        <v>75</v>
      </c>
    </row>
    <row r="271" spans="1:7" s="25" customFormat="1" x14ac:dyDescent="0.3">
      <c r="A271" s="221"/>
      <c r="B271" s="455" t="s">
        <v>0</v>
      </c>
      <c r="C271" s="13" t="s">
        <v>107</v>
      </c>
      <c r="D271" s="14" t="s">
        <v>14</v>
      </c>
      <c r="E271" s="15">
        <v>3.1</v>
      </c>
      <c r="F271" s="15">
        <v>93.2</v>
      </c>
    </row>
    <row r="272" spans="1:7" s="25" customFormat="1" x14ac:dyDescent="0.3">
      <c r="A272" s="221"/>
      <c r="B272" s="1563" t="s">
        <v>77</v>
      </c>
      <c r="C272" s="13" t="s">
        <v>114</v>
      </c>
      <c r="D272" s="14" t="s">
        <v>2</v>
      </c>
      <c r="E272" s="15">
        <v>5</v>
      </c>
      <c r="F272" s="15">
        <v>28</v>
      </c>
    </row>
    <row r="273" spans="1:7" s="25" customFormat="1" x14ac:dyDescent="0.3">
      <c r="A273" s="221"/>
      <c r="B273" s="12">
        <v>5</v>
      </c>
      <c r="C273" s="13" t="s">
        <v>110</v>
      </c>
      <c r="D273" s="14" t="s">
        <v>5</v>
      </c>
      <c r="E273" s="15">
        <v>113.39999999999998</v>
      </c>
      <c r="F273" s="15">
        <v>70.5</v>
      </c>
    </row>
    <row r="274" spans="1:7" s="25" customFormat="1" x14ac:dyDescent="0.3">
      <c r="A274" s="145"/>
      <c r="B274" s="12"/>
      <c r="C274" s="13"/>
      <c r="D274" s="14"/>
      <c r="E274" s="15"/>
      <c r="F274" s="15"/>
    </row>
    <row r="275" spans="1:7" s="25" customFormat="1" x14ac:dyDescent="0.3">
      <c r="A275" s="145"/>
      <c r="B275" s="12"/>
      <c r="C275" s="13"/>
      <c r="D275" s="14" t="s">
        <v>128</v>
      </c>
      <c r="E275" s="15">
        <v>158.49999999999997</v>
      </c>
      <c r="F275" s="15">
        <v>268.2</v>
      </c>
    </row>
    <row r="276" spans="1:7" s="25" customFormat="1" ht="23.25" x14ac:dyDescent="0.35">
      <c r="A276" s="147"/>
      <c r="B276" s="12"/>
      <c r="C276" s="13"/>
      <c r="D276" s="14"/>
      <c r="E276" s="15"/>
      <c r="F276" s="15"/>
      <c r="G276" s="529">
        <v>45001</v>
      </c>
    </row>
    <row r="277" spans="1:7" s="25" customFormat="1" ht="22.5" x14ac:dyDescent="0.3">
      <c r="A277" s="147"/>
      <c r="B277" s="15"/>
      <c r="C277" s="15"/>
      <c r="D277" s="15" t="s">
        <v>136</v>
      </c>
      <c r="E277" s="15">
        <v>585</v>
      </c>
      <c r="F277" s="15">
        <v>2385.73</v>
      </c>
      <c r="G277" s="527">
        <v>585</v>
      </c>
    </row>
    <row r="278" spans="1:7" s="25" customFormat="1" x14ac:dyDescent="0.3">
      <c r="A278" s="36"/>
      <c r="B278" s="473"/>
      <c r="C278" s="473"/>
      <c r="D278" s="473"/>
      <c r="E278" s="473"/>
      <c r="F278" s="473"/>
      <c r="G278" s="528">
        <v>0</v>
      </c>
    </row>
    <row r="279" spans="1:7" s="25" customFormat="1" x14ac:dyDescent="0.3">
      <c r="A279" s="147"/>
      <c r="B279" s="473"/>
      <c r="C279" s="473"/>
      <c r="D279" s="473"/>
      <c r="E279" s="473"/>
      <c r="F279" s="473"/>
    </row>
    <row r="280" spans="1:7" s="25" customFormat="1" ht="18.75" customHeight="1" x14ac:dyDescent="0.3">
      <c r="A280" s="146"/>
      <c r="B280" s="257"/>
      <c r="C280" s="260" t="s">
        <v>130</v>
      </c>
      <c r="D280" s="257"/>
      <c r="E280" s="261" t="s">
        <v>131</v>
      </c>
      <c r="F280" s="32"/>
    </row>
    <row r="281" spans="1:7" s="25" customFormat="1" ht="51.75" customHeight="1" x14ac:dyDescent="0.3">
      <c r="A281" s="146"/>
      <c r="B281" s="257"/>
      <c r="C281" s="262" t="s">
        <v>139</v>
      </c>
      <c r="D281" s="257"/>
      <c r="E281" s="262" t="s">
        <v>140</v>
      </c>
      <c r="F281" s="263"/>
    </row>
    <row r="282" spans="1:7" s="25" customFormat="1" ht="23.25" customHeight="1" x14ac:dyDescent="0.3">
      <c r="A282" s="146"/>
      <c r="B282" s="262"/>
      <c r="C282" s="257"/>
      <c r="D282" s="262"/>
      <c r="E282" s="263"/>
      <c r="F282" s="262"/>
    </row>
    <row r="283" spans="1:7" s="96" customFormat="1" ht="23.25" customHeight="1" x14ac:dyDescent="0.3">
      <c r="A283" s="460"/>
      <c r="B283" s="770"/>
      <c r="C283" s="419"/>
      <c r="D283" s="770"/>
      <c r="E283" s="771"/>
      <c r="F283" s="770"/>
    </row>
    <row r="284" spans="1:7" s="25" customFormat="1" ht="18.75" customHeight="1" x14ac:dyDescent="0.3">
      <c r="A284" s="145"/>
      <c r="B284" s="257"/>
      <c r="C284" s="476" t="s">
        <v>115</v>
      </c>
      <c r="D284" s="32"/>
      <c r="E284" s="32"/>
      <c r="F284" s="32"/>
    </row>
    <row r="285" spans="1:7" s="25" customFormat="1" ht="18.75" customHeight="1" x14ac:dyDescent="0.3">
      <c r="A285" s="146"/>
      <c r="B285" s="257"/>
      <c r="C285" s="476" t="s">
        <v>138</v>
      </c>
      <c r="D285" s="32"/>
      <c r="E285" s="32"/>
      <c r="F285" s="32"/>
    </row>
    <row r="286" spans="1:7" s="25" customFormat="1" ht="18.75" customHeight="1" x14ac:dyDescent="0.3">
      <c r="A286" s="146"/>
      <c r="B286" s="257"/>
      <c r="C286" s="32"/>
      <c r="D286" s="32"/>
      <c r="E286" s="32"/>
      <c r="F286" s="32"/>
    </row>
    <row r="287" spans="1:7" s="25" customFormat="1" ht="18.75" customHeight="1" x14ac:dyDescent="0.3">
      <c r="A287" s="146"/>
      <c r="B287" s="257"/>
      <c r="C287" s="32"/>
      <c r="D287" s="32"/>
      <c r="E287" s="257"/>
      <c r="F287" s="477" t="s">
        <v>116</v>
      </c>
    </row>
    <row r="288" spans="1:7" s="25" customFormat="1" ht="18.75" customHeight="1" x14ac:dyDescent="0.3">
      <c r="A288" s="146"/>
      <c r="B288" s="257"/>
      <c r="C288" s="32"/>
      <c r="D288" s="32"/>
      <c r="E288" s="257"/>
      <c r="F288" s="478" t="s">
        <v>134</v>
      </c>
    </row>
    <row r="289" spans="1:7" s="25" customFormat="1" ht="18.75" customHeight="1" x14ac:dyDescent="0.3">
      <c r="A289" s="146"/>
      <c r="B289" s="257"/>
      <c r="C289" s="32"/>
      <c r="D289" s="32"/>
      <c r="E289" s="257"/>
      <c r="F289" s="478" t="s">
        <v>117</v>
      </c>
    </row>
    <row r="290" spans="1:7" s="25" customFormat="1" ht="18.75" customHeight="1" x14ac:dyDescent="0.3">
      <c r="A290" s="146"/>
      <c r="B290" s="257"/>
      <c r="C290" s="32"/>
      <c r="D290" s="32"/>
      <c r="E290" s="257"/>
      <c r="F290" s="478" t="s">
        <v>257</v>
      </c>
    </row>
    <row r="291" spans="1:7" s="25" customFormat="1" ht="18.75" customHeight="1" x14ac:dyDescent="0.3">
      <c r="A291" s="145"/>
      <c r="B291" s="257"/>
      <c r="C291" s="32"/>
      <c r="D291" s="32"/>
      <c r="E291" s="32"/>
      <c r="F291" s="32"/>
    </row>
    <row r="292" spans="1:7" s="464" customFormat="1" ht="18.75" customHeight="1" x14ac:dyDescent="0.3">
      <c r="A292" s="19" t="s">
        <v>288</v>
      </c>
      <c r="B292" s="479"/>
      <c r="C292" s="32"/>
      <c r="D292" s="480"/>
      <c r="E292" s="480"/>
      <c r="F292" s="480"/>
    </row>
    <row r="293" spans="1:7" s="25" customFormat="1" ht="18.75" customHeight="1" x14ac:dyDescent="0.3">
      <c r="A293" s="145"/>
      <c r="B293" s="257"/>
      <c r="C293" s="32"/>
      <c r="D293" s="32"/>
      <c r="E293" s="32"/>
      <c r="F293" s="32"/>
    </row>
    <row r="294" spans="1:7" s="25" customFormat="1" ht="18.75" customHeight="1" x14ac:dyDescent="0.3">
      <c r="A294" s="146"/>
      <c r="B294" s="257"/>
      <c r="C294" s="1605" t="s">
        <v>119</v>
      </c>
      <c r="D294" s="1605"/>
      <c r="E294" s="1605"/>
      <c r="F294" s="481"/>
    </row>
    <row r="295" spans="1:7" s="25" customFormat="1" ht="18.75" customHeight="1" x14ac:dyDescent="0.3">
      <c r="A295" s="146"/>
      <c r="B295" s="257"/>
      <c r="C295" s="1606">
        <v>45002</v>
      </c>
      <c r="D295" s="1606"/>
      <c r="E295" s="1606"/>
      <c r="F295" s="482"/>
    </row>
    <row r="296" spans="1:7" s="25" customFormat="1" ht="18.75" customHeight="1" x14ac:dyDescent="0.3">
      <c r="A296" s="146"/>
      <c r="B296" s="257"/>
      <c r="C296" s="32"/>
      <c r="D296" s="32"/>
      <c r="E296" s="32"/>
      <c r="F296" s="482"/>
    </row>
    <row r="297" spans="1:7" s="25" customFormat="1" ht="18.75" customHeight="1" x14ac:dyDescent="0.3">
      <c r="A297" s="146"/>
      <c r="B297" s="257"/>
      <c r="C297" s="1562"/>
      <c r="D297" s="32"/>
      <c r="E297" s="32"/>
      <c r="F297" s="482"/>
    </row>
    <row r="298" spans="1:7" s="25" customFormat="1" ht="18.75" customHeight="1" x14ac:dyDescent="0.3">
      <c r="A298" s="146"/>
      <c r="B298" s="469" t="s">
        <v>120</v>
      </c>
      <c r="C298" s="475" t="s">
        <v>121</v>
      </c>
      <c r="D298" s="1604" t="s">
        <v>123</v>
      </c>
      <c r="E298" s="1604"/>
      <c r="F298" s="1604"/>
    </row>
    <row r="299" spans="1:7" s="25" customFormat="1" ht="18.75" customHeight="1" x14ac:dyDescent="0.3">
      <c r="A299" s="146"/>
      <c r="B299" s="469" t="s">
        <v>124</v>
      </c>
      <c r="C299" s="469" t="s">
        <v>265</v>
      </c>
      <c r="D299" s="475" t="s">
        <v>125</v>
      </c>
      <c r="E299" s="1563" t="s">
        <v>126</v>
      </c>
      <c r="F299" s="1563" t="s">
        <v>127</v>
      </c>
    </row>
    <row r="300" spans="1:7" s="25" customFormat="1" x14ac:dyDescent="0.3">
      <c r="A300" s="8"/>
      <c r="B300" s="1563" t="s">
        <v>8</v>
      </c>
      <c r="C300" s="13" t="s">
        <v>32</v>
      </c>
      <c r="D300" s="14" t="s">
        <v>264</v>
      </c>
      <c r="E300" s="15">
        <v>100</v>
      </c>
      <c r="F300" s="15">
        <v>278.27999999999997</v>
      </c>
    </row>
    <row r="301" spans="1:7" s="50" customFormat="1" x14ac:dyDescent="0.3">
      <c r="A301" s="490"/>
      <c r="B301" s="1563" t="s">
        <v>3</v>
      </c>
      <c r="C301" s="13" t="s">
        <v>202</v>
      </c>
      <c r="D301" s="14" t="s">
        <v>2</v>
      </c>
      <c r="E301" s="15">
        <v>10</v>
      </c>
      <c r="F301" s="15">
        <v>28.2</v>
      </c>
      <c r="G301" s="8"/>
    </row>
    <row r="302" spans="1:7" s="50" customFormat="1" x14ac:dyDescent="0.3">
      <c r="A302" s="490"/>
      <c r="B302" s="1563" t="s">
        <v>0</v>
      </c>
      <c r="C302" s="13" t="s">
        <v>64</v>
      </c>
      <c r="D302" s="14" t="s">
        <v>65</v>
      </c>
      <c r="E302" s="15">
        <v>12</v>
      </c>
      <c r="F302" s="15">
        <v>75</v>
      </c>
      <c r="G302" s="8"/>
    </row>
    <row r="303" spans="1:7" s="25" customFormat="1" x14ac:dyDescent="0.3">
      <c r="A303" s="491"/>
      <c r="B303" s="1563" t="s">
        <v>23</v>
      </c>
      <c r="C303" s="13" t="s">
        <v>107</v>
      </c>
      <c r="D303" s="14" t="s">
        <v>14</v>
      </c>
      <c r="E303" s="15">
        <v>3.1</v>
      </c>
      <c r="F303" s="15">
        <v>93.2</v>
      </c>
    </row>
    <row r="304" spans="1:7" s="25" customFormat="1" x14ac:dyDescent="0.3">
      <c r="A304" s="491"/>
      <c r="B304" s="1563" t="s">
        <v>51</v>
      </c>
      <c r="C304" s="13" t="s">
        <v>93</v>
      </c>
      <c r="D304" s="14" t="s">
        <v>5</v>
      </c>
      <c r="E304" s="15">
        <v>75</v>
      </c>
      <c r="F304" s="15">
        <v>94.25</v>
      </c>
    </row>
    <row r="305" spans="1:7" s="25" customFormat="1" x14ac:dyDescent="0.3">
      <c r="A305" s="491"/>
      <c r="B305" s="1563"/>
      <c r="C305" s="13"/>
      <c r="D305" s="14"/>
      <c r="E305" s="15"/>
      <c r="F305" s="15"/>
    </row>
    <row r="306" spans="1:7" s="25" customFormat="1" x14ac:dyDescent="0.3">
      <c r="A306" s="145"/>
      <c r="B306" s="12"/>
      <c r="C306" s="13"/>
      <c r="D306" s="14" t="s">
        <v>128</v>
      </c>
      <c r="E306" s="15">
        <v>200.1</v>
      </c>
      <c r="F306" s="15">
        <v>568.92999999999995</v>
      </c>
    </row>
    <row r="307" spans="1:7" s="25" customFormat="1" x14ac:dyDescent="0.3">
      <c r="A307" s="145"/>
      <c r="B307" s="12"/>
      <c r="C307" s="13"/>
      <c r="D307" s="14"/>
      <c r="E307" s="15"/>
      <c r="F307" s="15"/>
    </row>
    <row r="308" spans="1:7" s="25" customFormat="1" x14ac:dyDescent="0.3">
      <c r="A308" s="145"/>
      <c r="B308" s="469" t="s">
        <v>124</v>
      </c>
      <c r="C308" s="15" t="s">
        <v>247</v>
      </c>
      <c r="D308" s="14" t="s">
        <v>125</v>
      </c>
      <c r="E308" s="15" t="s">
        <v>126</v>
      </c>
      <c r="F308" s="15" t="s">
        <v>127</v>
      </c>
    </row>
    <row r="309" spans="1:7" s="183" customFormat="1" x14ac:dyDescent="0.3">
      <c r="A309" s="8"/>
      <c r="B309" s="1563" t="s">
        <v>8</v>
      </c>
      <c r="C309" s="13" t="s">
        <v>91</v>
      </c>
      <c r="D309" s="14" t="s">
        <v>92</v>
      </c>
      <c r="E309" s="15">
        <v>60</v>
      </c>
      <c r="F309" s="15">
        <v>122</v>
      </c>
    </row>
    <row r="310" spans="1:7" s="25" customFormat="1" x14ac:dyDescent="0.3">
      <c r="A310" s="8"/>
      <c r="B310" s="1563" t="s">
        <v>3</v>
      </c>
      <c r="C310" s="13" t="s">
        <v>30</v>
      </c>
      <c r="D310" s="14" t="s">
        <v>29</v>
      </c>
      <c r="E310" s="15">
        <v>85</v>
      </c>
      <c r="F310" s="15">
        <v>222.3</v>
      </c>
    </row>
    <row r="311" spans="1:7" s="25" customFormat="1" ht="19.5" customHeight="1" x14ac:dyDescent="0.3">
      <c r="A311" s="145"/>
      <c r="B311" s="1563" t="s">
        <v>0</v>
      </c>
      <c r="C311" s="13" t="s">
        <v>43</v>
      </c>
      <c r="D311" s="14" t="s">
        <v>44</v>
      </c>
      <c r="E311" s="15">
        <v>34</v>
      </c>
      <c r="F311" s="15">
        <v>298.71999999999997</v>
      </c>
    </row>
    <row r="312" spans="1:7" s="25" customFormat="1" ht="19.5" customHeight="1" x14ac:dyDescent="0.3">
      <c r="A312" s="145"/>
      <c r="B312" s="1563" t="s">
        <v>77</v>
      </c>
      <c r="C312" s="13" t="s">
        <v>144</v>
      </c>
      <c r="D312" s="14" t="s">
        <v>2</v>
      </c>
      <c r="E312" s="15">
        <v>15</v>
      </c>
      <c r="F312" s="15">
        <v>88</v>
      </c>
    </row>
    <row r="313" spans="1:7" s="50" customFormat="1" x14ac:dyDescent="0.3">
      <c r="A313" s="8"/>
      <c r="B313" s="455" t="s">
        <v>23</v>
      </c>
      <c r="C313" s="13" t="s">
        <v>107</v>
      </c>
      <c r="D313" s="14" t="s">
        <v>14</v>
      </c>
      <c r="E313" s="15">
        <v>3.1</v>
      </c>
      <c r="F313" s="15">
        <v>93.2</v>
      </c>
      <c r="G313" s="8"/>
    </row>
    <row r="314" spans="1:7" s="25" customFormat="1" ht="19.5" customHeight="1" x14ac:dyDescent="0.3">
      <c r="A314" s="145"/>
      <c r="B314" s="1563" t="s">
        <v>51</v>
      </c>
      <c r="C314" s="13" t="s">
        <v>108</v>
      </c>
      <c r="D314" s="14" t="s">
        <v>65</v>
      </c>
      <c r="E314" s="15">
        <v>1.2</v>
      </c>
      <c r="F314" s="15">
        <v>21.5</v>
      </c>
    </row>
    <row r="315" spans="1:7" s="50" customFormat="1" x14ac:dyDescent="0.3">
      <c r="A315" s="154"/>
      <c r="B315" s="12"/>
      <c r="C315" s="13"/>
      <c r="D315" s="14"/>
      <c r="E315" s="15"/>
      <c r="F315" s="15"/>
    </row>
    <row r="316" spans="1:7" s="25" customFormat="1" x14ac:dyDescent="0.3">
      <c r="A316" s="221"/>
      <c r="B316" s="1563"/>
      <c r="C316" s="13"/>
      <c r="D316" s="14" t="s">
        <v>128</v>
      </c>
      <c r="E316" s="15">
        <v>198.29999999999998</v>
      </c>
      <c r="F316" s="15">
        <v>845.72</v>
      </c>
    </row>
    <row r="317" spans="1:7" s="25" customFormat="1" x14ac:dyDescent="0.3">
      <c r="A317" s="221"/>
      <c r="B317" s="1563"/>
      <c r="C317" s="13"/>
      <c r="D317" s="14"/>
      <c r="E317" s="15"/>
      <c r="F317" s="15"/>
    </row>
    <row r="318" spans="1:7" s="25" customFormat="1" x14ac:dyDescent="0.3">
      <c r="A318" s="221"/>
      <c r="B318" s="469" t="s">
        <v>124</v>
      </c>
      <c r="C318" s="13" t="s">
        <v>282</v>
      </c>
      <c r="D318" s="14" t="s">
        <v>125</v>
      </c>
      <c r="E318" s="15" t="s">
        <v>126</v>
      </c>
      <c r="F318" s="15" t="s">
        <v>127</v>
      </c>
    </row>
    <row r="319" spans="1:7" s="25" customFormat="1" x14ac:dyDescent="0.3">
      <c r="A319" s="221"/>
      <c r="B319" s="469">
        <v>1</v>
      </c>
      <c r="C319" s="13" t="s">
        <v>293</v>
      </c>
      <c r="D319" s="14" t="s">
        <v>7</v>
      </c>
      <c r="E319" s="15">
        <v>50</v>
      </c>
      <c r="F319" s="15">
        <v>196.13</v>
      </c>
    </row>
    <row r="320" spans="1:7" s="50" customFormat="1" x14ac:dyDescent="0.3">
      <c r="A320" s="8"/>
      <c r="B320" s="1563" t="s">
        <v>3</v>
      </c>
      <c r="C320" s="13" t="s">
        <v>61</v>
      </c>
      <c r="D320" s="14" t="s">
        <v>44</v>
      </c>
      <c r="E320" s="15">
        <v>36</v>
      </c>
      <c r="F320" s="15">
        <v>216</v>
      </c>
    </row>
    <row r="321" spans="1:7" s="50" customFormat="1" x14ac:dyDescent="0.3">
      <c r="A321" s="8"/>
      <c r="B321" s="455" t="s">
        <v>0</v>
      </c>
      <c r="C321" s="13" t="s">
        <v>107</v>
      </c>
      <c r="D321" s="14" t="s">
        <v>81</v>
      </c>
      <c r="E321" s="15">
        <v>5.0999999999999996</v>
      </c>
      <c r="F321" s="15">
        <v>93.2</v>
      </c>
      <c r="G321" s="8"/>
    </row>
    <row r="322" spans="1:7" s="25" customFormat="1" x14ac:dyDescent="0.3">
      <c r="A322" s="221"/>
      <c r="B322" s="1563" t="s">
        <v>77</v>
      </c>
      <c r="C322" s="13" t="s">
        <v>114</v>
      </c>
      <c r="D322" s="14" t="s">
        <v>2</v>
      </c>
      <c r="E322" s="15">
        <v>5</v>
      </c>
      <c r="F322" s="15">
        <v>28</v>
      </c>
    </row>
    <row r="323" spans="1:7" s="25" customFormat="1" x14ac:dyDescent="0.3">
      <c r="A323" s="221"/>
      <c r="B323" s="1563" t="s">
        <v>23</v>
      </c>
      <c r="C323" s="13" t="s">
        <v>273</v>
      </c>
      <c r="D323" s="14" t="s">
        <v>218</v>
      </c>
      <c r="E323" s="15">
        <v>45.399999999999977</v>
      </c>
      <c r="F323" s="15">
        <v>123</v>
      </c>
    </row>
    <row r="324" spans="1:7" s="25" customFormat="1" x14ac:dyDescent="0.3">
      <c r="A324" s="221"/>
      <c r="B324" s="455"/>
      <c r="C324" s="13"/>
      <c r="D324" s="14"/>
      <c r="E324" s="15"/>
      <c r="F324" s="15"/>
    </row>
    <row r="325" spans="1:7" s="25" customFormat="1" x14ac:dyDescent="0.3">
      <c r="A325" s="221"/>
      <c r="B325" s="455"/>
      <c r="C325" s="13"/>
      <c r="D325" s="14" t="s">
        <v>128</v>
      </c>
      <c r="E325" s="15">
        <v>141.49999999999997</v>
      </c>
      <c r="F325" s="15">
        <v>656.32999999999993</v>
      </c>
    </row>
    <row r="326" spans="1:7" s="25" customFormat="1" x14ac:dyDescent="0.3">
      <c r="A326" s="221"/>
      <c r="B326" s="1563"/>
      <c r="C326" s="13"/>
      <c r="D326" s="14"/>
      <c r="E326" s="15"/>
      <c r="F326" s="15"/>
    </row>
    <row r="327" spans="1:7" s="25" customFormat="1" x14ac:dyDescent="0.3">
      <c r="A327" s="221"/>
      <c r="B327" s="469" t="s">
        <v>124</v>
      </c>
      <c r="C327" s="13" t="s">
        <v>286</v>
      </c>
      <c r="D327" s="14" t="s">
        <v>125</v>
      </c>
      <c r="E327" s="15" t="s">
        <v>126</v>
      </c>
      <c r="F327" s="15" t="s">
        <v>127</v>
      </c>
    </row>
    <row r="328" spans="1:7" s="25" customFormat="1" x14ac:dyDescent="0.3">
      <c r="A328" s="221"/>
      <c r="B328" s="1563" t="s">
        <v>8</v>
      </c>
      <c r="C328" s="13" t="s">
        <v>102</v>
      </c>
      <c r="D328" s="14" t="s">
        <v>68</v>
      </c>
      <c r="E328" s="15">
        <v>25</v>
      </c>
      <c r="F328" s="15">
        <v>72</v>
      </c>
    </row>
    <row r="329" spans="1:7" s="25" customFormat="1" x14ac:dyDescent="0.3">
      <c r="A329" s="221"/>
      <c r="B329" s="1563" t="s">
        <v>3</v>
      </c>
      <c r="C329" s="13" t="s">
        <v>64</v>
      </c>
      <c r="D329" s="14" t="s">
        <v>65</v>
      </c>
      <c r="E329" s="15">
        <v>12</v>
      </c>
      <c r="F329" s="15">
        <v>75</v>
      </c>
    </row>
    <row r="330" spans="1:7" s="25" customFormat="1" x14ac:dyDescent="0.3">
      <c r="A330" s="221"/>
      <c r="B330" s="455" t="s">
        <v>0</v>
      </c>
      <c r="C330" s="13" t="s">
        <v>107</v>
      </c>
      <c r="D330" s="14" t="s">
        <v>14</v>
      </c>
      <c r="E330" s="15">
        <v>3.1</v>
      </c>
      <c r="F330" s="15">
        <v>93.2</v>
      </c>
    </row>
    <row r="331" spans="1:7" s="25" customFormat="1" x14ac:dyDescent="0.3">
      <c r="A331" s="221"/>
      <c r="B331" s="1563" t="s">
        <v>77</v>
      </c>
      <c r="C331" s="13" t="s">
        <v>114</v>
      </c>
      <c r="D331" s="14" t="s">
        <v>2</v>
      </c>
      <c r="E331" s="15">
        <v>5</v>
      </c>
      <c r="F331" s="15">
        <v>28</v>
      </c>
    </row>
    <row r="332" spans="1:7" s="25" customFormat="1" x14ac:dyDescent="0.3">
      <c r="A332" s="145"/>
      <c r="B332" s="12"/>
      <c r="C332" s="13"/>
      <c r="D332" s="14"/>
      <c r="E332" s="15"/>
      <c r="F332" s="15"/>
    </row>
    <row r="333" spans="1:7" s="25" customFormat="1" x14ac:dyDescent="0.3">
      <c r="A333" s="145"/>
      <c r="B333" s="12"/>
      <c r="C333" s="13"/>
      <c r="D333" s="14" t="s">
        <v>128</v>
      </c>
      <c r="E333" s="15">
        <v>45.1</v>
      </c>
      <c r="F333" s="15">
        <v>268.2</v>
      </c>
    </row>
    <row r="334" spans="1:7" s="25" customFormat="1" ht="23.25" x14ac:dyDescent="0.35">
      <c r="A334" s="147"/>
      <c r="B334" s="12"/>
      <c r="C334" s="13"/>
      <c r="D334" s="14"/>
      <c r="E334" s="15"/>
      <c r="F334" s="15"/>
      <c r="G334" s="529">
        <v>45002</v>
      </c>
    </row>
    <row r="335" spans="1:7" s="25" customFormat="1" ht="22.5" x14ac:dyDescent="0.3">
      <c r="A335" s="147"/>
      <c r="B335" s="15"/>
      <c r="C335" s="15"/>
      <c r="D335" s="15" t="s">
        <v>136</v>
      </c>
      <c r="E335" s="15">
        <v>585</v>
      </c>
      <c r="F335" s="15">
        <v>2339.1799999999998</v>
      </c>
      <c r="G335" s="527">
        <v>585</v>
      </c>
    </row>
    <row r="336" spans="1:7" s="25" customFormat="1" x14ac:dyDescent="0.3">
      <c r="A336" s="36"/>
      <c r="B336" s="473"/>
      <c r="C336" s="473"/>
      <c r="D336" s="473"/>
      <c r="E336" s="473"/>
      <c r="F336" s="473"/>
      <c r="G336" s="528"/>
    </row>
    <row r="337" spans="1:7" s="25" customFormat="1" x14ac:dyDescent="0.3">
      <c r="A337" s="147"/>
      <c r="B337" s="473"/>
      <c r="C337" s="473"/>
      <c r="D337" s="473"/>
      <c r="E337" s="473"/>
      <c r="F337" s="473"/>
      <c r="G337" s="528">
        <v>0</v>
      </c>
    </row>
    <row r="338" spans="1:7" s="25" customFormat="1" ht="18.75" customHeight="1" x14ac:dyDescent="0.3">
      <c r="A338" s="146"/>
      <c r="B338" s="257"/>
      <c r="C338" s="260" t="s">
        <v>130</v>
      </c>
      <c r="D338" s="257"/>
      <c r="E338" s="261" t="s">
        <v>131</v>
      </c>
      <c r="F338" s="32"/>
    </row>
    <row r="339" spans="1:7" s="25" customFormat="1" ht="51.75" customHeight="1" x14ac:dyDescent="0.3">
      <c r="A339" s="146"/>
      <c r="B339" s="257"/>
      <c r="C339" s="262" t="s">
        <v>139</v>
      </c>
      <c r="D339" s="257"/>
      <c r="E339" s="262" t="s">
        <v>140</v>
      </c>
      <c r="F339" s="263"/>
      <c r="G339" s="528"/>
    </row>
    <row r="340" spans="1:7" s="25" customFormat="1" ht="23.25" customHeight="1" x14ac:dyDescent="0.3">
      <c r="A340" s="146"/>
      <c r="B340" s="262"/>
      <c r="C340" s="257"/>
      <c r="D340" s="262"/>
      <c r="E340" s="263"/>
      <c r="F340" s="262"/>
    </row>
    <row r="341" spans="1:7" s="96" customFormat="1" ht="23.25" customHeight="1" x14ac:dyDescent="0.3">
      <c r="A341" s="460"/>
      <c r="B341" s="770"/>
      <c r="C341" s="419"/>
      <c r="D341" s="770"/>
      <c r="E341" s="771"/>
      <c r="F341" s="770"/>
    </row>
    <row r="342" spans="1:7" ht="20.25" x14ac:dyDescent="0.3">
      <c r="B342" s="257"/>
      <c r="C342" s="476" t="s">
        <v>115</v>
      </c>
    </row>
    <row r="343" spans="1:7" ht="20.25" x14ac:dyDescent="0.3">
      <c r="B343" s="257"/>
      <c r="C343" s="476" t="s">
        <v>138</v>
      </c>
    </row>
    <row r="344" spans="1:7" x14ac:dyDescent="0.3">
      <c r="B344" s="257"/>
    </row>
    <row r="345" spans="1:7" ht="22.5" x14ac:dyDescent="0.3">
      <c r="B345" s="257"/>
      <c r="E345" s="257"/>
      <c r="F345" s="477" t="s">
        <v>116</v>
      </c>
    </row>
    <row r="346" spans="1:7" x14ac:dyDescent="0.3">
      <c r="B346" s="257"/>
      <c r="E346" s="257"/>
      <c r="F346" s="478" t="s">
        <v>134</v>
      </c>
    </row>
    <row r="347" spans="1:7" x14ac:dyDescent="0.3">
      <c r="B347" s="257"/>
      <c r="E347" s="257"/>
      <c r="F347" s="478" t="s">
        <v>117</v>
      </c>
    </row>
    <row r="348" spans="1:7" x14ac:dyDescent="0.3">
      <c r="B348" s="257"/>
      <c r="E348" s="257"/>
      <c r="F348" s="478" t="s">
        <v>257</v>
      </c>
    </row>
    <row r="349" spans="1:7" x14ac:dyDescent="0.3">
      <c r="B349" s="257"/>
    </row>
    <row r="350" spans="1:7" x14ac:dyDescent="0.3">
      <c r="A350" s="19" t="s">
        <v>288</v>
      </c>
      <c r="B350" s="479"/>
      <c r="D350" s="480"/>
      <c r="E350" s="480"/>
      <c r="F350" s="480"/>
    </row>
    <row r="351" spans="1:7" x14ac:dyDescent="0.3">
      <c r="B351" s="257"/>
    </row>
    <row r="352" spans="1:7" ht="20.25" x14ac:dyDescent="0.3">
      <c r="B352" s="257"/>
      <c r="C352" s="1605" t="s">
        <v>119</v>
      </c>
      <c r="D352" s="1605"/>
      <c r="E352" s="1605"/>
      <c r="F352" s="481"/>
    </row>
    <row r="353" spans="2:6" ht="20.25" x14ac:dyDescent="0.3">
      <c r="B353" s="257"/>
      <c r="C353" s="1606">
        <v>45003</v>
      </c>
      <c r="D353" s="1606"/>
      <c r="E353" s="1606"/>
      <c r="F353" s="482"/>
    </row>
    <row r="354" spans="2:6" x14ac:dyDescent="0.3">
      <c r="B354" s="257"/>
      <c r="F354" s="482"/>
    </row>
    <row r="355" spans="2:6" x14ac:dyDescent="0.3">
      <c r="B355" s="257"/>
      <c r="C355" s="1562"/>
      <c r="F355" s="482"/>
    </row>
    <row r="356" spans="2:6" x14ac:dyDescent="0.3">
      <c r="B356" s="469" t="s">
        <v>120</v>
      </c>
      <c r="C356" s="475" t="s">
        <v>121</v>
      </c>
      <c r="D356" s="1604" t="s">
        <v>123</v>
      </c>
      <c r="E356" s="1604"/>
      <c r="F356" s="1604"/>
    </row>
    <row r="357" spans="2:6" x14ac:dyDescent="0.3">
      <c r="B357" s="469" t="s">
        <v>124</v>
      </c>
      <c r="C357" s="469" t="s">
        <v>265</v>
      </c>
      <c r="D357" s="475" t="s">
        <v>125</v>
      </c>
      <c r="E357" s="1563" t="s">
        <v>126</v>
      </c>
      <c r="F357" s="1563" t="s">
        <v>127</v>
      </c>
    </row>
    <row r="358" spans="2:6" x14ac:dyDescent="0.3">
      <c r="B358" s="1563" t="s">
        <v>8</v>
      </c>
      <c r="C358" s="13" t="s">
        <v>289</v>
      </c>
      <c r="D358" s="14" t="s">
        <v>234</v>
      </c>
      <c r="E358" s="15">
        <v>60</v>
      </c>
      <c r="F358" s="15">
        <v>252.125</v>
      </c>
    </row>
    <row r="359" spans="2:6" x14ac:dyDescent="0.3">
      <c r="B359" s="1563" t="s">
        <v>3</v>
      </c>
      <c r="C359" s="13" t="s">
        <v>43</v>
      </c>
      <c r="D359" s="14" t="s">
        <v>44</v>
      </c>
      <c r="E359" s="15">
        <v>34</v>
      </c>
      <c r="F359" s="15">
        <v>298.71999999999997</v>
      </c>
    </row>
    <row r="360" spans="2:6" x14ac:dyDescent="0.3">
      <c r="B360" s="1563" t="s">
        <v>0</v>
      </c>
      <c r="C360" s="13" t="s">
        <v>67</v>
      </c>
      <c r="D360" s="14" t="s">
        <v>68</v>
      </c>
      <c r="E360" s="15">
        <v>10</v>
      </c>
      <c r="F360" s="15">
        <v>2.8</v>
      </c>
    </row>
    <row r="361" spans="2:6" x14ac:dyDescent="0.3">
      <c r="B361" s="1563" t="s">
        <v>77</v>
      </c>
      <c r="C361" s="13" t="s">
        <v>114</v>
      </c>
      <c r="D361" s="14" t="s">
        <v>2</v>
      </c>
      <c r="E361" s="15">
        <v>5</v>
      </c>
      <c r="F361" s="15">
        <v>28</v>
      </c>
    </row>
    <row r="362" spans="2:6" x14ac:dyDescent="0.3">
      <c r="B362" s="1563" t="s">
        <v>23</v>
      </c>
      <c r="C362" s="13" t="s">
        <v>107</v>
      </c>
      <c r="D362" s="14" t="s">
        <v>14</v>
      </c>
      <c r="E362" s="15">
        <v>3.1</v>
      </c>
      <c r="F362" s="15">
        <v>93.2</v>
      </c>
    </row>
    <row r="363" spans="2:6" x14ac:dyDescent="0.3">
      <c r="B363" s="1563" t="s">
        <v>51</v>
      </c>
      <c r="C363" s="13" t="s">
        <v>64</v>
      </c>
      <c r="D363" s="14" t="s">
        <v>65</v>
      </c>
      <c r="E363" s="15">
        <v>12</v>
      </c>
      <c r="F363" s="15">
        <v>75</v>
      </c>
    </row>
    <row r="364" spans="2:6" x14ac:dyDescent="0.3">
      <c r="B364" s="1563"/>
      <c r="C364" s="13"/>
      <c r="D364" s="14"/>
      <c r="E364" s="15"/>
      <c r="F364" s="15"/>
    </row>
    <row r="365" spans="2:6" x14ac:dyDescent="0.3">
      <c r="B365" s="12"/>
      <c r="C365" s="13"/>
      <c r="D365" s="14" t="s">
        <v>128</v>
      </c>
      <c r="E365" s="15">
        <v>124.1</v>
      </c>
      <c r="F365" s="15">
        <v>749.84500000000003</v>
      </c>
    </row>
    <row r="366" spans="2:6" x14ac:dyDescent="0.3">
      <c r="B366" s="12"/>
      <c r="C366" s="13"/>
      <c r="D366" s="14"/>
      <c r="E366" s="15"/>
      <c r="F366" s="15"/>
    </row>
    <row r="367" spans="2:6" x14ac:dyDescent="0.3">
      <c r="B367" s="12"/>
      <c r="C367" s="13"/>
      <c r="D367" s="14"/>
      <c r="E367" s="15"/>
      <c r="F367" s="15"/>
    </row>
    <row r="368" spans="2:6" x14ac:dyDescent="0.3">
      <c r="B368" s="469" t="s">
        <v>124</v>
      </c>
      <c r="C368" s="15" t="s">
        <v>292</v>
      </c>
      <c r="D368" s="14" t="s">
        <v>125</v>
      </c>
      <c r="E368" s="15" t="s">
        <v>126</v>
      </c>
      <c r="F368" s="15" t="s">
        <v>127</v>
      </c>
    </row>
    <row r="369" spans="2:6" x14ac:dyDescent="0.3">
      <c r="B369" s="1563" t="s">
        <v>8</v>
      </c>
      <c r="C369" s="13" t="s">
        <v>102</v>
      </c>
      <c r="D369" s="14" t="s">
        <v>68</v>
      </c>
      <c r="E369" s="15">
        <v>25</v>
      </c>
      <c r="F369" s="15">
        <v>72</v>
      </c>
    </row>
    <row r="370" spans="2:6" x14ac:dyDescent="0.3">
      <c r="B370" s="1563" t="s">
        <v>3</v>
      </c>
      <c r="C370" s="13" t="s">
        <v>64</v>
      </c>
      <c r="D370" s="14" t="s">
        <v>65</v>
      </c>
      <c r="E370" s="15">
        <v>12</v>
      </c>
      <c r="F370" s="15">
        <v>75</v>
      </c>
    </row>
    <row r="371" spans="2:6" x14ac:dyDescent="0.3">
      <c r="B371" s="1563" t="s">
        <v>0</v>
      </c>
      <c r="C371" s="13" t="s">
        <v>107</v>
      </c>
      <c r="D371" s="14" t="s">
        <v>14</v>
      </c>
      <c r="E371" s="15">
        <v>3.1</v>
      </c>
      <c r="F371" s="15">
        <v>93.2</v>
      </c>
    </row>
    <row r="372" spans="2:6" x14ac:dyDescent="0.3">
      <c r="B372" s="1563" t="s">
        <v>77</v>
      </c>
      <c r="C372" s="13" t="s">
        <v>290</v>
      </c>
      <c r="D372" s="14" t="s">
        <v>251</v>
      </c>
      <c r="E372" s="15">
        <v>120</v>
      </c>
      <c r="F372" s="15">
        <v>146.4</v>
      </c>
    </row>
    <row r="373" spans="2:6" x14ac:dyDescent="0.3">
      <c r="B373" s="455" t="s">
        <v>23</v>
      </c>
      <c r="C373" s="13" t="s">
        <v>93</v>
      </c>
      <c r="D373" s="14" t="s">
        <v>5</v>
      </c>
      <c r="E373" s="15">
        <v>75</v>
      </c>
      <c r="F373" s="15">
        <v>94.25</v>
      </c>
    </row>
    <row r="374" spans="2:6" x14ac:dyDescent="0.3">
      <c r="B374" s="1563" t="s">
        <v>51</v>
      </c>
      <c r="C374" s="13" t="s">
        <v>110</v>
      </c>
      <c r="D374" s="14" t="s">
        <v>5</v>
      </c>
      <c r="E374" s="15">
        <v>125.8</v>
      </c>
      <c r="F374" s="15">
        <v>70.5</v>
      </c>
    </row>
    <row r="375" spans="2:6" x14ac:dyDescent="0.3">
      <c r="B375" s="455" t="s">
        <v>15</v>
      </c>
      <c r="C375" s="13" t="s">
        <v>291</v>
      </c>
      <c r="D375" s="14" t="s">
        <v>218</v>
      </c>
      <c r="E375" s="15">
        <v>100</v>
      </c>
      <c r="F375" s="15">
        <v>123</v>
      </c>
    </row>
    <row r="376" spans="2:6" hidden="1" x14ac:dyDescent="0.3">
      <c r="B376" s="1563"/>
      <c r="C376" s="13"/>
      <c r="D376" s="14"/>
      <c r="E376" s="15"/>
      <c r="F376" s="15"/>
    </row>
    <row r="377" spans="2:6" hidden="1" x14ac:dyDescent="0.3">
      <c r="B377" s="1563"/>
      <c r="C377" s="13"/>
      <c r="D377" s="14" t="s">
        <v>128</v>
      </c>
      <c r="E377" s="15">
        <v>240.89999999999998</v>
      </c>
      <c r="F377" s="15">
        <v>674.35</v>
      </c>
    </row>
    <row r="378" spans="2:6" hidden="1" x14ac:dyDescent="0.3">
      <c r="B378" s="1563"/>
      <c r="C378" s="13"/>
      <c r="D378" s="14"/>
      <c r="E378" s="15"/>
      <c r="F378" s="15"/>
    </row>
    <row r="379" spans="2:6" hidden="1" x14ac:dyDescent="0.3">
      <c r="B379" s="469" t="s">
        <v>124</v>
      </c>
      <c r="C379" s="13" t="s">
        <v>282</v>
      </c>
      <c r="D379" s="14" t="s">
        <v>125</v>
      </c>
      <c r="E379" s="15" t="s">
        <v>126</v>
      </c>
      <c r="F379" s="15" t="s">
        <v>127</v>
      </c>
    </row>
    <row r="380" spans="2:6" hidden="1" x14ac:dyDescent="0.3">
      <c r="B380" s="469">
        <v>1</v>
      </c>
      <c r="C380" s="13"/>
      <c r="D380" s="475"/>
      <c r="E380" s="15"/>
      <c r="F380" s="15"/>
    </row>
    <row r="381" spans="2:6" hidden="1" x14ac:dyDescent="0.3">
      <c r="B381" s="1563" t="s">
        <v>3</v>
      </c>
      <c r="C381" s="13"/>
      <c r="D381" s="14"/>
      <c r="E381" s="15"/>
      <c r="F381" s="15"/>
    </row>
    <row r="382" spans="2:6" hidden="1" x14ac:dyDescent="0.3">
      <c r="B382" s="455" t="s">
        <v>0</v>
      </c>
      <c r="C382" s="13"/>
      <c r="D382" s="14"/>
      <c r="E382" s="15"/>
      <c r="F382" s="15"/>
    </row>
    <row r="383" spans="2:6" hidden="1" x14ac:dyDescent="0.3">
      <c r="B383" s="1563" t="s">
        <v>77</v>
      </c>
      <c r="C383" s="13"/>
      <c r="D383" s="14"/>
      <c r="E383" s="15"/>
      <c r="F383" s="15"/>
    </row>
    <row r="384" spans="2:6" hidden="1" x14ac:dyDescent="0.3">
      <c r="B384" s="1563" t="s">
        <v>23</v>
      </c>
      <c r="C384" s="13"/>
      <c r="D384" s="14"/>
      <c r="E384" s="15"/>
      <c r="F384" s="15"/>
    </row>
    <row r="385" spans="2:7" hidden="1" x14ac:dyDescent="0.3">
      <c r="B385" s="455"/>
      <c r="C385" s="13"/>
      <c r="D385" s="14"/>
      <c r="E385" s="15"/>
      <c r="F385" s="15"/>
    </row>
    <row r="386" spans="2:7" hidden="1" x14ac:dyDescent="0.3">
      <c r="B386" s="455"/>
      <c r="C386" s="13"/>
      <c r="D386" s="14" t="s">
        <v>128</v>
      </c>
      <c r="E386" s="15">
        <v>0</v>
      </c>
      <c r="F386" s="15">
        <v>0</v>
      </c>
    </row>
    <row r="387" spans="2:7" hidden="1" x14ac:dyDescent="0.3">
      <c r="B387" s="1563"/>
      <c r="C387" s="13"/>
      <c r="D387" s="14"/>
      <c r="E387" s="15"/>
      <c r="F387" s="15"/>
    </row>
    <row r="388" spans="2:7" hidden="1" x14ac:dyDescent="0.3">
      <c r="B388" s="469" t="s">
        <v>124</v>
      </c>
      <c r="C388" s="13" t="s">
        <v>286</v>
      </c>
      <c r="D388" s="14" t="s">
        <v>125</v>
      </c>
      <c r="E388" s="15" t="s">
        <v>126</v>
      </c>
      <c r="F388" s="15" t="s">
        <v>127</v>
      </c>
    </row>
    <row r="389" spans="2:7" hidden="1" x14ac:dyDescent="0.3">
      <c r="B389" s="1563" t="s">
        <v>8</v>
      </c>
      <c r="C389" s="13"/>
      <c r="D389" s="14"/>
      <c r="E389" s="15"/>
      <c r="F389" s="15"/>
    </row>
    <row r="390" spans="2:7" hidden="1" x14ac:dyDescent="0.3">
      <c r="B390" s="1563" t="s">
        <v>3</v>
      </c>
      <c r="C390" s="13"/>
      <c r="D390" s="14"/>
      <c r="E390" s="15"/>
      <c r="F390" s="15"/>
    </row>
    <row r="391" spans="2:7" hidden="1" x14ac:dyDescent="0.3">
      <c r="B391" s="455" t="s">
        <v>0</v>
      </c>
      <c r="C391" s="13"/>
      <c r="D391" s="14"/>
      <c r="E391" s="15"/>
      <c r="F391" s="15"/>
    </row>
    <row r="392" spans="2:7" hidden="1" x14ac:dyDescent="0.3">
      <c r="B392" s="1563" t="s">
        <v>77</v>
      </c>
      <c r="C392" s="13"/>
      <c r="D392" s="14"/>
      <c r="E392" s="15"/>
      <c r="F392" s="15"/>
    </row>
    <row r="393" spans="2:7" hidden="1" x14ac:dyDescent="0.3">
      <c r="B393" s="12"/>
      <c r="C393" s="13"/>
      <c r="D393" s="14"/>
      <c r="E393" s="15"/>
      <c r="F393" s="15"/>
    </row>
    <row r="394" spans="2:7" hidden="1" x14ac:dyDescent="0.3">
      <c r="B394" s="12"/>
      <c r="C394" s="13"/>
      <c r="D394" s="14" t="s">
        <v>128</v>
      </c>
      <c r="E394" s="15">
        <v>0</v>
      </c>
      <c r="F394" s="15">
        <v>0</v>
      </c>
    </row>
    <row r="395" spans="2:7" ht="23.25" x14ac:dyDescent="0.35">
      <c r="B395" s="12"/>
      <c r="C395" s="13"/>
      <c r="D395" s="14"/>
      <c r="E395" s="15"/>
      <c r="F395" s="15"/>
      <c r="G395" s="529">
        <v>45002</v>
      </c>
    </row>
    <row r="396" spans="2:7" ht="22.5" x14ac:dyDescent="0.3">
      <c r="B396" s="15"/>
      <c r="C396" s="15"/>
      <c r="D396" s="15" t="s">
        <v>136</v>
      </c>
      <c r="E396" s="15">
        <v>365</v>
      </c>
      <c r="F396" s="15">
        <v>1424.1950000000002</v>
      </c>
      <c r="G396" s="527">
        <v>585</v>
      </c>
    </row>
    <row r="397" spans="2:7" x14ac:dyDescent="0.3">
      <c r="B397" s="473"/>
      <c r="C397" s="473"/>
      <c r="D397" s="473"/>
      <c r="E397" s="473"/>
      <c r="F397" s="473"/>
      <c r="G397" s="528"/>
    </row>
    <row r="398" spans="2:7" x14ac:dyDescent="0.3">
      <c r="B398" s="473"/>
      <c r="C398" s="473"/>
      <c r="D398" s="473"/>
      <c r="E398" s="473"/>
      <c r="F398" s="473"/>
      <c r="G398" s="528">
        <f>G396-E396</f>
        <v>220</v>
      </c>
    </row>
    <row r="399" spans="2:7" ht="30" customHeight="1" x14ac:dyDescent="0.3">
      <c r="B399" s="257"/>
      <c r="C399" s="260" t="s">
        <v>130</v>
      </c>
      <c r="D399" s="257"/>
      <c r="E399" s="261" t="s">
        <v>131</v>
      </c>
    </row>
    <row r="400" spans="2:7" ht="30.75" customHeight="1" x14ac:dyDescent="0.3">
      <c r="B400" s="257"/>
      <c r="C400" s="262" t="s">
        <v>139</v>
      </c>
      <c r="D400" s="257"/>
      <c r="E400" s="262" t="s">
        <v>140</v>
      </c>
      <c r="F400" s="263"/>
    </row>
    <row r="401" spans="1:6" x14ac:dyDescent="0.3">
      <c r="B401" s="262"/>
      <c r="C401" s="257"/>
      <c r="D401" s="262"/>
      <c r="E401" s="263"/>
      <c r="F401" s="262"/>
    </row>
    <row r="404" spans="1:6" ht="20.25" x14ac:dyDescent="0.3">
      <c r="B404" s="257"/>
      <c r="C404" s="476" t="s">
        <v>115</v>
      </c>
    </row>
    <row r="405" spans="1:6" ht="20.25" x14ac:dyDescent="0.3">
      <c r="B405" s="257"/>
      <c r="C405" s="476" t="s">
        <v>138</v>
      </c>
    </row>
    <row r="406" spans="1:6" x14ac:dyDescent="0.3">
      <c r="B406" s="257"/>
    </row>
    <row r="407" spans="1:6" ht="22.5" x14ac:dyDescent="0.3">
      <c r="B407" s="257"/>
      <c r="E407" s="257"/>
      <c r="F407" s="477" t="s">
        <v>116</v>
      </c>
    </row>
    <row r="408" spans="1:6" x14ac:dyDescent="0.3">
      <c r="B408" s="257"/>
      <c r="E408" s="257"/>
      <c r="F408" s="478" t="s">
        <v>134</v>
      </c>
    </row>
    <row r="409" spans="1:6" x14ac:dyDescent="0.3">
      <c r="B409" s="257"/>
      <c r="E409" s="257"/>
      <c r="F409" s="478" t="s">
        <v>117</v>
      </c>
    </row>
    <row r="410" spans="1:6" x14ac:dyDescent="0.3">
      <c r="B410" s="257"/>
      <c r="E410" s="257"/>
      <c r="F410" s="478" t="s">
        <v>257</v>
      </c>
    </row>
    <row r="411" spans="1:6" x14ac:dyDescent="0.3">
      <c r="A411" s="19"/>
      <c r="B411" s="257"/>
      <c r="C411" s="31"/>
    </row>
    <row r="412" spans="1:6" x14ac:dyDescent="0.3">
      <c r="A412" s="19" t="s">
        <v>287</v>
      </c>
      <c r="B412" s="479"/>
      <c r="C412" s="31"/>
      <c r="D412" s="480"/>
      <c r="E412" s="480"/>
      <c r="F412" s="480"/>
    </row>
    <row r="413" spans="1:6" x14ac:dyDescent="0.3">
      <c r="B413" s="257"/>
    </row>
    <row r="414" spans="1:6" ht="20.25" x14ac:dyDescent="0.3">
      <c r="B414" s="257"/>
      <c r="C414" s="1605" t="s">
        <v>119</v>
      </c>
      <c r="D414" s="1605"/>
      <c r="E414" s="1605"/>
      <c r="F414" s="481"/>
    </row>
    <row r="415" spans="1:6" ht="20.25" x14ac:dyDescent="0.3">
      <c r="B415" s="257"/>
      <c r="C415" s="1606">
        <v>45002</v>
      </c>
      <c r="D415" s="1606"/>
      <c r="E415" s="1606"/>
      <c r="F415" s="482"/>
    </row>
    <row r="416" spans="1:6" x14ac:dyDescent="0.3">
      <c r="B416" s="257"/>
      <c r="F416" s="482"/>
    </row>
    <row r="417" spans="2:6" x14ac:dyDescent="0.3">
      <c r="B417" s="257"/>
      <c r="C417" s="1562"/>
      <c r="F417" s="482"/>
    </row>
    <row r="418" spans="2:6" x14ac:dyDescent="0.3">
      <c r="B418" s="469" t="s">
        <v>120</v>
      </c>
      <c r="C418" s="475" t="s">
        <v>121</v>
      </c>
      <c r="D418" s="1604" t="s">
        <v>123</v>
      </c>
      <c r="E418" s="1604"/>
      <c r="F418" s="1604"/>
    </row>
    <row r="419" spans="2:6" x14ac:dyDescent="0.3">
      <c r="B419" s="469" t="s">
        <v>124</v>
      </c>
      <c r="C419" s="469" t="s">
        <v>265</v>
      </c>
      <c r="D419" s="475" t="s">
        <v>125</v>
      </c>
      <c r="E419" s="1563" t="s">
        <v>126</v>
      </c>
      <c r="F419" s="1563" t="s">
        <v>127</v>
      </c>
    </row>
    <row r="420" spans="2:6" x14ac:dyDescent="0.3">
      <c r="B420" s="1563" t="s">
        <v>8</v>
      </c>
      <c r="C420" s="13" t="s">
        <v>32</v>
      </c>
      <c r="D420" s="14" t="s">
        <v>264</v>
      </c>
      <c r="E420" s="15">
        <v>81.5</v>
      </c>
      <c r="F420" s="15">
        <v>278.27999999999997</v>
      </c>
    </row>
    <row r="421" spans="2:6" x14ac:dyDescent="0.3">
      <c r="B421" s="1563" t="s">
        <v>3</v>
      </c>
      <c r="C421" s="13" t="s">
        <v>202</v>
      </c>
      <c r="D421" s="14" t="s">
        <v>2</v>
      </c>
      <c r="E421" s="15">
        <v>10</v>
      </c>
      <c r="F421" s="15">
        <v>28.2</v>
      </c>
    </row>
    <row r="422" spans="2:6" x14ac:dyDescent="0.3">
      <c r="B422" s="1563" t="s">
        <v>0</v>
      </c>
      <c r="C422" s="13" t="s">
        <v>64</v>
      </c>
      <c r="D422" s="14" t="s">
        <v>65</v>
      </c>
      <c r="E422" s="15">
        <v>12</v>
      </c>
      <c r="F422" s="15">
        <v>75</v>
      </c>
    </row>
    <row r="423" spans="2:6" x14ac:dyDescent="0.3">
      <c r="B423" s="1563" t="s">
        <v>23</v>
      </c>
      <c r="C423" s="13" t="s">
        <v>107</v>
      </c>
      <c r="D423" s="14" t="s">
        <v>14</v>
      </c>
      <c r="E423" s="15">
        <v>3.1</v>
      </c>
      <c r="F423" s="15">
        <v>93.2</v>
      </c>
    </row>
    <row r="424" spans="2:6" x14ac:dyDescent="0.3">
      <c r="B424" s="1563" t="s">
        <v>51</v>
      </c>
      <c r="C424" s="13" t="s">
        <v>93</v>
      </c>
      <c r="D424" s="14" t="s">
        <v>2</v>
      </c>
      <c r="E424" s="15">
        <v>75</v>
      </c>
      <c r="F424" s="15">
        <v>94.25</v>
      </c>
    </row>
    <row r="425" spans="2:6" x14ac:dyDescent="0.3">
      <c r="B425" s="1563"/>
      <c r="C425" s="13"/>
      <c r="D425" s="14"/>
      <c r="E425" s="15"/>
      <c r="F425" s="15"/>
    </row>
    <row r="426" spans="2:6" x14ac:dyDescent="0.3">
      <c r="B426" s="12"/>
      <c r="C426" s="13"/>
      <c r="D426" s="14" t="s">
        <v>128</v>
      </c>
      <c r="E426" s="15">
        <v>181.6</v>
      </c>
      <c r="F426" s="15">
        <v>568.92999999999995</v>
      </c>
    </row>
    <row r="427" spans="2:6" x14ac:dyDescent="0.3">
      <c r="B427" s="12"/>
      <c r="C427" s="13"/>
      <c r="D427" s="14"/>
      <c r="E427" s="15"/>
      <c r="F427" s="15"/>
    </row>
    <row r="428" spans="2:6" x14ac:dyDescent="0.3">
      <c r="B428" s="469" t="s">
        <v>124</v>
      </c>
      <c r="C428" s="15" t="s">
        <v>247</v>
      </c>
      <c r="D428" s="14" t="s">
        <v>125</v>
      </c>
      <c r="E428" s="15" t="s">
        <v>126</v>
      </c>
      <c r="F428" s="15" t="s">
        <v>127</v>
      </c>
    </row>
    <row r="429" spans="2:6" x14ac:dyDescent="0.3">
      <c r="B429" s="1563" t="s">
        <v>8</v>
      </c>
      <c r="C429" s="13" t="s">
        <v>91</v>
      </c>
      <c r="D429" s="14" t="s">
        <v>92</v>
      </c>
      <c r="E429" s="15">
        <v>50</v>
      </c>
      <c r="F429" s="15">
        <v>122</v>
      </c>
    </row>
    <row r="430" spans="2:6" x14ac:dyDescent="0.3">
      <c r="B430" s="1563" t="s">
        <v>3</v>
      </c>
      <c r="C430" s="13" t="s">
        <v>30</v>
      </c>
      <c r="D430" s="14" t="s">
        <v>29</v>
      </c>
      <c r="E430" s="15">
        <v>85</v>
      </c>
      <c r="F430" s="15">
        <v>222.3</v>
      </c>
    </row>
    <row r="431" spans="2:6" x14ac:dyDescent="0.3">
      <c r="B431" s="1563" t="s">
        <v>0</v>
      </c>
      <c r="C431" s="13" t="s">
        <v>43</v>
      </c>
      <c r="D431" s="14" t="s">
        <v>44</v>
      </c>
      <c r="E431" s="15">
        <v>34</v>
      </c>
      <c r="F431" s="15">
        <v>298.71999999999997</v>
      </c>
    </row>
    <row r="432" spans="2:6" x14ac:dyDescent="0.3">
      <c r="B432" s="1563" t="s">
        <v>77</v>
      </c>
      <c r="C432" s="13" t="s">
        <v>144</v>
      </c>
      <c r="D432" s="14" t="s">
        <v>2</v>
      </c>
      <c r="E432" s="15">
        <v>15</v>
      </c>
      <c r="F432" s="15">
        <v>88</v>
      </c>
    </row>
    <row r="433" spans="2:6" x14ac:dyDescent="0.3">
      <c r="B433" s="455" t="s">
        <v>23</v>
      </c>
      <c r="C433" s="13" t="s">
        <v>107</v>
      </c>
      <c r="D433" s="14" t="s">
        <v>14</v>
      </c>
      <c r="E433" s="15">
        <v>3.1</v>
      </c>
      <c r="F433" s="15">
        <v>93.2</v>
      </c>
    </row>
    <row r="434" spans="2:6" x14ac:dyDescent="0.3">
      <c r="B434" s="1563" t="s">
        <v>51</v>
      </c>
      <c r="C434" s="13" t="s">
        <v>108</v>
      </c>
      <c r="D434" s="14" t="s">
        <v>65</v>
      </c>
      <c r="E434" s="15">
        <v>1.2</v>
      </c>
      <c r="F434" s="15">
        <v>21.5</v>
      </c>
    </row>
    <row r="435" spans="2:6" x14ac:dyDescent="0.3">
      <c r="B435" s="12"/>
      <c r="C435" s="13"/>
      <c r="D435" s="14"/>
      <c r="E435" s="15"/>
      <c r="F435" s="15"/>
    </row>
    <row r="436" spans="2:6" x14ac:dyDescent="0.3">
      <c r="B436" s="1563"/>
      <c r="C436" s="13"/>
      <c r="D436" s="14" t="s">
        <v>128</v>
      </c>
      <c r="E436" s="15">
        <v>188.29999999999998</v>
      </c>
      <c r="F436" s="15">
        <v>845.72</v>
      </c>
    </row>
    <row r="437" spans="2:6" x14ac:dyDescent="0.3">
      <c r="B437" s="1563"/>
      <c r="C437" s="13"/>
      <c r="D437" s="14"/>
      <c r="E437" s="15"/>
      <c r="F437" s="15"/>
    </row>
    <row r="438" spans="2:6" x14ac:dyDescent="0.3">
      <c r="B438" s="469" t="s">
        <v>124</v>
      </c>
      <c r="C438" s="15" t="s">
        <v>292</v>
      </c>
      <c r="D438" s="14" t="s">
        <v>125</v>
      </c>
      <c r="E438" s="15" t="s">
        <v>126</v>
      </c>
      <c r="F438" s="15" t="s">
        <v>127</v>
      </c>
    </row>
    <row r="439" spans="2:6" x14ac:dyDescent="0.3">
      <c r="B439" s="1563" t="s">
        <v>8</v>
      </c>
      <c r="C439" s="13" t="s">
        <v>102</v>
      </c>
      <c r="D439" s="14" t="s">
        <v>68</v>
      </c>
      <c r="E439" s="15">
        <v>25</v>
      </c>
      <c r="F439" s="15">
        <v>72</v>
      </c>
    </row>
    <row r="440" spans="2:6" x14ac:dyDescent="0.3">
      <c r="B440" s="1563" t="s">
        <v>3</v>
      </c>
      <c r="C440" s="13" t="s">
        <v>64</v>
      </c>
      <c r="D440" s="14" t="s">
        <v>65</v>
      </c>
      <c r="E440" s="15">
        <v>12</v>
      </c>
      <c r="F440" s="15">
        <v>75</v>
      </c>
    </row>
    <row r="441" spans="2:6" x14ac:dyDescent="0.3">
      <c r="B441" s="455" t="s">
        <v>0</v>
      </c>
      <c r="C441" s="13" t="s">
        <v>107</v>
      </c>
      <c r="D441" s="14" t="s">
        <v>14</v>
      </c>
      <c r="E441" s="15">
        <v>3.1</v>
      </c>
      <c r="F441" s="15">
        <v>93.2</v>
      </c>
    </row>
    <row r="442" spans="2:6" x14ac:dyDescent="0.3">
      <c r="B442" s="1563" t="s">
        <v>77</v>
      </c>
      <c r="C442" s="13" t="s">
        <v>93</v>
      </c>
      <c r="D442" s="14" t="s">
        <v>2</v>
      </c>
      <c r="E442" s="15">
        <v>75</v>
      </c>
      <c r="F442" s="15">
        <v>94.25</v>
      </c>
    </row>
    <row r="443" spans="2:6" x14ac:dyDescent="0.3">
      <c r="B443" s="469">
        <v>5</v>
      </c>
      <c r="C443" s="13" t="s">
        <v>110</v>
      </c>
      <c r="D443" s="14" t="s">
        <v>5</v>
      </c>
      <c r="E443" s="15">
        <v>100</v>
      </c>
      <c r="F443" s="15">
        <v>70.5</v>
      </c>
    </row>
    <row r="444" spans="2:6" x14ac:dyDescent="0.3">
      <c r="B444" s="1098"/>
      <c r="C444" s="13"/>
      <c r="D444" s="475"/>
      <c r="E444" s="15"/>
      <c r="F444" s="15"/>
    </row>
    <row r="445" spans="2:6" x14ac:dyDescent="0.3">
      <c r="B445" s="455"/>
      <c r="C445" s="13"/>
      <c r="D445" s="14" t="s">
        <v>128</v>
      </c>
      <c r="E445" s="15">
        <v>215.1</v>
      </c>
      <c r="F445" s="15">
        <v>404.95</v>
      </c>
    </row>
    <row r="446" spans="2:6" x14ac:dyDescent="0.3">
      <c r="B446" s="1563"/>
      <c r="C446" s="13"/>
      <c r="D446" s="14"/>
      <c r="E446" s="15"/>
      <c r="F446" s="15"/>
    </row>
    <row r="447" spans="2:6" x14ac:dyDescent="0.3">
      <c r="B447" s="15"/>
      <c r="C447" s="15"/>
      <c r="D447" s="15" t="s">
        <v>136</v>
      </c>
      <c r="E447" s="15">
        <v>585</v>
      </c>
      <c r="F447" s="15">
        <v>1819.6</v>
      </c>
    </row>
    <row r="448" spans="2:6" x14ac:dyDescent="0.3">
      <c r="B448" s="473"/>
      <c r="C448" s="473"/>
      <c r="D448" s="473"/>
      <c r="E448" s="473"/>
      <c r="F448" s="473"/>
    </row>
    <row r="449" spans="2:6" x14ac:dyDescent="0.3">
      <c r="B449" s="473"/>
      <c r="C449" s="473"/>
      <c r="D449" s="473"/>
      <c r="E449" s="473"/>
      <c r="F449" s="473"/>
    </row>
    <row r="450" spans="2:6" x14ac:dyDescent="0.3">
      <c r="B450" s="473"/>
      <c r="C450" s="473"/>
      <c r="D450" s="473"/>
      <c r="E450" s="473"/>
      <c r="F450" s="473"/>
    </row>
    <row r="451" spans="2:6" x14ac:dyDescent="0.3">
      <c r="B451" s="257"/>
      <c r="C451" s="260" t="s">
        <v>130</v>
      </c>
      <c r="D451" s="257"/>
      <c r="E451" s="261" t="s">
        <v>131</v>
      </c>
    </row>
    <row r="452" spans="2:6" x14ac:dyDescent="0.3">
      <c r="B452" s="257"/>
      <c r="C452" s="262" t="s">
        <v>139</v>
      </c>
      <c r="D452" s="257"/>
      <c r="E452" s="262" t="s">
        <v>140</v>
      </c>
      <c r="F452" s="263"/>
    </row>
    <row r="453" spans="2:6" x14ac:dyDescent="0.3">
      <c r="B453" s="262"/>
      <c r="C453" s="257"/>
      <c r="D453" s="262"/>
      <c r="E453" s="263"/>
      <c r="F453" s="262"/>
    </row>
  </sheetData>
  <mergeCells count="21">
    <mergeCell ref="C414:E414"/>
    <mergeCell ref="C415:E415"/>
    <mergeCell ref="D418:F418"/>
    <mergeCell ref="C294:E294"/>
    <mergeCell ref="C295:E295"/>
    <mergeCell ref="D298:F298"/>
    <mergeCell ref="C352:E352"/>
    <mergeCell ref="C353:E353"/>
    <mergeCell ref="D356:F356"/>
    <mergeCell ref="D228:F228"/>
    <mergeCell ref="C12:E12"/>
    <mergeCell ref="C13:E13"/>
    <mergeCell ref="D16:F16"/>
    <mergeCell ref="C84:E84"/>
    <mergeCell ref="C85:E85"/>
    <mergeCell ref="D88:F88"/>
    <mergeCell ref="C154:E154"/>
    <mergeCell ref="C155:E155"/>
    <mergeCell ref="D158:F158"/>
    <mergeCell ref="C224:E224"/>
    <mergeCell ref="C225:E225"/>
  </mergeCells>
  <printOptions horizontalCentered="1"/>
  <pageMargins left="0.59055118110236227" right="0.59055118110236227" top="0.98425196850393704" bottom="0.39370078740157483" header="0.31496062992125984" footer="0.31496062992125984"/>
  <pageSetup paperSize="9" scale="75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1">
    <tabColor rgb="FFFFFF00"/>
  </sheetPr>
  <dimension ref="A1:Q1455"/>
  <sheetViews>
    <sheetView topLeftCell="B976" zoomScale="70" zoomScaleNormal="70" zoomScalePageLayoutView="60" workbookViewId="0">
      <selection activeCell="A127" sqref="A127:XFD127"/>
    </sheetView>
  </sheetViews>
  <sheetFormatPr defaultRowHeight="18.75" x14ac:dyDescent="0.3"/>
  <cols>
    <col min="1" max="1" width="4" style="21" hidden="1" customWidth="1"/>
    <col min="2" max="2" width="7.125" style="21" customWidth="1"/>
    <col min="3" max="3" width="37.25" style="20" customWidth="1"/>
    <col min="4" max="4" width="14.75" style="20" customWidth="1"/>
    <col min="5" max="6" width="14.5" style="20" customWidth="1"/>
    <col min="7" max="7" width="18" style="656" customWidth="1"/>
    <col min="8" max="8" width="7.375" style="21" customWidth="1"/>
    <col min="9" max="9" width="36.125" style="20" customWidth="1"/>
    <col min="10" max="10" width="15.125" style="20" customWidth="1"/>
    <col min="11" max="11" width="13.5" style="20" customWidth="1"/>
    <col min="12" max="12" width="15.25" style="20" customWidth="1"/>
    <col min="13" max="13" width="11.375" style="801" customWidth="1"/>
    <col min="14" max="32" width="2.875" style="21" customWidth="1"/>
    <col min="33" max="46" width="3.375" style="21" customWidth="1"/>
    <col min="47" max="16384" width="9" style="21"/>
  </cols>
  <sheetData>
    <row r="1" spans="1:14" s="25" customFormat="1" ht="18.75" customHeight="1" x14ac:dyDescent="0.3">
      <c r="A1" s="25">
        <v>1</v>
      </c>
      <c r="B1" s="22" t="s">
        <v>115</v>
      </c>
      <c r="C1" s="22"/>
      <c r="D1" s="20"/>
      <c r="E1" s="20"/>
      <c r="F1" s="20"/>
      <c r="G1" s="656"/>
      <c r="H1" s="476" t="s">
        <v>115</v>
      </c>
      <c r="I1" s="32"/>
      <c r="J1" s="32"/>
      <c r="K1" s="32"/>
      <c r="L1" s="32"/>
      <c r="M1" s="788"/>
      <c r="N1" s="25">
        <v>1</v>
      </c>
    </row>
    <row r="2" spans="1:14" s="25" customFormat="1" ht="18.75" customHeight="1" x14ac:dyDescent="0.3">
      <c r="A2" s="25">
        <v>1</v>
      </c>
      <c r="C2" s="22" t="s">
        <v>137</v>
      </c>
      <c r="D2" s="20"/>
      <c r="E2" s="20"/>
      <c r="F2" s="20"/>
      <c r="G2" s="606"/>
      <c r="I2" s="22" t="s">
        <v>138</v>
      </c>
      <c r="J2" s="20"/>
      <c r="K2" s="20"/>
      <c r="L2" s="20"/>
      <c r="M2" s="788"/>
    </row>
    <row r="3" spans="1:14" s="25" customFormat="1" ht="18.75" customHeight="1" x14ac:dyDescent="0.3">
      <c r="A3" s="25">
        <v>1</v>
      </c>
      <c r="C3" s="20"/>
      <c r="D3" s="20"/>
      <c r="E3" s="20"/>
      <c r="F3" s="20"/>
      <c r="G3" s="606"/>
      <c r="I3" s="20"/>
      <c r="J3" s="20"/>
      <c r="K3" s="20"/>
      <c r="L3" s="20"/>
      <c r="M3" s="788"/>
    </row>
    <row r="4" spans="1:14" s="25" customFormat="1" ht="18.75" customHeight="1" x14ac:dyDescent="0.3">
      <c r="A4" s="25">
        <v>1</v>
      </c>
      <c r="C4" s="20"/>
      <c r="D4" s="20"/>
      <c r="F4" s="603" t="s">
        <v>116</v>
      </c>
      <c r="G4" s="606"/>
      <c r="I4" s="20"/>
      <c r="J4" s="20"/>
      <c r="L4" s="23" t="s">
        <v>116</v>
      </c>
      <c r="M4" s="788"/>
    </row>
    <row r="5" spans="1:14" s="25" customFormat="1" ht="18.75" customHeight="1" x14ac:dyDescent="0.3">
      <c r="A5" s="25">
        <v>1</v>
      </c>
      <c r="C5" s="20"/>
      <c r="D5" s="20"/>
      <c r="F5" s="603" t="s">
        <v>134</v>
      </c>
      <c r="G5" s="606"/>
      <c r="I5" s="20"/>
      <c r="J5" s="20"/>
      <c r="L5" s="24" t="s">
        <v>134</v>
      </c>
      <c r="M5" s="788"/>
    </row>
    <row r="6" spans="1:14" s="25" customFormat="1" ht="18.75" customHeight="1" x14ac:dyDescent="0.3">
      <c r="A6" s="25">
        <v>1</v>
      </c>
      <c r="C6" s="20"/>
      <c r="D6" s="20"/>
      <c r="F6" s="603" t="s">
        <v>117</v>
      </c>
      <c r="G6" s="606"/>
      <c r="I6" s="20"/>
      <c r="J6" s="20"/>
      <c r="L6" s="24" t="s">
        <v>117</v>
      </c>
      <c r="M6" s="788"/>
    </row>
    <row r="7" spans="1:14" s="25" customFormat="1" ht="18.75" customHeight="1" x14ac:dyDescent="0.3">
      <c r="A7" s="25">
        <v>1</v>
      </c>
      <c r="C7" s="20"/>
      <c r="D7" s="20"/>
      <c r="F7" s="603" t="s">
        <v>257</v>
      </c>
      <c r="G7" s="606"/>
      <c r="I7" s="20"/>
      <c r="J7" s="20"/>
      <c r="L7" s="24" t="s">
        <v>257</v>
      </c>
      <c r="M7" s="788"/>
    </row>
    <row r="8" spans="1:14" s="25" customFormat="1" ht="18.75" customHeight="1" x14ac:dyDescent="0.3">
      <c r="A8" s="25">
        <v>1</v>
      </c>
      <c r="C8" s="20"/>
      <c r="D8" s="20"/>
      <c r="E8" s="20"/>
      <c r="F8" s="20"/>
      <c r="G8" s="656"/>
      <c r="I8" s="20"/>
      <c r="J8" s="20"/>
      <c r="K8" s="20"/>
      <c r="L8" s="20"/>
      <c r="M8" s="788"/>
    </row>
    <row r="9" spans="1:14" s="25" customFormat="1" ht="18.75" customHeight="1" x14ac:dyDescent="0.3">
      <c r="A9" s="25">
        <v>1</v>
      </c>
      <c r="C9" s="20"/>
      <c r="D9" s="20"/>
      <c r="E9" s="20"/>
      <c r="F9" s="20"/>
      <c r="G9" s="656"/>
      <c r="I9" s="20"/>
      <c r="J9" s="20"/>
      <c r="K9" s="20"/>
      <c r="L9" s="20"/>
      <c r="M9" s="788"/>
    </row>
    <row r="10" spans="1:14" s="25" customFormat="1" ht="18.75" customHeight="1" x14ac:dyDescent="0.3">
      <c r="A10" s="25">
        <v>1</v>
      </c>
      <c r="C10" s="20"/>
      <c r="D10" s="20"/>
      <c r="E10" s="20"/>
      <c r="F10" s="20"/>
      <c r="G10" s="656"/>
      <c r="I10" s="20"/>
      <c r="J10" s="20"/>
      <c r="K10" s="20"/>
      <c r="L10" s="20"/>
      <c r="M10" s="788"/>
    </row>
    <row r="11" spans="1:14" s="25" customFormat="1" ht="18.75" customHeight="1" x14ac:dyDescent="0.3">
      <c r="A11" s="25">
        <v>1</v>
      </c>
      <c r="C11" s="1612" t="s">
        <v>119</v>
      </c>
      <c r="D11" s="1612"/>
      <c r="E11" s="1612"/>
      <c r="F11" s="26"/>
      <c r="G11" s="606"/>
      <c r="I11" s="1612" t="s">
        <v>119</v>
      </c>
      <c r="J11" s="1612"/>
      <c r="K11" s="1612"/>
      <c r="L11" s="26"/>
      <c r="M11" s="788"/>
    </row>
    <row r="12" spans="1:14" s="25" customFormat="1" ht="18.75" customHeight="1" x14ac:dyDescent="0.3">
      <c r="A12" s="25">
        <v>1</v>
      </c>
      <c r="C12" s="1610">
        <v>45237</v>
      </c>
      <c r="D12" s="1610"/>
      <c r="E12" s="1610"/>
      <c r="F12" s="27"/>
      <c r="G12" s="606"/>
      <c r="I12" s="1610">
        <f>C12</f>
        <v>45237</v>
      </c>
      <c r="J12" s="1610"/>
      <c r="K12" s="1610"/>
      <c r="L12" s="27"/>
      <c r="M12" s="788"/>
    </row>
    <row r="13" spans="1:14" s="25" customFormat="1" ht="18.75" customHeight="1" x14ac:dyDescent="0.3">
      <c r="A13" s="25">
        <v>1</v>
      </c>
      <c r="C13" s="20"/>
      <c r="D13" s="20"/>
      <c r="E13" s="20"/>
      <c r="F13" s="27"/>
      <c r="G13" s="606"/>
      <c r="I13" s="20"/>
      <c r="J13" s="20"/>
      <c r="K13" s="20"/>
      <c r="L13" s="27"/>
      <c r="M13" s="788"/>
    </row>
    <row r="14" spans="1:14" s="25" customFormat="1" ht="18.75" customHeight="1" x14ac:dyDescent="0.3">
      <c r="A14" s="25">
        <v>1</v>
      </c>
      <c r="C14" s="882"/>
      <c r="D14" s="20"/>
      <c r="E14" s="20"/>
      <c r="F14" s="27"/>
      <c r="G14" s="606"/>
      <c r="I14" s="882"/>
      <c r="J14" s="20"/>
      <c r="K14" s="20"/>
      <c r="L14" s="27"/>
      <c r="M14" s="788"/>
    </row>
    <row r="15" spans="1:14" s="25" customFormat="1" ht="18.75" customHeight="1" x14ac:dyDescent="0.3">
      <c r="A15" s="25">
        <v>1</v>
      </c>
      <c r="B15" s="28" t="s">
        <v>120</v>
      </c>
      <c r="C15" s="29" t="s">
        <v>121</v>
      </c>
      <c r="D15" s="1611" t="s">
        <v>122</v>
      </c>
      <c r="E15" s="1611"/>
      <c r="F15" s="1611"/>
      <c r="G15" s="606"/>
      <c r="H15" s="28" t="s">
        <v>120</v>
      </c>
      <c r="I15" s="29" t="s">
        <v>121</v>
      </c>
      <c r="J15" s="1611" t="s">
        <v>123</v>
      </c>
      <c r="K15" s="1611"/>
      <c r="L15" s="1611"/>
      <c r="M15" s="788"/>
    </row>
    <row r="16" spans="1:14" s="25" customFormat="1" ht="18.75" customHeight="1" x14ac:dyDescent="0.3">
      <c r="A16" s="25">
        <v>1</v>
      </c>
      <c r="B16" s="28" t="s">
        <v>124</v>
      </c>
      <c r="C16" s="28" t="s">
        <v>265</v>
      </c>
      <c r="D16" s="29" t="s">
        <v>125</v>
      </c>
      <c r="E16" s="883" t="s">
        <v>126</v>
      </c>
      <c r="F16" s="883" t="s">
        <v>127</v>
      </c>
      <c r="G16" s="606"/>
      <c r="H16" s="28" t="s">
        <v>124</v>
      </c>
      <c r="I16" s="28" t="s">
        <v>265</v>
      </c>
      <c r="J16" s="29" t="s">
        <v>125</v>
      </c>
      <c r="K16" s="883" t="s">
        <v>126</v>
      </c>
      <c r="L16" s="883" t="s">
        <v>127</v>
      </c>
      <c r="M16" s="788"/>
    </row>
    <row r="17" spans="1:13" s="4" customFormat="1" x14ac:dyDescent="0.3">
      <c r="A17" s="25">
        <v>1</v>
      </c>
      <c r="B17" s="5">
        <v>1</v>
      </c>
      <c r="C17" s="6" t="s">
        <v>94</v>
      </c>
      <c r="D17" s="2" t="s">
        <v>5</v>
      </c>
      <c r="E17" s="3">
        <v>50</v>
      </c>
      <c r="F17" s="3">
        <v>125</v>
      </c>
      <c r="G17" s="605"/>
      <c r="H17" s="5">
        <v>1</v>
      </c>
      <c r="I17" s="6" t="s">
        <v>94</v>
      </c>
      <c r="J17" s="2" t="s">
        <v>5</v>
      </c>
      <c r="K17" s="3">
        <v>50</v>
      </c>
      <c r="L17" s="3">
        <v>125</v>
      </c>
      <c r="M17" s="790"/>
    </row>
    <row r="18" spans="1:13" s="25" customFormat="1" x14ac:dyDescent="0.3">
      <c r="A18" s="25">
        <v>1</v>
      </c>
      <c r="B18" s="5" t="s">
        <v>3</v>
      </c>
      <c r="C18" s="6" t="s">
        <v>43</v>
      </c>
      <c r="D18" s="2" t="s">
        <v>17</v>
      </c>
      <c r="E18" s="3">
        <v>53</v>
      </c>
      <c r="F18" s="3">
        <v>242.70999999999998</v>
      </c>
      <c r="G18" s="606"/>
      <c r="H18" s="5" t="s">
        <v>3</v>
      </c>
      <c r="I18" s="6" t="s">
        <v>43</v>
      </c>
      <c r="J18" s="2" t="s">
        <v>44</v>
      </c>
      <c r="K18" s="3">
        <v>66</v>
      </c>
      <c r="L18" s="3">
        <v>298.71999999999997</v>
      </c>
      <c r="M18" s="788"/>
    </row>
    <row r="19" spans="1:13" s="50" customFormat="1" x14ac:dyDescent="0.3">
      <c r="A19" s="25">
        <v>1</v>
      </c>
      <c r="B19" s="883" t="s">
        <v>0</v>
      </c>
      <c r="C19" s="6" t="s">
        <v>202</v>
      </c>
      <c r="D19" s="2" t="s">
        <v>2</v>
      </c>
      <c r="E19" s="3">
        <v>14</v>
      </c>
      <c r="F19" s="3">
        <v>41.1</v>
      </c>
      <c r="G19" s="605"/>
      <c r="H19" s="883" t="s">
        <v>0</v>
      </c>
      <c r="I19" s="6" t="s">
        <v>202</v>
      </c>
      <c r="J19" s="2" t="s">
        <v>2</v>
      </c>
      <c r="K19" s="3">
        <v>14</v>
      </c>
      <c r="L19" s="3">
        <v>41.1</v>
      </c>
      <c r="M19" s="786"/>
    </row>
    <row r="20" spans="1:13" s="25" customFormat="1" x14ac:dyDescent="0.3">
      <c r="A20" s="25">
        <v>1</v>
      </c>
      <c r="B20" s="883" t="s">
        <v>77</v>
      </c>
      <c r="C20" s="6" t="s">
        <v>107</v>
      </c>
      <c r="D20" s="2" t="s">
        <v>14</v>
      </c>
      <c r="E20" s="3">
        <v>3.4</v>
      </c>
      <c r="F20" s="3">
        <v>93.2</v>
      </c>
      <c r="G20" s="606"/>
      <c r="H20" s="883" t="s">
        <v>77</v>
      </c>
      <c r="I20" s="6" t="s">
        <v>107</v>
      </c>
      <c r="J20" s="2" t="s">
        <v>14</v>
      </c>
      <c r="K20" s="3">
        <v>3.4</v>
      </c>
      <c r="L20" s="3">
        <v>93.2</v>
      </c>
      <c r="M20" s="788"/>
    </row>
    <row r="21" spans="1:13" s="25" customFormat="1" ht="18.75" customHeight="1" x14ac:dyDescent="0.3">
      <c r="A21" s="25">
        <v>1</v>
      </c>
      <c r="B21" s="883" t="s">
        <v>23</v>
      </c>
      <c r="C21" s="6" t="s">
        <v>357</v>
      </c>
      <c r="D21" s="2" t="s">
        <v>358</v>
      </c>
      <c r="E21" s="3">
        <v>90</v>
      </c>
      <c r="F21" s="3">
        <v>270</v>
      </c>
      <c r="G21" s="146"/>
      <c r="H21" s="883" t="s">
        <v>23</v>
      </c>
      <c r="I21" s="6" t="s">
        <v>357</v>
      </c>
      <c r="J21" s="2" t="s">
        <v>358</v>
      </c>
      <c r="K21" s="3">
        <v>90</v>
      </c>
      <c r="L21" s="3">
        <v>270</v>
      </c>
    </row>
    <row r="22" spans="1:13" s="25" customFormat="1" x14ac:dyDescent="0.3">
      <c r="A22" s="25">
        <v>1</v>
      </c>
      <c r="B22" s="5"/>
      <c r="C22" s="6"/>
      <c r="D22" s="2"/>
      <c r="E22" s="3"/>
      <c r="F22" s="3"/>
      <c r="G22" s="656"/>
      <c r="H22" s="5"/>
      <c r="I22" s="6"/>
      <c r="J22" s="2"/>
      <c r="K22" s="3"/>
      <c r="L22" s="3"/>
      <c r="M22" s="788"/>
    </row>
    <row r="23" spans="1:13" s="25" customFormat="1" x14ac:dyDescent="0.3">
      <c r="A23" s="25">
        <v>1</v>
      </c>
      <c r="B23" s="5"/>
      <c r="C23" s="6"/>
      <c r="D23" s="2"/>
      <c r="E23" s="3"/>
      <c r="F23" s="3"/>
      <c r="G23" s="656"/>
      <c r="H23" s="5"/>
      <c r="I23" s="6"/>
      <c r="J23" s="2"/>
      <c r="K23" s="3"/>
      <c r="L23" s="3"/>
      <c r="M23" s="788"/>
    </row>
    <row r="24" spans="1:13" s="25" customFormat="1" x14ac:dyDescent="0.3">
      <c r="A24" s="25">
        <v>1</v>
      </c>
      <c r="B24" s="5"/>
      <c r="C24" s="6"/>
      <c r="D24" s="2" t="s">
        <v>128</v>
      </c>
      <c r="E24" s="3">
        <f>SUM(E17:E23)</f>
        <v>210.4</v>
      </c>
      <c r="F24" s="3">
        <f>SUM(F17:F23)</f>
        <v>772.01</v>
      </c>
      <c r="G24" s="656"/>
      <c r="H24" s="5"/>
      <c r="I24" s="6"/>
      <c r="J24" s="2" t="s">
        <v>128</v>
      </c>
      <c r="K24" s="3">
        <f>SUM(K17:K23)</f>
        <v>223.4</v>
      </c>
      <c r="L24" s="3">
        <f>SUM(L17:L23)</f>
        <v>828.02</v>
      </c>
      <c r="M24" s="788"/>
    </row>
    <row r="25" spans="1:13" s="25" customFormat="1" x14ac:dyDescent="0.3">
      <c r="A25" s="25">
        <v>1</v>
      </c>
      <c r="B25" s="5"/>
      <c r="C25" s="6"/>
      <c r="D25" s="2"/>
      <c r="E25" s="3"/>
      <c r="F25" s="3"/>
      <c r="G25" s="656"/>
      <c r="H25" s="5"/>
      <c r="I25" s="6"/>
      <c r="J25" s="2"/>
      <c r="K25" s="3"/>
      <c r="L25" s="3"/>
      <c r="M25" s="788"/>
    </row>
    <row r="26" spans="1:13" s="25" customFormat="1" x14ac:dyDescent="0.3">
      <c r="A26" s="25">
        <v>1</v>
      </c>
      <c r="B26" s="5"/>
      <c r="C26" s="6"/>
      <c r="D26" s="2"/>
      <c r="E26" s="3"/>
      <c r="F26" s="3"/>
      <c r="G26" s="656"/>
      <c r="H26" s="5"/>
      <c r="I26" s="6"/>
      <c r="J26" s="2"/>
      <c r="K26" s="3"/>
      <c r="L26" s="3"/>
      <c r="M26" s="788"/>
    </row>
    <row r="27" spans="1:13" s="25" customFormat="1" x14ac:dyDescent="0.3">
      <c r="A27" s="25">
        <v>1</v>
      </c>
      <c r="B27" s="28" t="s">
        <v>124</v>
      </c>
      <c r="C27" s="3" t="s">
        <v>259</v>
      </c>
      <c r="D27" s="2" t="s">
        <v>125</v>
      </c>
      <c r="E27" s="3" t="s">
        <v>126</v>
      </c>
      <c r="F27" s="3" t="s">
        <v>127</v>
      </c>
      <c r="G27" s="656"/>
      <c r="H27" s="28" t="s">
        <v>124</v>
      </c>
      <c r="I27" s="3" t="s">
        <v>259</v>
      </c>
      <c r="J27" s="2" t="s">
        <v>125</v>
      </c>
      <c r="K27" s="3" t="s">
        <v>126</v>
      </c>
      <c r="L27" s="3" t="s">
        <v>127</v>
      </c>
      <c r="M27" s="788"/>
    </row>
    <row r="28" spans="1:13" s="8" customFormat="1" x14ac:dyDescent="0.3">
      <c r="A28" s="25">
        <v>1</v>
      </c>
      <c r="B28" s="5">
        <v>1</v>
      </c>
      <c r="C28" s="6" t="s">
        <v>261</v>
      </c>
      <c r="D28" s="2" t="s">
        <v>9</v>
      </c>
      <c r="E28" s="3">
        <v>60</v>
      </c>
      <c r="F28" s="3">
        <v>105.25</v>
      </c>
      <c r="G28" s="605"/>
      <c r="H28" s="5">
        <v>1</v>
      </c>
      <c r="I28" s="6" t="s">
        <v>261</v>
      </c>
      <c r="J28" s="2" t="s">
        <v>9</v>
      </c>
      <c r="K28" s="3">
        <v>60</v>
      </c>
      <c r="L28" s="3">
        <v>105.25</v>
      </c>
      <c r="M28" s="786"/>
    </row>
    <row r="29" spans="1:13" s="10" customFormat="1" ht="18.75" customHeight="1" x14ac:dyDescent="0.3">
      <c r="A29" s="25">
        <v>1</v>
      </c>
      <c r="B29" s="883">
        <v>2</v>
      </c>
      <c r="C29" s="6" t="s">
        <v>56</v>
      </c>
      <c r="D29" s="2" t="s">
        <v>7</v>
      </c>
      <c r="E29" s="3">
        <v>50</v>
      </c>
      <c r="F29" s="3">
        <v>252.125</v>
      </c>
      <c r="G29" s="680"/>
      <c r="H29" s="883">
        <v>2</v>
      </c>
      <c r="I29" s="6" t="s">
        <v>56</v>
      </c>
      <c r="J29" s="2" t="s">
        <v>7</v>
      </c>
      <c r="K29" s="3">
        <v>50</v>
      </c>
      <c r="L29" s="3">
        <v>252.125</v>
      </c>
      <c r="M29" s="790"/>
    </row>
    <row r="30" spans="1:13" s="50" customFormat="1" x14ac:dyDescent="0.3">
      <c r="A30" s="25">
        <v>1</v>
      </c>
      <c r="B30" s="883">
        <v>3</v>
      </c>
      <c r="C30" s="6" t="s">
        <v>61</v>
      </c>
      <c r="D30" s="2" t="s">
        <v>17</v>
      </c>
      <c r="E30" s="3">
        <v>35</v>
      </c>
      <c r="F30" s="3">
        <v>180</v>
      </c>
      <c r="G30" s="605"/>
      <c r="H30" s="883">
        <v>3</v>
      </c>
      <c r="I30" s="6" t="s">
        <v>61</v>
      </c>
      <c r="J30" s="2" t="s">
        <v>44</v>
      </c>
      <c r="K30" s="3">
        <v>41</v>
      </c>
      <c r="L30" s="3">
        <v>216</v>
      </c>
      <c r="M30" s="792"/>
    </row>
    <row r="31" spans="1:13" s="50" customFormat="1" x14ac:dyDescent="0.3">
      <c r="A31" s="25">
        <v>1</v>
      </c>
      <c r="B31" s="883" t="s">
        <v>77</v>
      </c>
      <c r="C31" s="6" t="s">
        <v>69</v>
      </c>
      <c r="D31" s="2" t="s">
        <v>22</v>
      </c>
      <c r="E31" s="3">
        <v>24</v>
      </c>
      <c r="F31" s="3">
        <v>3.9199999999999995</v>
      </c>
      <c r="G31" s="605"/>
      <c r="H31" s="883" t="s">
        <v>77</v>
      </c>
      <c r="I31" s="6" t="s">
        <v>69</v>
      </c>
      <c r="J31" s="2" t="s">
        <v>22</v>
      </c>
      <c r="K31" s="3">
        <v>24</v>
      </c>
      <c r="L31" s="3">
        <v>3.9199999999999995</v>
      </c>
      <c r="M31" s="786"/>
    </row>
    <row r="32" spans="1:13" s="25" customFormat="1" ht="19.5" customHeight="1" x14ac:dyDescent="0.3">
      <c r="A32" s="25">
        <v>1</v>
      </c>
      <c r="B32" s="883" t="s">
        <v>23</v>
      </c>
      <c r="C32" s="6" t="s">
        <v>144</v>
      </c>
      <c r="D32" s="2" t="s">
        <v>2</v>
      </c>
      <c r="E32" s="3">
        <v>15</v>
      </c>
      <c r="F32" s="3">
        <v>88</v>
      </c>
      <c r="G32" s="656"/>
      <c r="H32" s="883" t="s">
        <v>23</v>
      </c>
      <c r="I32" s="6" t="s">
        <v>144</v>
      </c>
      <c r="J32" s="2" t="s">
        <v>2</v>
      </c>
      <c r="K32" s="3">
        <v>15</v>
      </c>
      <c r="L32" s="3">
        <v>88</v>
      </c>
      <c r="M32" s="788"/>
    </row>
    <row r="33" spans="1:13" s="50" customFormat="1" x14ac:dyDescent="0.3">
      <c r="A33" s="25">
        <v>1</v>
      </c>
      <c r="B33" s="883" t="s">
        <v>51</v>
      </c>
      <c r="C33" s="6" t="s">
        <v>107</v>
      </c>
      <c r="D33" s="2" t="s">
        <v>14</v>
      </c>
      <c r="E33" s="3">
        <v>3.4</v>
      </c>
      <c r="F33" s="3">
        <v>93.2</v>
      </c>
      <c r="G33" s="605"/>
      <c r="H33" s="883" t="s">
        <v>51</v>
      </c>
      <c r="I33" s="6" t="s">
        <v>107</v>
      </c>
      <c r="J33" s="2" t="s">
        <v>14</v>
      </c>
      <c r="K33" s="3">
        <v>3.4</v>
      </c>
      <c r="L33" s="3">
        <v>93.2</v>
      </c>
      <c r="M33" s="786"/>
    </row>
    <row r="34" spans="1:13" s="25" customFormat="1" ht="19.5" customHeight="1" x14ac:dyDescent="0.3">
      <c r="A34" s="25">
        <v>1</v>
      </c>
      <c r="B34" s="883" t="s">
        <v>15</v>
      </c>
      <c r="C34" s="6" t="s">
        <v>108</v>
      </c>
      <c r="D34" s="2" t="s">
        <v>65</v>
      </c>
      <c r="E34" s="3">
        <v>1.2</v>
      </c>
      <c r="F34" s="3">
        <v>21.5</v>
      </c>
      <c r="G34" s="656"/>
      <c r="H34" s="883" t="s">
        <v>15</v>
      </c>
      <c r="I34" s="6" t="s">
        <v>108</v>
      </c>
      <c r="J34" s="2" t="s">
        <v>65</v>
      </c>
      <c r="K34" s="3">
        <v>1.2</v>
      </c>
      <c r="L34" s="3">
        <v>21.5</v>
      </c>
      <c r="M34" s="788"/>
    </row>
    <row r="35" spans="1:13" s="25" customFormat="1" x14ac:dyDescent="0.3">
      <c r="A35" s="25">
        <v>1</v>
      </c>
      <c r="B35" s="5">
        <v>8</v>
      </c>
      <c r="C35" s="6" t="s">
        <v>399</v>
      </c>
      <c r="D35" s="2" t="s">
        <v>400</v>
      </c>
      <c r="E35" s="3">
        <v>80</v>
      </c>
      <c r="F35" s="3">
        <v>415.84</v>
      </c>
      <c r="G35" s="606"/>
      <c r="H35" s="5">
        <v>8</v>
      </c>
      <c r="I35" s="6" t="s">
        <v>399</v>
      </c>
      <c r="J35" s="2" t="s">
        <v>400</v>
      </c>
      <c r="K35" s="3">
        <v>80</v>
      </c>
      <c r="L35" s="3">
        <v>415.84</v>
      </c>
      <c r="M35" s="788"/>
    </row>
    <row r="36" spans="1:13" s="50" customFormat="1" x14ac:dyDescent="0.3">
      <c r="A36" s="25">
        <v>1</v>
      </c>
      <c r="B36" s="5"/>
      <c r="C36" s="6"/>
      <c r="D36" s="2"/>
      <c r="E36" s="3"/>
      <c r="F36" s="3"/>
      <c r="G36" s="657"/>
      <c r="H36" s="5"/>
      <c r="I36" s="6"/>
      <c r="J36" s="2"/>
      <c r="K36" s="3"/>
      <c r="L36" s="3"/>
      <c r="M36" s="792"/>
    </row>
    <row r="37" spans="1:13" s="25" customFormat="1" x14ac:dyDescent="0.3">
      <c r="A37" s="25">
        <v>1</v>
      </c>
      <c r="B37" s="883"/>
      <c r="C37" s="392"/>
      <c r="D37" s="393" t="s">
        <v>128</v>
      </c>
      <c r="E37" s="394">
        <f>SUM(E28:E36)</f>
        <v>268.60000000000002</v>
      </c>
      <c r="F37" s="394">
        <f>SUM(F28:F36)</f>
        <v>1159.835</v>
      </c>
      <c r="G37" s="808"/>
      <c r="H37" s="395"/>
      <c r="I37" s="392"/>
      <c r="J37" s="393" t="s">
        <v>128</v>
      </c>
      <c r="K37" s="3">
        <f>SUM(K28:K36)</f>
        <v>274.60000000000002</v>
      </c>
      <c r="L37" s="3">
        <f>SUM(L28:L36)</f>
        <v>1195.835</v>
      </c>
      <c r="M37" s="788"/>
    </row>
    <row r="38" spans="1:13" s="25" customFormat="1" x14ac:dyDescent="0.3">
      <c r="A38" s="25">
        <v>1</v>
      </c>
      <c r="B38" s="5"/>
      <c r="C38" s="392"/>
      <c r="D38" s="393"/>
      <c r="E38" s="394"/>
      <c r="F38" s="394"/>
      <c r="G38" s="809"/>
      <c r="H38" s="391"/>
      <c r="I38" s="392"/>
      <c r="J38" s="393"/>
      <c r="K38" s="3"/>
      <c r="L38" s="3"/>
      <c r="M38" s="788"/>
    </row>
    <row r="39" spans="1:13" s="25" customFormat="1" x14ac:dyDescent="0.3">
      <c r="A39" s="25">
        <v>1</v>
      </c>
      <c r="B39" s="5"/>
      <c r="C39" s="392"/>
      <c r="D39" s="393"/>
      <c r="E39" s="394"/>
      <c r="F39" s="394"/>
      <c r="G39" s="809"/>
      <c r="H39" s="391"/>
      <c r="I39" s="392"/>
      <c r="J39" s="393"/>
      <c r="K39" s="3"/>
      <c r="L39" s="3"/>
      <c r="M39" s="788"/>
    </row>
    <row r="40" spans="1:13" s="25" customFormat="1" x14ac:dyDescent="0.3">
      <c r="A40" s="25">
        <v>1</v>
      </c>
      <c r="B40" s="883"/>
      <c r="C40" s="392"/>
      <c r="D40" s="393" t="s">
        <v>136</v>
      </c>
      <c r="E40" s="394">
        <f>+E37+E24</f>
        <v>479</v>
      </c>
      <c r="F40" s="394">
        <f>+F37+F24</f>
        <v>1931.845</v>
      </c>
      <c r="G40" s="810"/>
      <c r="H40" s="394"/>
      <c r="I40" s="394"/>
      <c r="J40" s="394" t="s">
        <v>136</v>
      </c>
      <c r="K40" s="3">
        <f>+K37+K24</f>
        <v>498</v>
      </c>
      <c r="L40" s="3">
        <f>+L37+L24</f>
        <v>2023.855</v>
      </c>
      <c r="M40" s="788"/>
    </row>
    <row r="41" spans="1:13" s="25" customFormat="1" x14ac:dyDescent="0.3">
      <c r="A41" s="25">
        <v>1</v>
      </c>
      <c r="B41" s="461"/>
      <c r="C41" s="397"/>
      <c r="D41" s="811"/>
      <c r="E41" s="812"/>
      <c r="F41" s="812"/>
      <c r="G41" s="810"/>
      <c r="H41" s="812"/>
      <c r="I41" s="812"/>
      <c r="J41" s="812"/>
      <c r="K41" s="463"/>
      <c r="L41" s="463"/>
      <c r="M41" s="788"/>
    </row>
    <row r="42" spans="1:13" s="25" customFormat="1" x14ac:dyDescent="0.3">
      <c r="A42" s="25">
        <v>1</v>
      </c>
      <c r="B42" s="461"/>
      <c r="C42" s="813"/>
      <c r="D42" s="813"/>
      <c r="E42" s="813"/>
      <c r="F42" s="813"/>
      <c r="G42" s="814"/>
      <c r="H42" s="397"/>
      <c r="I42" s="812"/>
      <c r="J42" s="812"/>
      <c r="K42" s="463"/>
      <c r="L42" s="463"/>
      <c r="M42" s="788"/>
    </row>
    <row r="43" spans="1:13" s="25" customFormat="1" x14ac:dyDescent="0.3">
      <c r="A43" s="25">
        <v>1</v>
      </c>
      <c r="B43" s="461"/>
      <c r="C43" s="36"/>
      <c r="D43" s="462"/>
      <c r="E43" s="463"/>
      <c r="F43" s="463"/>
      <c r="G43" s="659"/>
      <c r="H43" s="463"/>
      <c r="I43" s="463"/>
      <c r="J43" s="463"/>
      <c r="K43" s="463"/>
      <c r="L43" s="463"/>
      <c r="M43" s="788"/>
    </row>
    <row r="44" spans="1:13" s="25" customFormat="1" ht="18.75" customHeight="1" x14ac:dyDescent="0.3">
      <c r="A44" s="25">
        <v>1</v>
      </c>
      <c r="C44" s="37" t="s">
        <v>130</v>
      </c>
      <c r="E44" s="94" t="s">
        <v>131</v>
      </c>
      <c r="F44" s="20"/>
      <c r="G44" s="606"/>
      <c r="I44" s="37" t="s">
        <v>130</v>
      </c>
      <c r="K44" s="94" t="s">
        <v>131</v>
      </c>
      <c r="L44" s="20"/>
      <c r="M44" s="788"/>
    </row>
    <row r="45" spans="1:13" s="25" customFormat="1" ht="51.75" customHeight="1" x14ac:dyDescent="0.3">
      <c r="A45" s="25">
        <v>1</v>
      </c>
      <c r="C45" s="38" t="s">
        <v>132</v>
      </c>
      <c r="E45" s="38" t="s">
        <v>140</v>
      </c>
      <c r="F45" s="39"/>
      <c r="G45" s="606"/>
      <c r="I45" s="38" t="s">
        <v>139</v>
      </c>
      <c r="K45" s="38" t="s">
        <v>140</v>
      </c>
      <c r="L45" s="39"/>
      <c r="M45" s="788"/>
    </row>
    <row r="46" spans="1:13" s="25" customFormat="1" ht="23.25" customHeight="1" x14ac:dyDescent="0.3">
      <c r="A46" s="25">
        <v>1</v>
      </c>
      <c r="C46" s="38"/>
      <c r="E46" s="38"/>
      <c r="F46" s="39"/>
      <c r="G46" s="606"/>
      <c r="H46" s="38"/>
      <c r="J46" s="38"/>
      <c r="K46" s="39"/>
      <c r="L46" s="38"/>
      <c r="M46" s="788"/>
    </row>
    <row r="47" spans="1:13" s="96" customFormat="1" x14ac:dyDescent="0.3">
      <c r="A47" s="25">
        <v>1</v>
      </c>
      <c r="C47" s="19"/>
      <c r="D47" s="19"/>
      <c r="E47" s="19"/>
      <c r="F47" s="19"/>
      <c r="G47" s="656"/>
      <c r="I47" s="19"/>
      <c r="J47" s="19"/>
      <c r="K47" s="19"/>
      <c r="L47" s="19"/>
      <c r="M47" s="787"/>
    </row>
    <row r="48" spans="1:13" x14ac:dyDescent="0.3">
      <c r="A48" s="25">
        <v>1</v>
      </c>
      <c r="G48" s="607"/>
    </row>
    <row r="49" spans="1:13" s="25" customFormat="1" ht="18.75" customHeight="1" x14ac:dyDescent="0.3">
      <c r="A49" s="25">
        <v>1</v>
      </c>
      <c r="C49" s="22" t="s">
        <v>115</v>
      </c>
      <c r="D49" s="20"/>
      <c r="E49" s="20"/>
      <c r="F49" s="20"/>
      <c r="G49" s="656"/>
      <c r="I49" s="22" t="s">
        <v>115</v>
      </c>
      <c r="J49" s="20"/>
      <c r="K49" s="20"/>
      <c r="L49" s="20"/>
      <c r="M49" s="788"/>
    </row>
    <row r="50" spans="1:13" s="25" customFormat="1" ht="18.75" customHeight="1" x14ac:dyDescent="0.3">
      <c r="A50" s="25">
        <v>1</v>
      </c>
      <c r="C50" s="22" t="s">
        <v>137</v>
      </c>
      <c r="D50" s="20"/>
      <c r="E50" s="20"/>
      <c r="F50" s="20"/>
      <c r="G50" s="606"/>
      <c r="I50" s="22" t="s">
        <v>138</v>
      </c>
      <c r="J50" s="20"/>
      <c r="K50" s="20"/>
      <c r="L50" s="20"/>
      <c r="M50" s="788"/>
    </row>
    <row r="51" spans="1:13" s="25" customFormat="1" ht="18.75" customHeight="1" x14ac:dyDescent="0.3">
      <c r="A51" s="25">
        <v>1</v>
      </c>
      <c r="C51" s="20"/>
      <c r="D51" s="20"/>
      <c r="E51" s="20"/>
      <c r="F51" s="20"/>
      <c r="G51" s="606"/>
      <c r="I51" s="20"/>
      <c r="J51" s="20"/>
      <c r="K51" s="20"/>
      <c r="L51" s="20"/>
      <c r="M51" s="788"/>
    </row>
    <row r="52" spans="1:13" s="25" customFormat="1" ht="18.75" customHeight="1" x14ac:dyDescent="0.3">
      <c r="A52" s="25">
        <v>1</v>
      </c>
      <c r="C52" s="20"/>
      <c r="D52" s="20"/>
      <c r="F52" s="603" t="s">
        <v>116</v>
      </c>
      <c r="G52" s="606"/>
      <c r="I52" s="20"/>
      <c r="J52" s="20"/>
      <c r="L52" s="23" t="s">
        <v>116</v>
      </c>
      <c r="M52" s="788"/>
    </row>
    <row r="53" spans="1:13" s="25" customFormat="1" ht="18.75" customHeight="1" x14ac:dyDescent="0.3">
      <c r="A53" s="25">
        <v>1</v>
      </c>
      <c r="C53" s="20"/>
      <c r="D53" s="20"/>
      <c r="F53" s="603" t="s">
        <v>134</v>
      </c>
      <c r="G53" s="606"/>
      <c r="I53" s="20"/>
      <c r="J53" s="20"/>
      <c r="L53" s="24" t="s">
        <v>134</v>
      </c>
      <c r="M53" s="788"/>
    </row>
    <row r="54" spans="1:13" s="25" customFormat="1" ht="18.75" customHeight="1" x14ac:dyDescent="0.3">
      <c r="A54" s="25">
        <v>1</v>
      </c>
      <c r="C54" s="20"/>
      <c r="D54" s="20"/>
      <c r="F54" s="603" t="s">
        <v>117</v>
      </c>
      <c r="G54" s="606"/>
      <c r="I54" s="20"/>
      <c r="J54" s="20"/>
      <c r="L54" s="24" t="s">
        <v>117</v>
      </c>
      <c r="M54" s="788"/>
    </row>
    <row r="55" spans="1:13" s="25" customFormat="1" ht="18.75" customHeight="1" x14ac:dyDescent="0.3">
      <c r="A55" s="25">
        <v>1</v>
      </c>
      <c r="C55" s="20"/>
      <c r="D55" s="20"/>
      <c r="F55" s="603" t="s">
        <v>257</v>
      </c>
      <c r="G55" s="606"/>
      <c r="I55" s="20"/>
      <c r="J55" s="20"/>
      <c r="L55" s="24" t="s">
        <v>257</v>
      </c>
      <c r="M55" s="788"/>
    </row>
    <row r="56" spans="1:13" s="25" customFormat="1" ht="18.75" customHeight="1" x14ac:dyDescent="0.3">
      <c r="A56" s="25">
        <v>1</v>
      </c>
      <c r="C56" s="20"/>
      <c r="D56" s="20"/>
      <c r="E56" s="20"/>
      <c r="F56" s="20"/>
      <c r="G56" s="656"/>
      <c r="I56" s="20"/>
      <c r="J56" s="20"/>
      <c r="K56" s="20"/>
      <c r="L56" s="20"/>
      <c r="M56" s="788"/>
    </row>
    <row r="57" spans="1:13" s="25" customFormat="1" ht="18.75" customHeight="1" x14ac:dyDescent="0.3">
      <c r="A57" s="25">
        <v>1</v>
      </c>
      <c r="C57" s="20"/>
      <c r="D57" s="20"/>
      <c r="E57" s="20"/>
      <c r="F57" s="20"/>
      <c r="G57" s="656"/>
      <c r="I57" s="20"/>
      <c r="J57" s="20"/>
      <c r="K57" s="20"/>
      <c r="L57" s="20"/>
      <c r="M57" s="788"/>
    </row>
    <row r="58" spans="1:13" s="25" customFormat="1" ht="18.75" customHeight="1" x14ac:dyDescent="0.3">
      <c r="A58" s="25">
        <v>1</v>
      </c>
      <c r="C58" s="20"/>
      <c r="D58" s="20"/>
      <c r="E58" s="20"/>
      <c r="F58" s="20"/>
      <c r="G58" s="656"/>
      <c r="I58" s="20"/>
      <c r="J58" s="20"/>
      <c r="K58" s="20"/>
      <c r="L58" s="20"/>
      <c r="M58" s="788"/>
    </row>
    <row r="59" spans="1:13" s="25" customFormat="1" ht="18.75" customHeight="1" x14ac:dyDescent="0.3">
      <c r="A59" s="25">
        <v>1</v>
      </c>
      <c r="C59" s="1612" t="s">
        <v>119</v>
      </c>
      <c r="D59" s="1612"/>
      <c r="E59" s="1612"/>
      <c r="F59" s="26"/>
      <c r="G59" s="606"/>
      <c r="I59" s="1612" t="s">
        <v>119</v>
      </c>
      <c r="J59" s="1612"/>
      <c r="K59" s="1612"/>
      <c r="L59" s="26"/>
      <c r="M59" s="788"/>
    </row>
    <row r="60" spans="1:13" s="25" customFormat="1" ht="18.75" customHeight="1" x14ac:dyDescent="0.3">
      <c r="A60" s="25">
        <v>1</v>
      </c>
      <c r="C60" s="1610">
        <v>45238</v>
      </c>
      <c r="D60" s="1610"/>
      <c r="E60" s="1610"/>
      <c r="F60" s="27"/>
      <c r="G60" s="606"/>
      <c r="I60" s="1610">
        <f>C60</f>
        <v>45238</v>
      </c>
      <c r="J60" s="1610"/>
      <c r="K60" s="1610"/>
      <c r="L60" s="27"/>
      <c r="M60" s="788"/>
    </row>
    <row r="61" spans="1:13" s="25" customFormat="1" ht="18.75" customHeight="1" x14ac:dyDescent="0.3">
      <c r="A61" s="25">
        <v>1</v>
      </c>
      <c r="C61" s="20"/>
      <c r="D61" s="20"/>
      <c r="E61" s="20"/>
      <c r="F61" s="27"/>
      <c r="G61" s="606"/>
      <c r="I61" s="20"/>
      <c r="J61" s="20"/>
      <c r="K61" s="20"/>
      <c r="L61" s="27"/>
      <c r="M61" s="788"/>
    </row>
    <row r="62" spans="1:13" s="25" customFormat="1" ht="18.75" customHeight="1" x14ac:dyDescent="0.3">
      <c r="A62" s="25">
        <v>1</v>
      </c>
      <c r="C62" s="882"/>
      <c r="D62" s="20"/>
      <c r="E62" s="20"/>
      <c r="F62" s="27"/>
      <c r="G62" s="606"/>
      <c r="I62" s="882"/>
      <c r="J62" s="20"/>
      <c r="K62" s="20"/>
      <c r="L62" s="27"/>
      <c r="M62" s="788"/>
    </row>
    <row r="63" spans="1:13" s="25" customFormat="1" ht="18.75" customHeight="1" x14ac:dyDescent="0.3">
      <c r="A63" s="25">
        <v>1</v>
      </c>
      <c r="B63" s="28" t="s">
        <v>120</v>
      </c>
      <c r="C63" s="29" t="s">
        <v>121</v>
      </c>
      <c r="D63" s="1611" t="s">
        <v>122</v>
      </c>
      <c r="E63" s="1611"/>
      <c r="F63" s="1611"/>
      <c r="G63" s="606"/>
      <c r="H63" s="28" t="s">
        <v>120</v>
      </c>
      <c r="I63" s="29" t="s">
        <v>121</v>
      </c>
      <c r="J63" s="1611" t="s">
        <v>123</v>
      </c>
      <c r="K63" s="1611"/>
      <c r="L63" s="1611"/>
      <c r="M63" s="788"/>
    </row>
    <row r="64" spans="1:13" s="25" customFormat="1" ht="18.75" customHeight="1" x14ac:dyDescent="0.3">
      <c r="A64" s="25">
        <v>1</v>
      </c>
      <c r="B64" s="28" t="s">
        <v>124</v>
      </c>
      <c r="C64" s="28" t="s">
        <v>265</v>
      </c>
      <c r="D64" s="29" t="s">
        <v>125</v>
      </c>
      <c r="E64" s="883" t="s">
        <v>126</v>
      </c>
      <c r="F64" s="883" t="s">
        <v>127</v>
      </c>
      <c r="G64" s="606"/>
      <c r="H64" s="28" t="s">
        <v>124</v>
      </c>
      <c r="I64" s="28" t="s">
        <v>265</v>
      </c>
      <c r="J64" s="29" t="s">
        <v>125</v>
      </c>
      <c r="K64" s="883" t="s">
        <v>126</v>
      </c>
      <c r="L64" s="883" t="s">
        <v>127</v>
      </c>
      <c r="M64" s="788"/>
    </row>
    <row r="65" spans="1:13" s="4" customFormat="1" x14ac:dyDescent="0.3">
      <c r="A65" s="25">
        <v>1</v>
      </c>
      <c r="B65" s="5">
        <v>1</v>
      </c>
      <c r="C65" s="6" t="s">
        <v>83</v>
      </c>
      <c r="D65" s="2" t="s">
        <v>86</v>
      </c>
      <c r="E65" s="3">
        <v>88</v>
      </c>
      <c r="F65" s="3">
        <v>302.39999999999998</v>
      </c>
      <c r="G65" s="605"/>
      <c r="H65" s="5">
        <v>1</v>
      </c>
      <c r="I65" s="6" t="s">
        <v>83</v>
      </c>
      <c r="J65" s="2" t="s">
        <v>85</v>
      </c>
      <c r="K65" s="3">
        <v>100</v>
      </c>
      <c r="L65" s="3">
        <v>500.08</v>
      </c>
      <c r="M65" s="790"/>
    </row>
    <row r="66" spans="1:13" s="25" customFormat="1" x14ac:dyDescent="0.3">
      <c r="A66" s="25">
        <v>1</v>
      </c>
      <c r="B66" s="5">
        <v>2</v>
      </c>
      <c r="C66" s="6" t="s">
        <v>69</v>
      </c>
      <c r="D66" s="2" t="s">
        <v>22</v>
      </c>
      <c r="E66" s="3">
        <v>24</v>
      </c>
      <c r="F66" s="3">
        <v>3.9199999999999995</v>
      </c>
      <c r="G66" s="606"/>
      <c r="H66" s="5">
        <v>2</v>
      </c>
      <c r="I66" s="6" t="s">
        <v>69</v>
      </c>
      <c r="J66" s="2" t="s">
        <v>22</v>
      </c>
      <c r="K66" s="3">
        <v>24</v>
      </c>
      <c r="L66" s="3">
        <v>3.9199999999999995</v>
      </c>
      <c r="M66" s="788"/>
    </row>
    <row r="67" spans="1:13" s="50" customFormat="1" x14ac:dyDescent="0.3">
      <c r="A67" s="25">
        <v>1</v>
      </c>
      <c r="B67" s="883" t="s">
        <v>0</v>
      </c>
      <c r="C67" s="6" t="s">
        <v>114</v>
      </c>
      <c r="D67" s="2" t="s">
        <v>2</v>
      </c>
      <c r="E67" s="3">
        <v>6</v>
      </c>
      <c r="F67" s="3">
        <v>28</v>
      </c>
      <c r="G67" s="605"/>
      <c r="H67" s="883" t="s">
        <v>0</v>
      </c>
      <c r="I67" s="6" t="s">
        <v>114</v>
      </c>
      <c r="J67" s="2" t="s">
        <v>2</v>
      </c>
      <c r="K67" s="3">
        <v>6</v>
      </c>
      <c r="L67" s="3">
        <v>28</v>
      </c>
      <c r="M67" s="786"/>
    </row>
    <row r="68" spans="1:13" s="25" customFormat="1" x14ac:dyDescent="0.3">
      <c r="A68" s="25">
        <v>1</v>
      </c>
      <c r="B68" s="883" t="s">
        <v>77</v>
      </c>
      <c r="C68" s="6" t="s">
        <v>107</v>
      </c>
      <c r="D68" s="2" t="s">
        <v>14</v>
      </c>
      <c r="E68" s="3">
        <v>3.4</v>
      </c>
      <c r="F68" s="3">
        <v>93.2</v>
      </c>
      <c r="G68" s="606"/>
      <c r="H68" s="883" t="s">
        <v>77</v>
      </c>
      <c r="I68" s="6" t="s">
        <v>107</v>
      </c>
      <c r="J68" s="2" t="s">
        <v>14</v>
      </c>
      <c r="K68" s="3">
        <v>3.4</v>
      </c>
      <c r="L68" s="3">
        <v>93.2</v>
      </c>
      <c r="M68" s="788"/>
    </row>
    <row r="69" spans="1:13" s="25" customFormat="1" ht="18.75" customHeight="1" x14ac:dyDescent="0.3">
      <c r="A69" s="25">
        <v>1</v>
      </c>
      <c r="B69" s="883" t="s">
        <v>23</v>
      </c>
      <c r="C69" s="6" t="s">
        <v>349</v>
      </c>
      <c r="D69" s="2" t="s">
        <v>401</v>
      </c>
      <c r="E69" s="3">
        <v>50</v>
      </c>
      <c r="F69" s="3">
        <v>214.15</v>
      </c>
      <c r="G69" s="146"/>
      <c r="H69" s="883" t="s">
        <v>23</v>
      </c>
      <c r="I69" s="6" t="s">
        <v>356</v>
      </c>
      <c r="J69" s="2" t="s">
        <v>12</v>
      </c>
      <c r="K69" s="3">
        <v>60</v>
      </c>
      <c r="L69" s="3">
        <v>214.15</v>
      </c>
    </row>
    <row r="70" spans="1:13" s="25" customFormat="1" x14ac:dyDescent="0.3">
      <c r="A70" s="25">
        <v>1</v>
      </c>
      <c r="B70" s="5">
        <v>6</v>
      </c>
      <c r="C70" s="6" t="s">
        <v>93</v>
      </c>
      <c r="D70" s="2" t="s">
        <v>2</v>
      </c>
      <c r="E70" s="3">
        <v>75</v>
      </c>
      <c r="F70" s="3">
        <v>92</v>
      </c>
      <c r="G70" s="656"/>
      <c r="H70" s="5">
        <v>6</v>
      </c>
      <c r="I70" s="6" t="s">
        <v>93</v>
      </c>
      <c r="J70" s="2" t="s">
        <v>2</v>
      </c>
      <c r="K70" s="3">
        <v>75</v>
      </c>
      <c r="L70" s="3">
        <v>92</v>
      </c>
      <c r="M70" s="788"/>
    </row>
    <row r="71" spans="1:13" s="25" customFormat="1" x14ac:dyDescent="0.3">
      <c r="A71" s="25">
        <v>1</v>
      </c>
      <c r="B71" s="5"/>
      <c r="C71" s="6"/>
      <c r="D71" s="2"/>
      <c r="E71" s="3"/>
      <c r="F71" s="3"/>
      <c r="G71" s="656"/>
      <c r="H71" s="5"/>
      <c r="I71" s="6"/>
      <c r="J71" s="2"/>
      <c r="K71" s="3"/>
      <c r="L71" s="3"/>
      <c r="M71" s="788"/>
    </row>
    <row r="72" spans="1:13" s="25" customFormat="1" x14ac:dyDescent="0.3">
      <c r="A72" s="25">
        <v>1</v>
      </c>
      <c r="B72" s="5"/>
      <c r="C72" s="6"/>
      <c r="D72" s="2" t="s">
        <v>128</v>
      </c>
      <c r="E72" s="3">
        <f>SUM(E65:E71)</f>
        <v>246.4</v>
      </c>
      <c r="F72" s="3">
        <f>SUM(F65:F71)</f>
        <v>733.67</v>
      </c>
      <c r="G72" s="656"/>
      <c r="H72" s="5"/>
      <c r="I72" s="6"/>
      <c r="J72" s="2" t="s">
        <v>128</v>
      </c>
      <c r="K72" s="3">
        <f>SUM(K65:K71)</f>
        <v>268.39999999999998</v>
      </c>
      <c r="L72" s="3">
        <f>SUM(L65:L71)</f>
        <v>931.35</v>
      </c>
      <c r="M72" s="788"/>
    </row>
    <row r="73" spans="1:13" s="25" customFormat="1" x14ac:dyDescent="0.3">
      <c r="A73" s="25">
        <v>1</v>
      </c>
      <c r="B73" s="5"/>
      <c r="C73" s="6"/>
      <c r="D73" s="2"/>
      <c r="E73" s="3"/>
      <c r="F73" s="3"/>
      <c r="G73" s="656"/>
      <c r="H73" s="5"/>
      <c r="I73" s="6"/>
      <c r="J73" s="2"/>
      <c r="K73" s="3"/>
      <c r="L73" s="3"/>
      <c r="M73" s="788"/>
    </row>
    <row r="74" spans="1:13" s="25" customFormat="1" x14ac:dyDescent="0.3">
      <c r="A74" s="25">
        <v>1</v>
      </c>
      <c r="B74" s="5"/>
      <c r="C74" s="6"/>
      <c r="D74" s="2"/>
      <c r="E74" s="3"/>
      <c r="F74" s="3"/>
      <c r="G74" s="656"/>
      <c r="H74" s="5"/>
      <c r="I74" s="6"/>
      <c r="J74" s="2"/>
      <c r="K74" s="3"/>
      <c r="L74" s="3"/>
      <c r="M74" s="788"/>
    </row>
    <row r="75" spans="1:13" s="25" customFormat="1" x14ac:dyDescent="0.3">
      <c r="A75" s="25">
        <v>1</v>
      </c>
      <c r="B75" s="28" t="s">
        <v>124</v>
      </c>
      <c r="C75" s="3" t="s">
        <v>259</v>
      </c>
      <c r="D75" s="2" t="s">
        <v>125</v>
      </c>
      <c r="E75" s="3" t="s">
        <v>126</v>
      </c>
      <c r="F75" s="3" t="s">
        <v>127</v>
      </c>
      <c r="G75" s="656"/>
      <c r="H75" s="28" t="s">
        <v>124</v>
      </c>
      <c r="I75" s="3" t="s">
        <v>259</v>
      </c>
      <c r="J75" s="2" t="s">
        <v>125</v>
      </c>
      <c r="K75" s="3" t="s">
        <v>126</v>
      </c>
      <c r="L75" s="3" t="s">
        <v>127</v>
      </c>
      <c r="M75" s="788"/>
    </row>
    <row r="76" spans="1:13" s="8" customFormat="1" x14ac:dyDescent="0.3">
      <c r="A76" s="25">
        <v>1</v>
      </c>
      <c r="B76" s="5" t="s">
        <v>8</v>
      </c>
      <c r="C76" s="6" t="s">
        <v>91</v>
      </c>
      <c r="D76" s="2" t="s">
        <v>92</v>
      </c>
      <c r="E76" s="3">
        <v>60</v>
      </c>
      <c r="F76" s="3">
        <v>122</v>
      </c>
      <c r="G76" s="605"/>
      <c r="H76" s="5" t="s">
        <v>8</v>
      </c>
      <c r="I76" s="6" t="s">
        <v>91</v>
      </c>
      <c r="J76" s="2" t="s">
        <v>92</v>
      </c>
      <c r="K76" s="3">
        <v>60</v>
      </c>
      <c r="L76" s="3">
        <v>122</v>
      </c>
      <c r="M76" s="786"/>
    </row>
    <row r="77" spans="1:13" s="10" customFormat="1" ht="18.75" customHeight="1" x14ac:dyDescent="0.3">
      <c r="A77" s="25">
        <v>1</v>
      </c>
      <c r="B77" s="883" t="s">
        <v>3</v>
      </c>
      <c r="C77" s="6" t="s">
        <v>72</v>
      </c>
      <c r="D77" s="2" t="s">
        <v>4</v>
      </c>
      <c r="E77" s="3">
        <v>65</v>
      </c>
      <c r="F77" s="3">
        <v>226</v>
      </c>
      <c r="G77" s="680"/>
      <c r="H77" s="883" t="s">
        <v>3</v>
      </c>
      <c r="I77" s="6" t="s">
        <v>72</v>
      </c>
      <c r="J77" s="2" t="s">
        <v>17</v>
      </c>
      <c r="K77" s="3">
        <v>85</v>
      </c>
      <c r="L77" s="3">
        <v>271.20000000000005</v>
      </c>
      <c r="M77" s="790"/>
    </row>
    <row r="78" spans="1:13" s="50" customFormat="1" x14ac:dyDescent="0.3">
      <c r="A78" s="25">
        <v>1</v>
      </c>
      <c r="B78" s="883" t="s">
        <v>0</v>
      </c>
      <c r="C78" s="6" t="s">
        <v>278</v>
      </c>
      <c r="D78" s="2" t="s">
        <v>17</v>
      </c>
      <c r="E78" s="3">
        <v>20</v>
      </c>
      <c r="F78" s="3">
        <v>184.5</v>
      </c>
      <c r="G78" s="605"/>
      <c r="H78" s="883" t="s">
        <v>0</v>
      </c>
      <c r="I78" s="6" t="s">
        <v>278</v>
      </c>
      <c r="J78" s="2" t="s">
        <v>44</v>
      </c>
      <c r="K78" s="3">
        <v>22</v>
      </c>
      <c r="L78" s="3">
        <v>221.4</v>
      </c>
      <c r="M78" s="792"/>
    </row>
    <row r="79" spans="1:13" s="25" customFormat="1" x14ac:dyDescent="0.3">
      <c r="A79" s="25">
        <v>1</v>
      </c>
      <c r="B79" s="883" t="s">
        <v>77</v>
      </c>
      <c r="C79" s="6" t="s">
        <v>69</v>
      </c>
      <c r="D79" s="2" t="s">
        <v>22</v>
      </c>
      <c r="E79" s="3">
        <v>24</v>
      </c>
      <c r="F79" s="3">
        <v>3.9199999999999995</v>
      </c>
      <c r="G79" s="606"/>
      <c r="H79" s="883" t="s">
        <v>77</v>
      </c>
      <c r="I79" s="6" t="s">
        <v>69</v>
      </c>
      <c r="J79" s="2" t="s">
        <v>22</v>
      </c>
      <c r="K79" s="3">
        <v>24</v>
      </c>
      <c r="L79" s="3">
        <v>3.9199999999999995</v>
      </c>
      <c r="M79" s="788"/>
    </row>
    <row r="80" spans="1:13" s="50" customFormat="1" x14ac:dyDescent="0.3">
      <c r="A80" s="25">
        <v>1</v>
      </c>
      <c r="B80" s="883" t="s">
        <v>23</v>
      </c>
      <c r="C80" s="6" t="s">
        <v>113</v>
      </c>
      <c r="D80" s="2" t="s">
        <v>2</v>
      </c>
      <c r="E80" s="3">
        <v>15</v>
      </c>
      <c r="F80" s="3">
        <v>94.2</v>
      </c>
      <c r="G80" s="605"/>
      <c r="H80" s="883" t="s">
        <v>23</v>
      </c>
      <c r="I80" s="6" t="s">
        <v>113</v>
      </c>
      <c r="J80" s="2" t="s">
        <v>2</v>
      </c>
      <c r="K80" s="3">
        <v>15</v>
      </c>
      <c r="L80" s="3">
        <v>94.2</v>
      </c>
      <c r="M80" s="786"/>
    </row>
    <row r="81" spans="1:13" s="50" customFormat="1" x14ac:dyDescent="0.3">
      <c r="A81" s="25">
        <v>1</v>
      </c>
      <c r="B81" s="883" t="s">
        <v>15</v>
      </c>
      <c r="C81" s="6" t="s">
        <v>107</v>
      </c>
      <c r="D81" s="2" t="s">
        <v>14</v>
      </c>
      <c r="E81" s="3">
        <v>3.4</v>
      </c>
      <c r="F81" s="3">
        <v>93.2</v>
      </c>
      <c r="G81" s="605"/>
      <c r="H81" s="883" t="s">
        <v>15</v>
      </c>
      <c r="I81" s="6" t="s">
        <v>107</v>
      </c>
      <c r="J81" s="2" t="s">
        <v>14</v>
      </c>
      <c r="K81" s="3">
        <v>3.4</v>
      </c>
      <c r="L81" s="3">
        <v>93.2</v>
      </c>
      <c r="M81" s="786"/>
    </row>
    <row r="82" spans="1:13" s="25" customFormat="1" ht="19.5" customHeight="1" x14ac:dyDescent="0.3">
      <c r="A82" s="25">
        <v>1</v>
      </c>
      <c r="B82" s="5">
        <v>8</v>
      </c>
      <c r="C82" s="6" t="s">
        <v>108</v>
      </c>
      <c r="D82" s="2" t="s">
        <v>65</v>
      </c>
      <c r="E82" s="3">
        <v>1.2</v>
      </c>
      <c r="F82" s="3">
        <v>21.5</v>
      </c>
      <c r="G82" s="656"/>
      <c r="H82" s="5">
        <v>8</v>
      </c>
      <c r="I82" s="6" t="s">
        <v>108</v>
      </c>
      <c r="J82" s="2" t="s">
        <v>65</v>
      </c>
      <c r="K82" s="3">
        <v>1.2</v>
      </c>
      <c r="L82" s="3">
        <v>21.5</v>
      </c>
      <c r="M82" s="788"/>
    </row>
    <row r="83" spans="1:13" s="25" customFormat="1" x14ac:dyDescent="0.3">
      <c r="A83" s="25">
        <v>1</v>
      </c>
      <c r="B83" s="5">
        <v>9</v>
      </c>
      <c r="C83" s="6" t="s">
        <v>225</v>
      </c>
      <c r="D83" s="2" t="s">
        <v>5</v>
      </c>
      <c r="E83" s="3">
        <v>45.5</v>
      </c>
      <c r="F83" s="410">
        <v>150.5</v>
      </c>
      <c r="G83" s="817"/>
      <c r="H83" s="407">
        <v>9</v>
      </c>
      <c r="I83" s="408" t="s">
        <v>225</v>
      </c>
      <c r="J83" s="2" t="s">
        <v>5</v>
      </c>
      <c r="K83" s="3">
        <v>45.5</v>
      </c>
      <c r="L83" s="3">
        <v>150.5</v>
      </c>
      <c r="M83" s="788"/>
    </row>
    <row r="84" spans="1:13" s="50" customFormat="1" x14ac:dyDescent="0.3">
      <c r="A84" s="25">
        <v>1</v>
      </c>
      <c r="B84" s="5"/>
      <c r="C84" s="6"/>
      <c r="D84" s="2"/>
      <c r="E84" s="3"/>
      <c r="F84" s="410"/>
      <c r="G84" s="783"/>
      <c r="H84" s="407"/>
      <c r="I84" s="408"/>
      <c r="J84" s="2"/>
      <c r="K84" s="3"/>
      <c r="L84" s="3"/>
      <c r="M84" s="792"/>
    </row>
    <row r="85" spans="1:13" s="25" customFormat="1" x14ac:dyDescent="0.3">
      <c r="A85" s="25">
        <v>1</v>
      </c>
      <c r="B85" s="883"/>
      <c r="C85" s="6"/>
      <c r="D85" s="2" t="s">
        <v>128</v>
      </c>
      <c r="E85" s="3">
        <f>SUM(E76:E84)</f>
        <v>234.1</v>
      </c>
      <c r="F85" s="410">
        <f>SUM(F76:F84)</f>
        <v>895.82</v>
      </c>
      <c r="G85" s="782"/>
      <c r="H85" s="885"/>
      <c r="I85" s="408"/>
      <c r="J85" s="2" t="s">
        <v>128</v>
      </c>
      <c r="K85" s="3">
        <f>SUM(K76:K84)</f>
        <v>256.10000000000002</v>
      </c>
      <c r="L85" s="3">
        <f>SUM(L76:L84)</f>
        <v>977.92000000000007</v>
      </c>
      <c r="M85" s="788"/>
    </row>
    <row r="86" spans="1:13" s="25" customFormat="1" x14ac:dyDescent="0.3">
      <c r="A86" s="25">
        <v>1</v>
      </c>
      <c r="B86" s="5"/>
      <c r="C86" s="6"/>
      <c r="D86" s="2"/>
      <c r="E86" s="3"/>
      <c r="F86" s="410"/>
      <c r="G86" s="781"/>
      <c r="H86" s="407"/>
      <c r="I86" s="408"/>
      <c r="J86" s="2"/>
      <c r="K86" s="3"/>
      <c r="L86" s="3"/>
      <c r="M86" s="788"/>
    </row>
    <row r="87" spans="1:13" s="25" customFormat="1" x14ac:dyDescent="0.3">
      <c r="A87" s="25">
        <v>1</v>
      </c>
      <c r="B87" s="5"/>
      <c r="C87" s="6"/>
      <c r="D87" s="2"/>
      <c r="E87" s="3"/>
      <c r="F87" s="410"/>
      <c r="G87" s="781"/>
      <c r="H87" s="407"/>
      <c r="I87" s="408"/>
      <c r="J87" s="2"/>
      <c r="K87" s="3"/>
      <c r="L87" s="3"/>
      <c r="M87" s="788"/>
    </row>
    <row r="88" spans="1:13" s="25" customFormat="1" x14ac:dyDescent="0.3">
      <c r="A88" s="25">
        <v>1</v>
      </c>
      <c r="B88" s="883"/>
      <c r="C88" s="6"/>
      <c r="D88" s="2" t="s">
        <v>136</v>
      </c>
      <c r="E88" s="3">
        <f>+E85+E72</f>
        <v>480.5</v>
      </c>
      <c r="F88" s="410">
        <f>+F85+F72</f>
        <v>1629.49</v>
      </c>
      <c r="G88" s="818"/>
      <c r="H88" s="410"/>
      <c r="I88" s="410"/>
      <c r="J88" s="3" t="s">
        <v>136</v>
      </c>
      <c r="K88" s="3">
        <f>+K85+K72</f>
        <v>524.5</v>
      </c>
      <c r="L88" s="3">
        <f>+L85+L72</f>
        <v>1909.27</v>
      </c>
      <c r="M88" s="788"/>
    </row>
    <row r="89" spans="1:13" s="25" customFormat="1" x14ac:dyDescent="0.3">
      <c r="A89" s="25">
        <v>1</v>
      </c>
      <c r="B89" s="461"/>
      <c r="C89" s="36"/>
      <c r="D89" s="462"/>
      <c r="E89" s="463"/>
      <c r="F89" s="819"/>
      <c r="G89" s="818"/>
      <c r="H89" s="819"/>
      <c r="I89" s="819"/>
      <c r="J89" s="463"/>
      <c r="K89" s="463"/>
      <c r="L89" s="463"/>
      <c r="M89" s="788"/>
    </row>
    <row r="90" spans="1:13" s="25" customFormat="1" x14ac:dyDescent="0.3">
      <c r="A90" s="25">
        <v>1</v>
      </c>
      <c r="B90" s="461"/>
      <c r="C90" s="36"/>
      <c r="D90" s="462"/>
      <c r="E90" s="463"/>
      <c r="F90" s="819"/>
      <c r="G90" s="818"/>
      <c r="H90" s="819"/>
      <c r="I90" s="819"/>
      <c r="J90" s="463"/>
      <c r="K90" s="463"/>
      <c r="L90" s="463"/>
      <c r="M90" s="788"/>
    </row>
    <row r="91" spans="1:13" s="25" customFormat="1" x14ac:dyDescent="0.3">
      <c r="A91" s="25">
        <v>1</v>
      </c>
      <c r="B91" s="461"/>
      <c r="C91" s="461"/>
      <c r="D91" s="461"/>
      <c r="E91" s="461"/>
      <c r="F91" s="820"/>
      <c r="G91" s="821"/>
      <c r="H91" s="413"/>
      <c r="I91" s="819"/>
      <c r="J91" s="463"/>
      <c r="K91" s="463"/>
      <c r="L91" s="463"/>
      <c r="M91" s="788"/>
    </row>
    <row r="92" spans="1:13" s="25" customFormat="1" x14ac:dyDescent="0.3">
      <c r="A92" s="25">
        <v>1</v>
      </c>
      <c r="B92" s="461"/>
      <c r="C92" s="36"/>
      <c r="D92" s="462"/>
      <c r="E92" s="463"/>
      <c r="F92" s="819"/>
      <c r="G92" s="818"/>
      <c r="H92" s="819"/>
      <c r="I92" s="819"/>
      <c r="J92" s="463"/>
      <c r="K92" s="463"/>
      <c r="L92" s="463"/>
      <c r="M92" s="788"/>
    </row>
    <row r="93" spans="1:13" s="25" customFormat="1" ht="18.75" customHeight="1" x14ac:dyDescent="0.3">
      <c r="A93" s="25">
        <v>1</v>
      </c>
      <c r="C93" s="37" t="s">
        <v>130</v>
      </c>
      <c r="E93" s="94" t="s">
        <v>131</v>
      </c>
      <c r="F93" s="20"/>
      <c r="G93" s="606"/>
      <c r="I93" s="37" t="s">
        <v>130</v>
      </c>
      <c r="K93" s="94" t="s">
        <v>131</v>
      </c>
      <c r="L93" s="20"/>
      <c r="M93" s="788"/>
    </row>
    <row r="94" spans="1:13" s="25" customFormat="1" ht="51.75" customHeight="1" x14ac:dyDescent="0.3">
      <c r="A94" s="25">
        <v>1</v>
      </c>
      <c r="C94" s="38" t="s">
        <v>132</v>
      </c>
      <c r="E94" s="38" t="s">
        <v>140</v>
      </c>
      <c r="F94" s="39"/>
      <c r="G94" s="606"/>
      <c r="I94" s="38" t="s">
        <v>139</v>
      </c>
      <c r="K94" s="38" t="s">
        <v>140</v>
      </c>
      <c r="L94" s="39"/>
      <c r="M94" s="788"/>
    </row>
    <row r="95" spans="1:13" s="25" customFormat="1" ht="23.25" customHeight="1" x14ac:dyDescent="0.3">
      <c r="A95" s="25">
        <v>1</v>
      </c>
      <c r="C95" s="38"/>
      <c r="E95" s="38"/>
      <c r="F95" s="39"/>
      <c r="G95" s="606"/>
      <c r="H95" s="38"/>
      <c r="J95" s="38"/>
      <c r="K95" s="39"/>
      <c r="L95" s="38"/>
      <c r="M95" s="788"/>
    </row>
    <row r="96" spans="1:13" s="96" customFormat="1" x14ac:dyDescent="0.3">
      <c r="A96" s="25">
        <v>1</v>
      </c>
      <c r="C96" s="19"/>
      <c r="D96" s="19"/>
      <c r="E96" s="19"/>
      <c r="F96" s="19"/>
      <c r="G96" s="656"/>
      <c r="I96" s="19"/>
      <c r="J96" s="19"/>
      <c r="K96" s="19"/>
      <c r="L96" s="19"/>
      <c r="M96" s="787"/>
    </row>
    <row r="97" spans="1:13" x14ac:dyDescent="0.3">
      <c r="A97" s="25">
        <v>1</v>
      </c>
      <c r="G97" s="607"/>
    </row>
    <row r="98" spans="1:13" s="25" customFormat="1" ht="18.75" customHeight="1" x14ac:dyDescent="0.3">
      <c r="A98" s="25">
        <v>1</v>
      </c>
      <c r="C98" s="22" t="s">
        <v>115</v>
      </c>
      <c r="D98" s="20"/>
      <c r="E98" s="20"/>
      <c r="F98" s="20"/>
      <c r="G98" s="656"/>
      <c r="I98" s="22" t="s">
        <v>115</v>
      </c>
      <c r="J98" s="20"/>
      <c r="K98" s="20"/>
      <c r="L98" s="20"/>
      <c r="M98" s="788"/>
    </row>
    <row r="99" spans="1:13" s="25" customFormat="1" ht="18.75" customHeight="1" x14ac:dyDescent="0.3">
      <c r="A99" s="25">
        <v>1</v>
      </c>
      <c r="C99" s="22" t="s">
        <v>137</v>
      </c>
      <c r="D99" s="20"/>
      <c r="E99" s="20"/>
      <c r="F99" s="20"/>
      <c r="G99" s="606"/>
      <c r="I99" s="22" t="s">
        <v>138</v>
      </c>
      <c r="J99" s="20"/>
      <c r="K99" s="20"/>
      <c r="L99" s="20"/>
      <c r="M99" s="788"/>
    </row>
    <row r="100" spans="1:13" s="25" customFormat="1" ht="18.75" customHeight="1" x14ac:dyDescent="0.3">
      <c r="A100" s="25">
        <v>1</v>
      </c>
      <c r="C100" s="20"/>
      <c r="D100" s="20"/>
      <c r="E100" s="20"/>
      <c r="F100" s="20"/>
      <c r="G100" s="606"/>
      <c r="I100" s="20"/>
      <c r="J100" s="20"/>
      <c r="K100" s="20"/>
      <c r="L100" s="20"/>
      <c r="M100" s="788"/>
    </row>
    <row r="101" spans="1:13" s="25" customFormat="1" ht="18.75" customHeight="1" x14ac:dyDescent="0.3">
      <c r="A101" s="25">
        <v>1</v>
      </c>
      <c r="C101" s="20"/>
      <c r="D101" s="20"/>
      <c r="F101" s="603" t="s">
        <v>116</v>
      </c>
      <c r="G101" s="606"/>
      <c r="I101" s="20"/>
      <c r="J101" s="20"/>
      <c r="L101" s="23" t="s">
        <v>116</v>
      </c>
      <c r="M101" s="788"/>
    </row>
    <row r="102" spans="1:13" s="25" customFormat="1" ht="18.75" customHeight="1" x14ac:dyDescent="0.3">
      <c r="A102" s="25">
        <v>1</v>
      </c>
      <c r="C102" s="20"/>
      <c r="D102" s="20"/>
      <c r="F102" s="603" t="s">
        <v>134</v>
      </c>
      <c r="G102" s="606"/>
      <c r="I102" s="20"/>
      <c r="J102" s="20"/>
      <c r="L102" s="24" t="s">
        <v>134</v>
      </c>
      <c r="M102" s="788"/>
    </row>
    <row r="103" spans="1:13" s="25" customFormat="1" ht="18.75" customHeight="1" x14ac:dyDescent="0.3">
      <c r="A103" s="25">
        <v>1</v>
      </c>
      <c r="C103" s="20"/>
      <c r="D103" s="20"/>
      <c r="F103" s="603" t="s">
        <v>117</v>
      </c>
      <c r="G103" s="606"/>
      <c r="I103" s="20"/>
      <c r="J103" s="20"/>
      <c r="L103" s="24" t="s">
        <v>117</v>
      </c>
      <c r="M103" s="788"/>
    </row>
    <row r="104" spans="1:13" s="25" customFormat="1" ht="18.75" customHeight="1" x14ac:dyDescent="0.3">
      <c r="A104" s="25">
        <v>1</v>
      </c>
      <c r="C104" s="20"/>
      <c r="D104" s="20"/>
      <c r="F104" s="603" t="s">
        <v>257</v>
      </c>
      <c r="G104" s="606"/>
      <c r="I104" s="20"/>
      <c r="J104" s="20"/>
      <c r="L104" s="24" t="s">
        <v>257</v>
      </c>
      <c r="M104" s="788"/>
    </row>
    <row r="105" spans="1:13" s="25" customFormat="1" ht="18.75" customHeight="1" x14ac:dyDescent="0.3">
      <c r="A105" s="25">
        <v>1</v>
      </c>
      <c r="C105" s="20"/>
      <c r="D105" s="20"/>
      <c r="E105" s="20"/>
      <c r="F105" s="20"/>
      <c r="G105" s="656"/>
      <c r="I105" s="20"/>
      <c r="J105" s="20"/>
      <c r="K105" s="20"/>
      <c r="L105" s="20"/>
      <c r="M105" s="788"/>
    </row>
    <row r="106" spans="1:13" s="25" customFormat="1" ht="18.75" customHeight="1" x14ac:dyDescent="0.3">
      <c r="A106" s="25">
        <v>1</v>
      </c>
      <c r="C106" s="20"/>
      <c r="D106" s="20"/>
      <c r="E106" s="20"/>
      <c r="F106" s="20"/>
      <c r="G106" s="656"/>
      <c r="I106" s="20"/>
      <c r="J106" s="20"/>
      <c r="K106" s="20"/>
      <c r="L106" s="20"/>
      <c r="M106" s="788"/>
    </row>
    <row r="107" spans="1:13" s="25" customFormat="1" ht="18.75" customHeight="1" x14ac:dyDescent="0.3">
      <c r="A107" s="25">
        <v>1</v>
      </c>
      <c r="C107" s="20"/>
      <c r="D107" s="20"/>
      <c r="E107" s="20"/>
      <c r="F107" s="20"/>
      <c r="G107" s="656"/>
      <c r="I107" s="20"/>
      <c r="J107" s="20"/>
      <c r="K107" s="20"/>
      <c r="L107" s="20"/>
      <c r="M107" s="788"/>
    </row>
    <row r="108" spans="1:13" s="25" customFormat="1" ht="18.75" customHeight="1" x14ac:dyDescent="0.3">
      <c r="A108" s="25">
        <v>1</v>
      </c>
      <c r="C108" s="1612" t="s">
        <v>119</v>
      </c>
      <c r="D108" s="1612"/>
      <c r="E108" s="1612"/>
      <c r="F108" s="26"/>
      <c r="G108" s="606"/>
      <c r="I108" s="1612" t="s">
        <v>119</v>
      </c>
      <c r="J108" s="1612"/>
      <c r="K108" s="1612"/>
      <c r="L108" s="26"/>
      <c r="M108" s="788"/>
    </row>
    <row r="109" spans="1:13" s="25" customFormat="1" ht="18.75" customHeight="1" x14ac:dyDescent="0.3">
      <c r="A109" s="25">
        <v>1</v>
      </c>
      <c r="C109" s="1610">
        <v>45239</v>
      </c>
      <c r="D109" s="1610"/>
      <c r="E109" s="1610"/>
      <c r="F109" s="27"/>
      <c r="G109" s="606"/>
      <c r="I109" s="1610">
        <f>C109</f>
        <v>45239</v>
      </c>
      <c r="J109" s="1610"/>
      <c r="K109" s="1610"/>
      <c r="L109" s="27"/>
      <c r="M109" s="788"/>
    </row>
    <row r="110" spans="1:13" s="25" customFormat="1" ht="18.75" customHeight="1" x14ac:dyDescent="0.3">
      <c r="A110" s="25">
        <v>1</v>
      </c>
      <c r="C110" s="20"/>
      <c r="D110" s="20"/>
      <c r="E110" s="20"/>
      <c r="F110" s="27"/>
      <c r="G110" s="606"/>
      <c r="I110" s="20"/>
      <c r="J110" s="20"/>
      <c r="K110" s="20"/>
      <c r="L110" s="27"/>
      <c r="M110" s="788"/>
    </row>
    <row r="111" spans="1:13" s="25" customFormat="1" ht="18.75" customHeight="1" x14ac:dyDescent="0.3">
      <c r="A111" s="25">
        <v>1</v>
      </c>
      <c r="C111" s="882"/>
      <c r="D111" s="20"/>
      <c r="E111" s="20"/>
      <c r="F111" s="27"/>
      <c r="G111" s="606"/>
      <c r="I111" s="882"/>
      <c r="J111" s="20"/>
      <c r="K111" s="20"/>
      <c r="L111" s="27"/>
      <c r="M111" s="788"/>
    </row>
    <row r="112" spans="1:13" s="25" customFormat="1" ht="18.75" customHeight="1" x14ac:dyDescent="0.3">
      <c r="A112" s="25">
        <v>1</v>
      </c>
      <c r="B112" s="28" t="s">
        <v>120</v>
      </c>
      <c r="C112" s="29" t="s">
        <v>121</v>
      </c>
      <c r="D112" s="1611" t="s">
        <v>122</v>
      </c>
      <c r="E112" s="1611"/>
      <c r="F112" s="1611"/>
      <c r="G112" s="606"/>
      <c r="H112" s="28" t="s">
        <v>120</v>
      </c>
      <c r="I112" s="29" t="s">
        <v>121</v>
      </c>
      <c r="J112" s="1611" t="s">
        <v>123</v>
      </c>
      <c r="K112" s="1611"/>
      <c r="L112" s="1611"/>
      <c r="M112" s="788"/>
    </row>
    <row r="113" spans="1:13" s="25" customFormat="1" ht="18.75" customHeight="1" x14ac:dyDescent="0.3">
      <c r="A113" s="25">
        <v>1</v>
      </c>
      <c r="B113" s="28" t="s">
        <v>124</v>
      </c>
      <c r="C113" s="28" t="s">
        <v>265</v>
      </c>
      <c r="D113" s="29" t="s">
        <v>125</v>
      </c>
      <c r="E113" s="883" t="s">
        <v>126</v>
      </c>
      <c r="F113" s="883" t="s">
        <v>127</v>
      </c>
      <c r="G113" s="606"/>
      <c r="H113" s="28" t="s">
        <v>124</v>
      </c>
      <c r="I113" s="28" t="s">
        <v>265</v>
      </c>
      <c r="J113" s="29" t="s">
        <v>125</v>
      </c>
      <c r="K113" s="883" t="s">
        <v>126</v>
      </c>
      <c r="L113" s="883" t="s">
        <v>127</v>
      </c>
      <c r="M113" s="788"/>
    </row>
    <row r="114" spans="1:13" s="4" customFormat="1" x14ac:dyDescent="0.3">
      <c r="A114" s="25">
        <v>1</v>
      </c>
      <c r="B114" s="5" t="s">
        <v>8</v>
      </c>
      <c r="C114" s="6" t="s">
        <v>26</v>
      </c>
      <c r="D114" s="2" t="s">
        <v>7</v>
      </c>
      <c r="E114" s="3">
        <v>80</v>
      </c>
      <c r="F114" s="3">
        <v>152.375</v>
      </c>
      <c r="G114" s="605"/>
      <c r="H114" s="5" t="s">
        <v>8</v>
      </c>
      <c r="I114" s="6" t="s">
        <v>26</v>
      </c>
      <c r="J114" s="2" t="s">
        <v>90</v>
      </c>
      <c r="K114" s="3">
        <v>95</v>
      </c>
      <c r="L114" s="3">
        <v>213.32499999999999</v>
      </c>
      <c r="M114" s="790"/>
    </row>
    <row r="115" spans="1:13" s="4" customFormat="1" x14ac:dyDescent="0.3">
      <c r="A115" s="25">
        <v>1</v>
      </c>
      <c r="B115" s="5">
        <v>2</v>
      </c>
      <c r="C115" s="6" t="s">
        <v>260</v>
      </c>
      <c r="D115" s="2" t="s">
        <v>17</v>
      </c>
      <c r="E115" s="3">
        <v>25</v>
      </c>
      <c r="F115" s="3">
        <v>182.25</v>
      </c>
      <c r="G115" s="605"/>
      <c r="H115" s="5">
        <v>2</v>
      </c>
      <c r="I115" s="6" t="s">
        <v>260</v>
      </c>
      <c r="J115" s="2" t="s">
        <v>44</v>
      </c>
      <c r="K115" s="3">
        <v>30</v>
      </c>
      <c r="L115" s="3">
        <v>218.7</v>
      </c>
      <c r="M115" s="790"/>
    </row>
    <row r="116" spans="1:13" s="25" customFormat="1" x14ac:dyDescent="0.3">
      <c r="A116" s="25">
        <v>1</v>
      </c>
      <c r="B116" s="5">
        <v>3</v>
      </c>
      <c r="C116" s="6" t="s">
        <v>69</v>
      </c>
      <c r="D116" s="2" t="s">
        <v>22</v>
      </c>
      <c r="E116" s="3">
        <v>24</v>
      </c>
      <c r="F116" s="3">
        <v>3.9199999999999995</v>
      </c>
      <c r="G116" s="606"/>
      <c r="H116" s="5">
        <v>3</v>
      </c>
      <c r="I116" s="6" t="s">
        <v>69</v>
      </c>
      <c r="J116" s="2" t="s">
        <v>22</v>
      </c>
      <c r="K116" s="3">
        <v>24</v>
      </c>
      <c r="L116" s="3">
        <v>3.9199999999999995</v>
      </c>
      <c r="M116" s="788"/>
    </row>
    <row r="117" spans="1:13" s="50" customFormat="1" x14ac:dyDescent="0.3">
      <c r="A117" s="25">
        <v>1</v>
      </c>
      <c r="B117" s="883" t="s">
        <v>77</v>
      </c>
      <c r="C117" s="6" t="s">
        <v>114</v>
      </c>
      <c r="D117" s="2" t="s">
        <v>2</v>
      </c>
      <c r="E117" s="3">
        <v>6</v>
      </c>
      <c r="F117" s="3">
        <v>28</v>
      </c>
      <c r="G117" s="605"/>
      <c r="H117" s="883" t="s">
        <v>77</v>
      </c>
      <c r="I117" s="6" t="s">
        <v>114</v>
      </c>
      <c r="J117" s="2" t="s">
        <v>2</v>
      </c>
      <c r="K117" s="3">
        <v>6</v>
      </c>
      <c r="L117" s="3">
        <v>28</v>
      </c>
      <c r="M117" s="786"/>
    </row>
    <row r="118" spans="1:13" s="25" customFormat="1" x14ac:dyDescent="0.3">
      <c r="A118" s="25">
        <v>1</v>
      </c>
      <c r="B118" s="883" t="s">
        <v>23</v>
      </c>
      <c r="C118" s="6" t="s">
        <v>107</v>
      </c>
      <c r="D118" s="2" t="s">
        <v>14</v>
      </c>
      <c r="E118" s="3">
        <v>3.4</v>
      </c>
      <c r="F118" s="3">
        <v>93.2</v>
      </c>
      <c r="G118" s="606"/>
      <c r="H118" s="883" t="s">
        <v>23</v>
      </c>
      <c r="I118" s="6" t="s">
        <v>107</v>
      </c>
      <c r="J118" s="2" t="s">
        <v>14</v>
      </c>
      <c r="K118" s="3">
        <v>3.4</v>
      </c>
      <c r="L118" s="3">
        <v>93.2</v>
      </c>
      <c r="M118" s="788"/>
    </row>
    <row r="119" spans="1:13" s="25" customFormat="1" x14ac:dyDescent="0.3">
      <c r="A119" s="25">
        <v>1</v>
      </c>
      <c r="B119" s="5">
        <v>6</v>
      </c>
      <c r="C119" s="6" t="s">
        <v>93</v>
      </c>
      <c r="D119" s="2" t="s">
        <v>2</v>
      </c>
      <c r="E119" s="3">
        <v>75</v>
      </c>
      <c r="F119" s="3">
        <v>92</v>
      </c>
      <c r="G119" s="656"/>
      <c r="H119" s="5">
        <v>6</v>
      </c>
      <c r="I119" s="6" t="s">
        <v>93</v>
      </c>
      <c r="J119" s="2" t="s">
        <v>2</v>
      </c>
      <c r="K119" s="3">
        <v>75</v>
      </c>
      <c r="L119" s="3">
        <v>92</v>
      </c>
      <c r="M119" s="788"/>
    </row>
    <row r="120" spans="1:13" s="25" customFormat="1" x14ac:dyDescent="0.3">
      <c r="A120" s="25">
        <v>1</v>
      </c>
      <c r="B120" s="5"/>
      <c r="C120" s="6"/>
      <c r="D120" s="2"/>
      <c r="E120" s="3"/>
      <c r="F120" s="3"/>
      <c r="G120" s="656"/>
      <c r="H120" s="5"/>
      <c r="I120" s="6"/>
      <c r="J120" s="2"/>
      <c r="K120" s="3"/>
      <c r="L120" s="3"/>
      <c r="M120" s="788"/>
    </row>
    <row r="121" spans="1:13" s="25" customFormat="1" x14ac:dyDescent="0.3">
      <c r="A121" s="25">
        <v>1</v>
      </c>
      <c r="B121" s="5"/>
      <c r="C121" s="6"/>
      <c r="D121" s="2" t="s">
        <v>128</v>
      </c>
      <c r="E121" s="3">
        <f>SUM(E114:E120)</f>
        <v>213.4</v>
      </c>
      <c r="F121" s="3">
        <f>SUM(F114:F120)</f>
        <v>551.745</v>
      </c>
      <c r="G121" s="656"/>
      <c r="H121" s="5"/>
      <c r="I121" s="6"/>
      <c r="J121" s="2" t="s">
        <v>128</v>
      </c>
      <c r="K121" s="3">
        <f>SUM(K114:K120)</f>
        <v>233.4</v>
      </c>
      <c r="L121" s="3">
        <f>SUM(L114:L120)</f>
        <v>649.14499999999998</v>
      </c>
      <c r="M121" s="788"/>
    </row>
    <row r="122" spans="1:13" s="25" customFormat="1" x14ac:dyDescent="0.3">
      <c r="A122" s="25">
        <v>1</v>
      </c>
      <c r="B122" s="5"/>
      <c r="C122" s="6"/>
      <c r="D122" s="2"/>
      <c r="E122" s="3"/>
      <c r="F122" s="3"/>
      <c r="G122" s="656"/>
      <c r="H122" s="5"/>
      <c r="I122" s="6"/>
      <c r="J122" s="2"/>
      <c r="K122" s="3"/>
      <c r="L122" s="3"/>
      <c r="M122" s="788"/>
    </row>
    <row r="123" spans="1:13" s="25" customFormat="1" x14ac:dyDescent="0.3">
      <c r="A123" s="25">
        <v>1</v>
      </c>
      <c r="B123" s="28" t="s">
        <v>124</v>
      </c>
      <c r="C123" s="3" t="s">
        <v>259</v>
      </c>
      <c r="D123" s="2" t="s">
        <v>125</v>
      </c>
      <c r="E123" s="3" t="s">
        <v>126</v>
      </c>
      <c r="F123" s="3" t="s">
        <v>127</v>
      </c>
      <c r="G123" s="656"/>
      <c r="H123" s="28" t="s">
        <v>124</v>
      </c>
      <c r="I123" s="3" t="s">
        <v>259</v>
      </c>
      <c r="J123" s="2" t="s">
        <v>125</v>
      </c>
      <c r="K123" s="3" t="s">
        <v>126</v>
      </c>
      <c r="L123" s="3" t="s">
        <v>127</v>
      </c>
      <c r="M123" s="788"/>
    </row>
    <row r="124" spans="1:13" s="8" customFormat="1" x14ac:dyDescent="0.3">
      <c r="A124" s="25">
        <v>1</v>
      </c>
      <c r="B124" s="5" t="s">
        <v>8</v>
      </c>
      <c r="C124" s="6" t="s">
        <v>355</v>
      </c>
      <c r="D124" s="2" t="s">
        <v>9</v>
      </c>
      <c r="E124" s="3">
        <v>60</v>
      </c>
      <c r="F124" s="3">
        <v>132</v>
      </c>
      <c r="G124" s="605"/>
      <c r="H124" s="5" t="s">
        <v>8</v>
      </c>
      <c r="I124" s="6" t="s">
        <v>355</v>
      </c>
      <c r="J124" s="2" t="s">
        <v>9</v>
      </c>
      <c r="K124" s="3">
        <v>60</v>
      </c>
      <c r="L124" s="3">
        <v>132</v>
      </c>
      <c r="M124" s="786"/>
    </row>
    <row r="125" spans="1:13" s="10" customFormat="1" ht="18.75" customHeight="1" x14ac:dyDescent="0.3">
      <c r="A125" s="25">
        <v>1</v>
      </c>
      <c r="B125" s="883">
        <v>2</v>
      </c>
      <c r="C125" s="6" t="s">
        <v>94</v>
      </c>
      <c r="D125" s="2" t="s">
        <v>5</v>
      </c>
      <c r="E125" s="3">
        <v>60</v>
      </c>
      <c r="F125" s="3">
        <v>125</v>
      </c>
      <c r="G125" s="680"/>
      <c r="H125" s="883">
        <v>2</v>
      </c>
      <c r="I125" s="6" t="s">
        <v>94</v>
      </c>
      <c r="J125" s="2" t="s">
        <v>5</v>
      </c>
      <c r="K125" s="3">
        <v>60</v>
      </c>
      <c r="L125" s="3">
        <v>125</v>
      </c>
      <c r="M125" s="790"/>
    </row>
    <row r="126" spans="1:13" s="50" customFormat="1" x14ac:dyDescent="0.3">
      <c r="A126" s="25">
        <v>1</v>
      </c>
      <c r="B126" s="883">
        <v>3</v>
      </c>
      <c r="C126" s="6" t="s">
        <v>43</v>
      </c>
      <c r="D126" s="2" t="s">
        <v>17</v>
      </c>
      <c r="E126" s="3">
        <v>45</v>
      </c>
      <c r="F126" s="3">
        <v>242.70999999999998</v>
      </c>
      <c r="G126" s="605"/>
      <c r="H126" s="883">
        <v>3</v>
      </c>
      <c r="I126" s="6" t="s">
        <v>43</v>
      </c>
      <c r="J126" s="2" t="s">
        <v>44</v>
      </c>
      <c r="K126" s="3">
        <v>58</v>
      </c>
      <c r="L126" s="3">
        <v>298.71999999999997</v>
      </c>
      <c r="M126" s="792"/>
    </row>
    <row r="127" spans="1:13" s="25" customFormat="1" x14ac:dyDescent="0.3">
      <c r="A127" s="25">
        <v>1</v>
      </c>
      <c r="B127" s="883" t="s">
        <v>77</v>
      </c>
      <c r="C127" s="6" t="s">
        <v>69</v>
      </c>
      <c r="D127" s="2" t="s">
        <v>22</v>
      </c>
      <c r="E127" s="3">
        <v>24</v>
      </c>
      <c r="F127" s="3">
        <v>3.9199999999999995</v>
      </c>
      <c r="G127" s="606"/>
      <c r="H127" s="883" t="s">
        <v>77</v>
      </c>
      <c r="I127" s="6" t="s">
        <v>69</v>
      </c>
      <c r="J127" s="2" t="s">
        <v>22</v>
      </c>
      <c r="K127" s="3">
        <v>24</v>
      </c>
      <c r="L127" s="3">
        <v>3.9199999999999995</v>
      </c>
      <c r="M127" s="788"/>
    </row>
    <row r="128" spans="1:13" s="50" customFormat="1" x14ac:dyDescent="0.3">
      <c r="A128" s="25">
        <v>1</v>
      </c>
      <c r="B128" s="883" t="s">
        <v>23</v>
      </c>
      <c r="C128" s="6" t="s">
        <v>144</v>
      </c>
      <c r="D128" s="2" t="s">
        <v>2</v>
      </c>
      <c r="E128" s="410">
        <v>15</v>
      </c>
      <c r="F128" s="410">
        <v>88</v>
      </c>
      <c r="G128" s="780"/>
      <c r="H128" s="885" t="s">
        <v>23</v>
      </c>
      <c r="I128" s="408" t="s">
        <v>144</v>
      </c>
      <c r="J128" s="2" t="s">
        <v>2</v>
      </c>
      <c r="K128" s="3">
        <v>15</v>
      </c>
      <c r="L128" s="3">
        <v>88</v>
      </c>
      <c r="M128" s="786"/>
    </row>
    <row r="129" spans="1:13" s="50" customFormat="1" x14ac:dyDescent="0.3">
      <c r="A129" s="25">
        <v>1</v>
      </c>
      <c r="B129" s="883" t="s">
        <v>15</v>
      </c>
      <c r="C129" s="6" t="s">
        <v>107</v>
      </c>
      <c r="D129" s="2" t="s">
        <v>14</v>
      </c>
      <c r="E129" s="410">
        <v>3.4</v>
      </c>
      <c r="F129" s="410">
        <v>93.2</v>
      </c>
      <c r="G129" s="780"/>
      <c r="H129" s="885" t="s">
        <v>15</v>
      </c>
      <c r="I129" s="408" t="s">
        <v>107</v>
      </c>
      <c r="J129" s="2" t="s">
        <v>14</v>
      </c>
      <c r="K129" s="3">
        <v>3.4</v>
      </c>
      <c r="L129" s="3">
        <v>93.2</v>
      </c>
      <c r="M129" s="786"/>
    </row>
    <row r="130" spans="1:13" s="25" customFormat="1" ht="19.5" customHeight="1" x14ac:dyDescent="0.3">
      <c r="A130" s="25">
        <v>1</v>
      </c>
      <c r="B130" s="5">
        <v>8</v>
      </c>
      <c r="C130" s="6" t="s">
        <v>108</v>
      </c>
      <c r="D130" s="2" t="s">
        <v>65</v>
      </c>
      <c r="E130" s="410">
        <v>1.2</v>
      </c>
      <c r="F130" s="410">
        <v>21.5</v>
      </c>
      <c r="G130" s="781"/>
      <c r="H130" s="407">
        <v>8</v>
      </c>
      <c r="I130" s="408" t="s">
        <v>108</v>
      </c>
      <c r="J130" s="2" t="s">
        <v>65</v>
      </c>
      <c r="K130" s="3">
        <v>1.2</v>
      </c>
      <c r="L130" s="3">
        <v>21.5</v>
      </c>
      <c r="M130" s="788"/>
    </row>
    <row r="131" spans="1:13" s="25" customFormat="1" x14ac:dyDescent="0.3">
      <c r="A131" s="25">
        <v>1</v>
      </c>
      <c r="B131" s="5" t="s">
        <v>23</v>
      </c>
      <c r="C131" s="6" t="s">
        <v>357</v>
      </c>
      <c r="D131" s="2" t="s">
        <v>358</v>
      </c>
      <c r="E131" s="410">
        <v>90</v>
      </c>
      <c r="F131" s="410">
        <v>270</v>
      </c>
      <c r="G131" s="817"/>
      <c r="H131" s="407" t="s">
        <v>23</v>
      </c>
      <c r="I131" s="408" t="s">
        <v>357</v>
      </c>
      <c r="J131" s="2" t="s">
        <v>358</v>
      </c>
      <c r="K131" s="3">
        <v>90</v>
      </c>
      <c r="L131" s="3">
        <v>270</v>
      </c>
      <c r="M131" s="788"/>
    </row>
    <row r="132" spans="1:13" s="50" customFormat="1" x14ac:dyDescent="0.3">
      <c r="A132" s="25">
        <v>1</v>
      </c>
      <c r="B132" s="5"/>
      <c r="C132" s="6"/>
      <c r="D132" s="2"/>
      <c r="E132" s="410"/>
      <c r="F132" s="410"/>
      <c r="G132" s="783"/>
      <c r="H132" s="407"/>
      <c r="I132" s="408"/>
      <c r="J132" s="2"/>
      <c r="K132" s="3"/>
      <c r="L132" s="3"/>
      <c r="M132" s="792"/>
    </row>
    <row r="133" spans="1:13" s="25" customFormat="1" x14ac:dyDescent="0.3">
      <c r="A133" s="25">
        <v>1</v>
      </c>
      <c r="B133" s="883"/>
      <c r="C133" s="6"/>
      <c r="D133" s="2" t="s">
        <v>128</v>
      </c>
      <c r="E133" s="410">
        <f>SUM(E124:E132)</f>
        <v>298.60000000000002</v>
      </c>
      <c r="F133" s="410">
        <f>SUM(F124:F132)</f>
        <v>976.33</v>
      </c>
      <c r="G133" s="782"/>
      <c r="H133" s="885"/>
      <c r="I133" s="408"/>
      <c r="J133" s="2" t="s">
        <v>128</v>
      </c>
      <c r="K133" s="3">
        <f>SUM(K124:K132)</f>
        <v>311.60000000000002</v>
      </c>
      <c r="L133" s="3">
        <f>SUM(L124:L132)</f>
        <v>1032.3400000000001</v>
      </c>
      <c r="M133" s="788"/>
    </row>
    <row r="134" spans="1:13" s="25" customFormat="1" x14ac:dyDescent="0.3">
      <c r="A134" s="25">
        <v>1</v>
      </c>
      <c r="B134" s="5"/>
      <c r="C134" s="6"/>
      <c r="D134" s="2"/>
      <c r="E134" s="410"/>
      <c r="F134" s="410"/>
      <c r="G134" s="781"/>
      <c r="H134" s="407"/>
      <c r="I134" s="408"/>
      <c r="J134" s="2"/>
      <c r="K134" s="3"/>
      <c r="L134" s="3"/>
      <c r="M134" s="788"/>
    </row>
    <row r="135" spans="1:13" s="25" customFormat="1" x14ac:dyDescent="0.3">
      <c r="A135" s="25">
        <v>1</v>
      </c>
      <c r="B135" s="5"/>
      <c r="C135" s="6"/>
      <c r="D135" s="2"/>
      <c r="E135" s="374"/>
      <c r="F135" s="374"/>
      <c r="G135" s="746"/>
      <c r="H135" s="5"/>
      <c r="I135" s="6"/>
      <c r="J135" s="2"/>
      <c r="K135" s="3"/>
      <c r="L135" s="3"/>
      <c r="M135" s="788"/>
    </row>
    <row r="136" spans="1:13" s="25" customFormat="1" x14ac:dyDescent="0.3">
      <c r="A136" s="25">
        <v>1</v>
      </c>
      <c r="B136" s="883"/>
      <c r="C136" s="6"/>
      <c r="D136" s="2" t="s">
        <v>136</v>
      </c>
      <c r="E136" s="374">
        <f>+E133+E121</f>
        <v>512</v>
      </c>
      <c r="F136" s="374">
        <f>+F133+F121</f>
        <v>1528.075</v>
      </c>
      <c r="G136" s="815"/>
      <c r="H136" s="3"/>
      <c r="I136" s="3"/>
      <c r="J136" s="3" t="s">
        <v>136</v>
      </c>
      <c r="K136" s="3">
        <f>+K133+K121</f>
        <v>545</v>
      </c>
      <c r="L136" s="3">
        <f>+L133+L121</f>
        <v>1681.4850000000001</v>
      </c>
      <c r="M136" s="788"/>
    </row>
    <row r="137" spans="1:13" s="25" customFormat="1" x14ac:dyDescent="0.3">
      <c r="A137" s="25">
        <v>1</v>
      </c>
      <c r="B137" s="461"/>
      <c r="C137" s="36"/>
      <c r="D137" s="462"/>
      <c r="E137" s="806"/>
      <c r="F137" s="806"/>
      <c r="G137" s="815"/>
      <c r="H137" s="463"/>
      <c r="I137" s="463"/>
      <c r="J137" s="463"/>
      <c r="K137" s="463"/>
      <c r="L137" s="463"/>
      <c r="M137" s="788"/>
    </row>
    <row r="138" spans="1:13" s="25" customFormat="1" x14ac:dyDescent="0.3">
      <c r="A138" s="25">
        <v>1</v>
      </c>
      <c r="B138" s="461"/>
      <c r="C138" s="36"/>
      <c r="D138" s="462"/>
      <c r="E138" s="806"/>
      <c r="F138" s="806"/>
      <c r="G138" s="815"/>
      <c r="H138" s="463"/>
      <c r="I138" s="463"/>
      <c r="J138" s="463"/>
      <c r="K138" s="463"/>
      <c r="L138" s="463"/>
      <c r="M138" s="788"/>
    </row>
    <row r="139" spans="1:13" s="25" customFormat="1" x14ac:dyDescent="0.3">
      <c r="A139" s="25">
        <v>1</v>
      </c>
      <c r="B139" s="461"/>
      <c r="C139" s="461"/>
      <c r="D139" s="461"/>
      <c r="E139" s="804"/>
      <c r="F139" s="804"/>
      <c r="G139" s="816"/>
      <c r="H139" s="36"/>
      <c r="I139" s="463"/>
      <c r="J139" s="463"/>
      <c r="K139" s="463"/>
      <c r="L139" s="463"/>
      <c r="M139" s="788"/>
    </row>
    <row r="140" spans="1:13" s="25" customFormat="1" x14ac:dyDescent="0.3">
      <c r="A140" s="25">
        <v>1</v>
      </c>
      <c r="B140" s="461"/>
      <c r="C140" s="36"/>
      <c r="D140" s="462"/>
      <c r="E140" s="806"/>
      <c r="F140" s="806"/>
      <c r="G140" s="815"/>
      <c r="H140" s="463"/>
      <c r="I140" s="463"/>
      <c r="J140" s="463"/>
      <c r="K140" s="463"/>
      <c r="L140" s="463"/>
      <c r="M140" s="788"/>
    </row>
    <row r="141" spans="1:13" s="25" customFormat="1" ht="18.75" customHeight="1" x14ac:dyDescent="0.3">
      <c r="A141" s="25">
        <v>1</v>
      </c>
      <c r="C141" s="37" t="s">
        <v>130</v>
      </c>
      <c r="E141" s="94" t="s">
        <v>131</v>
      </c>
      <c r="F141" s="20"/>
      <c r="G141" s="606"/>
      <c r="I141" s="37" t="s">
        <v>130</v>
      </c>
      <c r="K141" s="94" t="s">
        <v>131</v>
      </c>
      <c r="L141" s="20"/>
      <c r="M141" s="788"/>
    </row>
    <row r="142" spans="1:13" s="25" customFormat="1" ht="51.75" customHeight="1" x14ac:dyDescent="0.3">
      <c r="A142" s="25">
        <v>1</v>
      </c>
      <c r="C142" s="38" t="s">
        <v>132</v>
      </c>
      <c r="E142" s="38" t="s">
        <v>140</v>
      </c>
      <c r="F142" s="39"/>
      <c r="G142" s="606"/>
      <c r="I142" s="38" t="s">
        <v>139</v>
      </c>
      <c r="K142" s="38" t="s">
        <v>140</v>
      </c>
      <c r="L142" s="39"/>
      <c r="M142" s="788"/>
    </row>
    <row r="143" spans="1:13" s="25" customFormat="1" ht="23.25" customHeight="1" x14ac:dyDescent="0.3">
      <c r="A143" s="25">
        <v>1</v>
      </c>
      <c r="C143" s="38"/>
      <c r="E143" s="38"/>
      <c r="F143" s="39"/>
      <c r="G143" s="606"/>
      <c r="H143" s="38"/>
      <c r="J143" s="38"/>
      <c r="K143" s="39"/>
      <c r="L143" s="38"/>
      <c r="M143" s="788"/>
    </row>
    <row r="144" spans="1:13" s="96" customFormat="1" x14ac:dyDescent="0.3">
      <c r="A144" s="25">
        <v>1</v>
      </c>
      <c r="C144" s="19"/>
      <c r="D144" s="19"/>
      <c r="E144" s="19"/>
      <c r="F144" s="19"/>
      <c r="G144" s="656"/>
      <c r="I144" s="19"/>
      <c r="J144" s="19"/>
      <c r="K144" s="19"/>
      <c r="L144" s="19"/>
      <c r="M144" s="787"/>
    </row>
    <row r="145" spans="1:13" x14ac:dyDescent="0.3">
      <c r="A145" s="25">
        <v>1</v>
      </c>
      <c r="B145" s="25"/>
      <c r="G145" s="607"/>
    </row>
    <row r="146" spans="1:13" s="25" customFormat="1" ht="18.75" customHeight="1" x14ac:dyDescent="0.3">
      <c r="A146" s="25">
        <v>1</v>
      </c>
      <c r="C146" s="22" t="s">
        <v>115</v>
      </c>
      <c r="D146" s="20"/>
      <c r="E146" s="20"/>
      <c r="F146" s="20"/>
      <c r="G146" s="656"/>
      <c r="I146" s="22" t="s">
        <v>115</v>
      </c>
      <c r="J146" s="20"/>
      <c r="K146" s="20"/>
      <c r="L146" s="20"/>
      <c r="M146" s="788"/>
    </row>
    <row r="147" spans="1:13" s="25" customFormat="1" ht="18.75" customHeight="1" x14ac:dyDescent="0.3">
      <c r="A147" s="25">
        <v>1</v>
      </c>
      <c r="C147" s="22" t="s">
        <v>137</v>
      </c>
      <c r="D147" s="20"/>
      <c r="E147" s="20"/>
      <c r="F147" s="20"/>
      <c r="G147" s="606"/>
      <c r="I147" s="22" t="s">
        <v>138</v>
      </c>
      <c r="J147" s="20"/>
      <c r="K147" s="20"/>
      <c r="L147" s="20"/>
      <c r="M147" s="788"/>
    </row>
    <row r="148" spans="1:13" s="25" customFormat="1" ht="18.75" customHeight="1" x14ac:dyDescent="0.3">
      <c r="A148" s="25">
        <v>1</v>
      </c>
      <c r="C148" s="20"/>
      <c r="D148" s="20"/>
      <c r="E148" s="20"/>
      <c r="F148" s="20"/>
      <c r="G148" s="606"/>
      <c r="I148" s="20"/>
      <c r="J148" s="20"/>
      <c r="K148" s="20"/>
      <c r="L148" s="20"/>
      <c r="M148" s="788"/>
    </row>
    <row r="149" spans="1:13" s="25" customFormat="1" ht="18.75" customHeight="1" x14ac:dyDescent="0.3">
      <c r="A149" s="25">
        <v>1</v>
      </c>
      <c r="C149" s="20"/>
      <c r="D149" s="20"/>
      <c r="F149" s="603" t="s">
        <v>116</v>
      </c>
      <c r="G149" s="606"/>
      <c r="I149" s="20"/>
      <c r="J149" s="20"/>
      <c r="L149" s="23" t="s">
        <v>116</v>
      </c>
      <c r="M149" s="788"/>
    </row>
    <row r="150" spans="1:13" s="25" customFormat="1" ht="18.75" customHeight="1" x14ac:dyDescent="0.3">
      <c r="A150" s="25">
        <v>1</v>
      </c>
      <c r="C150" s="20"/>
      <c r="D150" s="20"/>
      <c r="F150" s="603" t="s">
        <v>134</v>
      </c>
      <c r="G150" s="606"/>
      <c r="I150" s="20"/>
      <c r="J150" s="20"/>
      <c r="L150" s="24" t="s">
        <v>134</v>
      </c>
      <c r="M150" s="788"/>
    </row>
    <row r="151" spans="1:13" s="25" customFormat="1" ht="18.75" customHeight="1" x14ac:dyDescent="0.3">
      <c r="A151" s="25">
        <v>1</v>
      </c>
      <c r="C151" s="20"/>
      <c r="D151" s="20"/>
      <c r="F151" s="603" t="s">
        <v>117</v>
      </c>
      <c r="G151" s="606"/>
      <c r="I151" s="20"/>
      <c r="J151" s="20"/>
      <c r="L151" s="24" t="s">
        <v>117</v>
      </c>
      <c r="M151" s="788"/>
    </row>
    <row r="152" spans="1:13" s="25" customFormat="1" ht="18.75" customHeight="1" x14ac:dyDescent="0.3">
      <c r="A152" s="25">
        <v>1</v>
      </c>
      <c r="C152" s="20"/>
      <c r="D152" s="20"/>
      <c r="F152" s="603" t="s">
        <v>257</v>
      </c>
      <c r="G152" s="606"/>
      <c r="I152" s="20"/>
      <c r="J152" s="20"/>
      <c r="L152" s="24" t="s">
        <v>257</v>
      </c>
      <c r="M152" s="788"/>
    </row>
    <row r="153" spans="1:13" s="25" customFormat="1" ht="18.75" customHeight="1" x14ac:dyDescent="0.3">
      <c r="A153" s="25">
        <v>1</v>
      </c>
      <c r="C153" s="20"/>
      <c r="D153" s="20"/>
      <c r="E153" s="20"/>
      <c r="F153" s="20"/>
      <c r="G153" s="656"/>
      <c r="I153" s="20"/>
      <c r="J153" s="20"/>
      <c r="K153" s="20"/>
      <c r="L153" s="20"/>
      <c r="M153" s="788"/>
    </row>
    <row r="154" spans="1:13" s="25" customFormat="1" ht="18.75" customHeight="1" x14ac:dyDescent="0.3">
      <c r="A154" s="25">
        <v>1</v>
      </c>
      <c r="C154" s="20"/>
      <c r="D154" s="20"/>
      <c r="E154" s="20"/>
      <c r="F154" s="20"/>
      <c r="G154" s="656"/>
      <c r="I154" s="20"/>
      <c r="J154" s="20"/>
      <c r="K154" s="20"/>
      <c r="L154" s="20"/>
      <c r="M154" s="788"/>
    </row>
    <row r="155" spans="1:13" s="25" customFormat="1" ht="18.75" customHeight="1" x14ac:dyDescent="0.3">
      <c r="A155" s="25">
        <v>1</v>
      </c>
      <c r="C155" s="20"/>
      <c r="D155" s="20"/>
      <c r="E155" s="20"/>
      <c r="F155" s="20"/>
      <c r="G155" s="656"/>
      <c r="I155" s="20"/>
      <c r="J155" s="20"/>
      <c r="K155" s="20"/>
      <c r="L155" s="20"/>
      <c r="M155" s="788"/>
    </row>
    <row r="156" spans="1:13" s="25" customFormat="1" ht="18.75" customHeight="1" x14ac:dyDescent="0.3">
      <c r="A156" s="25">
        <v>1</v>
      </c>
      <c r="C156" s="1612" t="s">
        <v>119</v>
      </c>
      <c r="D156" s="1612"/>
      <c r="E156" s="1612"/>
      <c r="F156" s="26"/>
      <c r="G156" s="606"/>
      <c r="I156" s="1612" t="s">
        <v>119</v>
      </c>
      <c r="J156" s="1612"/>
      <c r="K156" s="1612"/>
      <c r="L156" s="26"/>
      <c r="M156" s="788"/>
    </row>
    <row r="157" spans="1:13" s="25" customFormat="1" ht="18.75" customHeight="1" x14ac:dyDescent="0.3">
      <c r="A157" s="25">
        <v>1</v>
      </c>
      <c r="C157" s="1610">
        <v>45240</v>
      </c>
      <c r="D157" s="1610"/>
      <c r="E157" s="1610"/>
      <c r="F157" s="27"/>
      <c r="G157" s="606"/>
      <c r="I157" s="1610">
        <f>C157</f>
        <v>45240</v>
      </c>
      <c r="J157" s="1610"/>
      <c r="K157" s="1610"/>
      <c r="L157" s="27"/>
      <c r="M157" s="788"/>
    </row>
    <row r="158" spans="1:13" s="25" customFormat="1" ht="18.75" customHeight="1" x14ac:dyDescent="0.3">
      <c r="A158" s="25">
        <v>1</v>
      </c>
      <c r="C158" s="20"/>
      <c r="D158" s="20"/>
      <c r="E158" s="20"/>
      <c r="F158" s="27"/>
      <c r="G158" s="606"/>
      <c r="I158" s="20"/>
      <c r="J158" s="20"/>
      <c r="K158" s="20"/>
      <c r="L158" s="27"/>
      <c r="M158" s="788"/>
    </row>
    <row r="159" spans="1:13" s="25" customFormat="1" ht="18.75" customHeight="1" x14ac:dyDescent="0.3">
      <c r="A159" s="25">
        <v>1</v>
      </c>
      <c r="C159" s="882"/>
      <c r="D159" s="20"/>
      <c r="E159" s="20"/>
      <c r="F159" s="27"/>
      <c r="G159" s="606"/>
      <c r="I159" s="882"/>
      <c r="J159" s="20"/>
      <c r="K159" s="20"/>
      <c r="L159" s="27"/>
      <c r="M159" s="788"/>
    </row>
    <row r="160" spans="1:13" s="25" customFormat="1" ht="18.75" customHeight="1" x14ac:dyDescent="0.3">
      <c r="A160" s="25">
        <v>1</v>
      </c>
      <c r="B160" s="28" t="s">
        <v>120</v>
      </c>
      <c r="C160" s="29" t="s">
        <v>121</v>
      </c>
      <c r="D160" s="1611" t="s">
        <v>122</v>
      </c>
      <c r="E160" s="1611"/>
      <c r="F160" s="1611"/>
      <c r="G160" s="606"/>
      <c r="H160" s="28" t="s">
        <v>120</v>
      </c>
      <c r="I160" s="29" t="s">
        <v>121</v>
      </c>
      <c r="J160" s="1611" t="s">
        <v>123</v>
      </c>
      <c r="K160" s="1611"/>
      <c r="L160" s="1611"/>
      <c r="M160" s="788"/>
    </row>
    <row r="161" spans="1:13" s="25" customFormat="1" ht="18.75" customHeight="1" x14ac:dyDescent="0.3">
      <c r="A161" s="25">
        <v>1</v>
      </c>
      <c r="B161" s="28" t="s">
        <v>124</v>
      </c>
      <c r="C161" s="28" t="s">
        <v>265</v>
      </c>
      <c r="D161" s="29" t="s">
        <v>125</v>
      </c>
      <c r="E161" s="883" t="s">
        <v>126</v>
      </c>
      <c r="F161" s="883" t="s">
        <v>127</v>
      </c>
      <c r="G161" s="606"/>
      <c r="H161" s="28" t="s">
        <v>124</v>
      </c>
      <c r="I161" s="28" t="s">
        <v>265</v>
      </c>
      <c r="J161" s="29" t="s">
        <v>125</v>
      </c>
      <c r="K161" s="883" t="s">
        <v>126</v>
      </c>
      <c r="L161" s="883" t="s">
        <v>127</v>
      </c>
      <c r="M161" s="788"/>
    </row>
    <row r="162" spans="1:13" s="25" customFormat="1" ht="19.5" customHeight="1" x14ac:dyDescent="0.3">
      <c r="A162" s="25">
        <v>1</v>
      </c>
      <c r="B162" s="883" t="s">
        <v>8</v>
      </c>
      <c r="C162" s="6" t="s">
        <v>403</v>
      </c>
      <c r="D162" s="2" t="s">
        <v>230</v>
      </c>
      <c r="E162" s="3">
        <v>90</v>
      </c>
      <c r="F162" s="3">
        <v>262.82</v>
      </c>
      <c r="G162" s="606"/>
      <c r="H162" s="883" t="s">
        <v>8</v>
      </c>
      <c r="I162" s="6" t="s">
        <v>404</v>
      </c>
      <c r="J162" s="2" t="s">
        <v>264</v>
      </c>
      <c r="K162" s="3">
        <v>102</v>
      </c>
      <c r="L162" s="3">
        <v>282.82</v>
      </c>
      <c r="M162" s="788"/>
    </row>
    <row r="163" spans="1:13" s="50" customFormat="1" x14ac:dyDescent="0.3">
      <c r="A163" s="25">
        <v>1</v>
      </c>
      <c r="B163" s="883" t="s">
        <v>3</v>
      </c>
      <c r="C163" s="6" t="s">
        <v>114</v>
      </c>
      <c r="D163" s="2" t="s">
        <v>2</v>
      </c>
      <c r="E163" s="3">
        <v>6</v>
      </c>
      <c r="F163" s="3">
        <v>28</v>
      </c>
      <c r="G163" s="605"/>
      <c r="H163" s="883" t="s">
        <v>3</v>
      </c>
      <c r="I163" s="6" t="s">
        <v>114</v>
      </c>
      <c r="J163" s="2" t="s">
        <v>2</v>
      </c>
      <c r="K163" s="3">
        <v>6</v>
      </c>
      <c r="L163" s="3">
        <v>28</v>
      </c>
      <c r="M163" s="786"/>
    </row>
    <row r="164" spans="1:13" s="8" customFormat="1" ht="18.75" customHeight="1" x14ac:dyDescent="0.3">
      <c r="A164" s="25">
        <v>1</v>
      </c>
      <c r="B164" s="5">
        <v>3</v>
      </c>
      <c r="C164" s="6" t="s">
        <v>344</v>
      </c>
      <c r="D164" s="2" t="s">
        <v>227</v>
      </c>
      <c r="E164" s="3">
        <v>40</v>
      </c>
      <c r="F164" s="3">
        <v>123</v>
      </c>
      <c r="G164" s="145"/>
      <c r="H164" s="5">
        <v>3</v>
      </c>
      <c r="I164" s="6" t="s">
        <v>344</v>
      </c>
      <c r="J164" s="2" t="s">
        <v>227</v>
      </c>
      <c r="K164" s="3">
        <v>40</v>
      </c>
      <c r="L164" s="3">
        <v>123</v>
      </c>
    </row>
    <row r="165" spans="1:13" s="25" customFormat="1" x14ac:dyDescent="0.3">
      <c r="A165" s="25">
        <v>1</v>
      </c>
      <c r="B165" s="5">
        <v>4</v>
      </c>
      <c r="C165" s="6" t="s">
        <v>93</v>
      </c>
      <c r="D165" s="2" t="s">
        <v>2</v>
      </c>
      <c r="E165" s="3">
        <v>75</v>
      </c>
      <c r="F165" s="3">
        <v>92</v>
      </c>
      <c r="G165" s="656"/>
      <c r="H165" s="5">
        <v>4</v>
      </c>
      <c r="I165" s="6" t="s">
        <v>93</v>
      </c>
      <c r="J165" s="2" t="s">
        <v>2</v>
      </c>
      <c r="K165" s="3">
        <v>75</v>
      </c>
      <c r="L165" s="3">
        <v>92</v>
      </c>
      <c r="M165" s="788"/>
    </row>
    <row r="166" spans="1:13" s="25" customFormat="1" x14ac:dyDescent="0.3">
      <c r="A166" s="25">
        <v>1</v>
      </c>
      <c r="B166" s="5"/>
      <c r="C166" s="6"/>
      <c r="D166" s="2"/>
      <c r="E166" s="3"/>
      <c r="F166" s="3"/>
      <c r="G166" s="656"/>
      <c r="H166" s="5"/>
      <c r="I166" s="6"/>
      <c r="J166" s="2"/>
      <c r="K166" s="3"/>
      <c r="L166" s="3"/>
      <c r="M166" s="788"/>
    </row>
    <row r="167" spans="1:13" s="25" customFormat="1" x14ac:dyDescent="0.3">
      <c r="A167" s="25">
        <v>1</v>
      </c>
      <c r="B167" s="5"/>
      <c r="C167" s="6"/>
      <c r="D167" s="2"/>
      <c r="E167" s="3"/>
      <c r="F167" s="3"/>
      <c r="G167" s="656"/>
      <c r="H167" s="5"/>
      <c r="I167" s="6"/>
      <c r="J167" s="2"/>
      <c r="K167" s="3"/>
      <c r="L167" s="3"/>
      <c r="M167" s="788"/>
    </row>
    <row r="168" spans="1:13" s="25" customFormat="1" x14ac:dyDescent="0.3">
      <c r="A168" s="25">
        <v>1</v>
      </c>
      <c r="B168" s="5"/>
      <c r="C168" s="6"/>
      <c r="D168" s="2" t="s">
        <v>128</v>
      </c>
      <c r="E168" s="3">
        <f>SUM(E162:E167)</f>
        <v>211</v>
      </c>
      <c r="F168" s="3">
        <f>SUM(F162:F167)</f>
        <v>505.82</v>
      </c>
      <c r="G168" s="656"/>
      <c r="H168" s="5"/>
      <c r="I168" s="6"/>
      <c r="J168" s="2" t="s">
        <v>128</v>
      </c>
      <c r="K168" s="3">
        <f>SUM(K162:K167)</f>
        <v>223</v>
      </c>
      <c r="L168" s="3">
        <f>SUM(L162:L167)</f>
        <v>525.81999999999994</v>
      </c>
      <c r="M168" s="788"/>
    </row>
    <row r="169" spans="1:13" s="25" customFormat="1" x14ac:dyDescent="0.3">
      <c r="A169" s="25">
        <v>1</v>
      </c>
      <c r="B169" s="5"/>
      <c r="C169" s="6"/>
      <c r="D169" s="2"/>
      <c r="E169" s="3"/>
      <c r="F169" s="3"/>
      <c r="G169" s="656"/>
      <c r="H169" s="5"/>
      <c r="I169" s="6"/>
      <c r="J169" s="2"/>
      <c r="K169" s="3"/>
      <c r="L169" s="3"/>
      <c r="M169" s="788"/>
    </row>
    <row r="170" spans="1:13" s="25" customFormat="1" x14ac:dyDescent="0.3">
      <c r="A170" s="25">
        <v>1</v>
      </c>
      <c r="B170" s="28" t="s">
        <v>124</v>
      </c>
      <c r="C170" s="3" t="s">
        <v>259</v>
      </c>
      <c r="D170" s="2" t="s">
        <v>125</v>
      </c>
      <c r="E170" s="3" t="s">
        <v>126</v>
      </c>
      <c r="F170" s="3" t="s">
        <v>127</v>
      </c>
      <c r="G170" s="656"/>
      <c r="H170" s="28" t="s">
        <v>124</v>
      </c>
      <c r="I170" s="3" t="s">
        <v>259</v>
      </c>
      <c r="J170" s="2" t="s">
        <v>125</v>
      </c>
      <c r="K170" s="3" t="s">
        <v>126</v>
      </c>
      <c r="L170" s="3" t="s">
        <v>127</v>
      </c>
      <c r="M170" s="788"/>
    </row>
    <row r="171" spans="1:13" s="8" customFormat="1" x14ac:dyDescent="0.3">
      <c r="A171" s="25">
        <v>1</v>
      </c>
      <c r="B171" s="5">
        <v>1</v>
      </c>
      <c r="C171" s="6" t="s">
        <v>100</v>
      </c>
      <c r="D171" s="2" t="s">
        <v>147</v>
      </c>
      <c r="E171" s="3">
        <v>60</v>
      </c>
      <c r="F171" s="3">
        <v>287.25</v>
      </c>
      <c r="G171" s="605"/>
      <c r="H171" s="5">
        <v>1</v>
      </c>
      <c r="I171" s="6" t="s">
        <v>100</v>
      </c>
      <c r="J171" s="2" t="s">
        <v>147</v>
      </c>
      <c r="K171" s="3">
        <v>60</v>
      </c>
      <c r="L171" s="3">
        <v>287.25</v>
      </c>
      <c r="M171" s="786"/>
    </row>
    <row r="172" spans="1:13" s="25" customFormat="1" ht="18.75" customHeight="1" x14ac:dyDescent="0.3">
      <c r="A172" s="25">
        <v>1</v>
      </c>
      <c r="B172" s="883" t="s">
        <v>3</v>
      </c>
      <c r="C172" s="6" t="s">
        <v>30</v>
      </c>
      <c r="D172" s="2" t="s">
        <v>28</v>
      </c>
      <c r="E172" s="3">
        <v>75</v>
      </c>
      <c r="F172" s="3">
        <v>222</v>
      </c>
      <c r="G172" s="606"/>
      <c r="H172" s="883" t="s">
        <v>3</v>
      </c>
      <c r="I172" s="6" t="s">
        <v>30</v>
      </c>
      <c r="J172" s="2" t="s">
        <v>7</v>
      </c>
      <c r="K172" s="3">
        <v>84</v>
      </c>
      <c r="L172" s="3">
        <v>277.5</v>
      </c>
      <c r="M172" s="788"/>
    </row>
    <row r="173" spans="1:13" s="257" customFormat="1" ht="19.5" customHeight="1" x14ac:dyDescent="0.3">
      <c r="A173" s="25">
        <v>1</v>
      </c>
      <c r="B173" s="883" t="s">
        <v>0</v>
      </c>
      <c r="C173" s="6" t="s">
        <v>260</v>
      </c>
      <c r="D173" s="2" t="s">
        <v>17</v>
      </c>
      <c r="E173" s="3">
        <v>25</v>
      </c>
      <c r="F173" s="374">
        <v>182.25</v>
      </c>
      <c r="G173" s="822"/>
      <c r="H173" s="884" t="s">
        <v>0</v>
      </c>
      <c r="I173" s="372" t="s">
        <v>260</v>
      </c>
      <c r="J173" s="2" t="s">
        <v>44</v>
      </c>
      <c r="K173" s="3">
        <v>30</v>
      </c>
      <c r="L173" s="3">
        <v>218.7</v>
      </c>
      <c r="M173" s="791"/>
    </row>
    <row r="174" spans="1:13" s="25" customFormat="1" x14ac:dyDescent="0.3">
      <c r="A174" s="25">
        <v>1</v>
      </c>
      <c r="B174" s="883" t="s">
        <v>77</v>
      </c>
      <c r="C174" s="6" t="s">
        <v>69</v>
      </c>
      <c r="D174" s="2" t="s">
        <v>22</v>
      </c>
      <c r="E174" s="3">
        <v>24</v>
      </c>
      <c r="F174" s="374">
        <v>3.9199999999999995</v>
      </c>
      <c r="G174" s="822"/>
      <c r="H174" s="884" t="s">
        <v>77</v>
      </c>
      <c r="I174" s="372" t="s">
        <v>69</v>
      </c>
      <c r="J174" s="2" t="s">
        <v>22</v>
      </c>
      <c r="K174" s="3">
        <v>24</v>
      </c>
      <c r="L174" s="3">
        <v>3.9199999999999995</v>
      </c>
      <c r="M174" s="788"/>
    </row>
    <row r="175" spans="1:13" s="50" customFormat="1" x14ac:dyDescent="0.3">
      <c r="A175" s="25">
        <v>1</v>
      </c>
      <c r="B175" s="883" t="s">
        <v>23</v>
      </c>
      <c r="C175" s="6" t="s">
        <v>144</v>
      </c>
      <c r="D175" s="2" t="s">
        <v>2</v>
      </c>
      <c r="E175" s="3">
        <v>15</v>
      </c>
      <c r="F175" s="374">
        <v>88</v>
      </c>
      <c r="G175" s="745"/>
      <c r="H175" s="884" t="s">
        <v>23</v>
      </c>
      <c r="I175" s="372" t="s">
        <v>144</v>
      </c>
      <c r="J175" s="2" t="s">
        <v>2</v>
      </c>
      <c r="K175" s="3">
        <v>15</v>
      </c>
      <c r="L175" s="3">
        <v>88</v>
      </c>
      <c r="M175" s="786"/>
    </row>
    <row r="176" spans="1:13" s="50" customFormat="1" x14ac:dyDescent="0.3">
      <c r="A176" s="25">
        <v>1</v>
      </c>
      <c r="B176" s="883" t="s">
        <v>51</v>
      </c>
      <c r="C176" s="6" t="s">
        <v>107</v>
      </c>
      <c r="D176" s="2" t="s">
        <v>14</v>
      </c>
      <c r="E176" s="3">
        <v>3.4</v>
      </c>
      <c r="F176" s="374">
        <v>93.2</v>
      </c>
      <c r="G176" s="745"/>
      <c r="H176" s="884" t="s">
        <v>51</v>
      </c>
      <c r="I176" s="372" t="s">
        <v>107</v>
      </c>
      <c r="J176" s="2" t="s">
        <v>14</v>
      </c>
      <c r="K176" s="3">
        <v>3.4</v>
      </c>
      <c r="L176" s="3">
        <v>93.2</v>
      </c>
      <c r="M176" s="786"/>
    </row>
    <row r="177" spans="1:13" s="25" customFormat="1" ht="19.5" customHeight="1" x14ac:dyDescent="0.3">
      <c r="A177" s="25">
        <v>1</v>
      </c>
      <c r="B177" s="5">
        <v>7</v>
      </c>
      <c r="C177" s="6" t="s">
        <v>108</v>
      </c>
      <c r="D177" s="2" t="s">
        <v>65</v>
      </c>
      <c r="E177" s="3">
        <v>1.2</v>
      </c>
      <c r="F177" s="374">
        <v>21.5</v>
      </c>
      <c r="G177" s="746"/>
      <c r="H177" s="371">
        <v>7</v>
      </c>
      <c r="I177" s="372" t="s">
        <v>108</v>
      </c>
      <c r="J177" s="2" t="s">
        <v>65</v>
      </c>
      <c r="K177" s="3">
        <v>1.2</v>
      </c>
      <c r="L177" s="3">
        <v>21.5</v>
      </c>
      <c r="M177" s="788"/>
    </row>
    <row r="178" spans="1:13" s="939" customFormat="1" x14ac:dyDescent="0.3">
      <c r="A178" s="939">
        <v>1</v>
      </c>
      <c r="B178" s="940">
        <v>8</v>
      </c>
      <c r="C178" s="941" t="s">
        <v>78</v>
      </c>
      <c r="D178" s="942" t="s">
        <v>5</v>
      </c>
      <c r="E178" s="943">
        <v>28</v>
      </c>
      <c r="F178" s="943">
        <v>124.6</v>
      </c>
      <c r="G178" s="944"/>
      <c r="H178" s="940">
        <v>8</v>
      </c>
      <c r="I178" s="941" t="s">
        <v>78</v>
      </c>
      <c r="J178" s="942" t="s">
        <v>5</v>
      </c>
      <c r="K178" s="943">
        <v>28</v>
      </c>
      <c r="L178" s="943">
        <v>124.6</v>
      </c>
      <c r="M178" s="945"/>
    </row>
    <row r="179" spans="1:13" s="50" customFormat="1" x14ac:dyDescent="0.3">
      <c r="A179" s="25">
        <v>1</v>
      </c>
      <c r="B179" s="5"/>
      <c r="C179" s="6"/>
      <c r="D179" s="373"/>
      <c r="E179" s="374"/>
      <c r="F179" s="374"/>
      <c r="G179" s="748"/>
      <c r="H179" s="371"/>
      <c r="I179" s="372"/>
      <c r="J179" s="2"/>
      <c r="K179" s="3"/>
      <c r="L179" s="3"/>
      <c r="M179" s="792"/>
    </row>
    <row r="180" spans="1:13" s="25" customFormat="1" x14ac:dyDescent="0.3">
      <c r="A180" s="25">
        <v>1</v>
      </c>
      <c r="B180" s="883"/>
      <c r="C180" s="6"/>
      <c r="D180" s="373" t="s">
        <v>128</v>
      </c>
      <c r="E180" s="374">
        <f>SUM(E171:E179)</f>
        <v>231.6</v>
      </c>
      <c r="F180" s="374">
        <f>SUM(F171:F179)</f>
        <v>1022.72</v>
      </c>
      <c r="G180" s="747"/>
      <c r="H180" s="884"/>
      <c r="I180" s="372"/>
      <c r="J180" s="2" t="s">
        <v>128</v>
      </c>
      <c r="K180" s="3">
        <f>SUM(K171:K179)</f>
        <v>245.6</v>
      </c>
      <c r="L180" s="3">
        <f>SUM(L171:L179)</f>
        <v>1114.67</v>
      </c>
      <c r="M180" s="788"/>
    </row>
    <row r="181" spans="1:13" s="25" customFormat="1" x14ac:dyDescent="0.3">
      <c r="A181" s="25">
        <v>1</v>
      </c>
      <c r="B181" s="5"/>
      <c r="C181" s="6"/>
      <c r="D181" s="373"/>
      <c r="E181" s="374"/>
      <c r="F181" s="374"/>
      <c r="G181" s="746"/>
      <c r="H181" s="371"/>
      <c r="I181" s="372"/>
      <c r="J181" s="2"/>
      <c r="K181" s="3"/>
      <c r="L181" s="3"/>
      <c r="M181" s="788"/>
    </row>
    <row r="182" spans="1:13" s="25" customFormat="1" x14ac:dyDescent="0.3">
      <c r="A182" s="25">
        <v>1</v>
      </c>
      <c r="B182" s="5"/>
      <c r="C182" s="6"/>
      <c r="D182" s="373"/>
      <c r="E182" s="374"/>
      <c r="F182" s="374"/>
      <c r="G182" s="746"/>
      <c r="H182" s="371"/>
      <c r="I182" s="372"/>
      <c r="J182" s="2"/>
      <c r="K182" s="3"/>
      <c r="L182" s="3"/>
      <c r="M182" s="788"/>
    </row>
    <row r="183" spans="1:13" s="25" customFormat="1" x14ac:dyDescent="0.3">
      <c r="A183" s="25">
        <v>1</v>
      </c>
      <c r="B183" s="883"/>
      <c r="C183" s="6"/>
      <c r="D183" s="373" t="s">
        <v>136</v>
      </c>
      <c r="E183" s="374">
        <f>+E180+E168</f>
        <v>442.6</v>
      </c>
      <c r="F183" s="374">
        <f>+F180+F168</f>
        <v>1528.54</v>
      </c>
      <c r="G183" s="815"/>
      <c r="H183" s="374"/>
      <c r="I183" s="374"/>
      <c r="J183" s="3" t="s">
        <v>136</v>
      </c>
      <c r="K183" s="3">
        <f>+K180+K168</f>
        <v>468.6</v>
      </c>
      <c r="L183" s="3">
        <f>+L180+L168</f>
        <v>1640.49</v>
      </c>
      <c r="M183" s="788"/>
    </row>
    <row r="184" spans="1:13" s="25" customFormat="1" x14ac:dyDescent="0.3">
      <c r="A184" s="25">
        <v>1</v>
      </c>
      <c r="B184" s="461"/>
      <c r="C184" s="36"/>
      <c r="D184" s="805"/>
      <c r="E184" s="806"/>
      <c r="F184" s="806"/>
      <c r="G184" s="815"/>
      <c r="H184" s="806"/>
      <c r="I184" s="806"/>
      <c r="J184" s="463"/>
      <c r="K184" s="463"/>
      <c r="L184" s="463"/>
      <c r="M184" s="788"/>
    </row>
    <row r="185" spans="1:13" s="25" customFormat="1" x14ac:dyDescent="0.3">
      <c r="A185" s="25">
        <v>1</v>
      </c>
      <c r="B185" s="461"/>
      <c r="C185" s="36"/>
      <c r="D185" s="805"/>
      <c r="E185" s="806"/>
      <c r="F185" s="806"/>
      <c r="G185" s="815"/>
      <c r="H185" s="463"/>
      <c r="I185" s="463"/>
      <c r="J185" s="463"/>
      <c r="K185" s="463"/>
      <c r="L185" s="463"/>
      <c r="M185" s="788"/>
    </row>
    <row r="186" spans="1:13" s="25" customFormat="1" x14ac:dyDescent="0.3">
      <c r="A186" s="25">
        <v>1</v>
      </c>
      <c r="B186" s="461"/>
      <c r="C186" s="461"/>
      <c r="D186" s="804"/>
      <c r="E186" s="804"/>
      <c r="F186" s="804"/>
      <c r="G186" s="816"/>
      <c r="H186" s="36"/>
      <c r="I186" s="463"/>
      <c r="J186" s="463"/>
      <c r="K186" s="463"/>
      <c r="L186" s="463"/>
      <c r="M186" s="788"/>
    </row>
    <row r="187" spans="1:13" s="25" customFormat="1" x14ac:dyDescent="0.3">
      <c r="A187" s="25">
        <v>1</v>
      </c>
      <c r="B187" s="461"/>
      <c r="C187" s="36"/>
      <c r="D187" s="805"/>
      <c r="E187" s="806"/>
      <c r="F187" s="806"/>
      <c r="G187" s="815"/>
      <c r="H187" s="463"/>
      <c r="I187" s="463"/>
      <c r="J187" s="463"/>
      <c r="K187" s="463"/>
      <c r="L187" s="463"/>
      <c r="M187" s="788"/>
    </row>
    <row r="188" spans="1:13" s="25" customFormat="1" ht="18.75" customHeight="1" x14ac:dyDescent="0.3">
      <c r="A188" s="25">
        <v>1</v>
      </c>
      <c r="C188" s="37" t="s">
        <v>130</v>
      </c>
      <c r="E188" s="94" t="s">
        <v>131</v>
      </c>
      <c r="F188" s="20"/>
      <c r="G188" s="606"/>
      <c r="I188" s="37" t="s">
        <v>130</v>
      </c>
      <c r="K188" s="94" t="s">
        <v>131</v>
      </c>
      <c r="L188" s="20"/>
      <c r="M188" s="788"/>
    </row>
    <row r="189" spans="1:13" s="25" customFormat="1" ht="51.75" customHeight="1" x14ac:dyDescent="0.3">
      <c r="A189" s="25">
        <v>1</v>
      </c>
      <c r="C189" s="38" t="s">
        <v>132</v>
      </c>
      <c r="E189" s="38" t="s">
        <v>140</v>
      </c>
      <c r="F189" s="39"/>
      <c r="G189" s="606"/>
      <c r="I189" s="38" t="s">
        <v>139</v>
      </c>
      <c r="K189" s="38" t="s">
        <v>140</v>
      </c>
      <c r="L189" s="39"/>
      <c r="M189" s="788"/>
    </row>
    <row r="190" spans="1:13" s="25" customFormat="1" ht="23.25" customHeight="1" x14ac:dyDescent="0.3">
      <c r="A190" s="25">
        <v>1</v>
      </c>
      <c r="C190" s="38"/>
      <c r="E190" s="38"/>
      <c r="F190" s="39"/>
      <c r="G190" s="606"/>
      <c r="H190" s="38"/>
      <c r="J190" s="38"/>
      <c r="K190" s="39"/>
      <c r="L190" s="38"/>
      <c r="M190" s="788"/>
    </row>
    <row r="191" spans="1:13" s="96" customFormat="1" ht="18.75" customHeight="1" x14ac:dyDescent="0.3">
      <c r="A191" s="25">
        <v>1</v>
      </c>
      <c r="C191" s="19"/>
      <c r="D191" s="19"/>
      <c r="E191" s="19"/>
      <c r="F191" s="19"/>
      <c r="G191" s="656"/>
      <c r="I191" s="19"/>
      <c r="J191" s="19"/>
      <c r="K191" s="19"/>
      <c r="L191" s="19"/>
      <c r="M191" s="787"/>
    </row>
    <row r="192" spans="1:13" x14ac:dyDescent="0.3">
      <c r="A192" s="25">
        <v>1</v>
      </c>
      <c r="H192" s="25"/>
    </row>
    <row r="193" spans="1:17" s="25" customFormat="1" ht="18.75" customHeight="1" x14ac:dyDescent="0.3">
      <c r="A193" s="25">
        <v>1</v>
      </c>
      <c r="C193" s="22" t="s">
        <v>115</v>
      </c>
      <c r="D193" s="20"/>
      <c r="E193" s="20"/>
      <c r="F193" s="20"/>
      <c r="G193" s="656"/>
      <c r="I193" s="22" t="s">
        <v>115</v>
      </c>
      <c r="J193" s="20"/>
      <c r="K193" s="20"/>
      <c r="L193" s="20"/>
      <c r="M193" s="788"/>
    </row>
    <row r="194" spans="1:17" s="25" customFormat="1" ht="18.75" customHeight="1" x14ac:dyDescent="0.3">
      <c r="A194" s="25">
        <v>1</v>
      </c>
      <c r="C194" s="22" t="s">
        <v>137</v>
      </c>
      <c r="D194" s="20"/>
      <c r="E194" s="20"/>
      <c r="F194" s="20"/>
      <c r="G194" s="606"/>
      <c r="I194" s="22" t="s">
        <v>138</v>
      </c>
      <c r="J194" s="20"/>
      <c r="K194" s="20"/>
      <c r="L194" s="20"/>
      <c r="M194" s="788"/>
    </row>
    <row r="195" spans="1:17" s="25" customFormat="1" ht="18.75" customHeight="1" x14ac:dyDescent="0.3">
      <c r="A195" s="25">
        <v>1</v>
      </c>
      <c r="C195" s="20"/>
      <c r="D195" s="20"/>
      <c r="E195" s="20"/>
      <c r="F195" s="20"/>
      <c r="G195" s="606"/>
      <c r="I195" s="20"/>
      <c r="J195" s="20"/>
      <c r="K195" s="20"/>
      <c r="L195" s="20"/>
      <c r="M195" s="788"/>
    </row>
    <row r="196" spans="1:17" s="25" customFormat="1" ht="18.75" customHeight="1" x14ac:dyDescent="0.3">
      <c r="A196" s="25">
        <v>1</v>
      </c>
      <c r="C196" s="20"/>
      <c r="D196" s="20"/>
      <c r="F196" s="603" t="s">
        <v>116</v>
      </c>
      <c r="G196" s="606"/>
      <c r="I196" s="20"/>
      <c r="J196" s="20"/>
      <c r="L196" s="603" t="s">
        <v>116</v>
      </c>
      <c r="M196" s="789"/>
      <c r="N196" s="603"/>
      <c r="O196" s="603"/>
      <c r="P196" s="603"/>
      <c r="Q196" s="603"/>
    </row>
    <row r="197" spans="1:17" s="25" customFormat="1" ht="18.75" customHeight="1" x14ac:dyDescent="0.3">
      <c r="A197" s="25">
        <v>1</v>
      </c>
      <c r="C197" s="20"/>
      <c r="D197" s="20"/>
      <c r="F197" s="603" t="s">
        <v>134</v>
      </c>
      <c r="G197" s="606"/>
      <c r="I197" s="20"/>
      <c r="J197" s="20"/>
      <c r="L197" s="603" t="s">
        <v>134</v>
      </c>
      <c r="M197" s="789"/>
      <c r="N197" s="603"/>
      <c r="O197" s="603"/>
      <c r="P197" s="603"/>
      <c r="Q197" s="603"/>
    </row>
    <row r="198" spans="1:17" s="25" customFormat="1" ht="18.75" customHeight="1" x14ac:dyDescent="0.3">
      <c r="A198" s="25">
        <v>1</v>
      </c>
      <c r="C198" s="20"/>
      <c r="D198" s="20"/>
      <c r="F198" s="603" t="s">
        <v>117</v>
      </c>
      <c r="G198" s="606"/>
      <c r="I198" s="20"/>
      <c r="J198" s="20"/>
      <c r="L198" s="603" t="s">
        <v>117</v>
      </c>
      <c r="M198" s="789"/>
      <c r="N198" s="603"/>
      <c r="O198" s="603"/>
      <c r="P198" s="603"/>
      <c r="Q198" s="603"/>
    </row>
    <row r="199" spans="1:17" s="25" customFormat="1" ht="18.75" customHeight="1" x14ac:dyDescent="0.3">
      <c r="A199" s="25">
        <v>1</v>
      </c>
      <c r="C199" s="20"/>
      <c r="D199" s="20"/>
      <c r="F199" s="603" t="s">
        <v>257</v>
      </c>
      <c r="G199" s="606"/>
      <c r="I199" s="20"/>
      <c r="J199" s="20"/>
      <c r="L199" s="603" t="s">
        <v>257</v>
      </c>
      <c r="M199" s="789"/>
      <c r="N199" s="603"/>
      <c r="O199" s="603"/>
      <c r="P199" s="603"/>
      <c r="Q199" s="603"/>
    </row>
    <row r="200" spans="1:17" s="25" customFormat="1" ht="18.75" customHeight="1" x14ac:dyDescent="0.3">
      <c r="A200" s="25">
        <v>1</v>
      </c>
      <c r="C200" s="20"/>
      <c r="D200" s="20"/>
      <c r="E200" s="20"/>
      <c r="F200" s="20"/>
      <c r="G200" s="656"/>
      <c r="I200" s="20"/>
      <c r="J200" s="20"/>
      <c r="K200" s="20"/>
      <c r="L200" s="20"/>
      <c r="M200" s="788"/>
    </row>
    <row r="201" spans="1:17" s="25" customFormat="1" ht="18.75" customHeight="1" x14ac:dyDescent="0.3">
      <c r="A201" s="25">
        <v>1</v>
      </c>
      <c r="C201" s="20"/>
      <c r="D201" s="20"/>
      <c r="E201" s="20"/>
      <c r="F201" s="20"/>
      <c r="G201" s="656"/>
      <c r="I201" s="20"/>
      <c r="J201" s="20"/>
      <c r="K201" s="20"/>
      <c r="L201" s="20"/>
      <c r="M201" s="788"/>
    </row>
    <row r="202" spans="1:17" s="25" customFormat="1" ht="18.75" customHeight="1" x14ac:dyDescent="0.3">
      <c r="A202" s="25">
        <v>1</v>
      </c>
      <c r="C202" s="20"/>
      <c r="D202" s="20"/>
      <c r="E202" s="20"/>
      <c r="F202" s="20"/>
      <c r="G202" s="656"/>
      <c r="I202" s="20"/>
      <c r="J202" s="20"/>
      <c r="K202" s="20"/>
      <c r="L202" s="20"/>
      <c r="M202" s="788"/>
    </row>
    <row r="203" spans="1:17" s="25" customFormat="1" ht="18.75" customHeight="1" x14ac:dyDescent="0.3">
      <c r="A203" s="25">
        <v>1</v>
      </c>
      <c r="C203" s="1612" t="s">
        <v>119</v>
      </c>
      <c r="D203" s="1612"/>
      <c r="E203" s="1612"/>
      <c r="F203" s="26"/>
      <c r="G203" s="606"/>
      <c r="I203" s="1612" t="s">
        <v>119</v>
      </c>
      <c r="J203" s="1612"/>
      <c r="K203" s="1612"/>
      <c r="L203" s="26"/>
      <c r="M203" s="788"/>
    </row>
    <row r="204" spans="1:17" s="25" customFormat="1" ht="18.75" customHeight="1" x14ac:dyDescent="0.3">
      <c r="A204" s="25">
        <v>1</v>
      </c>
      <c r="C204" s="1610">
        <v>45243</v>
      </c>
      <c r="D204" s="1610"/>
      <c r="E204" s="1610"/>
      <c r="F204" s="27"/>
      <c r="G204" s="606"/>
      <c r="I204" s="1610">
        <f>C204</f>
        <v>45243</v>
      </c>
      <c r="J204" s="1610"/>
      <c r="K204" s="1610"/>
      <c r="L204" s="27"/>
      <c r="M204" s="788"/>
    </row>
    <row r="205" spans="1:17" s="25" customFormat="1" ht="18.75" customHeight="1" x14ac:dyDescent="0.3">
      <c r="A205" s="25">
        <v>1</v>
      </c>
      <c r="C205" s="20"/>
      <c r="D205" s="20"/>
      <c r="E205" s="20"/>
      <c r="F205" s="27"/>
      <c r="G205" s="606"/>
      <c r="I205" s="20"/>
      <c r="J205" s="20"/>
      <c r="K205" s="20"/>
      <c r="L205" s="27"/>
      <c r="M205" s="788"/>
    </row>
    <row r="206" spans="1:17" s="25" customFormat="1" ht="18.75" customHeight="1" x14ac:dyDescent="0.3">
      <c r="A206" s="25">
        <v>1</v>
      </c>
      <c r="C206" s="882"/>
      <c r="D206" s="20"/>
      <c r="E206" s="20"/>
      <c r="F206" s="27"/>
      <c r="G206" s="606"/>
      <c r="I206" s="882"/>
      <c r="J206" s="20"/>
      <c r="K206" s="20"/>
      <c r="L206" s="27"/>
      <c r="M206" s="788"/>
    </row>
    <row r="207" spans="1:17" s="25" customFormat="1" ht="18.75" customHeight="1" x14ac:dyDescent="0.3">
      <c r="A207" s="25">
        <v>1</v>
      </c>
      <c r="B207" s="28" t="s">
        <v>120</v>
      </c>
      <c r="C207" s="29" t="s">
        <v>121</v>
      </c>
      <c r="D207" s="1611" t="s">
        <v>122</v>
      </c>
      <c r="E207" s="1611"/>
      <c r="F207" s="1611"/>
      <c r="G207" s="606"/>
      <c r="H207" s="28" t="s">
        <v>120</v>
      </c>
      <c r="I207" s="29" t="s">
        <v>121</v>
      </c>
      <c r="J207" s="1611" t="s">
        <v>123</v>
      </c>
      <c r="K207" s="1611"/>
      <c r="L207" s="1611"/>
      <c r="M207" s="788"/>
    </row>
    <row r="208" spans="1:17" s="25" customFormat="1" ht="18.75" customHeight="1" x14ac:dyDescent="0.3">
      <c r="A208" s="25">
        <v>1</v>
      </c>
      <c r="B208" s="28" t="s">
        <v>124</v>
      </c>
      <c r="C208" s="28" t="s">
        <v>265</v>
      </c>
      <c r="D208" s="29" t="s">
        <v>125</v>
      </c>
      <c r="E208" s="883" t="s">
        <v>126</v>
      </c>
      <c r="F208" s="883" t="s">
        <v>127</v>
      </c>
      <c r="G208" s="606"/>
      <c r="H208" s="28" t="s">
        <v>124</v>
      </c>
      <c r="I208" s="28" t="s">
        <v>265</v>
      </c>
      <c r="J208" s="29" t="s">
        <v>125</v>
      </c>
      <c r="K208" s="883" t="s">
        <v>126</v>
      </c>
      <c r="L208" s="883" t="s">
        <v>127</v>
      </c>
      <c r="M208" s="788"/>
    </row>
    <row r="209" spans="1:13" s="4" customFormat="1" x14ac:dyDescent="0.3">
      <c r="A209" s="25">
        <v>1</v>
      </c>
      <c r="B209" s="5">
        <v>1</v>
      </c>
      <c r="C209" s="6" t="s">
        <v>270</v>
      </c>
      <c r="D209" s="2" t="s">
        <v>46</v>
      </c>
      <c r="E209" s="3">
        <v>38</v>
      </c>
      <c r="F209" s="3">
        <v>205.8</v>
      </c>
      <c r="G209" s="605"/>
      <c r="H209" s="5">
        <v>1</v>
      </c>
      <c r="I209" s="6" t="s">
        <v>270</v>
      </c>
      <c r="J209" s="2" t="s">
        <v>46</v>
      </c>
      <c r="K209" s="3">
        <v>38</v>
      </c>
      <c r="L209" s="3">
        <v>205.8</v>
      </c>
      <c r="M209" s="790"/>
    </row>
    <row r="210" spans="1:13" s="50" customFormat="1" x14ac:dyDescent="0.3">
      <c r="A210" s="25">
        <v>1</v>
      </c>
      <c r="B210" s="883" t="s">
        <v>3</v>
      </c>
      <c r="C210" s="6" t="s">
        <v>64</v>
      </c>
      <c r="D210" s="2" t="s">
        <v>65</v>
      </c>
      <c r="E210" s="3">
        <v>12</v>
      </c>
      <c r="F210" s="3">
        <v>75</v>
      </c>
      <c r="G210" s="605"/>
      <c r="H210" s="883" t="s">
        <v>3</v>
      </c>
      <c r="I210" s="6" t="s">
        <v>64</v>
      </c>
      <c r="J210" s="2" t="s">
        <v>65</v>
      </c>
      <c r="K210" s="3">
        <v>12</v>
      </c>
      <c r="L210" s="3">
        <v>75</v>
      </c>
      <c r="M210" s="786"/>
    </row>
    <row r="211" spans="1:13" s="25" customFormat="1" x14ac:dyDescent="0.3">
      <c r="A211" s="25">
        <v>1</v>
      </c>
      <c r="B211" s="883" t="s">
        <v>0</v>
      </c>
      <c r="C211" s="6" t="s">
        <v>102</v>
      </c>
      <c r="D211" s="2" t="s">
        <v>68</v>
      </c>
      <c r="E211" s="3">
        <v>28</v>
      </c>
      <c r="F211" s="3">
        <v>84</v>
      </c>
      <c r="G211" s="605"/>
      <c r="H211" s="883" t="s">
        <v>0</v>
      </c>
      <c r="I211" s="6" t="s">
        <v>102</v>
      </c>
      <c r="J211" s="2" t="s">
        <v>68</v>
      </c>
      <c r="K211" s="3">
        <v>28</v>
      </c>
      <c r="L211" s="3">
        <v>84</v>
      </c>
      <c r="M211" s="788"/>
    </row>
    <row r="212" spans="1:13" s="25" customFormat="1" x14ac:dyDescent="0.3">
      <c r="A212" s="25">
        <v>1</v>
      </c>
      <c r="B212" s="5">
        <v>4</v>
      </c>
      <c r="C212" s="6" t="s">
        <v>114</v>
      </c>
      <c r="D212" s="2" t="s">
        <v>2</v>
      </c>
      <c r="E212" s="3">
        <v>6</v>
      </c>
      <c r="F212" s="3">
        <v>28</v>
      </c>
      <c r="G212" s="606"/>
      <c r="H212" s="5">
        <v>4</v>
      </c>
      <c r="I212" s="6" t="s">
        <v>114</v>
      </c>
      <c r="J212" s="2" t="s">
        <v>2</v>
      </c>
      <c r="K212" s="3">
        <v>6</v>
      </c>
      <c r="L212" s="3">
        <v>28</v>
      </c>
      <c r="M212" s="788"/>
    </row>
    <row r="213" spans="1:13" s="25" customFormat="1" x14ac:dyDescent="0.3">
      <c r="A213" s="25">
        <v>1</v>
      </c>
      <c r="B213" s="883" t="s">
        <v>23</v>
      </c>
      <c r="C213" s="6" t="s">
        <v>107</v>
      </c>
      <c r="D213" s="2" t="s">
        <v>14</v>
      </c>
      <c r="E213" s="3">
        <v>3.4</v>
      </c>
      <c r="F213" s="3">
        <v>93.2</v>
      </c>
      <c r="G213" s="606"/>
      <c r="H213" s="883" t="s">
        <v>23</v>
      </c>
      <c r="I213" s="6" t="s">
        <v>107</v>
      </c>
      <c r="J213" s="2" t="s">
        <v>14</v>
      </c>
      <c r="K213" s="3">
        <v>3.4</v>
      </c>
      <c r="L213" s="3">
        <v>93.2</v>
      </c>
      <c r="M213" s="788"/>
    </row>
    <row r="214" spans="1:13" s="50" customFormat="1" x14ac:dyDescent="0.3">
      <c r="A214" s="25">
        <v>1</v>
      </c>
      <c r="B214" s="5">
        <v>6</v>
      </c>
      <c r="C214" s="6" t="s">
        <v>37</v>
      </c>
      <c r="D214" s="2" t="s">
        <v>5</v>
      </c>
      <c r="E214" s="3">
        <v>130</v>
      </c>
      <c r="F214" s="3">
        <v>140.29999999999998</v>
      </c>
      <c r="G214" s="605"/>
      <c r="H214" s="5">
        <v>6</v>
      </c>
      <c r="I214" s="6" t="s">
        <v>37</v>
      </c>
      <c r="J214" s="2" t="s">
        <v>5</v>
      </c>
      <c r="K214" s="3">
        <v>130</v>
      </c>
      <c r="L214" s="3">
        <v>140.29999999999998</v>
      </c>
      <c r="M214" s="786"/>
    </row>
    <row r="215" spans="1:13" s="25" customFormat="1" x14ac:dyDescent="0.3">
      <c r="A215" s="25">
        <v>1</v>
      </c>
      <c r="B215" s="5"/>
      <c r="C215" s="6"/>
      <c r="D215" s="2"/>
      <c r="E215" s="3"/>
      <c r="F215" s="210"/>
      <c r="G215" s="831"/>
      <c r="H215" s="5"/>
      <c r="I215" s="6"/>
      <c r="J215" s="2"/>
      <c r="K215" s="3"/>
      <c r="L215" s="3"/>
      <c r="M215" s="788"/>
    </row>
    <row r="216" spans="1:13" s="25" customFormat="1" x14ac:dyDescent="0.3">
      <c r="A216" s="25">
        <v>1</v>
      </c>
      <c r="B216" s="5"/>
      <c r="C216" s="6"/>
      <c r="D216" s="2" t="s">
        <v>128</v>
      </c>
      <c r="E216" s="3">
        <f>SUM(E209:E214)</f>
        <v>217.4</v>
      </c>
      <c r="F216" s="210">
        <f>SUM(F209:F214)</f>
        <v>626.29999999999995</v>
      </c>
      <c r="G216" s="831"/>
      <c r="H216" s="5"/>
      <c r="I216" s="6"/>
      <c r="J216" s="2" t="s">
        <v>128</v>
      </c>
      <c r="K216" s="3">
        <f>SUM(K209:K214)</f>
        <v>217.4</v>
      </c>
      <c r="L216" s="3">
        <f>SUM(L209:L214)</f>
        <v>626.29999999999995</v>
      </c>
      <c r="M216" s="788"/>
    </row>
    <row r="217" spans="1:13" s="25" customFormat="1" x14ac:dyDescent="0.3">
      <c r="A217" s="25">
        <v>1</v>
      </c>
      <c r="B217" s="5"/>
      <c r="C217" s="6"/>
      <c r="D217" s="2"/>
      <c r="E217" s="3"/>
      <c r="F217" s="210"/>
      <c r="G217" s="831"/>
      <c r="H217" s="5"/>
      <c r="I217" s="6"/>
      <c r="J217" s="2"/>
      <c r="K217" s="3"/>
      <c r="L217" s="3"/>
      <c r="M217" s="788"/>
    </row>
    <row r="218" spans="1:13" s="25" customFormat="1" x14ac:dyDescent="0.3">
      <c r="A218" s="25">
        <v>1</v>
      </c>
      <c r="B218" s="5"/>
      <c r="C218" s="6"/>
      <c r="D218" s="2"/>
      <c r="E218" s="3"/>
      <c r="F218" s="210"/>
      <c r="G218" s="831"/>
      <c r="H218" s="5"/>
      <c r="I218" s="6"/>
      <c r="J218" s="2"/>
      <c r="K218" s="3"/>
      <c r="L218" s="3"/>
      <c r="M218" s="788"/>
    </row>
    <row r="219" spans="1:13" s="25" customFormat="1" x14ac:dyDescent="0.3">
      <c r="A219" s="25">
        <v>1</v>
      </c>
      <c r="B219" s="28" t="s">
        <v>124</v>
      </c>
      <c r="C219" s="3" t="s">
        <v>259</v>
      </c>
      <c r="D219" s="2" t="s">
        <v>125</v>
      </c>
      <c r="E219" s="3" t="s">
        <v>126</v>
      </c>
      <c r="F219" s="210" t="s">
        <v>127</v>
      </c>
      <c r="G219" s="831"/>
      <c r="H219" s="28" t="s">
        <v>124</v>
      </c>
      <c r="I219" s="3" t="s">
        <v>247</v>
      </c>
      <c r="J219" s="2" t="s">
        <v>125</v>
      </c>
      <c r="K219" s="3" t="s">
        <v>126</v>
      </c>
      <c r="L219" s="3" t="s">
        <v>127</v>
      </c>
      <c r="M219" s="788"/>
    </row>
    <row r="220" spans="1:13" s="8" customFormat="1" x14ac:dyDescent="0.3">
      <c r="A220" s="25">
        <v>1</v>
      </c>
      <c r="B220" s="5" t="s">
        <v>8</v>
      </c>
      <c r="C220" s="6" t="s">
        <v>10</v>
      </c>
      <c r="D220" s="2" t="s">
        <v>9</v>
      </c>
      <c r="E220" s="3">
        <v>70</v>
      </c>
      <c r="F220" s="210">
        <v>122</v>
      </c>
      <c r="G220" s="833"/>
      <c r="H220" s="5" t="s">
        <v>8</v>
      </c>
      <c r="I220" s="6" t="s">
        <v>10</v>
      </c>
      <c r="J220" s="2" t="s">
        <v>9</v>
      </c>
      <c r="K220" s="3">
        <v>70</v>
      </c>
      <c r="L220" s="3">
        <v>122</v>
      </c>
      <c r="M220" s="786"/>
    </row>
    <row r="221" spans="1:13" s="25" customFormat="1" ht="19.5" customHeight="1" x14ac:dyDescent="0.3">
      <c r="A221" s="25">
        <v>1</v>
      </c>
      <c r="B221" s="5">
        <v>2</v>
      </c>
      <c r="C221" s="6" t="s">
        <v>103</v>
      </c>
      <c r="D221" s="2" t="s">
        <v>104</v>
      </c>
      <c r="E221" s="3">
        <v>50</v>
      </c>
      <c r="F221" s="210">
        <v>220</v>
      </c>
      <c r="G221" s="833"/>
      <c r="H221" s="5">
        <v>2</v>
      </c>
      <c r="I221" s="6" t="s">
        <v>103</v>
      </c>
      <c r="J221" s="2" t="s">
        <v>104</v>
      </c>
      <c r="K221" s="3">
        <v>50</v>
      </c>
      <c r="L221" s="3">
        <v>220</v>
      </c>
      <c r="M221" s="788"/>
    </row>
    <row r="222" spans="1:13" s="50" customFormat="1" x14ac:dyDescent="0.3">
      <c r="A222" s="25">
        <v>1</v>
      </c>
      <c r="B222" s="883" t="s">
        <v>0</v>
      </c>
      <c r="C222" s="6" t="s">
        <v>260</v>
      </c>
      <c r="D222" s="2" t="s">
        <v>17</v>
      </c>
      <c r="E222" s="3">
        <v>25</v>
      </c>
      <c r="F222" s="210">
        <v>182.25</v>
      </c>
      <c r="G222" s="833"/>
      <c r="H222" s="883" t="s">
        <v>0</v>
      </c>
      <c r="I222" s="6" t="s">
        <v>260</v>
      </c>
      <c r="J222" s="2" t="s">
        <v>44</v>
      </c>
      <c r="K222" s="3">
        <v>30</v>
      </c>
      <c r="L222" s="3">
        <v>218.7</v>
      </c>
      <c r="M222" s="792"/>
    </row>
    <row r="223" spans="1:13" s="25" customFormat="1" x14ac:dyDescent="0.3">
      <c r="A223" s="25">
        <v>1</v>
      </c>
      <c r="B223" s="883" t="s">
        <v>77</v>
      </c>
      <c r="C223" s="6" t="s">
        <v>69</v>
      </c>
      <c r="D223" s="2" t="s">
        <v>22</v>
      </c>
      <c r="E223" s="3">
        <v>24</v>
      </c>
      <c r="F223" s="210">
        <v>3.9199999999999995</v>
      </c>
      <c r="G223" s="834"/>
      <c r="H223" s="883" t="s">
        <v>77</v>
      </c>
      <c r="I223" s="6" t="s">
        <v>69</v>
      </c>
      <c r="J223" s="2" t="s">
        <v>22</v>
      </c>
      <c r="K223" s="3">
        <v>24</v>
      </c>
      <c r="L223" s="3">
        <v>3.9199999999999995</v>
      </c>
      <c r="M223" s="788"/>
    </row>
    <row r="224" spans="1:13" s="25" customFormat="1" ht="19.5" customHeight="1" x14ac:dyDescent="0.3">
      <c r="A224" s="25">
        <v>1</v>
      </c>
      <c r="B224" s="883" t="s">
        <v>23</v>
      </c>
      <c r="C224" s="6" t="s">
        <v>144</v>
      </c>
      <c r="D224" s="2" t="s">
        <v>2</v>
      </c>
      <c r="E224" s="3">
        <v>15</v>
      </c>
      <c r="F224" s="3">
        <v>88</v>
      </c>
      <c r="G224" s="656"/>
      <c r="H224" s="883" t="s">
        <v>23</v>
      </c>
      <c r="I224" s="6" t="s">
        <v>144</v>
      </c>
      <c r="J224" s="2" t="s">
        <v>2</v>
      </c>
      <c r="K224" s="3">
        <v>15</v>
      </c>
      <c r="L224" s="3">
        <v>88</v>
      </c>
      <c r="M224" s="788"/>
    </row>
    <row r="225" spans="1:13" s="50" customFormat="1" x14ac:dyDescent="0.3">
      <c r="A225" s="25">
        <v>1</v>
      </c>
      <c r="B225" s="883" t="s">
        <v>51</v>
      </c>
      <c r="C225" s="6" t="s">
        <v>107</v>
      </c>
      <c r="D225" s="2" t="s">
        <v>14</v>
      </c>
      <c r="E225" s="3">
        <v>3.4</v>
      </c>
      <c r="F225" s="3">
        <v>93.2</v>
      </c>
      <c r="G225" s="605"/>
      <c r="H225" s="883" t="s">
        <v>51</v>
      </c>
      <c r="I225" s="6" t="s">
        <v>107</v>
      </c>
      <c r="J225" s="2" t="s">
        <v>14</v>
      </c>
      <c r="K225" s="3">
        <v>3.4</v>
      </c>
      <c r="L225" s="3">
        <v>93.2</v>
      </c>
      <c r="M225" s="786"/>
    </row>
    <row r="226" spans="1:13" s="25" customFormat="1" ht="19.5" customHeight="1" x14ac:dyDescent="0.3">
      <c r="A226" s="25">
        <v>1</v>
      </c>
      <c r="B226" s="883" t="s">
        <v>15</v>
      </c>
      <c r="C226" s="6" t="s">
        <v>108</v>
      </c>
      <c r="D226" s="2" t="s">
        <v>65</v>
      </c>
      <c r="E226" s="3">
        <v>1.2</v>
      </c>
      <c r="F226" s="3">
        <v>21.5</v>
      </c>
      <c r="G226" s="656"/>
      <c r="H226" s="883" t="s">
        <v>15</v>
      </c>
      <c r="I226" s="6" t="s">
        <v>108</v>
      </c>
      <c r="J226" s="2" t="s">
        <v>65</v>
      </c>
      <c r="K226" s="3">
        <v>1.2</v>
      </c>
      <c r="L226" s="3">
        <v>21.5</v>
      </c>
      <c r="M226" s="788"/>
    </row>
    <row r="227" spans="1:13" s="939" customFormat="1" x14ac:dyDescent="0.3">
      <c r="A227" s="939">
        <v>1</v>
      </c>
      <c r="B227" s="940">
        <v>8</v>
      </c>
      <c r="C227" s="941" t="s">
        <v>78</v>
      </c>
      <c r="D227" s="942" t="s">
        <v>5</v>
      </c>
      <c r="E227" s="943">
        <v>28</v>
      </c>
      <c r="F227" s="943">
        <v>124.6</v>
      </c>
      <c r="G227" s="944"/>
      <c r="H227" s="940">
        <v>8</v>
      </c>
      <c r="I227" s="941" t="s">
        <v>78</v>
      </c>
      <c r="J227" s="942" t="s">
        <v>5</v>
      </c>
      <c r="K227" s="943">
        <v>28</v>
      </c>
      <c r="L227" s="943">
        <v>124.6</v>
      </c>
      <c r="M227" s="945"/>
    </row>
    <row r="228" spans="1:13" s="50" customFormat="1" x14ac:dyDescent="0.3">
      <c r="A228" s="25">
        <v>1</v>
      </c>
      <c r="B228" s="5"/>
      <c r="C228" s="6"/>
      <c r="D228" s="2"/>
      <c r="E228" s="3"/>
      <c r="F228" s="3"/>
      <c r="G228" s="657"/>
      <c r="H228" s="5"/>
      <c r="I228" s="6"/>
      <c r="J228" s="2"/>
      <c r="K228" s="3"/>
      <c r="L228" s="3"/>
      <c r="M228" s="792"/>
    </row>
    <row r="229" spans="1:13" s="25" customFormat="1" x14ac:dyDescent="0.3">
      <c r="A229" s="25">
        <v>1</v>
      </c>
      <c r="B229" s="883"/>
      <c r="C229" s="6"/>
      <c r="D229" s="2" t="s">
        <v>128</v>
      </c>
      <c r="E229" s="3">
        <f>SUM(E220:E228)</f>
        <v>216.6</v>
      </c>
      <c r="F229" s="3">
        <f>SUM(F220:F228)</f>
        <v>855.47</v>
      </c>
      <c r="G229" s="658"/>
      <c r="H229" s="883"/>
      <c r="I229" s="6"/>
      <c r="J229" s="2" t="s">
        <v>128</v>
      </c>
      <c r="K229" s="3">
        <f>SUM(K220:K228)</f>
        <v>221.6</v>
      </c>
      <c r="L229" s="3">
        <f>SUM(L220:L228)</f>
        <v>891.92000000000007</v>
      </c>
      <c r="M229" s="788"/>
    </row>
    <row r="230" spans="1:13" s="25" customFormat="1" x14ac:dyDescent="0.3">
      <c r="A230" s="25">
        <v>1</v>
      </c>
      <c r="B230" s="5"/>
      <c r="C230" s="6"/>
      <c r="D230" s="2"/>
      <c r="E230" s="3"/>
      <c r="F230" s="3"/>
      <c r="G230" s="656"/>
      <c r="H230" s="5"/>
      <c r="I230" s="6"/>
      <c r="J230" s="2"/>
      <c r="K230" s="3"/>
      <c r="L230" s="3"/>
      <c r="M230" s="788"/>
    </row>
    <row r="231" spans="1:13" s="25" customFormat="1" x14ac:dyDescent="0.3">
      <c r="A231" s="25">
        <v>1</v>
      </c>
      <c r="B231" s="5"/>
      <c r="C231" s="6"/>
      <c r="D231" s="2"/>
      <c r="E231" s="3"/>
      <c r="F231" s="3"/>
      <c r="G231" s="656"/>
      <c r="H231" s="5"/>
      <c r="I231" s="6"/>
      <c r="J231" s="2"/>
      <c r="K231" s="3"/>
      <c r="L231" s="3"/>
      <c r="M231" s="788"/>
    </row>
    <row r="232" spans="1:13" s="25" customFormat="1" x14ac:dyDescent="0.3">
      <c r="A232" s="25">
        <v>1</v>
      </c>
      <c r="B232" s="883"/>
      <c r="C232" s="6"/>
      <c r="D232" s="2" t="s">
        <v>136</v>
      </c>
      <c r="E232" s="3">
        <f>+E229+E216</f>
        <v>434</v>
      </c>
      <c r="F232" s="3">
        <f>+F229+F216</f>
        <v>1481.77</v>
      </c>
      <c r="G232" s="659"/>
      <c r="H232" s="3"/>
      <c r="I232" s="3"/>
      <c r="J232" s="3" t="s">
        <v>136</v>
      </c>
      <c r="K232" s="3">
        <f>+K229+K216</f>
        <v>439</v>
      </c>
      <c r="L232" s="3">
        <f>+L229+L216</f>
        <v>1518.22</v>
      </c>
      <c r="M232" s="788"/>
    </row>
    <row r="233" spans="1:13" s="25" customFormat="1" ht="18.75" customHeight="1" x14ac:dyDescent="0.3">
      <c r="A233" s="25">
        <v>1</v>
      </c>
      <c r="C233" s="20"/>
      <c r="D233" s="20"/>
      <c r="F233" s="24"/>
      <c r="G233" s="606"/>
      <c r="I233" s="20"/>
      <c r="J233" s="20"/>
      <c r="L233" s="24"/>
      <c r="M233" s="788"/>
    </row>
    <row r="234" spans="1:13" s="25" customFormat="1" ht="18.75" customHeight="1" x14ac:dyDescent="0.3">
      <c r="A234" s="25">
        <v>1</v>
      </c>
      <c r="C234" s="20"/>
      <c r="D234" s="20"/>
      <c r="F234" s="24"/>
      <c r="G234" s="606"/>
      <c r="I234" s="20"/>
      <c r="J234" s="20"/>
      <c r="L234" s="24"/>
      <c r="M234" s="788"/>
    </row>
    <row r="235" spans="1:13" s="25" customFormat="1" x14ac:dyDescent="0.3">
      <c r="A235" s="25">
        <v>1</v>
      </c>
      <c r="B235" s="461"/>
      <c r="C235" s="461"/>
      <c r="D235" s="461"/>
      <c r="E235" s="461"/>
      <c r="F235" s="461"/>
      <c r="G235" s="660"/>
      <c r="H235" s="36"/>
      <c r="I235" s="463"/>
      <c r="J235" s="463"/>
      <c r="K235" s="463"/>
      <c r="L235" s="463"/>
      <c r="M235" s="788"/>
    </row>
    <row r="236" spans="1:13" s="25" customFormat="1" x14ac:dyDescent="0.3">
      <c r="A236" s="25">
        <v>1</v>
      </c>
      <c r="B236" s="461"/>
      <c r="C236" s="36"/>
      <c r="D236" s="462"/>
      <c r="E236" s="463"/>
      <c r="F236" s="463"/>
      <c r="G236" s="659"/>
      <c r="H236" s="463"/>
      <c r="I236" s="463"/>
      <c r="J236" s="463"/>
      <c r="K236" s="463"/>
      <c r="L236" s="463"/>
      <c r="M236" s="788"/>
    </row>
    <row r="237" spans="1:13" s="25" customFormat="1" ht="18.75" customHeight="1" x14ac:dyDescent="0.3">
      <c r="A237" s="25">
        <v>1</v>
      </c>
      <c r="C237" s="37" t="s">
        <v>130</v>
      </c>
      <c r="E237" s="94" t="s">
        <v>131</v>
      </c>
      <c r="F237" s="20"/>
      <c r="G237" s="606"/>
      <c r="I237" s="37" t="s">
        <v>130</v>
      </c>
      <c r="K237" s="94" t="s">
        <v>131</v>
      </c>
      <c r="L237" s="20"/>
      <c r="M237" s="788"/>
    </row>
    <row r="238" spans="1:13" s="25" customFormat="1" ht="51.75" customHeight="1" x14ac:dyDescent="0.3">
      <c r="A238" s="25">
        <v>1</v>
      </c>
      <c r="C238" s="38" t="s">
        <v>132</v>
      </c>
      <c r="E238" s="38" t="s">
        <v>140</v>
      </c>
      <c r="F238" s="39"/>
      <c r="G238" s="606"/>
      <c r="I238" s="38" t="s">
        <v>139</v>
      </c>
      <c r="K238" s="38" t="s">
        <v>140</v>
      </c>
      <c r="L238" s="39"/>
      <c r="M238" s="788"/>
    </row>
    <row r="239" spans="1:13" s="25" customFormat="1" ht="23.25" customHeight="1" x14ac:dyDescent="0.3">
      <c r="A239" s="25">
        <v>1</v>
      </c>
      <c r="C239" s="38"/>
      <c r="E239" s="38"/>
      <c r="F239" s="39"/>
      <c r="G239" s="606"/>
      <c r="H239" s="38"/>
      <c r="J239" s="38"/>
      <c r="K239" s="39"/>
      <c r="L239" s="38"/>
      <c r="M239" s="788"/>
    </row>
    <row r="240" spans="1:13" s="96" customFormat="1" ht="18.75" customHeight="1" x14ac:dyDescent="0.3">
      <c r="A240" s="25">
        <v>1</v>
      </c>
      <c r="C240" s="19"/>
      <c r="D240" s="19"/>
      <c r="E240" s="19"/>
      <c r="F240" s="19"/>
      <c r="G240" s="656"/>
      <c r="I240" s="19"/>
      <c r="J240" s="19"/>
      <c r="K240" s="19"/>
      <c r="L240" s="19"/>
      <c r="M240" s="787"/>
    </row>
    <row r="241" spans="1:17" x14ac:dyDescent="0.3">
      <c r="A241" s="25">
        <v>1</v>
      </c>
      <c r="H241" s="31"/>
      <c r="I241" s="32"/>
      <c r="J241" s="32"/>
      <c r="K241" s="32"/>
      <c r="L241" s="32"/>
    </row>
    <row r="242" spans="1:17" s="25" customFormat="1" ht="18.75" customHeight="1" x14ac:dyDescent="0.3">
      <c r="A242" s="25">
        <v>1</v>
      </c>
      <c r="C242" s="22" t="s">
        <v>115</v>
      </c>
      <c r="D242" s="20"/>
      <c r="E242" s="20"/>
      <c r="F242" s="20"/>
      <c r="G242" s="656"/>
      <c r="I242" s="22" t="s">
        <v>115</v>
      </c>
      <c r="J242" s="20"/>
      <c r="K242" s="20"/>
      <c r="L242" s="20"/>
      <c r="M242" s="788"/>
    </row>
    <row r="243" spans="1:17" s="25" customFormat="1" ht="18.75" customHeight="1" x14ac:dyDescent="0.3">
      <c r="A243" s="25">
        <v>1</v>
      </c>
      <c r="C243" s="22" t="s">
        <v>137</v>
      </c>
      <c r="D243" s="20"/>
      <c r="E243" s="20"/>
      <c r="F243" s="20"/>
      <c r="G243" s="606"/>
      <c r="I243" s="22" t="s">
        <v>138</v>
      </c>
      <c r="J243" s="20"/>
      <c r="K243" s="20"/>
      <c r="L243" s="20"/>
      <c r="M243" s="788"/>
    </row>
    <row r="244" spans="1:17" s="25" customFormat="1" ht="18.75" customHeight="1" x14ac:dyDescent="0.3">
      <c r="A244" s="25">
        <v>1</v>
      </c>
      <c r="C244" s="20"/>
      <c r="D244" s="20"/>
      <c r="E244" s="20"/>
      <c r="F244" s="20"/>
      <c r="G244" s="606"/>
      <c r="I244" s="20"/>
      <c r="J244" s="20"/>
      <c r="K244" s="20"/>
      <c r="L244" s="20"/>
      <c r="M244" s="788"/>
    </row>
    <row r="245" spans="1:17" s="25" customFormat="1" ht="18.75" customHeight="1" x14ac:dyDescent="0.3">
      <c r="A245" s="25">
        <v>1</v>
      </c>
      <c r="C245" s="20"/>
      <c r="D245" s="20"/>
      <c r="F245" s="603" t="s">
        <v>116</v>
      </c>
      <c r="G245" s="606"/>
      <c r="I245" s="20"/>
      <c r="J245" s="20"/>
      <c r="L245" s="603" t="s">
        <v>116</v>
      </c>
      <c r="M245" s="802"/>
      <c r="N245" s="629"/>
      <c r="O245" s="629"/>
      <c r="P245" s="629"/>
      <c r="Q245" s="629"/>
    </row>
    <row r="246" spans="1:17" s="25" customFormat="1" ht="18.75" customHeight="1" x14ac:dyDescent="0.3">
      <c r="A246" s="25">
        <v>1</v>
      </c>
      <c r="C246" s="20"/>
      <c r="D246" s="20"/>
      <c r="F246" s="603" t="s">
        <v>134</v>
      </c>
      <c r="G246" s="606"/>
      <c r="I246" s="20"/>
      <c r="J246" s="20"/>
      <c r="L246" s="603" t="s">
        <v>134</v>
      </c>
      <c r="M246" s="802"/>
      <c r="N246" s="629"/>
      <c r="O246" s="629"/>
      <c r="P246" s="629"/>
      <c r="Q246" s="629"/>
    </row>
    <row r="247" spans="1:17" s="25" customFormat="1" ht="18.75" customHeight="1" x14ac:dyDescent="0.3">
      <c r="A247" s="25">
        <v>1</v>
      </c>
      <c r="C247" s="20"/>
      <c r="D247" s="20"/>
      <c r="F247" s="603" t="s">
        <v>117</v>
      </c>
      <c r="G247" s="606"/>
      <c r="I247" s="20"/>
      <c r="J247" s="20"/>
      <c r="L247" s="603" t="s">
        <v>117</v>
      </c>
      <c r="M247" s="802"/>
      <c r="N247" s="629"/>
      <c r="O247" s="629"/>
      <c r="P247" s="629"/>
      <c r="Q247" s="629"/>
    </row>
    <row r="248" spans="1:17" s="25" customFormat="1" ht="18.75" customHeight="1" x14ac:dyDescent="0.3">
      <c r="A248" s="25">
        <v>1</v>
      </c>
      <c r="C248" s="20"/>
      <c r="D248" s="20"/>
      <c r="F248" s="603" t="s">
        <v>257</v>
      </c>
      <c r="G248" s="606"/>
      <c r="I248" s="20"/>
      <c r="J248" s="20"/>
      <c r="L248" s="603" t="s">
        <v>257</v>
      </c>
      <c r="M248" s="802"/>
      <c r="N248" s="629"/>
      <c r="O248" s="629"/>
      <c r="P248" s="629"/>
      <c r="Q248" s="629"/>
    </row>
    <row r="249" spans="1:17" s="25" customFormat="1" ht="18.75" customHeight="1" x14ac:dyDescent="0.3">
      <c r="A249" s="25">
        <v>1</v>
      </c>
      <c r="C249" s="20"/>
      <c r="D249" s="20"/>
      <c r="E249" s="20"/>
      <c r="F249" s="20"/>
      <c r="G249" s="656"/>
      <c r="I249" s="20"/>
      <c r="J249" s="20"/>
      <c r="K249" s="20"/>
      <c r="L249" s="20"/>
      <c r="M249" s="788"/>
    </row>
    <row r="250" spans="1:17" s="25" customFormat="1" ht="18.75" customHeight="1" x14ac:dyDescent="0.3">
      <c r="A250" s="25">
        <v>1</v>
      </c>
      <c r="C250" s="20"/>
      <c r="D250" s="20"/>
      <c r="E250" s="20"/>
      <c r="F250" s="20"/>
      <c r="G250" s="656"/>
      <c r="I250" s="20"/>
      <c r="J250" s="20"/>
      <c r="K250" s="20"/>
      <c r="L250" s="20"/>
      <c r="M250" s="788"/>
    </row>
    <row r="251" spans="1:17" s="25" customFormat="1" ht="18.75" customHeight="1" x14ac:dyDescent="0.3">
      <c r="A251" s="25">
        <v>1</v>
      </c>
      <c r="C251" s="20"/>
      <c r="D251" s="20"/>
      <c r="E251" s="20"/>
      <c r="F251" s="20"/>
      <c r="G251" s="656"/>
      <c r="I251" s="20"/>
      <c r="J251" s="20"/>
      <c r="K251" s="20"/>
      <c r="L251" s="20"/>
      <c r="M251" s="788"/>
    </row>
    <row r="252" spans="1:17" s="25" customFormat="1" ht="18.75" customHeight="1" x14ac:dyDescent="0.3">
      <c r="A252" s="25">
        <v>1</v>
      </c>
      <c r="C252" s="1612" t="s">
        <v>119</v>
      </c>
      <c r="D252" s="1612"/>
      <c r="E252" s="1612"/>
      <c r="F252" s="26"/>
      <c r="G252" s="606"/>
      <c r="I252" s="1612" t="s">
        <v>119</v>
      </c>
      <c r="J252" s="1612"/>
      <c r="K252" s="1612"/>
      <c r="L252" s="26"/>
      <c r="M252" s="788"/>
    </row>
    <row r="253" spans="1:17" s="25" customFormat="1" ht="18.75" customHeight="1" x14ac:dyDescent="0.3">
      <c r="A253" s="25">
        <v>1</v>
      </c>
      <c r="C253" s="1610">
        <v>45244</v>
      </c>
      <c r="D253" s="1610"/>
      <c r="E253" s="1610"/>
      <c r="F253" s="27"/>
      <c r="G253" s="606"/>
      <c r="I253" s="1610">
        <f>C253</f>
        <v>45244</v>
      </c>
      <c r="J253" s="1610"/>
      <c r="K253" s="1610"/>
      <c r="L253" s="27"/>
      <c r="M253" s="788"/>
    </row>
    <row r="254" spans="1:17" s="25" customFormat="1" ht="18.75" customHeight="1" x14ac:dyDescent="0.3">
      <c r="A254" s="25">
        <v>1</v>
      </c>
      <c r="C254" s="20"/>
      <c r="D254" s="20"/>
      <c r="E254" s="20"/>
      <c r="F254" s="27"/>
      <c r="G254" s="606"/>
      <c r="I254" s="20"/>
      <c r="J254" s="20"/>
      <c r="K254" s="20"/>
      <c r="L254" s="27"/>
      <c r="M254" s="788"/>
    </row>
    <row r="255" spans="1:17" s="25" customFormat="1" ht="18.75" customHeight="1" x14ac:dyDescent="0.3">
      <c r="A255" s="25">
        <v>1</v>
      </c>
      <c r="C255" s="882"/>
      <c r="D255" s="20"/>
      <c r="E255" s="20"/>
      <c r="F255" s="27"/>
      <c r="G255" s="606"/>
      <c r="I255" s="882"/>
      <c r="J255" s="20"/>
      <c r="K255" s="20"/>
      <c r="L255" s="27"/>
      <c r="M255" s="788"/>
    </row>
    <row r="256" spans="1:17" s="25" customFormat="1" ht="18.75" customHeight="1" x14ac:dyDescent="0.3">
      <c r="A256" s="25">
        <v>1</v>
      </c>
      <c r="B256" s="28" t="s">
        <v>120</v>
      </c>
      <c r="C256" s="29" t="s">
        <v>121</v>
      </c>
      <c r="D256" s="1611" t="s">
        <v>122</v>
      </c>
      <c r="E256" s="1611"/>
      <c r="F256" s="1611"/>
      <c r="G256" s="606"/>
      <c r="H256" s="28" t="s">
        <v>120</v>
      </c>
      <c r="I256" s="29" t="s">
        <v>121</v>
      </c>
      <c r="J256" s="1611" t="s">
        <v>123</v>
      </c>
      <c r="K256" s="1611"/>
      <c r="L256" s="1611"/>
      <c r="M256" s="788"/>
    </row>
    <row r="257" spans="1:13" s="25" customFormat="1" ht="18.75" customHeight="1" x14ac:dyDescent="0.3">
      <c r="A257" s="25">
        <v>1</v>
      </c>
      <c r="B257" s="28" t="s">
        <v>124</v>
      </c>
      <c r="C257" s="28" t="s">
        <v>265</v>
      </c>
      <c r="D257" s="29" t="s">
        <v>125</v>
      </c>
      <c r="E257" s="883" t="s">
        <v>126</v>
      </c>
      <c r="F257" s="883" t="s">
        <v>127</v>
      </c>
      <c r="G257" s="606"/>
      <c r="H257" s="28" t="s">
        <v>124</v>
      </c>
      <c r="I257" s="28" t="s">
        <v>265</v>
      </c>
      <c r="J257" s="29" t="s">
        <v>125</v>
      </c>
      <c r="K257" s="883" t="s">
        <v>126</v>
      </c>
      <c r="L257" s="883" t="s">
        <v>127</v>
      </c>
      <c r="M257" s="788"/>
    </row>
    <row r="258" spans="1:13" s="25" customFormat="1" ht="19.5" customHeight="1" x14ac:dyDescent="0.3">
      <c r="A258" s="25">
        <v>1</v>
      </c>
      <c r="B258" s="883" t="s">
        <v>8</v>
      </c>
      <c r="C258" s="6" t="s">
        <v>30</v>
      </c>
      <c r="D258" s="2" t="s">
        <v>28</v>
      </c>
      <c r="E258" s="3">
        <v>75</v>
      </c>
      <c r="F258" s="3">
        <v>222</v>
      </c>
      <c r="G258" s="606"/>
      <c r="H258" s="883" t="s">
        <v>8</v>
      </c>
      <c r="I258" s="6" t="s">
        <v>30</v>
      </c>
      <c r="J258" s="2" t="s">
        <v>7</v>
      </c>
      <c r="K258" s="3">
        <v>95</v>
      </c>
      <c r="L258" s="3">
        <v>333</v>
      </c>
      <c r="M258" s="788"/>
    </row>
    <row r="259" spans="1:13" s="8" customFormat="1" x14ac:dyDescent="0.3">
      <c r="A259" s="25">
        <v>1</v>
      </c>
      <c r="B259" s="5">
        <v>2</v>
      </c>
      <c r="C259" s="6" t="s">
        <v>61</v>
      </c>
      <c r="D259" s="2" t="s">
        <v>17</v>
      </c>
      <c r="E259" s="3">
        <v>30</v>
      </c>
      <c r="F259" s="3">
        <v>228.14999999999998</v>
      </c>
      <c r="G259" s="605"/>
      <c r="H259" s="5">
        <v>2</v>
      </c>
      <c r="I259" s="6" t="s">
        <v>61</v>
      </c>
      <c r="J259" s="2" t="s">
        <v>44</v>
      </c>
      <c r="K259" s="3">
        <v>35</v>
      </c>
      <c r="L259" s="3">
        <v>273.77999999999997</v>
      </c>
      <c r="M259" s="786"/>
    </row>
    <row r="260" spans="1:13" s="50" customFormat="1" x14ac:dyDescent="0.3">
      <c r="A260" s="25">
        <v>1</v>
      </c>
      <c r="B260" s="883" t="s">
        <v>0</v>
      </c>
      <c r="C260" s="6" t="s">
        <v>346</v>
      </c>
      <c r="D260" s="2" t="s">
        <v>22</v>
      </c>
      <c r="E260" s="3">
        <v>24</v>
      </c>
      <c r="F260" s="3">
        <v>4.5</v>
      </c>
      <c r="G260" s="605"/>
      <c r="H260" s="883" t="s">
        <v>0</v>
      </c>
      <c r="I260" s="6" t="s">
        <v>346</v>
      </c>
      <c r="J260" s="2" t="s">
        <v>22</v>
      </c>
      <c r="K260" s="3">
        <v>24</v>
      </c>
      <c r="L260" s="3">
        <v>4.5</v>
      </c>
      <c r="M260" s="786"/>
    </row>
    <row r="261" spans="1:13" s="25" customFormat="1" x14ac:dyDescent="0.3">
      <c r="A261" s="25">
        <v>1</v>
      </c>
      <c r="B261" s="5">
        <v>4</v>
      </c>
      <c r="C261" s="6" t="s">
        <v>114</v>
      </c>
      <c r="D261" s="2" t="s">
        <v>2</v>
      </c>
      <c r="E261" s="3">
        <v>6</v>
      </c>
      <c r="F261" s="3">
        <v>28</v>
      </c>
      <c r="G261" s="606"/>
      <c r="H261" s="5">
        <v>4</v>
      </c>
      <c r="I261" s="6" t="s">
        <v>114</v>
      </c>
      <c r="J261" s="2" t="s">
        <v>2</v>
      </c>
      <c r="K261" s="3">
        <v>6</v>
      </c>
      <c r="L261" s="3">
        <v>28</v>
      </c>
      <c r="M261" s="788"/>
    </row>
    <row r="262" spans="1:13" s="25" customFormat="1" x14ac:dyDescent="0.3">
      <c r="A262" s="25">
        <v>1</v>
      </c>
      <c r="B262" s="883" t="s">
        <v>23</v>
      </c>
      <c r="C262" s="6" t="s">
        <v>107</v>
      </c>
      <c r="D262" s="2" t="s">
        <v>14</v>
      </c>
      <c r="E262" s="3">
        <v>3.4</v>
      </c>
      <c r="F262" s="3">
        <v>93.2</v>
      </c>
      <c r="G262" s="606"/>
      <c r="H262" s="883" t="s">
        <v>23</v>
      </c>
      <c r="I262" s="6" t="s">
        <v>107</v>
      </c>
      <c r="J262" s="2" t="s">
        <v>14</v>
      </c>
      <c r="K262" s="3">
        <v>3.4</v>
      </c>
      <c r="L262" s="3">
        <v>93.2</v>
      </c>
      <c r="M262" s="788"/>
    </row>
    <row r="263" spans="1:13" s="457" customFormat="1" ht="18.75" customHeight="1" x14ac:dyDescent="0.3">
      <c r="A263" s="25">
        <v>1</v>
      </c>
      <c r="B263" s="47" t="s">
        <v>51</v>
      </c>
      <c r="C263" s="48" t="s">
        <v>357</v>
      </c>
      <c r="D263" s="49" t="s">
        <v>5</v>
      </c>
      <c r="E263" s="46">
        <v>90</v>
      </c>
      <c r="F263" s="46">
        <v>270</v>
      </c>
      <c r="G263" s="835"/>
      <c r="H263" s="47" t="s">
        <v>51</v>
      </c>
      <c r="I263" s="48" t="s">
        <v>357</v>
      </c>
      <c r="J263" s="49" t="s">
        <v>5</v>
      </c>
      <c r="K263" s="46">
        <v>90</v>
      </c>
      <c r="L263" s="46">
        <v>270</v>
      </c>
      <c r="M263" s="836"/>
    </row>
    <row r="264" spans="1:13" s="25" customFormat="1" x14ac:dyDescent="0.3">
      <c r="A264" s="25">
        <v>1</v>
      </c>
      <c r="B264" s="5"/>
      <c r="C264" s="6"/>
      <c r="D264" s="2"/>
      <c r="E264" s="3"/>
      <c r="F264" s="3"/>
      <c r="G264" s="656"/>
      <c r="H264" s="5"/>
      <c r="I264" s="6"/>
      <c r="J264" s="2"/>
      <c r="K264" s="3"/>
      <c r="L264" s="3"/>
      <c r="M264" s="788"/>
    </row>
    <row r="265" spans="1:13" s="25" customFormat="1" x14ac:dyDescent="0.3">
      <c r="A265" s="25">
        <v>1</v>
      </c>
      <c r="B265" s="5"/>
      <c r="C265" s="6"/>
      <c r="D265" s="2" t="s">
        <v>128</v>
      </c>
      <c r="E265" s="3">
        <f>SUM(E258:E263)</f>
        <v>228.4</v>
      </c>
      <c r="F265" s="3">
        <f>SUM(F258:F263)</f>
        <v>845.85</v>
      </c>
      <c r="G265" s="656"/>
      <c r="H265" s="5"/>
      <c r="I265" s="6"/>
      <c r="J265" s="2" t="s">
        <v>128</v>
      </c>
      <c r="K265" s="3">
        <f>SUM(K258:K263)</f>
        <v>253.4</v>
      </c>
      <c r="L265" s="3">
        <f>SUM(L258:L263)</f>
        <v>1002.48</v>
      </c>
      <c r="M265" s="788"/>
    </row>
    <row r="266" spans="1:13" s="25" customFormat="1" x14ac:dyDescent="0.3">
      <c r="A266" s="25">
        <v>1</v>
      </c>
      <c r="B266" s="5"/>
      <c r="C266" s="6"/>
      <c r="D266" s="2"/>
      <c r="E266" s="3"/>
      <c r="F266" s="3"/>
      <c r="G266" s="656"/>
      <c r="H266" s="5"/>
      <c r="I266" s="6"/>
      <c r="J266" s="2"/>
      <c r="K266" s="3"/>
      <c r="L266" s="3"/>
      <c r="M266" s="788"/>
    </row>
    <row r="267" spans="1:13" s="25" customFormat="1" x14ac:dyDescent="0.3">
      <c r="A267" s="25">
        <v>1</v>
      </c>
      <c r="B267" s="28" t="s">
        <v>124</v>
      </c>
      <c r="C267" s="3" t="s">
        <v>259</v>
      </c>
      <c r="D267" s="2" t="s">
        <v>125</v>
      </c>
      <c r="E267" s="3" t="s">
        <v>126</v>
      </c>
      <c r="F267" s="3" t="s">
        <v>127</v>
      </c>
      <c r="G267" s="656"/>
      <c r="H267" s="28" t="s">
        <v>124</v>
      </c>
      <c r="I267" s="3" t="s">
        <v>247</v>
      </c>
      <c r="J267" s="2" t="s">
        <v>125</v>
      </c>
      <c r="K267" s="3" t="s">
        <v>126</v>
      </c>
      <c r="L267" s="3" t="s">
        <v>127</v>
      </c>
      <c r="M267" s="788"/>
    </row>
    <row r="268" spans="1:13" s="25" customFormat="1" ht="19.5" customHeight="1" x14ac:dyDescent="0.3">
      <c r="A268" s="25">
        <v>1</v>
      </c>
      <c r="B268" s="883" t="s">
        <v>8</v>
      </c>
      <c r="C268" s="6" t="s">
        <v>96</v>
      </c>
      <c r="D268" s="2" t="s">
        <v>147</v>
      </c>
      <c r="E268" s="3">
        <v>70</v>
      </c>
      <c r="F268" s="3">
        <v>146</v>
      </c>
      <c r="G268" s="656"/>
      <c r="H268" s="883" t="s">
        <v>8</v>
      </c>
      <c r="I268" s="6" t="s">
        <v>96</v>
      </c>
      <c r="J268" s="2" t="s">
        <v>147</v>
      </c>
      <c r="K268" s="3">
        <v>70</v>
      </c>
      <c r="L268" s="3">
        <v>146</v>
      </c>
      <c r="M268" s="788"/>
    </row>
    <row r="269" spans="1:13" s="389" customFormat="1" x14ac:dyDescent="0.3">
      <c r="A269" s="25">
        <v>1</v>
      </c>
      <c r="B269" s="883">
        <v>2</v>
      </c>
      <c r="C269" s="6" t="s">
        <v>56</v>
      </c>
      <c r="D269" s="2" t="s">
        <v>7</v>
      </c>
      <c r="E269" s="3">
        <v>50</v>
      </c>
      <c r="F269" s="3">
        <v>252.125</v>
      </c>
      <c r="G269" s="656"/>
      <c r="H269" s="883">
        <v>2</v>
      </c>
      <c r="I269" s="6" t="s">
        <v>56</v>
      </c>
      <c r="J269" s="2" t="s">
        <v>7</v>
      </c>
      <c r="K269" s="3">
        <v>50</v>
      </c>
      <c r="L269" s="3">
        <v>252.125</v>
      </c>
      <c r="M269" s="795"/>
    </row>
    <row r="270" spans="1:13" s="8" customFormat="1" ht="18.75" customHeight="1" x14ac:dyDescent="0.3">
      <c r="A270" s="25">
        <v>1</v>
      </c>
      <c r="B270" s="883" t="s">
        <v>0</v>
      </c>
      <c r="C270" s="6" t="s">
        <v>179</v>
      </c>
      <c r="D270" s="2" t="s">
        <v>17</v>
      </c>
      <c r="E270" s="3">
        <v>24</v>
      </c>
      <c r="F270" s="3">
        <v>202.41</v>
      </c>
      <c r="G270" s="656"/>
      <c r="H270" s="883" t="s">
        <v>0</v>
      </c>
      <c r="I270" s="6" t="s">
        <v>179</v>
      </c>
      <c r="J270" s="2" t="s">
        <v>44</v>
      </c>
      <c r="K270" s="3">
        <v>28</v>
      </c>
      <c r="L270" s="3">
        <v>242.89</v>
      </c>
      <c r="M270" s="786"/>
    </row>
    <row r="271" spans="1:13" s="50" customFormat="1" x14ac:dyDescent="0.3">
      <c r="A271" s="25">
        <v>1</v>
      </c>
      <c r="B271" s="883" t="s">
        <v>77</v>
      </c>
      <c r="C271" s="6" t="s">
        <v>346</v>
      </c>
      <c r="D271" s="2" t="s">
        <v>22</v>
      </c>
      <c r="E271" s="3">
        <v>24</v>
      </c>
      <c r="F271" s="3">
        <v>4.5</v>
      </c>
      <c r="G271" s="605"/>
      <c r="H271" s="883" t="s">
        <v>77</v>
      </c>
      <c r="I271" s="6" t="s">
        <v>346</v>
      </c>
      <c r="J271" s="2" t="s">
        <v>22</v>
      </c>
      <c r="K271" s="3">
        <v>24</v>
      </c>
      <c r="L271" s="3">
        <v>4.5</v>
      </c>
      <c r="M271" s="786"/>
    </row>
    <row r="272" spans="1:13" s="25" customFormat="1" ht="19.5" customHeight="1" x14ac:dyDescent="0.3">
      <c r="A272" s="25">
        <v>1</v>
      </c>
      <c r="B272" s="883" t="s">
        <v>23</v>
      </c>
      <c r="C272" s="6" t="s">
        <v>113</v>
      </c>
      <c r="D272" s="2" t="s">
        <v>2</v>
      </c>
      <c r="E272" s="3">
        <v>15</v>
      </c>
      <c r="F272" s="3">
        <v>94.2</v>
      </c>
      <c r="G272" s="656"/>
      <c r="H272" s="883" t="s">
        <v>23</v>
      </c>
      <c r="I272" s="6" t="s">
        <v>113</v>
      </c>
      <c r="J272" s="2" t="s">
        <v>2</v>
      </c>
      <c r="K272" s="3">
        <v>15</v>
      </c>
      <c r="L272" s="3">
        <v>94.2</v>
      </c>
      <c r="M272" s="788"/>
    </row>
    <row r="273" spans="1:13" s="50" customFormat="1" x14ac:dyDescent="0.3">
      <c r="A273" s="25">
        <v>1</v>
      </c>
      <c r="B273" s="883" t="s">
        <v>51</v>
      </c>
      <c r="C273" s="6" t="s">
        <v>107</v>
      </c>
      <c r="D273" s="2" t="s">
        <v>14</v>
      </c>
      <c r="E273" s="3">
        <v>3.4</v>
      </c>
      <c r="F273" s="3">
        <v>93.2</v>
      </c>
      <c r="G273" s="656"/>
      <c r="H273" s="883" t="s">
        <v>51</v>
      </c>
      <c r="I273" s="6" t="s">
        <v>107</v>
      </c>
      <c r="J273" s="2" t="s">
        <v>14</v>
      </c>
      <c r="K273" s="3">
        <v>3.4</v>
      </c>
      <c r="L273" s="3">
        <v>93.2</v>
      </c>
      <c r="M273" s="786"/>
    </row>
    <row r="274" spans="1:13" s="25" customFormat="1" ht="19.5" customHeight="1" x14ac:dyDescent="0.3">
      <c r="A274" s="25">
        <v>1</v>
      </c>
      <c r="B274" s="883" t="s">
        <v>15</v>
      </c>
      <c r="C274" s="6" t="s">
        <v>108</v>
      </c>
      <c r="D274" s="2" t="s">
        <v>65</v>
      </c>
      <c r="E274" s="3">
        <v>1.2</v>
      </c>
      <c r="F274" s="3">
        <v>21.5</v>
      </c>
      <c r="G274" s="656"/>
      <c r="H274" s="883" t="s">
        <v>15</v>
      </c>
      <c r="I274" s="6" t="s">
        <v>108</v>
      </c>
      <c r="J274" s="2" t="s">
        <v>65</v>
      </c>
      <c r="K274" s="3">
        <v>1.2</v>
      </c>
      <c r="L274" s="3">
        <v>21.5</v>
      </c>
      <c r="M274" s="788"/>
    </row>
    <row r="275" spans="1:13" s="50" customFormat="1" ht="18.75" customHeight="1" x14ac:dyDescent="0.3">
      <c r="A275" s="25">
        <v>1</v>
      </c>
      <c r="B275" s="883" t="s">
        <v>53</v>
      </c>
      <c r="C275" s="6" t="s">
        <v>93</v>
      </c>
      <c r="D275" s="2" t="s">
        <v>2</v>
      </c>
      <c r="E275" s="3">
        <v>75</v>
      </c>
      <c r="F275" s="3">
        <v>92</v>
      </c>
      <c r="G275" s="662"/>
      <c r="H275" s="883" t="s">
        <v>53</v>
      </c>
      <c r="I275" s="6" t="s">
        <v>93</v>
      </c>
      <c r="J275" s="2" t="s">
        <v>2</v>
      </c>
      <c r="K275" s="3">
        <v>75</v>
      </c>
      <c r="L275" s="3">
        <v>92</v>
      </c>
      <c r="M275" s="786"/>
    </row>
    <row r="276" spans="1:13" s="50" customFormat="1" x14ac:dyDescent="0.3">
      <c r="A276" s="25">
        <v>1</v>
      </c>
      <c r="B276" s="5"/>
      <c r="C276" s="6"/>
      <c r="D276" s="2"/>
      <c r="E276" s="3"/>
      <c r="F276" s="3"/>
      <c r="G276" s="657"/>
      <c r="H276" s="5"/>
      <c r="I276" s="6"/>
      <c r="J276" s="2"/>
      <c r="K276" s="3"/>
      <c r="L276" s="3"/>
      <c r="M276" s="792"/>
    </row>
    <row r="277" spans="1:13" s="25" customFormat="1" x14ac:dyDescent="0.3">
      <c r="A277" s="25">
        <v>1</v>
      </c>
      <c r="B277" s="883"/>
      <c r="C277" s="6"/>
      <c r="D277" s="2" t="s">
        <v>128</v>
      </c>
      <c r="E277" s="3">
        <f>SUM(E268:E276)</f>
        <v>262.60000000000002</v>
      </c>
      <c r="F277" s="3">
        <f>SUM(F268:F276)</f>
        <v>905.93500000000006</v>
      </c>
      <c r="G277" s="658"/>
      <c r="H277" s="883"/>
      <c r="I277" s="6"/>
      <c r="J277" s="2" t="s">
        <v>128</v>
      </c>
      <c r="K277" s="3">
        <f>SUM(K268:K276)</f>
        <v>266.60000000000002</v>
      </c>
      <c r="L277" s="3">
        <f>SUM(L268:L276)</f>
        <v>946.41500000000008</v>
      </c>
      <c r="M277" s="788"/>
    </row>
    <row r="278" spans="1:13" s="25" customFormat="1" x14ac:dyDescent="0.3">
      <c r="A278" s="25">
        <v>1</v>
      </c>
      <c r="B278" s="5"/>
      <c r="C278" s="6"/>
      <c r="D278" s="2"/>
      <c r="E278" s="3"/>
      <c r="F278" s="3"/>
      <c r="G278" s="656"/>
      <c r="H278" s="5"/>
      <c r="I278" s="6"/>
      <c r="J278" s="2"/>
      <c r="K278" s="3"/>
      <c r="L278" s="3"/>
      <c r="M278" s="788"/>
    </row>
    <row r="279" spans="1:13" s="25" customFormat="1" x14ac:dyDescent="0.3">
      <c r="A279" s="25">
        <v>1</v>
      </c>
      <c r="B279" s="5"/>
      <c r="C279" s="6"/>
      <c r="D279" s="2"/>
      <c r="E279" s="3"/>
      <c r="F279" s="3"/>
      <c r="G279" s="656"/>
      <c r="H279" s="5"/>
      <c r="I279" s="6"/>
      <c r="J279" s="2"/>
      <c r="K279" s="3"/>
      <c r="L279" s="3"/>
      <c r="M279" s="788"/>
    </row>
    <row r="280" spans="1:13" s="25" customFormat="1" x14ac:dyDescent="0.3">
      <c r="A280" s="25">
        <v>1</v>
      </c>
      <c r="B280" s="883"/>
      <c r="C280" s="6"/>
      <c r="D280" s="2" t="s">
        <v>136</v>
      </c>
      <c r="E280" s="3">
        <f>+E277+E265</f>
        <v>491</v>
      </c>
      <c r="F280" s="3">
        <f>+F277+F265</f>
        <v>1751.7850000000001</v>
      </c>
      <c r="G280" s="659"/>
      <c r="H280" s="3"/>
      <c r="I280" s="3"/>
      <c r="J280" s="3" t="s">
        <v>136</v>
      </c>
      <c r="K280" s="3">
        <f>+K277+K265</f>
        <v>520</v>
      </c>
      <c r="L280" s="3">
        <f>+L277+L265</f>
        <v>1948.895</v>
      </c>
      <c r="M280" s="788"/>
    </row>
    <row r="281" spans="1:13" s="25" customFormat="1" ht="18.75" customHeight="1" x14ac:dyDescent="0.3">
      <c r="A281" s="25">
        <v>1</v>
      </c>
      <c r="C281" s="20"/>
      <c r="D281" s="20"/>
      <c r="F281" s="24"/>
      <c r="G281" s="606"/>
      <c r="I281" s="20"/>
      <c r="J281" s="20"/>
      <c r="L281" s="24"/>
      <c r="M281" s="788"/>
    </row>
    <row r="282" spans="1:13" s="25" customFormat="1" ht="18.75" customHeight="1" x14ac:dyDescent="0.3">
      <c r="A282" s="25">
        <v>1</v>
      </c>
      <c r="C282" s="20"/>
      <c r="D282" s="20"/>
      <c r="F282" s="24"/>
      <c r="G282" s="606"/>
      <c r="I282" s="20"/>
      <c r="J282" s="20"/>
      <c r="L282" s="24"/>
      <c r="M282" s="788"/>
    </row>
    <row r="283" spans="1:13" s="25" customFormat="1" x14ac:dyDescent="0.3">
      <c r="A283" s="25">
        <v>1</v>
      </c>
      <c r="B283" s="461"/>
      <c r="C283" s="461"/>
      <c r="D283" s="461"/>
      <c r="E283" s="461"/>
      <c r="F283" s="461"/>
      <c r="G283" s="660"/>
      <c r="H283" s="36"/>
      <c r="I283" s="463"/>
      <c r="J283" s="463"/>
      <c r="K283" s="463"/>
      <c r="L283" s="463"/>
      <c r="M283" s="788"/>
    </row>
    <row r="284" spans="1:13" s="25" customFormat="1" x14ac:dyDescent="0.3">
      <c r="A284" s="25">
        <v>1</v>
      </c>
      <c r="B284" s="461"/>
      <c r="C284" s="36"/>
      <c r="D284" s="462"/>
      <c r="E284" s="463"/>
      <c r="F284" s="463"/>
      <c r="G284" s="659"/>
      <c r="H284" s="463"/>
      <c r="I284" s="463"/>
      <c r="J284" s="463"/>
      <c r="K284" s="463"/>
      <c r="L284" s="463"/>
      <c r="M284" s="788"/>
    </row>
    <row r="285" spans="1:13" s="25" customFormat="1" ht="18.75" customHeight="1" x14ac:dyDescent="0.3">
      <c r="A285" s="25">
        <v>1</v>
      </c>
      <c r="C285" s="37" t="s">
        <v>130</v>
      </c>
      <c r="E285" s="94" t="s">
        <v>131</v>
      </c>
      <c r="F285" s="20"/>
      <c r="G285" s="606"/>
      <c r="I285" s="37" t="s">
        <v>130</v>
      </c>
      <c r="K285" s="94" t="s">
        <v>131</v>
      </c>
      <c r="L285" s="20"/>
      <c r="M285" s="788"/>
    </row>
    <row r="286" spans="1:13" s="25" customFormat="1" ht="51.75" customHeight="1" x14ac:dyDescent="0.3">
      <c r="A286" s="25">
        <v>1</v>
      </c>
      <c r="C286" s="38" t="s">
        <v>132</v>
      </c>
      <c r="E286" s="38" t="s">
        <v>140</v>
      </c>
      <c r="F286" s="39"/>
      <c r="G286" s="606"/>
      <c r="I286" s="38" t="s">
        <v>139</v>
      </c>
      <c r="K286" s="38" t="s">
        <v>140</v>
      </c>
      <c r="L286" s="39"/>
      <c r="M286" s="788"/>
    </row>
    <row r="287" spans="1:13" s="25" customFormat="1" ht="23.25" customHeight="1" x14ac:dyDescent="0.3">
      <c r="A287" s="25">
        <v>1</v>
      </c>
      <c r="C287" s="38"/>
      <c r="E287" s="38"/>
      <c r="F287" s="39"/>
      <c r="G287" s="606"/>
      <c r="H287" s="38"/>
      <c r="J287" s="38"/>
      <c r="K287" s="39"/>
      <c r="L287" s="38"/>
      <c r="M287" s="788"/>
    </row>
    <row r="288" spans="1:13" s="96" customFormat="1" ht="18.75" customHeight="1" x14ac:dyDescent="0.3">
      <c r="A288" s="25">
        <v>1</v>
      </c>
      <c r="C288" s="19"/>
      <c r="D288" s="19"/>
      <c r="E288" s="19"/>
      <c r="F288" s="19"/>
      <c r="G288" s="656"/>
      <c r="I288" s="19"/>
      <c r="J288" s="19"/>
      <c r="K288" s="19"/>
      <c r="L288" s="19"/>
      <c r="M288" s="787"/>
    </row>
    <row r="289" spans="1:17" x14ac:dyDescent="0.3">
      <c r="A289" s="25">
        <v>1</v>
      </c>
      <c r="H289" s="31"/>
      <c r="I289" s="32"/>
      <c r="J289" s="32"/>
      <c r="K289" s="32"/>
      <c r="L289" s="32"/>
    </row>
    <row r="290" spans="1:17" s="25" customFormat="1" ht="18.75" customHeight="1" x14ac:dyDescent="0.3">
      <c r="A290" s="25">
        <v>1</v>
      </c>
      <c r="C290" s="22" t="s">
        <v>115</v>
      </c>
      <c r="D290" s="20"/>
      <c r="E290" s="20"/>
      <c r="F290" s="20"/>
      <c r="G290" s="656"/>
      <c r="I290" s="22" t="s">
        <v>115</v>
      </c>
      <c r="J290" s="20"/>
      <c r="K290" s="20"/>
      <c r="L290" s="20"/>
      <c r="M290" s="788"/>
    </row>
    <row r="291" spans="1:17" s="25" customFormat="1" ht="18.75" customHeight="1" x14ac:dyDescent="0.3">
      <c r="A291" s="25">
        <v>1</v>
      </c>
      <c r="C291" s="22" t="s">
        <v>137</v>
      </c>
      <c r="D291" s="20"/>
      <c r="E291" s="20"/>
      <c r="F291" s="20"/>
      <c r="G291" s="606"/>
      <c r="I291" s="22" t="s">
        <v>138</v>
      </c>
      <c r="J291" s="20"/>
      <c r="K291" s="20"/>
      <c r="L291" s="20"/>
      <c r="M291" s="788"/>
    </row>
    <row r="292" spans="1:17" s="25" customFormat="1" ht="18.75" customHeight="1" x14ac:dyDescent="0.3">
      <c r="A292" s="25">
        <v>1</v>
      </c>
      <c r="C292" s="20"/>
      <c r="D292" s="20"/>
      <c r="E292" s="20"/>
      <c r="F292" s="20"/>
      <c r="G292" s="606"/>
      <c r="I292" s="20"/>
      <c r="J292" s="20"/>
      <c r="K292" s="20"/>
      <c r="L292" s="20"/>
      <c r="M292" s="788"/>
    </row>
    <row r="293" spans="1:17" s="25" customFormat="1" ht="18.75" customHeight="1" x14ac:dyDescent="0.3">
      <c r="A293" s="25">
        <v>1</v>
      </c>
      <c r="C293" s="20"/>
      <c r="D293" s="20"/>
      <c r="F293" s="603" t="s">
        <v>116</v>
      </c>
      <c r="G293" s="606"/>
      <c r="I293" s="20"/>
      <c r="J293" s="20"/>
      <c r="L293" s="603" t="s">
        <v>116</v>
      </c>
      <c r="M293" s="802"/>
      <c r="N293" s="629"/>
      <c r="O293" s="629"/>
      <c r="P293" s="629"/>
      <c r="Q293" s="629"/>
    </row>
    <row r="294" spans="1:17" s="25" customFormat="1" ht="18.75" customHeight="1" x14ac:dyDescent="0.3">
      <c r="A294" s="25">
        <v>1</v>
      </c>
      <c r="C294" s="20"/>
      <c r="D294" s="20"/>
      <c r="F294" s="603" t="s">
        <v>134</v>
      </c>
      <c r="G294" s="606"/>
      <c r="I294" s="20"/>
      <c r="J294" s="20"/>
      <c r="L294" s="603" t="s">
        <v>134</v>
      </c>
      <c r="M294" s="802"/>
      <c r="N294" s="629"/>
      <c r="O294" s="629"/>
      <c r="P294" s="629"/>
      <c r="Q294" s="629"/>
    </row>
    <row r="295" spans="1:17" s="25" customFormat="1" ht="18.75" customHeight="1" x14ac:dyDescent="0.3">
      <c r="A295" s="25">
        <v>1</v>
      </c>
      <c r="C295" s="20"/>
      <c r="D295" s="20"/>
      <c r="F295" s="603" t="s">
        <v>117</v>
      </c>
      <c r="G295" s="606"/>
      <c r="I295" s="20"/>
      <c r="J295" s="20"/>
      <c r="L295" s="603" t="s">
        <v>117</v>
      </c>
      <c r="M295" s="802"/>
      <c r="N295" s="629"/>
      <c r="O295" s="629"/>
      <c r="P295" s="629"/>
      <c r="Q295" s="629"/>
    </row>
    <row r="296" spans="1:17" s="25" customFormat="1" ht="18.75" customHeight="1" x14ac:dyDescent="0.3">
      <c r="A296" s="25">
        <v>1</v>
      </c>
      <c r="C296" s="20"/>
      <c r="D296" s="20"/>
      <c r="F296" s="603" t="s">
        <v>257</v>
      </c>
      <c r="G296" s="606"/>
      <c r="I296" s="20"/>
      <c r="J296" s="20"/>
      <c r="L296" s="603" t="s">
        <v>257</v>
      </c>
      <c r="M296" s="802"/>
      <c r="N296" s="629"/>
      <c r="O296" s="629"/>
      <c r="P296" s="629"/>
      <c r="Q296" s="629"/>
    </row>
    <row r="297" spans="1:17" s="25" customFormat="1" ht="18.75" customHeight="1" x14ac:dyDescent="0.3">
      <c r="A297" s="25">
        <v>1</v>
      </c>
      <c r="C297" s="20"/>
      <c r="D297" s="20"/>
      <c r="E297" s="20"/>
      <c r="F297" s="20"/>
      <c r="G297" s="656"/>
      <c r="I297" s="20"/>
      <c r="J297" s="20"/>
      <c r="K297" s="20"/>
      <c r="L297" s="20"/>
      <c r="M297" s="788"/>
    </row>
    <row r="298" spans="1:17" s="25" customFormat="1" ht="18.75" customHeight="1" x14ac:dyDescent="0.3">
      <c r="A298" s="25">
        <v>1</v>
      </c>
      <c r="C298" s="20"/>
      <c r="D298" s="20"/>
      <c r="E298" s="20"/>
      <c r="F298" s="20"/>
      <c r="G298" s="656"/>
      <c r="I298" s="20"/>
      <c r="J298" s="20"/>
      <c r="K298" s="20"/>
      <c r="L298" s="20"/>
      <c r="M298" s="787" t="s">
        <v>405</v>
      </c>
    </row>
    <row r="299" spans="1:17" s="25" customFormat="1" ht="18.75" customHeight="1" x14ac:dyDescent="0.3">
      <c r="A299" s="25">
        <v>1</v>
      </c>
      <c r="C299" s="20"/>
      <c r="D299" s="20"/>
      <c r="E299" s="20"/>
      <c r="F299" s="20"/>
      <c r="G299" s="656"/>
      <c r="I299" s="20"/>
      <c r="J299" s="20"/>
      <c r="K299" s="20"/>
      <c r="L299" s="20"/>
      <c r="M299" s="788"/>
    </row>
    <row r="300" spans="1:17" s="25" customFormat="1" ht="18.75" customHeight="1" x14ac:dyDescent="0.3">
      <c r="A300" s="25">
        <v>1</v>
      </c>
      <c r="C300" s="1612" t="s">
        <v>119</v>
      </c>
      <c r="D300" s="1612"/>
      <c r="E300" s="1612"/>
      <c r="F300" s="26"/>
      <c r="G300" s="606"/>
      <c r="I300" s="1612" t="s">
        <v>119</v>
      </c>
      <c r="J300" s="1612"/>
      <c r="K300" s="1612"/>
      <c r="L300" s="26"/>
      <c r="M300" s="788"/>
    </row>
    <row r="301" spans="1:17" s="25" customFormat="1" ht="18.75" customHeight="1" x14ac:dyDescent="0.3">
      <c r="A301" s="25">
        <v>1</v>
      </c>
      <c r="C301" s="1610">
        <v>45244</v>
      </c>
      <c r="D301" s="1610"/>
      <c r="E301" s="1610"/>
      <c r="F301" s="27"/>
      <c r="G301" s="606"/>
      <c r="I301" s="1610">
        <f>C301</f>
        <v>45244</v>
      </c>
      <c r="J301" s="1610"/>
      <c r="K301" s="1610"/>
      <c r="L301" s="27"/>
      <c r="M301" s="788"/>
    </row>
    <row r="302" spans="1:17" s="25" customFormat="1" ht="18.75" customHeight="1" x14ac:dyDescent="0.3">
      <c r="A302" s="25">
        <v>1</v>
      </c>
      <c r="C302" s="20"/>
      <c r="D302" s="20"/>
      <c r="E302" s="20"/>
      <c r="F302" s="27"/>
      <c r="G302" s="606"/>
      <c r="I302" s="20"/>
      <c r="J302" s="20"/>
      <c r="K302" s="20"/>
      <c r="L302" s="27"/>
      <c r="M302" s="788"/>
    </row>
    <row r="303" spans="1:17" s="25" customFormat="1" ht="18.75" customHeight="1" x14ac:dyDescent="0.3">
      <c r="A303" s="25">
        <v>1</v>
      </c>
      <c r="C303" s="882"/>
      <c r="D303" s="20"/>
      <c r="E303" s="20"/>
      <c r="F303" s="27"/>
      <c r="G303" s="606"/>
      <c r="I303" s="882"/>
      <c r="J303" s="20"/>
      <c r="K303" s="20"/>
      <c r="L303" s="27"/>
      <c r="M303" s="788"/>
    </row>
    <row r="304" spans="1:17" s="25" customFormat="1" ht="18.75" customHeight="1" x14ac:dyDescent="0.3">
      <c r="A304" s="25">
        <v>1</v>
      </c>
      <c r="B304" s="28" t="s">
        <v>120</v>
      </c>
      <c r="C304" s="29" t="s">
        <v>121</v>
      </c>
      <c r="D304" s="1611" t="s">
        <v>122</v>
      </c>
      <c r="E304" s="1611"/>
      <c r="F304" s="1611"/>
      <c r="G304" s="606"/>
      <c r="H304" s="28" t="s">
        <v>120</v>
      </c>
      <c r="I304" s="29" t="s">
        <v>121</v>
      </c>
      <c r="J304" s="1611" t="s">
        <v>123</v>
      </c>
      <c r="K304" s="1611"/>
      <c r="L304" s="1611"/>
      <c r="M304" s="788"/>
    </row>
    <row r="305" spans="1:13" s="25" customFormat="1" ht="18.75" customHeight="1" x14ac:dyDescent="0.3">
      <c r="A305" s="25">
        <v>1</v>
      </c>
      <c r="B305" s="28" t="s">
        <v>124</v>
      </c>
      <c r="C305" s="28" t="s">
        <v>265</v>
      </c>
      <c r="D305" s="29" t="s">
        <v>125</v>
      </c>
      <c r="E305" s="883" t="s">
        <v>126</v>
      </c>
      <c r="F305" s="883" t="s">
        <v>127</v>
      </c>
      <c r="G305" s="606"/>
      <c r="H305" s="28" t="s">
        <v>124</v>
      </c>
      <c r="I305" s="28" t="s">
        <v>265</v>
      </c>
      <c r="J305" s="29" t="s">
        <v>125</v>
      </c>
      <c r="K305" s="883" t="s">
        <v>126</v>
      </c>
      <c r="L305" s="883" t="s">
        <v>127</v>
      </c>
      <c r="M305" s="788"/>
    </row>
    <row r="306" spans="1:13" s="25" customFormat="1" ht="19.5" customHeight="1" x14ac:dyDescent="0.3">
      <c r="A306" s="25">
        <v>1</v>
      </c>
      <c r="B306" s="883" t="s">
        <v>8</v>
      </c>
      <c r="C306" s="6" t="s">
        <v>30</v>
      </c>
      <c r="D306" s="2" t="s">
        <v>28</v>
      </c>
      <c r="E306" s="3">
        <v>75</v>
      </c>
      <c r="F306" s="3">
        <v>222</v>
      </c>
      <c r="G306" s="606"/>
      <c r="H306" s="883" t="s">
        <v>8</v>
      </c>
      <c r="I306" s="6" t="s">
        <v>30</v>
      </c>
      <c r="J306" s="2" t="s">
        <v>7</v>
      </c>
      <c r="K306" s="3">
        <v>95</v>
      </c>
      <c r="L306" s="3">
        <v>333</v>
      </c>
      <c r="M306" s="788"/>
    </row>
    <row r="307" spans="1:13" s="8" customFormat="1" x14ac:dyDescent="0.3">
      <c r="A307" s="25">
        <v>1</v>
      </c>
      <c r="B307" s="5">
        <v>2</v>
      </c>
      <c r="C307" s="6" t="s">
        <v>61</v>
      </c>
      <c r="D307" s="2" t="s">
        <v>17</v>
      </c>
      <c r="E307" s="3">
        <v>30</v>
      </c>
      <c r="F307" s="3">
        <v>228.14999999999998</v>
      </c>
      <c r="G307" s="605"/>
      <c r="H307" s="5">
        <v>2</v>
      </c>
      <c r="I307" s="6" t="s">
        <v>61</v>
      </c>
      <c r="J307" s="2" t="s">
        <v>44</v>
      </c>
      <c r="K307" s="3">
        <v>35</v>
      </c>
      <c r="L307" s="3">
        <v>273.77999999999997</v>
      </c>
      <c r="M307" s="786"/>
    </row>
    <row r="308" spans="1:13" s="50" customFormat="1" x14ac:dyDescent="0.3">
      <c r="A308" s="25">
        <v>1</v>
      </c>
      <c r="B308" s="883" t="s">
        <v>0</v>
      </c>
      <c r="C308" s="6" t="s">
        <v>346</v>
      </c>
      <c r="D308" s="2" t="s">
        <v>22</v>
      </c>
      <c r="E308" s="3">
        <v>24</v>
      </c>
      <c r="F308" s="3">
        <v>4.5</v>
      </c>
      <c r="G308" s="605"/>
      <c r="H308" s="883" t="s">
        <v>0</v>
      </c>
      <c r="I308" s="6" t="s">
        <v>346</v>
      </c>
      <c r="J308" s="2" t="s">
        <v>22</v>
      </c>
      <c r="K308" s="3">
        <v>24</v>
      </c>
      <c r="L308" s="3">
        <v>4.5</v>
      </c>
      <c r="M308" s="786"/>
    </row>
    <row r="309" spans="1:13" s="25" customFormat="1" x14ac:dyDescent="0.3">
      <c r="A309" s="25">
        <v>1</v>
      </c>
      <c r="B309" s="5">
        <v>4</v>
      </c>
      <c r="C309" s="6" t="s">
        <v>114</v>
      </c>
      <c r="D309" s="2" t="s">
        <v>2</v>
      </c>
      <c r="E309" s="3">
        <v>6</v>
      </c>
      <c r="F309" s="3">
        <v>28</v>
      </c>
      <c r="G309" s="606"/>
      <c r="H309" s="5">
        <v>4</v>
      </c>
      <c r="I309" s="6" t="s">
        <v>114</v>
      </c>
      <c r="J309" s="2" t="s">
        <v>2</v>
      </c>
      <c r="K309" s="3">
        <v>6</v>
      </c>
      <c r="L309" s="3">
        <v>28</v>
      </c>
      <c r="M309" s="788"/>
    </row>
    <row r="310" spans="1:13" s="25" customFormat="1" x14ac:dyDescent="0.3">
      <c r="A310" s="25">
        <v>1</v>
      </c>
      <c r="B310" s="883" t="s">
        <v>23</v>
      </c>
      <c r="C310" s="6" t="s">
        <v>107</v>
      </c>
      <c r="D310" s="2" t="s">
        <v>14</v>
      </c>
      <c r="E310" s="3">
        <v>3.4</v>
      </c>
      <c r="F310" s="3">
        <v>93.2</v>
      </c>
      <c r="G310" s="606"/>
      <c r="H310" s="883" t="s">
        <v>23</v>
      </c>
      <c r="I310" s="6" t="s">
        <v>107</v>
      </c>
      <c r="J310" s="2" t="s">
        <v>14</v>
      </c>
      <c r="K310" s="3">
        <v>3.4</v>
      </c>
      <c r="L310" s="3">
        <v>93.2</v>
      </c>
      <c r="M310" s="788"/>
    </row>
    <row r="311" spans="1:13" s="25" customFormat="1" ht="18.75" customHeight="1" x14ac:dyDescent="0.3">
      <c r="A311" s="25">
        <v>1</v>
      </c>
      <c r="B311" s="883" t="s">
        <v>51</v>
      </c>
      <c r="C311" s="1" t="s">
        <v>242</v>
      </c>
      <c r="D311" s="883" t="s">
        <v>5</v>
      </c>
      <c r="E311" s="7">
        <v>150</v>
      </c>
      <c r="F311" s="7">
        <v>120.96</v>
      </c>
      <c r="G311" s="148"/>
      <c r="H311" s="883" t="s">
        <v>51</v>
      </c>
      <c r="I311" s="1" t="s">
        <v>242</v>
      </c>
      <c r="J311" s="883" t="s">
        <v>5</v>
      </c>
      <c r="K311" s="7">
        <v>150</v>
      </c>
      <c r="L311" s="7">
        <v>120.96</v>
      </c>
    </row>
    <row r="312" spans="1:13" s="25" customFormat="1" x14ac:dyDescent="0.3">
      <c r="A312" s="25">
        <v>1</v>
      </c>
      <c r="B312" s="5"/>
      <c r="C312" s="6"/>
      <c r="D312" s="2"/>
      <c r="E312" s="3"/>
      <c r="F312" s="3"/>
      <c r="G312" s="656"/>
      <c r="H312" s="5"/>
      <c r="I312" s="6"/>
      <c r="J312" s="2"/>
      <c r="K312" s="3"/>
      <c r="L312" s="3"/>
      <c r="M312" s="788"/>
    </row>
    <row r="313" spans="1:13" s="25" customFormat="1" x14ac:dyDescent="0.3">
      <c r="A313" s="25">
        <v>1</v>
      </c>
      <c r="B313" s="5"/>
      <c r="C313" s="6"/>
      <c r="D313" s="2" t="s">
        <v>128</v>
      </c>
      <c r="E313" s="3">
        <f>SUM(E306:E311)</f>
        <v>288.39999999999998</v>
      </c>
      <c r="F313" s="3">
        <f>SUM(F306:F311)</f>
        <v>696.81000000000006</v>
      </c>
      <c r="G313" s="656"/>
      <c r="H313" s="5"/>
      <c r="I313" s="6"/>
      <c r="J313" s="2" t="s">
        <v>128</v>
      </c>
      <c r="K313" s="3">
        <f>SUM(K306:K311)</f>
        <v>313.39999999999998</v>
      </c>
      <c r="L313" s="3">
        <f>SUM(L306:L311)</f>
        <v>853.44</v>
      </c>
      <c r="M313" s="788"/>
    </row>
    <row r="314" spans="1:13" s="25" customFormat="1" x14ac:dyDescent="0.3">
      <c r="A314" s="25">
        <v>1</v>
      </c>
      <c r="B314" s="5"/>
      <c r="C314" s="6"/>
      <c r="D314" s="2"/>
      <c r="E314" s="3"/>
      <c r="F314" s="3"/>
      <c r="G314" s="656"/>
      <c r="H314" s="5"/>
      <c r="I314" s="6"/>
      <c r="J314" s="2"/>
      <c r="K314" s="3"/>
      <c r="L314" s="3"/>
      <c r="M314" s="788"/>
    </row>
    <row r="315" spans="1:13" s="25" customFormat="1" x14ac:dyDescent="0.3">
      <c r="A315" s="25">
        <v>1</v>
      </c>
      <c r="B315" s="28" t="s">
        <v>124</v>
      </c>
      <c r="C315" s="3" t="s">
        <v>259</v>
      </c>
      <c r="D315" s="2" t="s">
        <v>125</v>
      </c>
      <c r="E315" s="3" t="s">
        <v>126</v>
      </c>
      <c r="F315" s="3" t="s">
        <v>127</v>
      </c>
      <c r="G315" s="656"/>
      <c r="H315" s="28" t="s">
        <v>124</v>
      </c>
      <c r="I315" s="3" t="s">
        <v>247</v>
      </c>
      <c r="J315" s="2" t="s">
        <v>125</v>
      </c>
      <c r="K315" s="3" t="s">
        <v>126</v>
      </c>
      <c r="L315" s="3" t="s">
        <v>127</v>
      </c>
      <c r="M315" s="788"/>
    </row>
    <row r="316" spans="1:13" s="25" customFormat="1" ht="19.5" customHeight="1" x14ac:dyDescent="0.3">
      <c r="A316" s="25">
        <v>1</v>
      </c>
      <c r="B316" s="883" t="s">
        <v>8</v>
      </c>
      <c r="C316" s="6" t="s">
        <v>96</v>
      </c>
      <c r="D316" s="2" t="s">
        <v>147</v>
      </c>
      <c r="E316" s="3">
        <v>70</v>
      </c>
      <c r="F316" s="3">
        <v>146</v>
      </c>
      <c r="G316" s="656"/>
      <c r="H316" s="883" t="s">
        <v>8</v>
      </c>
      <c r="I316" s="6" t="s">
        <v>96</v>
      </c>
      <c r="J316" s="2" t="s">
        <v>147</v>
      </c>
      <c r="K316" s="3">
        <v>70</v>
      </c>
      <c r="L316" s="3">
        <v>146</v>
      </c>
      <c r="M316" s="788"/>
    </row>
    <row r="317" spans="1:13" s="389" customFormat="1" x14ac:dyDescent="0.3">
      <c r="A317" s="25">
        <v>1</v>
      </c>
      <c r="B317" s="883">
        <v>2</v>
      </c>
      <c r="C317" s="6" t="s">
        <v>56</v>
      </c>
      <c r="D317" s="2" t="s">
        <v>7</v>
      </c>
      <c r="E317" s="3">
        <v>50</v>
      </c>
      <c r="F317" s="3">
        <v>252.125</v>
      </c>
      <c r="G317" s="656"/>
      <c r="H317" s="883">
        <v>2</v>
      </c>
      <c r="I317" s="6" t="s">
        <v>56</v>
      </c>
      <c r="J317" s="2" t="s">
        <v>7</v>
      </c>
      <c r="K317" s="3">
        <v>50</v>
      </c>
      <c r="L317" s="3">
        <v>252.125</v>
      </c>
      <c r="M317" s="795"/>
    </row>
    <row r="318" spans="1:13" s="8" customFormat="1" ht="18.75" customHeight="1" x14ac:dyDescent="0.3">
      <c r="A318" s="25">
        <v>1</v>
      </c>
      <c r="B318" s="883" t="s">
        <v>0</v>
      </c>
      <c r="C318" s="6" t="s">
        <v>179</v>
      </c>
      <c r="D318" s="2" t="s">
        <v>17</v>
      </c>
      <c r="E318" s="3">
        <v>24</v>
      </c>
      <c r="F318" s="3">
        <v>202.41</v>
      </c>
      <c r="G318" s="656"/>
      <c r="H318" s="883" t="s">
        <v>0</v>
      </c>
      <c r="I318" s="6" t="s">
        <v>179</v>
      </c>
      <c r="J318" s="2" t="s">
        <v>44</v>
      </c>
      <c r="K318" s="3">
        <v>28</v>
      </c>
      <c r="L318" s="3">
        <v>242.89</v>
      </c>
      <c r="M318" s="786"/>
    </row>
    <row r="319" spans="1:13" s="50" customFormat="1" x14ac:dyDescent="0.3">
      <c r="A319" s="25">
        <v>1</v>
      </c>
      <c r="B319" s="883" t="s">
        <v>77</v>
      </c>
      <c r="C319" s="6" t="s">
        <v>346</v>
      </c>
      <c r="D319" s="2" t="s">
        <v>22</v>
      </c>
      <c r="E319" s="3">
        <v>24</v>
      </c>
      <c r="F319" s="3">
        <v>4.5</v>
      </c>
      <c r="G319" s="605"/>
      <c r="H319" s="883" t="s">
        <v>77</v>
      </c>
      <c r="I319" s="6" t="s">
        <v>346</v>
      </c>
      <c r="J319" s="2" t="s">
        <v>22</v>
      </c>
      <c r="K319" s="3">
        <v>24</v>
      </c>
      <c r="L319" s="3">
        <v>4.5</v>
      </c>
      <c r="M319" s="786"/>
    </row>
    <row r="320" spans="1:13" s="25" customFormat="1" ht="19.5" customHeight="1" x14ac:dyDescent="0.3">
      <c r="A320" s="25">
        <v>1</v>
      </c>
      <c r="B320" s="883" t="s">
        <v>23</v>
      </c>
      <c r="C320" s="6" t="s">
        <v>113</v>
      </c>
      <c r="D320" s="2" t="s">
        <v>2</v>
      </c>
      <c r="E320" s="3">
        <v>15</v>
      </c>
      <c r="F320" s="3">
        <v>94.2</v>
      </c>
      <c r="G320" s="656"/>
      <c r="H320" s="883" t="s">
        <v>23</v>
      </c>
      <c r="I320" s="6" t="s">
        <v>113</v>
      </c>
      <c r="J320" s="2" t="s">
        <v>2</v>
      </c>
      <c r="K320" s="3">
        <v>15</v>
      </c>
      <c r="L320" s="3">
        <v>94.2</v>
      </c>
      <c r="M320" s="788"/>
    </row>
    <row r="321" spans="1:13" s="50" customFormat="1" x14ac:dyDescent="0.3">
      <c r="A321" s="25">
        <v>1</v>
      </c>
      <c r="B321" s="883" t="s">
        <v>51</v>
      </c>
      <c r="C321" s="6" t="s">
        <v>107</v>
      </c>
      <c r="D321" s="2" t="s">
        <v>14</v>
      </c>
      <c r="E321" s="3">
        <v>3.4</v>
      </c>
      <c r="F321" s="3">
        <v>93.2</v>
      </c>
      <c r="G321" s="656"/>
      <c r="H321" s="883" t="s">
        <v>51</v>
      </c>
      <c r="I321" s="6" t="s">
        <v>107</v>
      </c>
      <c r="J321" s="2" t="s">
        <v>14</v>
      </c>
      <c r="K321" s="3">
        <v>3.4</v>
      </c>
      <c r="L321" s="3">
        <v>93.2</v>
      </c>
      <c r="M321" s="786"/>
    </row>
    <row r="322" spans="1:13" s="25" customFormat="1" ht="19.5" customHeight="1" x14ac:dyDescent="0.3">
      <c r="A322" s="25">
        <v>1</v>
      </c>
      <c r="B322" s="883" t="s">
        <v>15</v>
      </c>
      <c r="C322" s="6" t="s">
        <v>108</v>
      </c>
      <c r="D322" s="2" t="s">
        <v>65</v>
      </c>
      <c r="E322" s="3">
        <v>1.2</v>
      </c>
      <c r="F322" s="3">
        <v>21.5</v>
      </c>
      <c r="G322" s="656"/>
      <c r="H322" s="883" t="s">
        <v>15</v>
      </c>
      <c r="I322" s="6" t="s">
        <v>108</v>
      </c>
      <c r="J322" s="2" t="s">
        <v>65</v>
      </c>
      <c r="K322" s="3">
        <v>1.2</v>
      </c>
      <c r="L322" s="3">
        <v>21.5</v>
      </c>
      <c r="M322" s="788"/>
    </row>
    <row r="323" spans="1:13" s="50" customFormat="1" ht="18.75" customHeight="1" x14ac:dyDescent="0.3">
      <c r="A323" s="25">
        <v>1</v>
      </c>
      <c r="B323" s="883" t="s">
        <v>53</v>
      </c>
      <c r="C323" s="6" t="s">
        <v>93</v>
      </c>
      <c r="D323" s="2" t="s">
        <v>2</v>
      </c>
      <c r="E323" s="3">
        <v>75</v>
      </c>
      <c r="F323" s="3">
        <v>92</v>
      </c>
      <c r="G323" s="662"/>
      <c r="H323" s="883" t="s">
        <v>53</v>
      </c>
      <c r="I323" s="6" t="s">
        <v>93</v>
      </c>
      <c r="J323" s="2" t="s">
        <v>2</v>
      </c>
      <c r="K323" s="3">
        <v>75</v>
      </c>
      <c r="L323" s="3">
        <v>92</v>
      </c>
      <c r="M323" s="786"/>
    </row>
    <row r="324" spans="1:13" s="50" customFormat="1" x14ac:dyDescent="0.3">
      <c r="A324" s="25">
        <v>1</v>
      </c>
      <c r="B324" s="5"/>
      <c r="C324" s="6"/>
      <c r="D324" s="2"/>
      <c r="E324" s="3"/>
      <c r="F324" s="3"/>
      <c r="G324" s="657"/>
      <c r="H324" s="5"/>
      <c r="I324" s="6"/>
      <c r="J324" s="2"/>
      <c r="K324" s="3"/>
      <c r="L324" s="3"/>
      <c r="M324" s="792"/>
    </row>
    <row r="325" spans="1:13" s="25" customFormat="1" x14ac:dyDescent="0.3">
      <c r="A325" s="25">
        <v>1</v>
      </c>
      <c r="B325" s="883"/>
      <c r="C325" s="6"/>
      <c r="D325" s="2" t="s">
        <v>128</v>
      </c>
      <c r="E325" s="3">
        <f>SUM(E316:E324)</f>
        <v>262.60000000000002</v>
      </c>
      <c r="F325" s="3">
        <f>SUM(F316:F324)</f>
        <v>905.93500000000006</v>
      </c>
      <c r="G325" s="658"/>
      <c r="H325" s="883"/>
      <c r="I325" s="6"/>
      <c r="J325" s="2" t="s">
        <v>128</v>
      </c>
      <c r="K325" s="3">
        <f>SUM(K316:K324)</f>
        <v>266.60000000000002</v>
      </c>
      <c r="L325" s="3">
        <f>SUM(L316:L324)</f>
        <v>946.41500000000008</v>
      </c>
      <c r="M325" s="788"/>
    </row>
    <row r="326" spans="1:13" s="25" customFormat="1" x14ac:dyDescent="0.3">
      <c r="A326" s="25">
        <v>1</v>
      </c>
      <c r="B326" s="5"/>
      <c r="C326" s="6"/>
      <c r="D326" s="2"/>
      <c r="E326" s="3"/>
      <c r="F326" s="3"/>
      <c r="G326" s="656"/>
      <c r="H326" s="5"/>
      <c r="I326" s="6"/>
      <c r="J326" s="2"/>
      <c r="K326" s="3"/>
      <c r="L326" s="3"/>
      <c r="M326" s="788"/>
    </row>
    <row r="327" spans="1:13" s="25" customFormat="1" x14ac:dyDescent="0.3">
      <c r="A327" s="25">
        <v>1</v>
      </c>
      <c r="B327" s="5"/>
      <c r="C327" s="6"/>
      <c r="D327" s="2"/>
      <c r="E327" s="3"/>
      <c r="F327" s="3"/>
      <c r="G327" s="656"/>
      <c r="H327" s="5"/>
      <c r="I327" s="6"/>
      <c r="J327" s="2"/>
      <c r="K327" s="3"/>
      <c r="L327" s="3"/>
      <c r="M327" s="788"/>
    </row>
    <row r="328" spans="1:13" s="25" customFormat="1" x14ac:dyDescent="0.3">
      <c r="A328" s="25">
        <v>1</v>
      </c>
      <c r="B328" s="883"/>
      <c r="C328" s="6"/>
      <c r="D328" s="2" t="s">
        <v>136</v>
      </c>
      <c r="E328" s="3">
        <f>+E325+E313</f>
        <v>551</v>
      </c>
      <c r="F328" s="3">
        <f>+F325+F313</f>
        <v>1602.7450000000001</v>
      </c>
      <c r="G328" s="659"/>
      <c r="H328" s="3"/>
      <c r="I328" s="3"/>
      <c r="J328" s="3" t="s">
        <v>136</v>
      </c>
      <c r="K328" s="3">
        <f>+K325+K313</f>
        <v>580</v>
      </c>
      <c r="L328" s="3">
        <f>+L325+L313</f>
        <v>1799.855</v>
      </c>
      <c r="M328" s="788"/>
    </row>
    <row r="329" spans="1:13" s="25" customFormat="1" ht="18.75" customHeight="1" x14ac:dyDescent="0.3">
      <c r="A329" s="25">
        <v>1</v>
      </c>
      <c r="C329" s="20"/>
      <c r="D329" s="20"/>
      <c r="F329" s="24"/>
      <c r="G329" s="606"/>
      <c r="I329" s="20"/>
      <c r="J329" s="20"/>
      <c r="L329" s="24"/>
      <c r="M329" s="788"/>
    </row>
    <row r="330" spans="1:13" s="25" customFormat="1" ht="18.75" customHeight="1" x14ac:dyDescent="0.3">
      <c r="A330" s="25">
        <v>1</v>
      </c>
      <c r="C330" s="20"/>
      <c r="D330" s="20"/>
      <c r="F330" s="24"/>
      <c r="G330" s="606"/>
      <c r="I330" s="20"/>
      <c r="J330" s="20"/>
      <c r="L330" s="24"/>
      <c r="M330" s="788"/>
    </row>
    <row r="331" spans="1:13" s="25" customFormat="1" x14ac:dyDescent="0.3">
      <c r="A331" s="25">
        <v>1</v>
      </c>
      <c r="B331" s="461"/>
      <c r="C331" s="461"/>
      <c r="D331" s="461"/>
      <c r="E331" s="461"/>
      <c r="F331" s="461"/>
      <c r="G331" s="660"/>
      <c r="H331" s="36"/>
      <c r="I331" s="463"/>
      <c r="J331" s="463"/>
      <c r="K331" s="463"/>
      <c r="L331" s="463"/>
      <c r="M331" s="788"/>
    </row>
    <row r="332" spans="1:13" s="25" customFormat="1" x14ac:dyDescent="0.3">
      <c r="A332" s="25">
        <v>1</v>
      </c>
      <c r="B332" s="461"/>
      <c r="C332" s="36"/>
      <c r="D332" s="462"/>
      <c r="E332" s="463"/>
      <c r="F332" s="463"/>
      <c r="G332" s="659"/>
      <c r="H332" s="463"/>
      <c r="I332" s="463"/>
      <c r="J332" s="463"/>
      <c r="K332" s="463"/>
      <c r="L332" s="463"/>
      <c r="M332" s="788"/>
    </row>
    <row r="333" spans="1:13" s="25" customFormat="1" ht="18.75" customHeight="1" x14ac:dyDescent="0.3">
      <c r="A333" s="25">
        <v>1</v>
      </c>
      <c r="C333" s="37" t="s">
        <v>130</v>
      </c>
      <c r="E333" s="94" t="s">
        <v>131</v>
      </c>
      <c r="F333" s="20"/>
      <c r="G333" s="606"/>
      <c r="I333" s="37" t="s">
        <v>130</v>
      </c>
      <c r="K333" s="94" t="s">
        <v>131</v>
      </c>
      <c r="L333" s="20"/>
      <c r="M333" s="788"/>
    </row>
    <row r="334" spans="1:13" s="25" customFormat="1" ht="51.75" customHeight="1" x14ac:dyDescent="0.3">
      <c r="A334" s="25">
        <v>1</v>
      </c>
      <c r="C334" s="38" t="s">
        <v>132</v>
      </c>
      <c r="E334" s="38" t="s">
        <v>140</v>
      </c>
      <c r="F334" s="39"/>
      <c r="G334" s="606"/>
      <c r="I334" s="38" t="s">
        <v>139</v>
      </c>
      <c r="K334" s="38" t="s">
        <v>140</v>
      </c>
      <c r="L334" s="39"/>
      <c r="M334" s="788"/>
    </row>
    <row r="335" spans="1:13" s="25" customFormat="1" ht="23.25" customHeight="1" x14ac:dyDescent="0.3">
      <c r="A335" s="25">
        <v>1</v>
      </c>
      <c r="C335" s="38"/>
      <c r="E335" s="38"/>
      <c r="F335" s="39"/>
      <c r="G335" s="606"/>
      <c r="H335" s="38"/>
      <c r="J335" s="38"/>
      <c r="K335" s="39"/>
      <c r="L335" s="38"/>
      <c r="M335" s="788"/>
    </row>
    <row r="336" spans="1:13" s="96" customFormat="1" ht="18.75" customHeight="1" x14ac:dyDescent="0.3">
      <c r="A336" s="25">
        <v>1</v>
      </c>
      <c r="C336" s="19"/>
      <c r="D336" s="19"/>
      <c r="E336" s="19"/>
      <c r="F336" s="19"/>
      <c r="G336" s="656"/>
      <c r="I336" s="19"/>
      <c r="J336" s="19"/>
      <c r="K336" s="19"/>
      <c r="L336" s="19"/>
      <c r="M336" s="787"/>
    </row>
    <row r="337" spans="1:17" x14ac:dyDescent="0.3">
      <c r="A337" s="25">
        <v>1</v>
      </c>
      <c r="H337" s="31"/>
      <c r="I337" s="32"/>
      <c r="J337" s="32"/>
      <c r="K337" s="32"/>
      <c r="L337" s="32"/>
    </row>
    <row r="338" spans="1:17" s="25" customFormat="1" ht="18.75" customHeight="1" x14ac:dyDescent="0.3">
      <c r="A338" s="25">
        <v>1</v>
      </c>
      <c r="C338" s="22" t="s">
        <v>115</v>
      </c>
      <c r="D338" s="20"/>
      <c r="E338" s="20"/>
      <c r="F338" s="20"/>
      <c r="G338" s="656"/>
      <c r="I338" s="22" t="s">
        <v>115</v>
      </c>
      <c r="J338" s="20"/>
      <c r="K338" s="20"/>
      <c r="L338" s="20"/>
      <c r="M338" s="788"/>
    </row>
    <row r="339" spans="1:17" s="25" customFormat="1" ht="18.75" customHeight="1" x14ac:dyDescent="0.3">
      <c r="A339" s="25">
        <v>1</v>
      </c>
      <c r="C339" s="22" t="s">
        <v>137</v>
      </c>
      <c r="D339" s="20"/>
      <c r="E339" s="20"/>
      <c r="F339" s="20"/>
      <c r="G339" s="606"/>
      <c r="I339" s="22" t="s">
        <v>138</v>
      </c>
      <c r="J339" s="20"/>
      <c r="K339" s="20"/>
      <c r="L339" s="20"/>
      <c r="M339" s="788"/>
    </row>
    <row r="340" spans="1:17" s="25" customFormat="1" ht="18.75" customHeight="1" x14ac:dyDescent="0.3">
      <c r="A340" s="25">
        <v>1</v>
      </c>
      <c r="C340" s="20"/>
      <c r="D340" s="20"/>
      <c r="E340" s="20"/>
      <c r="F340" s="20"/>
      <c r="G340" s="606"/>
      <c r="I340" s="20"/>
      <c r="J340" s="20"/>
      <c r="K340" s="20"/>
      <c r="L340" s="20"/>
      <c r="M340" s="788"/>
    </row>
    <row r="341" spans="1:17" s="25" customFormat="1" ht="18.75" customHeight="1" x14ac:dyDescent="0.3">
      <c r="A341" s="25">
        <v>1</v>
      </c>
      <c r="C341" s="20"/>
      <c r="D341" s="20"/>
      <c r="F341" s="603" t="s">
        <v>116</v>
      </c>
      <c r="G341" s="606"/>
      <c r="I341" s="20"/>
      <c r="J341" s="20"/>
      <c r="L341" s="603" t="s">
        <v>116</v>
      </c>
      <c r="M341" s="802"/>
      <c r="N341" s="629"/>
      <c r="O341" s="629"/>
      <c r="P341" s="629"/>
      <c r="Q341" s="629"/>
    </row>
    <row r="342" spans="1:17" s="25" customFormat="1" ht="18.75" customHeight="1" x14ac:dyDescent="0.3">
      <c r="A342" s="25">
        <v>1</v>
      </c>
      <c r="C342" s="20"/>
      <c r="D342" s="20"/>
      <c r="F342" s="603" t="s">
        <v>134</v>
      </c>
      <c r="G342" s="606"/>
      <c r="I342" s="20"/>
      <c r="J342" s="20"/>
      <c r="L342" s="603" t="s">
        <v>134</v>
      </c>
      <c r="M342" s="802"/>
      <c r="N342" s="629"/>
      <c r="O342" s="629"/>
      <c r="P342" s="629"/>
      <c r="Q342" s="629"/>
    </row>
    <row r="343" spans="1:17" s="25" customFormat="1" ht="18.75" customHeight="1" x14ac:dyDescent="0.3">
      <c r="A343" s="25">
        <v>1</v>
      </c>
      <c r="C343" s="20"/>
      <c r="D343" s="20"/>
      <c r="F343" s="603" t="s">
        <v>117</v>
      </c>
      <c r="G343" s="606"/>
      <c r="I343" s="20"/>
      <c r="J343" s="20"/>
      <c r="L343" s="603" t="s">
        <v>117</v>
      </c>
      <c r="M343" s="802"/>
      <c r="N343" s="629"/>
      <c r="O343" s="629"/>
      <c r="P343" s="629"/>
      <c r="Q343" s="629"/>
    </row>
    <row r="344" spans="1:17" s="25" customFormat="1" ht="18.75" customHeight="1" x14ac:dyDescent="0.3">
      <c r="A344" s="25">
        <v>1</v>
      </c>
      <c r="C344" s="20"/>
      <c r="D344" s="20"/>
      <c r="F344" s="603" t="s">
        <v>257</v>
      </c>
      <c r="G344" s="606"/>
      <c r="I344" s="20"/>
      <c r="J344" s="20"/>
      <c r="L344" s="603" t="s">
        <v>257</v>
      </c>
      <c r="M344" s="802"/>
      <c r="N344" s="629"/>
      <c r="O344" s="629"/>
      <c r="P344" s="629"/>
      <c r="Q344" s="629"/>
    </row>
    <row r="345" spans="1:17" s="25" customFormat="1" ht="18.75" customHeight="1" x14ac:dyDescent="0.3">
      <c r="A345" s="25">
        <v>1</v>
      </c>
      <c r="C345" s="20"/>
      <c r="D345" s="20"/>
      <c r="E345" s="20"/>
      <c r="F345" s="20"/>
      <c r="G345" s="656"/>
      <c r="I345" s="20"/>
      <c r="J345" s="20"/>
      <c r="K345" s="20"/>
      <c r="L345" s="20"/>
      <c r="M345" s="788"/>
    </row>
    <row r="346" spans="1:17" s="25" customFormat="1" ht="18.75" customHeight="1" x14ac:dyDescent="0.3">
      <c r="A346" s="25">
        <v>1</v>
      </c>
      <c r="C346" s="20"/>
      <c r="D346" s="20"/>
      <c r="E346" s="20"/>
      <c r="F346" s="20"/>
      <c r="G346" s="656"/>
      <c r="I346" s="20"/>
      <c r="J346" s="20"/>
      <c r="K346" s="20"/>
      <c r="L346" s="20"/>
      <c r="M346" s="788"/>
    </row>
    <row r="347" spans="1:17" s="25" customFormat="1" ht="18.75" customHeight="1" x14ac:dyDescent="0.3">
      <c r="A347" s="25">
        <v>1</v>
      </c>
      <c r="C347" s="20"/>
      <c r="D347" s="20"/>
      <c r="E347" s="20"/>
      <c r="F347" s="20"/>
      <c r="G347" s="656"/>
      <c r="I347" s="20"/>
      <c r="J347" s="20"/>
      <c r="K347" s="20"/>
      <c r="L347" s="20"/>
      <c r="M347" s="788"/>
    </row>
    <row r="348" spans="1:17" s="25" customFormat="1" ht="18.75" customHeight="1" x14ac:dyDescent="0.3">
      <c r="A348" s="25">
        <v>1</v>
      </c>
      <c r="C348" s="1612" t="s">
        <v>119</v>
      </c>
      <c r="D348" s="1612"/>
      <c r="E348" s="1612"/>
      <c r="F348" s="26"/>
      <c r="G348" s="606"/>
      <c r="I348" s="1612" t="s">
        <v>119</v>
      </c>
      <c r="J348" s="1612"/>
      <c r="K348" s="1612"/>
      <c r="L348" s="26"/>
      <c r="M348" s="788"/>
    </row>
    <row r="349" spans="1:17" s="25" customFormat="1" ht="18.75" customHeight="1" x14ac:dyDescent="0.3">
      <c r="A349" s="25">
        <v>1</v>
      </c>
      <c r="C349" s="1610">
        <v>45245</v>
      </c>
      <c r="D349" s="1610"/>
      <c r="E349" s="1610"/>
      <c r="F349" s="27"/>
      <c r="G349" s="606"/>
      <c r="I349" s="1610">
        <f>C349</f>
        <v>45245</v>
      </c>
      <c r="J349" s="1610"/>
      <c r="K349" s="1610"/>
      <c r="L349" s="27"/>
      <c r="M349" s="788"/>
    </row>
    <row r="350" spans="1:17" s="25" customFormat="1" ht="18.75" customHeight="1" x14ac:dyDescent="0.3">
      <c r="A350" s="25">
        <v>1</v>
      </c>
      <c r="C350" s="20"/>
      <c r="D350" s="20"/>
      <c r="E350" s="20"/>
      <c r="F350" s="27"/>
      <c r="G350" s="606"/>
      <c r="I350" s="20"/>
      <c r="J350" s="20"/>
      <c r="K350" s="20"/>
      <c r="L350" s="27"/>
      <c r="M350" s="788"/>
    </row>
    <row r="351" spans="1:17" s="25" customFormat="1" ht="18.75" customHeight="1" x14ac:dyDescent="0.3">
      <c r="A351" s="25">
        <v>1</v>
      </c>
      <c r="C351" s="882"/>
      <c r="D351" s="20"/>
      <c r="E351" s="20"/>
      <c r="F351" s="27"/>
      <c r="G351" s="606"/>
      <c r="I351" s="882"/>
      <c r="J351" s="20"/>
      <c r="K351" s="20"/>
      <c r="L351" s="27"/>
      <c r="M351" s="788"/>
    </row>
    <row r="352" spans="1:17" s="25" customFormat="1" ht="18.75" customHeight="1" x14ac:dyDescent="0.3">
      <c r="A352" s="25">
        <v>1</v>
      </c>
      <c r="B352" s="28" t="s">
        <v>120</v>
      </c>
      <c r="C352" s="29" t="s">
        <v>121</v>
      </c>
      <c r="D352" s="1611" t="s">
        <v>122</v>
      </c>
      <c r="E352" s="1611"/>
      <c r="F352" s="1611"/>
      <c r="G352" s="606"/>
      <c r="H352" s="28" t="s">
        <v>120</v>
      </c>
      <c r="I352" s="29" t="s">
        <v>121</v>
      </c>
      <c r="J352" s="1611" t="s">
        <v>123</v>
      </c>
      <c r="K352" s="1611"/>
      <c r="L352" s="1611"/>
      <c r="M352" s="788"/>
    </row>
    <row r="353" spans="1:13" s="25" customFormat="1" ht="18.75" customHeight="1" x14ac:dyDescent="0.3">
      <c r="A353" s="25">
        <v>1</v>
      </c>
      <c r="B353" s="28" t="s">
        <v>124</v>
      </c>
      <c r="C353" s="28" t="s">
        <v>265</v>
      </c>
      <c r="D353" s="29" t="s">
        <v>125</v>
      </c>
      <c r="E353" s="883" t="s">
        <v>126</v>
      </c>
      <c r="F353" s="883" t="s">
        <v>127</v>
      </c>
      <c r="G353" s="606"/>
      <c r="H353" s="28" t="s">
        <v>124</v>
      </c>
      <c r="I353" s="28" t="s">
        <v>265</v>
      </c>
      <c r="J353" s="29" t="s">
        <v>125</v>
      </c>
      <c r="K353" s="883" t="s">
        <v>126</v>
      </c>
      <c r="L353" s="883" t="s">
        <v>127</v>
      </c>
      <c r="M353" s="788"/>
    </row>
    <row r="354" spans="1:13" s="25" customFormat="1" ht="19.5" customHeight="1" x14ac:dyDescent="0.3">
      <c r="A354" s="25">
        <v>1</v>
      </c>
      <c r="B354" s="883" t="s">
        <v>8</v>
      </c>
      <c r="C354" s="6" t="s">
        <v>72</v>
      </c>
      <c r="D354" s="2" t="s">
        <v>73</v>
      </c>
      <c r="E354" s="3">
        <v>65</v>
      </c>
      <c r="F354" s="3">
        <v>226</v>
      </c>
      <c r="G354" s="606"/>
      <c r="H354" s="883" t="s">
        <v>8</v>
      </c>
      <c r="I354" s="6" t="s">
        <v>72</v>
      </c>
      <c r="J354" s="2" t="s">
        <v>17</v>
      </c>
      <c r="K354" s="3">
        <v>85</v>
      </c>
      <c r="L354" s="3">
        <v>271.20000000000005</v>
      </c>
      <c r="M354" s="788"/>
    </row>
    <row r="355" spans="1:13" s="8" customFormat="1" x14ac:dyDescent="0.3">
      <c r="A355" s="25">
        <v>1</v>
      </c>
      <c r="B355" s="5">
        <v>2</v>
      </c>
      <c r="C355" s="6" t="s">
        <v>43</v>
      </c>
      <c r="D355" s="2" t="s">
        <v>17</v>
      </c>
      <c r="E355" s="3">
        <v>45</v>
      </c>
      <c r="F355" s="3">
        <v>242.70999999999998</v>
      </c>
      <c r="G355" s="677"/>
      <c r="H355" s="5">
        <v>2</v>
      </c>
      <c r="I355" s="6" t="s">
        <v>43</v>
      </c>
      <c r="J355" s="2" t="s">
        <v>44</v>
      </c>
      <c r="K355" s="3">
        <v>58</v>
      </c>
      <c r="L355" s="3">
        <v>298.71999999999997</v>
      </c>
      <c r="M355" s="786"/>
    </row>
    <row r="356" spans="1:13" s="50" customFormat="1" x14ac:dyDescent="0.3">
      <c r="A356" s="25">
        <v>1</v>
      </c>
      <c r="B356" s="883" t="s">
        <v>0</v>
      </c>
      <c r="C356" s="6" t="s">
        <v>346</v>
      </c>
      <c r="D356" s="2" t="s">
        <v>22</v>
      </c>
      <c r="E356" s="3">
        <v>24</v>
      </c>
      <c r="F356" s="3">
        <v>4.5</v>
      </c>
      <c r="G356" s="605"/>
      <c r="H356" s="883" t="s">
        <v>0</v>
      </c>
      <c r="I356" s="6" t="s">
        <v>346</v>
      </c>
      <c r="J356" s="2" t="s">
        <v>22</v>
      </c>
      <c r="K356" s="3">
        <v>24</v>
      </c>
      <c r="L356" s="3">
        <v>4.5</v>
      </c>
      <c r="M356" s="786"/>
    </row>
    <row r="357" spans="1:13" s="25" customFormat="1" x14ac:dyDescent="0.3">
      <c r="A357" s="25">
        <v>1</v>
      </c>
      <c r="B357" s="5">
        <v>4</v>
      </c>
      <c r="C357" s="6" t="s">
        <v>39</v>
      </c>
      <c r="D357" s="2" t="s">
        <v>2</v>
      </c>
      <c r="E357" s="3">
        <v>25</v>
      </c>
      <c r="F357" s="3">
        <v>173.2</v>
      </c>
      <c r="G357" s="606"/>
      <c r="H357" s="5">
        <v>4</v>
      </c>
      <c r="I357" s="6" t="s">
        <v>39</v>
      </c>
      <c r="J357" s="2" t="s">
        <v>2</v>
      </c>
      <c r="K357" s="3">
        <v>25</v>
      </c>
      <c r="L357" s="3">
        <v>173.2</v>
      </c>
      <c r="M357" s="788"/>
    </row>
    <row r="358" spans="1:13" s="25" customFormat="1" x14ac:dyDescent="0.3">
      <c r="A358" s="25">
        <v>1</v>
      </c>
      <c r="B358" s="883" t="s">
        <v>23</v>
      </c>
      <c r="C358" s="6" t="s">
        <v>107</v>
      </c>
      <c r="D358" s="2" t="s">
        <v>14</v>
      </c>
      <c r="E358" s="3">
        <v>3.4</v>
      </c>
      <c r="F358" s="3">
        <v>93.2</v>
      </c>
      <c r="G358" s="606"/>
      <c r="H358" s="883" t="s">
        <v>23</v>
      </c>
      <c r="I358" s="6" t="s">
        <v>107</v>
      </c>
      <c r="J358" s="2" t="s">
        <v>14</v>
      </c>
      <c r="K358" s="3">
        <v>3.4</v>
      </c>
      <c r="L358" s="3">
        <v>93.2</v>
      </c>
      <c r="M358" s="788"/>
    </row>
    <row r="359" spans="1:13" s="50" customFormat="1" ht="18.75" customHeight="1" x14ac:dyDescent="0.3">
      <c r="A359" s="25">
        <v>1</v>
      </c>
      <c r="B359" s="883" t="s">
        <v>51</v>
      </c>
      <c r="C359" s="6" t="s">
        <v>357</v>
      </c>
      <c r="D359" s="2" t="s">
        <v>358</v>
      </c>
      <c r="E359" s="3">
        <v>90</v>
      </c>
      <c r="F359" s="3">
        <v>270</v>
      </c>
      <c r="G359" s="662"/>
      <c r="H359" s="883" t="s">
        <v>51</v>
      </c>
      <c r="I359" s="6" t="s">
        <v>357</v>
      </c>
      <c r="J359" s="2" t="s">
        <v>358</v>
      </c>
      <c r="K359" s="3">
        <v>90</v>
      </c>
      <c r="L359" s="3">
        <v>270</v>
      </c>
      <c r="M359" s="786"/>
    </row>
    <row r="360" spans="1:13" s="25" customFormat="1" x14ac:dyDescent="0.3">
      <c r="A360" s="25">
        <v>1</v>
      </c>
      <c r="B360" s="5"/>
      <c r="C360" s="6"/>
      <c r="D360" s="2"/>
      <c r="E360" s="3"/>
      <c r="F360" s="3"/>
      <c r="G360" s="656"/>
      <c r="H360" s="883"/>
      <c r="I360" s="1"/>
      <c r="J360" s="883"/>
      <c r="K360" s="7"/>
      <c r="L360" s="7"/>
      <c r="M360" s="788"/>
    </row>
    <row r="361" spans="1:13" s="25" customFormat="1" x14ac:dyDescent="0.3">
      <c r="A361" s="25">
        <v>1</v>
      </c>
      <c r="B361" s="5"/>
      <c r="C361" s="6"/>
      <c r="D361" s="2" t="s">
        <v>128</v>
      </c>
      <c r="E361" s="3">
        <f>SUM(E354:E359)</f>
        <v>252.4</v>
      </c>
      <c r="F361" s="3">
        <f>SUM(F354:F359)</f>
        <v>1009.61</v>
      </c>
      <c r="G361" s="656"/>
      <c r="H361" s="5"/>
      <c r="I361" s="6"/>
      <c r="J361" s="2" t="s">
        <v>128</v>
      </c>
      <c r="K361" s="3">
        <f>SUM(K354:K359)</f>
        <v>285.39999999999998</v>
      </c>
      <c r="L361" s="3">
        <f>SUM(L354:L359)</f>
        <v>1110.8200000000002</v>
      </c>
      <c r="M361" s="788"/>
    </row>
    <row r="362" spans="1:13" s="25" customFormat="1" x14ac:dyDescent="0.3">
      <c r="A362" s="25">
        <v>1</v>
      </c>
      <c r="B362" s="5"/>
      <c r="C362" s="6"/>
      <c r="D362" s="2"/>
      <c r="E362" s="3"/>
      <c r="F362" s="3"/>
      <c r="G362" s="656"/>
      <c r="H362" s="5"/>
      <c r="I362" s="6"/>
      <c r="J362" s="2"/>
      <c r="K362" s="3"/>
      <c r="L362" s="3"/>
      <c r="M362" s="788"/>
    </row>
    <row r="363" spans="1:13" s="25" customFormat="1" x14ac:dyDescent="0.3">
      <c r="A363" s="25">
        <v>1</v>
      </c>
      <c r="B363" s="28" t="s">
        <v>124</v>
      </c>
      <c r="C363" s="3" t="s">
        <v>259</v>
      </c>
      <c r="D363" s="2" t="s">
        <v>125</v>
      </c>
      <c r="E363" s="3" t="s">
        <v>126</v>
      </c>
      <c r="F363" s="3" t="s">
        <v>127</v>
      </c>
      <c r="G363" s="656"/>
      <c r="H363" s="28" t="s">
        <v>124</v>
      </c>
      <c r="I363" s="3" t="s">
        <v>247</v>
      </c>
      <c r="J363" s="2" t="s">
        <v>125</v>
      </c>
      <c r="K363" s="3" t="s">
        <v>126</v>
      </c>
      <c r="L363" s="3" t="s">
        <v>127</v>
      </c>
      <c r="M363" s="788"/>
    </row>
    <row r="364" spans="1:13" s="25" customFormat="1" ht="19.5" customHeight="1" x14ac:dyDescent="0.3">
      <c r="A364" s="25">
        <v>1</v>
      </c>
      <c r="B364" s="883" t="s">
        <v>8</v>
      </c>
      <c r="C364" s="6" t="s">
        <v>91</v>
      </c>
      <c r="D364" s="2" t="s">
        <v>147</v>
      </c>
      <c r="E364" s="3">
        <v>60</v>
      </c>
      <c r="F364" s="3">
        <v>122</v>
      </c>
      <c r="G364" s="656"/>
      <c r="H364" s="883" t="s">
        <v>8</v>
      </c>
      <c r="I364" s="6" t="s">
        <v>91</v>
      </c>
      <c r="J364" s="2" t="s">
        <v>147</v>
      </c>
      <c r="K364" s="3">
        <v>60</v>
      </c>
      <c r="L364" s="3">
        <v>122</v>
      </c>
      <c r="M364" s="788"/>
    </row>
    <row r="365" spans="1:13" s="389" customFormat="1" x14ac:dyDescent="0.3">
      <c r="A365" s="25">
        <v>1</v>
      </c>
      <c r="B365" s="883" t="s">
        <v>3</v>
      </c>
      <c r="C365" s="6" t="s">
        <v>26</v>
      </c>
      <c r="D365" s="2" t="s">
        <v>28</v>
      </c>
      <c r="E365" s="3">
        <v>60</v>
      </c>
      <c r="F365" s="3">
        <v>121.9</v>
      </c>
      <c r="G365" s="656"/>
      <c r="H365" s="883" t="s">
        <v>3</v>
      </c>
      <c r="I365" s="6" t="s">
        <v>26</v>
      </c>
      <c r="J365" s="2" t="s">
        <v>7</v>
      </c>
      <c r="K365" s="3">
        <v>75</v>
      </c>
      <c r="L365" s="3">
        <v>152.375</v>
      </c>
      <c r="M365" s="795"/>
    </row>
    <row r="366" spans="1:13" s="8" customFormat="1" ht="18.75" customHeight="1" x14ac:dyDescent="0.3">
      <c r="A366" s="25">
        <v>1</v>
      </c>
      <c r="B366" s="883" t="s">
        <v>0</v>
      </c>
      <c r="C366" s="6" t="s">
        <v>278</v>
      </c>
      <c r="D366" s="2" t="s">
        <v>17</v>
      </c>
      <c r="E366" s="3">
        <v>20</v>
      </c>
      <c r="F366" s="3">
        <v>213.71</v>
      </c>
      <c r="G366" s="656"/>
      <c r="H366" s="883" t="s">
        <v>0</v>
      </c>
      <c r="I366" s="6" t="s">
        <v>278</v>
      </c>
      <c r="J366" s="2" t="s">
        <v>44</v>
      </c>
      <c r="K366" s="3">
        <v>24</v>
      </c>
      <c r="L366" s="3">
        <v>256.45</v>
      </c>
      <c r="M366" s="786"/>
    </row>
    <row r="367" spans="1:13" s="50" customFormat="1" x14ac:dyDescent="0.3">
      <c r="A367" s="25">
        <v>1</v>
      </c>
      <c r="B367" s="883" t="s">
        <v>77</v>
      </c>
      <c r="C367" s="6" t="s">
        <v>346</v>
      </c>
      <c r="D367" s="2" t="s">
        <v>22</v>
      </c>
      <c r="E367" s="3">
        <v>24</v>
      </c>
      <c r="F367" s="3">
        <v>4.5</v>
      </c>
      <c r="G367" s="605"/>
      <c r="H367" s="883" t="s">
        <v>77</v>
      </c>
      <c r="I367" s="6" t="s">
        <v>346</v>
      </c>
      <c r="J367" s="2" t="s">
        <v>22</v>
      </c>
      <c r="K367" s="3">
        <v>24</v>
      </c>
      <c r="L367" s="3">
        <v>4.5</v>
      </c>
      <c r="M367" s="786"/>
    </row>
    <row r="368" spans="1:13" s="25" customFormat="1" ht="19.5" customHeight="1" x14ac:dyDescent="0.3">
      <c r="A368" s="25">
        <v>1</v>
      </c>
      <c r="B368" s="883" t="s">
        <v>23</v>
      </c>
      <c r="C368" s="6" t="s">
        <v>144</v>
      </c>
      <c r="D368" s="2" t="s">
        <v>2</v>
      </c>
      <c r="E368" s="3">
        <v>15</v>
      </c>
      <c r="F368" s="3">
        <v>88</v>
      </c>
      <c r="G368" s="656"/>
      <c r="H368" s="883" t="s">
        <v>23</v>
      </c>
      <c r="I368" s="6" t="s">
        <v>144</v>
      </c>
      <c r="J368" s="2" t="s">
        <v>2</v>
      </c>
      <c r="K368" s="3">
        <v>15</v>
      </c>
      <c r="L368" s="3">
        <v>88</v>
      </c>
      <c r="M368" s="788"/>
    </row>
    <row r="369" spans="1:13" s="50" customFormat="1" x14ac:dyDescent="0.3">
      <c r="A369" s="25">
        <v>1</v>
      </c>
      <c r="B369" s="883" t="s">
        <v>51</v>
      </c>
      <c r="C369" s="6" t="s">
        <v>107</v>
      </c>
      <c r="D369" s="2" t="s">
        <v>14</v>
      </c>
      <c r="E369" s="3">
        <v>3.4</v>
      </c>
      <c r="F369" s="3">
        <v>93.2</v>
      </c>
      <c r="G369" s="656"/>
      <c r="H369" s="883" t="s">
        <v>51</v>
      </c>
      <c r="I369" s="6" t="s">
        <v>107</v>
      </c>
      <c r="J369" s="2" t="s">
        <v>14</v>
      </c>
      <c r="K369" s="3">
        <v>3.4</v>
      </c>
      <c r="L369" s="3">
        <v>93.2</v>
      </c>
      <c r="M369" s="786"/>
    </row>
    <row r="370" spans="1:13" s="25" customFormat="1" ht="19.5" customHeight="1" x14ac:dyDescent="0.3">
      <c r="A370" s="25">
        <v>1</v>
      </c>
      <c r="B370" s="883" t="s">
        <v>15</v>
      </c>
      <c r="C370" s="6" t="s">
        <v>108</v>
      </c>
      <c r="D370" s="2" t="s">
        <v>65</v>
      </c>
      <c r="E370" s="3">
        <v>1.2</v>
      </c>
      <c r="F370" s="3">
        <v>21.5</v>
      </c>
      <c r="G370" s="656"/>
      <c r="H370" s="883" t="s">
        <v>15</v>
      </c>
      <c r="I370" s="6" t="s">
        <v>108</v>
      </c>
      <c r="J370" s="2" t="s">
        <v>65</v>
      </c>
      <c r="K370" s="3">
        <v>1.2</v>
      </c>
      <c r="L370" s="3">
        <v>21.5</v>
      </c>
      <c r="M370" s="788"/>
    </row>
    <row r="371" spans="1:13" s="8" customFormat="1" ht="18.75" customHeight="1" x14ac:dyDescent="0.3">
      <c r="A371" s="25">
        <v>1</v>
      </c>
      <c r="B371" s="5">
        <v>8</v>
      </c>
      <c r="C371" s="6" t="s">
        <v>344</v>
      </c>
      <c r="D371" s="2" t="s">
        <v>227</v>
      </c>
      <c r="E371" s="3">
        <v>40</v>
      </c>
      <c r="F371" s="3">
        <v>123</v>
      </c>
      <c r="G371" s="145"/>
      <c r="H371" s="5">
        <v>8</v>
      </c>
      <c r="I371" s="6" t="s">
        <v>344</v>
      </c>
      <c r="J371" s="2" t="s">
        <v>227</v>
      </c>
      <c r="K371" s="3">
        <v>40</v>
      </c>
      <c r="L371" s="3">
        <v>123</v>
      </c>
    </row>
    <row r="372" spans="1:13" s="50" customFormat="1" x14ac:dyDescent="0.3">
      <c r="A372" s="25">
        <v>1</v>
      </c>
      <c r="B372" s="5"/>
      <c r="C372" s="6"/>
      <c r="D372" s="2"/>
      <c r="E372" s="3"/>
      <c r="F372" s="3"/>
      <c r="G372" s="657"/>
      <c r="H372" s="5"/>
      <c r="I372" s="6"/>
      <c r="J372" s="2"/>
      <c r="K372" s="3"/>
      <c r="L372" s="3"/>
      <c r="M372" s="792"/>
    </row>
    <row r="373" spans="1:13" s="25" customFormat="1" x14ac:dyDescent="0.3">
      <c r="A373" s="25">
        <v>1</v>
      </c>
      <c r="B373" s="883"/>
      <c r="C373" s="6"/>
      <c r="D373" s="2" t="s">
        <v>128</v>
      </c>
      <c r="E373" s="3">
        <f>SUM(E364:E372)</f>
        <v>223.6</v>
      </c>
      <c r="F373" s="3">
        <f>SUM(F364:F372)</f>
        <v>787.81000000000006</v>
      </c>
      <c r="G373" s="658"/>
      <c r="H373" s="883"/>
      <c r="I373" s="6"/>
      <c r="J373" s="2" t="s">
        <v>128</v>
      </c>
      <c r="K373" s="3">
        <f>SUM(K364:K372)</f>
        <v>242.6</v>
      </c>
      <c r="L373" s="3">
        <f>SUM(L364:L372)</f>
        <v>861.02500000000009</v>
      </c>
      <c r="M373" s="788"/>
    </row>
    <row r="374" spans="1:13" s="25" customFormat="1" x14ac:dyDescent="0.3">
      <c r="A374" s="25">
        <v>1</v>
      </c>
      <c r="B374" s="5"/>
      <c r="C374" s="6"/>
      <c r="D374" s="2"/>
      <c r="E374" s="3"/>
      <c r="F374" s="3"/>
      <c r="G374" s="656"/>
      <c r="H374" s="5"/>
      <c r="I374" s="6"/>
      <c r="J374" s="2"/>
      <c r="K374" s="3"/>
      <c r="L374" s="3"/>
      <c r="M374" s="788"/>
    </row>
    <row r="375" spans="1:13" s="25" customFormat="1" x14ac:dyDescent="0.3">
      <c r="A375" s="25">
        <v>1</v>
      </c>
      <c r="B375" s="5"/>
      <c r="C375" s="6"/>
      <c r="D375" s="2"/>
      <c r="E375" s="3"/>
      <c r="F375" s="3"/>
      <c r="G375" s="656"/>
      <c r="H375" s="5"/>
      <c r="I375" s="6"/>
      <c r="J375" s="2"/>
      <c r="K375" s="3"/>
      <c r="L375" s="3"/>
      <c r="M375" s="788"/>
    </row>
    <row r="376" spans="1:13" s="25" customFormat="1" x14ac:dyDescent="0.3">
      <c r="A376" s="25">
        <v>1</v>
      </c>
      <c r="B376" s="883"/>
      <c r="C376" s="6"/>
      <c r="D376" s="2" t="s">
        <v>136</v>
      </c>
      <c r="E376" s="3">
        <f>+E373+E361</f>
        <v>476</v>
      </c>
      <c r="F376" s="3">
        <f>+F373+F361</f>
        <v>1797.42</v>
      </c>
      <c r="G376" s="659"/>
      <c r="H376" s="3"/>
      <c r="I376" s="3"/>
      <c r="J376" s="3" t="s">
        <v>136</v>
      </c>
      <c r="K376" s="3">
        <f>+K373+K361</f>
        <v>528</v>
      </c>
      <c r="L376" s="3">
        <f>+L373+L361</f>
        <v>1971.8450000000003</v>
      </c>
      <c r="M376" s="788"/>
    </row>
    <row r="377" spans="1:13" s="25" customFormat="1" ht="18.75" customHeight="1" x14ac:dyDescent="0.3">
      <c r="A377" s="25">
        <v>1</v>
      </c>
      <c r="C377" s="20"/>
      <c r="D377" s="20"/>
      <c r="F377" s="24"/>
      <c r="G377" s="606"/>
      <c r="I377" s="20"/>
      <c r="J377" s="20"/>
      <c r="L377" s="24"/>
      <c r="M377" s="788"/>
    </row>
    <row r="378" spans="1:13" s="25" customFormat="1" ht="18.75" customHeight="1" x14ac:dyDescent="0.3">
      <c r="A378" s="25">
        <v>1</v>
      </c>
      <c r="C378" s="20"/>
      <c r="D378" s="20"/>
      <c r="F378" s="24"/>
      <c r="G378" s="606"/>
      <c r="I378" s="20"/>
      <c r="J378" s="20"/>
      <c r="L378" s="24"/>
      <c r="M378" s="788"/>
    </row>
    <row r="379" spans="1:13" s="25" customFormat="1" x14ac:dyDescent="0.3">
      <c r="A379" s="25">
        <v>1</v>
      </c>
      <c r="B379" s="461"/>
      <c r="C379" s="461"/>
      <c r="D379" s="461"/>
      <c r="E379" s="461"/>
      <c r="F379" s="461"/>
      <c r="G379" s="660"/>
      <c r="H379" s="36"/>
      <c r="I379" s="463"/>
      <c r="J379" s="463"/>
      <c r="K379" s="463"/>
      <c r="L379" s="463"/>
      <c r="M379" s="788"/>
    </row>
    <row r="380" spans="1:13" s="25" customFormat="1" x14ac:dyDescent="0.3">
      <c r="A380" s="25">
        <v>1</v>
      </c>
      <c r="B380" s="461"/>
      <c r="C380" s="36"/>
      <c r="D380" s="462"/>
      <c r="E380" s="463"/>
      <c r="F380" s="463"/>
      <c r="G380" s="659"/>
      <c r="H380" s="463"/>
      <c r="I380" s="463"/>
      <c r="J380" s="463"/>
      <c r="K380" s="463"/>
      <c r="L380" s="463"/>
      <c r="M380" s="788"/>
    </row>
    <row r="381" spans="1:13" s="25" customFormat="1" ht="18.75" customHeight="1" x14ac:dyDescent="0.3">
      <c r="A381" s="25">
        <v>1</v>
      </c>
      <c r="C381" s="37" t="s">
        <v>130</v>
      </c>
      <c r="E381" s="94" t="s">
        <v>131</v>
      </c>
      <c r="F381" s="20"/>
      <c r="G381" s="606"/>
      <c r="I381" s="37" t="s">
        <v>130</v>
      </c>
      <c r="K381" s="94" t="s">
        <v>131</v>
      </c>
      <c r="L381" s="20"/>
      <c r="M381" s="788"/>
    </row>
    <row r="382" spans="1:13" s="25" customFormat="1" ht="51.75" customHeight="1" x14ac:dyDescent="0.3">
      <c r="A382" s="25">
        <v>1</v>
      </c>
      <c r="C382" s="38" t="s">
        <v>132</v>
      </c>
      <c r="E382" s="38" t="s">
        <v>140</v>
      </c>
      <c r="F382" s="39"/>
      <c r="G382" s="606"/>
      <c r="I382" s="38" t="s">
        <v>139</v>
      </c>
      <c r="K382" s="38" t="s">
        <v>140</v>
      </c>
      <c r="L382" s="39"/>
      <c r="M382" s="788"/>
    </row>
    <row r="383" spans="1:13" s="25" customFormat="1" ht="22.5" customHeight="1" x14ac:dyDescent="0.3">
      <c r="A383" s="25">
        <v>1</v>
      </c>
      <c r="C383" s="38"/>
      <c r="E383" s="38"/>
      <c r="F383" s="39"/>
      <c r="G383" s="606"/>
      <c r="H383" s="38"/>
      <c r="J383" s="38"/>
      <c r="K383" s="39"/>
      <c r="L383" s="38"/>
      <c r="M383" s="788"/>
    </row>
    <row r="384" spans="1:13" s="96" customFormat="1" x14ac:dyDescent="0.3">
      <c r="A384" s="25">
        <v>1</v>
      </c>
      <c r="C384" s="19"/>
      <c r="D384" s="19"/>
      <c r="E384" s="19"/>
      <c r="F384" s="19"/>
      <c r="G384" s="661"/>
      <c r="I384" s="19"/>
      <c r="J384" s="19"/>
      <c r="K384" s="19"/>
      <c r="L384" s="19"/>
      <c r="M384" s="787"/>
    </row>
    <row r="385" spans="1:17" x14ac:dyDescent="0.3">
      <c r="A385" s="25">
        <v>1</v>
      </c>
      <c r="H385" s="31"/>
      <c r="I385" s="32"/>
      <c r="J385" s="32"/>
      <c r="K385" s="32"/>
      <c r="L385" s="32"/>
    </row>
    <row r="386" spans="1:17" s="25" customFormat="1" ht="18.75" customHeight="1" x14ac:dyDescent="0.3">
      <c r="A386" s="25">
        <v>1</v>
      </c>
      <c r="C386" s="22" t="s">
        <v>115</v>
      </c>
      <c r="D386" s="20"/>
      <c r="E386" s="20"/>
      <c r="F386" s="20"/>
      <c r="G386" s="656"/>
      <c r="I386" s="22" t="s">
        <v>115</v>
      </c>
      <c r="J386" s="20"/>
      <c r="K386" s="20"/>
      <c r="L386" s="20"/>
      <c r="M386" s="788"/>
    </row>
    <row r="387" spans="1:17" s="25" customFormat="1" ht="18.75" customHeight="1" x14ac:dyDescent="0.3">
      <c r="A387" s="25">
        <v>1</v>
      </c>
      <c r="C387" s="22" t="s">
        <v>137</v>
      </c>
      <c r="D387" s="20"/>
      <c r="E387" s="20"/>
      <c r="F387" s="20"/>
      <c r="G387" s="606"/>
      <c r="I387" s="22" t="s">
        <v>138</v>
      </c>
      <c r="J387" s="20"/>
      <c r="K387" s="20"/>
      <c r="L387" s="20"/>
      <c r="M387" s="788"/>
    </row>
    <row r="388" spans="1:17" s="25" customFormat="1" ht="18.75" customHeight="1" x14ac:dyDescent="0.3">
      <c r="A388" s="25">
        <v>1</v>
      </c>
      <c r="C388" s="20"/>
      <c r="D388" s="20"/>
      <c r="E388" s="20"/>
      <c r="F388" s="20"/>
      <c r="G388" s="606"/>
      <c r="I388" s="20"/>
      <c r="J388" s="20"/>
      <c r="K388" s="20"/>
      <c r="L388" s="20"/>
      <c r="M388" s="788"/>
    </row>
    <row r="389" spans="1:17" s="25" customFormat="1" ht="18.75" customHeight="1" x14ac:dyDescent="0.3">
      <c r="A389" s="25">
        <v>1</v>
      </c>
      <c r="C389" s="20"/>
      <c r="D389" s="20"/>
      <c r="F389" s="603" t="s">
        <v>116</v>
      </c>
      <c r="G389" s="606"/>
      <c r="I389" s="20"/>
      <c r="J389" s="20"/>
      <c r="L389" s="603" t="s">
        <v>116</v>
      </c>
      <c r="M389" s="802"/>
      <c r="N389" s="629"/>
      <c r="O389" s="629"/>
      <c r="P389" s="629"/>
      <c r="Q389" s="629"/>
    </row>
    <row r="390" spans="1:17" s="25" customFormat="1" ht="18.75" customHeight="1" x14ac:dyDescent="0.3">
      <c r="A390" s="25">
        <v>1</v>
      </c>
      <c r="C390" s="20"/>
      <c r="D390" s="20"/>
      <c r="F390" s="603" t="s">
        <v>134</v>
      </c>
      <c r="G390" s="606"/>
      <c r="I390" s="20"/>
      <c r="J390" s="20"/>
      <c r="L390" s="603" t="s">
        <v>134</v>
      </c>
      <c r="M390" s="802"/>
      <c r="N390" s="629"/>
      <c r="O390" s="629"/>
      <c r="P390" s="629"/>
      <c r="Q390" s="629"/>
    </row>
    <row r="391" spans="1:17" s="25" customFormat="1" ht="18.75" customHeight="1" x14ac:dyDescent="0.3">
      <c r="A391" s="25">
        <v>1</v>
      </c>
      <c r="C391" s="20"/>
      <c r="D391" s="20"/>
      <c r="F391" s="603" t="s">
        <v>117</v>
      </c>
      <c r="G391" s="606"/>
      <c r="I391" s="20"/>
      <c r="J391" s="20"/>
      <c r="L391" s="603" t="s">
        <v>117</v>
      </c>
      <c r="M391" s="802"/>
      <c r="N391" s="629"/>
      <c r="O391" s="629"/>
      <c r="P391" s="629"/>
      <c r="Q391" s="629"/>
    </row>
    <row r="392" spans="1:17" s="25" customFormat="1" ht="18.75" customHeight="1" x14ac:dyDescent="0.3">
      <c r="A392" s="25">
        <v>1</v>
      </c>
      <c r="C392" s="20"/>
      <c r="D392" s="20"/>
      <c r="F392" s="603" t="s">
        <v>257</v>
      </c>
      <c r="G392" s="606"/>
      <c r="I392" s="20"/>
      <c r="J392" s="20"/>
      <c r="L392" s="603" t="s">
        <v>257</v>
      </c>
      <c r="M392" s="802"/>
      <c r="N392" s="629"/>
      <c r="O392" s="629"/>
      <c r="P392" s="629"/>
      <c r="Q392" s="629"/>
    </row>
    <row r="393" spans="1:17" s="25" customFormat="1" ht="18.75" customHeight="1" x14ac:dyDescent="0.3">
      <c r="A393" s="25">
        <v>1</v>
      </c>
      <c r="C393" s="20"/>
      <c r="D393" s="20"/>
      <c r="E393" s="20"/>
      <c r="F393" s="20"/>
      <c r="G393" s="656"/>
      <c r="I393" s="20"/>
      <c r="J393" s="20"/>
      <c r="K393" s="20"/>
      <c r="L393" s="20"/>
      <c r="M393" s="788"/>
    </row>
    <row r="394" spans="1:17" s="25" customFormat="1" ht="18.75" customHeight="1" x14ac:dyDescent="0.3">
      <c r="A394" s="25">
        <v>1</v>
      </c>
      <c r="C394" s="20"/>
      <c r="D394" s="20"/>
      <c r="E394" s="20"/>
      <c r="F394" s="20"/>
      <c r="G394" s="656"/>
      <c r="I394" s="20"/>
      <c r="J394" s="20"/>
      <c r="K394" s="20"/>
      <c r="L394" s="20"/>
      <c r="M394" s="788"/>
    </row>
    <row r="395" spans="1:17" s="25" customFormat="1" ht="18.75" customHeight="1" x14ac:dyDescent="0.3">
      <c r="A395" s="25">
        <v>1</v>
      </c>
      <c r="C395" s="20"/>
      <c r="D395" s="20"/>
      <c r="E395" s="20"/>
      <c r="F395" s="20"/>
      <c r="G395" s="656"/>
      <c r="I395" s="20"/>
      <c r="J395" s="20"/>
      <c r="K395" s="20"/>
      <c r="L395" s="20"/>
      <c r="M395" s="788"/>
    </row>
    <row r="396" spans="1:17" s="25" customFormat="1" ht="18.75" customHeight="1" x14ac:dyDescent="0.3">
      <c r="A396" s="25">
        <v>1</v>
      </c>
      <c r="C396" s="1612" t="s">
        <v>119</v>
      </c>
      <c r="D396" s="1612"/>
      <c r="E396" s="1612"/>
      <c r="F396" s="26"/>
      <c r="G396" s="606"/>
      <c r="I396" s="1612" t="s">
        <v>119</v>
      </c>
      <c r="J396" s="1612"/>
      <c r="K396" s="1612"/>
      <c r="L396" s="26"/>
      <c r="M396" s="788"/>
    </row>
    <row r="397" spans="1:17" s="25" customFormat="1" ht="18.75" customHeight="1" x14ac:dyDescent="0.3">
      <c r="A397" s="25">
        <v>1</v>
      </c>
      <c r="C397" s="1610">
        <v>45245</v>
      </c>
      <c r="D397" s="1610"/>
      <c r="E397" s="1610"/>
      <c r="F397" s="27"/>
      <c r="G397" s="606"/>
      <c r="I397" s="1610">
        <f>C397</f>
        <v>45245</v>
      </c>
      <c r="J397" s="1610"/>
      <c r="K397" s="1610"/>
      <c r="L397" s="27"/>
      <c r="M397" s="788"/>
    </row>
    <row r="398" spans="1:17" s="25" customFormat="1" ht="18.75" customHeight="1" x14ac:dyDescent="0.3">
      <c r="A398" s="25">
        <v>1</v>
      </c>
      <c r="C398" s="20"/>
      <c r="D398" s="20"/>
      <c r="E398" s="20"/>
      <c r="F398" s="27"/>
      <c r="G398" s="606"/>
      <c r="I398" s="20"/>
      <c r="J398" s="20"/>
      <c r="K398" s="20"/>
      <c r="L398" s="27"/>
      <c r="M398" s="788"/>
    </row>
    <row r="399" spans="1:17" s="25" customFormat="1" ht="18.75" customHeight="1" x14ac:dyDescent="0.3">
      <c r="A399" s="25">
        <v>1</v>
      </c>
      <c r="C399" s="882"/>
      <c r="D399" s="20"/>
      <c r="E399" s="20"/>
      <c r="F399" s="27"/>
      <c r="G399" s="606"/>
      <c r="I399" s="882"/>
      <c r="J399" s="20"/>
      <c r="K399" s="20"/>
      <c r="L399" s="27"/>
      <c r="M399" s="788"/>
    </row>
    <row r="400" spans="1:17" s="25" customFormat="1" ht="18.75" customHeight="1" x14ac:dyDescent="0.3">
      <c r="A400" s="25">
        <v>1</v>
      </c>
      <c r="B400" s="28" t="s">
        <v>120</v>
      </c>
      <c r="C400" s="29" t="s">
        <v>121</v>
      </c>
      <c r="D400" s="1611" t="s">
        <v>122</v>
      </c>
      <c r="E400" s="1611"/>
      <c r="F400" s="1611"/>
      <c r="G400" s="606"/>
      <c r="H400" s="28" t="s">
        <v>120</v>
      </c>
      <c r="I400" s="29" t="s">
        <v>121</v>
      </c>
      <c r="J400" s="1611" t="s">
        <v>123</v>
      </c>
      <c r="K400" s="1611"/>
      <c r="L400" s="1611"/>
      <c r="M400" s="788"/>
    </row>
    <row r="401" spans="1:13" s="25" customFormat="1" ht="18.75" customHeight="1" x14ac:dyDescent="0.3">
      <c r="A401" s="25">
        <v>1</v>
      </c>
      <c r="B401" s="28" t="s">
        <v>124</v>
      </c>
      <c r="C401" s="28" t="s">
        <v>265</v>
      </c>
      <c r="D401" s="29" t="s">
        <v>125</v>
      </c>
      <c r="E401" s="883" t="s">
        <v>126</v>
      </c>
      <c r="F401" s="883" t="s">
        <v>127</v>
      </c>
      <c r="G401" s="606"/>
      <c r="H401" s="28" t="s">
        <v>124</v>
      </c>
      <c r="I401" s="28" t="s">
        <v>265</v>
      </c>
      <c r="J401" s="29" t="s">
        <v>125</v>
      </c>
      <c r="K401" s="883" t="s">
        <v>126</v>
      </c>
      <c r="L401" s="883" t="s">
        <v>127</v>
      </c>
      <c r="M401" s="788"/>
    </row>
    <row r="402" spans="1:13" s="25" customFormat="1" ht="19.5" customHeight="1" x14ac:dyDescent="0.3">
      <c r="A402" s="25">
        <v>1</v>
      </c>
      <c r="B402" s="883" t="s">
        <v>8</v>
      </c>
      <c r="C402" s="6" t="s">
        <v>72</v>
      </c>
      <c r="D402" s="2" t="s">
        <v>73</v>
      </c>
      <c r="E402" s="3">
        <v>65</v>
      </c>
      <c r="F402" s="3">
        <v>226</v>
      </c>
      <c r="G402" s="606"/>
      <c r="H402" s="883" t="s">
        <v>8</v>
      </c>
      <c r="I402" s="6" t="s">
        <v>72</v>
      </c>
      <c r="J402" s="2" t="s">
        <v>17</v>
      </c>
      <c r="K402" s="3">
        <v>85</v>
      </c>
      <c r="L402" s="3">
        <v>271.20000000000005</v>
      </c>
      <c r="M402" s="788"/>
    </row>
    <row r="403" spans="1:13" s="8" customFormat="1" x14ac:dyDescent="0.3">
      <c r="A403" s="25">
        <v>1</v>
      </c>
      <c r="B403" s="5">
        <v>2</v>
      </c>
      <c r="C403" s="6" t="s">
        <v>43</v>
      </c>
      <c r="D403" s="2" t="s">
        <v>17</v>
      </c>
      <c r="E403" s="3">
        <v>45</v>
      </c>
      <c r="F403" s="3">
        <v>242.70999999999998</v>
      </c>
      <c r="G403" s="677"/>
      <c r="H403" s="5">
        <v>2</v>
      </c>
      <c r="I403" s="6" t="s">
        <v>43</v>
      </c>
      <c r="J403" s="2" t="s">
        <v>44</v>
      </c>
      <c r="K403" s="3">
        <v>58</v>
      </c>
      <c r="L403" s="3">
        <v>298.71999999999997</v>
      </c>
      <c r="M403" s="786"/>
    </row>
    <row r="404" spans="1:13" s="50" customFormat="1" x14ac:dyDescent="0.3">
      <c r="A404" s="25">
        <v>1</v>
      </c>
      <c r="B404" s="883" t="s">
        <v>0</v>
      </c>
      <c r="C404" s="6" t="s">
        <v>346</v>
      </c>
      <c r="D404" s="2" t="s">
        <v>22</v>
      </c>
      <c r="E404" s="3">
        <v>24</v>
      </c>
      <c r="F404" s="3">
        <v>4.5</v>
      </c>
      <c r="G404" s="605"/>
      <c r="H404" s="883" t="s">
        <v>0</v>
      </c>
      <c r="I404" s="6" t="s">
        <v>346</v>
      </c>
      <c r="J404" s="2" t="s">
        <v>22</v>
      </c>
      <c r="K404" s="3">
        <v>24</v>
      </c>
      <c r="L404" s="3">
        <v>4.5</v>
      </c>
      <c r="M404" s="786"/>
    </row>
    <row r="405" spans="1:13" s="25" customFormat="1" x14ac:dyDescent="0.3">
      <c r="A405" s="25">
        <v>1</v>
      </c>
      <c r="B405" s="5">
        <v>4</v>
      </c>
      <c r="C405" s="6" t="s">
        <v>39</v>
      </c>
      <c r="D405" s="2" t="s">
        <v>2</v>
      </c>
      <c r="E405" s="3">
        <v>25</v>
      </c>
      <c r="F405" s="3">
        <v>173.2</v>
      </c>
      <c r="G405" s="606"/>
      <c r="H405" s="5">
        <v>4</v>
      </c>
      <c r="I405" s="6" t="s">
        <v>39</v>
      </c>
      <c r="J405" s="2" t="s">
        <v>2</v>
      </c>
      <c r="K405" s="3">
        <v>25</v>
      </c>
      <c r="L405" s="3">
        <v>173.2</v>
      </c>
      <c r="M405" s="788"/>
    </row>
    <row r="406" spans="1:13" s="25" customFormat="1" x14ac:dyDescent="0.3">
      <c r="A406" s="25">
        <v>1</v>
      </c>
      <c r="B406" s="883" t="s">
        <v>23</v>
      </c>
      <c r="C406" s="6" t="s">
        <v>107</v>
      </c>
      <c r="D406" s="2" t="s">
        <v>14</v>
      </c>
      <c r="E406" s="3">
        <v>3.4</v>
      </c>
      <c r="F406" s="3">
        <v>93.2</v>
      </c>
      <c r="G406" s="606"/>
      <c r="H406" s="883" t="s">
        <v>23</v>
      </c>
      <c r="I406" s="6" t="s">
        <v>107</v>
      </c>
      <c r="J406" s="2" t="s">
        <v>14</v>
      </c>
      <c r="K406" s="3">
        <v>3.4</v>
      </c>
      <c r="L406" s="3">
        <v>93.2</v>
      </c>
      <c r="M406" s="788"/>
    </row>
    <row r="407" spans="1:13" s="50" customFormat="1" ht="18.75" customHeight="1" x14ac:dyDescent="0.3">
      <c r="A407" s="25">
        <v>1</v>
      </c>
      <c r="B407" s="883" t="s">
        <v>51</v>
      </c>
      <c r="C407" s="6" t="s">
        <v>357</v>
      </c>
      <c r="D407" s="2" t="s">
        <v>358</v>
      </c>
      <c r="E407" s="3">
        <v>90</v>
      </c>
      <c r="F407" s="3">
        <v>270</v>
      </c>
      <c r="G407" s="662"/>
      <c r="H407" s="883" t="s">
        <v>51</v>
      </c>
      <c r="I407" s="6" t="s">
        <v>357</v>
      </c>
      <c r="J407" s="2" t="s">
        <v>358</v>
      </c>
      <c r="K407" s="3">
        <v>90</v>
      </c>
      <c r="L407" s="3">
        <v>270</v>
      </c>
      <c r="M407" s="786"/>
    </row>
    <row r="408" spans="1:13" s="25" customFormat="1" x14ac:dyDescent="0.3">
      <c r="A408" s="25">
        <v>1</v>
      </c>
      <c r="B408" s="5"/>
      <c r="C408" s="6"/>
      <c r="D408" s="2"/>
      <c r="E408" s="3"/>
      <c r="F408" s="3"/>
      <c r="G408" s="656"/>
      <c r="H408" s="883"/>
      <c r="I408" s="1"/>
      <c r="J408" s="883"/>
      <c r="K408" s="7"/>
      <c r="L408" s="7"/>
      <c r="M408" s="788"/>
    </row>
    <row r="409" spans="1:13" s="25" customFormat="1" x14ac:dyDescent="0.3">
      <c r="A409" s="25">
        <v>1</v>
      </c>
      <c r="B409" s="5"/>
      <c r="C409" s="6"/>
      <c r="D409" s="2" t="s">
        <v>128</v>
      </c>
      <c r="E409" s="3">
        <f>SUM(E402:E407)</f>
        <v>252.4</v>
      </c>
      <c r="F409" s="3">
        <f>SUM(F402:F407)</f>
        <v>1009.61</v>
      </c>
      <c r="G409" s="656"/>
      <c r="H409" s="5"/>
      <c r="I409" s="6"/>
      <c r="J409" s="2" t="s">
        <v>128</v>
      </c>
      <c r="K409" s="3">
        <f>SUM(K402:K407)</f>
        <v>285.39999999999998</v>
      </c>
      <c r="L409" s="3">
        <f>SUM(L402:L407)</f>
        <v>1110.8200000000002</v>
      </c>
      <c r="M409" s="788"/>
    </row>
    <row r="410" spans="1:13" s="25" customFormat="1" x14ac:dyDescent="0.3">
      <c r="A410" s="25">
        <v>1</v>
      </c>
      <c r="B410" s="5"/>
      <c r="C410" s="6"/>
      <c r="D410" s="2"/>
      <c r="E410" s="3"/>
      <c r="F410" s="3"/>
      <c r="G410" s="656"/>
      <c r="H410" s="5"/>
      <c r="I410" s="6"/>
      <c r="J410" s="2"/>
      <c r="K410" s="3"/>
      <c r="L410" s="3"/>
      <c r="M410" s="788"/>
    </row>
    <row r="411" spans="1:13" s="25" customFormat="1" x14ac:dyDescent="0.3">
      <c r="A411" s="25">
        <v>1</v>
      </c>
      <c r="B411" s="28" t="s">
        <v>124</v>
      </c>
      <c r="C411" s="3" t="s">
        <v>259</v>
      </c>
      <c r="D411" s="2" t="s">
        <v>125</v>
      </c>
      <c r="E411" s="3" t="s">
        <v>126</v>
      </c>
      <c r="F411" s="3" t="s">
        <v>127</v>
      </c>
      <c r="G411" s="656"/>
      <c r="H411" s="28" t="s">
        <v>124</v>
      </c>
      <c r="I411" s="3" t="s">
        <v>247</v>
      </c>
      <c r="J411" s="2" t="s">
        <v>125</v>
      </c>
      <c r="K411" s="3" t="s">
        <v>126</v>
      </c>
      <c r="L411" s="3" t="s">
        <v>127</v>
      </c>
      <c r="M411" s="788"/>
    </row>
    <row r="412" spans="1:13" s="25" customFormat="1" ht="19.5" customHeight="1" x14ac:dyDescent="0.3">
      <c r="A412" s="25">
        <v>1</v>
      </c>
      <c r="B412" s="883" t="s">
        <v>8</v>
      </c>
      <c r="C412" s="6" t="s">
        <v>91</v>
      </c>
      <c r="D412" s="2" t="s">
        <v>147</v>
      </c>
      <c r="E412" s="3">
        <v>60</v>
      </c>
      <c r="F412" s="3">
        <v>122</v>
      </c>
      <c r="G412" s="656"/>
      <c r="H412" s="883" t="s">
        <v>8</v>
      </c>
      <c r="I412" s="6" t="s">
        <v>91</v>
      </c>
      <c r="J412" s="2" t="s">
        <v>147</v>
      </c>
      <c r="K412" s="3">
        <v>60</v>
      </c>
      <c r="L412" s="3">
        <v>122</v>
      </c>
      <c r="M412" s="788"/>
    </row>
    <row r="413" spans="1:13" s="389" customFormat="1" x14ac:dyDescent="0.3">
      <c r="A413" s="25">
        <v>1</v>
      </c>
      <c r="B413" s="883" t="s">
        <v>3</v>
      </c>
      <c r="C413" s="6" t="s">
        <v>26</v>
      </c>
      <c r="D413" s="2" t="s">
        <v>28</v>
      </c>
      <c r="E413" s="3">
        <v>60</v>
      </c>
      <c r="F413" s="3">
        <v>121.9</v>
      </c>
      <c r="G413" s="656"/>
      <c r="H413" s="883" t="s">
        <v>3</v>
      </c>
      <c r="I413" s="6" t="s">
        <v>26</v>
      </c>
      <c r="J413" s="2" t="s">
        <v>7</v>
      </c>
      <c r="K413" s="3">
        <v>75</v>
      </c>
      <c r="L413" s="3">
        <v>152.375</v>
      </c>
      <c r="M413" s="795"/>
    </row>
    <row r="414" spans="1:13" s="8" customFormat="1" ht="18.75" customHeight="1" x14ac:dyDescent="0.3">
      <c r="A414" s="25">
        <v>1</v>
      </c>
      <c r="B414" s="883" t="s">
        <v>0</v>
      </c>
      <c r="C414" s="6" t="s">
        <v>278</v>
      </c>
      <c r="D414" s="2" t="s">
        <v>17</v>
      </c>
      <c r="E414" s="3">
        <v>20</v>
      </c>
      <c r="F414" s="3">
        <v>213.71</v>
      </c>
      <c r="G414" s="656"/>
      <c r="H414" s="883" t="s">
        <v>0</v>
      </c>
      <c r="I414" s="6" t="s">
        <v>278</v>
      </c>
      <c r="J414" s="2" t="s">
        <v>44</v>
      </c>
      <c r="K414" s="3">
        <v>24</v>
      </c>
      <c r="L414" s="3">
        <v>256.45</v>
      </c>
      <c r="M414" s="786"/>
    </row>
    <row r="415" spans="1:13" s="50" customFormat="1" x14ac:dyDescent="0.3">
      <c r="A415" s="25">
        <v>1</v>
      </c>
      <c r="B415" s="883" t="s">
        <v>77</v>
      </c>
      <c r="C415" s="6" t="s">
        <v>346</v>
      </c>
      <c r="D415" s="2" t="s">
        <v>22</v>
      </c>
      <c r="E415" s="3">
        <v>24</v>
      </c>
      <c r="F415" s="3">
        <v>4.5</v>
      </c>
      <c r="G415" s="605"/>
      <c r="H415" s="883" t="s">
        <v>77</v>
      </c>
      <c r="I415" s="6" t="s">
        <v>346</v>
      </c>
      <c r="J415" s="2" t="s">
        <v>22</v>
      </c>
      <c r="K415" s="3">
        <v>24</v>
      </c>
      <c r="L415" s="3">
        <v>4.5</v>
      </c>
      <c r="M415" s="786"/>
    </row>
    <row r="416" spans="1:13" s="25" customFormat="1" ht="19.5" customHeight="1" x14ac:dyDescent="0.3">
      <c r="A416" s="25">
        <v>1</v>
      </c>
      <c r="B416" s="883" t="s">
        <v>23</v>
      </c>
      <c r="C416" s="6" t="s">
        <v>144</v>
      </c>
      <c r="D416" s="2" t="s">
        <v>2</v>
      </c>
      <c r="E416" s="3">
        <v>15</v>
      </c>
      <c r="F416" s="3">
        <v>88</v>
      </c>
      <c r="G416" s="656"/>
      <c r="H416" s="883" t="s">
        <v>23</v>
      </c>
      <c r="I416" s="6" t="s">
        <v>144</v>
      </c>
      <c r="J416" s="2" t="s">
        <v>2</v>
      </c>
      <c r="K416" s="3">
        <v>15</v>
      </c>
      <c r="L416" s="3">
        <v>88</v>
      </c>
      <c r="M416" s="788"/>
    </row>
    <row r="417" spans="1:13" s="50" customFormat="1" x14ac:dyDescent="0.3">
      <c r="A417" s="25">
        <v>1</v>
      </c>
      <c r="B417" s="883" t="s">
        <v>51</v>
      </c>
      <c r="C417" s="6" t="s">
        <v>107</v>
      </c>
      <c r="D417" s="2" t="s">
        <v>14</v>
      </c>
      <c r="E417" s="3">
        <v>3.4</v>
      </c>
      <c r="F417" s="3">
        <v>93.2</v>
      </c>
      <c r="G417" s="656"/>
      <c r="H417" s="883" t="s">
        <v>51</v>
      </c>
      <c r="I417" s="6" t="s">
        <v>107</v>
      </c>
      <c r="J417" s="2" t="s">
        <v>14</v>
      </c>
      <c r="K417" s="3">
        <v>3.4</v>
      </c>
      <c r="L417" s="3">
        <v>93.2</v>
      </c>
      <c r="M417" s="786"/>
    </row>
    <row r="418" spans="1:13" s="25" customFormat="1" ht="19.5" customHeight="1" x14ac:dyDescent="0.3">
      <c r="A418" s="25">
        <v>1</v>
      </c>
      <c r="B418" s="883" t="s">
        <v>15</v>
      </c>
      <c r="C418" s="6" t="s">
        <v>108</v>
      </c>
      <c r="D418" s="2" t="s">
        <v>65</v>
      </c>
      <c r="E418" s="3">
        <v>1.2</v>
      </c>
      <c r="F418" s="3">
        <v>21.5</v>
      </c>
      <c r="G418" s="656"/>
      <c r="H418" s="883" t="s">
        <v>15</v>
      </c>
      <c r="I418" s="6" t="s">
        <v>108</v>
      </c>
      <c r="J418" s="2" t="s">
        <v>65</v>
      </c>
      <c r="K418" s="3">
        <v>1.2</v>
      </c>
      <c r="L418" s="3">
        <v>21.5</v>
      </c>
      <c r="M418" s="788"/>
    </row>
    <row r="419" spans="1:13" s="8" customFormat="1" ht="18.75" customHeight="1" x14ac:dyDescent="0.3">
      <c r="A419" s="25">
        <v>1</v>
      </c>
      <c r="B419" s="5">
        <v>8</v>
      </c>
      <c r="C419" s="6" t="s">
        <v>344</v>
      </c>
      <c r="D419" s="2" t="s">
        <v>227</v>
      </c>
      <c r="E419" s="3">
        <v>40</v>
      </c>
      <c r="F419" s="3">
        <v>123</v>
      </c>
      <c r="G419" s="145"/>
      <c r="H419" s="5">
        <v>8</v>
      </c>
      <c r="I419" s="6" t="s">
        <v>344</v>
      </c>
      <c r="J419" s="2" t="s">
        <v>227</v>
      </c>
      <c r="K419" s="3">
        <v>40</v>
      </c>
      <c r="L419" s="3">
        <v>123</v>
      </c>
    </row>
    <row r="420" spans="1:13" s="50" customFormat="1" x14ac:dyDescent="0.3">
      <c r="A420" s="25">
        <v>1</v>
      </c>
      <c r="B420" s="5"/>
      <c r="C420" s="6"/>
      <c r="D420" s="2"/>
      <c r="E420" s="3"/>
      <c r="F420" s="3"/>
      <c r="G420" s="657"/>
      <c r="H420" s="5"/>
      <c r="I420" s="6"/>
      <c r="J420" s="2"/>
      <c r="K420" s="3"/>
      <c r="L420" s="3"/>
      <c r="M420" s="792"/>
    </row>
    <row r="421" spans="1:13" s="25" customFormat="1" x14ac:dyDescent="0.3">
      <c r="A421" s="25">
        <v>1</v>
      </c>
      <c r="B421" s="883"/>
      <c r="C421" s="6"/>
      <c r="D421" s="2" t="s">
        <v>128</v>
      </c>
      <c r="E421" s="3">
        <f>SUM(E412:E420)</f>
        <v>223.6</v>
      </c>
      <c r="F421" s="3">
        <f>SUM(F412:F420)</f>
        <v>787.81000000000006</v>
      </c>
      <c r="G421" s="658"/>
      <c r="H421" s="883"/>
      <c r="I421" s="6"/>
      <c r="J421" s="2" t="s">
        <v>128</v>
      </c>
      <c r="K421" s="3">
        <f>SUM(K412:K420)</f>
        <v>242.6</v>
      </c>
      <c r="L421" s="3">
        <f>SUM(L412:L420)</f>
        <v>861.02500000000009</v>
      </c>
      <c r="M421" s="788"/>
    </row>
    <row r="422" spans="1:13" s="25" customFormat="1" x14ac:dyDescent="0.3">
      <c r="A422" s="25">
        <v>1</v>
      </c>
      <c r="B422" s="5"/>
      <c r="C422" s="6"/>
      <c r="D422" s="2"/>
      <c r="E422" s="3"/>
      <c r="F422" s="3"/>
      <c r="G422" s="656"/>
      <c r="H422" s="5"/>
      <c r="I422" s="6"/>
      <c r="J422" s="2"/>
      <c r="K422" s="3"/>
      <c r="L422" s="3"/>
      <c r="M422" s="788"/>
    </row>
    <row r="423" spans="1:13" s="25" customFormat="1" x14ac:dyDescent="0.3">
      <c r="A423" s="25">
        <v>1</v>
      </c>
      <c r="B423" s="5"/>
      <c r="C423" s="6"/>
      <c r="D423" s="2"/>
      <c r="E423" s="3"/>
      <c r="F423" s="3"/>
      <c r="G423" s="656"/>
      <c r="H423" s="5"/>
      <c r="I423" s="6"/>
      <c r="J423" s="2"/>
      <c r="K423" s="3"/>
      <c r="L423" s="3"/>
      <c r="M423" s="788"/>
    </row>
    <row r="424" spans="1:13" s="25" customFormat="1" x14ac:dyDescent="0.3">
      <c r="A424" s="25">
        <v>1</v>
      </c>
      <c r="B424" s="883"/>
      <c r="C424" s="6"/>
      <c r="D424" s="2" t="s">
        <v>136</v>
      </c>
      <c r="E424" s="3">
        <f>+E421+E409</f>
        <v>476</v>
      </c>
      <c r="F424" s="3">
        <f>+F421+F409</f>
        <v>1797.42</v>
      </c>
      <c r="G424" s="659"/>
      <c r="H424" s="3"/>
      <c r="I424" s="3"/>
      <c r="J424" s="3" t="s">
        <v>136</v>
      </c>
      <c r="K424" s="3">
        <f>+K421+K409</f>
        <v>528</v>
      </c>
      <c r="L424" s="3">
        <f>+L421+L409</f>
        <v>1971.8450000000003</v>
      </c>
      <c r="M424" s="788"/>
    </row>
    <row r="425" spans="1:13" s="25" customFormat="1" ht="18.75" customHeight="1" x14ac:dyDescent="0.3">
      <c r="A425" s="25">
        <v>1</v>
      </c>
      <c r="C425" s="20"/>
      <c r="D425" s="20"/>
      <c r="F425" s="24"/>
      <c r="G425" s="606"/>
      <c r="I425" s="20"/>
      <c r="J425" s="20"/>
      <c r="L425" s="24"/>
      <c r="M425" s="788"/>
    </row>
    <row r="426" spans="1:13" s="25" customFormat="1" ht="18.75" customHeight="1" x14ac:dyDescent="0.3">
      <c r="A426" s="25">
        <v>1</v>
      </c>
      <c r="C426" s="20"/>
      <c r="D426" s="20"/>
      <c r="F426" s="24"/>
      <c r="G426" s="606"/>
      <c r="I426" s="20"/>
      <c r="J426" s="20"/>
      <c r="L426" s="24"/>
      <c r="M426" s="788"/>
    </row>
    <row r="427" spans="1:13" s="25" customFormat="1" x14ac:dyDescent="0.3">
      <c r="A427" s="25">
        <v>1</v>
      </c>
      <c r="B427" s="461"/>
      <c r="C427" s="461"/>
      <c r="D427" s="461"/>
      <c r="E427" s="461"/>
      <c r="F427" s="461"/>
      <c r="G427" s="660"/>
      <c r="H427" s="36"/>
      <c r="I427" s="463"/>
      <c r="J427" s="463"/>
      <c r="K427" s="463"/>
      <c r="L427" s="463"/>
      <c r="M427" s="788"/>
    </row>
    <row r="428" spans="1:13" s="25" customFormat="1" x14ac:dyDescent="0.3">
      <c r="A428" s="25">
        <v>1</v>
      </c>
      <c r="B428" s="461"/>
      <c r="C428" s="36"/>
      <c r="D428" s="462"/>
      <c r="E428" s="463"/>
      <c r="F428" s="463"/>
      <c r="G428" s="659"/>
      <c r="H428" s="463"/>
      <c r="I428" s="463"/>
      <c r="J428" s="463"/>
      <c r="K428" s="463"/>
      <c r="L428" s="463"/>
      <c r="M428" s="788"/>
    </row>
    <row r="429" spans="1:13" s="25" customFormat="1" ht="18.75" customHeight="1" x14ac:dyDescent="0.3">
      <c r="A429" s="25">
        <v>1</v>
      </c>
      <c r="C429" s="37" t="s">
        <v>130</v>
      </c>
      <c r="E429" s="94" t="s">
        <v>131</v>
      </c>
      <c r="F429" s="20"/>
      <c r="G429" s="606"/>
      <c r="I429" s="37" t="s">
        <v>130</v>
      </c>
      <c r="K429" s="94" t="s">
        <v>131</v>
      </c>
      <c r="L429" s="20"/>
      <c r="M429" s="788"/>
    </row>
    <row r="430" spans="1:13" s="25" customFormat="1" ht="51.75" customHeight="1" x14ac:dyDescent="0.3">
      <c r="A430" s="25">
        <v>1</v>
      </c>
      <c r="C430" s="38" t="s">
        <v>132</v>
      </c>
      <c r="E430" s="38" t="s">
        <v>140</v>
      </c>
      <c r="F430" s="39"/>
      <c r="G430" s="606"/>
      <c r="I430" s="38" t="s">
        <v>139</v>
      </c>
      <c r="K430" s="38" t="s">
        <v>140</v>
      </c>
      <c r="L430" s="39"/>
      <c r="M430" s="788"/>
    </row>
    <row r="431" spans="1:13" s="25" customFormat="1" ht="22.5" customHeight="1" x14ac:dyDescent="0.3">
      <c r="A431" s="25">
        <v>1</v>
      </c>
      <c r="C431" s="38"/>
      <c r="E431" s="38"/>
      <c r="F431" s="39"/>
      <c r="G431" s="606"/>
      <c r="H431" s="38"/>
      <c r="J431" s="38"/>
      <c r="K431" s="39"/>
      <c r="L431" s="38"/>
      <c r="M431" s="788"/>
    </row>
    <row r="432" spans="1:13" s="96" customFormat="1" x14ac:dyDescent="0.3">
      <c r="A432" s="25">
        <v>1</v>
      </c>
      <c r="C432" s="19"/>
      <c r="D432" s="19"/>
      <c r="E432" s="19"/>
      <c r="F432" s="19"/>
      <c r="G432" s="661"/>
      <c r="I432" s="19"/>
      <c r="J432" s="19"/>
      <c r="K432" s="19"/>
      <c r="L432" s="19"/>
      <c r="M432" s="787"/>
    </row>
    <row r="433" spans="1:17" s="96" customFormat="1" x14ac:dyDescent="0.3">
      <c r="A433" s="25">
        <v>1</v>
      </c>
      <c r="C433" s="19"/>
      <c r="D433" s="19"/>
      <c r="E433" s="19"/>
      <c r="F433" s="19"/>
      <c r="G433" s="661"/>
      <c r="I433" s="19"/>
      <c r="J433" s="19"/>
      <c r="K433" s="19"/>
      <c r="L433" s="19"/>
      <c r="M433" s="787"/>
    </row>
    <row r="434" spans="1:17" x14ac:dyDescent="0.3">
      <c r="A434" s="25">
        <v>1</v>
      </c>
      <c r="H434" s="31"/>
      <c r="I434" s="32"/>
      <c r="J434" s="32"/>
      <c r="K434" s="32"/>
      <c r="L434" s="32"/>
    </row>
    <row r="435" spans="1:17" s="25" customFormat="1" ht="18.75" customHeight="1" x14ac:dyDescent="0.3">
      <c r="A435" s="25">
        <v>1</v>
      </c>
      <c r="C435" s="22" t="s">
        <v>115</v>
      </c>
      <c r="D435" s="20"/>
      <c r="E435" s="20"/>
      <c r="F435" s="20"/>
      <c r="G435" s="656"/>
      <c r="I435" s="22" t="s">
        <v>115</v>
      </c>
      <c r="J435" s="20"/>
      <c r="K435" s="20"/>
      <c r="L435" s="20"/>
      <c r="M435" s="788"/>
    </row>
    <row r="436" spans="1:17" s="25" customFormat="1" ht="18.75" customHeight="1" x14ac:dyDescent="0.3">
      <c r="A436" s="25">
        <v>1</v>
      </c>
      <c r="C436" s="22" t="s">
        <v>137</v>
      </c>
      <c r="D436" s="20"/>
      <c r="E436" s="20"/>
      <c r="F436" s="20"/>
      <c r="G436" s="606"/>
      <c r="I436" s="22" t="s">
        <v>138</v>
      </c>
      <c r="J436" s="20"/>
      <c r="K436" s="20"/>
      <c r="L436" s="20"/>
      <c r="M436" s="788"/>
    </row>
    <row r="437" spans="1:17" s="25" customFormat="1" ht="18.75" customHeight="1" x14ac:dyDescent="0.3">
      <c r="A437" s="25">
        <v>1</v>
      </c>
      <c r="C437" s="20"/>
      <c r="D437" s="20"/>
      <c r="E437" s="20"/>
      <c r="F437" s="20"/>
      <c r="G437" s="606"/>
      <c r="I437" s="20"/>
      <c r="J437" s="20"/>
      <c r="K437" s="20"/>
      <c r="L437" s="20"/>
      <c r="M437" s="788"/>
    </row>
    <row r="438" spans="1:17" s="25" customFormat="1" ht="18.75" customHeight="1" x14ac:dyDescent="0.3">
      <c r="A438" s="25">
        <v>1</v>
      </c>
      <c r="C438" s="20"/>
      <c r="D438" s="20"/>
      <c r="F438" s="603" t="s">
        <v>116</v>
      </c>
      <c r="G438" s="606"/>
      <c r="I438" s="20"/>
      <c r="J438" s="20"/>
      <c r="L438" s="603" t="s">
        <v>116</v>
      </c>
      <c r="M438" s="802"/>
      <c r="N438" s="629"/>
      <c r="O438" s="629"/>
      <c r="P438" s="629"/>
      <c r="Q438" s="629"/>
    </row>
    <row r="439" spans="1:17" s="25" customFormat="1" ht="18.75" customHeight="1" x14ac:dyDescent="0.3">
      <c r="A439" s="25">
        <v>1</v>
      </c>
      <c r="C439" s="20"/>
      <c r="D439" s="20"/>
      <c r="F439" s="603" t="s">
        <v>134</v>
      </c>
      <c r="G439" s="606"/>
      <c r="I439" s="20"/>
      <c r="J439" s="20"/>
      <c r="L439" s="603" t="s">
        <v>134</v>
      </c>
      <c r="M439" s="802"/>
      <c r="N439" s="629"/>
      <c r="O439" s="629"/>
      <c r="P439" s="629"/>
      <c r="Q439" s="629"/>
    </row>
    <row r="440" spans="1:17" s="25" customFormat="1" ht="18.75" customHeight="1" x14ac:dyDescent="0.3">
      <c r="A440" s="25">
        <v>1</v>
      </c>
      <c r="C440" s="20"/>
      <c r="D440" s="20"/>
      <c r="F440" s="603" t="s">
        <v>117</v>
      </c>
      <c r="G440" s="606"/>
      <c r="I440" s="20"/>
      <c r="J440" s="20"/>
      <c r="L440" s="603" t="s">
        <v>117</v>
      </c>
      <c r="M440" s="802"/>
      <c r="N440" s="629"/>
      <c r="O440" s="629"/>
      <c r="P440" s="629"/>
      <c r="Q440" s="629"/>
    </row>
    <row r="441" spans="1:17" s="25" customFormat="1" ht="18.75" customHeight="1" x14ac:dyDescent="0.3">
      <c r="A441" s="25">
        <v>1</v>
      </c>
      <c r="C441" s="20"/>
      <c r="D441" s="20"/>
      <c r="F441" s="603" t="s">
        <v>257</v>
      </c>
      <c r="G441" s="606"/>
      <c r="I441" s="20"/>
      <c r="J441" s="20"/>
      <c r="L441" s="603" t="s">
        <v>257</v>
      </c>
      <c r="M441" s="802"/>
      <c r="N441" s="629"/>
      <c r="O441" s="629"/>
      <c r="P441" s="629"/>
      <c r="Q441" s="629"/>
    </row>
    <row r="442" spans="1:17" s="25" customFormat="1" ht="18.75" customHeight="1" x14ac:dyDescent="0.3">
      <c r="A442" s="25">
        <v>1</v>
      </c>
      <c r="C442" s="20"/>
      <c r="D442" s="20"/>
      <c r="E442" s="20"/>
      <c r="F442" s="20"/>
      <c r="G442" s="656"/>
      <c r="I442" s="20"/>
      <c r="J442" s="20"/>
      <c r="K442" s="20"/>
      <c r="L442" s="20"/>
      <c r="M442" s="788"/>
    </row>
    <row r="443" spans="1:17" s="25" customFormat="1" ht="18.75" customHeight="1" x14ac:dyDescent="0.3">
      <c r="A443" s="25">
        <v>1</v>
      </c>
      <c r="C443" s="20"/>
      <c r="D443" s="20"/>
      <c r="E443" s="20"/>
      <c r="F443" s="20"/>
      <c r="G443" s="656"/>
      <c r="I443" s="20"/>
      <c r="J443" s="20"/>
      <c r="K443" s="20"/>
      <c r="L443" s="20"/>
      <c r="M443" s="788"/>
    </row>
    <row r="444" spans="1:17" s="25" customFormat="1" ht="18.75" customHeight="1" x14ac:dyDescent="0.3">
      <c r="A444" s="25">
        <v>1</v>
      </c>
      <c r="C444" s="20"/>
      <c r="D444" s="20"/>
      <c r="E444" s="20"/>
      <c r="F444" s="20"/>
      <c r="G444" s="656"/>
      <c r="I444" s="20"/>
      <c r="J444" s="20"/>
      <c r="K444" s="20"/>
      <c r="L444" s="20"/>
      <c r="M444" s="788"/>
    </row>
    <row r="445" spans="1:17" s="25" customFormat="1" ht="18.75" customHeight="1" x14ac:dyDescent="0.3">
      <c r="A445" s="25">
        <v>1</v>
      </c>
      <c r="C445" s="1612" t="s">
        <v>119</v>
      </c>
      <c r="D445" s="1612"/>
      <c r="E445" s="1612"/>
      <c r="F445" s="26"/>
      <c r="G445" s="606"/>
      <c r="I445" s="1612" t="s">
        <v>119</v>
      </c>
      <c r="J445" s="1612"/>
      <c r="K445" s="1612"/>
      <c r="L445" s="26"/>
      <c r="M445" s="788"/>
    </row>
    <row r="446" spans="1:17" s="25" customFormat="1" ht="18.75" customHeight="1" x14ac:dyDescent="0.3">
      <c r="A446" s="25">
        <v>1</v>
      </c>
      <c r="C446" s="1610">
        <v>45246</v>
      </c>
      <c r="D446" s="1610"/>
      <c r="E446" s="1610"/>
      <c r="F446" s="27"/>
      <c r="G446" s="606"/>
      <c r="I446" s="1610">
        <f>C446</f>
        <v>45246</v>
      </c>
      <c r="J446" s="1610"/>
      <c r="K446" s="1610"/>
      <c r="L446" s="27"/>
      <c r="M446" s="788"/>
    </row>
    <row r="447" spans="1:17" s="25" customFormat="1" ht="18.75" customHeight="1" x14ac:dyDescent="0.3">
      <c r="A447" s="25">
        <v>1</v>
      </c>
      <c r="C447" s="20"/>
      <c r="D447" s="20"/>
      <c r="E447" s="20"/>
      <c r="F447" s="27"/>
      <c r="G447" s="606"/>
      <c r="I447" s="20"/>
      <c r="J447" s="20"/>
      <c r="K447" s="20"/>
      <c r="L447" s="27"/>
      <c r="M447" s="788"/>
    </row>
    <row r="448" spans="1:17" s="25" customFormat="1" ht="18.75" customHeight="1" x14ac:dyDescent="0.3">
      <c r="A448" s="25">
        <v>1</v>
      </c>
      <c r="C448" s="882"/>
      <c r="D448" s="20"/>
      <c r="E448" s="20"/>
      <c r="F448" s="27"/>
      <c r="G448" s="606"/>
      <c r="I448" s="882"/>
      <c r="J448" s="20"/>
      <c r="K448" s="20"/>
      <c r="L448" s="27"/>
      <c r="M448" s="788"/>
    </row>
    <row r="449" spans="1:13" s="25" customFormat="1" ht="18.75" customHeight="1" x14ac:dyDescent="0.3">
      <c r="A449" s="25">
        <v>1</v>
      </c>
      <c r="B449" s="28" t="s">
        <v>120</v>
      </c>
      <c r="C449" s="29" t="s">
        <v>121</v>
      </c>
      <c r="D449" s="1611" t="s">
        <v>122</v>
      </c>
      <c r="E449" s="1611"/>
      <c r="F449" s="1611"/>
      <c r="G449" s="606"/>
      <c r="H449" s="28" t="s">
        <v>120</v>
      </c>
      <c r="I449" s="29" t="s">
        <v>121</v>
      </c>
      <c r="J449" s="1611" t="s">
        <v>123</v>
      </c>
      <c r="K449" s="1611"/>
      <c r="L449" s="1611"/>
      <c r="M449" s="788"/>
    </row>
    <row r="450" spans="1:13" s="25" customFormat="1" ht="18.75" customHeight="1" x14ac:dyDescent="0.3">
      <c r="A450" s="25">
        <v>1</v>
      </c>
      <c r="B450" s="28" t="s">
        <v>124</v>
      </c>
      <c r="C450" s="28" t="s">
        <v>265</v>
      </c>
      <c r="D450" s="29" t="s">
        <v>125</v>
      </c>
      <c r="E450" s="883" t="s">
        <v>126</v>
      </c>
      <c r="F450" s="883" t="s">
        <v>127</v>
      </c>
      <c r="G450" s="606"/>
      <c r="H450" s="28" t="s">
        <v>124</v>
      </c>
      <c r="I450" s="28" t="s">
        <v>265</v>
      </c>
      <c r="J450" s="29" t="s">
        <v>125</v>
      </c>
      <c r="K450" s="883" t="s">
        <v>126</v>
      </c>
      <c r="L450" s="883" t="s">
        <v>127</v>
      </c>
      <c r="M450" s="788"/>
    </row>
    <row r="451" spans="1:13" s="25" customFormat="1" ht="19.5" customHeight="1" x14ac:dyDescent="0.3">
      <c r="A451" s="25">
        <v>1</v>
      </c>
      <c r="B451" s="883" t="s">
        <v>8</v>
      </c>
      <c r="C451" s="6" t="s">
        <v>58</v>
      </c>
      <c r="D451" s="2" t="s">
        <v>199</v>
      </c>
      <c r="E451" s="3">
        <v>66</v>
      </c>
      <c r="F451" s="3">
        <v>336.63</v>
      </c>
      <c r="G451" s="606"/>
      <c r="H451" s="883" t="s">
        <v>8</v>
      </c>
      <c r="I451" s="6" t="s">
        <v>58</v>
      </c>
      <c r="J451" s="2" t="s">
        <v>222</v>
      </c>
      <c r="K451" s="3">
        <v>85</v>
      </c>
      <c r="L451" s="3">
        <v>376.70499999999998</v>
      </c>
      <c r="M451" s="788"/>
    </row>
    <row r="452" spans="1:13" s="50" customFormat="1" x14ac:dyDescent="0.3">
      <c r="A452" s="25">
        <v>1</v>
      </c>
      <c r="B452" s="883" t="s">
        <v>3</v>
      </c>
      <c r="C452" s="6" t="s">
        <v>346</v>
      </c>
      <c r="D452" s="2" t="s">
        <v>22</v>
      </c>
      <c r="E452" s="3">
        <v>24</v>
      </c>
      <c r="F452" s="3">
        <v>4.5</v>
      </c>
      <c r="G452" s="605"/>
      <c r="H452" s="883" t="s">
        <v>3</v>
      </c>
      <c r="I452" s="6" t="s">
        <v>346</v>
      </c>
      <c r="J452" s="2" t="s">
        <v>22</v>
      </c>
      <c r="K452" s="3">
        <v>24</v>
      </c>
      <c r="L452" s="3">
        <v>4.5</v>
      </c>
      <c r="M452" s="786"/>
    </row>
    <row r="453" spans="1:13" s="25" customFormat="1" x14ac:dyDescent="0.3">
      <c r="A453" s="25">
        <v>1</v>
      </c>
      <c r="B453" s="5">
        <v>3</v>
      </c>
      <c r="C453" s="6" t="s">
        <v>114</v>
      </c>
      <c r="D453" s="2" t="s">
        <v>2</v>
      </c>
      <c r="E453" s="3">
        <v>6</v>
      </c>
      <c r="F453" s="3">
        <v>28</v>
      </c>
      <c r="G453" s="606"/>
      <c r="H453" s="5">
        <v>3</v>
      </c>
      <c r="I453" s="6" t="s">
        <v>114</v>
      </c>
      <c r="J453" s="2" t="s">
        <v>2</v>
      </c>
      <c r="K453" s="3">
        <v>6</v>
      </c>
      <c r="L453" s="3">
        <v>28</v>
      </c>
      <c r="M453" s="788"/>
    </row>
    <row r="454" spans="1:13" s="25" customFormat="1" x14ac:dyDescent="0.3">
      <c r="A454" s="25">
        <v>1</v>
      </c>
      <c r="B454" s="883" t="s">
        <v>77</v>
      </c>
      <c r="C454" s="6" t="s">
        <v>107</v>
      </c>
      <c r="D454" s="2" t="s">
        <v>14</v>
      </c>
      <c r="E454" s="3">
        <v>3.4</v>
      </c>
      <c r="F454" s="3">
        <v>93.2</v>
      </c>
      <c r="G454" s="606"/>
      <c r="H454" s="883" t="s">
        <v>77</v>
      </c>
      <c r="I454" s="6" t="s">
        <v>107</v>
      </c>
      <c r="J454" s="2" t="s">
        <v>14</v>
      </c>
      <c r="K454" s="3">
        <v>3.4</v>
      </c>
      <c r="L454" s="3">
        <v>93.2</v>
      </c>
      <c r="M454" s="788"/>
    </row>
    <row r="455" spans="1:13" s="949" customFormat="1" ht="18.75" customHeight="1" x14ac:dyDescent="0.3">
      <c r="A455" s="939">
        <v>1</v>
      </c>
      <c r="B455" s="946" t="s">
        <v>23</v>
      </c>
      <c r="C455" s="941" t="s">
        <v>80</v>
      </c>
      <c r="D455" s="942" t="s">
        <v>5</v>
      </c>
      <c r="E455" s="943">
        <v>30</v>
      </c>
      <c r="F455" s="943">
        <v>124.6</v>
      </c>
      <c r="G455" s="947"/>
      <c r="H455" s="946" t="s">
        <v>23</v>
      </c>
      <c r="I455" s="941" t="s">
        <v>80</v>
      </c>
      <c r="J455" s="942" t="s">
        <v>5</v>
      </c>
      <c r="K455" s="943">
        <v>30</v>
      </c>
      <c r="L455" s="943">
        <v>124.6</v>
      </c>
      <c r="M455" s="948"/>
    </row>
    <row r="456" spans="1:13" s="25" customFormat="1" ht="19.5" customHeight="1" x14ac:dyDescent="0.3">
      <c r="A456" s="25">
        <v>1</v>
      </c>
      <c r="B456" s="883" t="s">
        <v>51</v>
      </c>
      <c r="C456" s="6" t="s">
        <v>93</v>
      </c>
      <c r="D456" s="2" t="s">
        <v>2</v>
      </c>
      <c r="E456" s="3">
        <v>75</v>
      </c>
      <c r="F456" s="3">
        <v>92</v>
      </c>
      <c r="G456" s="606"/>
      <c r="H456" s="883" t="s">
        <v>51</v>
      </c>
      <c r="I456" s="6" t="s">
        <v>93</v>
      </c>
      <c r="J456" s="2" t="s">
        <v>2</v>
      </c>
      <c r="K456" s="3">
        <v>75</v>
      </c>
      <c r="L456" s="3">
        <v>92</v>
      </c>
      <c r="M456" s="788"/>
    </row>
    <row r="457" spans="1:13" s="25" customFormat="1" x14ac:dyDescent="0.3">
      <c r="A457" s="25">
        <v>1</v>
      </c>
      <c r="B457" s="5"/>
      <c r="C457" s="6"/>
      <c r="D457" s="2"/>
      <c r="E457" s="3"/>
      <c r="F457" s="3"/>
      <c r="G457" s="656"/>
      <c r="H457" s="883"/>
      <c r="I457" s="1"/>
      <c r="J457" s="883"/>
      <c r="K457" s="7"/>
      <c r="L457" s="7"/>
      <c r="M457" s="788"/>
    </row>
    <row r="458" spans="1:13" s="25" customFormat="1" x14ac:dyDescent="0.3">
      <c r="A458" s="25">
        <v>1</v>
      </c>
      <c r="B458" s="5"/>
      <c r="C458" s="6"/>
      <c r="D458" s="2" t="s">
        <v>128</v>
      </c>
      <c r="E458" s="3">
        <f>SUM(E451:E456)</f>
        <v>204.4</v>
      </c>
      <c r="F458" s="3">
        <f>SUM(F451:F456)</f>
        <v>678.93</v>
      </c>
      <c r="G458" s="656"/>
      <c r="H458" s="5"/>
      <c r="I458" s="6"/>
      <c r="J458" s="2" t="s">
        <v>128</v>
      </c>
      <c r="K458" s="3">
        <f>SUM(K451:K456)</f>
        <v>223.4</v>
      </c>
      <c r="L458" s="3">
        <f>SUM(L451:L456)</f>
        <v>719.005</v>
      </c>
      <c r="M458" s="788"/>
    </row>
    <row r="459" spans="1:13" s="25" customFormat="1" x14ac:dyDescent="0.3">
      <c r="A459" s="25">
        <v>1</v>
      </c>
      <c r="B459" s="5"/>
      <c r="C459" s="6"/>
      <c r="D459" s="2"/>
      <c r="E459" s="3"/>
      <c r="F459" s="3"/>
      <c r="G459" s="656"/>
      <c r="H459" s="5"/>
      <c r="I459" s="6"/>
      <c r="J459" s="2"/>
      <c r="K459" s="3"/>
      <c r="L459" s="3"/>
      <c r="M459" s="788"/>
    </row>
    <row r="460" spans="1:13" s="25" customFormat="1" x14ac:dyDescent="0.3">
      <c r="A460" s="25">
        <v>1</v>
      </c>
      <c r="B460" s="28" t="s">
        <v>124</v>
      </c>
      <c r="C460" s="3" t="s">
        <v>259</v>
      </c>
      <c r="D460" s="2" t="s">
        <v>125</v>
      </c>
      <c r="E460" s="3" t="s">
        <v>126</v>
      </c>
      <c r="F460" s="3" t="s">
        <v>127</v>
      </c>
      <c r="G460" s="656"/>
      <c r="H460" s="28" t="s">
        <v>124</v>
      </c>
      <c r="I460" s="3" t="s">
        <v>247</v>
      </c>
      <c r="J460" s="2" t="s">
        <v>125</v>
      </c>
      <c r="K460" s="3" t="s">
        <v>126</v>
      </c>
      <c r="L460" s="3" t="s">
        <v>127</v>
      </c>
      <c r="M460" s="788"/>
    </row>
    <row r="461" spans="1:13" s="25" customFormat="1" ht="19.5" customHeight="1" x14ac:dyDescent="0.3">
      <c r="A461" s="25">
        <v>1</v>
      </c>
      <c r="B461" s="883" t="s">
        <v>8</v>
      </c>
      <c r="C461" s="6" t="s">
        <v>276</v>
      </c>
      <c r="D461" s="2" t="s">
        <v>9</v>
      </c>
      <c r="E461" s="3">
        <v>70</v>
      </c>
      <c r="F461" s="410">
        <v>134.75</v>
      </c>
      <c r="G461" s="781"/>
      <c r="H461" s="883" t="s">
        <v>8</v>
      </c>
      <c r="I461" s="6" t="s">
        <v>276</v>
      </c>
      <c r="J461" s="2" t="s">
        <v>9</v>
      </c>
      <c r="K461" s="3">
        <v>70</v>
      </c>
      <c r="L461" s="3">
        <v>134.75</v>
      </c>
      <c r="M461" s="788"/>
    </row>
    <row r="462" spans="1:13" s="389" customFormat="1" x14ac:dyDescent="0.3">
      <c r="A462" s="25">
        <v>1</v>
      </c>
      <c r="B462" s="883">
        <v>2</v>
      </c>
      <c r="C462" s="6" t="s">
        <v>94</v>
      </c>
      <c r="D462" s="2" t="s">
        <v>5</v>
      </c>
      <c r="E462" s="3">
        <v>60</v>
      </c>
      <c r="F462" s="410">
        <v>125</v>
      </c>
      <c r="G462" s="781"/>
      <c r="H462" s="883">
        <v>2</v>
      </c>
      <c r="I462" s="6" t="s">
        <v>94</v>
      </c>
      <c r="J462" s="2" t="s">
        <v>5</v>
      </c>
      <c r="K462" s="3">
        <v>60</v>
      </c>
      <c r="L462" s="3">
        <v>125</v>
      </c>
      <c r="M462" s="795"/>
    </row>
    <row r="463" spans="1:13" s="8" customFormat="1" x14ac:dyDescent="0.3">
      <c r="A463" s="25">
        <v>1</v>
      </c>
      <c r="B463" s="5">
        <v>3</v>
      </c>
      <c r="C463" s="6" t="s">
        <v>43</v>
      </c>
      <c r="D463" s="2" t="s">
        <v>17</v>
      </c>
      <c r="E463" s="3">
        <v>45</v>
      </c>
      <c r="F463" s="410">
        <v>242.70999999999998</v>
      </c>
      <c r="G463" s="837"/>
      <c r="H463" s="5">
        <v>3</v>
      </c>
      <c r="I463" s="6" t="s">
        <v>43</v>
      </c>
      <c r="J463" s="2" t="s">
        <v>44</v>
      </c>
      <c r="K463" s="3">
        <v>58</v>
      </c>
      <c r="L463" s="3">
        <v>298.71999999999997</v>
      </c>
      <c r="M463" s="786"/>
    </row>
    <row r="464" spans="1:13" s="50" customFormat="1" x14ac:dyDescent="0.3">
      <c r="A464" s="25">
        <v>1</v>
      </c>
      <c r="B464" s="883" t="s">
        <v>77</v>
      </c>
      <c r="C464" s="6" t="s">
        <v>346</v>
      </c>
      <c r="D464" s="2" t="s">
        <v>22</v>
      </c>
      <c r="E464" s="3">
        <v>24</v>
      </c>
      <c r="F464" s="410">
        <v>4.5</v>
      </c>
      <c r="G464" s="780"/>
      <c r="H464" s="883" t="s">
        <v>77</v>
      </c>
      <c r="I464" s="6" t="s">
        <v>346</v>
      </c>
      <c r="J464" s="2" t="s">
        <v>22</v>
      </c>
      <c r="K464" s="3">
        <v>24</v>
      </c>
      <c r="L464" s="3">
        <v>4.5</v>
      </c>
      <c r="M464" s="786"/>
    </row>
    <row r="465" spans="1:13" s="25" customFormat="1" ht="19.5" customHeight="1" x14ac:dyDescent="0.3">
      <c r="A465" s="25">
        <v>1</v>
      </c>
      <c r="B465" s="883" t="s">
        <v>23</v>
      </c>
      <c r="C465" s="6" t="s">
        <v>113</v>
      </c>
      <c r="D465" s="2" t="s">
        <v>2</v>
      </c>
      <c r="E465" s="3">
        <v>15</v>
      </c>
      <c r="F465" s="410">
        <v>94.2</v>
      </c>
      <c r="G465" s="781"/>
      <c r="H465" s="883" t="s">
        <v>23</v>
      </c>
      <c r="I465" s="6" t="s">
        <v>113</v>
      </c>
      <c r="J465" s="2" t="s">
        <v>2</v>
      </c>
      <c r="K465" s="3">
        <v>15</v>
      </c>
      <c r="L465" s="3">
        <v>94.2</v>
      </c>
      <c r="M465" s="788"/>
    </row>
    <row r="466" spans="1:13" s="50" customFormat="1" x14ac:dyDescent="0.3">
      <c r="A466" s="25">
        <v>1</v>
      </c>
      <c r="B466" s="883" t="s">
        <v>51</v>
      </c>
      <c r="C466" s="6" t="s">
        <v>107</v>
      </c>
      <c r="D466" s="2" t="s">
        <v>14</v>
      </c>
      <c r="E466" s="3">
        <v>3.4</v>
      </c>
      <c r="F466" s="410">
        <v>93.2</v>
      </c>
      <c r="G466" s="781"/>
      <c r="H466" s="883" t="s">
        <v>51</v>
      </c>
      <c r="I466" s="6" t="s">
        <v>107</v>
      </c>
      <c r="J466" s="2" t="s">
        <v>14</v>
      </c>
      <c r="K466" s="3">
        <v>3.4</v>
      </c>
      <c r="L466" s="3">
        <v>93.2</v>
      </c>
      <c r="M466" s="786"/>
    </row>
    <row r="467" spans="1:13" s="25" customFormat="1" ht="19.5" customHeight="1" x14ac:dyDescent="0.3">
      <c r="A467" s="25">
        <v>1</v>
      </c>
      <c r="B467" s="883" t="s">
        <v>15</v>
      </c>
      <c r="C467" s="6" t="s">
        <v>108</v>
      </c>
      <c r="D467" s="2" t="s">
        <v>65</v>
      </c>
      <c r="E467" s="3">
        <v>1.2</v>
      </c>
      <c r="F467" s="410">
        <v>21.5</v>
      </c>
      <c r="G467" s="781"/>
      <c r="H467" s="883" t="s">
        <v>15</v>
      </c>
      <c r="I467" s="6" t="s">
        <v>108</v>
      </c>
      <c r="J467" s="2" t="s">
        <v>65</v>
      </c>
      <c r="K467" s="3">
        <v>1.2</v>
      </c>
      <c r="L467" s="3">
        <v>21.5</v>
      </c>
      <c r="M467" s="788"/>
    </row>
    <row r="468" spans="1:13" s="8" customFormat="1" ht="18.75" customHeight="1" x14ac:dyDescent="0.3">
      <c r="A468" s="25">
        <v>1</v>
      </c>
      <c r="B468" s="5">
        <v>8</v>
      </c>
      <c r="C468" s="6" t="s">
        <v>63</v>
      </c>
      <c r="D468" s="2" t="s">
        <v>5</v>
      </c>
      <c r="E468" s="3">
        <v>90</v>
      </c>
      <c r="F468" s="410">
        <v>45.6</v>
      </c>
      <c r="G468" s="838"/>
      <c r="H468" s="5">
        <v>8</v>
      </c>
      <c r="I468" s="6" t="s">
        <v>63</v>
      </c>
      <c r="J468" s="2" t="s">
        <v>5</v>
      </c>
      <c r="K468" s="3">
        <v>90</v>
      </c>
      <c r="L468" s="3">
        <v>45.6</v>
      </c>
    </row>
    <row r="469" spans="1:13" s="50" customFormat="1" x14ac:dyDescent="0.3">
      <c r="A469" s="25">
        <v>1</v>
      </c>
      <c r="B469" s="5"/>
      <c r="C469" s="6"/>
      <c r="D469" s="2"/>
      <c r="E469" s="3"/>
      <c r="F469" s="410"/>
      <c r="G469" s="783"/>
      <c r="H469" s="5"/>
      <c r="I469" s="6"/>
      <c r="J469" s="2"/>
      <c r="K469" s="3"/>
      <c r="L469" s="3"/>
      <c r="M469" s="792"/>
    </row>
    <row r="470" spans="1:13" s="25" customFormat="1" x14ac:dyDescent="0.3">
      <c r="A470" s="25">
        <v>1</v>
      </c>
      <c r="B470" s="883"/>
      <c r="C470" s="6"/>
      <c r="D470" s="2" t="s">
        <v>128</v>
      </c>
      <c r="E470" s="3">
        <f>SUM(E461:E469)</f>
        <v>308.60000000000002</v>
      </c>
      <c r="F470" s="410">
        <f>SUM(F461:F469)</f>
        <v>761.46</v>
      </c>
      <c r="G470" s="782"/>
      <c r="H470" s="883"/>
      <c r="I470" s="6"/>
      <c r="J470" s="2" t="s">
        <v>128</v>
      </c>
      <c r="K470" s="3">
        <f>SUM(K461:K469)</f>
        <v>321.60000000000002</v>
      </c>
      <c r="L470" s="3">
        <f>SUM(L461:L469)</f>
        <v>817.47000000000014</v>
      </c>
      <c r="M470" s="788"/>
    </row>
    <row r="471" spans="1:13" s="25" customFormat="1" x14ac:dyDescent="0.3">
      <c r="A471" s="25">
        <v>1</v>
      </c>
      <c r="B471" s="5"/>
      <c r="C471" s="6"/>
      <c r="D471" s="2"/>
      <c r="E471" s="3"/>
      <c r="F471" s="410"/>
      <c r="G471" s="781"/>
      <c r="H471" s="5"/>
      <c r="I471" s="6"/>
      <c r="J471" s="2"/>
      <c r="K471" s="3"/>
      <c r="L471" s="3"/>
      <c r="M471" s="788"/>
    </row>
    <row r="472" spans="1:13" s="25" customFormat="1" x14ac:dyDescent="0.3">
      <c r="A472" s="25">
        <v>1</v>
      </c>
      <c r="B472" s="5"/>
      <c r="C472" s="6"/>
      <c r="D472" s="2"/>
      <c r="E472" s="3"/>
      <c r="F472" s="410"/>
      <c r="G472" s="781"/>
      <c r="H472" s="5"/>
      <c r="I472" s="6"/>
      <c r="J472" s="2"/>
      <c r="K472" s="3"/>
      <c r="L472" s="3"/>
      <c r="M472" s="788"/>
    </row>
    <row r="473" spans="1:13" s="25" customFormat="1" x14ac:dyDescent="0.3">
      <c r="A473" s="25">
        <v>1</v>
      </c>
      <c r="B473" s="883"/>
      <c r="C473" s="6"/>
      <c r="D473" s="2" t="s">
        <v>136</v>
      </c>
      <c r="E473" s="3">
        <f>+E470+E458</f>
        <v>513</v>
      </c>
      <c r="F473" s="410">
        <f>+F470+F458</f>
        <v>1440.3899999999999</v>
      </c>
      <c r="G473" s="818"/>
      <c r="H473" s="3"/>
      <c r="I473" s="3"/>
      <c r="J473" s="3" t="s">
        <v>136</v>
      </c>
      <c r="K473" s="3">
        <f>+K470+K458</f>
        <v>545</v>
      </c>
      <c r="L473" s="3">
        <f>+L470+L458</f>
        <v>1536.4750000000001</v>
      </c>
      <c r="M473" s="788"/>
    </row>
    <row r="474" spans="1:13" s="25" customFormat="1" ht="18.75" customHeight="1" x14ac:dyDescent="0.3">
      <c r="A474" s="25">
        <v>1</v>
      </c>
      <c r="C474" s="20"/>
      <c r="D474" s="20"/>
      <c r="F474" s="405"/>
      <c r="G474" s="817"/>
      <c r="I474" s="20"/>
      <c r="J474" s="20"/>
      <c r="L474" s="24"/>
      <c r="M474" s="788"/>
    </row>
    <row r="475" spans="1:13" s="25" customFormat="1" ht="18.75" customHeight="1" x14ac:dyDescent="0.3">
      <c r="A475" s="25">
        <v>1</v>
      </c>
      <c r="C475" s="20"/>
      <c r="D475" s="20"/>
      <c r="F475" s="405"/>
      <c r="G475" s="817"/>
      <c r="I475" s="20"/>
      <c r="J475" s="20"/>
      <c r="L475" s="24"/>
      <c r="M475" s="788"/>
    </row>
    <row r="476" spans="1:13" s="25" customFormat="1" x14ac:dyDescent="0.3">
      <c r="A476" s="25">
        <v>1</v>
      </c>
      <c r="B476" s="461"/>
      <c r="C476" s="461"/>
      <c r="D476" s="461"/>
      <c r="E476" s="461"/>
      <c r="F476" s="820"/>
      <c r="G476" s="821"/>
      <c r="H476" s="36"/>
      <c r="I476" s="463"/>
      <c r="J476" s="463"/>
      <c r="K476" s="463"/>
      <c r="L476" s="463"/>
      <c r="M476" s="788"/>
    </row>
    <row r="477" spans="1:13" s="25" customFormat="1" x14ac:dyDescent="0.3">
      <c r="A477" s="25">
        <v>1</v>
      </c>
      <c r="B477" s="461"/>
      <c r="C477" s="36"/>
      <c r="D477" s="462"/>
      <c r="E477" s="463"/>
      <c r="F477" s="819"/>
      <c r="G477" s="818"/>
      <c r="H477" s="463"/>
      <c r="I477" s="463"/>
      <c r="J477" s="463"/>
      <c r="K477" s="463"/>
      <c r="L477" s="463"/>
      <c r="M477" s="788"/>
    </row>
    <row r="478" spans="1:13" s="25" customFormat="1" ht="18.75" customHeight="1" x14ac:dyDescent="0.3">
      <c r="A478" s="25">
        <v>1</v>
      </c>
      <c r="C478" s="37" t="s">
        <v>130</v>
      </c>
      <c r="E478" s="94" t="s">
        <v>131</v>
      </c>
      <c r="F478" s="404"/>
      <c r="G478" s="817"/>
      <c r="I478" s="37" t="s">
        <v>130</v>
      </c>
      <c r="K478" s="94" t="s">
        <v>131</v>
      </c>
      <c r="L478" s="20"/>
      <c r="M478" s="788"/>
    </row>
    <row r="479" spans="1:13" s="25" customFormat="1" ht="51.75" customHeight="1" x14ac:dyDescent="0.3">
      <c r="A479" s="25">
        <v>1</v>
      </c>
      <c r="C479" s="38" t="s">
        <v>132</v>
      </c>
      <c r="E479" s="38" t="s">
        <v>140</v>
      </c>
      <c r="F479" s="416"/>
      <c r="G479" s="817"/>
      <c r="I479" s="38" t="s">
        <v>139</v>
      </c>
      <c r="K479" s="38" t="s">
        <v>140</v>
      </c>
      <c r="L479" s="39"/>
      <c r="M479" s="788"/>
    </row>
    <row r="480" spans="1:13" s="25" customFormat="1" ht="22.5" customHeight="1" x14ac:dyDescent="0.3">
      <c r="A480" s="25">
        <v>1</v>
      </c>
      <c r="C480" s="38"/>
      <c r="E480" s="38"/>
      <c r="F480" s="416"/>
      <c r="G480" s="817"/>
      <c r="H480" s="38"/>
      <c r="J480" s="38"/>
      <c r="K480" s="39"/>
      <c r="L480" s="38"/>
      <c r="M480" s="788"/>
    </row>
    <row r="481" spans="1:17" s="96" customFormat="1" x14ac:dyDescent="0.3">
      <c r="A481" s="25">
        <v>1</v>
      </c>
      <c r="C481" s="19"/>
      <c r="D481" s="19"/>
      <c r="E481" s="19"/>
      <c r="F481" s="19"/>
      <c r="G481" s="661"/>
      <c r="I481" s="19"/>
      <c r="J481" s="19"/>
      <c r="K481" s="19"/>
      <c r="L481" s="19"/>
      <c r="M481" s="787"/>
    </row>
    <row r="482" spans="1:17" x14ac:dyDescent="0.3">
      <c r="A482" s="25">
        <v>1</v>
      </c>
      <c r="B482" s="25"/>
      <c r="H482" s="31"/>
      <c r="I482" s="32"/>
      <c r="J482" s="32"/>
      <c r="K482" s="32"/>
      <c r="L482" s="32"/>
    </row>
    <row r="483" spans="1:17" s="25" customFormat="1" ht="18.75" customHeight="1" x14ac:dyDescent="0.3">
      <c r="A483" s="25">
        <v>1</v>
      </c>
      <c r="C483" s="22" t="s">
        <v>115</v>
      </c>
      <c r="D483" s="20"/>
      <c r="E483" s="20"/>
      <c r="F483" s="20"/>
      <c r="G483" s="656"/>
      <c r="I483" s="22" t="s">
        <v>115</v>
      </c>
      <c r="J483" s="20"/>
      <c r="K483" s="20"/>
      <c r="L483" s="20"/>
      <c r="M483" s="788"/>
    </row>
    <row r="484" spans="1:17" s="25" customFormat="1" ht="18.75" customHeight="1" x14ac:dyDescent="0.3">
      <c r="A484" s="25">
        <v>1</v>
      </c>
      <c r="C484" s="22" t="s">
        <v>137</v>
      </c>
      <c r="D484" s="20"/>
      <c r="E484" s="20"/>
      <c r="F484" s="20"/>
      <c r="G484" s="606"/>
      <c r="I484" s="22" t="s">
        <v>138</v>
      </c>
      <c r="J484" s="20"/>
      <c r="K484" s="20"/>
      <c r="L484" s="20"/>
      <c r="M484" s="788"/>
    </row>
    <row r="485" spans="1:17" s="25" customFormat="1" ht="18.75" customHeight="1" x14ac:dyDescent="0.3">
      <c r="A485" s="25">
        <v>1</v>
      </c>
      <c r="C485" s="20"/>
      <c r="D485" s="20"/>
      <c r="E485" s="20"/>
      <c r="F485" s="20"/>
      <c r="G485" s="606"/>
      <c r="I485" s="20"/>
      <c r="J485" s="20"/>
      <c r="K485" s="20"/>
      <c r="L485" s="20"/>
      <c r="M485" s="788"/>
    </row>
    <row r="486" spans="1:17" s="25" customFormat="1" ht="18.75" customHeight="1" x14ac:dyDescent="0.3">
      <c r="A486" s="25">
        <v>1</v>
      </c>
      <c r="C486" s="20"/>
      <c r="D486" s="20"/>
      <c r="F486" s="603" t="s">
        <v>116</v>
      </c>
      <c r="G486" s="606"/>
      <c r="I486" s="20"/>
      <c r="J486" s="20"/>
      <c r="L486" s="603" t="s">
        <v>116</v>
      </c>
      <c r="M486" s="802"/>
      <c r="N486" s="629"/>
      <c r="O486" s="629"/>
      <c r="P486" s="629"/>
      <c r="Q486" s="629"/>
    </row>
    <row r="487" spans="1:17" s="25" customFormat="1" ht="18.75" customHeight="1" x14ac:dyDescent="0.3">
      <c r="A487" s="25">
        <v>1</v>
      </c>
      <c r="C487" s="20"/>
      <c r="D487" s="20"/>
      <c r="F487" s="603" t="s">
        <v>134</v>
      </c>
      <c r="G487" s="606"/>
      <c r="I487" s="20"/>
      <c r="J487" s="20"/>
      <c r="L487" s="603" t="s">
        <v>134</v>
      </c>
      <c r="M487" s="802"/>
      <c r="N487" s="629"/>
      <c r="O487" s="629"/>
      <c r="P487" s="629"/>
      <c r="Q487" s="629"/>
    </row>
    <row r="488" spans="1:17" s="25" customFormat="1" ht="18.75" customHeight="1" x14ac:dyDescent="0.3">
      <c r="A488" s="25">
        <v>1</v>
      </c>
      <c r="C488" s="20"/>
      <c r="D488" s="20"/>
      <c r="F488" s="603" t="s">
        <v>117</v>
      </c>
      <c r="G488" s="606"/>
      <c r="I488" s="20"/>
      <c r="J488" s="20"/>
      <c r="L488" s="603" t="s">
        <v>117</v>
      </c>
      <c r="M488" s="802"/>
      <c r="N488" s="629"/>
      <c r="O488" s="629"/>
      <c r="P488" s="629"/>
      <c r="Q488" s="629"/>
    </row>
    <row r="489" spans="1:17" s="25" customFormat="1" ht="18.75" customHeight="1" x14ac:dyDescent="0.3">
      <c r="A489" s="25">
        <v>1</v>
      </c>
      <c r="C489" s="20"/>
      <c r="D489" s="20"/>
      <c r="F489" s="603" t="s">
        <v>257</v>
      </c>
      <c r="G489" s="606"/>
      <c r="I489" s="20"/>
      <c r="J489" s="20"/>
      <c r="L489" s="603" t="s">
        <v>257</v>
      </c>
      <c r="M489" s="802"/>
      <c r="N489" s="629"/>
      <c r="O489" s="629"/>
      <c r="P489" s="629"/>
      <c r="Q489" s="629"/>
    </row>
    <row r="490" spans="1:17" s="25" customFormat="1" ht="18.75" customHeight="1" x14ac:dyDescent="0.3">
      <c r="A490" s="25">
        <v>1</v>
      </c>
      <c r="C490" s="20"/>
      <c r="D490" s="20"/>
      <c r="E490" s="20"/>
      <c r="F490" s="20"/>
      <c r="G490" s="656"/>
      <c r="I490" s="20"/>
      <c r="J490" s="20"/>
      <c r="K490" s="20"/>
      <c r="L490" s="20"/>
      <c r="M490" s="788"/>
    </row>
    <row r="491" spans="1:17" s="25" customFormat="1" ht="18.75" customHeight="1" x14ac:dyDescent="0.3">
      <c r="A491" s="25">
        <v>1</v>
      </c>
      <c r="C491" s="20"/>
      <c r="D491" s="20"/>
      <c r="E491" s="20"/>
      <c r="F491" s="20"/>
      <c r="G491" s="656"/>
      <c r="I491" s="20"/>
      <c r="J491" s="20"/>
      <c r="K491" s="20"/>
      <c r="L491" s="20"/>
      <c r="M491" s="788"/>
    </row>
    <row r="492" spans="1:17" s="25" customFormat="1" ht="18.75" customHeight="1" x14ac:dyDescent="0.3">
      <c r="A492" s="25">
        <v>1</v>
      </c>
      <c r="C492" s="20"/>
      <c r="D492" s="20"/>
      <c r="E492" s="20"/>
      <c r="F492" s="20"/>
      <c r="G492" s="656"/>
      <c r="I492" s="20"/>
      <c r="J492" s="20"/>
      <c r="K492" s="20"/>
      <c r="L492" s="20"/>
      <c r="M492" s="788"/>
    </row>
    <row r="493" spans="1:17" s="25" customFormat="1" ht="18.75" customHeight="1" x14ac:dyDescent="0.3">
      <c r="A493" s="25">
        <v>1</v>
      </c>
      <c r="C493" s="1612" t="s">
        <v>119</v>
      </c>
      <c r="D493" s="1612"/>
      <c r="E493" s="1612"/>
      <c r="F493" s="26"/>
      <c r="G493" s="606"/>
      <c r="I493" s="1612" t="s">
        <v>119</v>
      </c>
      <c r="J493" s="1612"/>
      <c r="K493" s="1612"/>
      <c r="L493" s="26"/>
      <c r="M493" s="788"/>
    </row>
    <row r="494" spans="1:17" s="25" customFormat="1" ht="18.75" customHeight="1" x14ac:dyDescent="0.3">
      <c r="A494" s="25">
        <v>1</v>
      </c>
      <c r="C494" s="1610">
        <v>45247</v>
      </c>
      <c r="D494" s="1610"/>
      <c r="E494" s="1610"/>
      <c r="F494" s="27"/>
      <c r="G494" s="606"/>
      <c r="I494" s="1610">
        <f>C494</f>
        <v>45247</v>
      </c>
      <c r="J494" s="1610"/>
      <c r="K494" s="1610"/>
      <c r="L494" s="27"/>
      <c r="M494" s="788"/>
    </row>
    <row r="495" spans="1:17" s="25" customFormat="1" ht="18.75" customHeight="1" x14ac:dyDescent="0.3">
      <c r="A495" s="25">
        <v>1</v>
      </c>
      <c r="C495" s="20"/>
      <c r="D495" s="20"/>
      <c r="E495" s="20"/>
      <c r="F495" s="27"/>
      <c r="G495" s="606"/>
      <c r="I495" s="20"/>
      <c r="J495" s="20"/>
      <c r="K495" s="20"/>
      <c r="L495" s="27"/>
      <c r="M495" s="788"/>
    </row>
    <row r="496" spans="1:17" s="25" customFormat="1" ht="18.75" customHeight="1" x14ac:dyDescent="0.3">
      <c r="A496" s="25">
        <v>1</v>
      </c>
      <c r="C496" s="882"/>
      <c r="D496" s="20"/>
      <c r="E496" s="20"/>
      <c r="F496" s="27"/>
      <c r="G496" s="606"/>
      <c r="I496" s="882"/>
      <c r="J496" s="20"/>
      <c r="K496" s="20"/>
      <c r="L496" s="27"/>
      <c r="M496" s="788"/>
    </row>
    <row r="497" spans="1:13" s="25" customFormat="1" ht="18.75" customHeight="1" x14ac:dyDescent="0.3">
      <c r="A497" s="25">
        <v>1</v>
      </c>
      <c r="B497" s="28" t="s">
        <v>120</v>
      </c>
      <c r="C497" s="29" t="s">
        <v>121</v>
      </c>
      <c r="D497" s="1611" t="s">
        <v>122</v>
      </c>
      <c r="E497" s="1611"/>
      <c r="F497" s="1611"/>
      <c r="G497" s="606"/>
      <c r="H497" s="28" t="s">
        <v>120</v>
      </c>
      <c r="I497" s="29" t="s">
        <v>121</v>
      </c>
      <c r="J497" s="1611" t="s">
        <v>123</v>
      </c>
      <c r="K497" s="1611"/>
      <c r="L497" s="1611"/>
      <c r="M497" s="788"/>
    </row>
    <row r="498" spans="1:13" s="25" customFormat="1" ht="18.75" customHeight="1" x14ac:dyDescent="0.3">
      <c r="A498" s="25">
        <v>1</v>
      </c>
      <c r="B498" s="28" t="s">
        <v>124</v>
      </c>
      <c r="C498" s="28" t="s">
        <v>265</v>
      </c>
      <c r="D498" s="29" t="s">
        <v>125</v>
      </c>
      <c r="E498" s="883" t="s">
        <v>126</v>
      </c>
      <c r="F498" s="883" t="s">
        <v>127</v>
      </c>
      <c r="G498" s="606"/>
      <c r="H498" s="28" t="s">
        <v>124</v>
      </c>
      <c r="I498" s="28" t="s">
        <v>265</v>
      </c>
      <c r="J498" s="29" t="s">
        <v>125</v>
      </c>
      <c r="K498" s="883" t="s">
        <v>126</v>
      </c>
      <c r="L498" s="883" t="s">
        <v>127</v>
      </c>
      <c r="M498" s="788"/>
    </row>
    <row r="499" spans="1:13" s="25" customFormat="1" ht="19.5" customHeight="1" x14ac:dyDescent="0.3">
      <c r="A499" s="25">
        <v>1</v>
      </c>
      <c r="B499" s="883">
        <v>1</v>
      </c>
      <c r="C499" s="6" t="s">
        <v>83</v>
      </c>
      <c r="D499" s="2" t="s">
        <v>86</v>
      </c>
      <c r="E499" s="3">
        <v>90</v>
      </c>
      <c r="F499" s="3">
        <v>302.39999999999998</v>
      </c>
      <c r="G499" s="606"/>
      <c r="H499" s="883">
        <v>1</v>
      </c>
      <c r="I499" s="6" t="s">
        <v>83</v>
      </c>
      <c r="J499" s="2" t="s">
        <v>85</v>
      </c>
      <c r="K499" s="3">
        <v>100</v>
      </c>
      <c r="L499" s="3">
        <v>500.08</v>
      </c>
      <c r="M499" s="788"/>
    </row>
    <row r="500" spans="1:13" s="8" customFormat="1" x14ac:dyDescent="0.3">
      <c r="A500" s="25">
        <v>1</v>
      </c>
      <c r="B500" s="5" t="s">
        <v>3</v>
      </c>
      <c r="C500" s="6" t="s">
        <v>347</v>
      </c>
      <c r="D500" s="2" t="s">
        <v>14</v>
      </c>
      <c r="E500" s="3">
        <v>24</v>
      </c>
      <c r="F500" s="3">
        <v>3.9199999999999995</v>
      </c>
      <c r="G500" s="677"/>
      <c r="H500" s="5" t="s">
        <v>3</v>
      </c>
      <c r="I500" s="6" t="s">
        <v>347</v>
      </c>
      <c r="J500" s="2" t="s">
        <v>14</v>
      </c>
      <c r="K500" s="3">
        <v>24</v>
      </c>
      <c r="L500" s="3">
        <v>3.9199999999999995</v>
      </c>
      <c r="M500" s="786"/>
    </row>
    <row r="501" spans="1:13" s="50" customFormat="1" x14ac:dyDescent="0.3">
      <c r="A501" s="25">
        <v>1</v>
      </c>
      <c r="B501" s="883">
        <v>3</v>
      </c>
      <c r="C501" s="6" t="s">
        <v>114</v>
      </c>
      <c r="D501" s="2" t="s">
        <v>2</v>
      </c>
      <c r="E501" s="3">
        <v>6</v>
      </c>
      <c r="F501" s="3">
        <v>28</v>
      </c>
      <c r="G501" s="605"/>
      <c r="H501" s="883">
        <v>3</v>
      </c>
      <c r="I501" s="6" t="s">
        <v>114</v>
      </c>
      <c r="J501" s="2" t="s">
        <v>2</v>
      </c>
      <c r="K501" s="3">
        <v>6</v>
      </c>
      <c r="L501" s="3">
        <v>28</v>
      </c>
      <c r="M501" s="786"/>
    </row>
    <row r="502" spans="1:13" s="25" customFormat="1" x14ac:dyDescent="0.3">
      <c r="A502" s="25">
        <v>1</v>
      </c>
      <c r="B502" s="883" t="s">
        <v>77</v>
      </c>
      <c r="C502" s="6" t="s">
        <v>107</v>
      </c>
      <c r="D502" s="2" t="s">
        <v>14</v>
      </c>
      <c r="E502" s="3">
        <v>3.4</v>
      </c>
      <c r="F502" s="3">
        <v>93.2</v>
      </c>
      <c r="G502" s="606"/>
      <c r="H502" s="883" t="s">
        <v>77</v>
      </c>
      <c r="I502" s="6" t="s">
        <v>107</v>
      </c>
      <c r="J502" s="2" t="s">
        <v>14</v>
      </c>
      <c r="K502" s="3">
        <v>3.4</v>
      </c>
      <c r="L502" s="3">
        <v>93.2</v>
      </c>
      <c r="M502" s="788"/>
    </row>
    <row r="503" spans="1:13" s="50" customFormat="1" ht="18.75" customHeight="1" x14ac:dyDescent="0.3">
      <c r="A503" s="25">
        <v>1</v>
      </c>
      <c r="B503" s="883" t="s">
        <v>23</v>
      </c>
      <c r="C503" s="6" t="s">
        <v>110</v>
      </c>
      <c r="D503" s="2" t="s">
        <v>5</v>
      </c>
      <c r="E503" s="3">
        <v>140</v>
      </c>
      <c r="F503" s="3">
        <v>77</v>
      </c>
      <c r="G503" s="662"/>
      <c r="H503" s="883" t="s">
        <v>23</v>
      </c>
      <c r="I503" s="6" t="s">
        <v>110</v>
      </c>
      <c r="J503" s="2" t="s">
        <v>5</v>
      </c>
      <c r="K503" s="3">
        <v>140</v>
      </c>
      <c r="L503" s="3">
        <v>77</v>
      </c>
      <c r="M503" s="786"/>
    </row>
    <row r="504" spans="1:13" s="50" customFormat="1" ht="18.75" customHeight="1" x14ac:dyDescent="0.3">
      <c r="A504" s="25">
        <v>1</v>
      </c>
      <c r="B504" s="883"/>
      <c r="C504" s="6"/>
      <c r="D504" s="2"/>
      <c r="E504" s="3"/>
      <c r="F504" s="3"/>
      <c r="G504" s="662"/>
      <c r="H504" s="883"/>
      <c r="I504" s="6"/>
      <c r="J504" s="2"/>
      <c r="K504" s="3"/>
      <c r="L504" s="3"/>
      <c r="M504" s="786"/>
    </row>
    <row r="505" spans="1:13" s="25" customFormat="1" x14ac:dyDescent="0.3">
      <c r="A505" s="25">
        <v>1</v>
      </c>
      <c r="B505" s="5"/>
      <c r="C505" s="6"/>
      <c r="D505" s="2"/>
      <c r="E505" s="3"/>
      <c r="F505" s="3"/>
      <c r="G505" s="656"/>
      <c r="H505" s="883"/>
      <c r="I505" s="1"/>
      <c r="J505" s="883"/>
      <c r="K505" s="7"/>
      <c r="L505" s="7"/>
      <c r="M505" s="788"/>
    </row>
    <row r="506" spans="1:13" s="25" customFormat="1" x14ac:dyDescent="0.3">
      <c r="A506" s="25">
        <v>1</v>
      </c>
      <c r="B506" s="5"/>
      <c r="C506" s="6"/>
      <c r="D506" s="2" t="s">
        <v>128</v>
      </c>
      <c r="E506" s="3">
        <f>SUM(E499:E504)</f>
        <v>263.39999999999998</v>
      </c>
      <c r="F506" s="3">
        <f>SUM(F499:F504)</f>
        <v>504.52</v>
      </c>
      <c r="G506" s="656"/>
      <c r="H506" s="5"/>
      <c r="I506" s="6"/>
      <c r="J506" s="2" t="s">
        <v>128</v>
      </c>
      <c r="K506" s="3">
        <f>SUM(K499:K504)</f>
        <v>273.39999999999998</v>
      </c>
      <c r="L506" s="3">
        <f>SUM(L499:L504)</f>
        <v>702.2</v>
      </c>
      <c r="M506" s="788"/>
    </row>
    <row r="507" spans="1:13" s="25" customFormat="1" x14ac:dyDescent="0.3">
      <c r="A507" s="25">
        <v>1</v>
      </c>
      <c r="B507" s="5"/>
      <c r="C507" s="6"/>
      <c r="D507" s="2"/>
      <c r="E507" s="3"/>
      <c r="F507" s="3"/>
      <c r="G507" s="656"/>
      <c r="H507" s="5"/>
      <c r="I507" s="6"/>
      <c r="J507" s="2"/>
      <c r="K507" s="3"/>
      <c r="L507" s="3"/>
      <c r="M507" s="788"/>
    </row>
    <row r="508" spans="1:13" s="25" customFormat="1" x14ac:dyDescent="0.3">
      <c r="A508" s="25">
        <v>1</v>
      </c>
      <c r="B508" s="28" t="s">
        <v>124</v>
      </c>
      <c r="C508" s="3" t="s">
        <v>259</v>
      </c>
      <c r="D508" s="2" t="s">
        <v>125</v>
      </c>
      <c r="E508" s="3" t="s">
        <v>126</v>
      </c>
      <c r="F508" s="3" t="s">
        <v>127</v>
      </c>
      <c r="G508" s="656"/>
      <c r="H508" s="28" t="s">
        <v>124</v>
      </c>
      <c r="I508" s="3" t="s">
        <v>247</v>
      </c>
      <c r="J508" s="2" t="s">
        <v>125</v>
      </c>
      <c r="K508" s="3" t="s">
        <v>126</v>
      </c>
      <c r="L508" s="3" t="s">
        <v>127</v>
      </c>
      <c r="M508" s="788"/>
    </row>
    <row r="509" spans="1:13" s="25" customFormat="1" ht="19.5" customHeight="1" x14ac:dyDescent="0.3">
      <c r="A509" s="25">
        <v>1</v>
      </c>
      <c r="B509" s="883" t="s">
        <v>8</v>
      </c>
      <c r="C509" s="6" t="s">
        <v>88</v>
      </c>
      <c r="D509" s="2" t="s">
        <v>9</v>
      </c>
      <c r="E509" s="3">
        <v>60</v>
      </c>
      <c r="F509" s="3">
        <v>133.25</v>
      </c>
      <c r="G509" s="656"/>
      <c r="H509" s="883" t="s">
        <v>8</v>
      </c>
      <c r="I509" s="6" t="s">
        <v>88</v>
      </c>
      <c r="J509" s="2" t="s">
        <v>9</v>
      </c>
      <c r="K509" s="3">
        <v>60</v>
      </c>
      <c r="L509" s="3">
        <v>133.25</v>
      </c>
      <c r="M509" s="788">
        <v>45219</v>
      </c>
    </row>
    <row r="510" spans="1:13" s="389" customFormat="1" x14ac:dyDescent="0.3">
      <c r="A510" s="25">
        <v>1</v>
      </c>
      <c r="B510" s="883">
        <v>2</v>
      </c>
      <c r="C510" s="6" t="s">
        <v>30</v>
      </c>
      <c r="D510" s="2" t="s">
        <v>28</v>
      </c>
      <c r="E510" s="823">
        <v>75</v>
      </c>
      <c r="F510" s="823">
        <v>222</v>
      </c>
      <c r="G510" s="824"/>
      <c r="H510" s="828">
        <v>2</v>
      </c>
      <c r="I510" s="826" t="s">
        <v>30</v>
      </c>
      <c r="J510" s="2" t="s">
        <v>7</v>
      </c>
      <c r="K510" s="3">
        <v>95</v>
      </c>
      <c r="L510" s="3">
        <v>333</v>
      </c>
      <c r="M510" s="795"/>
    </row>
    <row r="511" spans="1:13" s="8" customFormat="1" ht="18.75" customHeight="1" x14ac:dyDescent="0.3">
      <c r="A511" s="25">
        <v>1</v>
      </c>
      <c r="B511" s="883" t="s">
        <v>0</v>
      </c>
      <c r="C511" s="6" t="s">
        <v>260</v>
      </c>
      <c r="D511" s="2" t="s">
        <v>17</v>
      </c>
      <c r="E511" s="823">
        <v>25</v>
      </c>
      <c r="F511" s="823">
        <v>182.25</v>
      </c>
      <c r="G511" s="824"/>
      <c r="H511" s="828" t="s">
        <v>0</v>
      </c>
      <c r="I511" s="826" t="s">
        <v>260</v>
      </c>
      <c r="J511" s="2" t="s">
        <v>44</v>
      </c>
      <c r="K511" s="3">
        <v>30</v>
      </c>
      <c r="L511" s="3">
        <v>218.7</v>
      </c>
      <c r="M511" s="786"/>
    </row>
    <row r="512" spans="1:13" s="50" customFormat="1" x14ac:dyDescent="0.3">
      <c r="A512" s="25">
        <v>1</v>
      </c>
      <c r="B512" s="883" t="s">
        <v>77</v>
      </c>
      <c r="C512" s="6" t="s">
        <v>346</v>
      </c>
      <c r="D512" s="2" t="s">
        <v>22</v>
      </c>
      <c r="E512" s="823">
        <v>24</v>
      </c>
      <c r="F512" s="823">
        <v>4.5</v>
      </c>
      <c r="G512" s="829"/>
      <c r="H512" s="828" t="s">
        <v>77</v>
      </c>
      <c r="I512" s="826" t="s">
        <v>346</v>
      </c>
      <c r="J512" s="2" t="s">
        <v>22</v>
      </c>
      <c r="K512" s="3">
        <v>20</v>
      </c>
      <c r="L512" s="3">
        <v>4.5</v>
      </c>
      <c r="M512" s="786"/>
    </row>
    <row r="513" spans="1:13" s="25" customFormat="1" ht="19.5" customHeight="1" x14ac:dyDescent="0.3">
      <c r="A513" s="25">
        <v>1</v>
      </c>
      <c r="B513" s="883" t="s">
        <v>23</v>
      </c>
      <c r="C513" s="6" t="s">
        <v>144</v>
      </c>
      <c r="D513" s="2" t="s">
        <v>2</v>
      </c>
      <c r="E513" s="823">
        <v>15</v>
      </c>
      <c r="F513" s="823">
        <v>88</v>
      </c>
      <c r="G513" s="824"/>
      <c r="H513" s="828" t="s">
        <v>23</v>
      </c>
      <c r="I513" s="826" t="s">
        <v>144</v>
      </c>
      <c r="J513" s="2" t="s">
        <v>2</v>
      </c>
      <c r="K513" s="3">
        <v>15</v>
      </c>
      <c r="L513" s="3">
        <v>88</v>
      </c>
      <c r="M513" s="788"/>
    </row>
    <row r="514" spans="1:13" s="50" customFormat="1" x14ac:dyDescent="0.3">
      <c r="A514" s="25">
        <v>1</v>
      </c>
      <c r="B514" s="883" t="s">
        <v>51</v>
      </c>
      <c r="C514" s="6" t="s">
        <v>107</v>
      </c>
      <c r="D514" s="2" t="s">
        <v>14</v>
      </c>
      <c r="E514" s="823">
        <v>3.4</v>
      </c>
      <c r="F514" s="823">
        <v>93.2</v>
      </c>
      <c r="G514" s="824"/>
      <c r="H514" s="828" t="s">
        <v>51</v>
      </c>
      <c r="I514" s="826" t="s">
        <v>107</v>
      </c>
      <c r="J514" s="2" t="s">
        <v>14</v>
      </c>
      <c r="K514" s="3">
        <v>3.4</v>
      </c>
      <c r="L514" s="3">
        <v>93.2</v>
      </c>
      <c r="M514" s="786"/>
    </row>
    <row r="515" spans="1:13" s="25" customFormat="1" ht="19.5" customHeight="1" x14ac:dyDescent="0.3">
      <c r="A515" s="25">
        <v>1</v>
      </c>
      <c r="B515" s="883" t="s">
        <v>15</v>
      </c>
      <c r="C515" s="6" t="s">
        <v>108</v>
      </c>
      <c r="D515" s="2" t="s">
        <v>65</v>
      </c>
      <c r="E515" s="823">
        <v>1.2</v>
      </c>
      <c r="F515" s="823">
        <v>21.5</v>
      </c>
      <c r="G515" s="824"/>
      <c r="H515" s="828" t="s">
        <v>15</v>
      </c>
      <c r="I515" s="826" t="s">
        <v>108</v>
      </c>
      <c r="J515" s="2" t="s">
        <v>65</v>
      </c>
      <c r="K515" s="3">
        <v>1.2</v>
      </c>
      <c r="L515" s="3">
        <v>21.5</v>
      </c>
      <c r="M515" s="788"/>
    </row>
    <row r="516" spans="1:13" s="951" customFormat="1" ht="18.75" customHeight="1" x14ac:dyDescent="0.3">
      <c r="A516" s="939">
        <v>1</v>
      </c>
      <c r="B516" s="940">
        <v>8</v>
      </c>
      <c r="C516" s="941" t="s">
        <v>80</v>
      </c>
      <c r="D516" s="942" t="s">
        <v>5</v>
      </c>
      <c r="E516" s="943">
        <v>30</v>
      </c>
      <c r="F516" s="943">
        <v>124.6</v>
      </c>
      <c r="G516" s="950"/>
      <c r="H516" s="940">
        <v>8</v>
      </c>
      <c r="I516" s="941" t="s">
        <v>80</v>
      </c>
      <c r="J516" s="942" t="s">
        <v>5</v>
      </c>
      <c r="K516" s="943">
        <v>30</v>
      </c>
      <c r="L516" s="943">
        <v>124.6</v>
      </c>
    </row>
    <row r="517" spans="1:13" s="50" customFormat="1" x14ac:dyDescent="0.3">
      <c r="A517" s="25">
        <v>1</v>
      </c>
      <c r="B517" s="5"/>
      <c r="C517" s="6"/>
      <c r="D517" s="2"/>
      <c r="E517" s="823"/>
      <c r="F517" s="823"/>
      <c r="G517" s="827"/>
      <c r="H517" s="825"/>
      <c r="I517" s="826"/>
      <c r="J517" s="2"/>
      <c r="K517" s="3"/>
      <c r="L517" s="3"/>
      <c r="M517" s="792"/>
    </row>
    <row r="518" spans="1:13" s="25" customFormat="1" x14ac:dyDescent="0.3">
      <c r="A518" s="25">
        <v>1</v>
      </c>
      <c r="B518" s="883"/>
      <c r="C518" s="6"/>
      <c r="D518" s="2" t="s">
        <v>128</v>
      </c>
      <c r="E518" s="823">
        <f>SUM(E509:E517)</f>
        <v>233.6</v>
      </c>
      <c r="F518" s="823">
        <f>SUM(F509:F517)</f>
        <v>869.30000000000007</v>
      </c>
      <c r="G518" s="839"/>
      <c r="H518" s="828"/>
      <c r="I518" s="826"/>
      <c r="J518" s="2" t="s">
        <v>128</v>
      </c>
      <c r="K518" s="3">
        <f>SUM(K509:K517)</f>
        <v>254.6</v>
      </c>
      <c r="L518" s="3">
        <f>SUM(L509:L517)</f>
        <v>1016.7500000000001</v>
      </c>
      <c r="M518" s="788"/>
    </row>
    <row r="519" spans="1:13" s="25" customFormat="1" x14ac:dyDescent="0.3">
      <c r="A519" s="25">
        <v>1</v>
      </c>
      <c r="B519" s="5"/>
      <c r="C519" s="6"/>
      <c r="D519" s="2"/>
      <c r="E519" s="823"/>
      <c r="F519" s="823"/>
      <c r="G519" s="824"/>
      <c r="H519" s="825"/>
      <c r="I519" s="826"/>
      <c r="J519" s="2"/>
      <c r="K519" s="3"/>
      <c r="L519" s="3"/>
      <c r="M519" s="788"/>
    </row>
    <row r="520" spans="1:13" s="25" customFormat="1" x14ac:dyDescent="0.3">
      <c r="A520" s="25">
        <v>1</v>
      </c>
      <c r="B520" s="5"/>
      <c r="C520" s="6"/>
      <c r="D520" s="2"/>
      <c r="E520" s="3"/>
      <c r="F520" s="3"/>
      <c r="G520" s="656"/>
      <c r="H520" s="5"/>
      <c r="I520" s="6"/>
      <c r="J520" s="2"/>
      <c r="K520" s="3"/>
      <c r="L520" s="3"/>
      <c r="M520" s="788"/>
    </row>
    <row r="521" spans="1:13" s="25" customFormat="1" x14ac:dyDescent="0.3">
      <c r="A521" s="25">
        <v>1</v>
      </c>
      <c r="B521" s="883"/>
      <c r="C521" s="6"/>
      <c r="D521" s="2" t="s">
        <v>136</v>
      </c>
      <c r="E521" s="3">
        <f>+E518+E506</f>
        <v>497</v>
      </c>
      <c r="F521" s="3">
        <f>+F518+F506</f>
        <v>1373.8200000000002</v>
      </c>
      <c r="G521" s="659"/>
      <c r="H521" s="3"/>
      <c r="I521" s="3"/>
      <c r="J521" s="3" t="s">
        <v>136</v>
      </c>
      <c r="K521" s="3">
        <f>+K518+K506</f>
        <v>528</v>
      </c>
      <c r="L521" s="3">
        <f>+L518+L506</f>
        <v>1718.9500000000003</v>
      </c>
      <c r="M521" s="788"/>
    </row>
    <row r="522" spans="1:13" s="25" customFormat="1" ht="18.75" customHeight="1" x14ac:dyDescent="0.3">
      <c r="A522" s="25">
        <v>1</v>
      </c>
      <c r="C522" s="20"/>
      <c r="D522" s="20"/>
      <c r="F522" s="24"/>
      <c r="G522" s="606"/>
      <c r="I522" s="20"/>
      <c r="J522" s="20"/>
      <c r="L522" s="24"/>
      <c r="M522" s="788"/>
    </row>
    <row r="523" spans="1:13" s="25" customFormat="1" ht="18.75" customHeight="1" x14ac:dyDescent="0.3">
      <c r="A523" s="25">
        <v>1</v>
      </c>
      <c r="C523" s="20"/>
      <c r="D523" s="20"/>
      <c r="F523" s="24"/>
      <c r="G523" s="606"/>
      <c r="I523" s="20"/>
      <c r="J523" s="20"/>
      <c r="L523" s="24"/>
      <c r="M523" s="788"/>
    </row>
    <row r="524" spans="1:13" s="25" customFormat="1" x14ac:dyDescent="0.3">
      <c r="A524" s="25">
        <v>1</v>
      </c>
      <c r="B524" s="461"/>
      <c r="C524" s="461"/>
      <c r="D524" s="461"/>
      <c r="E524" s="461"/>
      <c r="F524" s="461"/>
      <c r="G524" s="660"/>
      <c r="H524" s="36"/>
      <c r="I524" s="463"/>
      <c r="J524" s="463"/>
      <c r="K524" s="463"/>
      <c r="L524" s="463"/>
      <c r="M524" s="788"/>
    </row>
    <row r="525" spans="1:13" s="25" customFormat="1" x14ac:dyDescent="0.3">
      <c r="A525" s="25">
        <v>1</v>
      </c>
      <c r="B525" s="461"/>
      <c r="C525" s="36"/>
      <c r="D525" s="462"/>
      <c r="E525" s="463"/>
      <c r="F525" s="463"/>
      <c r="G525" s="659"/>
      <c r="H525" s="463"/>
      <c r="I525" s="463"/>
      <c r="J525" s="463"/>
      <c r="K525" s="463"/>
      <c r="L525" s="463"/>
      <c r="M525" s="788"/>
    </row>
    <row r="526" spans="1:13" s="25" customFormat="1" ht="18.75" customHeight="1" x14ac:dyDescent="0.3">
      <c r="A526" s="25">
        <v>1</v>
      </c>
      <c r="C526" s="37" t="s">
        <v>130</v>
      </c>
      <c r="E526" s="94" t="s">
        <v>131</v>
      </c>
      <c r="F526" s="20"/>
      <c r="G526" s="606"/>
      <c r="I526" s="37" t="s">
        <v>130</v>
      </c>
      <c r="K526" s="94" t="s">
        <v>131</v>
      </c>
      <c r="L526" s="20"/>
      <c r="M526" s="788"/>
    </row>
    <row r="527" spans="1:13" s="25" customFormat="1" ht="51.75" customHeight="1" x14ac:dyDescent="0.3">
      <c r="A527" s="25">
        <v>1</v>
      </c>
      <c r="C527" s="38" t="s">
        <v>132</v>
      </c>
      <c r="E527" s="38" t="s">
        <v>140</v>
      </c>
      <c r="F527" s="39"/>
      <c r="G527" s="606"/>
      <c r="I527" s="38" t="s">
        <v>139</v>
      </c>
      <c r="K527" s="38" t="s">
        <v>140</v>
      </c>
      <c r="L527" s="39"/>
      <c r="M527" s="788"/>
    </row>
    <row r="528" spans="1:13" s="25" customFormat="1" ht="22.5" customHeight="1" x14ac:dyDescent="0.3">
      <c r="A528" s="25">
        <v>1</v>
      </c>
      <c r="C528" s="38"/>
      <c r="E528" s="38"/>
      <c r="F528" s="39"/>
      <c r="G528" s="606"/>
      <c r="H528" s="38"/>
      <c r="J528" s="38"/>
      <c r="K528" s="39"/>
      <c r="L528" s="38"/>
      <c r="M528" s="788"/>
    </row>
    <row r="529" spans="1:17" s="96" customFormat="1" ht="18.75" customHeight="1" x14ac:dyDescent="0.3">
      <c r="A529" s="25">
        <v>1</v>
      </c>
      <c r="C529" s="19"/>
      <c r="D529" s="19"/>
      <c r="E529" s="19"/>
      <c r="F529" s="19"/>
      <c r="G529" s="656"/>
      <c r="I529" s="19"/>
      <c r="J529" s="19"/>
      <c r="K529" s="19"/>
      <c r="L529" s="19"/>
      <c r="M529" s="787"/>
    </row>
    <row r="530" spans="1:17" x14ac:dyDescent="0.3">
      <c r="A530" s="25">
        <v>1</v>
      </c>
      <c r="B530" s="25"/>
      <c r="H530" s="25"/>
    </row>
    <row r="531" spans="1:17" s="25" customFormat="1" ht="18.75" customHeight="1" x14ac:dyDescent="0.3">
      <c r="A531" s="25">
        <v>1</v>
      </c>
      <c r="C531" s="22" t="s">
        <v>115</v>
      </c>
      <c r="D531" s="20"/>
      <c r="E531" s="20"/>
      <c r="F531" s="20"/>
      <c r="G531" s="656"/>
      <c r="I531" s="22" t="s">
        <v>115</v>
      </c>
      <c r="J531" s="20"/>
      <c r="K531" s="20"/>
      <c r="L531" s="20"/>
      <c r="M531" s="788"/>
    </row>
    <row r="532" spans="1:17" s="25" customFormat="1" ht="18.75" customHeight="1" x14ac:dyDescent="0.3">
      <c r="A532" s="25">
        <v>1</v>
      </c>
      <c r="C532" s="22" t="s">
        <v>137</v>
      </c>
      <c r="D532" s="20"/>
      <c r="E532" s="20"/>
      <c r="F532" s="20"/>
      <c r="G532" s="606"/>
      <c r="I532" s="22" t="s">
        <v>138</v>
      </c>
      <c r="J532" s="20"/>
      <c r="K532" s="20"/>
      <c r="L532" s="20"/>
      <c r="M532" s="788"/>
    </row>
    <row r="533" spans="1:17" s="25" customFormat="1" ht="18.75" customHeight="1" x14ac:dyDescent="0.3">
      <c r="A533" s="25">
        <v>1</v>
      </c>
      <c r="C533" s="20"/>
      <c r="D533" s="20"/>
      <c r="E533" s="20"/>
      <c r="F533" s="20"/>
      <c r="G533" s="606"/>
      <c r="I533" s="20"/>
      <c r="J533" s="20"/>
      <c r="K533" s="20"/>
      <c r="L533" s="20"/>
      <c r="M533" s="788"/>
    </row>
    <row r="534" spans="1:17" s="25" customFormat="1" ht="18.75" customHeight="1" x14ac:dyDescent="0.3">
      <c r="A534" s="25">
        <v>1</v>
      </c>
      <c r="C534" s="20"/>
      <c r="D534" s="20"/>
      <c r="F534" s="603" t="s">
        <v>116</v>
      </c>
      <c r="G534" s="606"/>
      <c r="I534" s="20"/>
      <c r="J534" s="20"/>
      <c r="L534" s="603" t="s">
        <v>116</v>
      </c>
      <c r="M534" s="789"/>
      <c r="N534" s="603"/>
      <c r="O534" s="603"/>
      <c r="P534" s="603"/>
      <c r="Q534" s="603"/>
    </row>
    <row r="535" spans="1:17" s="25" customFormat="1" ht="18.75" customHeight="1" x14ac:dyDescent="0.3">
      <c r="A535" s="25">
        <v>1</v>
      </c>
      <c r="C535" s="20"/>
      <c r="D535" s="20"/>
      <c r="F535" s="603" t="s">
        <v>134</v>
      </c>
      <c r="G535" s="606"/>
      <c r="I535" s="20"/>
      <c r="J535" s="20"/>
      <c r="L535" s="603" t="s">
        <v>134</v>
      </c>
      <c r="M535" s="789"/>
      <c r="N535" s="603"/>
      <c r="O535" s="603"/>
      <c r="P535" s="603"/>
      <c r="Q535" s="603"/>
    </row>
    <row r="536" spans="1:17" s="25" customFormat="1" ht="18.75" customHeight="1" x14ac:dyDescent="0.3">
      <c r="A536" s="25">
        <v>1</v>
      </c>
      <c r="C536" s="20"/>
      <c r="D536" s="20"/>
      <c r="F536" s="603" t="s">
        <v>117</v>
      </c>
      <c r="G536" s="606"/>
      <c r="I536" s="20"/>
      <c r="J536" s="20"/>
      <c r="L536" s="603" t="s">
        <v>117</v>
      </c>
      <c r="M536" s="789"/>
      <c r="N536" s="603"/>
      <c r="O536" s="603"/>
      <c r="P536" s="603"/>
      <c r="Q536" s="603"/>
    </row>
    <row r="537" spans="1:17" s="25" customFormat="1" ht="18.75" customHeight="1" x14ac:dyDescent="0.3">
      <c r="A537" s="25">
        <v>1</v>
      </c>
      <c r="C537" s="20"/>
      <c r="D537" s="20"/>
      <c r="F537" s="603" t="s">
        <v>257</v>
      </c>
      <c r="G537" s="606"/>
      <c r="I537" s="20"/>
      <c r="J537" s="20"/>
      <c r="L537" s="603" t="s">
        <v>257</v>
      </c>
      <c r="M537" s="789"/>
      <c r="N537" s="603"/>
      <c r="O537" s="603"/>
      <c r="P537" s="603"/>
      <c r="Q537" s="603"/>
    </row>
    <row r="538" spans="1:17" s="25" customFormat="1" ht="18.75" customHeight="1" x14ac:dyDescent="0.3">
      <c r="A538" s="25">
        <v>1</v>
      </c>
      <c r="C538" s="20"/>
      <c r="D538" s="20"/>
      <c r="E538" s="20"/>
      <c r="F538" s="20"/>
      <c r="G538" s="656"/>
      <c r="I538" s="20"/>
      <c r="J538" s="20"/>
      <c r="K538" s="20"/>
      <c r="L538" s="20"/>
      <c r="M538" s="788"/>
    </row>
    <row r="539" spans="1:17" s="25" customFormat="1" ht="18.75" customHeight="1" x14ac:dyDescent="0.3">
      <c r="A539" s="25">
        <v>1</v>
      </c>
      <c r="C539" s="20"/>
      <c r="D539" s="20"/>
      <c r="E539" s="20"/>
      <c r="F539" s="20"/>
      <c r="G539" s="656"/>
      <c r="I539" s="20"/>
      <c r="J539" s="20"/>
      <c r="K539" s="20"/>
      <c r="L539" s="20"/>
      <c r="M539" s="788"/>
    </row>
    <row r="540" spans="1:17" s="25" customFormat="1" ht="18.75" customHeight="1" x14ac:dyDescent="0.3">
      <c r="A540" s="25">
        <v>1</v>
      </c>
      <c r="C540" s="20"/>
      <c r="D540" s="20"/>
      <c r="E540" s="20"/>
      <c r="F540" s="20"/>
      <c r="G540" s="656"/>
      <c r="I540" s="20"/>
      <c r="J540" s="20"/>
      <c r="K540" s="20"/>
      <c r="L540" s="20"/>
      <c r="M540" s="788"/>
    </row>
    <row r="541" spans="1:17" s="25" customFormat="1" ht="18.75" customHeight="1" x14ac:dyDescent="0.3">
      <c r="A541" s="25">
        <v>1</v>
      </c>
      <c r="C541" s="1612" t="s">
        <v>119</v>
      </c>
      <c r="D541" s="1612"/>
      <c r="E541" s="1612"/>
      <c r="F541" s="26"/>
      <c r="G541" s="606"/>
      <c r="I541" s="1612" t="s">
        <v>119</v>
      </c>
      <c r="J541" s="1612"/>
      <c r="K541" s="1612"/>
      <c r="L541" s="26"/>
      <c r="M541" s="788"/>
    </row>
    <row r="542" spans="1:17" s="25" customFormat="1" ht="18.75" customHeight="1" x14ac:dyDescent="0.3">
      <c r="A542" s="25">
        <v>1</v>
      </c>
      <c r="C542" s="1610">
        <v>45250</v>
      </c>
      <c r="D542" s="1610"/>
      <c r="E542" s="1610"/>
      <c r="F542" s="27"/>
      <c r="G542" s="606"/>
      <c r="I542" s="1610">
        <f>C542</f>
        <v>45250</v>
      </c>
      <c r="J542" s="1610"/>
      <c r="K542" s="1610"/>
      <c r="L542" s="27"/>
      <c r="M542" s="788"/>
    </row>
    <row r="543" spans="1:17" s="25" customFormat="1" ht="18.75" customHeight="1" x14ac:dyDescent="0.3">
      <c r="A543" s="25">
        <v>1</v>
      </c>
      <c r="C543" s="20"/>
      <c r="D543" s="20"/>
      <c r="E543" s="20"/>
      <c r="F543" s="27"/>
      <c r="G543" s="606"/>
      <c r="I543" s="20"/>
      <c r="J543" s="20"/>
      <c r="K543" s="20"/>
      <c r="L543" s="27"/>
      <c r="M543" s="788"/>
    </row>
    <row r="544" spans="1:17" s="25" customFormat="1" ht="18.75" customHeight="1" x14ac:dyDescent="0.3">
      <c r="A544" s="25">
        <v>1</v>
      </c>
      <c r="C544" s="882"/>
      <c r="D544" s="20"/>
      <c r="E544" s="20"/>
      <c r="F544" s="27"/>
      <c r="G544" s="606"/>
      <c r="I544" s="882"/>
      <c r="J544" s="20"/>
      <c r="K544" s="20"/>
      <c r="L544" s="27"/>
      <c r="M544" s="788"/>
    </row>
    <row r="545" spans="1:13" s="25" customFormat="1" ht="18.75" customHeight="1" x14ac:dyDescent="0.3">
      <c r="A545" s="25">
        <v>1</v>
      </c>
      <c r="B545" s="28" t="s">
        <v>120</v>
      </c>
      <c r="C545" s="29" t="s">
        <v>121</v>
      </c>
      <c r="D545" s="1611" t="s">
        <v>122</v>
      </c>
      <c r="E545" s="1611"/>
      <c r="F545" s="1611"/>
      <c r="G545" s="606"/>
      <c r="H545" s="28" t="s">
        <v>120</v>
      </c>
      <c r="I545" s="29" t="s">
        <v>121</v>
      </c>
      <c r="J545" s="1611" t="s">
        <v>123</v>
      </c>
      <c r="K545" s="1611"/>
      <c r="L545" s="1611"/>
      <c r="M545" s="788"/>
    </row>
    <row r="546" spans="1:13" s="25" customFormat="1" ht="18.75" customHeight="1" x14ac:dyDescent="0.3">
      <c r="A546" s="25">
        <v>1</v>
      </c>
      <c r="B546" s="28" t="s">
        <v>124</v>
      </c>
      <c r="C546" s="28" t="s">
        <v>265</v>
      </c>
      <c r="D546" s="29" t="s">
        <v>125</v>
      </c>
      <c r="E546" s="883" t="s">
        <v>126</v>
      </c>
      <c r="F546" s="883" t="s">
        <v>127</v>
      </c>
      <c r="G546" s="606"/>
      <c r="H546" s="28" t="s">
        <v>124</v>
      </c>
      <c r="I546" s="28" t="s">
        <v>265</v>
      </c>
      <c r="J546" s="29" t="s">
        <v>125</v>
      </c>
      <c r="K546" s="883" t="s">
        <v>126</v>
      </c>
      <c r="L546" s="883" t="s">
        <v>127</v>
      </c>
      <c r="M546" s="788"/>
    </row>
    <row r="547" spans="1:13" s="10" customFormat="1" x14ac:dyDescent="0.3">
      <c r="A547" s="25">
        <v>1</v>
      </c>
      <c r="B547" s="5">
        <v>1</v>
      </c>
      <c r="C547" s="6" t="s">
        <v>48</v>
      </c>
      <c r="D547" s="2" t="s">
        <v>46</v>
      </c>
      <c r="E547" s="3">
        <v>30</v>
      </c>
      <c r="F547" s="3">
        <v>197</v>
      </c>
      <c r="G547" s="843">
        <v>203.7</v>
      </c>
      <c r="H547" s="5">
        <v>1</v>
      </c>
      <c r="I547" s="6" t="s">
        <v>407</v>
      </c>
      <c r="J547" s="2" t="s">
        <v>46</v>
      </c>
      <c r="K547" s="3">
        <v>30</v>
      </c>
      <c r="L547" s="3">
        <v>197</v>
      </c>
      <c r="M547" s="4"/>
    </row>
    <row r="548" spans="1:13" s="50" customFormat="1" x14ac:dyDescent="0.3">
      <c r="A548" s="25">
        <v>1</v>
      </c>
      <c r="B548" s="883" t="s">
        <v>3</v>
      </c>
      <c r="C548" s="6" t="s">
        <v>64</v>
      </c>
      <c r="D548" s="2" t="s">
        <v>65</v>
      </c>
      <c r="E548" s="3">
        <v>12</v>
      </c>
      <c r="F548" s="3">
        <v>75</v>
      </c>
      <c r="G548" s="593">
        <v>173.2</v>
      </c>
      <c r="H548" s="883" t="s">
        <v>3</v>
      </c>
      <c r="I548" s="6" t="s">
        <v>64</v>
      </c>
      <c r="J548" s="2" t="s">
        <v>65</v>
      </c>
      <c r="K548" s="3">
        <v>12</v>
      </c>
      <c r="L548" s="3">
        <v>75</v>
      </c>
      <c r="M548" s="786"/>
    </row>
    <row r="549" spans="1:13" s="25" customFormat="1" x14ac:dyDescent="0.3">
      <c r="A549" s="25">
        <v>1</v>
      </c>
      <c r="B549" s="883" t="s">
        <v>0</v>
      </c>
      <c r="C549" s="6" t="s">
        <v>102</v>
      </c>
      <c r="D549" s="2" t="s">
        <v>68</v>
      </c>
      <c r="E549" s="3">
        <v>30</v>
      </c>
      <c r="F549" s="3">
        <v>84</v>
      </c>
      <c r="G549" s="593">
        <v>252.2</v>
      </c>
      <c r="H549" s="883" t="s">
        <v>0</v>
      </c>
      <c r="I549" s="6" t="s">
        <v>102</v>
      </c>
      <c r="J549" s="2" t="s">
        <v>68</v>
      </c>
      <c r="K549" s="3">
        <v>30</v>
      </c>
      <c r="L549" s="3">
        <v>84</v>
      </c>
      <c r="M549" s="788"/>
    </row>
    <row r="550" spans="1:13" s="257" customFormat="1" ht="18.75" customHeight="1" x14ac:dyDescent="0.3">
      <c r="A550" s="25">
        <v>1</v>
      </c>
      <c r="B550" s="883" t="s">
        <v>77</v>
      </c>
      <c r="C550" s="6" t="s">
        <v>39</v>
      </c>
      <c r="D550" s="2" t="s">
        <v>2</v>
      </c>
      <c r="E550" s="3">
        <v>25</v>
      </c>
      <c r="F550" s="3">
        <v>173.2</v>
      </c>
      <c r="G550" s="594">
        <v>161</v>
      </c>
      <c r="H550" s="883" t="s">
        <v>77</v>
      </c>
      <c r="I550" s="6" t="s">
        <v>39</v>
      </c>
      <c r="J550" s="2" t="s">
        <v>2</v>
      </c>
      <c r="K550" s="3">
        <v>25</v>
      </c>
      <c r="L550" s="3">
        <v>173.2</v>
      </c>
      <c r="M550" s="791"/>
    </row>
    <row r="551" spans="1:13" s="25" customFormat="1" x14ac:dyDescent="0.3">
      <c r="A551" s="25">
        <v>1</v>
      </c>
      <c r="B551" s="883" t="s">
        <v>23</v>
      </c>
      <c r="C551" s="6" t="s">
        <v>107</v>
      </c>
      <c r="D551" s="2" t="s">
        <v>14</v>
      </c>
      <c r="E551" s="3">
        <v>3.4</v>
      </c>
      <c r="F551" s="3">
        <v>93.2</v>
      </c>
      <c r="G551" s="606"/>
      <c r="H551" s="883" t="s">
        <v>23</v>
      </c>
      <c r="I551" s="6" t="s">
        <v>107</v>
      </c>
      <c r="J551" s="2" t="s">
        <v>14</v>
      </c>
      <c r="K551" s="3">
        <v>3.4</v>
      </c>
      <c r="L551" s="3">
        <v>93.2</v>
      </c>
      <c r="M551" s="788"/>
    </row>
    <row r="552" spans="1:13" s="50" customFormat="1" x14ac:dyDescent="0.3">
      <c r="A552" s="25">
        <v>1</v>
      </c>
      <c r="B552" s="5">
        <v>6</v>
      </c>
      <c r="C552" s="6" t="s">
        <v>37</v>
      </c>
      <c r="D552" s="2" t="s">
        <v>5</v>
      </c>
      <c r="E552" s="3">
        <v>130</v>
      </c>
      <c r="F552" s="3">
        <v>140.29999999999998</v>
      </c>
      <c r="G552" s="605"/>
      <c r="H552" s="5">
        <v>6</v>
      </c>
      <c r="I552" s="6" t="s">
        <v>37</v>
      </c>
      <c r="J552" s="2" t="s">
        <v>5</v>
      </c>
      <c r="K552" s="3">
        <v>130</v>
      </c>
      <c r="L552" s="3">
        <v>140.29999999999998</v>
      </c>
      <c r="M552" s="786"/>
    </row>
    <row r="553" spans="1:13" s="25" customFormat="1" x14ac:dyDescent="0.3">
      <c r="A553" s="25">
        <v>1</v>
      </c>
      <c r="B553" s="5"/>
      <c r="C553" s="6"/>
      <c r="D553" s="2"/>
      <c r="E553" s="3"/>
      <c r="F553" s="3"/>
      <c r="G553" s="605"/>
      <c r="H553" s="5"/>
      <c r="I553" s="6"/>
      <c r="J553" s="2"/>
      <c r="K553" s="3"/>
      <c r="L553" s="3"/>
      <c r="M553" s="788"/>
    </row>
    <row r="554" spans="1:13" s="25" customFormat="1" x14ac:dyDescent="0.3">
      <c r="A554" s="25">
        <v>1</v>
      </c>
      <c r="B554" s="5"/>
      <c r="C554" s="6"/>
      <c r="D554" s="2" t="s">
        <v>128</v>
      </c>
      <c r="E554" s="3">
        <f>SUM(E547:E552)</f>
        <v>230.4</v>
      </c>
      <c r="F554" s="3">
        <f>SUM(F547:F552)</f>
        <v>762.7</v>
      </c>
      <c r="G554" s="605"/>
      <c r="H554" s="5"/>
      <c r="I554" s="6"/>
      <c r="J554" s="2" t="s">
        <v>128</v>
      </c>
      <c r="K554" s="3">
        <f>SUM(K547:K552)</f>
        <v>230.4</v>
      </c>
      <c r="L554" s="3">
        <f>SUM(L547:L552)</f>
        <v>762.7</v>
      </c>
      <c r="M554" s="788"/>
    </row>
    <row r="555" spans="1:13" s="25" customFormat="1" x14ac:dyDescent="0.3">
      <c r="A555" s="25">
        <v>1</v>
      </c>
      <c r="B555" s="5"/>
      <c r="C555" s="6"/>
      <c r="D555" s="2"/>
      <c r="E555" s="3"/>
      <c r="F555" s="3"/>
      <c r="G555" s="605"/>
      <c r="H555" s="5"/>
      <c r="I555" s="6"/>
      <c r="J555" s="2"/>
      <c r="K555" s="3"/>
      <c r="L555" s="3"/>
      <c r="M555" s="788"/>
    </row>
    <row r="556" spans="1:13" s="25" customFormat="1" x14ac:dyDescent="0.3">
      <c r="A556" s="25">
        <v>1</v>
      </c>
      <c r="B556" s="5"/>
      <c r="C556" s="6"/>
      <c r="D556" s="2"/>
      <c r="E556" s="3"/>
      <c r="F556" s="3"/>
      <c r="G556" s="605"/>
      <c r="H556" s="5"/>
      <c r="I556" s="6"/>
      <c r="J556" s="2"/>
      <c r="K556" s="3"/>
      <c r="L556" s="3"/>
      <c r="M556" s="788"/>
    </row>
    <row r="557" spans="1:13" s="25" customFormat="1" x14ac:dyDescent="0.3">
      <c r="A557" s="25">
        <v>1</v>
      </c>
      <c r="B557" s="28" t="s">
        <v>124</v>
      </c>
      <c r="C557" s="3" t="s">
        <v>259</v>
      </c>
      <c r="D557" s="2" t="s">
        <v>125</v>
      </c>
      <c r="E557" s="3" t="s">
        <v>126</v>
      </c>
      <c r="F557" s="3" t="s">
        <v>127</v>
      </c>
      <c r="G557" s="605"/>
      <c r="H557" s="28" t="s">
        <v>124</v>
      </c>
      <c r="I557" s="3" t="s">
        <v>247</v>
      </c>
      <c r="J557" s="2" t="s">
        <v>125</v>
      </c>
      <c r="K557" s="3" t="s">
        <v>126</v>
      </c>
      <c r="L557" s="3" t="s">
        <v>127</v>
      </c>
      <c r="M557" s="788"/>
    </row>
    <row r="558" spans="1:13" s="25" customFormat="1" ht="19.5" customHeight="1" x14ac:dyDescent="0.3">
      <c r="A558" s="25">
        <v>1</v>
      </c>
      <c r="B558" s="883">
        <v>1</v>
      </c>
      <c r="C558" s="6" t="s">
        <v>408</v>
      </c>
      <c r="D558" s="2" t="s">
        <v>9</v>
      </c>
      <c r="E558" s="3">
        <v>60</v>
      </c>
      <c r="F558" s="3">
        <v>130.22999999999999</v>
      </c>
      <c r="G558" s="605"/>
      <c r="H558" s="883">
        <v>1</v>
      </c>
      <c r="I558" s="6" t="s">
        <v>408</v>
      </c>
      <c r="J558" s="2" t="s">
        <v>9</v>
      </c>
      <c r="K558" s="3">
        <v>60</v>
      </c>
      <c r="L558" s="3">
        <v>130.22999999999999</v>
      </c>
      <c r="M558" s="788"/>
    </row>
    <row r="559" spans="1:13" s="25" customFormat="1" ht="19.5" customHeight="1" x14ac:dyDescent="0.3">
      <c r="A559" s="25">
        <v>1</v>
      </c>
      <c r="B559" s="5">
        <v>2</v>
      </c>
      <c r="C559" s="6" t="s">
        <v>103</v>
      </c>
      <c r="D559" s="2" t="s">
        <v>104</v>
      </c>
      <c r="E559" s="3">
        <v>50</v>
      </c>
      <c r="F559" s="3">
        <v>220</v>
      </c>
      <c r="G559" s="605"/>
      <c r="H559" s="5">
        <v>2</v>
      </c>
      <c r="I559" s="6" t="s">
        <v>103</v>
      </c>
      <c r="J559" s="2" t="s">
        <v>104</v>
      </c>
      <c r="K559" s="3">
        <v>50</v>
      </c>
      <c r="L559" s="3">
        <v>220</v>
      </c>
      <c r="M559" s="788"/>
    </row>
    <row r="560" spans="1:13" s="50" customFormat="1" x14ac:dyDescent="0.3">
      <c r="A560" s="25">
        <v>1</v>
      </c>
      <c r="B560" s="883" t="s">
        <v>0</v>
      </c>
      <c r="C560" s="6" t="s">
        <v>260</v>
      </c>
      <c r="D560" s="2" t="s">
        <v>17</v>
      </c>
      <c r="E560" s="3">
        <v>25</v>
      </c>
      <c r="F560" s="3">
        <v>182.25</v>
      </c>
      <c r="G560" s="605"/>
      <c r="H560" s="883" t="s">
        <v>0</v>
      </c>
      <c r="I560" s="6" t="s">
        <v>260</v>
      </c>
      <c r="J560" s="2" t="s">
        <v>44</v>
      </c>
      <c r="K560" s="3">
        <v>30</v>
      </c>
      <c r="L560" s="3">
        <v>218.7</v>
      </c>
      <c r="M560" s="792"/>
    </row>
    <row r="561" spans="1:13" s="50" customFormat="1" x14ac:dyDescent="0.3">
      <c r="A561" s="25">
        <v>1</v>
      </c>
      <c r="B561" s="883" t="s">
        <v>77</v>
      </c>
      <c r="C561" s="6" t="s">
        <v>69</v>
      </c>
      <c r="D561" s="2" t="s">
        <v>22</v>
      </c>
      <c r="E561" s="3">
        <v>24</v>
      </c>
      <c r="F561" s="3">
        <v>3.9199999999999995</v>
      </c>
      <c r="G561" s="605"/>
      <c r="H561" s="883" t="s">
        <v>77</v>
      </c>
      <c r="I561" s="6" t="s">
        <v>69</v>
      </c>
      <c r="J561" s="2" t="s">
        <v>22</v>
      </c>
      <c r="K561" s="3">
        <v>24</v>
      </c>
      <c r="L561" s="3">
        <v>3.9199999999999995</v>
      </c>
      <c r="M561" s="792"/>
    </row>
    <row r="562" spans="1:13" s="25" customFormat="1" ht="19.5" customHeight="1" x14ac:dyDescent="0.3">
      <c r="A562" s="25">
        <v>1</v>
      </c>
      <c r="B562" s="883" t="s">
        <v>23</v>
      </c>
      <c r="C562" s="6" t="s">
        <v>144</v>
      </c>
      <c r="D562" s="2" t="s">
        <v>2</v>
      </c>
      <c r="E562" s="3">
        <v>15</v>
      </c>
      <c r="F562" s="3">
        <v>88</v>
      </c>
      <c r="G562" s="824"/>
      <c r="H562" s="828" t="s">
        <v>23</v>
      </c>
      <c r="I562" s="826" t="s">
        <v>144</v>
      </c>
      <c r="J562" s="2" t="s">
        <v>2</v>
      </c>
      <c r="K562" s="3">
        <v>15</v>
      </c>
      <c r="L562" s="3">
        <v>88</v>
      </c>
      <c r="M562" s="788"/>
    </row>
    <row r="563" spans="1:13" s="50" customFormat="1" x14ac:dyDescent="0.3">
      <c r="A563" s="25">
        <v>1</v>
      </c>
      <c r="B563" s="883" t="s">
        <v>51</v>
      </c>
      <c r="C563" s="6" t="s">
        <v>107</v>
      </c>
      <c r="D563" s="2" t="s">
        <v>14</v>
      </c>
      <c r="E563" s="3">
        <v>3.4</v>
      </c>
      <c r="F563" s="3">
        <v>93.2</v>
      </c>
      <c r="G563" s="829"/>
      <c r="H563" s="828" t="s">
        <v>51</v>
      </c>
      <c r="I563" s="826" t="s">
        <v>107</v>
      </c>
      <c r="J563" s="2" t="s">
        <v>14</v>
      </c>
      <c r="K563" s="3">
        <v>3.4</v>
      </c>
      <c r="L563" s="3">
        <v>93.2</v>
      </c>
      <c r="M563" s="786"/>
    </row>
    <row r="564" spans="1:13" s="25" customFormat="1" ht="19.5" customHeight="1" x14ac:dyDescent="0.3">
      <c r="A564" s="25">
        <v>1</v>
      </c>
      <c r="B564" s="883" t="s">
        <v>15</v>
      </c>
      <c r="C564" s="6" t="s">
        <v>108</v>
      </c>
      <c r="D564" s="2" t="s">
        <v>65</v>
      </c>
      <c r="E564" s="3">
        <v>1.2</v>
      </c>
      <c r="F564" s="3">
        <v>21.5</v>
      </c>
      <c r="G564" s="824"/>
      <c r="H564" s="828" t="s">
        <v>15</v>
      </c>
      <c r="I564" s="826" t="s">
        <v>108</v>
      </c>
      <c r="J564" s="2" t="s">
        <v>65</v>
      </c>
      <c r="K564" s="3">
        <v>1.2</v>
      </c>
      <c r="L564" s="3">
        <v>21.5</v>
      </c>
      <c r="M564" s="788"/>
    </row>
    <row r="565" spans="1:13" s="25" customFormat="1" x14ac:dyDescent="0.3">
      <c r="A565" s="25">
        <v>1</v>
      </c>
      <c r="B565" s="5">
        <v>8</v>
      </c>
      <c r="C565" s="6" t="s">
        <v>21</v>
      </c>
      <c r="D565" s="2" t="s">
        <v>218</v>
      </c>
      <c r="E565" s="3">
        <v>35</v>
      </c>
      <c r="F565" s="3">
        <v>75.924000000000007</v>
      </c>
      <c r="G565" s="852" t="s">
        <v>409</v>
      </c>
      <c r="H565" s="825">
        <v>8</v>
      </c>
      <c r="I565" s="826" t="s">
        <v>21</v>
      </c>
      <c r="J565" s="2" t="s">
        <v>218</v>
      </c>
      <c r="K565" s="3">
        <v>35</v>
      </c>
      <c r="L565" s="3">
        <v>75.924000000000007</v>
      </c>
      <c r="M565" s="844" t="s">
        <v>409</v>
      </c>
    </row>
    <row r="566" spans="1:13" s="50" customFormat="1" x14ac:dyDescent="0.3">
      <c r="A566" s="25">
        <v>1</v>
      </c>
      <c r="B566" s="5"/>
      <c r="C566" s="6"/>
      <c r="D566" s="2"/>
      <c r="E566" s="3"/>
      <c r="F566" s="3"/>
      <c r="G566" s="827"/>
      <c r="H566" s="825"/>
      <c r="I566" s="826"/>
      <c r="J566" s="2"/>
      <c r="K566" s="3"/>
      <c r="L566" s="3"/>
      <c r="M566" s="792"/>
    </row>
    <row r="567" spans="1:13" s="25" customFormat="1" x14ac:dyDescent="0.3">
      <c r="A567" s="25">
        <v>1</v>
      </c>
      <c r="B567" s="883"/>
      <c r="C567" s="6"/>
      <c r="D567" s="2" t="s">
        <v>128</v>
      </c>
      <c r="E567" s="3">
        <f>SUM(E558:E566)</f>
        <v>213.6</v>
      </c>
      <c r="F567" s="3">
        <f>SUM(F558:F566)</f>
        <v>815.024</v>
      </c>
      <c r="G567" s="827"/>
      <c r="H567" s="828"/>
      <c r="I567" s="826"/>
      <c r="J567" s="2" t="s">
        <v>128</v>
      </c>
      <c r="K567" s="3">
        <f>SUM(K558:K566)</f>
        <v>218.6</v>
      </c>
      <c r="L567" s="3">
        <f>SUM(L558:L566)</f>
        <v>851.47400000000005</v>
      </c>
      <c r="M567" s="788"/>
    </row>
    <row r="568" spans="1:13" s="25" customFormat="1" x14ac:dyDescent="0.3">
      <c r="A568" s="25">
        <v>1</v>
      </c>
      <c r="B568" s="5"/>
      <c r="C568" s="6"/>
      <c r="D568" s="2"/>
      <c r="E568" s="3"/>
      <c r="F568" s="3"/>
      <c r="G568" s="827"/>
      <c r="H568" s="825"/>
      <c r="I568" s="826"/>
      <c r="J568" s="2"/>
      <c r="K568" s="3"/>
      <c r="L568" s="3"/>
      <c r="M568" s="788"/>
    </row>
    <row r="569" spans="1:13" s="25" customFormat="1" x14ac:dyDescent="0.3">
      <c r="A569" s="25">
        <v>1</v>
      </c>
      <c r="B569" s="5"/>
      <c r="C569" s="6"/>
      <c r="D569" s="2"/>
      <c r="E569" s="3"/>
      <c r="F569" s="3"/>
      <c r="G569" s="827"/>
      <c r="H569" s="5"/>
      <c r="I569" s="6"/>
      <c r="J569" s="2"/>
      <c r="K569" s="3"/>
      <c r="L569" s="3"/>
      <c r="M569" s="788"/>
    </row>
    <row r="570" spans="1:13" s="25" customFormat="1" x14ac:dyDescent="0.3">
      <c r="A570" s="25">
        <v>1</v>
      </c>
      <c r="B570" s="883"/>
      <c r="C570" s="6"/>
      <c r="D570" s="2" t="s">
        <v>136</v>
      </c>
      <c r="E570" s="3">
        <f>+E567+E554</f>
        <v>444</v>
      </c>
      <c r="F570" s="3">
        <f>+F567+F554</f>
        <v>1577.7240000000002</v>
      </c>
      <c r="G570" s="827"/>
      <c r="H570" s="3"/>
      <c r="I570" s="3"/>
      <c r="J570" s="3" t="s">
        <v>136</v>
      </c>
      <c r="K570" s="3">
        <f>+K567+K554</f>
        <v>449</v>
      </c>
      <c r="L570" s="3">
        <f>+L567+L554</f>
        <v>1614.174</v>
      </c>
      <c r="M570" s="788"/>
    </row>
    <row r="571" spans="1:13" s="25" customFormat="1" ht="18.75" customHeight="1" x14ac:dyDescent="0.3">
      <c r="A571" s="25">
        <v>1</v>
      </c>
      <c r="C571" s="20"/>
      <c r="D571" s="20"/>
      <c r="F571" s="24"/>
      <c r="G571" s="827"/>
      <c r="I571" s="20"/>
      <c r="J571" s="20"/>
      <c r="L571" s="24"/>
      <c r="M571" s="788"/>
    </row>
    <row r="572" spans="1:13" s="25" customFormat="1" ht="18.75" customHeight="1" x14ac:dyDescent="0.3">
      <c r="A572" s="25">
        <v>1</v>
      </c>
      <c r="C572" s="20"/>
      <c r="D572" s="20"/>
      <c r="F572" s="24"/>
      <c r="G572" s="830"/>
      <c r="I572" s="20"/>
      <c r="J572" s="20"/>
      <c r="L572" s="24"/>
      <c r="M572" s="788"/>
    </row>
    <row r="573" spans="1:13" s="25" customFormat="1" x14ac:dyDescent="0.3">
      <c r="A573" s="25">
        <v>1</v>
      </c>
      <c r="B573" s="461"/>
      <c r="C573" s="461"/>
      <c r="D573" s="461"/>
      <c r="E573" s="461"/>
      <c r="F573" s="461"/>
      <c r="G573" s="842"/>
      <c r="H573" s="36"/>
      <c r="I573" s="463"/>
      <c r="J573" s="463"/>
      <c r="K573" s="463"/>
      <c r="L573" s="463"/>
      <c r="M573" s="788"/>
    </row>
    <row r="574" spans="1:13" s="25" customFormat="1" x14ac:dyDescent="0.3">
      <c r="A574" s="25">
        <v>1</v>
      </c>
      <c r="B574" s="461"/>
      <c r="C574" s="36"/>
      <c r="D574" s="462"/>
      <c r="E574" s="463"/>
      <c r="F574" s="463"/>
      <c r="G574" s="841"/>
      <c r="H574" s="463"/>
      <c r="I574" s="463"/>
      <c r="J574" s="463"/>
      <c r="K574" s="463"/>
      <c r="L574" s="463"/>
      <c r="M574" s="788"/>
    </row>
    <row r="575" spans="1:13" s="25" customFormat="1" ht="18.75" customHeight="1" x14ac:dyDescent="0.3">
      <c r="A575" s="25">
        <v>1</v>
      </c>
      <c r="C575" s="37" t="s">
        <v>130</v>
      </c>
      <c r="E575" s="94" t="s">
        <v>131</v>
      </c>
      <c r="F575" s="20"/>
      <c r="G575" s="830"/>
      <c r="I575" s="37" t="s">
        <v>130</v>
      </c>
      <c r="K575" s="94" t="s">
        <v>131</v>
      </c>
      <c r="L575" s="20"/>
      <c r="M575" s="788"/>
    </row>
    <row r="576" spans="1:13" s="25" customFormat="1" ht="51.75" customHeight="1" x14ac:dyDescent="0.3">
      <c r="A576" s="25">
        <v>1</v>
      </c>
      <c r="C576" s="38" t="s">
        <v>132</v>
      </c>
      <c r="E576" s="38" t="s">
        <v>140</v>
      </c>
      <c r="F576" s="39"/>
      <c r="G576" s="830"/>
      <c r="I576" s="38" t="s">
        <v>139</v>
      </c>
      <c r="K576" s="38" t="s">
        <v>140</v>
      </c>
      <c r="L576" s="39"/>
      <c r="M576" s="788"/>
    </row>
    <row r="577" spans="1:17" s="25" customFormat="1" ht="23.25" customHeight="1" x14ac:dyDescent="0.3">
      <c r="A577" s="25">
        <v>1</v>
      </c>
      <c r="C577" s="38"/>
      <c r="E577" s="38"/>
      <c r="F577" s="39"/>
      <c r="G577" s="606"/>
      <c r="H577" s="38"/>
      <c r="J577" s="38"/>
      <c r="K577" s="39"/>
      <c r="L577" s="38"/>
      <c r="M577" s="788"/>
    </row>
    <row r="578" spans="1:17" s="96" customFormat="1" ht="18.75" customHeight="1" x14ac:dyDescent="0.3">
      <c r="A578" s="25">
        <v>1</v>
      </c>
      <c r="C578" s="19"/>
      <c r="D578" s="19"/>
      <c r="E578" s="19"/>
      <c r="F578" s="19"/>
      <c r="G578" s="656"/>
      <c r="I578" s="19"/>
      <c r="J578" s="19"/>
      <c r="K578" s="19"/>
      <c r="L578" s="19"/>
      <c r="M578" s="787"/>
    </row>
    <row r="579" spans="1:17" x14ac:dyDescent="0.3">
      <c r="A579" s="25">
        <v>1</v>
      </c>
      <c r="B579" s="25"/>
      <c r="H579" s="25"/>
    </row>
    <row r="580" spans="1:17" s="25" customFormat="1" ht="18.75" customHeight="1" x14ac:dyDescent="0.3">
      <c r="A580" s="25">
        <v>1</v>
      </c>
      <c r="C580" s="22" t="s">
        <v>115</v>
      </c>
      <c r="D580" s="20"/>
      <c r="E580" s="20"/>
      <c r="F580" s="20"/>
      <c r="G580" s="656"/>
      <c r="I580" s="22" t="s">
        <v>115</v>
      </c>
      <c r="J580" s="20"/>
      <c r="K580" s="20"/>
      <c r="L580" s="20"/>
      <c r="M580" s="788"/>
    </row>
    <row r="581" spans="1:17" s="25" customFormat="1" ht="18.75" customHeight="1" x14ac:dyDescent="0.3">
      <c r="A581" s="25">
        <v>1</v>
      </c>
      <c r="C581" s="22" t="s">
        <v>137</v>
      </c>
      <c r="D581" s="20"/>
      <c r="E581" s="20"/>
      <c r="F581" s="20"/>
      <c r="G581" s="606"/>
      <c r="I581" s="22" t="s">
        <v>138</v>
      </c>
      <c r="J581" s="20"/>
      <c r="K581" s="20"/>
      <c r="L581" s="20"/>
      <c r="M581" s="788"/>
    </row>
    <row r="582" spans="1:17" s="25" customFormat="1" ht="18.75" customHeight="1" x14ac:dyDescent="0.3">
      <c r="A582" s="25">
        <v>1</v>
      </c>
      <c r="C582" s="20"/>
      <c r="D582" s="20"/>
      <c r="E582" s="20"/>
      <c r="F582" s="20"/>
      <c r="G582" s="606"/>
      <c r="I582" s="20"/>
      <c r="J582" s="20"/>
      <c r="K582" s="20"/>
      <c r="L582" s="20"/>
      <c r="M582" s="788"/>
    </row>
    <row r="583" spans="1:17" s="25" customFormat="1" ht="18.75" customHeight="1" x14ac:dyDescent="0.3">
      <c r="A583" s="25">
        <v>1</v>
      </c>
      <c r="C583" s="20"/>
      <c r="D583" s="20"/>
      <c r="F583" s="603" t="s">
        <v>116</v>
      </c>
      <c r="G583" s="606"/>
      <c r="I583" s="20"/>
      <c r="J583" s="20"/>
      <c r="L583" s="603" t="s">
        <v>116</v>
      </c>
      <c r="M583" s="789"/>
      <c r="N583" s="603"/>
      <c r="O583" s="603"/>
      <c r="P583" s="603"/>
      <c r="Q583" s="603"/>
    </row>
    <row r="584" spans="1:17" s="25" customFormat="1" ht="18.75" customHeight="1" x14ac:dyDescent="0.3">
      <c r="A584" s="25">
        <v>1</v>
      </c>
      <c r="C584" s="20"/>
      <c r="D584" s="20"/>
      <c r="F584" s="603" t="s">
        <v>134</v>
      </c>
      <c r="G584" s="606"/>
      <c r="I584" s="20"/>
      <c r="J584" s="20"/>
      <c r="L584" s="603" t="s">
        <v>134</v>
      </c>
      <c r="M584" s="789"/>
      <c r="N584" s="603"/>
      <c r="O584" s="603"/>
      <c r="P584" s="603"/>
      <c r="Q584" s="603"/>
    </row>
    <row r="585" spans="1:17" s="25" customFormat="1" ht="18.75" customHeight="1" x14ac:dyDescent="0.3">
      <c r="A585" s="25">
        <v>1</v>
      </c>
      <c r="C585" s="20"/>
      <c r="D585" s="20"/>
      <c r="F585" s="603" t="s">
        <v>117</v>
      </c>
      <c r="G585" s="606"/>
      <c r="I585" s="20"/>
      <c r="J585" s="20"/>
      <c r="L585" s="603" t="s">
        <v>117</v>
      </c>
      <c r="M585" s="789"/>
      <c r="N585" s="603"/>
      <c r="O585" s="603"/>
      <c r="P585" s="603"/>
      <c r="Q585" s="603"/>
    </row>
    <row r="586" spans="1:17" s="25" customFormat="1" ht="18.75" customHeight="1" x14ac:dyDescent="0.3">
      <c r="A586" s="25">
        <v>1</v>
      </c>
      <c r="C586" s="20"/>
      <c r="D586" s="20"/>
      <c r="F586" s="603" t="s">
        <v>257</v>
      </c>
      <c r="G586" s="606"/>
      <c r="I586" s="20"/>
      <c r="J586" s="20"/>
      <c r="L586" s="603" t="s">
        <v>257</v>
      </c>
      <c r="M586" s="789"/>
      <c r="N586" s="603"/>
      <c r="O586" s="603"/>
      <c r="P586" s="603"/>
      <c r="Q586" s="603"/>
    </row>
    <row r="587" spans="1:17" s="25" customFormat="1" ht="18.75" customHeight="1" x14ac:dyDescent="0.3">
      <c r="A587" s="25">
        <v>1</v>
      </c>
      <c r="C587" s="20"/>
      <c r="D587" s="20"/>
      <c r="E587" s="20"/>
      <c r="F587" s="20"/>
      <c r="G587" s="656"/>
      <c r="I587" s="20"/>
      <c r="J587" s="20"/>
      <c r="K587" s="20"/>
      <c r="L587" s="20"/>
      <c r="M587" s="788"/>
    </row>
    <row r="588" spans="1:17" s="25" customFormat="1" ht="18.75" customHeight="1" x14ac:dyDescent="0.3">
      <c r="A588" s="25">
        <v>1</v>
      </c>
      <c r="C588" s="20"/>
      <c r="D588" s="20"/>
      <c r="E588" s="20"/>
      <c r="F588" s="20"/>
      <c r="G588" s="656"/>
      <c r="I588" s="20"/>
      <c r="J588" s="20"/>
      <c r="K588" s="20"/>
      <c r="L588" s="20"/>
      <c r="M588" s="788"/>
    </row>
    <row r="589" spans="1:17" s="25" customFormat="1" ht="18.75" customHeight="1" x14ac:dyDescent="0.3">
      <c r="A589" s="25">
        <v>1</v>
      </c>
      <c r="C589" s="20"/>
      <c r="D589" s="20"/>
      <c r="E589" s="20"/>
      <c r="F589" s="20"/>
      <c r="G589" s="656"/>
      <c r="I589" s="20"/>
      <c r="J589" s="20"/>
      <c r="K589" s="20"/>
      <c r="L589" s="20"/>
      <c r="M589" s="788"/>
    </row>
    <row r="590" spans="1:17" s="25" customFormat="1" ht="18.75" customHeight="1" x14ac:dyDescent="0.3">
      <c r="A590" s="25">
        <v>1</v>
      </c>
      <c r="C590" s="1612" t="s">
        <v>119</v>
      </c>
      <c r="D590" s="1612"/>
      <c r="E590" s="1612"/>
      <c r="F590" s="26"/>
      <c r="G590" s="606"/>
      <c r="I590" s="1612" t="s">
        <v>119</v>
      </c>
      <c r="J590" s="1612"/>
      <c r="K590" s="1612"/>
      <c r="L590" s="26"/>
      <c r="M590" s="788"/>
    </row>
    <row r="591" spans="1:17" s="25" customFormat="1" ht="18.75" customHeight="1" x14ac:dyDescent="0.3">
      <c r="A591" s="25">
        <v>1</v>
      </c>
      <c r="C591" s="1610">
        <v>45251</v>
      </c>
      <c r="D591" s="1610"/>
      <c r="E591" s="1610"/>
      <c r="F591" s="27"/>
      <c r="G591" s="606"/>
      <c r="I591" s="1610">
        <f>C591</f>
        <v>45251</v>
      </c>
      <c r="J591" s="1610"/>
      <c r="K591" s="1610"/>
      <c r="L591" s="27"/>
      <c r="M591" s="788"/>
    </row>
    <row r="592" spans="1:17" s="25" customFormat="1" ht="18.75" customHeight="1" x14ac:dyDescent="0.3">
      <c r="A592" s="25">
        <v>1</v>
      </c>
      <c r="C592" s="20"/>
      <c r="D592" s="20"/>
      <c r="E592" s="20"/>
      <c r="F592" s="27"/>
      <c r="G592" s="606"/>
      <c r="I592" s="20"/>
      <c r="J592" s="20"/>
      <c r="K592" s="20"/>
      <c r="L592" s="27"/>
      <c r="M592" s="788"/>
    </row>
    <row r="593" spans="1:13" s="25" customFormat="1" ht="18.75" customHeight="1" x14ac:dyDescent="0.3">
      <c r="A593" s="25">
        <v>1</v>
      </c>
      <c r="C593" s="882"/>
      <c r="D593" s="20"/>
      <c r="E593" s="20"/>
      <c r="F593" s="27"/>
      <c r="G593" s="606"/>
      <c r="I593" s="882"/>
      <c r="J593" s="20"/>
      <c r="K593" s="20"/>
      <c r="L593" s="27"/>
      <c r="M593" s="788"/>
    </row>
    <row r="594" spans="1:13" s="25" customFormat="1" ht="18.75" customHeight="1" x14ac:dyDescent="0.3">
      <c r="A594" s="25">
        <v>1</v>
      </c>
      <c r="B594" s="28" t="s">
        <v>120</v>
      </c>
      <c r="C594" s="29" t="s">
        <v>121</v>
      </c>
      <c r="D594" s="1611" t="s">
        <v>122</v>
      </c>
      <c r="E594" s="1611"/>
      <c r="F594" s="1611"/>
      <c r="G594" s="606"/>
      <c r="H594" s="28" t="s">
        <v>120</v>
      </c>
      <c r="I594" s="29" t="s">
        <v>121</v>
      </c>
      <c r="J594" s="1611" t="s">
        <v>123</v>
      </c>
      <c r="K594" s="1611"/>
      <c r="L594" s="1611"/>
      <c r="M594" s="788"/>
    </row>
    <row r="595" spans="1:13" s="25" customFormat="1" ht="18.75" customHeight="1" x14ac:dyDescent="0.3">
      <c r="A595" s="96">
        <v>1</v>
      </c>
      <c r="B595" s="28" t="s">
        <v>124</v>
      </c>
      <c r="C595" s="28" t="s">
        <v>265</v>
      </c>
      <c r="D595" s="29" t="s">
        <v>125</v>
      </c>
      <c r="E595" s="883" t="s">
        <v>126</v>
      </c>
      <c r="F595" s="883" t="s">
        <v>127</v>
      </c>
      <c r="G595" s="606"/>
      <c r="H595" s="28" t="s">
        <v>124</v>
      </c>
      <c r="I595" s="28" t="s">
        <v>265</v>
      </c>
      <c r="J595" s="29" t="s">
        <v>125</v>
      </c>
      <c r="K595" s="883" t="s">
        <v>126</v>
      </c>
      <c r="L595" s="883" t="s">
        <v>127</v>
      </c>
      <c r="M595" s="788"/>
    </row>
    <row r="596" spans="1:13" s="10" customFormat="1" x14ac:dyDescent="0.3">
      <c r="A596" s="25">
        <v>1</v>
      </c>
      <c r="B596" s="5">
        <v>1</v>
      </c>
      <c r="C596" s="6" t="s">
        <v>94</v>
      </c>
      <c r="D596" s="2" t="s">
        <v>5</v>
      </c>
      <c r="E596" s="3">
        <v>50</v>
      </c>
      <c r="F596" s="3">
        <v>125</v>
      </c>
      <c r="G596" s="843"/>
      <c r="H596" s="5">
        <v>1</v>
      </c>
      <c r="I596" s="6" t="s">
        <v>94</v>
      </c>
      <c r="J596" s="2" t="s">
        <v>5</v>
      </c>
      <c r="K596" s="3">
        <v>50</v>
      </c>
      <c r="L596" s="3">
        <v>125</v>
      </c>
      <c r="M596" s="4"/>
    </row>
    <row r="597" spans="1:13" s="50" customFormat="1" x14ac:dyDescent="0.3">
      <c r="A597" s="25">
        <v>1</v>
      </c>
      <c r="B597" s="883" t="s">
        <v>3</v>
      </c>
      <c r="C597" s="6" t="s">
        <v>43</v>
      </c>
      <c r="D597" s="2" t="s">
        <v>17</v>
      </c>
      <c r="E597" s="3">
        <v>45</v>
      </c>
      <c r="F597" s="3">
        <v>242.70999999999998</v>
      </c>
      <c r="G597" s="593"/>
      <c r="H597" s="883" t="s">
        <v>3</v>
      </c>
      <c r="I597" s="6" t="s">
        <v>43</v>
      </c>
      <c r="J597" s="2" t="s">
        <v>44</v>
      </c>
      <c r="K597" s="3">
        <v>56</v>
      </c>
      <c r="L597" s="3">
        <v>298.71999999999997</v>
      </c>
      <c r="M597" s="786"/>
    </row>
    <row r="598" spans="1:13" s="50" customFormat="1" x14ac:dyDescent="0.3">
      <c r="A598" s="25">
        <v>1</v>
      </c>
      <c r="B598" s="883" t="s">
        <v>0</v>
      </c>
      <c r="C598" s="6" t="s">
        <v>69</v>
      </c>
      <c r="D598" s="2" t="s">
        <v>22</v>
      </c>
      <c r="E598" s="3">
        <v>24</v>
      </c>
      <c r="F598" s="3">
        <v>3.9199999999999995</v>
      </c>
      <c r="G598" s="605"/>
      <c r="H598" s="883" t="s">
        <v>0</v>
      </c>
      <c r="I598" s="6" t="s">
        <v>69</v>
      </c>
      <c r="J598" s="2" t="s">
        <v>22</v>
      </c>
      <c r="K598" s="3">
        <v>24</v>
      </c>
      <c r="L598" s="3">
        <v>3.9199999999999995</v>
      </c>
      <c r="M598" s="792"/>
    </row>
    <row r="599" spans="1:13" s="257" customFormat="1" ht="18.75" customHeight="1" x14ac:dyDescent="0.3">
      <c r="A599" s="25">
        <v>1</v>
      </c>
      <c r="B599" s="5">
        <v>4</v>
      </c>
      <c r="C599" s="6" t="s">
        <v>114</v>
      </c>
      <c r="D599" s="2" t="s">
        <v>2</v>
      </c>
      <c r="E599" s="3">
        <v>6</v>
      </c>
      <c r="F599" s="3">
        <v>28</v>
      </c>
      <c r="G599" s="594"/>
      <c r="H599" s="5">
        <v>4</v>
      </c>
      <c r="I599" s="6" t="s">
        <v>114</v>
      </c>
      <c r="J599" s="2" t="s">
        <v>2</v>
      </c>
      <c r="K599" s="3">
        <v>6</v>
      </c>
      <c r="L599" s="3">
        <v>28</v>
      </c>
      <c r="M599" s="791"/>
    </row>
    <row r="600" spans="1:13" s="25" customFormat="1" x14ac:dyDescent="0.3">
      <c r="A600" s="25">
        <v>1</v>
      </c>
      <c r="B600" s="883" t="s">
        <v>23</v>
      </c>
      <c r="C600" s="6" t="s">
        <v>107</v>
      </c>
      <c r="D600" s="2" t="s">
        <v>14</v>
      </c>
      <c r="E600" s="3">
        <v>3.4</v>
      </c>
      <c r="F600" s="3">
        <v>93.2</v>
      </c>
      <c r="G600" s="606"/>
      <c r="H600" s="883" t="s">
        <v>23</v>
      </c>
      <c r="I600" s="6" t="s">
        <v>107</v>
      </c>
      <c r="J600" s="2" t="s">
        <v>14</v>
      </c>
      <c r="K600" s="3">
        <v>3.4</v>
      </c>
      <c r="L600" s="3">
        <v>93.2</v>
      </c>
      <c r="M600" s="788"/>
    </row>
    <row r="601" spans="1:13" s="50" customFormat="1" x14ac:dyDescent="0.3">
      <c r="A601" s="25">
        <v>1</v>
      </c>
      <c r="B601" s="883" t="s">
        <v>51</v>
      </c>
      <c r="C601" s="6" t="s">
        <v>1</v>
      </c>
      <c r="D601" s="2" t="s">
        <v>5</v>
      </c>
      <c r="E601" s="3">
        <v>200</v>
      </c>
      <c r="F601" s="3">
        <v>94</v>
      </c>
      <c r="G601" s="605"/>
      <c r="H601" s="883" t="s">
        <v>51</v>
      </c>
      <c r="I601" s="6" t="s">
        <v>1</v>
      </c>
      <c r="J601" s="2" t="s">
        <v>5</v>
      </c>
      <c r="K601" s="3">
        <v>200</v>
      </c>
      <c r="L601" s="3">
        <v>94</v>
      </c>
      <c r="M601" s="786"/>
    </row>
    <row r="602" spans="1:13" s="25" customFormat="1" x14ac:dyDescent="0.3">
      <c r="A602" s="25">
        <v>1</v>
      </c>
      <c r="B602" s="5"/>
      <c r="C602" s="6"/>
      <c r="D602" s="2"/>
      <c r="E602" s="3"/>
      <c r="F602" s="3"/>
      <c r="G602" s="605"/>
      <c r="H602" s="5"/>
      <c r="I602" s="6"/>
      <c r="J602" s="2"/>
      <c r="K602" s="3"/>
      <c r="L602" s="3"/>
      <c r="M602" s="788"/>
    </row>
    <row r="603" spans="1:13" s="25" customFormat="1" x14ac:dyDescent="0.3">
      <c r="A603" s="25">
        <v>1</v>
      </c>
      <c r="B603" s="5"/>
      <c r="C603" s="6"/>
      <c r="D603" s="2" t="s">
        <v>128</v>
      </c>
      <c r="E603" s="3">
        <f>SUM(E596:E601)</f>
        <v>328.4</v>
      </c>
      <c r="F603" s="3">
        <f>SUM(F596:F601)</f>
        <v>586.82999999999993</v>
      </c>
      <c r="G603" s="605"/>
      <c r="H603" s="5"/>
      <c r="I603" s="6"/>
      <c r="J603" s="2" t="s">
        <v>128</v>
      </c>
      <c r="K603" s="3">
        <f>SUM(K596:K601)</f>
        <v>339.4</v>
      </c>
      <c r="L603" s="3">
        <f>SUM(L596:L601)</f>
        <v>642.84</v>
      </c>
      <c r="M603" s="788"/>
    </row>
    <row r="604" spans="1:13" s="25" customFormat="1" x14ac:dyDescent="0.3">
      <c r="A604" s="25">
        <v>1</v>
      </c>
      <c r="B604" s="5"/>
      <c r="C604" s="6"/>
      <c r="D604" s="2"/>
      <c r="E604" s="3"/>
      <c r="F604" s="3"/>
      <c r="G604" s="605"/>
      <c r="H604" s="5"/>
      <c r="I604" s="6"/>
      <c r="J604" s="2"/>
      <c r="K604" s="3"/>
      <c r="L604" s="3"/>
      <c r="M604" s="788"/>
    </row>
    <row r="605" spans="1:13" s="25" customFormat="1" x14ac:dyDescent="0.3">
      <c r="A605" s="25">
        <v>1</v>
      </c>
      <c r="B605" s="28" t="s">
        <v>124</v>
      </c>
      <c r="C605" s="3" t="s">
        <v>259</v>
      </c>
      <c r="D605" s="2" t="s">
        <v>125</v>
      </c>
      <c r="E605" s="3" t="s">
        <v>126</v>
      </c>
      <c r="F605" s="3" t="s">
        <v>127</v>
      </c>
      <c r="G605" s="605"/>
      <c r="H605" s="28" t="s">
        <v>124</v>
      </c>
      <c r="I605" s="3" t="s">
        <v>247</v>
      </c>
      <c r="J605" s="2" t="s">
        <v>125</v>
      </c>
      <c r="K605" s="3" t="s">
        <v>126</v>
      </c>
      <c r="L605" s="3" t="s">
        <v>127</v>
      </c>
      <c r="M605" s="788"/>
    </row>
    <row r="606" spans="1:13" s="25" customFormat="1" ht="19.5" customHeight="1" x14ac:dyDescent="0.3">
      <c r="A606" s="25">
        <v>1</v>
      </c>
      <c r="B606" s="883">
        <v>1</v>
      </c>
      <c r="C606" s="6" t="s">
        <v>261</v>
      </c>
      <c r="D606" s="2" t="s">
        <v>9</v>
      </c>
      <c r="E606" s="3">
        <v>60</v>
      </c>
      <c r="F606" s="3">
        <v>105.25</v>
      </c>
      <c r="G606" s="605"/>
      <c r="H606" s="883">
        <v>1</v>
      </c>
      <c r="I606" s="6" t="s">
        <v>261</v>
      </c>
      <c r="J606" s="2" t="s">
        <v>9</v>
      </c>
      <c r="K606" s="3">
        <v>60</v>
      </c>
      <c r="L606" s="3">
        <v>105.25</v>
      </c>
      <c r="M606" s="788"/>
    </row>
    <row r="607" spans="1:13" s="25" customFormat="1" ht="19.5" customHeight="1" x14ac:dyDescent="0.3">
      <c r="A607" s="25">
        <v>1</v>
      </c>
      <c r="B607" s="5">
        <v>2</v>
      </c>
      <c r="C607" s="6" t="s">
        <v>56</v>
      </c>
      <c r="D607" s="2" t="s">
        <v>7</v>
      </c>
      <c r="E607" s="3">
        <v>50</v>
      </c>
      <c r="F607" s="3">
        <v>252.125</v>
      </c>
      <c r="G607" s="605"/>
      <c r="H607" s="5">
        <v>2</v>
      </c>
      <c r="I607" s="6" t="s">
        <v>56</v>
      </c>
      <c r="J607" s="2" t="s">
        <v>7</v>
      </c>
      <c r="K607" s="3">
        <v>50</v>
      </c>
      <c r="L607" s="3">
        <v>252.125</v>
      </c>
      <c r="M607" s="788"/>
    </row>
    <row r="608" spans="1:13" s="50" customFormat="1" x14ac:dyDescent="0.3">
      <c r="A608" s="25">
        <v>1</v>
      </c>
      <c r="B608" s="883" t="s">
        <v>0</v>
      </c>
      <c r="C608" s="6" t="s">
        <v>179</v>
      </c>
      <c r="D608" s="2" t="s">
        <v>17</v>
      </c>
      <c r="E608" s="3">
        <v>23</v>
      </c>
      <c r="F608" s="3">
        <v>202.41</v>
      </c>
      <c r="G608" s="605"/>
      <c r="H608" s="883" t="s">
        <v>0</v>
      </c>
      <c r="I608" s="6" t="s">
        <v>179</v>
      </c>
      <c r="J608" s="2" t="s">
        <v>44</v>
      </c>
      <c r="K608" s="3">
        <v>28</v>
      </c>
      <c r="L608" s="3">
        <v>242.89</v>
      </c>
      <c r="M608" s="792"/>
    </row>
    <row r="609" spans="1:13" s="50" customFormat="1" x14ac:dyDescent="0.3">
      <c r="A609" s="25">
        <v>1</v>
      </c>
      <c r="B609" s="883" t="s">
        <v>77</v>
      </c>
      <c r="C609" s="6" t="s">
        <v>69</v>
      </c>
      <c r="D609" s="2" t="s">
        <v>22</v>
      </c>
      <c r="E609" s="3">
        <v>24</v>
      </c>
      <c r="F609" s="3">
        <v>3.9199999999999995</v>
      </c>
      <c r="G609" s="605"/>
      <c r="H609" s="883" t="s">
        <v>77</v>
      </c>
      <c r="I609" s="6" t="s">
        <v>69</v>
      </c>
      <c r="J609" s="2" t="s">
        <v>22</v>
      </c>
      <c r="K609" s="3">
        <v>24</v>
      </c>
      <c r="L609" s="3">
        <v>3.9199999999999995</v>
      </c>
      <c r="M609" s="792"/>
    </row>
    <row r="610" spans="1:13" s="257" customFormat="1" ht="19.5" customHeight="1" x14ac:dyDescent="0.3">
      <c r="A610" s="25">
        <v>1</v>
      </c>
      <c r="B610" s="883" t="s">
        <v>23</v>
      </c>
      <c r="C610" s="6" t="s">
        <v>113</v>
      </c>
      <c r="D610" s="2" t="s">
        <v>2</v>
      </c>
      <c r="E610" s="3">
        <v>15</v>
      </c>
      <c r="F610" s="3">
        <v>94.2</v>
      </c>
      <c r="G610" s="606"/>
      <c r="H610" s="883" t="s">
        <v>23</v>
      </c>
      <c r="I610" s="6" t="s">
        <v>113</v>
      </c>
      <c r="J610" s="2" t="s">
        <v>2</v>
      </c>
      <c r="K610" s="3">
        <v>15</v>
      </c>
      <c r="L610" s="3">
        <v>94.2</v>
      </c>
      <c r="M610" s="791"/>
    </row>
    <row r="611" spans="1:13" s="50" customFormat="1" x14ac:dyDescent="0.3">
      <c r="A611" s="25">
        <v>1</v>
      </c>
      <c r="B611" s="883" t="s">
        <v>51</v>
      </c>
      <c r="C611" s="6" t="s">
        <v>107</v>
      </c>
      <c r="D611" s="2" t="s">
        <v>14</v>
      </c>
      <c r="E611" s="3">
        <v>3.4</v>
      </c>
      <c r="F611" s="3">
        <v>93.2</v>
      </c>
      <c r="G611" s="605"/>
      <c r="H611" s="883" t="s">
        <v>51</v>
      </c>
      <c r="I611" s="6" t="s">
        <v>107</v>
      </c>
      <c r="J611" s="2" t="s">
        <v>14</v>
      </c>
      <c r="K611" s="3">
        <v>3.4</v>
      </c>
      <c r="L611" s="3">
        <v>93.2</v>
      </c>
      <c r="M611" s="786"/>
    </row>
    <row r="612" spans="1:13" s="25" customFormat="1" ht="19.5" customHeight="1" x14ac:dyDescent="0.3">
      <c r="A612" s="25">
        <v>1</v>
      </c>
      <c r="B612" s="883" t="s">
        <v>15</v>
      </c>
      <c r="C612" s="6" t="s">
        <v>108</v>
      </c>
      <c r="D612" s="2" t="s">
        <v>65</v>
      </c>
      <c r="E612" s="3">
        <v>1.2</v>
      </c>
      <c r="F612" s="3">
        <v>21.5</v>
      </c>
      <c r="G612" s="656"/>
      <c r="H612" s="883" t="s">
        <v>15</v>
      </c>
      <c r="I612" s="6" t="s">
        <v>108</v>
      </c>
      <c r="J612" s="2" t="s">
        <v>65</v>
      </c>
      <c r="K612" s="3">
        <v>1.2</v>
      </c>
      <c r="L612" s="3">
        <v>21.5</v>
      </c>
      <c r="M612" s="788"/>
    </row>
    <row r="613" spans="1:13" s="25" customFormat="1" x14ac:dyDescent="0.3">
      <c r="A613" s="25">
        <v>1</v>
      </c>
      <c r="B613" s="5">
        <v>8</v>
      </c>
      <c r="C613" s="6" t="s">
        <v>21</v>
      </c>
      <c r="D613" s="2" t="s">
        <v>218</v>
      </c>
      <c r="E613" s="3">
        <v>35</v>
      </c>
      <c r="F613" s="3">
        <v>85.924000000000007</v>
      </c>
      <c r="G613" s="845"/>
      <c r="H613" s="5">
        <v>8</v>
      </c>
      <c r="I613" s="6" t="s">
        <v>21</v>
      </c>
      <c r="J613" s="2" t="s">
        <v>218</v>
      </c>
      <c r="K613" s="3">
        <v>35</v>
      </c>
      <c r="L613" s="3">
        <v>85.924000000000007</v>
      </c>
      <c r="M613" s="844" t="s">
        <v>409</v>
      </c>
    </row>
    <row r="614" spans="1:13" s="50" customFormat="1" x14ac:dyDescent="0.3">
      <c r="A614" s="25">
        <v>1</v>
      </c>
      <c r="B614" s="5"/>
      <c r="C614" s="6"/>
      <c r="D614" s="2"/>
      <c r="E614" s="3"/>
      <c r="F614" s="3"/>
      <c r="G614" s="657"/>
      <c r="H614" s="5"/>
      <c r="I614" s="6"/>
      <c r="J614" s="2"/>
      <c r="K614" s="3"/>
      <c r="L614" s="3"/>
      <c r="M614" s="792"/>
    </row>
    <row r="615" spans="1:13" s="25" customFormat="1" x14ac:dyDescent="0.3">
      <c r="A615" s="25">
        <v>1</v>
      </c>
      <c r="B615" s="850"/>
      <c r="C615" s="851"/>
      <c r="D615" s="850" t="s">
        <v>128</v>
      </c>
      <c r="E615" s="851">
        <f>SUM(E606:E614)</f>
        <v>211.6</v>
      </c>
      <c r="F615" s="3">
        <f>SUM(F606:F614)</f>
        <v>858.529</v>
      </c>
      <c r="G615" s="854"/>
      <c r="H615" s="883"/>
      <c r="I615" s="6"/>
      <c r="J615" s="2" t="s">
        <v>128</v>
      </c>
      <c r="K615" s="3">
        <f>SUM(K606:K614)</f>
        <v>216.6</v>
      </c>
      <c r="L615" s="3">
        <f>SUM(L606:L614)</f>
        <v>899.00900000000001</v>
      </c>
      <c r="M615" s="788"/>
    </row>
    <row r="616" spans="1:13" s="25" customFormat="1" x14ac:dyDescent="0.3">
      <c r="A616" s="25">
        <v>1</v>
      </c>
      <c r="B616" s="850"/>
      <c r="C616" s="851"/>
      <c r="D616" s="850"/>
      <c r="E616" s="851"/>
      <c r="F616" s="3"/>
      <c r="G616" s="854"/>
      <c r="H616" s="5"/>
      <c r="I616" s="6"/>
      <c r="J616" s="2"/>
      <c r="K616" s="3"/>
      <c r="L616" s="3"/>
      <c r="M616" s="788"/>
    </row>
    <row r="617" spans="1:13" s="25" customFormat="1" x14ac:dyDescent="0.3">
      <c r="A617" s="25">
        <v>1</v>
      </c>
      <c r="B617" s="850"/>
      <c r="C617" s="851"/>
      <c r="D617" s="850"/>
      <c r="E617" s="851"/>
      <c r="F617" s="3"/>
      <c r="G617" s="854"/>
      <c r="H617" s="5"/>
      <c r="I617" s="6"/>
      <c r="J617" s="2"/>
      <c r="K617" s="3"/>
      <c r="L617" s="3"/>
      <c r="M617" s="788"/>
    </row>
    <row r="618" spans="1:13" s="25" customFormat="1" x14ac:dyDescent="0.3">
      <c r="A618" s="25">
        <v>1</v>
      </c>
      <c r="B618" s="850"/>
      <c r="C618" s="851"/>
      <c r="D618" s="850" t="s">
        <v>136</v>
      </c>
      <c r="E618" s="851">
        <f>+E615+E603</f>
        <v>540</v>
      </c>
      <c r="F618" s="3">
        <f>+F615+F603</f>
        <v>1445.3589999999999</v>
      </c>
      <c r="G618" s="854"/>
      <c r="H618" s="3"/>
      <c r="I618" s="3"/>
      <c r="J618" s="3" t="s">
        <v>136</v>
      </c>
      <c r="K618" s="3">
        <f>+K615+K603</f>
        <v>556</v>
      </c>
      <c r="L618" s="3">
        <f>+L615+L603</f>
        <v>1541.8490000000002</v>
      </c>
      <c r="M618" s="788"/>
    </row>
    <row r="619" spans="1:13" s="25" customFormat="1" ht="18.75" customHeight="1" x14ac:dyDescent="0.3">
      <c r="A619" s="25">
        <v>1</v>
      </c>
      <c r="C619" s="20"/>
      <c r="D619" s="20"/>
      <c r="F619" s="24"/>
      <c r="G619" s="854"/>
      <c r="I619" s="20"/>
      <c r="J619" s="20"/>
      <c r="L619" s="24"/>
      <c r="M619" s="788"/>
    </row>
    <row r="620" spans="1:13" s="25" customFormat="1" ht="18.75" customHeight="1" x14ac:dyDescent="0.3">
      <c r="A620" s="25">
        <v>1</v>
      </c>
      <c r="C620" s="20"/>
      <c r="D620" s="20"/>
      <c r="F620" s="24"/>
      <c r="G620" s="855"/>
      <c r="I620" s="20"/>
      <c r="J620" s="20"/>
      <c r="L620" s="24"/>
      <c r="M620" s="788"/>
    </row>
    <row r="621" spans="1:13" s="25" customFormat="1" x14ac:dyDescent="0.3">
      <c r="A621" s="25">
        <v>1</v>
      </c>
      <c r="B621" s="461"/>
      <c r="C621" s="461"/>
      <c r="D621" s="461"/>
      <c r="E621" s="461"/>
      <c r="F621" s="461"/>
      <c r="G621" s="846"/>
      <c r="H621" s="36"/>
      <c r="I621" s="463"/>
      <c r="J621" s="463"/>
      <c r="K621" s="463"/>
      <c r="L621" s="463"/>
      <c r="M621" s="788"/>
    </row>
    <row r="622" spans="1:13" s="25" customFormat="1" x14ac:dyDescent="0.3">
      <c r="A622" s="25">
        <v>1</v>
      </c>
      <c r="B622" s="461"/>
      <c r="C622" s="36"/>
      <c r="D622" s="462"/>
      <c r="E622" s="463"/>
      <c r="F622" s="463"/>
      <c r="G622" s="847"/>
      <c r="H622" s="463"/>
      <c r="I622" s="463"/>
      <c r="J622" s="463"/>
      <c r="K622" s="463"/>
      <c r="L622" s="463"/>
      <c r="M622" s="788"/>
    </row>
    <row r="623" spans="1:13" s="25" customFormat="1" ht="18.75" customHeight="1" x14ac:dyDescent="0.3">
      <c r="A623" s="25">
        <v>1</v>
      </c>
      <c r="C623" s="37" t="s">
        <v>130</v>
      </c>
      <c r="E623" s="94" t="s">
        <v>131</v>
      </c>
      <c r="F623" s="20"/>
      <c r="G623" s="855"/>
      <c r="I623" s="37" t="s">
        <v>130</v>
      </c>
      <c r="K623" s="94" t="s">
        <v>131</v>
      </c>
      <c r="L623" s="20"/>
      <c r="M623" s="788"/>
    </row>
    <row r="624" spans="1:13" s="25" customFormat="1" ht="51.75" customHeight="1" x14ac:dyDescent="0.3">
      <c r="A624" s="25">
        <v>1</v>
      </c>
      <c r="C624" s="38" t="s">
        <v>132</v>
      </c>
      <c r="E624" s="38" t="s">
        <v>140</v>
      </c>
      <c r="F624" s="39"/>
      <c r="G624" s="606"/>
      <c r="I624" s="38" t="s">
        <v>139</v>
      </c>
      <c r="K624" s="38" t="s">
        <v>140</v>
      </c>
      <c r="L624" s="39"/>
      <c r="M624" s="788"/>
    </row>
    <row r="625" spans="1:17" s="25" customFormat="1" ht="23.25" customHeight="1" x14ac:dyDescent="0.3">
      <c r="A625" s="25">
        <v>1</v>
      </c>
      <c r="C625" s="38"/>
      <c r="E625" s="38"/>
      <c r="F625" s="39"/>
      <c r="G625" s="606"/>
      <c r="H625" s="38"/>
      <c r="J625" s="38"/>
      <c r="K625" s="39"/>
      <c r="L625" s="38"/>
      <c r="M625" s="788"/>
    </row>
    <row r="626" spans="1:17" x14ac:dyDescent="0.3">
      <c r="A626" s="25">
        <v>1</v>
      </c>
      <c r="B626" s="848"/>
      <c r="C626" s="849"/>
      <c r="D626" s="849"/>
      <c r="E626" s="849"/>
      <c r="F626" s="849"/>
      <c r="G626" s="853"/>
      <c r="H626" s="848"/>
      <c r="I626" s="849"/>
      <c r="J626" s="849"/>
      <c r="K626" s="849"/>
      <c r="L626" s="849"/>
    </row>
    <row r="627" spans="1:17" x14ac:dyDescent="0.3">
      <c r="A627" s="25">
        <v>1</v>
      </c>
      <c r="B627" s="25"/>
      <c r="H627" s="25"/>
    </row>
    <row r="628" spans="1:17" s="25" customFormat="1" ht="18.75" customHeight="1" x14ac:dyDescent="0.3">
      <c r="A628" s="25">
        <v>1</v>
      </c>
      <c r="C628" s="22" t="s">
        <v>115</v>
      </c>
      <c r="D628" s="20"/>
      <c r="E628" s="20"/>
      <c r="F628" s="20"/>
      <c r="G628" s="656"/>
      <c r="I628" s="22" t="s">
        <v>115</v>
      </c>
      <c r="J628" s="20"/>
      <c r="K628" s="20"/>
      <c r="L628" s="20"/>
      <c r="M628" s="788"/>
    </row>
    <row r="629" spans="1:17" s="25" customFormat="1" ht="18.75" customHeight="1" x14ac:dyDescent="0.3">
      <c r="A629" s="25">
        <v>1</v>
      </c>
      <c r="C629" s="22" t="s">
        <v>137</v>
      </c>
      <c r="D629" s="20"/>
      <c r="E629" s="20"/>
      <c r="F629" s="20"/>
      <c r="G629" s="606"/>
      <c r="I629" s="22" t="s">
        <v>138</v>
      </c>
      <c r="J629" s="20"/>
      <c r="K629" s="20"/>
      <c r="L629" s="20"/>
      <c r="M629" s="788"/>
    </row>
    <row r="630" spans="1:17" s="25" customFormat="1" ht="18.75" customHeight="1" x14ac:dyDescent="0.3">
      <c r="A630" s="25">
        <v>1</v>
      </c>
      <c r="C630" s="20"/>
      <c r="D630" s="20"/>
      <c r="E630" s="20"/>
      <c r="F630" s="20"/>
      <c r="G630" s="606"/>
      <c r="I630" s="20"/>
      <c r="J630" s="20"/>
      <c r="K630" s="20"/>
      <c r="L630" s="20"/>
      <c r="M630" s="788"/>
    </row>
    <row r="631" spans="1:17" s="25" customFormat="1" ht="18.75" customHeight="1" x14ac:dyDescent="0.3">
      <c r="A631" s="25">
        <v>1</v>
      </c>
      <c r="C631" s="20"/>
      <c r="D631" s="20"/>
      <c r="F631" s="603" t="s">
        <v>116</v>
      </c>
      <c r="G631" s="606"/>
      <c r="I631" s="20"/>
      <c r="J631" s="20"/>
      <c r="L631" s="603" t="s">
        <v>116</v>
      </c>
      <c r="M631" s="789"/>
      <c r="N631" s="603"/>
      <c r="O631" s="603"/>
      <c r="P631" s="603"/>
      <c r="Q631" s="603"/>
    </row>
    <row r="632" spans="1:17" s="25" customFormat="1" ht="18.75" customHeight="1" x14ac:dyDescent="0.3">
      <c r="A632" s="25">
        <v>1</v>
      </c>
      <c r="C632" s="20"/>
      <c r="D632" s="20"/>
      <c r="F632" s="603" t="s">
        <v>134</v>
      </c>
      <c r="G632" s="606"/>
      <c r="I632" s="20"/>
      <c r="J632" s="20"/>
      <c r="L632" s="603" t="s">
        <v>134</v>
      </c>
      <c r="M632" s="789"/>
      <c r="N632" s="603"/>
      <c r="O632" s="603"/>
      <c r="P632" s="603"/>
      <c r="Q632" s="603"/>
    </row>
    <row r="633" spans="1:17" s="25" customFormat="1" ht="18.75" customHeight="1" x14ac:dyDescent="0.3">
      <c r="A633" s="25">
        <v>1</v>
      </c>
      <c r="C633" s="20"/>
      <c r="D633" s="20"/>
      <c r="F633" s="603" t="s">
        <v>117</v>
      </c>
      <c r="G633" s="606"/>
      <c r="I633" s="20"/>
      <c r="J633" s="20"/>
      <c r="L633" s="603" t="s">
        <v>117</v>
      </c>
      <c r="M633" s="789"/>
      <c r="N633" s="603"/>
      <c r="O633" s="603"/>
      <c r="P633" s="603"/>
      <c r="Q633" s="603"/>
    </row>
    <row r="634" spans="1:17" s="25" customFormat="1" ht="18.75" customHeight="1" x14ac:dyDescent="0.3">
      <c r="A634" s="25">
        <v>1</v>
      </c>
      <c r="C634" s="20"/>
      <c r="D634" s="20"/>
      <c r="F634" s="603" t="s">
        <v>257</v>
      </c>
      <c r="G634" s="606"/>
      <c r="I634" s="20"/>
      <c r="J634" s="20"/>
      <c r="L634" s="603" t="s">
        <v>257</v>
      </c>
      <c r="M634" s="789"/>
      <c r="N634" s="603"/>
      <c r="O634" s="603"/>
      <c r="P634" s="603"/>
      <c r="Q634" s="603"/>
    </row>
    <row r="635" spans="1:17" s="25" customFormat="1" ht="18.75" customHeight="1" x14ac:dyDescent="0.3">
      <c r="A635" s="25">
        <v>1</v>
      </c>
      <c r="C635" s="20"/>
      <c r="D635" s="20"/>
      <c r="E635" s="20"/>
      <c r="F635" s="20"/>
      <c r="G635" s="656"/>
      <c r="I635" s="20"/>
      <c r="J635" s="20"/>
      <c r="K635" s="20"/>
      <c r="L635" s="20"/>
      <c r="M635" s="788"/>
    </row>
    <row r="636" spans="1:17" s="25" customFormat="1" ht="18.75" customHeight="1" x14ac:dyDescent="0.3">
      <c r="A636" s="25">
        <v>1</v>
      </c>
      <c r="C636" s="20"/>
      <c r="D636" s="20"/>
      <c r="E636" s="20"/>
      <c r="F636" s="20"/>
      <c r="G636" s="656"/>
      <c r="I636" s="20"/>
      <c r="J636" s="20"/>
      <c r="K636" s="20"/>
      <c r="L636" s="20"/>
      <c r="M636" s="788"/>
    </row>
    <row r="637" spans="1:17" s="25" customFormat="1" ht="18.75" customHeight="1" x14ac:dyDescent="0.3">
      <c r="A637" s="25">
        <v>1</v>
      </c>
      <c r="C637" s="20"/>
      <c r="D637" s="20"/>
      <c r="E637" s="20"/>
      <c r="F637" s="20"/>
      <c r="G637" s="656"/>
      <c r="I637" s="20"/>
      <c r="J637" s="20"/>
      <c r="K637" s="20"/>
      <c r="L637" s="20"/>
      <c r="M637" s="788"/>
    </row>
    <row r="638" spans="1:17" s="25" customFormat="1" ht="18.75" customHeight="1" x14ac:dyDescent="0.3">
      <c r="A638" s="25">
        <v>1</v>
      </c>
      <c r="C638" s="1612" t="s">
        <v>119</v>
      </c>
      <c r="D638" s="1612"/>
      <c r="E638" s="1612"/>
      <c r="F638" s="26"/>
      <c r="G638" s="606"/>
      <c r="I638" s="1612" t="s">
        <v>119</v>
      </c>
      <c r="J638" s="1612"/>
      <c r="K638" s="1612"/>
      <c r="L638" s="26"/>
      <c r="M638" s="788"/>
    </row>
    <row r="639" spans="1:17" s="25" customFormat="1" ht="18.75" customHeight="1" x14ac:dyDescent="0.3">
      <c r="A639" s="25">
        <v>1</v>
      </c>
      <c r="C639" s="1610">
        <v>45252</v>
      </c>
      <c r="D639" s="1610"/>
      <c r="E639" s="1610"/>
      <c r="F639" s="27"/>
      <c r="G639" s="606"/>
      <c r="I639" s="1610">
        <f>C639</f>
        <v>45252</v>
      </c>
      <c r="J639" s="1610"/>
      <c r="K639" s="1610"/>
      <c r="L639" s="27"/>
      <c r="M639" s="788"/>
    </row>
    <row r="640" spans="1:17" s="25" customFormat="1" ht="18.75" customHeight="1" x14ac:dyDescent="0.3">
      <c r="A640" s="25">
        <v>1</v>
      </c>
      <c r="C640" s="20"/>
      <c r="D640" s="20"/>
      <c r="E640" s="20"/>
      <c r="F640" s="27"/>
      <c r="G640" s="606"/>
      <c r="I640" s="20"/>
      <c r="J640" s="20"/>
      <c r="K640" s="20"/>
      <c r="L640" s="27"/>
      <c r="M640" s="788"/>
    </row>
    <row r="641" spans="1:13" s="25" customFormat="1" ht="18.75" customHeight="1" x14ac:dyDescent="0.3">
      <c r="A641" s="25">
        <v>1</v>
      </c>
      <c r="C641" s="882"/>
      <c r="D641" s="20"/>
      <c r="E641" s="20"/>
      <c r="F641" s="27"/>
      <c r="G641" s="606"/>
      <c r="I641" s="882"/>
      <c r="J641" s="20"/>
      <c r="K641" s="20"/>
      <c r="L641" s="27"/>
      <c r="M641" s="788"/>
    </row>
    <row r="642" spans="1:13" s="25" customFormat="1" ht="18.75" customHeight="1" x14ac:dyDescent="0.3">
      <c r="A642" s="25">
        <v>1</v>
      </c>
      <c r="B642" s="28" t="s">
        <v>120</v>
      </c>
      <c r="C642" s="29" t="s">
        <v>121</v>
      </c>
      <c r="D642" s="1611" t="s">
        <v>122</v>
      </c>
      <c r="E642" s="1611"/>
      <c r="F642" s="1611"/>
      <c r="G642" s="606"/>
      <c r="H642" s="28" t="s">
        <v>120</v>
      </c>
      <c r="I642" s="29" t="s">
        <v>121</v>
      </c>
      <c r="J642" s="1611" t="s">
        <v>123</v>
      </c>
      <c r="K642" s="1611"/>
      <c r="L642" s="1611"/>
      <c r="M642" s="788"/>
    </row>
    <row r="643" spans="1:13" s="25" customFormat="1" ht="18.75" customHeight="1" x14ac:dyDescent="0.3">
      <c r="A643" s="25">
        <v>1</v>
      </c>
      <c r="B643" s="28" t="s">
        <v>124</v>
      </c>
      <c r="C643" s="28" t="s">
        <v>265</v>
      </c>
      <c r="D643" s="29" t="s">
        <v>125</v>
      </c>
      <c r="E643" s="883" t="s">
        <v>126</v>
      </c>
      <c r="F643" s="883" t="s">
        <v>127</v>
      </c>
      <c r="G643" s="606"/>
      <c r="H643" s="28" t="s">
        <v>124</v>
      </c>
      <c r="I643" s="28" t="s">
        <v>265</v>
      </c>
      <c r="J643" s="29" t="s">
        <v>125</v>
      </c>
      <c r="K643" s="883" t="s">
        <v>126</v>
      </c>
      <c r="L643" s="883" t="s">
        <v>127</v>
      </c>
      <c r="M643" s="788"/>
    </row>
    <row r="644" spans="1:13" s="10" customFormat="1" x14ac:dyDescent="0.3">
      <c r="A644" s="25">
        <v>1</v>
      </c>
      <c r="B644" s="5">
        <v>1</v>
      </c>
      <c r="C644" s="6" t="s">
        <v>83</v>
      </c>
      <c r="D644" s="2" t="s">
        <v>86</v>
      </c>
      <c r="E644" s="3">
        <v>90</v>
      </c>
      <c r="F644" s="3">
        <v>302.39999999999998</v>
      </c>
      <c r="G644" s="843"/>
      <c r="H644" s="5">
        <v>1</v>
      </c>
      <c r="I644" s="6" t="s">
        <v>83</v>
      </c>
      <c r="J644" s="2" t="s">
        <v>85</v>
      </c>
      <c r="K644" s="3">
        <v>110</v>
      </c>
      <c r="L644" s="3">
        <v>500.08</v>
      </c>
      <c r="M644" s="4"/>
    </row>
    <row r="645" spans="1:13" s="50" customFormat="1" x14ac:dyDescent="0.3">
      <c r="A645" s="25">
        <v>1</v>
      </c>
      <c r="B645" s="883" t="s">
        <v>3</v>
      </c>
      <c r="C645" s="6" t="s">
        <v>69</v>
      </c>
      <c r="D645" s="2" t="s">
        <v>22</v>
      </c>
      <c r="E645" s="3">
        <v>24</v>
      </c>
      <c r="F645" s="3">
        <v>3.9199999999999995</v>
      </c>
      <c r="G645" s="593"/>
      <c r="H645" s="883" t="s">
        <v>3</v>
      </c>
      <c r="I645" s="6" t="s">
        <v>69</v>
      </c>
      <c r="J645" s="2" t="s">
        <v>22</v>
      </c>
      <c r="K645" s="3">
        <v>24</v>
      </c>
      <c r="L645" s="3">
        <v>3.9199999999999995</v>
      </c>
      <c r="M645" s="786"/>
    </row>
    <row r="646" spans="1:13" s="25" customFormat="1" x14ac:dyDescent="0.3">
      <c r="A646" s="25">
        <v>1</v>
      </c>
      <c r="B646" s="883" t="s">
        <v>0</v>
      </c>
      <c r="C646" s="6" t="s">
        <v>381</v>
      </c>
      <c r="D646" s="2" t="s">
        <v>2</v>
      </c>
      <c r="E646" s="3">
        <v>12</v>
      </c>
      <c r="F646" s="3">
        <v>41.1</v>
      </c>
      <c r="G646" s="593"/>
      <c r="H646" s="883" t="s">
        <v>0</v>
      </c>
      <c r="I646" s="6" t="s">
        <v>381</v>
      </c>
      <c r="J646" s="2" t="s">
        <v>2</v>
      </c>
      <c r="K646" s="3">
        <v>12</v>
      </c>
      <c r="L646" s="3">
        <v>41.1</v>
      </c>
      <c r="M646" s="788"/>
    </row>
    <row r="647" spans="1:13" s="25" customFormat="1" x14ac:dyDescent="0.3">
      <c r="A647" s="25">
        <v>1</v>
      </c>
      <c r="B647" s="883" t="s">
        <v>77</v>
      </c>
      <c r="C647" s="6" t="s">
        <v>107</v>
      </c>
      <c r="D647" s="2" t="s">
        <v>14</v>
      </c>
      <c r="E647" s="3">
        <v>3.4</v>
      </c>
      <c r="F647" s="3">
        <v>93.2</v>
      </c>
      <c r="G647" s="606"/>
      <c r="H647" s="883" t="s">
        <v>77</v>
      </c>
      <c r="I647" s="6" t="s">
        <v>107</v>
      </c>
      <c r="J647" s="2" t="s">
        <v>14</v>
      </c>
      <c r="K647" s="3">
        <v>3.4</v>
      </c>
      <c r="L647" s="3">
        <v>93.2</v>
      </c>
      <c r="M647" s="788"/>
    </row>
    <row r="648" spans="1:13" s="25" customFormat="1" x14ac:dyDescent="0.3">
      <c r="A648" s="25">
        <v>1</v>
      </c>
      <c r="B648" s="5">
        <v>5</v>
      </c>
      <c r="C648" s="6" t="s">
        <v>13</v>
      </c>
      <c r="D648" s="2" t="s">
        <v>410</v>
      </c>
      <c r="E648" s="3">
        <v>36</v>
      </c>
      <c r="F648" s="3">
        <v>113.88600000000001</v>
      </c>
      <c r="G648" s="845" t="s">
        <v>409</v>
      </c>
      <c r="H648" s="5">
        <v>5</v>
      </c>
      <c r="I648" s="6" t="s">
        <v>13</v>
      </c>
      <c r="J648" s="2" t="s">
        <v>410</v>
      </c>
      <c r="K648" s="3">
        <v>36</v>
      </c>
      <c r="L648" s="3">
        <v>113.88600000000001</v>
      </c>
      <c r="M648" s="844" t="s">
        <v>409</v>
      </c>
    </row>
    <row r="649" spans="1:13" s="25" customFormat="1" x14ac:dyDescent="0.3">
      <c r="A649" s="25">
        <v>1</v>
      </c>
      <c r="B649" s="5">
        <v>6</v>
      </c>
      <c r="C649" s="6" t="s">
        <v>93</v>
      </c>
      <c r="D649" s="2" t="s">
        <v>2</v>
      </c>
      <c r="E649" s="3">
        <v>75</v>
      </c>
      <c r="F649" s="3">
        <v>92</v>
      </c>
      <c r="G649" s="605"/>
      <c r="H649" s="5">
        <v>6</v>
      </c>
      <c r="I649" s="6" t="s">
        <v>93</v>
      </c>
      <c r="J649" s="2" t="s">
        <v>2</v>
      </c>
      <c r="K649" s="3">
        <v>75</v>
      </c>
      <c r="L649" s="3">
        <v>92</v>
      </c>
      <c r="M649" s="788"/>
    </row>
    <row r="650" spans="1:13" s="25" customFormat="1" x14ac:dyDescent="0.3">
      <c r="A650" s="25">
        <v>1</v>
      </c>
      <c r="B650" s="5"/>
      <c r="C650" s="6"/>
      <c r="D650" s="2"/>
      <c r="E650" s="3"/>
      <c r="F650" s="3"/>
      <c r="G650" s="605"/>
      <c r="H650" s="5"/>
      <c r="I650" s="6"/>
      <c r="J650" s="2"/>
      <c r="K650" s="3"/>
      <c r="L650" s="3"/>
      <c r="M650" s="788"/>
    </row>
    <row r="651" spans="1:13" s="25" customFormat="1" x14ac:dyDescent="0.3">
      <c r="A651" s="25">
        <v>1</v>
      </c>
      <c r="B651" s="5"/>
      <c r="C651" s="6"/>
      <c r="D651" s="2" t="s">
        <v>128</v>
      </c>
      <c r="E651" s="3">
        <f>SUM(E644:E649)</f>
        <v>240.4</v>
      </c>
      <c r="F651" s="3">
        <f>SUM(F644:F649)</f>
        <v>646.50599999999997</v>
      </c>
      <c r="G651" s="605"/>
      <c r="H651" s="5"/>
      <c r="I651" s="6"/>
      <c r="J651" s="2" t="s">
        <v>128</v>
      </c>
      <c r="K651" s="3">
        <f>SUM(K644:K649)</f>
        <v>260.39999999999998</v>
      </c>
      <c r="L651" s="3">
        <f>SUM(L644:L649)</f>
        <v>844.18600000000004</v>
      </c>
      <c r="M651" s="788"/>
    </row>
    <row r="652" spans="1:13" s="25" customFormat="1" x14ac:dyDescent="0.3">
      <c r="A652" s="25">
        <v>1</v>
      </c>
      <c r="B652" s="5"/>
      <c r="C652" s="6"/>
      <c r="D652" s="2"/>
      <c r="E652" s="3"/>
      <c r="F652" s="3"/>
      <c r="G652" s="605"/>
      <c r="H652" s="5"/>
      <c r="I652" s="6"/>
      <c r="J652" s="2"/>
      <c r="K652" s="3"/>
      <c r="L652" s="3"/>
      <c r="M652" s="788"/>
    </row>
    <row r="653" spans="1:13" s="25" customFormat="1" x14ac:dyDescent="0.3">
      <c r="A653" s="25">
        <v>1</v>
      </c>
      <c r="B653" s="5"/>
      <c r="C653" s="6"/>
      <c r="D653" s="2"/>
      <c r="E653" s="3"/>
      <c r="F653" s="3"/>
      <c r="G653" s="605"/>
      <c r="H653" s="5"/>
      <c r="I653" s="6"/>
      <c r="J653" s="2"/>
      <c r="K653" s="3"/>
      <c r="L653" s="3"/>
      <c r="M653" s="788"/>
    </row>
    <row r="654" spans="1:13" s="25" customFormat="1" x14ac:dyDescent="0.3">
      <c r="A654" s="25">
        <v>1</v>
      </c>
      <c r="B654" s="28" t="s">
        <v>124</v>
      </c>
      <c r="C654" s="3" t="s">
        <v>259</v>
      </c>
      <c r="D654" s="2" t="s">
        <v>125</v>
      </c>
      <c r="E654" s="3" t="s">
        <v>126</v>
      </c>
      <c r="F654" s="3" t="s">
        <v>127</v>
      </c>
      <c r="G654" s="605"/>
      <c r="H654" s="28" t="s">
        <v>124</v>
      </c>
      <c r="I654" s="3" t="s">
        <v>247</v>
      </c>
      <c r="J654" s="2" t="s">
        <v>125</v>
      </c>
      <c r="K654" s="3" t="s">
        <v>126</v>
      </c>
      <c r="L654" s="3" t="s">
        <v>127</v>
      </c>
      <c r="M654" s="788"/>
    </row>
    <row r="655" spans="1:13" s="25" customFormat="1" ht="19.5" customHeight="1" x14ac:dyDescent="0.3">
      <c r="A655" s="25">
        <v>1</v>
      </c>
      <c r="B655" s="883" t="s">
        <v>8</v>
      </c>
      <c r="C655" s="6" t="s">
        <v>91</v>
      </c>
      <c r="D655" s="2" t="s">
        <v>92</v>
      </c>
      <c r="E655" s="3">
        <v>60</v>
      </c>
      <c r="F655" s="3">
        <v>122</v>
      </c>
      <c r="G655" s="605"/>
      <c r="H655" s="883" t="s">
        <v>8</v>
      </c>
      <c r="I655" s="6" t="s">
        <v>91</v>
      </c>
      <c r="J655" s="2" t="s">
        <v>92</v>
      </c>
      <c r="K655" s="3">
        <v>60</v>
      </c>
      <c r="L655" s="3">
        <v>122</v>
      </c>
      <c r="M655" s="788"/>
    </row>
    <row r="656" spans="1:13" s="25" customFormat="1" ht="19.5" customHeight="1" x14ac:dyDescent="0.3">
      <c r="A656" s="25">
        <v>1</v>
      </c>
      <c r="B656" s="5">
        <v>2</v>
      </c>
      <c r="C656" s="6" t="s">
        <v>72</v>
      </c>
      <c r="D656" s="2" t="s">
        <v>73</v>
      </c>
      <c r="E656" s="3">
        <v>65</v>
      </c>
      <c r="F656" s="3">
        <v>226</v>
      </c>
      <c r="G656" s="829"/>
      <c r="H656" s="825">
        <v>2</v>
      </c>
      <c r="I656" s="826" t="s">
        <v>72</v>
      </c>
      <c r="J656" s="2" t="s">
        <v>17</v>
      </c>
      <c r="K656" s="3">
        <v>80</v>
      </c>
      <c r="L656" s="3">
        <v>271.20000000000005</v>
      </c>
      <c r="M656" s="788"/>
    </row>
    <row r="657" spans="1:13" s="50" customFormat="1" x14ac:dyDescent="0.3">
      <c r="A657" s="25">
        <v>1</v>
      </c>
      <c r="B657" s="883" t="s">
        <v>0</v>
      </c>
      <c r="C657" s="6" t="s">
        <v>278</v>
      </c>
      <c r="D657" s="840" t="s">
        <v>17</v>
      </c>
      <c r="E657" s="823">
        <v>20</v>
      </c>
      <c r="F657" s="823">
        <v>184.5</v>
      </c>
      <c r="G657" s="829"/>
      <c r="H657" s="828" t="s">
        <v>0</v>
      </c>
      <c r="I657" s="826" t="s">
        <v>278</v>
      </c>
      <c r="J657" s="2" t="s">
        <v>44</v>
      </c>
      <c r="K657" s="3">
        <v>23</v>
      </c>
      <c r="L657" s="3">
        <v>221.4</v>
      </c>
      <c r="M657" s="792"/>
    </row>
    <row r="658" spans="1:13" s="50" customFormat="1" x14ac:dyDescent="0.3">
      <c r="A658" s="25">
        <v>1</v>
      </c>
      <c r="B658" s="883" t="s">
        <v>77</v>
      </c>
      <c r="C658" s="6" t="s">
        <v>69</v>
      </c>
      <c r="D658" s="840" t="s">
        <v>22</v>
      </c>
      <c r="E658" s="823">
        <v>24</v>
      </c>
      <c r="F658" s="823">
        <v>3.9199999999999995</v>
      </c>
      <c r="G658" s="829"/>
      <c r="H658" s="828" t="s">
        <v>77</v>
      </c>
      <c r="I658" s="826" t="s">
        <v>69</v>
      </c>
      <c r="J658" s="2" t="s">
        <v>22</v>
      </c>
      <c r="K658" s="3">
        <v>24</v>
      </c>
      <c r="L658" s="3">
        <v>3.9199999999999995</v>
      </c>
      <c r="M658" s="792"/>
    </row>
    <row r="659" spans="1:13" s="25" customFormat="1" ht="19.5" customHeight="1" x14ac:dyDescent="0.3">
      <c r="A659" s="25">
        <v>1</v>
      </c>
      <c r="B659" s="883" t="s">
        <v>23</v>
      </c>
      <c r="C659" s="6" t="s">
        <v>144</v>
      </c>
      <c r="D659" s="840" t="s">
        <v>2</v>
      </c>
      <c r="E659" s="823">
        <v>15</v>
      </c>
      <c r="F659" s="823">
        <v>88</v>
      </c>
      <c r="G659" s="824"/>
      <c r="H659" s="828" t="s">
        <v>23</v>
      </c>
      <c r="I659" s="826" t="s">
        <v>144</v>
      </c>
      <c r="J659" s="2" t="s">
        <v>2</v>
      </c>
      <c r="K659" s="3">
        <v>15</v>
      </c>
      <c r="L659" s="3">
        <v>88</v>
      </c>
      <c r="M659" s="788"/>
    </row>
    <row r="660" spans="1:13" s="50" customFormat="1" x14ac:dyDescent="0.3">
      <c r="A660" s="25">
        <v>1</v>
      </c>
      <c r="B660" s="883" t="s">
        <v>51</v>
      </c>
      <c r="C660" s="6" t="s">
        <v>107</v>
      </c>
      <c r="D660" s="840" t="s">
        <v>14</v>
      </c>
      <c r="E660" s="823">
        <v>3.4</v>
      </c>
      <c r="F660" s="823">
        <v>93.2</v>
      </c>
      <c r="G660" s="829"/>
      <c r="H660" s="828" t="s">
        <v>51</v>
      </c>
      <c r="I660" s="826" t="s">
        <v>107</v>
      </c>
      <c r="J660" s="2" t="s">
        <v>14</v>
      </c>
      <c r="K660" s="3">
        <v>3.4</v>
      </c>
      <c r="L660" s="3">
        <v>93.2</v>
      </c>
      <c r="M660" s="786"/>
    </row>
    <row r="661" spans="1:13" s="25" customFormat="1" ht="19.5" customHeight="1" x14ac:dyDescent="0.3">
      <c r="A661" s="25">
        <v>1</v>
      </c>
      <c r="B661" s="883" t="s">
        <v>15</v>
      </c>
      <c r="C661" s="6" t="s">
        <v>108</v>
      </c>
      <c r="D661" s="840" t="s">
        <v>65</v>
      </c>
      <c r="E661" s="823">
        <v>1.2</v>
      </c>
      <c r="F661" s="823">
        <v>21.5</v>
      </c>
      <c r="G661" s="824"/>
      <c r="H661" s="828" t="s">
        <v>15</v>
      </c>
      <c r="I661" s="826" t="s">
        <v>108</v>
      </c>
      <c r="J661" s="2" t="s">
        <v>65</v>
      </c>
      <c r="K661" s="3">
        <v>1.2</v>
      </c>
      <c r="L661" s="3">
        <v>21.5</v>
      </c>
      <c r="M661" s="788"/>
    </row>
    <row r="662" spans="1:13" s="25" customFormat="1" x14ac:dyDescent="0.3">
      <c r="A662" s="25">
        <v>1</v>
      </c>
      <c r="B662" s="5">
        <v>8</v>
      </c>
      <c r="C662" s="6" t="s">
        <v>13</v>
      </c>
      <c r="D662" s="840" t="s">
        <v>218</v>
      </c>
      <c r="E662" s="823">
        <v>24</v>
      </c>
      <c r="F662" s="823">
        <v>75.924000000000007</v>
      </c>
      <c r="G662" s="852" t="s">
        <v>409</v>
      </c>
      <c r="H662" s="825">
        <v>8</v>
      </c>
      <c r="I662" s="826" t="s">
        <v>13</v>
      </c>
      <c r="J662" s="2" t="s">
        <v>218</v>
      </c>
      <c r="K662" s="3">
        <v>24</v>
      </c>
      <c r="L662" s="3">
        <v>75.924000000000007</v>
      </c>
      <c r="M662" s="844" t="s">
        <v>409</v>
      </c>
    </row>
    <row r="663" spans="1:13" s="50" customFormat="1" x14ac:dyDescent="0.3">
      <c r="A663" s="25">
        <v>1</v>
      </c>
      <c r="B663" s="5"/>
      <c r="C663" s="6"/>
      <c r="D663" s="840"/>
      <c r="E663" s="823"/>
      <c r="F663" s="823"/>
      <c r="G663" s="827">
        <f>35/2</f>
        <v>17.5</v>
      </c>
      <c r="H663" s="825"/>
      <c r="I663" s="826"/>
      <c r="J663" s="2"/>
      <c r="K663" s="3"/>
      <c r="L663" s="3"/>
      <c r="M663" s="792"/>
    </row>
    <row r="664" spans="1:13" s="25" customFormat="1" x14ac:dyDescent="0.3">
      <c r="A664" s="25">
        <v>1</v>
      </c>
      <c r="B664" s="883"/>
      <c r="C664" s="6"/>
      <c r="D664" s="840" t="s">
        <v>128</v>
      </c>
      <c r="E664" s="823">
        <f>SUM(E655:E663)</f>
        <v>212.6</v>
      </c>
      <c r="F664" s="823">
        <f>SUM(F655:F663)</f>
        <v>815.04399999999998</v>
      </c>
      <c r="G664" s="827">
        <f>G663*3</f>
        <v>52.5</v>
      </c>
      <c r="H664" s="828"/>
      <c r="I664" s="826"/>
      <c r="J664" s="2" t="s">
        <v>128</v>
      </c>
      <c r="K664" s="3">
        <f>SUM(K655:K663)</f>
        <v>230.6</v>
      </c>
      <c r="L664" s="3">
        <f>SUM(L655:L663)</f>
        <v>897.14400000000001</v>
      </c>
      <c r="M664" s="788"/>
    </row>
    <row r="665" spans="1:13" s="25" customFormat="1" x14ac:dyDescent="0.3">
      <c r="A665" s="25">
        <v>1</v>
      </c>
      <c r="B665" s="5"/>
      <c r="C665" s="6"/>
      <c r="D665" s="2"/>
      <c r="E665" s="3"/>
      <c r="F665" s="3"/>
      <c r="G665" s="827"/>
      <c r="H665" s="825"/>
      <c r="I665" s="826"/>
      <c r="J665" s="2"/>
      <c r="K665" s="3"/>
      <c r="L665" s="3"/>
      <c r="M665" s="788"/>
    </row>
    <row r="666" spans="1:13" s="25" customFormat="1" x14ac:dyDescent="0.3">
      <c r="A666" s="25">
        <v>1</v>
      </c>
      <c r="B666" s="5"/>
      <c r="C666" s="6"/>
      <c r="D666" s="2"/>
      <c r="E666" s="3"/>
      <c r="F666" s="3"/>
      <c r="G666" s="827"/>
      <c r="H666" s="825"/>
      <c r="I666" s="826"/>
      <c r="J666" s="2"/>
      <c r="K666" s="3"/>
      <c r="L666" s="3"/>
      <c r="M666" s="788"/>
    </row>
    <row r="667" spans="1:13" s="25" customFormat="1" x14ac:dyDescent="0.3">
      <c r="A667" s="25">
        <v>1</v>
      </c>
      <c r="B667" s="883"/>
      <c r="C667" s="6"/>
      <c r="D667" s="2" t="s">
        <v>136</v>
      </c>
      <c r="E667" s="3">
        <f>+E664+E651</f>
        <v>453</v>
      </c>
      <c r="F667" s="3">
        <f>+F664+F651</f>
        <v>1461.55</v>
      </c>
      <c r="G667" s="827"/>
      <c r="H667" s="3"/>
      <c r="I667" s="3"/>
      <c r="J667" s="3" t="s">
        <v>136</v>
      </c>
      <c r="K667" s="3">
        <f>+K664+K651</f>
        <v>491</v>
      </c>
      <c r="L667" s="3">
        <f>+L664+L651</f>
        <v>1741.33</v>
      </c>
      <c r="M667" s="788"/>
    </row>
    <row r="668" spans="1:13" s="25" customFormat="1" ht="18.75" customHeight="1" x14ac:dyDescent="0.3">
      <c r="A668" s="25">
        <v>1</v>
      </c>
      <c r="C668" s="20"/>
      <c r="D668" s="20"/>
      <c r="F668" s="24"/>
      <c r="G668" s="827"/>
      <c r="I668" s="20"/>
      <c r="J668" s="20"/>
      <c r="L668" s="24"/>
      <c r="M668" s="788"/>
    </row>
    <row r="669" spans="1:13" s="25" customFormat="1" ht="18.75" customHeight="1" x14ac:dyDescent="0.3">
      <c r="A669" s="25">
        <v>1</v>
      </c>
      <c r="C669" s="20"/>
      <c r="D669" s="20"/>
      <c r="F669" s="24"/>
      <c r="G669" s="830"/>
      <c r="I669" s="20"/>
      <c r="J669" s="20"/>
      <c r="L669" s="24"/>
      <c r="M669" s="788"/>
    </row>
    <row r="670" spans="1:13" s="25" customFormat="1" x14ac:dyDescent="0.3">
      <c r="A670" s="25">
        <v>1</v>
      </c>
      <c r="B670" s="461"/>
      <c r="C670" s="461"/>
      <c r="D670" s="461"/>
      <c r="E670" s="461"/>
      <c r="F670" s="461"/>
      <c r="G670" s="660"/>
      <c r="H670" s="36"/>
      <c r="I670" s="463"/>
      <c r="J670" s="463"/>
      <c r="K670" s="463"/>
      <c r="L670" s="463"/>
      <c r="M670" s="788"/>
    </row>
    <row r="671" spans="1:13" s="25" customFormat="1" x14ac:dyDescent="0.3">
      <c r="A671" s="25">
        <v>1</v>
      </c>
      <c r="B671" s="461"/>
      <c r="C671" s="36"/>
      <c r="D671" s="462"/>
      <c r="E671" s="463"/>
      <c r="F671" s="463"/>
      <c r="G671" s="659"/>
      <c r="H671" s="463"/>
      <c r="I671" s="463"/>
      <c r="J671" s="463"/>
      <c r="K671" s="463"/>
      <c r="L671" s="463"/>
      <c r="M671" s="788"/>
    </row>
    <row r="672" spans="1:13" s="25" customFormat="1" ht="18.75" customHeight="1" x14ac:dyDescent="0.3">
      <c r="A672" s="25">
        <v>1</v>
      </c>
      <c r="C672" s="37" t="s">
        <v>130</v>
      </c>
      <c r="E672" s="94" t="s">
        <v>131</v>
      </c>
      <c r="F672" s="20"/>
      <c r="G672" s="606"/>
      <c r="I672" s="37" t="s">
        <v>130</v>
      </c>
      <c r="K672" s="94" t="s">
        <v>131</v>
      </c>
      <c r="L672" s="20"/>
      <c r="M672" s="788"/>
    </row>
    <row r="673" spans="1:17" s="25" customFormat="1" ht="51.75" customHeight="1" x14ac:dyDescent="0.3">
      <c r="A673" s="25">
        <v>1</v>
      </c>
      <c r="C673" s="38" t="s">
        <v>132</v>
      </c>
      <c r="E673" s="38" t="s">
        <v>140</v>
      </c>
      <c r="F673" s="39"/>
      <c r="G673" s="606"/>
      <c r="I673" s="38" t="s">
        <v>139</v>
      </c>
      <c r="K673" s="38" t="s">
        <v>140</v>
      </c>
      <c r="L673" s="39"/>
      <c r="M673" s="788"/>
    </row>
    <row r="674" spans="1:17" s="25" customFormat="1" ht="23.25" customHeight="1" x14ac:dyDescent="0.3">
      <c r="A674" s="25">
        <v>1</v>
      </c>
      <c r="C674" s="38"/>
      <c r="E674" s="38"/>
      <c r="F674" s="39"/>
      <c r="G674" s="606"/>
      <c r="H674" s="38"/>
      <c r="J674" s="38"/>
      <c r="K674" s="39"/>
      <c r="L674" s="38"/>
      <c r="M674" s="788"/>
    </row>
    <row r="675" spans="1:17" x14ac:dyDescent="0.3">
      <c r="A675" s="25">
        <v>1</v>
      </c>
      <c r="B675" s="848"/>
      <c r="C675" s="849"/>
      <c r="D675" s="849"/>
      <c r="E675" s="849"/>
      <c r="F675" s="849"/>
      <c r="G675" s="853"/>
      <c r="H675" s="848"/>
      <c r="I675" s="849"/>
      <c r="J675" s="849"/>
      <c r="K675" s="849"/>
      <c r="L675" s="849"/>
    </row>
    <row r="676" spans="1:17" x14ac:dyDescent="0.3">
      <c r="A676" s="25">
        <v>1</v>
      </c>
      <c r="B676" s="25"/>
      <c r="H676" s="25"/>
    </row>
    <row r="677" spans="1:17" s="25" customFormat="1" ht="18.75" customHeight="1" x14ac:dyDescent="0.3">
      <c r="A677" s="25">
        <v>1</v>
      </c>
      <c r="C677" s="22" t="s">
        <v>115</v>
      </c>
      <c r="D677" s="20"/>
      <c r="E677" s="20"/>
      <c r="F677" s="20"/>
      <c r="G677" s="656"/>
      <c r="I677" s="22" t="s">
        <v>115</v>
      </c>
      <c r="J677" s="20"/>
      <c r="K677" s="20"/>
      <c r="L677" s="20"/>
      <c r="M677" s="788"/>
    </row>
    <row r="678" spans="1:17" s="25" customFormat="1" ht="18.75" customHeight="1" x14ac:dyDescent="0.3">
      <c r="A678" s="25">
        <v>1</v>
      </c>
      <c r="C678" s="22" t="s">
        <v>137</v>
      </c>
      <c r="D678" s="20"/>
      <c r="E678" s="20"/>
      <c r="F678" s="20"/>
      <c r="G678" s="606"/>
      <c r="I678" s="22" t="s">
        <v>138</v>
      </c>
      <c r="J678" s="20"/>
      <c r="K678" s="20"/>
      <c r="L678" s="20"/>
      <c r="M678" s="788"/>
    </row>
    <row r="679" spans="1:17" s="25" customFormat="1" ht="18.75" customHeight="1" x14ac:dyDescent="0.3">
      <c r="A679" s="25">
        <v>1</v>
      </c>
      <c r="C679" s="20"/>
      <c r="D679" s="20"/>
      <c r="E679" s="20"/>
      <c r="F679" s="20"/>
      <c r="G679" s="606"/>
      <c r="I679" s="20"/>
      <c r="J679" s="20"/>
      <c r="K679" s="20"/>
      <c r="L679" s="20"/>
      <c r="M679" s="788"/>
    </row>
    <row r="680" spans="1:17" s="25" customFormat="1" ht="18.75" customHeight="1" x14ac:dyDescent="0.3">
      <c r="A680" s="25">
        <v>1</v>
      </c>
      <c r="C680" s="20"/>
      <c r="D680" s="20"/>
      <c r="F680" s="603" t="s">
        <v>116</v>
      </c>
      <c r="G680" s="606"/>
      <c r="I680" s="20"/>
      <c r="J680" s="20"/>
      <c r="L680" s="603" t="s">
        <v>116</v>
      </c>
      <c r="M680" s="789"/>
      <c r="N680" s="603"/>
      <c r="O680" s="603"/>
      <c r="P680" s="603"/>
      <c r="Q680" s="603"/>
    </row>
    <row r="681" spans="1:17" s="25" customFormat="1" ht="18.75" customHeight="1" x14ac:dyDescent="0.3">
      <c r="A681" s="25">
        <v>1</v>
      </c>
      <c r="C681" s="20"/>
      <c r="D681" s="20"/>
      <c r="F681" s="603" t="s">
        <v>134</v>
      </c>
      <c r="G681" s="606"/>
      <c r="I681" s="20"/>
      <c r="J681" s="20"/>
      <c r="L681" s="603" t="s">
        <v>134</v>
      </c>
      <c r="M681" s="789"/>
      <c r="N681" s="603"/>
      <c r="O681" s="603"/>
      <c r="P681" s="603"/>
      <c r="Q681" s="603"/>
    </row>
    <row r="682" spans="1:17" s="25" customFormat="1" ht="18.75" customHeight="1" x14ac:dyDescent="0.3">
      <c r="A682" s="25">
        <v>1</v>
      </c>
      <c r="C682" s="20"/>
      <c r="D682" s="20"/>
      <c r="F682" s="603" t="s">
        <v>117</v>
      </c>
      <c r="G682" s="606"/>
      <c r="I682" s="20"/>
      <c r="J682" s="20"/>
      <c r="L682" s="603" t="s">
        <v>117</v>
      </c>
      <c r="M682" s="789"/>
      <c r="N682" s="603"/>
      <c r="O682" s="603"/>
      <c r="P682" s="603"/>
      <c r="Q682" s="603"/>
    </row>
    <row r="683" spans="1:17" s="25" customFormat="1" ht="18.75" customHeight="1" x14ac:dyDescent="0.3">
      <c r="A683" s="25">
        <v>1</v>
      </c>
      <c r="C683" s="20"/>
      <c r="D683" s="20"/>
      <c r="F683" s="603" t="s">
        <v>257</v>
      </c>
      <c r="G683" s="606"/>
      <c r="I683" s="20"/>
      <c r="J683" s="20"/>
      <c r="L683" s="603" t="s">
        <v>257</v>
      </c>
      <c r="M683" s="789"/>
      <c r="N683" s="603"/>
      <c r="O683" s="603"/>
      <c r="P683" s="603"/>
      <c r="Q683" s="603"/>
    </row>
    <row r="684" spans="1:17" s="25" customFormat="1" ht="18.75" customHeight="1" x14ac:dyDescent="0.3">
      <c r="A684" s="25">
        <v>1</v>
      </c>
      <c r="C684" s="20"/>
      <c r="D684" s="20"/>
      <c r="E684" s="20"/>
      <c r="F684" s="20"/>
      <c r="G684" s="656"/>
      <c r="I684" s="20"/>
      <c r="J684" s="20"/>
      <c r="K684" s="20"/>
      <c r="L684" s="20"/>
      <c r="M684" s="788"/>
    </row>
    <row r="685" spans="1:17" s="25" customFormat="1" ht="18.75" customHeight="1" x14ac:dyDescent="0.3">
      <c r="A685" s="25">
        <v>1</v>
      </c>
      <c r="C685" s="20"/>
      <c r="D685" s="20"/>
      <c r="E685" s="20"/>
      <c r="F685" s="20"/>
      <c r="G685" s="656"/>
      <c r="I685" s="20"/>
      <c r="J685" s="20"/>
      <c r="K685" s="20"/>
      <c r="L685" s="20"/>
      <c r="M685" s="788"/>
    </row>
    <row r="686" spans="1:17" s="25" customFormat="1" ht="18.75" customHeight="1" x14ac:dyDescent="0.3">
      <c r="A686" s="25">
        <v>1</v>
      </c>
      <c r="C686" s="20"/>
      <c r="D686" s="20"/>
      <c r="E686" s="20"/>
      <c r="F686" s="20"/>
      <c r="G686" s="656"/>
      <c r="I686" s="20"/>
      <c r="J686" s="20"/>
      <c r="K686" s="20"/>
      <c r="L686" s="20"/>
      <c r="M686" s="788"/>
    </row>
    <row r="687" spans="1:17" s="25" customFormat="1" ht="18.75" customHeight="1" x14ac:dyDescent="0.3">
      <c r="A687" s="25">
        <v>1</v>
      </c>
      <c r="C687" s="1612" t="s">
        <v>119</v>
      </c>
      <c r="D687" s="1612"/>
      <c r="E687" s="1612"/>
      <c r="F687" s="26"/>
      <c r="G687" s="606"/>
      <c r="I687" s="1612" t="s">
        <v>119</v>
      </c>
      <c r="J687" s="1612"/>
      <c r="K687" s="1612"/>
      <c r="L687" s="26"/>
      <c r="M687" s="788"/>
    </row>
    <row r="688" spans="1:17" s="25" customFormat="1" ht="18.75" customHeight="1" x14ac:dyDescent="0.3">
      <c r="A688" s="25">
        <v>1</v>
      </c>
      <c r="C688" s="1610">
        <v>45253</v>
      </c>
      <c r="D688" s="1610"/>
      <c r="E688" s="1610"/>
      <c r="F688" s="27"/>
      <c r="G688" s="606"/>
      <c r="I688" s="1610">
        <f>C688</f>
        <v>45253</v>
      </c>
      <c r="J688" s="1610"/>
      <c r="K688" s="1610"/>
      <c r="L688" s="27"/>
      <c r="M688" s="788"/>
    </row>
    <row r="689" spans="1:13" s="25" customFormat="1" ht="18.75" customHeight="1" x14ac:dyDescent="0.3">
      <c r="A689" s="25">
        <v>1</v>
      </c>
      <c r="C689" s="20"/>
      <c r="D689" s="20"/>
      <c r="E689" s="20"/>
      <c r="F689" s="27"/>
      <c r="G689" s="606"/>
      <c r="I689" s="20"/>
      <c r="J689" s="20"/>
      <c r="K689" s="20"/>
      <c r="L689" s="27"/>
      <c r="M689" s="788"/>
    </row>
    <row r="690" spans="1:13" s="25" customFormat="1" ht="18.75" customHeight="1" x14ac:dyDescent="0.3">
      <c r="A690" s="25">
        <v>1</v>
      </c>
      <c r="C690" s="882"/>
      <c r="D690" s="20"/>
      <c r="E690" s="20"/>
      <c r="F690" s="27"/>
      <c r="G690" s="606"/>
      <c r="I690" s="882"/>
      <c r="J690" s="20"/>
      <c r="K690" s="20"/>
      <c r="L690" s="27"/>
      <c r="M690" s="788"/>
    </row>
    <row r="691" spans="1:13" s="25" customFormat="1" ht="18.75" customHeight="1" x14ac:dyDescent="0.3">
      <c r="A691" s="25">
        <v>1</v>
      </c>
      <c r="B691" s="28" t="s">
        <v>120</v>
      </c>
      <c r="C691" s="29" t="s">
        <v>121</v>
      </c>
      <c r="D691" s="1611" t="s">
        <v>122</v>
      </c>
      <c r="E691" s="1611"/>
      <c r="F691" s="1611"/>
      <c r="G691" s="606"/>
      <c r="H691" s="28" t="s">
        <v>120</v>
      </c>
      <c r="I691" s="29" t="s">
        <v>121</v>
      </c>
      <c r="J691" s="1611" t="s">
        <v>123</v>
      </c>
      <c r="K691" s="1611"/>
      <c r="L691" s="1611"/>
      <c r="M691" s="788"/>
    </row>
    <row r="692" spans="1:13" s="25" customFormat="1" ht="18.75" customHeight="1" x14ac:dyDescent="0.3">
      <c r="A692" s="25">
        <v>1</v>
      </c>
      <c r="B692" s="28" t="s">
        <v>124</v>
      </c>
      <c r="C692" s="28" t="s">
        <v>265</v>
      </c>
      <c r="D692" s="29" t="s">
        <v>125</v>
      </c>
      <c r="E692" s="883" t="s">
        <v>126</v>
      </c>
      <c r="F692" s="883" t="s">
        <v>127</v>
      </c>
      <c r="G692" s="606"/>
      <c r="H692" s="28" t="s">
        <v>124</v>
      </c>
      <c r="I692" s="28" t="s">
        <v>265</v>
      </c>
      <c r="J692" s="29" t="s">
        <v>125</v>
      </c>
      <c r="K692" s="883" t="s">
        <v>126</v>
      </c>
      <c r="L692" s="883" t="s">
        <v>127</v>
      </c>
      <c r="M692" s="788"/>
    </row>
    <row r="693" spans="1:13" s="10" customFormat="1" x14ac:dyDescent="0.3">
      <c r="A693" s="25">
        <v>1</v>
      </c>
      <c r="B693" s="5" t="s">
        <v>8</v>
      </c>
      <c r="C693" s="6" t="s">
        <v>26</v>
      </c>
      <c r="D693" s="2" t="s">
        <v>7</v>
      </c>
      <c r="E693" s="3">
        <v>70</v>
      </c>
      <c r="F693" s="3">
        <v>152.375</v>
      </c>
      <c r="G693" s="856">
        <f>+E693+E694+E695</f>
        <v>114</v>
      </c>
      <c r="H693" s="5" t="s">
        <v>8</v>
      </c>
      <c r="I693" s="6" t="s">
        <v>26</v>
      </c>
      <c r="J693" s="2" t="s">
        <v>90</v>
      </c>
      <c r="K693" s="3">
        <v>85</v>
      </c>
      <c r="L693" s="3">
        <v>213.32499999999999</v>
      </c>
      <c r="M693" s="4"/>
    </row>
    <row r="694" spans="1:13" s="10" customFormat="1" x14ac:dyDescent="0.3">
      <c r="A694" s="25">
        <v>1</v>
      </c>
      <c r="B694" s="5">
        <v>2</v>
      </c>
      <c r="C694" s="6" t="s">
        <v>260</v>
      </c>
      <c r="D694" s="2" t="s">
        <v>17</v>
      </c>
      <c r="E694" s="3">
        <v>20</v>
      </c>
      <c r="F694" s="3">
        <v>182.25</v>
      </c>
      <c r="G694" s="856">
        <f>F693+F694+F695</f>
        <v>338.54500000000002</v>
      </c>
      <c r="H694" s="5">
        <v>2</v>
      </c>
      <c r="I694" s="6" t="s">
        <v>260</v>
      </c>
      <c r="J694" s="2" t="s">
        <v>44</v>
      </c>
      <c r="K694" s="3">
        <v>29</v>
      </c>
      <c r="L694" s="3">
        <v>218.7</v>
      </c>
      <c r="M694" s="4"/>
    </row>
    <row r="695" spans="1:13" s="50" customFormat="1" x14ac:dyDescent="0.3">
      <c r="A695" s="25">
        <v>1</v>
      </c>
      <c r="B695" s="883" t="s">
        <v>0</v>
      </c>
      <c r="C695" s="6" t="s">
        <v>69</v>
      </c>
      <c r="D695" s="2" t="s">
        <v>22</v>
      </c>
      <c r="E695" s="3">
        <v>24</v>
      </c>
      <c r="F695" s="3">
        <v>3.9199999999999995</v>
      </c>
      <c r="G695" s="593"/>
      <c r="H695" s="883" t="s">
        <v>0</v>
      </c>
      <c r="I695" s="6" t="s">
        <v>69</v>
      </c>
      <c r="J695" s="2" t="s">
        <v>22</v>
      </c>
      <c r="K695" s="3">
        <v>24</v>
      </c>
      <c r="L695" s="3">
        <v>3.9199999999999995</v>
      </c>
      <c r="M695" s="786"/>
    </row>
    <row r="696" spans="1:13" s="25" customFormat="1" x14ac:dyDescent="0.3">
      <c r="A696" s="25">
        <v>1</v>
      </c>
      <c r="B696" s="883" t="s">
        <v>77</v>
      </c>
      <c r="C696" s="6" t="s">
        <v>114</v>
      </c>
      <c r="D696" s="2" t="s">
        <v>2</v>
      </c>
      <c r="E696" s="3">
        <v>6</v>
      </c>
      <c r="F696" s="3">
        <v>28</v>
      </c>
      <c r="G696" s="593"/>
      <c r="H696" s="883" t="s">
        <v>77</v>
      </c>
      <c r="I696" s="6" t="s">
        <v>114</v>
      </c>
      <c r="J696" s="2" t="s">
        <v>2</v>
      </c>
      <c r="K696" s="3">
        <v>6</v>
      </c>
      <c r="L696" s="3">
        <v>28</v>
      </c>
      <c r="M696" s="788"/>
    </row>
    <row r="697" spans="1:13" s="25" customFormat="1" x14ac:dyDescent="0.3">
      <c r="A697" s="25">
        <v>1</v>
      </c>
      <c r="B697" s="883" t="s">
        <v>23</v>
      </c>
      <c r="C697" s="6" t="s">
        <v>107</v>
      </c>
      <c r="D697" s="2" t="s">
        <v>14</v>
      </c>
      <c r="E697" s="3">
        <v>3.4</v>
      </c>
      <c r="F697" s="3">
        <v>93.2</v>
      </c>
      <c r="G697" s="606"/>
      <c r="H697" s="883" t="s">
        <v>23</v>
      </c>
      <c r="I697" s="6" t="s">
        <v>107</v>
      </c>
      <c r="J697" s="2" t="s">
        <v>14</v>
      </c>
      <c r="K697" s="3">
        <v>3.4</v>
      </c>
      <c r="L697" s="3">
        <v>93.2</v>
      </c>
      <c r="M697" s="788"/>
    </row>
    <row r="698" spans="1:13" s="25" customFormat="1" x14ac:dyDescent="0.3">
      <c r="A698" s="25">
        <v>1</v>
      </c>
      <c r="B698" s="5">
        <v>6</v>
      </c>
      <c r="C698" s="6" t="s">
        <v>233</v>
      </c>
      <c r="D698" s="2" t="s">
        <v>5</v>
      </c>
      <c r="E698" s="3">
        <v>39</v>
      </c>
      <c r="F698" s="823">
        <v>170.7</v>
      </c>
      <c r="G698" s="852"/>
      <c r="H698" s="825">
        <v>6</v>
      </c>
      <c r="I698" s="826" t="s">
        <v>233</v>
      </c>
      <c r="J698" s="2" t="s">
        <v>5</v>
      </c>
      <c r="K698" s="3">
        <v>39</v>
      </c>
      <c r="L698" s="3">
        <v>170.7</v>
      </c>
      <c r="M698" s="844"/>
    </row>
    <row r="699" spans="1:13" s="25" customFormat="1" x14ac:dyDescent="0.3">
      <c r="A699" s="25">
        <v>1</v>
      </c>
      <c r="B699" s="5">
        <v>7</v>
      </c>
      <c r="C699" s="6" t="s">
        <v>93</v>
      </c>
      <c r="D699" s="2" t="s">
        <v>2</v>
      </c>
      <c r="E699" s="3">
        <v>75</v>
      </c>
      <c r="F699" s="823">
        <v>92</v>
      </c>
      <c r="G699" s="829"/>
      <c r="H699" s="825">
        <v>7</v>
      </c>
      <c r="I699" s="826" t="s">
        <v>93</v>
      </c>
      <c r="J699" s="2" t="s">
        <v>2</v>
      </c>
      <c r="K699" s="3">
        <v>75</v>
      </c>
      <c r="L699" s="3">
        <v>92</v>
      </c>
      <c r="M699" s="788"/>
    </row>
    <row r="700" spans="1:13" s="25" customFormat="1" x14ac:dyDescent="0.3">
      <c r="A700" s="25">
        <v>1</v>
      </c>
      <c r="B700" s="5"/>
      <c r="C700" s="6"/>
      <c r="D700" s="2"/>
      <c r="E700" s="3"/>
      <c r="F700" s="823"/>
      <c r="G700" s="829"/>
      <c r="H700" s="825"/>
      <c r="I700" s="826"/>
      <c r="J700" s="2"/>
      <c r="K700" s="3"/>
      <c r="L700" s="3"/>
      <c r="M700" s="788"/>
    </row>
    <row r="701" spans="1:13" s="25" customFormat="1" x14ac:dyDescent="0.3">
      <c r="A701" s="25">
        <v>1</v>
      </c>
      <c r="B701" s="5"/>
      <c r="C701" s="6"/>
      <c r="D701" s="2" t="s">
        <v>128</v>
      </c>
      <c r="E701" s="3">
        <f>SUM(E693:E699)</f>
        <v>237.4</v>
      </c>
      <c r="F701" s="823">
        <f>SUM(F693:F699)</f>
        <v>722.44499999999994</v>
      </c>
      <c r="G701" s="829"/>
      <c r="H701" s="825"/>
      <c r="I701" s="826"/>
      <c r="J701" s="2" t="s">
        <v>128</v>
      </c>
      <c r="K701" s="3">
        <f>SUM(K693:K699)</f>
        <v>261.39999999999998</v>
      </c>
      <c r="L701" s="3">
        <f>SUM(L693:L699)</f>
        <v>819.84500000000003</v>
      </c>
      <c r="M701" s="788"/>
    </row>
    <row r="702" spans="1:13" s="25" customFormat="1" x14ac:dyDescent="0.3">
      <c r="A702" s="25">
        <v>1</v>
      </c>
      <c r="B702" s="5"/>
      <c r="C702" s="6"/>
      <c r="D702" s="2"/>
      <c r="E702" s="3"/>
      <c r="F702" s="823"/>
      <c r="G702" s="829"/>
      <c r="H702" s="825"/>
      <c r="I702" s="826"/>
      <c r="J702" s="2"/>
      <c r="K702" s="3"/>
      <c r="L702" s="3"/>
      <c r="M702" s="788"/>
    </row>
    <row r="703" spans="1:13" s="25" customFormat="1" x14ac:dyDescent="0.3">
      <c r="A703" s="25">
        <v>1</v>
      </c>
      <c r="B703" s="5"/>
      <c r="C703" s="6"/>
      <c r="D703" s="2"/>
      <c r="E703" s="3"/>
      <c r="F703" s="823"/>
      <c r="G703" s="829"/>
      <c r="H703" s="825"/>
      <c r="I703" s="826"/>
      <c r="J703" s="2"/>
      <c r="K703" s="3"/>
      <c r="L703" s="3"/>
      <c r="M703" s="788"/>
    </row>
    <row r="704" spans="1:13" s="25" customFormat="1" x14ac:dyDescent="0.3">
      <c r="A704" s="25">
        <v>1</v>
      </c>
      <c r="B704" s="28" t="s">
        <v>124</v>
      </c>
      <c r="C704" s="3" t="s">
        <v>259</v>
      </c>
      <c r="D704" s="2" t="s">
        <v>125</v>
      </c>
      <c r="E704" s="3" t="s">
        <v>126</v>
      </c>
      <c r="F704" s="823" t="s">
        <v>127</v>
      </c>
      <c r="G704" s="829"/>
      <c r="H704" s="857" t="s">
        <v>124</v>
      </c>
      <c r="I704" s="823" t="s">
        <v>247</v>
      </c>
      <c r="J704" s="2" t="s">
        <v>125</v>
      </c>
      <c r="K704" s="3" t="s">
        <v>126</v>
      </c>
      <c r="L704" s="3" t="s">
        <v>127</v>
      </c>
      <c r="M704" s="788"/>
    </row>
    <row r="705" spans="1:13" s="25" customFormat="1" ht="19.5" customHeight="1" x14ac:dyDescent="0.3">
      <c r="A705" s="25">
        <v>1</v>
      </c>
      <c r="B705" s="5" t="s">
        <v>8</v>
      </c>
      <c r="C705" s="6" t="s">
        <v>355</v>
      </c>
      <c r="D705" s="2" t="s">
        <v>9</v>
      </c>
      <c r="E705" s="3">
        <v>60</v>
      </c>
      <c r="F705" s="823">
        <v>132</v>
      </c>
      <c r="G705" s="829"/>
      <c r="H705" s="825" t="s">
        <v>8</v>
      </c>
      <c r="I705" s="826" t="s">
        <v>355</v>
      </c>
      <c r="J705" s="2" t="s">
        <v>9</v>
      </c>
      <c r="K705" s="3">
        <v>60</v>
      </c>
      <c r="L705" s="3">
        <v>132</v>
      </c>
      <c r="M705" s="788"/>
    </row>
    <row r="706" spans="1:13" s="25" customFormat="1" ht="19.5" customHeight="1" x14ac:dyDescent="0.3">
      <c r="A706" s="25">
        <v>1</v>
      </c>
      <c r="B706" s="5">
        <v>2</v>
      </c>
      <c r="C706" s="6" t="s">
        <v>94</v>
      </c>
      <c r="D706" s="2" t="s">
        <v>5</v>
      </c>
      <c r="E706" s="3">
        <v>50</v>
      </c>
      <c r="F706" s="823">
        <v>177.1</v>
      </c>
      <c r="G706" s="829"/>
      <c r="H706" s="825">
        <v>2</v>
      </c>
      <c r="I706" s="826" t="s">
        <v>94</v>
      </c>
      <c r="J706" s="2" t="s">
        <v>5</v>
      </c>
      <c r="K706" s="3">
        <v>50</v>
      </c>
      <c r="L706" s="3">
        <v>177.1</v>
      </c>
      <c r="M706" s="788"/>
    </row>
    <row r="707" spans="1:13" s="50" customFormat="1" x14ac:dyDescent="0.3">
      <c r="A707" s="25">
        <v>1</v>
      </c>
      <c r="B707" s="883" t="s">
        <v>0</v>
      </c>
      <c r="C707" s="6" t="s">
        <v>43</v>
      </c>
      <c r="D707" s="2" t="s">
        <v>17</v>
      </c>
      <c r="E707" s="3">
        <v>45</v>
      </c>
      <c r="F707" s="823">
        <v>242.70999999999998</v>
      </c>
      <c r="G707" s="858">
        <f>F707+F708</f>
        <v>246.62999999999997</v>
      </c>
      <c r="H707" s="828" t="s">
        <v>0</v>
      </c>
      <c r="I707" s="826" t="s">
        <v>43</v>
      </c>
      <c r="J707" s="2" t="s">
        <v>44</v>
      </c>
      <c r="K707" s="3">
        <v>53</v>
      </c>
      <c r="L707" s="3">
        <v>298.71999999999997</v>
      </c>
      <c r="M707" s="792"/>
    </row>
    <row r="708" spans="1:13" s="50" customFormat="1" x14ac:dyDescent="0.3">
      <c r="A708" s="25">
        <v>1</v>
      </c>
      <c r="B708" s="883" t="s">
        <v>77</v>
      </c>
      <c r="C708" s="6" t="s">
        <v>69</v>
      </c>
      <c r="D708" s="2" t="s">
        <v>22</v>
      </c>
      <c r="E708" s="3">
        <v>24</v>
      </c>
      <c r="F708" s="823">
        <v>3.9199999999999995</v>
      </c>
      <c r="G708" s="829"/>
      <c r="H708" s="828" t="s">
        <v>77</v>
      </c>
      <c r="I708" s="826" t="s">
        <v>69</v>
      </c>
      <c r="J708" s="2" t="s">
        <v>22</v>
      </c>
      <c r="K708" s="3">
        <v>24</v>
      </c>
      <c r="L708" s="3">
        <v>3.9199999999999995</v>
      </c>
      <c r="M708" s="792"/>
    </row>
    <row r="709" spans="1:13" s="25" customFormat="1" ht="19.5" customHeight="1" x14ac:dyDescent="0.3">
      <c r="A709" s="25">
        <v>1</v>
      </c>
      <c r="B709" s="883" t="s">
        <v>23</v>
      </c>
      <c r="C709" s="6" t="s">
        <v>113</v>
      </c>
      <c r="D709" s="2" t="s">
        <v>2</v>
      </c>
      <c r="E709" s="3">
        <v>15</v>
      </c>
      <c r="F709" s="823">
        <v>94.2</v>
      </c>
      <c r="G709" s="824"/>
      <c r="H709" s="828" t="s">
        <v>23</v>
      </c>
      <c r="I709" s="826" t="s">
        <v>113</v>
      </c>
      <c r="J709" s="2" t="s">
        <v>2</v>
      </c>
      <c r="K709" s="3">
        <v>15</v>
      </c>
      <c r="L709" s="3">
        <v>94.2</v>
      </c>
      <c r="M709" s="788"/>
    </row>
    <row r="710" spans="1:13" s="50" customFormat="1" x14ac:dyDescent="0.3">
      <c r="A710" s="25">
        <v>1</v>
      </c>
      <c r="B710" s="5">
        <v>6</v>
      </c>
      <c r="C710" s="6" t="s">
        <v>107</v>
      </c>
      <c r="D710" s="2" t="s">
        <v>14</v>
      </c>
      <c r="E710" s="3">
        <v>3.4</v>
      </c>
      <c r="F710" s="3">
        <v>93.2</v>
      </c>
      <c r="G710" s="605"/>
      <c r="H710" s="5">
        <v>6</v>
      </c>
      <c r="I710" s="6" t="s">
        <v>107</v>
      </c>
      <c r="J710" s="2" t="s">
        <v>14</v>
      </c>
      <c r="K710" s="3">
        <v>3.4</v>
      </c>
      <c r="L710" s="3">
        <v>93.2</v>
      </c>
      <c r="M710" s="786"/>
    </row>
    <row r="711" spans="1:13" s="25" customFormat="1" ht="19.5" customHeight="1" x14ac:dyDescent="0.3">
      <c r="A711" s="25">
        <v>1</v>
      </c>
      <c r="B711" s="5">
        <v>7</v>
      </c>
      <c r="C711" s="6" t="s">
        <v>108</v>
      </c>
      <c r="D711" s="2" t="s">
        <v>65</v>
      </c>
      <c r="E711" s="3">
        <v>1.2</v>
      </c>
      <c r="F711" s="3">
        <v>21.5</v>
      </c>
      <c r="G711" s="656"/>
      <c r="H711" s="5">
        <v>7</v>
      </c>
      <c r="I711" s="6" t="s">
        <v>108</v>
      </c>
      <c r="J711" s="2" t="s">
        <v>65</v>
      </c>
      <c r="K711" s="3">
        <v>1.2</v>
      </c>
      <c r="L711" s="3">
        <v>21.5</v>
      </c>
      <c r="M711" s="788"/>
    </row>
    <row r="712" spans="1:13" s="25" customFormat="1" x14ac:dyDescent="0.3">
      <c r="A712" s="25">
        <v>1</v>
      </c>
      <c r="B712" s="5">
        <v>8</v>
      </c>
      <c r="C712" s="6" t="s">
        <v>13</v>
      </c>
      <c r="D712" s="2" t="s">
        <v>218</v>
      </c>
      <c r="E712" s="3">
        <v>24</v>
      </c>
      <c r="F712" s="3">
        <v>75.924000000000007</v>
      </c>
      <c r="G712" s="845" t="s">
        <v>409</v>
      </c>
      <c r="H712" s="5">
        <v>8</v>
      </c>
      <c r="I712" s="6" t="s">
        <v>13</v>
      </c>
      <c r="J712" s="2" t="s">
        <v>218</v>
      </c>
      <c r="K712" s="3">
        <v>24</v>
      </c>
      <c r="L712" s="3">
        <v>75.924000000000007</v>
      </c>
      <c r="M712" s="844" t="s">
        <v>409</v>
      </c>
    </row>
    <row r="713" spans="1:13" s="50" customFormat="1" x14ac:dyDescent="0.3">
      <c r="A713" s="25">
        <v>1</v>
      </c>
      <c r="B713" s="5"/>
      <c r="C713" s="6"/>
      <c r="D713" s="2"/>
      <c r="E713" s="3"/>
      <c r="F713" s="3"/>
      <c r="G713" s="657">
        <f>35/2</f>
        <v>17.5</v>
      </c>
      <c r="H713" s="5"/>
      <c r="I713" s="6"/>
      <c r="J713" s="2"/>
      <c r="K713" s="3"/>
      <c r="L713" s="3"/>
      <c r="M713" s="792"/>
    </row>
    <row r="714" spans="1:13" s="25" customFormat="1" x14ac:dyDescent="0.3">
      <c r="A714" s="25">
        <v>1</v>
      </c>
      <c r="B714" s="883"/>
      <c r="C714" s="6"/>
      <c r="D714" s="2" t="s">
        <v>128</v>
      </c>
      <c r="E714" s="3">
        <f>SUM(E705:E713)</f>
        <v>222.6</v>
      </c>
      <c r="F714" s="3">
        <f>SUM(F705:F713)</f>
        <v>840.55399999999997</v>
      </c>
      <c r="G714" s="657">
        <f>G713*3</f>
        <v>52.5</v>
      </c>
      <c r="H714" s="883"/>
      <c r="I714" s="6"/>
      <c r="J714" s="2" t="s">
        <v>128</v>
      </c>
      <c r="K714" s="3">
        <f>SUM(K705:K713)</f>
        <v>230.6</v>
      </c>
      <c r="L714" s="3">
        <f>SUM(L705:L713)</f>
        <v>896.56399999999996</v>
      </c>
      <c r="M714" s="788"/>
    </row>
    <row r="715" spans="1:13" s="25" customFormat="1" x14ac:dyDescent="0.3">
      <c r="A715" s="25">
        <v>1</v>
      </c>
      <c r="B715" s="5"/>
      <c r="C715" s="6"/>
      <c r="D715" s="2"/>
      <c r="E715" s="3"/>
      <c r="F715" s="3"/>
      <c r="G715" s="657"/>
      <c r="H715" s="5"/>
      <c r="I715" s="6"/>
      <c r="J715" s="2"/>
      <c r="K715" s="3"/>
      <c r="L715" s="3"/>
      <c r="M715" s="788"/>
    </row>
    <row r="716" spans="1:13" s="25" customFormat="1" x14ac:dyDescent="0.3">
      <c r="A716" s="25">
        <v>1</v>
      </c>
      <c r="B716" s="5"/>
      <c r="C716" s="6"/>
      <c r="D716" s="2"/>
      <c r="E716" s="3"/>
      <c r="F716" s="3"/>
      <c r="G716" s="657"/>
      <c r="H716" s="5"/>
      <c r="I716" s="6"/>
      <c r="J716" s="2"/>
      <c r="K716" s="3"/>
      <c r="L716" s="3"/>
      <c r="M716" s="788"/>
    </row>
    <row r="717" spans="1:13" s="25" customFormat="1" x14ac:dyDescent="0.3">
      <c r="A717" s="25">
        <v>1</v>
      </c>
      <c r="B717" s="883"/>
      <c r="C717" s="6"/>
      <c r="D717" s="2" t="s">
        <v>136</v>
      </c>
      <c r="E717" s="3">
        <f>+E714+E701</f>
        <v>460</v>
      </c>
      <c r="F717" s="3">
        <f>+F714+F701</f>
        <v>1562.9989999999998</v>
      </c>
      <c r="G717" s="657"/>
      <c r="H717" s="3"/>
      <c r="I717" s="3"/>
      <c r="J717" s="3" t="s">
        <v>136</v>
      </c>
      <c r="K717" s="3">
        <f>+K714+K701</f>
        <v>492</v>
      </c>
      <c r="L717" s="3">
        <f>+L714+L701</f>
        <v>1716.4090000000001</v>
      </c>
      <c r="M717" s="788"/>
    </row>
    <row r="718" spans="1:13" s="25" customFormat="1" ht="18.75" customHeight="1" x14ac:dyDescent="0.3">
      <c r="A718" s="25">
        <v>1</v>
      </c>
      <c r="C718" s="20"/>
      <c r="D718" s="20"/>
      <c r="F718" s="24"/>
      <c r="G718" s="657"/>
      <c r="I718" s="20"/>
      <c r="J718" s="20"/>
      <c r="L718" s="24"/>
      <c r="M718" s="788"/>
    </row>
    <row r="719" spans="1:13" s="25" customFormat="1" ht="18.75" customHeight="1" x14ac:dyDescent="0.3">
      <c r="A719" s="25">
        <v>1</v>
      </c>
      <c r="C719" s="20"/>
      <c r="D719" s="20"/>
      <c r="F719" s="24"/>
      <c r="G719" s="606"/>
      <c r="I719" s="20"/>
      <c r="J719" s="20"/>
      <c r="L719" s="24"/>
      <c r="M719" s="788"/>
    </row>
    <row r="720" spans="1:13" s="25" customFormat="1" x14ac:dyDescent="0.3">
      <c r="A720" s="25">
        <v>1</v>
      </c>
      <c r="B720" s="461"/>
      <c r="C720" s="461"/>
      <c r="D720" s="461"/>
      <c r="E720" s="461"/>
      <c r="F720" s="461"/>
      <c r="G720" s="660"/>
      <c r="H720" s="36"/>
      <c r="I720" s="463"/>
      <c r="J720" s="463"/>
      <c r="K720" s="463"/>
      <c r="L720" s="463"/>
      <c r="M720" s="788"/>
    </row>
    <row r="721" spans="1:17" s="25" customFormat="1" x14ac:dyDescent="0.3">
      <c r="A721" s="25">
        <v>1</v>
      </c>
      <c r="B721" s="461"/>
      <c r="C721" s="36"/>
      <c r="D721" s="462"/>
      <c r="E721" s="463"/>
      <c r="F721" s="463"/>
      <c r="G721" s="659"/>
      <c r="H721" s="463"/>
      <c r="I721" s="463"/>
      <c r="J721" s="463"/>
      <c r="K721" s="463"/>
      <c r="L721" s="463"/>
      <c r="M721" s="788"/>
    </row>
    <row r="722" spans="1:17" s="25" customFormat="1" ht="18.75" customHeight="1" x14ac:dyDescent="0.3">
      <c r="A722" s="25">
        <v>1</v>
      </c>
      <c r="C722" s="37" t="s">
        <v>130</v>
      </c>
      <c r="E722" s="94" t="s">
        <v>131</v>
      </c>
      <c r="F722" s="20"/>
      <c r="G722" s="606"/>
      <c r="I722" s="37" t="s">
        <v>130</v>
      </c>
      <c r="K722" s="94" t="s">
        <v>131</v>
      </c>
      <c r="L722" s="20"/>
      <c r="M722" s="788"/>
    </row>
    <row r="723" spans="1:17" s="25" customFormat="1" ht="51.75" customHeight="1" x14ac:dyDescent="0.3">
      <c r="A723" s="25">
        <v>1</v>
      </c>
      <c r="C723" s="38" t="s">
        <v>132</v>
      </c>
      <c r="E723" s="38" t="s">
        <v>140</v>
      </c>
      <c r="F723" s="39"/>
      <c r="G723" s="606"/>
      <c r="I723" s="38" t="s">
        <v>139</v>
      </c>
      <c r="K723" s="38" t="s">
        <v>140</v>
      </c>
      <c r="L723" s="39"/>
      <c r="M723" s="788"/>
    </row>
    <row r="724" spans="1:17" s="25" customFormat="1" ht="23.25" customHeight="1" x14ac:dyDescent="0.3">
      <c r="A724" s="25">
        <v>1</v>
      </c>
      <c r="C724" s="38"/>
      <c r="E724" s="38"/>
      <c r="F724" s="39"/>
      <c r="G724" s="606"/>
      <c r="H724" s="38"/>
      <c r="J724" s="38"/>
      <c r="K724" s="39"/>
      <c r="L724" s="38"/>
      <c r="M724" s="788"/>
    </row>
    <row r="725" spans="1:17" x14ac:dyDescent="0.3">
      <c r="A725" s="25">
        <v>1</v>
      </c>
      <c r="B725" s="848"/>
      <c r="C725" s="849"/>
      <c r="D725" s="849"/>
      <c r="E725" s="849"/>
      <c r="F725" s="849"/>
      <c r="G725" s="853"/>
      <c r="H725" s="848"/>
      <c r="I725" s="849"/>
      <c r="J725" s="849"/>
      <c r="K725" s="849"/>
      <c r="L725" s="849"/>
    </row>
    <row r="726" spans="1:17" x14ac:dyDescent="0.3">
      <c r="A726" s="25">
        <v>1</v>
      </c>
      <c r="B726" s="25"/>
      <c r="H726" s="25"/>
    </row>
    <row r="727" spans="1:17" s="25" customFormat="1" ht="18.75" customHeight="1" x14ac:dyDescent="0.3">
      <c r="A727" s="25">
        <v>1</v>
      </c>
      <c r="C727" s="22" t="s">
        <v>115</v>
      </c>
      <c r="D727" s="20"/>
      <c r="E727" s="20"/>
      <c r="F727" s="20"/>
      <c r="G727" s="656"/>
      <c r="I727" s="22" t="s">
        <v>115</v>
      </c>
      <c r="J727" s="20"/>
      <c r="K727" s="20"/>
      <c r="L727" s="20"/>
      <c r="M727" s="788"/>
    </row>
    <row r="728" spans="1:17" s="25" customFormat="1" ht="18.75" customHeight="1" x14ac:dyDescent="0.3">
      <c r="A728" s="25">
        <v>1</v>
      </c>
      <c r="C728" s="22" t="s">
        <v>137</v>
      </c>
      <c r="D728" s="20"/>
      <c r="E728" s="20"/>
      <c r="F728" s="20"/>
      <c r="G728" s="606"/>
      <c r="I728" s="22" t="s">
        <v>138</v>
      </c>
      <c r="J728" s="20"/>
      <c r="K728" s="20"/>
      <c r="L728" s="20"/>
      <c r="M728" s="788"/>
    </row>
    <row r="729" spans="1:17" s="25" customFormat="1" ht="18.75" customHeight="1" x14ac:dyDescent="0.3">
      <c r="A729" s="25">
        <v>1</v>
      </c>
      <c r="C729" s="20"/>
      <c r="D729" s="20"/>
      <c r="E729" s="20"/>
      <c r="F729" s="20"/>
      <c r="G729" s="606"/>
      <c r="I729" s="20"/>
      <c r="J729" s="20"/>
      <c r="K729" s="20"/>
      <c r="L729" s="20"/>
      <c r="M729" s="788"/>
    </row>
    <row r="730" spans="1:17" s="25" customFormat="1" ht="18.75" customHeight="1" x14ac:dyDescent="0.3">
      <c r="A730" s="25">
        <v>1</v>
      </c>
      <c r="C730" s="20"/>
      <c r="D730" s="20"/>
      <c r="F730" s="603" t="s">
        <v>116</v>
      </c>
      <c r="G730" s="606"/>
      <c r="I730" s="20"/>
      <c r="J730" s="20"/>
      <c r="L730" s="603" t="s">
        <v>116</v>
      </c>
      <c r="M730" s="789"/>
      <c r="N730" s="603"/>
      <c r="O730" s="603"/>
      <c r="P730" s="603"/>
      <c r="Q730" s="603"/>
    </row>
    <row r="731" spans="1:17" s="25" customFormat="1" ht="18.75" customHeight="1" x14ac:dyDescent="0.3">
      <c r="A731" s="25">
        <v>1</v>
      </c>
      <c r="C731" s="20"/>
      <c r="D731" s="20"/>
      <c r="F731" s="603" t="s">
        <v>134</v>
      </c>
      <c r="G731" s="606"/>
      <c r="I731" s="20"/>
      <c r="J731" s="20"/>
      <c r="L731" s="603" t="s">
        <v>134</v>
      </c>
      <c r="M731" s="789"/>
      <c r="N731" s="603"/>
      <c r="O731" s="603"/>
      <c r="P731" s="603"/>
      <c r="Q731" s="603"/>
    </row>
    <row r="732" spans="1:17" s="25" customFormat="1" ht="18.75" customHeight="1" x14ac:dyDescent="0.3">
      <c r="A732" s="25">
        <v>1</v>
      </c>
      <c r="C732" s="20"/>
      <c r="D732" s="20"/>
      <c r="F732" s="603" t="s">
        <v>117</v>
      </c>
      <c r="G732" s="606"/>
      <c r="I732" s="20"/>
      <c r="J732" s="20"/>
      <c r="L732" s="603" t="s">
        <v>117</v>
      </c>
      <c r="M732" s="789"/>
      <c r="N732" s="603"/>
      <c r="O732" s="603"/>
      <c r="P732" s="603"/>
      <c r="Q732" s="603"/>
    </row>
    <row r="733" spans="1:17" s="25" customFormat="1" ht="18.75" customHeight="1" x14ac:dyDescent="0.3">
      <c r="A733" s="25">
        <v>1</v>
      </c>
      <c r="C733" s="20"/>
      <c r="D733" s="20"/>
      <c r="F733" s="603" t="s">
        <v>257</v>
      </c>
      <c r="G733" s="606"/>
      <c r="I733" s="20"/>
      <c r="J733" s="20"/>
      <c r="L733" s="603" t="s">
        <v>257</v>
      </c>
      <c r="M733" s="789"/>
      <c r="N733" s="603"/>
      <c r="O733" s="603"/>
      <c r="P733" s="603"/>
      <c r="Q733" s="603"/>
    </row>
    <row r="734" spans="1:17" s="25" customFormat="1" ht="18.75" customHeight="1" x14ac:dyDescent="0.3">
      <c r="A734" s="25">
        <v>1</v>
      </c>
      <c r="C734" s="20"/>
      <c r="D734" s="20"/>
      <c r="E734" s="20"/>
      <c r="F734" s="20"/>
      <c r="G734" s="656"/>
      <c r="I734" s="20"/>
      <c r="J734" s="20"/>
      <c r="K734" s="20"/>
      <c r="L734" s="20"/>
      <c r="M734" s="788"/>
    </row>
    <row r="735" spans="1:17" s="25" customFormat="1" ht="18.75" customHeight="1" x14ac:dyDescent="0.3">
      <c r="A735" s="25">
        <v>1</v>
      </c>
      <c r="C735" s="20"/>
      <c r="D735" s="20"/>
      <c r="E735" s="20"/>
      <c r="F735" s="20"/>
      <c r="G735" s="656"/>
      <c r="I735" s="20"/>
      <c r="J735" s="20"/>
      <c r="K735" s="20"/>
      <c r="L735" s="20"/>
      <c r="M735" s="788"/>
    </row>
    <row r="736" spans="1:17" s="25" customFormat="1" ht="18.75" customHeight="1" x14ac:dyDescent="0.3">
      <c r="A736" s="25">
        <v>1</v>
      </c>
      <c r="C736" s="20"/>
      <c r="D736" s="20"/>
      <c r="E736" s="20"/>
      <c r="F736" s="20"/>
      <c r="G736" s="656"/>
      <c r="I736" s="20"/>
      <c r="J736" s="20"/>
      <c r="K736" s="20"/>
      <c r="L736" s="20"/>
      <c r="M736" s="788"/>
    </row>
    <row r="737" spans="1:13" s="25" customFormat="1" ht="18.75" customHeight="1" x14ac:dyDescent="0.3">
      <c r="A737" s="25">
        <v>1</v>
      </c>
      <c r="C737" s="1612" t="s">
        <v>119</v>
      </c>
      <c r="D737" s="1612"/>
      <c r="E737" s="1612"/>
      <c r="F737" s="26"/>
      <c r="G737" s="606"/>
      <c r="I737" s="1612" t="s">
        <v>119</v>
      </c>
      <c r="J737" s="1612"/>
      <c r="K737" s="1612"/>
      <c r="L737" s="26"/>
      <c r="M737" s="788"/>
    </row>
    <row r="738" spans="1:13" s="25" customFormat="1" ht="18.75" customHeight="1" x14ac:dyDescent="0.3">
      <c r="A738" s="25">
        <v>1</v>
      </c>
      <c r="C738" s="1610">
        <v>45254</v>
      </c>
      <c r="D738" s="1610"/>
      <c r="E738" s="1610"/>
      <c r="F738" s="27"/>
      <c r="G738" s="606"/>
      <c r="I738" s="1610">
        <f>C738</f>
        <v>45254</v>
      </c>
      <c r="J738" s="1610"/>
      <c r="K738" s="1610"/>
      <c r="L738" s="27"/>
      <c r="M738" s="788"/>
    </row>
    <row r="739" spans="1:13" s="25" customFormat="1" ht="18.75" customHeight="1" x14ac:dyDescent="0.3">
      <c r="A739" s="25">
        <v>1</v>
      </c>
      <c r="C739" s="20"/>
      <c r="D739" s="20"/>
      <c r="E739" s="20"/>
      <c r="F739" s="27"/>
      <c r="G739" s="606"/>
      <c r="I739" s="20"/>
      <c r="J739" s="20"/>
      <c r="K739" s="20"/>
      <c r="L739" s="27"/>
      <c r="M739" s="788"/>
    </row>
    <row r="740" spans="1:13" s="25" customFormat="1" ht="18.75" customHeight="1" x14ac:dyDescent="0.3">
      <c r="A740" s="25">
        <v>1</v>
      </c>
      <c r="C740" s="882"/>
      <c r="D740" s="20"/>
      <c r="E740" s="20"/>
      <c r="F740" s="27"/>
      <c r="G740" s="606"/>
      <c r="I740" s="882"/>
      <c r="J740" s="20"/>
      <c r="K740" s="20"/>
      <c r="L740" s="27"/>
      <c r="M740" s="788"/>
    </row>
    <row r="741" spans="1:13" s="25" customFormat="1" ht="18.75" customHeight="1" x14ac:dyDescent="0.3">
      <c r="A741" s="25">
        <v>1</v>
      </c>
      <c r="B741" s="28" t="s">
        <v>120</v>
      </c>
      <c r="C741" s="29" t="s">
        <v>121</v>
      </c>
      <c r="D741" s="1611" t="s">
        <v>122</v>
      </c>
      <c r="E741" s="1611"/>
      <c r="F741" s="1611"/>
      <c r="G741" s="606"/>
      <c r="H741" s="28" t="s">
        <v>120</v>
      </c>
      <c r="I741" s="29" t="s">
        <v>121</v>
      </c>
      <c r="J741" s="1611" t="s">
        <v>123</v>
      </c>
      <c r="K741" s="1611"/>
      <c r="L741" s="1611"/>
      <c r="M741" s="788"/>
    </row>
    <row r="742" spans="1:13" s="25" customFormat="1" ht="18.75" customHeight="1" x14ac:dyDescent="0.3">
      <c r="A742" s="25">
        <v>1</v>
      </c>
      <c r="B742" s="28" t="s">
        <v>124</v>
      </c>
      <c r="C742" s="28" t="s">
        <v>265</v>
      </c>
      <c r="D742" s="29" t="s">
        <v>125</v>
      </c>
      <c r="E742" s="883" t="s">
        <v>126</v>
      </c>
      <c r="F742" s="883" t="s">
        <v>127</v>
      </c>
      <c r="G742" s="606"/>
      <c r="H742" s="28" t="s">
        <v>124</v>
      </c>
      <c r="I742" s="28" t="s">
        <v>265</v>
      </c>
      <c r="J742" s="29" t="s">
        <v>125</v>
      </c>
      <c r="K742" s="883" t="s">
        <v>126</v>
      </c>
      <c r="L742" s="883" t="s">
        <v>127</v>
      </c>
      <c r="M742" s="788"/>
    </row>
    <row r="743" spans="1:13" s="10" customFormat="1" x14ac:dyDescent="0.3">
      <c r="A743" s="25">
        <v>1</v>
      </c>
      <c r="B743" s="5" t="s">
        <v>8</v>
      </c>
      <c r="C743" s="6" t="s">
        <v>135</v>
      </c>
      <c r="D743" s="2" t="s">
        <v>33</v>
      </c>
      <c r="E743" s="3">
        <v>95</v>
      </c>
      <c r="F743" s="3">
        <v>262.82</v>
      </c>
      <c r="G743" s="843"/>
      <c r="H743" s="5" t="s">
        <v>8</v>
      </c>
      <c r="I743" s="6" t="s">
        <v>135</v>
      </c>
      <c r="J743" s="2" t="s">
        <v>35</v>
      </c>
      <c r="K743" s="3">
        <v>110</v>
      </c>
      <c r="L743" s="3">
        <v>282.82</v>
      </c>
      <c r="M743" s="4"/>
    </row>
    <row r="744" spans="1:13" s="25" customFormat="1" x14ac:dyDescent="0.3">
      <c r="A744" s="25">
        <v>1</v>
      </c>
      <c r="B744" s="883" t="s">
        <v>3</v>
      </c>
      <c r="C744" s="6" t="s">
        <v>114</v>
      </c>
      <c r="D744" s="2" t="s">
        <v>2</v>
      </c>
      <c r="E744" s="3">
        <v>6</v>
      </c>
      <c r="F744" s="3">
        <v>28</v>
      </c>
      <c r="G744" s="593"/>
      <c r="H744" s="883" t="s">
        <v>3</v>
      </c>
      <c r="I744" s="6" t="s">
        <v>114</v>
      </c>
      <c r="J744" s="2" t="s">
        <v>2</v>
      </c>
      <c r="K744" s="3">
        <v>6</v>
      </c>
      <c r="L744" s="3">
        <v>28</v>
      </c>
      <c r="M744" s="788"/>
    </row>
    <row r="745" spans="1:13" s="50" customFormat="1" x14ac:dyDescent="0.3">
      <c r="A745" s="25">
        <v>1</v>
      </c>
      <c r="B745" s="883" t="s">
        <v>0</v>
      </c>
      <c r="C745" s="6" t="s">
        <v>357</v>
      </c>
      <c r="D745" s="2" t="s">
        <v>358</v>
      </c>
      <c r="E745" s="3">
        <v>90</v>
      </c>
      <c r="F745" s="3">
        <v>270</v>
      </c>
      <c r="G745" s="593"/>
      <c r="H745" s="883" t="s">
        <v>0</v>
      </c>
      <c r="I745" s="6" t="s">
        <v>357</v>
      </c>
      <c r="J745" s="2" t="s">
        <v>358</v>
      </c>
      <c r="K745" s="3">
        <v>90</v>
      </c>
      <c r="L745" s="3">
        <v>270</v>
      </c>
      <c r="M745" s="786"/>
    </row>
    <row r="746" spans="1:13" s="25" customFormat="1" x14ac:dyDescent="0.3">
      <c r="A746" s="25">
        <v>1</v>
      </c>
      <c r="B746" s="883" t="s">
        <v>77</v>
      </c>
      <c r="C746" s="6" t="s">
        <v>93</v>
      </c>
      <c r="D746" s="2" t="s">
        <v>2</v>
      </c>
      <c r="E746" s="3">
        <v>75</v>
      </c>
      <c r="F746" s="3">
        <v>92</v>
      </c>
      <c r="G746" s="593"/>
      <c r="H746" s="883" t="s">
        <v>77</v>
      </c>
      <c r="I746" s="6" t="s">
        <v>93</v>
      </c>
      <c r="J746" s="2" t="s">
        <v>2</v>
      </c>
      <c r="K746" s="3">
        <v>75</v>
      </c>
      <c r="L746" s="3">
        <v>92</v>
      </c>
      <c r="M746" s="788"/>
    </row>
    <row r="747" spans="1:13" s="25" customFormat="1" x14ac:dyDescent="0.3">
      <c r="A747" s="25">
        <v>1</v>
      </c>
      <c r="B747" s="883"/>
      <c r="C747" s="6"/>
      <c r="D747" s="2"/>
      <c r="E747" s="3"/>
      <c r="F747" s="3"/>
      <c r="G747" s="606"/>
      <c r="H747" s="883"/>
      <c r="I747" s="6"/>
      <c r="J747" s="2"/>
      <c r="K747" s="3"/>
      <c r="L747" s="3"/>
      <c r="M747" s="788"/>
    </row>
    <row r="748" spans="1:13" s="25" customFormat="1" x14ac:dyDescent="0.3">
      <c r="A748" s="25">
        <v>1</v>
      </c>
      <c r="B748" s="5"/>
      <c r="C748" s="6"/>
      <c r="D748" s="2"/>
      <c r="E748" s="3"/>
      <c r="F748" s="3"/>
      <c r="G748" s="605"/>
      <c r="H748" s="5"/>
      <c r="I748" s="6"/>
      <c r="J748" s="2"/>
      <c r="K748" s="3"/>
      <c r="L748" s="3"/>
      <c r="M748" s="788"/>
    </row>
    <row r="749" spans="1:13" s="25" customFormat="1" x14ac:dyDescent="0.3">
      <c r="A749" s="25">
        <v>1</v>
      </c>
      <c r="B749" s="5"/>
      <c r="C749" s="6"/>
      <c r="D749" s="2" t="s">
        <v>128</v>
      </c>
      <c r="E749" s="3">
        <f>SUM(E743:E747)</f>
        <v>266</v>
      </c>
      <c r="F749" s="3">
        <f>SUM(F743:F747)</f>
        <v>652.81999999999994</v>
      </c>
      <c r="G749" s="605"/>
      <c r="H749" s="5"/>
      <c r="I749" s="6"/>
      <c r="J749" s="2" t="s">
        <v>128</v>
      </c>
      <c r="K749" s="3">
        <f>SUM(K743:K747)</f>
        <v>281</v>
      </c>
      <c r="L749" s="3">
        <f>SUM(L743:L747)</f>
        <v>672.81999999999994</v>
      </c>
      <c r="M749" s="788"/>
    </row>
    <row r="750" spans="1:13" s="25" customFormat="1" x14ac:dyDescent="0.3">
      <c r="A750" s="25">
        <v>1</v>
      </c>
      <c r="B750" s="5"/>
      <c r="C750" s="6"/>
      <c r="D750" s="2"/>
      <c r="E750" s="3"/>
      <c r="F750" s="3"/>
      <c r="G750" s="605"/>
      <c r="H750" s="5"/>
      <c r="I750" s="6"/>
      <c r="J750" s="2"/>
      <c r="K750" s="3"/>
      <c r="L750" s="3"/>
      <c r="M750" s="788"/>
    </row>
    <row r="751" spans="1:13" s="25" customFormat="1" x14ac:dyDescent="0.3">
      <c r="A751" s="25">
        <v>1</v>
      </c>
      <c r="B751" s="5"/>
      <c r="C751" s="6"/>
      <c r="D751" s="2"/>
      <c r="E751" s="3"/>
      <c r="F751" s="3"/>
      <c r="G751" s="605"/>
      <c r="H751" s="5"/>
      <c r="I751" s="6"/>
      <c r="J751" s="2"/>
      <c r="K751" s="3"/>
      <c r="L751" s="3"/>
      <c r="M751" s="788"/>
    </row>
    <row r="752" spans="1:13" s="25" customFormat="1" x14ac:dyDescent="0.3">
      <c r="A752" s="25">
        <v>1</v>
      </c>
      <c r="B752" s="28" t="s">
        <v>124</v>
      </c>
      <c r="C752" s="3" t="s">
        <v>259</v>
      </c>
      <c r="D752" s="2" t="s">
        <v>125</v>
      </c>
      <c r="E752" s="3" t="s">
        <v>126</v>
      </c>
      <c r="F752" s="3" t="s">
        <v>127</v>
      </c>
      <c r="G752" s="605"/>
      <c r="H752" s="28" t="s">
        <v>124</v>
      </c>
      <c r="I752" s="3" t="s">
        <v>247</v>
      </c>
      <c r="J752" s="2" t="s">
        <v>125</v>
      </c>
      <c r="K752" s="3" t="s">
        <v>126</v>
      </c>
      <c r="L752" s="3" t="s">
        <v>127</v>
      </c>
      <c r="M752" s="788"/>
    </row>
    <row r="753" spans="1:13" s="25" customFormat="1" ht="19.5" customHeight="1" x14ac:dyDescent="0.3">
      <c r="A753" s="25">
        <v>1</v>
      </c>
      <c r="B753" s="5">
        <v>1</v>
      </c>
      <c r="C753" s="6" t="s">
        <v>100</v>
      </c>
      <c r="D753" s="2" t="s">
        <v>9</v>
      </c>
      <c r="E753" s="3">
        <v>60</v>
      </c>
      <c r="F753" s="46">
        <v>287.25</v>
      </c>
      <c r="G753" s="859">
        <v>287.25</v>
      </c>
      <c r="H753" s="5">
        <v>1</v>
      </c>
      <c r="I753" s="6" t="s">
        <v>100</v>
      </c>
      <c r="J753" s="2" t="s">
        <v>9</v>
      </c>
      <c r="K753" s="3">
        <v>60</v>
      </c>
      <c r="L753" s="3">
        <v>287.25</v>
      </c>
      <c r="M753" s="788"/>
    </row>
    <row r="754" spans="1:13" s="25" customFormat="1" ht="19.5" customHeight="1" x14ac:dyDescent="0.3">
      <c r="A754" s="25">
        <v>1</v>
      </c>
      <c r="B754" s="5">
        <v>2</v>
      </c>
      <c r="C754" s="6" t="s">
        <v>220</v>
      </c>
      <c r="D754" s="2" t="s">
        <v>183</v>
      </c>
      <c r="E754" s="3">
        <v>55</v>
      </c>
      <c r="F754" s="46">
        <v>186.68</v>
      </c>
      <c r="G754" s="859">
        <v>186.68</v>
      </c>
      <c r="H754" s="5">
        <v>2</v>
      </c>
      <c r="I754" s="6" t="s">
        <v>220</v>
      </c>
      <c r="J754" s="2" t="s">
        <v>183</v>
      </c>
      <c r="K754" s="3">
        <v>55</v>
      </c>
      <c r="L754" s="3">
        <v>186.68</v>
      </c>
      <c r="M754" s="788"/>
    </row>
    <row r="755" spans="1:13" s="50" customFormat="1" x14ac:dyDescent="0.3">
      <c r="A755" s="25">
        <v>1</v>
      </c>
      <c r="B755" s="883">
        <v>3</v>
      </c>
      <c r="C755" s="6" t="s">
        <v>61</v>
      </c>
      <c r="D755" s="2" t="s">
        <v>17</v>
      </c>
      <c r="E755" s="3">
        <v>30</v>
      </c>
      <c r="F755" s="46">
        <v>180</v>
      </c>
      <c r="G755" s="860">
        <f>F755+F756</f>
        <v>183.92</v>
      </c>
      <c r="H755" s="883">
        <v>3</v>
      </c>
      <c r="I755" s="6" t="s">
        <v>61</v>
      </c>
      <c r="J755" s="2" t="s">
        <v>44</v>
      </c>
      <c r="K755" s="3">
        <v>35</v>
      </c>
      <c r="L755" s="3">
        <v>216</v>
      </c>
      <c r="M755" s="792"/>
    </row>
    <row r="756" spans="1:13" s="50" customFormat="1" x14ac:dyDescent="0.3">
      <c r="A756" s="25">
        <v>1</v>
      </c>
      <c r="B756" s="883" t="s">
        <v>77</v>
      </c>
      <c r="C756" s="6" t="s">
        <v>69</v>
      </c>
      <c r="D756" s="2" t="s">
        <v>22</v>
      </c>
      <c r="E756" s="3">
        <v>24</v>
      </c>
      <c r="F756" s="46">
        <v>3.9199999999999995</v>
      </c>
      <c r="G756" s="859">
        <v>270</v>
      </c>
      <c r="H756" s="883" t="s">
        <v>77</v>
      </c>
      <c r="I756" s="6" t="s">
        <v>69</v>
      </c>
      <c r="J756" s="2" t="s">
        <v>22</v>
      </c>
      <c r="K756" s="3">
        <v>24</v>
      </c>
      <c r="L756" s="3">
        <v>3.9199999999999995</v>
      </c>
      <c r="M756" s="792"/>
    </row>
    <row r="757" spans="1:13" s="25" customFormat="1" ht="19.5" customHeight="1" x14ac:dyDescent="0.3">
      <c r="A757" s="25">
        <v>1</v>
      </c>
      <c r="B757" s="883" t="s">
        <v>23</v>
      </c>
      <c r="C757" s="6" t="s">
        <v>144</v>
      </c>
      <c r="D757" s="2" t="s">
        <v>2</v>
      </c>
      <c r="E757" s="3">
        <v>15</v>
      </c>
      <c r="F757" s="46">
        <v>88</v>
      </c>
      <c r="G757" s="661">
        <v>93.2</v>
      </c>
      <c r="H757" s="883" t="s">
        <v>23</v>
      </c>
      <c r="I757" s="6" t="s">
        <v>144</v>
      </c>
      <c r="J757" s="2" t="s">
        <v>2</v>
      </c>
      <c r="K757" s="3">
        <v>15</v>
      </c>
      <c r="L757" s="3">
        <v>88</v>
      </c>
      <c r="M757" s="788"/>
    </row>
    <row r="758" spans="1:13" s="50" customFormat="1" x14ac:dyDescent="0.3">
      <c r="A758" s="25">
        <v>1</v>
      </c>
      <c r="B758" s="5">
        <v>6</v>
      </c>
      <c r="C758" s="6" t="s">
        <v>107</v>
      </c>
      <c r="D758" s="2" t="s">
        <v>14</v>
      </c>
      <c r="E758" s="3">
        <v>3.4</v>
      </c>
      <c r="F758" s="46">
        <v>93.2</v>
      </c>
      <c r="G758" s="859">
        <v>21.5</v>
      </c>
      <c r="H758" s="5">
        <v>6</v>
      </c>
      <c r="I758" s="6" t="s">
        <v>107</v>
      </c>
      <c r="J758" s="2" t="s">
        <v>14</v>
      </c>
      <c r="K758" s="3">
        <v>3.4</v>
      </c>
      <c r="L758" s="3">
        <v>93.2</v>
      </c>
      <c r="M758" s="786"/>
    </row>
    <row r="759" spans="1:13" s="25" customFormat="1" ht="19.5" customHeight="1" x14ac:dyDescent="0.3">
      <c r="A759" s="25">
        <v>1</v>
      </c>
      <c r="B759" s="5">
        <v>7</v>
      </c>
      <c r="C759" s="6" t="s">
        <v>108</v>
      </c>
      <c r="D759" s="2" t="s">
        <v>65</v>
      </c>
      <c r="E759" s="3">
        <v>1.2</v>
      </c>
      <c r="F759" s="46">
        <v>21.5</v>
      </c>
      <c r="G759" s="661">
        <v>88</v>
      </c>
      <c r="H759" s="5">
        <v>7</v>
      </c>
      <c r="I759" s="6" t="s">
        <v>108</v>
      </c>
      <c r="J759" s="2" t="s">
        <v>65</v>
      </c>
      <c r="K759" s="3">
        <v>1.2</v>
      </c>
      <c r="L759" s="3">
        <v>21.5</v>
      </c>
      <c r="M759" s="788"/>
    </row>
    <row r="760" spans="1:13" s="25" customFormat="1" x14ac:dyDescent="0.3">
      <c r="A760" s="25">
        <v>1</v>
      </c>
      <c r="B760" s="5">
        <v>8</v>
      </c>
      <c r="C760" s="6" t="s">
        <v>357</v>
      </c>
      <c r="D760" s="2" t="s">
        <v>358</v>
      </c>
      <c r="E760" s="3">
        <v>90</v>
      </c>
      <c r="F760" s="46">
        <v>270</v>
      </c>
      <c r="G760" s="845"/>
      <c r="H760" s="5">
        <v>8</v>
      </c>
      <c r="I760" s="6" t="s">
        <v>357</v>
      </c>
      <c r="J760" s="2" t="s">
        <v>358</v>
      </c>
      <c r="K760" s="3">
        <v>90</v>
      </c>
      <c r="L760" s="3">
        <v>270</v>
      </c>
      <c r="M760" s="844"/>
    </row>
    <row r="761" spans="1:13" s="50" customFormat="1" x14ac:dyDescent="0.3">
      <c r="A761" s="25">
        <v>1</v>
      </c>
      <c r="B761" s="5"/>
      <c r="C761" s="6"/>
      <c r="D761" s="2"/>
      <c r="E761" s="823"/>
      <c r="F761" s="823"/>
      <c r="G761" s="827">
        <f>35/2</f>
        <v>17.5</v>
      </c>
      <c r="H761" s="825"/>
      <c r="I761" s="826"/>
      <c r="J761" s="840"/>
      <c r="K761" s="3"/>
      <c r="L761" s="3"/>
      <c r="M761" s="792"/>
    </row>
    <row r="762" spans="1:13" s="25" customFormat="1" x14ac:dyDescent="0.3">
      <c r="A762" s="25">
        <v>1</v>
      </c>
      <c r="B762" s="883"/>
      <c r="C762" s="6"/>
      <c r="D762" s="2" t="s">
        <v>128</v>
      </c>
      <c r="E762" s="3">
        <f>SUM(E753:E761)</f>
        <v>278.60000000000002</v>
      </c>
      <c r="F762" s="3">
        <f>SUM(F753:F761)</f>
        <v>1130.5500000000002</v>
      </c>
      <c r="G762" s="827">
        <f>G761*3</f>
        <v>52.5</v>
      </c>
      <c r="H762" s="883"/>
      <c r="I762" s="6"/>
      <c r="J762" s="2" t="s">
        <v>128</v>
      </c>
      <c r="K762" s="3">
        <f>SUM(K753:K761)</f>
        <v>283.60000000000002</v>
      </c>
      <c r="L762" s="3">
        <f>SUM(L753:L761)</f>
        <v>1166.5500000000002</v>
      </c>
      <c r="M762" s="788"/>
    </row>
    <row r="763" spans="1:13" s="25" customFormat="1" x14ac:dyDescent="0.3">
      <c r="A763" s="25">
        <v>1</v>
      </c>
      <c r="B763" s="5"/>
      <c r="C763" s="6"/>
      <c r="D763" s="2"/>
      <c r="E763" s="3"/>
      <c r="F763" s="3"/>
      <c r="G763" s="827"/>
      <c r="H763" s="5"/>
      <c r="I763" s="6"/>
      <c r="J763" s="2"/>
      <c r="K763" s="3"/>
      <c r="L763" s="3"/>
      <c r="M763" s="788"/>
    </row>
    <row r="764" spans="1:13" s="25" customFormat="1" x14ac:dyDescent="0.3">
      <c r="A764" s="25">
        <v>1</v>
      </c>
      <c r="B764" s="5"/>
      <c r="C764" s="6"/>
      <c r="D764" s="2"/>
      <c r="E764" s="3"/>
      <c r="F764" s="3"/>
      <c r="G764" s="827"/>
      <c r="H764" s="5"/>
      <c r="I764" s="6"/>
      <c r="J764" s="2"/>
      <c r="K764" s="3"/>
      <c r="L764" s="3"/>
      <c r="M764" s="788"/>
    </row>
    <row r="765" spans="1:13" s="25" customFormat="1" x14ac:dyDescent="0.3">
      <c r="A765" s="25">
        <v>1</v>
      </c>
      <c r="B765" s="883"/>
      <c r="C765" s="6"/>
      <c r="D765" s="2" t="s">
        <v>136</v>
      </c>
      <c r="E765" s="3">
        <f>+E762+E749</f>
        <v>544.6</v>
      </c>
      <c r="F765" s="3">
        <f>+F762+F749</f>
        <v>1783.3700000000001</v>
      </c>
      <c r="G765" s="827"/>
      <c r="H765" s="3"/>
      <c r="I765" s="3"/>
      <c r="J765" s="3" t="s">
        <v>136</v>
      </c>
      <c r="K765" s="3">
        <f>+K762+K749</f>
        <v>564.6</v>
      </c>
      <c r="L765" s="3">
        <f>+L762+L749</f>
        <v>1839.3700000000001</v>
      </c>
      <c r="M765" s="788"/>
    </row>
    <row r="766" spans="1:13" s="25" customFormat="1" ht="18.75" customHeight="1" x14ac:dyDescent="0.3">
      <c r="A766" s="25">
        <v>1</v>
      </c>
      <c r="C766" s="20"/>
      <c r="D766" s="20"/>
      <c r="F766" s="24"/>
      <c r="G766" s="827"/>
      <c r="I766" s="20"/>
      <c r="J766" s="20"/>
      <c r="L766" s="24"/>
      <c r="M766" s="788"/>
    </row>
    <row r="767" spans="1:13" s="25" customFormat="1" ht="18.75" customHeight="1" x14ac:dyDescent="0.3">
      <c r="A767" s="25">
        <v>1</v>
      </c>
      <c r="C767" s="20"/>
      <c r="D767" s="20"/>
      <c r="F767" s="24"/>
      <c r="G767" s="830"/>
      <c r="I767" s="20"/>
      <c r="J767" s="20"/>
      <c r="L767" s="24"/>
      <c r="M767" s="788"/>
    </row>
    <row r="768" spans="1:13" s="25" customFormat="1" x14ac:dyDescent="0.3">
      <c r="A768" s="25">
        <v>1</v>
      </c>
      <c r="B768" s="461"/>
      <c r="C768" s="461"/>
      <c r="D768" s="461"/>
      <c r="E768" s="461"/>
      <c r="F768" s="461"/>
      <c r="G768" s="842"/>
      <c r="H768" s="36"/>
      <c r="I768" s="463"/>
      <c r="J768" s="463"/>
      <c r="K768" s="463"/>
      <c r="L768" s="463"/>
      <c r="M768" s="788"/>
    </row>
    <row r="769" spans="1:17" s="25" customFormat="1" x14ac:dyDescent="0.3">
      <c r="A769" s="25">
        <v>1</v>
      </c>
      <c r="B769" s="461"/>
      <c r="C769" s="36"/>
      <c r="D769" s="462"/>
      <c r="E769" s="463"/>
      <c r="F769" s="463"/>
      <c r="G769" s="841"/>
      <c r="H769" s="463"/>
      <c r="I769" s="463"/>
      <c r="J769" s="463"/>
      <c r="K769" s="463"/>
      <c r="L769" s="463"/>
      <c r="M769" s="788"/>
    </row>
    <row r="770" spans="1:17" s="25" customFormat="1" ht="18.75" customHeight="1" x14ac:dyDescent="0.3">
      <c r="A770" s="25">
        <v>1</v>
      </c>
      <c r="C770" s="37" t="s">
        <v>130</v>
      </c>
      <c r="E770" s="94" t="s">
        <v>131</v>
      </c>
      <c r="F770" s="20"/>
      <c r="G770" s="830"/>
      <c r="I770" s="37" t="s">
        <v>130</v>
      </c>
      <c r="K770" s="94" t="s">
        <v>131</v>
      </c>
      <c r="L770" s="20"/>
      <c r="M770" s="788"/>
    </row>
    <row r="771" spans="1:17" s="25" customFormat="1" ht="51.75" customHeight="1" x14ac:dyDescent="0.3">
      <c r="A771" s="25">
        <v>1</v>
      </c>
      <c r="C771" s="38" t="s">
        <v>132</v>
      </c>
      <c r="E771" s="38" t="s">
        <v>140</v>
      </c>
      <c r="F771" s="39"/>
      <c r="G771" s="606"/>
      <c r="I771" s="38" t="s">
        <v>139</v>
      </c>
      <c r="K771" s="38" t="s">
        <v>140</v>
      </c>
      <c r="L771" s="39"/>
      <c r="M771" s="788"/>
    </row>
    <row r="772" spans="1:17" s="25" customFormat="1" ht="23.25" customHeight="1" x14ac:dyDescent="0.3">
      <c r="A772" s="25">
        <v>1</v>
      </c>
      <c r="C772" s="38"/>
      <c r="E772" s="38"/>
      <c r="F772" s="39"/>
      <c r="G772" s="606"/>
      <c r="H772" s="38"/>
      <c r="J772" s="38"/>
      <c r="K772" s="39"/>
      <c r="L772" s="38"/>
      <c r="M772" s="788"/>
    </row>
    <row r="773" spans="1:17" s="25" customFormat="1" ht="18.75" customHeight="1" x14ac:dyDescent="0.25">
      <c r="A773" s="25">
        <v>1</v>
      </c>
      <c r="M773" s="788"/>
    </row>
    <row r="774" spans="1:17" x14ac:dyDescent="0.3">
      <c r="A774" s="25">
        <v>1</v>
      </c>
      <c r="B774" s="96"/>
      <c r="C774" s="19"/>
      <c r="D774" s="19"/>
      <c r="E774" s="19"/>
      <c r="F774" s="19"/>
      <c r="G774" s="661"/>
      <c r="H774" s="96"/>
      <c r="I774" s="19"/>
      <c r="J774" s="19"/>
      <c r="K774" s="19"/>
      <c r="L774" s="19"/>
    </row>
    <row r="775" spans="1:17" s="25" customFormat="1" ht="18.75" customHeight="1" x14ac:dyDescent="0.3">
      <c r="A775" s="25">
        <v>1</v>
      </c>
      <c r="C775" s="22" t="s">
        <v>115</v>
      </c>
      <c r="D775" s="20"/>
      <c r="E775" s="20"/>
      <c r="F775" s="20"/>
      <c r="G775" s="656"/>
      <c r="I775" s="22" t="s">
        <v>115</v>
      </c>
      <c r="J775" s="20"/>
      <c r="K775" s="20"/>
      <c r="L775" s="20"/>
      <c r="M775" s="788"/>
    </row>
    <row r="776" spans="1:17" s="25" customFormat="1" ht="18.75" customHeight="1" x14ac:dyDescent="0.3">
      <c r="A776" s="25">
        <v>1</v>
      </c>
      <c r="C776" s="22" t="s">
        <v>137</v>
      </c>
      <c r="D776" s="20"/>
      <c r="E776" s="20"/>
      <c r="F776" s="20"/>
      <c r="G776" s="606"/>
      <c r="I776" s="22" t="s">
        <v>138</v>
      </c>
      <c r="J776" s="20"/>
      <c r="K776" s="20"/>
      <c r="L776" s="20"/>
      <c r="M776" s="788"/>
    </row>
    <row r="777" spans="1:17" s="25" customFormat="1" ht="18.75" customHeight="1" x14ac:dyDescent="0.3">
      <c r="A777" s="25">
        <v>1</v>
      </c>
      <c r="C777" s="20"/>
      <c r="D777" s="20"/>
      <c r="E777" s="20"/>
      <c r="F777" s="20"/>
      <c r="G777" s="606"/>
      <c r="I777" s="20"/>
      <c r="J777" s="20"/>
      <c r="K777" s="20"/>
      <c r="L777" s="20"/>
      <c r="M777" s="788"/>
    </row>
    <row r="778" spans="1:17" s="25" customFormat="1" ht="18.75" customHeight="1" x14ac:dyDescent="0.3">
      <c r="A778" s="25">
        <v>1</v>
      </c>
      <c r="C778" s="20"/>
      <c r="D778" s="20"/>
      <c r="F778" s="603" t="s">
        <v>116</v>
      </c>
      <c r="G778" s="606"/>
      <c r="I778" s="20"/>
      <c r="J778" s="20"/>
      <c r="L778" s="603" t="s">
        <v>116</v>
      </c>
      <c r="M778" s="789"/>
      <c r="N778" s="603"/>
      <c r="O778" s="603"/>
      <c r="P778" s="603"/>
      <c r="Q778" s="603"/>
    </row>
    <row r="779" spans="1:17" s="25" customFormat="1" ht="18.75" customHeight="1" x14ac:dyDescent="0.3">
      <c r="A779" s="25">
        <v>1</v>
      </c>
      <c r="C779" s="20"/>
      <c r="D779" s="20"/>
      <c r="F779" s="603" t="s">
        <v>134</v>
      </c>
      <c r="G779" s="606"/>
      <c r="I779" s="20"/>
      <c r="J779" s="20"/>
      <c r="L779" s="603" t="s">
        <v>134</v>
      </c>
      <c r="M779" s="789"/>
      <c r="N779" s="603"/>
      <c r="O779" s="603"/>
      <c r="P779" s="603"/>
      <c r="Q779" s="603"/>
    </row>
    <row r="780" spans="1:17" s="25" customFormat="1" ht="18.75" customHeight="1" x14ac:dyDescent="0.3">
      <c r="A780" s="25">
        <v>1</v>
      </c>
      <c r="C780" s="20"/>
      <c r="D780" s="20"/>
      <c r="F780" s="603" t="s">
        <v>117</v>
      </c>
      <c r="G780" s="606"/>
      <c r="I780" s="20"/>
      <c r="J780" s="20"/>
      <c r="L780" s="603" t="s">
        <v>117</v>
      </c>
      <c r="M780" s="789"/>
      <c r="N780" s="603"/>
      <c r="O780" s="603"/>
      <c r="P780" s="603"/>
      <c r="Q780" s="603"/>
    </row>
    <row r="781" spans="1:17" s="25" customFormat="1" ht="18.75" customHeight="1" x14ac:dyDescent="0.3">
      <c r="A781" s="25">
        <v>1</v>
      </c>
      <c r="C781" s="20"/>
      <c r="D781" s="20"/>
      <c r="F781" s="603" t="s">
        <v>257</v>
      </c>
      <c r="G781" s="606"/>
      <c r="I781" s="20"/>
      <c r="J781" s="20"/>
      <c r="L781" s="603" t="s">
        <v>257</v>
      </c>
      <c r="M781" s="789"/>
      <c r="N781" s="603"/>
      <c r="O781" s="603"/>
      <c r="P781" s="603"/>
      <c r="Q781" s="603"/>
    </row>
    <row r="782" spans="1:17" s="25" customFormat="1" ht="18.75" customHeight="1" x14ac:dyDescent="0.3">
      <c r="A782" s="25">
        <v>1</v>
      </c>
      <c r="C782" s="20"/>
      <c r="D782" s="20"/>
      <c r="E782" s="20"/>
      <c r="F782" s="20"/>
      <c r="G782" s="656"/>
      <c r="I782" s="20"/>
      <c r="J782" s="20"/>
      <c r="K782" s="20"/>
      <c r="L782" s="20"/>
      <c r="M782" s="788"/>
    </row>
    <row r="783" spans="1:17" s="25" customFormat="1" ht="18.75" customHeight="1" x14ac:dyDescent="0.3">
      <c r="A783" s="25">
        <v>1</v>
      </c>
      <c r="C783" s="20"/>
      <c r="D783" s="20"/>
      <c r="E783" s="20"/>
      <c r="F783" s="20"/>
      <c r="G783" s="656"/>
      <c r="I783" s="20"/>
      <c r="J783" s="20"/>
      <c r="K783" s="20"/>
      <c r="L783" s="20"/>
      <c r="M783" s="788"/>
    </row>
    <row r="784" spans="1:17" s="25" customFormat="1" ht="18.75" customHeight="1" x14ac:dyDescent="0.3">
      <c r="A784" s="25">
        <v>1</v>
      </c>
      <c r="C784" s="20"/>
      <c r="D784" s="20"/>
      <c r="E784" s="20"/>
      <c r="F784" s="20"/>
      <c r="G784" s="656"/>
      <c r="I784" s="20"/>
      <c r="J784" s="20"/>
      <c r="K784" s="20"/>
      <c r="L784" s="20"/>
      <c r="M784" s="788"/>
    </row>
    <row r="785" spans="1:13" s="25" customFormat="1" ht="18.75" customHeight="1" x14ac:dyDescent="0.3">
      <c r="A785" s="25">
        <v>1</v>
      </c>
      <c r="C785" s="1612" t="s">
        <v>119</v>
      </c>
      <c r="D785" s="1612"/>
      <c r="E785" s="1612"/>
      <c r="F785" s="26"/>
      <c r="G785" s="606"/>
      <c r="I785" s="1612" t="s">
        <v>119</v>
      </c>
      <c r="J785" s="1612"/>
      <c r="K785" s="1612"/>
      <c r="L785" s="26"/>
      <c r="M785" s="788"/>
    </row>
    <row r="786" spans="1:13" s="25" customFormat="1" ht="18.75" customHeight="1" x14ac:dyDescent="0.3">
      <c r="A786" s="25">
        <v>1</v>
      </c>
      <c r="C786" s="1610">
        <v>45257</v>
      </c>
      <c r="D786" s="1610"/>
      <c r="E786" s="1610"/>
      <c r="F786" s="27"/>
      <c r="G786" s="606"/>
      <c r="I786" s="1610">
        <f>C786</f>
        <v>45257</v>
      </c>
      <c r="J786" s="1610"/>
      <c r="K786" s="1610"/>
      <c r="L786" s="27"/>
      <c r="M786" s="788"/>
    </row>
    <row r="787" spans="1:13" s="25" customFormat="1" ht="18.75" customHeight="1" x14ac:dyDescent="0.3">
      <c r="A787" s="25">
        <v>1</v>
      </c>
      <c r="C787" s="20"/>
      <c r="D787" s="20"/>
      <c r="E787" s="20"/>
      <c r="F787" s="27"/>
      <c r="G787" s="606"/>
      <c r="M787" s="788"/>
    </row>
    <row r="788" spans="1:13" s="25" customFormat="1" ht="18.75" customHeight="1" x14ac:dyDescent="0.3">
      <c r="A788" s="25">
        <v>1</v>
      </c>
      <c r="C788" s="882"/>
      <c r="D788" s="20"/>
      <c r="E788" s="20"/>
      <c r="F788" s="27"/>
      <c r="G788" s="606"/>
      <c r="I788" s="882"/>
      <c r="J788" s="20"/>
      <c r="K788" s="20"/>
      <c r="L788" s="27"/>
      <c r="M788" s="788"/>
    </row>
    <row r="789" spans="1:13" s="25" customFormat="1" ht="18.75" customHeight="1" x14ac:dyDescent="0.3">
      <c r="A789" s="25">
        <v>1</v>
      </c>
      <c r="B789" s="28" t="s">
        <v>120</v>
      </c>
      <c r="C789" s="29" t="s">
        <v>121</v>
      </c>
      <c r="D789" s="1611" t="s">
        <v>122</v>
      </c>
      <c r="E789" s="1611"/>
      <c r="F789" s="1611"/>
      <c r="G789" s="606"/>
      <c r="H789" s="28" t="s">
        <v>120</v>
      </c>
      <c r="I789" s="29" t="s">
        <v>121</v>
      </c>
      <c r="J789" s="1611" t="s">
        <v>123</v>
      </c>
      <c r="K789" s="1611"/>
      <c r="L789" s="1611"/>
      <c r="M789" s="788"/>
    </row>
    <row r="790" spans="1:13" s="25" customFormat="1" ht="18.75" customHeight="1" x14ac:dyDescent="0.3">
      <c r="A790" s="25">
        <v>1</v>
      </c>
      <c r="B790" s="28" t="s">
        <v>124</v>
      </c>
      <c r="C790" s="28" t="s">
        <v>265</v>
      </c>
      <c r="D790" s="29" t="s">
        <v>125</v>
      </c>
      <c r="E790" s="883" t="s">
        <v>126</v>
      </c>
      <c r="F790" s="883" t="s">
        <v>127</v>
      </c>
      <c r="G790" s="606"/>
      <c r="H790" s="28" t="s">
        <v>124</v>
      </c>
      <c r="I790" s="28" t="s">
        <v>265</v>
      </c>
      <c r="J790" s="29" t="s">
        <v>125</v>
      </c>
      <c r="K790" s="883" t="s">
        <v>126</v>
      </c>
      <c r="L790" s="883" t="s">
        <v>127</v>
      </c>
      <c r="M790" s="788"/>
    </row>
    <row r="791" spans="1:13" s="10" customFormat="1" x14ac:dyDescent="0.3">
      <c r="A791" s="25">
        <v>1</v>
      </c>
      <c r="B791" s="5">
        <v>1</v>
      </c>
      <c r="C791" s="6" t="s">
        <v>407</v>
      </c>
      <c r="D791" s="2" t="s">
        <v>46</v>
      </c>
      <c r="E791" s="3">
        <v>30</v>
      </c>
      <c r="F791" s="3">
        <v>288.75</v>
      </c>
      <c r="G791" s="843">
        <v>203.7</v>
      </c>
      <c r="H791" s="5">
        <v>1</v>
      </c>
      <c r="I791" s="6" t="s">
        <v>48</v>
      </c>
      <c r="J791" s="2" t="s">
        <v>46</v>
      </c>
      <c r="K791" s="3">
        <v>30</v>
      </c>
      <c r="L791" s="3">
        <v>197</v>
      </c>
      <c r="M791" s="4"/>
    </row>
    <row r="792" spans="1:13" s="50" customFormat="1" x14ac:dyDescent="0.3">
      <c r="A792" s="25">
        <v>1</v>
      </c>
      <c r="B792" s="883" t="s">
        <v>3</v>
      </c>
      <c r="C792" s="6" t="s">
        <v>64</v>
      </c>
      <c r="D792" s="2" t="s">
        <v>65</v>
      </c>
      <c r="E792" s="3">
        <v>12</v>
      </c>
      <c r="F792" s="3">
        <v>75</v>
      </c>
      <c r="G792" s="593">
        <v>173.2</v>
      </c>
      <c r="H792" s="883" t="s">
        <v>3</v>
      </c>
      <c r="I792" s="6" t="s">
        <v>64</v>
      </c>
      <c r="J792" s="2" t="s">
        <v>65</v>
      </c>
      <c r="K792" s="3">
        <v>12</v>
      </c>
      <c r="L792" s="3">
        <v>75</v>
      </c>
      <c r="M792" s="786"/>
    </row>
    <row r="793" spans="1:13" s="25" customFormat="1" x14ac:dyDescent="0.3">
      <c r="A793" s="25">
        <v>1</v>
      </c>
      <c r="B793" s="883" t="s">
        <v>0</v>
      </c>
      <c r="C793" s="6" t="s">
        <v>102</v>
      </c>
      <c r="D793" s="2" t="s">
        <v>68</v>
      </c>
      <c r="E793" s="3">
        <v>30</v>
      </c>
      <c r="F793" s="3">
        <v>84</v>
      </c>
      <c r="G793" s="593">
        <v>252.2</v>
      </c>
      <c r="H793" s="883" t="s">
        <v>0</v>
      </c>
      <c r="I793" s="6" t="s">
        <v>102</v>
      </c>
      <c r="J793" s="2" t="s">
        <v>68</v>
      </c>
      <c r="K793" s="3">
        <v>30</v>
      </c>
      <c r="L793" s="3">
        <v>84</v>
      </c>
      <c r="M793" s="788"/>
    </row>
    <row r="794" spans="1:13" s="257" customFormat="1" ht="18.75" customHeight="1" x14ac:dyDescent="0.3">
      <c r="A794" s="25">
        <v>1</v>
      </c>
      <c r="B794" s="883" t="s">
        <v>77</v>
      </c>
      <c r="C794" s="6" t="s">
        <v>39</v>
      </c>
      <c r="D794" s="2" t="s">
        <v>2</v>
      </c>
      <c r="E794" s="3">
        <v>25</v>
      </c>
      <c r="F794" s="3">
        <v>173.2</v>
      </c>
      <c r="G794" s="594">
        <v>161</v>
      </c>
      <c r="H794" s="883" t="s">
        <v>77</v>
      </c>
      <c r="I794" s="6" t="s">
        <v>39</v>
      </c>
      <c r="J794" s="2" t="s">
        <v>2</v>
      </c>
      <c r="K794" s="3">
        <v>25</v>
      </c>
      <c r="L794" s="3">
        <v>173.2</v>
      </c>
      <c r="M794" s="791"/>
    </row>
    <row r="795" spans="1:13" s="25" customFormat="1" x14ac:dyDescent="0.3">
      <c r="A795" s="25">
        <v>1</v>
      </c>
      <c r="B795" s="883" t="s">
        <v>23</v>
      </c>
      <c r="C795" s="6" t="s">
        <v>107</v>
      </c>
      <c r="D795" s="2" t="s">
        <v>14</v>
      </c>
      <c r="E795" s="3">
        <v>3.4</v>
      </c>
      <c r="F795" s="3">
        <v>93.2</v>
      </c>
      <c r="G795" s="606"/>
      <c r="H795" s="883" t="s">
        <v>23</v>
      </c>
      <c r="I795" s="6" t="s">
        <v>107</v>
      </c>
      <c r="J795" s="2" t="s">
        <v>14</v>
      </c>
      <c r="K795" s="3">
        <v>3.4</v>
      </c>
      <c r="L795" s="3">
        <v>93.2</v>
      </c>
      <c r="M795" s="788"/>
    </row>
    <row r="796" spans="1:13" s="50" customFormat="1" x14ac:dyDescent="0.3">
      <c r="A796" s="25">
        <v>1</v>
      </c>
      <c r="B796" s="5">
        <v>6</v>
      </c>
      <c r="C796" s="6" t="s">
        <v>37</v>
      </c>
      <c r="D796" s="2" t="s">
        <v>5</v>
      </c>
      <c r="E796" s="3">
        <v>130</v>
      </c>
      <c r="F796" s="3">
        <v>140.29999999999998</v>
      </c>
      <c r="G796" s="605"/>
      <c r="H796" s="5">
        <v>6</v>
      </c>
      <c r="I796" s="6" t="s">
        <v>37</v>
      </c>
      <c r="J796" s="2" t="s">
        <v>5</v>
      </c>
      <c r="K796" s="3">
        <v>130</v>
      </c>
      <c r="L796" s="3">
        <v>140.29999999999998</v>
      </c>
      <c r="M796" s="786"/>
    </row>
    <row r="797" spans="1:13" s="25" customFormat="1" x14ac:dyDescent="0.3">
      <c r="A797" s="25">
        <v>1</v>
      </c>
      <c r="B797" s="5"/>
      <c r="C797" s="6"/>
      <c r="D797" s="2"/>
      <c r="E797" s="3"/>
      <c r="F797" s="3"/>
      <c r="G797" s="605"/>
      <c r="H797" s="5"/>
      <c r="I797" s="6"/>
      <c r="J797" s="2"/>
      <c r="K797" s="3"/>
      <c r="L797" s="3"/>
      <c r="M797" s="788"/>
    </row>
    <row r="798" spans="1:13" s="25" customFormat="1" x14ac:dyDescent="0.3">
      <c r="A798" s="25">
        <v>1</v>
      </c>
      <c r="B798" s="5"/>
      <c r="C798" s="6"/>
      <c r="D798" s="2" t="s">
        <v>128</v>
      </c>
      <c r="E798" s="3">
        <f>SUM(E791:E796)</f>
        <v>230.4</v>
      </c>
      <c r="F798" s="3">
        <f>SUM(F791:F796)</f>
        <v>854.45</v>
      </c>
      <c r="G798" s="605"/>
      <c r="H798" s="5"/>
      <c r="I798" s="6"/>
      <c r="J798" s="2" t="s">
        <v>128</v>
      </c>
      <c r="K798" s="3">
        <f>SUM(K791:K796)</f>
        <v>230.4</v>
      </c>
      <c r="L798" s="3">
        <f>SUM(L791:L796)</f>
        <v>762.7</v>
      </c>
      <c r="M798" s="788"/>
    </row>
    <row r="799" spans="1:13" s="25" customFormat="1" x14ac:dyDescent="0.3">
      <c r="A799" s="25">
        <v>1</v>
      </c>
      <c r="B799" s="5"/>
      <c r="C799" s="6"/>
      <c r="D799" s="2"/>
      <c r="E799" s="3"/>
      <c r="F799" s="3"/>
      <c r="G799" s="605"/>
      <c r="H799" s="5"/>
      <c r="I799" s="6"/>
      <c r="J799" s="2"/>
      <c r="K799" s="3"/>
      <c r="L799" s="3"/>
      <c r="M799" s="788"/>
    </row>
    <row r="800" spans="1:13" s="25" customFormat="1" x14ac:dyDescent="0.3">
      <c r="A800" s="25">
        <v>1</v>
      </c>
      <c r="B800" s="5"/>
      <c r="C800" s="6"/>
      <c r="D800" s="2"/>
      <c r="E800" s="3"/>
      <c r="F800" s="3"/>
      <c r="G800" s="605"/>
      <c r="H800" s="5"/>
      <c r="I800" s="6"/>
      <c r="J800" s="2"/>
      <c r="K800" s="3"/>
      <c r="L800" s="3"/>
      <c r="M800" s="788"/>
    </row>
    <row r="801" spans="1:13" s="25" customFormat="1" x14ac:dyDescent="0.3">
      <c r="A801" s="25">
        <v>1</v>
      </c>
      <c r="B801" s="28" t="s">
        <v>124</v>
      </c>
      <c r="C801" s="3" t="s">
        <v>259</v>
      </c>
      <c r="D801" s="2" t="s">
        <v>125</v>
      </c>
      <c r="E801" s="3" t="s">
        <v>126</v>
      </c>
      <c r="F801" s="3" t="s">
        <v>127</v>
      </c>
      <c r="G801" s="605"/>
      <c r="H801" s="28" t="s">
        <v>124</v>
      </c>
      <c r="I801" s="3" t="s">
        <v>247</v>
      </c>
      <c r="J801" s="2" t="s">
        <v>125</v>
      </c>
      <c r="K801" s="3" t="s">
        <v>126</v>
      </c>
      <c r="L801" s="3" t="s">
        <v>127</v>
      </c>
      <c r="M801" s="788"/>
    </row>
    <row r="802" spans="1:13" s="25" customFormat="1" ht="19.5" customHeight="1" x14ac:dyDescent="0.3">
      <c r="A802" s="25">
        <v>1</v>
      </c>
      <c r="B802" s="883" t="s">
        <v>8</v>
      </c>
      <c r="C802" s="6" t="s">
        <v>350</v>
      </c>
      <c r="D802" s="2" t="s">
        <v>9</v>
      </c>
      <c r="E802" s="3">
        <v>70</v>
      </c>
      <c r="F802" s="3">
        <v>122</v>
      </c>
      <c r="G802" s="605">
        <v>122</v>
      </c>
      <c r="H802" s="883" t="s">
        <v>8</v>
      </c>
      <c r="I802" s="6" t="s">
        <v>350</v>
      </c>
      <c r="J802" s="2" t="s">
        <v>9</v>
      </c>
      <c r="K802" s="3">
        <v>70</v>
      </c>
      <c r="L802" s="3">
        <v>122</v>
      </c>
      <c r="M802" s="788"/>
    </row>
    <row r="803" spans="1:13" s="25" customFormat="1" ht="19.5" customHeight="1" x14ac:dyDescent="0.3">
      <c r="A803" s="25">
        <v>1</v>
      </c>
      <c r="B803" s="5">
        <v>2</v>
      </c>
      <c r="C803" s="6" t="s">
        <v>103</v>
      </c>
      <c r="D803" s="2" t="s">
        <v>104</v>
      </c>
      <c r="E803" s="3">
        <v>50</v>
      </c>
      <c r="F803" s="3">
        <v>220</v>
      </c>
      <c r="G803" s="605"/>
      <c r="H803" s="5">
        <v>2</v>
      </c>
      <c r="I803" s="6" t="s">
        <v>103</v>
      </c>
      <c r="J803" s="2" t="s">
        <v>104</v>
      </c>
      <c r="K803" s="3">
        <v>50</v>
      </c>
      <c r="L803" s="3">
        <v>220</v>
      </c>
      <c r="M803" s="788"/>
    </row>
    <row r="804" spans="1:13" s="50" customFormat="1" x14ac:dyDescent="0.3">
      <c r="A804" s="25">
        <v>1</v>
      </c>
      <c r="B804" s="883" t="s">
        <v>0</v>
      </c>
      <c r="C804" s="6" t="s">
        <v>260</v>
      </c>
      <c r="D804" s="2" t="s">
        <v>17</v>
      </c>
      <c r="E804" s="3">
        <v>25</v>
      </c>
      <c r="F804" s="3">
        <v>182.25</v>
      </c>
      <c r="G804" s="605"/>
      <c r="H804" s="883" t="s">
        <v>0</v>
      </c>
      <c r="I804" s="6" t="s">
        <v>260</v>
      </c>
      <c r="J804" s="2" t="s">
        <v>44</v>
      </c>
      <c r="K804" s="3">
        <v>30</v>
      </c>
      <c r="L804" s="3">
        <v>218.7</v>
      </c>
      <c r="M804" s="792"/>
    </row>
    <row r="805" spans="1:13" s="50" customFormat="1" x14ac:dyDescent="0.3">
      <c r="A805" s="25">
        <v>1</v>
      </c>
      <c r="B805" s="883" t="s">
        <v>77</v>
      </c>
      <c r="C805" s="6" t="s">
        <v>69</v>
      </c>
      <c r="D805" s="2" t="s">
        <v>22</v>
      </c>
      <c r="E805" s="3">
        <v>24</v>
      </c>
      <c r="F805" s="3">
        <v>3.9199999999999995</v>
      </c>
      <c r="G805" s="605"/>
      <c r="H805" s="883" t="s">
        <v>77</v>
      </c>
      <c r="I805" s="6" t="s">
        <v>69</v>
      </c>
      <c r="J805" s="2" t="s">
        <v>22</v>
      </c>
      <c r="K805" s="3">
        <v>24</v>
      </c>
      <c r="L805" s="3">
        <v>3.9199999999999995</v>
      </c>
      <c r="M805" s="792"/>
    </row>
    <row r="806" spans="1:13" s="25" customFormat="1" ht="19.5" customHeight="1" x14ac:dyDescent="0.3">
      <c r="A806" s="25">
        <v>1</v>
      </c>
      <c r="B806" s="883" t="s">
        <v>23</v>
      </c>
      <c r="C806" s="6" t="s">
        <v>144</v>
      </c>
      <c r="D806" s="2" t="s">
        <v>2</v>
      </c>
      <c r="E806" s="3">
        <v>15</v>
      </c>
      <c r="F806" s="3">
        <v>88</v>
      </c>
      <c r="G806" s="656"/>
      <c r="H806" s="883" t="s">
        <v>23</v>
      </c>
      <c r="I806" s="6" t="s">
        <v>144</v>
      </c>
      <c r="J806" s="2" t="s">
        <v>2</v>
      </c>
      <c r="K806" s="3">
        <v>15</v>
      </c>
      <c r="L806" s="3">
        <v>88</v>
      </c>
      <c r="M806" s="788"/>
    </row>
    <row r="807" spans="1:13" s="50" customFormat="1" x14ac:dyDescent="0.3">
      <c r="A807" s="25">
        <v>1</v>
      </c>
      <c r="B807" s="883" t="s">
        <v>51</v>
      </c>
      <c r="C807" s="6" t="s">
        <v>107</v>
      </c>
      <c r="D807" s="2" t="s">
        <v>14</v>
      </c>
      <c r="E807" s="3">
        <v>3.4</v>
      </c>
      <c r="F807" s="3">
        <v>93.2</v>
      </c>
      <c r="G807" s="605"/>
      <c r="H807" s="883" t="s">
        <v>51</v>
      </c>
      <c r="I807" s="6" t="s">
        <v>107</v>
      </c>
      <c r="J807" s="2" t="s">
        <v>14</v>
      </c>
      <c r="K807" s="3">
        <v>3.4</v>
      </c>
      <c r="L807" s="3">
        <v>93.2</v>
      </c>
      <c r="M807" s="786"/>
    </row>
    <row r="808" spans="1:13" s="25" customFormat="1" ht="19.5" customHeight="1" x14ac:dyDescent="0.3">
      <c r="A808" s="25">
        <v>1</v>
      </c>
      <c r="B808" s="883" t="s">
        <v>15</v>
      </c>
      <c r="C808" s="6" t="s">
        <v>108</v>
      </c>
      <c r="D808" s="2" t="s">
        <v>65</v>
      </c>
      <c r="E808" s="3">
        <v>1.2</v>
      </c>
      <c r="F808" s="3">
        <v>21.5</v>
      </c>
      <c r="G808" s="656"/>
      <c r="H808" s="883" t="s">
        <v>15</v>
      </c>
      <c r="I808" s="6" t="s">
        <v>108</v>
      </c>
      <c r="J808" s="2" t="s">
        <v>65</v>
      </c>
      <c r="K808" s="3">
        <v>1.2</v>
      </c>
      <c r="L808" s="3">
        <v>21.5</v>
      </c>
      <c r="M808" s="788"/>
    </row>
    <row r="809" spans="1:13" s="939" customFormat="1" x14ac:dyDescent="0.3">
      <c r="A809" s="939">
        <v>1</v>
      </c>
      <c r="B809" s="940">
        <v>8</v>
      </c>
      <c r="C809" s="941" t="s">
        <v>80</v>
      </c>
      <c r="D809" s="942" t="s">
        <v>5</v>
      </c>
      <c r="E809" s="943">
        <v>30</v>
      </c>
      <c r="F809" s="943">
        <v>124.6</v>
      </c>
      <c r="G809" s="952"/>
      <c r="H809" s="940">
        <v>8</v>
      </c>
      <c r="I809" s="941" t="s">
        <v>80</v>
      </c>
      <c r="J809" s="942" t="s">
        <v>5</v>
      </c>
      <c r="K809" s="943">
        <v>30</v>
      </c>
      <c r="L809" s="943">
        <v>124.6</v>
      </c>
      <c r="M809" s="953"/>
    </row>
    <row r="810" spans="1:13" s="50" customFormat="1" x14ac:dyDescent="0.3">
      <c r="A810" s="25">
        <v>1</v>
      </c>
      <c r="B810" s="5"/>
      <c r="C810" s="6"/>
      <c r="D810" s="2"/>
      <c r="E810" s="3"/>
      <c r="F810" s="3"/>
      <c r="G810" s="657"/>
      <c r="H810" s="5"/>
      <c r="I810" s="6"/>
      <c r="J810" s="2"/>
      <c r="K810" s="3"/>
      <c r="L810" s="3"/>
      <c r="M810" s="792"/>
    </row>
    <row r="811" spans="1:13" s="25" customFormat="1" x14ac:dyDescent="0.3">
      <c r="A811" s="25">
        <v>1</v>
      </c>
      <c r="B811" s="883"/>
      <c r="C811" s="6"/>
      <c r="D811" s="2" t="s">
        <v>128</v>
      </c>
      <c r="E811" s="3">
        <f>SUM(E802:E810)</f>
        <v>218.6</v>
      </c>
      <c r="F811" s="3">
        <f>SUM(F802:F810)</f>
        <v>855.47</v>
      </c>
      <c r="G811" s="657"/>
      <c r="H811" s="883"/>
      <c r="I811" s="6"/>
      <c r="J811" s="2" t="s">
        <v>128</v>
      </c>
      <c r="K811" s="3">
        <f>SUM(K802:K810)</f>
        <v>223.6</v>
      </c>
      <c r="L811" s="3">
        <f>SUM(L802:L810)</f>
        <v>891.92000000000007</v>
      </c>
      <c r="M811" s="788"/>
    </row>
    <row r="812" spans="1:13" s="25" customFormat="1" x14ac:dyDescent="0.3">
      <c r="A812" s="25">
        <v>1</v>
      </c>
      <c r="B812" s="5"/>
      <c r="C812" s="6"/>
      <c r="D812" s="2"/>
      <c r="E812" s="3"/>
      <c r="F812" s="3"/>
      <c r="G812" s="657"/>
      <c r="H812" s="5"/>
      <c r="I812" s="6"/>
      <c r="J812" s="2"/>
      <c r="K812" s="3"/>
      <c r="L812" s="3"/>
      <c r="M812" s="788"/>
    </row>
    <row r="813" spans="1:13" s="25" customFormat="1" x14ac:dyDescent="0.3">
      <c r="A813" s="25">
        <v>1</v>
      </c>
      <c r="B813" s="5"/>
      <c r="C813" s="6"/>
      <c r="D813" s="2"/>
      <c r="E813" s="3"/>
      <c r="F813" s="3"/>
      <c r="G813" s="657"/>
      <c r="H813" s="5"/>
      <c r="I813" s="6"/>
      <c r="J813" s="2"/>
      <c r="K813" s="3"/>
      <c r="L813" s="3"/>
      <c r="M813" s="788"/>
    </row>
    <row r="814" spans="1:13" s="25" customFormat="1" x14ac:dyDescent="0.3">
      <c r="A814" s="25">
        <v>1</v>
      </c>
      <c r="B814" s="883"/>
      <c r="C814" s="6"/>
      <c r="D814" s="2" t="s">
        <v>136</v>
      </c>
      <c r="E814" s="3">
        <f>+E811+E798</f>
        <v>449</v>
      </c>
      <c r="F814" s="3">
        <f>+F811+F798</f>
        <v>1709.92</v>
      </c>
      <c r="G814" s="657"/>
      <c r="H814" s="3"/>
      <c r="I814" s="3"/>
      <c r="J814" s="3" t="s">
        <v>136</v>
      </c>
      <c r="K814" s="3">
        <f>+K811+K798</f>
        <v>454</v>
      </c>
      <c r="L814" s="3">
        <f>+L811+L798</f>
        <v>1654.6200000000001</v>
      </c>
      <c r="M814" s="788"/>
    </row>
    <row r="815" spans="1:13" s="25" customFormat="1" ht="18.75" customHeight="1" x14ac:dyDescent="0.3">
      <c r="A815" s="25">
        <v>1</v>
      </c>
      <c r="C815" s="20"/>
      <c r="D815" s="20"/>
      <c r="F815" s="24"/>
      <c r="G815" s="657"/>
      <c r="I815" s="20"/>
      <c r="J815" s="20"/>
      <c r="L815" s="24"/>
      <c r="M815" s="788"/>
    </row>
    <row r="816" spans="1:13" s="25" customFormat="1" ht="18.75" customHeight="1" x14ac:dyDescent="0.3">
      <c r="A816" s="25">
        <v>1</v>
      </c>
      <c r="C816" s="20"/>
      <c r="D816" s="20"/>
      <c r="F816" s="24"/>
      <c r="G816" s="606"/>
      <c r="I816" s="20"/>
      <c r="J816" s="20"/>
      <c r="L816" s="24"/>
      <c r="M816" s="788"/>
    </row>
    <row r="817" spans="1:17" s="25" customFormat="1" x14ac:dyDescent="0.3">
      <c r="A817" s="25">
        <v>1</v>
      </c>
      <c r="B817" s="461"/>
      <c r="C817" s="461"/>
      <c r="D817" s="461"/>
      <c r="E817" s="461"/>
      <c r="F817" s="461"/>
      <c r="G817" s="660"/>
      <c r="H817" s="36"/>
      <c r="I817" s="463"/>
      <c r="J817" s="463"/>
      <c r="K817" s="463"/>
      <c r="L817" s="463"/>
      <c r="M817" s="788"/>
    </row>
    <row r="818" spans="1:17" s="25" customFormat="1" x14ac:dyDescent="0.3">
      <c r="A818" s="25">
        <v>1</v>
      </c>
      <c r="B818" s="461"/>
      <c r="C818" s="36"/>
      <c r="D818" s="462"/>
      <c r="E818" s="463"/>
      <c r="F818" s="463"/>
      <c r="G818" s="659"/>
      <c r="H818" s="463"/>
      <c r="I818" s="463"/>
      <c r="J818" s="463"/>
      <c r="K818" s="463"/>
      <c r="L818" s="463"/>
      <c r="M818" s="788"/>
    </row>
    <row r="819" spans="1:17" s="25" customFormat="1" ht="18.75" customHeight="1" x14ac:dyDescent="0.3">
      <c r="A819" s="25">
        <v>1</v>
      </c>
      <c r="C819" s="37" t="s">
        <v>130</v>
      </c>
      <c r="E819" s="94" t="s">
        <v>131</v>
      </c>
      <c r="F819" s="20"/>
      <c r="G819" s="606"/>
      <c r="I819" s="37" t="s">
        <v>130</v>
      </c>
      <c r="K819" s="94" t="s">
        <v>131</v>
      </c>
      <c r="L819" s="20"/>
      <c r="M819" s="788"/>
    </row>
    <row r="820" spans="1:17" s="25" customFormat="1" ht="51.75" customHeight="1" x14ac:dyDescent="0.3">
      <c r="A820" s="25">
        <v>1</v>
      </c>
      <c r="C820" s="38" t="s">
        <v>132</v>
      </c>
      <c r="E820" s="38" t="s">
        <v>140</v>
      </c>
      <c r="F820" s="39"/>
      <c r="G820" s="606"/>
      <c r="I820" s="38" t="s">
        <v>139</v>
      </c>
      <c r="K820" s="38" t="s">
        <v>140</v>
      </c>
      <c r="L820" s="39"/>
      <c r="M820" s="788"/>
    </row>
    <row r="821" spans="1:17" s="25" customFormat="1" ht="23.25" customHeight="1" x14ac:dyDescent="0.3">
      <c r="A821" s="25">
        <v>1</v>
      </c>
      <c r="C821" s="38"/>
      <c r="E821" s="38"/>
      <c r="F821" s="39"/>
      <c r="G821" s="606"/>
      <c r="H821" s="38"/>
      <c r="J821" s="38"/>
      <c r="K821" s="39"/>
      <c r="L821" s="38"/>
      <c r="M821" s="788"/>
    </row>
    <row r="822" spans="1:17" x14ac:dyDescent="0.3">
      <c r="A822" s="25">
        <v>1</v>
      </c>
      <c r="B822" s="96"/>
      <c r="C822" s="19"/>
      <c r="D822" s="19"/>
      <c r="E822" s="19"/>
      <c r="F822" s="19"/>
      <c r="G822" s="661"/>
      <c r="H822" s="96"/>
      <c r="I822" s="19"/>
      <c r="J822" s="19"/>
      <c r="K822" s="19"/>
      <c r="L822" s="19"/>
    </row>
    <row r="823" spans="1:17" s="25" customFormat="1" ht="18.75" customHeight="1" x14ac:dyDescent="0.3">
      <c r="A823" s="25">
        <v>1</v>
      </c>
      <c r="C823" s="22" t="s">
        <v>115</v>
      </c>
      <c r="D823" s="20"/>
      <c r="E823" s="20"/>
      <c r="F823" s="20"/>
      <c r="G823" s="656"/>
      <c r="I823" s="22" t="s">
        <v>115</v>
      </c>
      <c r="J823" s="20"/>
      <c r="K823" s="20"/>
      <c r="L823" s="20"/>
      <c r="M823" s="788"/>
    </row>
    <row r="824" spans="1:17" s="25" customFormat="1" ht="18.75" customHeight="1" x14ac:dyDescent="0.3">
      <c r="A824" s="25">
        <v>1</v>
      </c>
      <c r="C824" s="22" t="s">
        <v>137</v>
      </c>
      <c r="D824" s="20"/>
      <c r="E824" s="20"/>
      <c r="F824" s="20"/>
      <c r="G824" s="606"/>
      <c r="I824" s="22" t="s">
        <v>138</v>
      </c>
      <c r="J824" s="20"/>
      <c r="K824" s="20"/>
      <c r="L824" s="20"/>
      <c r="M824" s="788"/>
    </row>
    <row r="825" spans="1:17" s="25" customFormat="1" ht="18.75" customHeight="1" x14ac:dyDescent="0.3">
      <c r="A825" s="25">
        <v>1</v>
      </c>
      <c r="C825" s="20"/>
      <c r="D825" s="20"/>
      <c r="E825" s="20"/>
      <c r="F825" s="20"/>
      <c r="G825" s="606"/>
      <c r="I825" s="20"/>
      <c r="J825" s="20"/>
      <c r="K825" s="20"/>
      <c r="L825" s="20"/>
      <c r="M825" s="788"/>
    </row>
    <row r="826" spans="1:17" s="25" customFormat="1" ht="18.75" customHeight="1" x14ac:dyDescent="0.3">
      <c r="A826" s="25">
        <v>1</v>
      </c>
      <c r="C826" s="20"/>
      <c r="D826" s="20"/>
      <c r="F826" s="603" t="s">
        <v>116</v>
      </c>
      <c r="G826" s="606"/>
      <c r="I826" s="20"/>
      <c r="J826" s="20"/>
      <c r="L826" s="603" t="s">
        <v>116</v>
      </c>
      <c r="M826" s="789"/>
      <c r="N826" s="603"/>
      <c r="O826" s="603"/>
      <c r="P826" s="603"/>
      <c r="Q826" s="603"/>
    </row>
    <row r="827" spans="1:17" s="25" customFormat="1" ht="18.75" customHeight="1" x14ac:dyDescent="0.3">
      <c r="A827" s="25">
        <v>1</v>
      </c>
      <c r="C827" s="20"/>
      <c r="D827" s="20"/>
      <c r="F827" s="603" t="s">
        <v>134</v>
      </c>
      <c r="G827" s="606"/>
      <c r="I827" s="20"/>
      <c r="J827" s="20"/>
      <c r="L827" s="603" t="s">
        <v>134</v>
      </c>
      <c r="M827" s="789"/>
      <c r="N827" s="603"/>
      <c r="O827" s="603"/>
      <c r="P827" s="603"/>
      <c r="Q827" s="603"/>
    </row>
    <row r="828" spans="1:17" s="25" customFormat="1" ht="18.75" customHeight="1" x14ac:dyDescent="0.3">
      <c r="A828" s="25">
        <v>1</v>
      </c>
      <c r="C828" s="20"/>
      <c r="D828" s="20"/>
      <c r="F828" s="603" t="s">
        <v>117</v>
      </c>
      <c r="G828" s="606"/>
      <c r="I828" s="20"/>
      <c r="J828" s="20"/>
      <c r="L828" s="603" t="s">
        <v>117</v>
      </c>
      <c r="M828" s="789"/>
      <c r="N828" s="603"/>
      <c r="O828" s="603"/>
      <c r="P828" s="603"/>
      <c r="Q828" s="603"/>
    </row>
    <row r="829" spans="1:17" s="25" customFormat="1" ht="18.75" customHeight="1" x14ac:dyDescent="0.3">
      <c r="A829" s="25">
        <v>1</v>
      </c>
      <c r="C829" s="20"/>
      <c r="D829" s="20"/>
      <c r="F829" s="603" t="s">
        <v>257</v>
      </c>
      <c r="G829" s="606"/>
      <c r="I829" s="20"/>
      <c r="J829" s="20"/>
      <c r="L829" s="603" t="s">
        <v>257</v>
      </c>
      <c r="M829" s="789"/>
      <c r="N829" s="603"/>
      <c r="O829" s="603"/>
      <c r="P829" s="603"/>
      <c r="Q829" s="603"/>
    </row>
    <row r="830" spans="1:17" s="25" customFormat="1" ht="18.75" customHeight="1" x14ac:dyDescent="0.3">
      <c r="A830" s="25">
        <v>1</v>
      </c>
      <c r="C830" s="20"/>
      <c r="D830" s="20"/>
      <c r="E830" s="20"/>
      <c r="F830" s="20"/>
      <c r="G830" s="656"/>
      <c r="I830" s="20"/>
      <c r="J830" s="20"/>
      <c r="K830" s="20"/>
      <c r="L830" s="20"/>
      <c r="M830" s="788"/>
    </row>
    <row r="831" spans="1:17" s="25" customFormat="1" ht="18.75" customHeight="1" x14ac:dyDescent="0.3">
      <c r="A831" s="25">
        <v>1</v>
      </c>
      <c r="C831" s="20"/>
      <c r="D831" s="20"/>
      <c r="E831" s="20"/>
      <c r="F831" s="20"/>
      <c r="G831" s="656"/>
      <c r="I831" s="20"/>
      <c r="J831" s="20"/>
      <c r="K831" s="20"/>
      <c r="L831" s="20"/>
      <c r="M831" s="788"/>
    </row>
    <row r="832" spans="1:17" s="25" customFormat="1" ht="18.75" customHeight="1" x14ac:dyDescent="0.3">
      <c r="A832" s="25">
        <v>1</v>
      </c>
      <c r="C832" s="20"/>
      <c r="D832" s="20"/>
      <c r="E832" s="20"/>
      <c r="F832" s="20"/>
      <c r="G832" s="656"/>
      <c r="I832" s="20"/>
      <c r="J832" s="20"/>
      <c r="K832" s="20"/>
      <c r="L832" s="20"/>
      <c r="M832" s="788"/>
    </row>
    <row r="833" spans="1:13" s="25" customFormat="1" ht="18.75" customHeight="1" x14ac:dyDescent="0.3">
      <c r="A833" s="25">
        <v>1</v>
      </c>
      <c r="C833" s="1612" t="s">
        <v>119</v>
      </c>
      <c r="D833" s="1612"/>
      <c r="E833" s="1612"/>
      <c r="F833" s="26"/>
      <c r="G833" s="606"/>
      <c r="I833" s="1612" t="s">
        <v>119</v>
      </c>
      <c r="J833" s="1612"/>
      <c r="K833" s="1612"/>
      <c r="L833" s="26"/>
      <c r="M833" s="788"/>
    </row>
    <row r="834" spans="1:13" s="25" customFormat="1" ht="18.75" customHeight="1" x14ac:dyDescent="0.3">
      <c r="A834" s="25">
        <v>1</v>
      </c>
      <c r="C834" s="1610">
        <v>45258</v>
      </c>
      <c r="D834" s="1610"/>
      <c r="E834" s="1610"/>
      <c r="F834" s="27"/>
      <c r="G834" s="606"/>
      <c r="I834" s="1610">
        <f>C834</f>
        <v>45258</v>
      </c>
      <c r="J834" s="1610"/>
      <c r="K834" s="1610"/>
      <c r="L834" s="27"/>
      <c r="M834" s="788"/>
    </row>
    <row r="835" spans="1:13" s="25" customFormat="1" ht="18.75" customHeight="1" x14ac:dyDescent="0.3">
      <c r="A835" s="25">
        <v>1</v>
      </c>
      <c r="C835" s="20"/>
      <c r="D835" s="20"/>
      <c r="E835" s="20"/>
      <c r="F835" s="27"/>
      <c r="G835" s="606"/>
      <c r="M835" s="788"/>
    </row>
    <row r="836" spans="1:13" s="25" customFormat="1" ht="18.75" customHeight="1" x14ac:dyDescent="0.3">
      <c r="A836" s="25">
        <v>1</v>
      </c>
      <c r="C836" s="882"/>
      <c r="D836" s="20"/>
      <c r="E836" s="20"/>
      <c r="F836" s="27"/>
      <c r="G836" s="606"/>
      <c r="I836" s="882"/>
      <c r="J836" s="20"/>
      <c r="K836" s="20"/>
      <c r="L836" s="27"/>
      <c r="M836" s="788"/>
    </row>
    <row r="837" spans="1:13" s="25" customFormat="1" ht="18.75" customHeight="1" x14ac:dyDescent="0.3">
      <c r="A837" s="25">
        <v>1</v>
      </c>
      <c r="B837" s="28" t="s">
        <v>120</v>
      </c>
      <c r="C837" s="29" t="s">
        <v>121</v>
      </c>
      <c r="D837" s="1611" t="s">
        <v>122</v>
      </c>
      <c r="E837" s="1611"/>
      <c r="F837" s="1611"/>
      <c r="G837" s="606"/>
      <c r="H837" s="28" t="s">
        <v>120</v>
      </c>
      <c r="I837" s="29" t="s">
        <v>121</v>
      </c>
      <c r="J837" s="1611" t="s">
        <v>123</v>
      </c>
      <c r="K837" s="1611"/>
      <c r="L837" s="1611"/>
      <c r="M837" s="788"/>
    </row>
    <row r="838" spans="1:13" s="25" customFormat="1" ht="18.75" customHeight="1" x14ac:dyDescent="0.3">
      <c r="A838" s="25">
        <v>1</v>
      </c>
      <c r="B838" s="28" t="s">
        <v>124</v>
      </c>
      <c r="C838" s="28" t="s">
        <v>265</v>
      </c>
      <c r="D838" s="29" t="s">
        <v>125</v>
      </c>
      <c r="E838" s="883" t="s">
        <v>126</v>
      </c>
      <c r="F838" s="883" t="s">
        <v>127</v>
      </c>
      <c r="G838" s="606"/>
      <c r="H838" s="28" t="s">
        <v>124</v>
      </c>
      <c r="I838" s="28" t="s">
        <v>265</v>
      </c>
      <c r="J838" s="29" t="s">
        <v>125</v>
      </c>
      <c r="K838" s="883" t="s">
        <v>126</v>
      </c>
      <c r="L838" s="883" t="s">
        <v>127</v>
      </c>
      <c r="M838" s="788"/>
    </row>
    <row r="839" spans="1:13" s="10" customFormat="1" x14ac:dyDescent="0.3">
      <c r="A839" s="25">
        <v>1</v>
      </c>
      <c r="B839" s="5">
        <v>1</v>
      </c>
      <c r="C839" s="6" t="s">
        <v>30</v>
      </c>
      <c r="D839" s="2" t="s">
        <v>28</v>
      </c>
      <c r="E839" s="3">
        <v>65</v>
      </c>
      <c r="F839" s="3">
        <v>222</v>
      </c>
      <c r="G839" s="856">
        <f>+F839+F840+F841</f>
        <v>454.07</v>
      </c>
      <c r="H839" s="5">
        <v>1</v>
      </c>
      <c r="I839" s="6" t="s">
        <v>30</v>
      </c>
      <c r="J839" s="2" t="s">
        <v>7</v>
      </c>
      <c r="K839" s="3">
        <v>85</v>
      </c>
      <c r="L839" s="3">
        <v>333</v>
      </c>
      <c r="M839" s="4"/>
    </row>
    <row r="840" spans="1:13" s="50" customFormat="1" x14ac:dyDescent="0.3">
      <c r="A840" s="25">
        <v>1</v>
      </c>
      <c r="B840" s="883">
        <v>2</v>
      </c>
      <c r="C840" s="6" t="s">
        <v>61</v>
      </c>
      <c r="D840" s="2" t="s">
        <v>17</v>
      </c>
      <c r="E840" s="3">
        <v>30</v>
      </c>
      <c r="F840" s="3">
        <v>228.14999999999998</v>
      </c>
      <c r="G840" s="593"/>
      <c r="H840" s="883">
        <v>2</v>
      </c>
      <c r="I840" s="6" t="s">
        <v>61</v>
      </c>
      <c r="J840" s="2" t="s">
        <v>44</v>
      </c>
      <c r="K840" s="3">
        <v>35</v>
      </c>
      <c r="L840" s="3">
        <v>273.77999999999997</v>
      </c>
      <c r="M840" s="786"/>
    </row>
    <row r="841" spans="1:13" s="25" customFormat="1" x14ac:dyDescent="0.3">
      <c r="A841" s="25">
        <v>1</v>
      </c>
      <c r="B841" s="883" t="s">
        <v>0</v>
      </c>
      <c r="C841" s="6" t="s">
        <v>69</v>
      </c>
      <c r="D841" s="2" t="s">
        <v>22</v>
      </c>
      <c r="E841" s="3">
        <v>24</v>
      </c>
      <c r="F841" s="3">
        <v>3.9199999999999995</v>
      </c>
      <c r="G841" s="593"/>
      <c r="H841" s="883" t="s">
        <v>0</v>
      </c>
      <c r="I841" s="6" t="s">
        <v>69</v>
      </c>
      <c r="J841" s="2" t="s">
        <v>22</v>
      </c>
      <c r="K841" s="3">
        <v>24</v>
      </c>
      <c r="L841" s="3">
        <v>3.9199999999999995</v>
      </c>
      <c r="M841" s="788"/>
    </row>
    <row r="842" spans="1:13" s="257" customFormat="1" ht="18.75" customHeight="1" x14ac:dyDescent="0.3">
      <c r="A842" s="25">
        <v>1</v>
      </c>
      <c r="B842" s="883" t="s">
        <v>77</v>
      </c>
      <c r="C842" s="6" t="s">
        <v>114</v>
      </c>
      <c r="D842" s="2" t="s">
        <v>2</v>
      </c>
      <c r="E842" s="3">
        <v>6</v>
      </c>
      <c r="F842" s="3">
        <v>28</v>
      </c>
      <c r="G842" s="594"/>
      <c r="H842" s="883" t="s">
        <v>77</v>
      </c>
      <c r="I842" s="6" t="s">
        <v>114</v>
      </c>
      <c r="J842" s="2" t="s">
        <v>2</v>
      </c>
      <c r="K842" s="3">
        <v>6</v>
      </c>
      <c r="L842" s="3">
        <v>28</v>
      </c>
      <c r="M842" s="791"/>
    </row>
    <row r="843" spans="1:13" s="25" customFormat="1" x14ac:dyDescent="0.3">
      <c r="A843" s="25">
        <v>1</v>
      </c>
      <c r="B843" s="883" t="s">
        <v>23</v>
      </c>
      <c r="C843" s="6" t="s">
        <v>107</v>
      </c>
      <c r="D843" s="2" t="s">
        <v>14</v>
      </c>
      <c r="E843" s="3">
        <v>3.4</v>
      </c>
      <c r="F843" s="3">
        <v>93.2</v>
      </c>
      <c r="G843" s="606"/>
      <c r="H843" s="883" t="s">
        <v>23</v>
      </c>
      <c r="I843" s="6" t="s">
        <v>107</v>
      </c>
      <c r="J843" s="2" t="s">
        <v>14</v>
      </c>
      <c r="K843" s="3">
        <v>3.4</v>
      </c>
      <c r="L843" s="3">
        <v>93.2</v>
      </c>
      <c r="M843" s="788"/>
    </row>
    <row r="844" spans="1:13" s="50" customFormat="1" x14ac:dyDescent="0.3">
      <c r="A844" s="25">
        <v>1</v>
      </c>
      <c r="B844" s="5">
        <v>6</v>
      </c>
      <c r="C844" s="6" t="s">
        <v>397</v>
      </c>
      <c r="D844" s="2" t="s">
        <v>240</v>
      </c>
      <c r="E844" s="3">
        <v>100</v>
      </c>
      <c r="F844" s="3">
        <v>554</v>
      </c>
      <c r="G844" s="605"/>
      <c r="H844" s="5">
        <v>6</v>
      </c>
      <c r="I844" s="6" t="s">
        <v>397</v>
      </c>
      <c r="J844" s="2" t="s">
        <v>240</v>
      </c>
      <c r="K844" s="3">
        <v>100</v>
      </c>
      <c r="L844" s="3">
        <v>554</v>
      </c>
      <c r="M844" s="786"/>
    </row>
    <row r="845" spans="1:13" s="25" customFormat="1" x14ac:dyDescent="0.3">
      <c r="A845" s="25">
        <v>1</v>
      </c>
      <c r="B845" s="5"/>
      <c r="C845" s="6"/>
      <c r="D845" s="2"/>
      <c r="E845" s="3"/>
      <c r="F845" s="3"/>
      <c r="G845" s="605"/>
      <c r="H845" s="5"/>
      <c r="I845" s="6"/>
      <c r="J845" s="2"/>
      <c r="K845" s="3"/>
      <c r="L845" s="3"/>
      <c r="M845" s="788"/>
    </row>
    <row r="846" spans="1:13" s="25" customFormat="1" x14ac:dyDescent="0.3">
      <c r="A846" s="25">
        <v>1</v>
      </c>
      <c r="B846" s="5"/>
      <c r="C846" s="6"/>
      <c r="D846" s="2" t="s">
        <v>128</v>
      </c>
      <c r="E846" s="3">
        <f>SUM(E839:E844)</f>
        <v>228.4</v>
      </c>
      <c r="F846" s="3">
        <f>SUM(F839:F844)</f>
        <v>1129.27</v>
      </c>
      <c r="G846" s="605"/>
      <c r="H846" s="5"/>
      <c r="I846" s="6"/>
      <c r="J846" s="2" t="s">
        <v>128</v>
      </c>
      <c r="K846" s="3">
        <f>SUM(K839:K844)</f>
        <v>253.4</v>
      </c>
      <c r="L846" s="3">
        <f>SUM(L839:L844)</f>
        <v>1285.9000000000001</v>
      </c>
      <c r="M846" s="788"/>
    </row>
    <row r="847" spans="1:13" s="25" customFormat="1" x14ac:dyDescent="0.3">
      <c r="A847" s="25">
        <v>1</v>
      </c>
      <c r="B847" s="5"/>
      <c r="C847" s="6"/>
      <c r="D847" s="2"/>
      <c r="E847" s="3"/>
      <c r="F847" s="3"/>
      <c r="G847" s="605"/>
      <c r="H847" s="5"/>
      <c r="I847" s="6"/>
      <c r="J847" s="2"/>
      <c r="K847" s="3"/>
      <c r="L847" s="3"/>
      <c r="M847" s="788"/>
    </row>
    <row r="848" spans="1:13" s="25" customFormat="1" x14ac:dyDescent="0.3">
      <c r="A848" s="25">
        <v>1</v>
      </c>
      <c r="B848" s="5"/>
      <c r="C848" s="6"/>
      <c r="D848" s="2"/>
      <c r="E848" s="3"/>
      <c r="F848" s="3"/>
      <c r="G848" s="605"/>
      <c r="H848" s="5"/>
      <c r="I848" s="6"/>
      <c r="J848" s="2"/>
      <c r="K848" s="3"/>
      <c r="L848" s="3"/>
      <c r="M848" s="788"/>
    </row>
    <row r="849" spans="1:13" s="25" customFormat="1" x14ac:dyDescent="0.3">
      <c r="A849" s="25">
        <v>1</v>
      </c>
      <c r="B849" s="28" t="s">
        <v>124</v>
      </c>
      <c r="C849" s="3" t="s">
        <v>259</v>
      </c>
      <c r="D849" s="2" t="s">
        <v>125</v>
      </c>
      <c r="E849" s="3" t="s">
        <v>126</v>
      </c>
      <c r="F849" s="3" t="s">
        <v>127</v>
      </c>
      <c r="G849" s="605"/>
      <c r="H849" s="28" t="s">
        <v>124</v>
      </c>
      <c r="I849" s="3" t="s">
        <v>247</v>
      </c>
      <c r="J849" s="2" t="s">
        <v>125</v>
      </c>
      <c r="K849" s="3" t="s">
        <v>126</v>
      </c>
      <c r="L849" s="3" t="s">
        <v>127</v>
      </c>
      <c r="M849" s="788"/>
    </row>
    <row r="850" spans="1:13" s="25" customFormat="1" ht="19.5" customHeight="1" x14ac:dyDescent="0.3">
      <c r="A850" s="25">
        <v>1</v>
      </c>
      <c r="B850" s="883">
        <v>1</v>
      </c>
      <c r="C850" s="6" t="s">
        <v>99</v>
      </c>
      <c r="D850" s="2" t="s">
        <v>9</v>
      </c>
      <c r="E850" s="3">
        <v>65</v>
      </c>
      <c r="F850" s="3">
        <v>235.98</v>
      </c>
      <c r="G850" s="605">
        <v>235.98</v>
      </c>
      <c r="H850" s="883">
        <v>1</v>
      </c>
      <c r="I850" s="6" t="s">
        <v>99</v>
      </c>
      <c r="J850" s="2" t="s">
        <v>9</v>
      </c>
      <c r="K850" s="3">
        <v>65</v>
      </c>
      <c r="L850" s="3">
        <v>235.98</v>
      </c>
      <c r="M850" s="788"/>
    </row>
    <row r="851" spans="1:13" s="25" customFormat="1" ht="19.5" customHeight="1" x14ac:dyDescent="0.3">
      <c r="A851" s="25">
        <v>1</v>
      </c>
      <c r="B851" s="5">
        <v>2</v>
      </c>
      <c r="C851" s="6" t="s">
        <v>56</v>
      </c>
      <c r="D851" s="2" t="s">
        <v>7</v>
      </c>
      <c r="E851" s="3">
        <v>50</v>
      </c>
      <c r="F851" s="3">
        <v>252.125</v>
      </c>
      <c r="G851" s="605"/>
      <c r="H851" s="458">
        <v>2</v>
      </c>
      <c r="I851" s="386" t="s">
        <v>56</v>
      </c>
      <c r="J851" s="387" t="s">
        <v>7</v>
      </c>
      <c r="K851" s="3">
        <v>50</v>
      </c>
      <c r="L851" s="3">
        <v>252.125</v>
      </c>
      <c r="M851" s="788"/>
    </row>
    <row r="852" spans="1:13" s="50" customFormat="1" x14ac:dyDescent="0.3">
      <c r="A852" s="25">
        <v>1</v>
      </c>
      <c r="B852" s="883" t="s">
        <v>0</v>
      </c>
      <c r="C852" s="6" t="s">
        <v>179</v>
      </c>
      <c r="D852" s="2" t="s">
        <v>17</v>
      </c>
      <c r="E852" s="3">
        <v>23</v>
      </c>
      <c r="F852" s="3">
        <v>202.41</v>
      </c>
      <c r="G852" s="605"/>
      <c r="H852" s="385" t="s">
        <v>0</v>
      </c>
      <c r="I852" s="386" t="s">
        <v>179</v>
      </c>
      <c r="J852" s="387" t="s">
        <v>44</v>
      </c>
      <c r="K852" s="3">
        <v>28</v>
      </c>
      <c r="L852" s="3">
        <v>242.89</v>
      </c>
      <c r="M852" s="792"/>
    </row>
    <row r="853" spans="1:13" s="50" customFormat="1" x14ac:dyDescent="0.3">
      <c r="A853" s="25">
        <v>1</v>
      </c>
      <c r="B853" s="883" t="s">
        <v>77</v>
      </c>
      <c r="C853" s="6" t="s">
        <v>69</v>
      </c>
      <c r="D853" s="387" t="s">
        <v>22</v>
      </c>
      <c r="E853" s="388">
        <v>24</v>
      </c>
      <c r="F853" s="388">
        <v>3.9199999999999995</v>
      </c>
      <c r="G853" s="605"/>
      <c r="H853" s="385" t="s">
        <v>77</v>
      </c>
      <c r="I853" s="386" t="s">
        <v>69</v>
      </c>
      <c r="J853" s="387" t="s">
        <v>22</v>
      </c>
      <c r="K853" s="3">
        <v>24</v>
      </c>
      <c r="L853" s="3">
        <v>3.9199999999999995</v>
      </c>
      <c r="M853" s="792"/>
    </row>
    <row r="854" spans="1:13" s="25" customFormat="1" ht="19.5" customHeight="1" x14ac:dyDescent="0.3">
      <c r="A854" s="25">
        <v>1</v>
      </c>
      <c r="B854" s="883" t="s">
        <v>23</v>
      </c>
      <c r="C854" s="6" t="s">
        <v>113</v>
      </c>
      <c r="D854" s="387" t="s">
        <v>2</v>
      </c>
      <c r="E854" s="388">
        <v>15</v>
      </c>
      <c r="F854" s="388">
        <v>94.2</v>
      </c>
      <c r="G854" s="861"/>
      <c r="H854" s="385" t="s">
        <v>23</v>
      </c>
      <c r="I854" s="386" t="s">
        <v>113</v>
      </c>
      <c r="J854" s="387" t="s">
        <v>2</v>
      </c>
      <c r="K854" s="3">
        <v>15</v>
      </c>
      <c r="L854" s="3">
        <v>94.2</v>
      </c>
      <c r="M854" s="788"/>
    </row>
    <row r="855" spans="1:13" s="50" customFormat="1" x14ac:dyDescent="0.3">
      <c r="A855" s="25">
        <v>1</v>
      </c>
      <c r="B855" s="883" t="s">
        <v>51</v>
      </c>
      <c r="C855" s="6" t="s">
        <v>107</v>
      </c>
      <c r="D855" s="387" t="s">
        <v>14</v>
      </c>
      <c r="E855" s="388">
        <v>3.4</v>
      </c>
      <c r="F855" s="388">
        <v>93.2</v>
      </c>
      <c r="G855" s="862"/>
      <c r="H855" s="385" t="s">
        <v>51</v>
      </c>
      <c r="I855" s="386" t="s">
        <v>107</v>
      </c>
      <c r="J855" s="387" t="s">
        <v>14</v>
      </c>
      <c r="K855" s="3">
        <v>3.4</v>
      </c>
      <c r="L855" s="3">
        <v>93.2</v>
      </c>
      <c r="M855" s="786"/>
    </row>
    <row r="856" spans="1:13" s="25" customFormat="1" ht="19.5" customHeight="1" x14ac:dyDescent="0.3">
      <c r="A856" s="25">
        <v>1</v>
      </c>
      <c r="B856" s="883" t="s">
        <v>15</v>
      </c>
      <c r="C856" s="6" t="s">
        <v>108</v>
      </c>
      <c r="D856" s="387" t="s">
        <v>65</v>
      </c>
      <c r="E856" s="388">
        <v>1.2</v>
      </c>
      <c r="F856" s="388">
        <v>21.5</v>
      </c>
      <c r="G856" s="861"/>
      <c r="H856" s="385" t="s">
        <v>15</v>
      </c>
      <c r="I856" s="386" t="s">
        <v>108</v>
      </c>
      <c r="J856" s="387" t="s">
        <v>65</v>
      </c>
      <c r="K856" s="3">
        <v>1.2</v>
      </c>
      <c r="L856" s="3">
        <v>21.5</v>
      </c>
      <c r="M856" s="788"/>
    </row>
    <row r="857" spans="1:13" s="939" customFormat="1" x14ac:dyDescent="0.3">
      <c r="A857" s="939">
        <v>1</v>
      </c>
      <c r="B857" s="940">
        <v>8</v>
      </c>
      <c r="C857" s="941" t="s">
        <v>80</v>
      </c>
      <c r="D857" s="942" t="s">
        <v>5</v>
      </c>
      <c r="E857" s="943">
        <v>30</v>
      </c>
      <c r="F857" s="943">
        <v>124.6</v>
      </c>
      <c r="G857" s="952"/>
      <c r="H857" s="940">
        <v>8</v>
      </c>
      <c r="I857" s="941" t="s">
        <v>80</v>
      </c>
      <c r="J857" s="942" t="s">
        <v>5</v>
      </c>
      <c r="K857" s="943">
        <v>30</v>
      </c>
      <c r="L857" s="943">
        <v>124.6</v>
      </c>
      <c r="M857" s="953"/>
    </row>
    <row r="858" spans="1:13" s="50" customFormat="1" x14ac:dyDescent="0.3">
      <c r="A858" s="25">
        <v>1</v>
      </c>
      <c r="B858" s="5"/>
      <c r="C858" s="6"/>
      <c r="D858" s="387"/>
      <c r="E858" s="388"/>
      <c r="F858" s="388"/>
      <c r="G858" s="863"/>
      <c r="H858" s="5"/>
      <c r="I858" s="6"/>
      <c r="J858" s="2"/>
      <c r="K858" s="3"/>
      <c r="L858" s="3"/>
      <c r="M858" s="792"/>
    </row>
    <row r="859" spans="1:13" s="25" customFormat="1" x14ac:dyDescent="0.3">
      <c r="A859" s="25">
        <v>1</v>
      </c>
      <c r="B859" s="883"/>
      <c r="C859" s="6"/>
      <c r="D859" s="2" t="s">
        <v>128</v>
      </c>
      <c r="E859" s="3">
        <f>SUM(E850:E858)</f>
        <v>211.6</v>
      </c>
      <c r="F859" s="3">
        <f>SUM(F850:F858)</f>
        <v>1027.9349999999999</v>
      </c>
      <c r="G859" s="863"/>
      <c r="H859" s="883"/>
      <c r="I859" s="6"/>
      <c r="J859" s="2" t="s">
        <v>128</v>
      </c>
      <c r="K859" s="3">
        <f>SUM(K850:K858)</f>
        <v>216.6</v>
      </c>
      <c r="L859" s="3">
        <f>SUM(L850:L858)</f>
        <v>1068.415</v>
      </c>
      <c r="M859" s="788"/>
    </row>
    <row r="860" spans="1:13" s="25" customFormat="1" x14ac:dyDescent="0.3">
      <c r="A860" s="25">
        <v>1</v>
      </c>
      <c r="B860" s="5"/>
      <c r="C860" s="6"/>
      <c r="D860" s="2"/>
      <c r="E860" s="3"/>
      <c r="F860" s="3"/>
      <c r="G860" s="657"/>
      <c r="H860" s="5"/>
      <c r="I860" s="6"/>
      <c r="J860" s="2"/>
      <c r="K860" s="3"/>
      <c r="L860" s="3"/>
      <c r="M860" s="788"/>
    </row>
    <row r="861" spans="1:13" s="25" customFormat="1" x14ac:dyDescent="0.3">
      <c r="A861" s="25">
        <v>1</v>
      </c>
      <c r="B861" s="5"/>
      <c r="C861" s="6"/>
      <c r="D861" s="2"/>
      <c r="E861" s="3"/>
      <c r="F861" s="3"/>
      <c r="G861" s="657"/>
      <c r="H861" s="5"/>
      <c r="I861" s="6"/>
      <c r="J861" s="2"/>
      <c r="K861" s="3"/>
      <c r="L861" s="3"/>
      <c r="M861" s="788"/>
    </row>
    <row r="862" spans="1:13" s="25" customFormat="1" x14ac:dyDescent="0.3">
      <c r="A862" s="25">
        <v>1</v>
      </c>
      <c r="B862" s="883"/>
      <c r="C862" s="6"/>
      <c r="D862" s="2" t="s">
        <v>136</v>
      </c>
      <c r="E862" s="3">
        <f>+E859+E846</f>
        <v>440</v>
      </c>
      <c r="F862" s="3">
        <f>+F859+F846</f>
        <v>2157.2049999999999</v>
      </c>
      <c r="G862" s="657"/>
      <c r="H862" s="3"/>
      <c r="I862" s="3"/>
      <c r="J862" s="3" t="s">
        <v>136</v>
      </c>
      <c r="K862" s="3">
        <f>+K859+K846</f>
        <v>470</v>
      </c>
      <c r="L862" s="3">
        <f>+L859+L846</f>
        <v>2354.3150000000001</v>
      </c>
      <c r="M862" s="788"/>
    </row>
    <row r="863" spans="1:13" s="25" customFormat="1" ht="18.75" customHeight="1" x14ac:dyDescent="0.3">
      <c r="A863" s="25">
        <v>1</v>
      </c>
      <c r="C863" s="20"/>
      <c r="D863" s="20"/>
      <c r="F863" s="24"/>
      <c r="G863" s="657"/>
      <c r="I863" s="20"/>
      <c r="J863" s="20"/>
      <c r="L863" s="24"/>
      <c r="M863" s="788"/>
    </row>
    <row r="864" spans="1:13" s="25" customFormat="1" ht="18.75" customHeight="1" x14ac:dyDescent="0.3">
      <c r="A864" s="25">
        <v>1</v>
      </c>
      <c r="C864" s="20"/>
      <c r="D864" s="20"/>
      <c r="F864" s="24"/>
      <c r="G864" s="606"/>
      <c r="I864" s="20"/>
      <c r="J864" s="20"/>
      <c r="L864" s="24"/>
      <c r="M864" s="788"/>
    </row>
    <row r="865" spans="1:17" s="25" customFormat="1" x14ac:dyDescent="0.3">
      <c r="A865" s="25">
        <v>1</v>
      </c>
      <c r="B865" s="461"/>
      <c r="C865" s="461"/>
      <c r="D865" s="461"/>
      <c r="E865" s="461"/>
      <c r="F865" s="461"/>
      <c r="G865" s="660"/>
      <c r="H865" s="36"/>
      <c r="I865" s="463"/>
      <c r="J865" s="463"/>
      <c r="K865" s="463"/>
      <c r="L865" s="463"/>
      <c r="M865" s="788"/>
    </row>
    <row r="866" spans="1:17" s="25" customFormat="1" x14ac:dyDescent="0.3">
      <c r="A866" s="25">
        <v>1</v>
      </c>
      <c r="B866" s="461"/>
      <c r="C866" s="36"/>
      <c r="D866" s="462"/>
      <c r="E866" s="463"/>
      <c r="F866" s="463"/>
      <c r="G866" s="659"/>
      <c r="H866" s="463"/>
      <c r="I866" s="463"/>
      <c r="J866" s="463"/>
      <c r="K866" s="463"/>
      <c r="L866" s="463"/>
      <c r="M866" s="788"/>
    </row>
    <row r="867" spans="1:17" s="25" customFormat="1" ht="18.75" customHeight="1" x14ac:dyDescent="0.3">
      <c r="A867" s="25">
        <v>1</v>
      </c>
      <c r="C867" s="37" t="s">
        <v>130</v>
      </c>
      <c r="E867" s="94" t="s">
        <v>131</v>
      </c>
      <c r="F867" s="20"/>
      <c r="G867" s="606"/>
      <c r="I867" s="37" t="s">
        <v>130</v>
      </c>
      <c r="K867" s="94" t="s">
        <v>131</v>
      </c>
      <c r="L867" s="20"/>
      <c r="M867" s="788"/>
    </row>
    <row r="868" spans="1:17" s="25" customFormat="1" ht="51.75" customHeight="1" x14ac:dyDescent="0.3">
      <c r="A868" s="25">
        <v>1</v>
      </c>
      <c r="C868" s="38" t="s">
        <v>132</v>
      </c>
      <c r="E868" s="38" t="s">
        <v>140</v>
      </c>
      <c r="F868" s="39"/>
      <c r="G868" s="606"/>
      <c r="I868" s="38" t="s">
        <v>139</v>
      </c>
      <c r="K868" s="38" t="s">
        <v>140</v>
      </c>
      <c r="L868" s="39"/>
      <c r="M868" s="788"/>
    </row>
    <row r="869" spans="1:17" s="25" customFormat="1" ht="23.25" customHeight="1" x14ac:dyDescent="0.3">
      <c r="A869" s="25">
        <v>1</v>
      </c>
      <c r="C869" s="38"/>
      <c r="E869" s="38"/>
      <c r="F869" s="39"/>
      <c r="G869" s="606"/>
      <c r="H869" s="38"/>
      <c r="J869" s="38"/>
      <c r="K869" s="39"/>
      <c r="L869" s="38"/>
      <c r="M869" s="788"/>
    </row>
    <row r="870" spans="1:17" x14ac:dyDescent="0.3">
      <c r="A870" s="25">
        <v>1</v>
      </c>
      <c r="B870" s="96"/>
      <c r="C870" s="19"/>
      <c r="D870" s="19"/>
      <c r="E870" s="19"/>
      <c r="F870" s="19"/>
      <c r="G870" s="661"/>
      <c r="H870" s="96"/>
      <c r="I870" s="19"/>
      <c r="J870" s="19"/>
      <c r="K870" s="19"/>
      <c r="L870" s="19"/>
    </row>
    <row r="871" spans="1:17" s="25" customFormat="1" ht="18.75" customHeight="1" x14ac:dyDescent="0.3">
      <c r="A871" s="25">
        <v>1</v>
      </c>
      <c r="C871" s="22" t="s">
        <v>115</v>
      </c>
      <c r="D871" s="20"/>
      <c r="E871" s="20"/>
      <c r="F871" s="20"/>
      <c r="G871" s="656"/>
      <c r="I871" s="22" t="s">
        <v>115</v>
      </c>
      <c r="J871" s="20"/>
      <c r="K871" s="20"/>
      <c r="L871" s="20"/>
      <c r="M871" s="788"/>
    </row>
    <row r="872" spans="1:17" s="25" customFormat="1" ht="18.75" customHeight="1" x14ac:dyDescent="0.3">
      <c r="A872" s="25">
        <v>1</v>
      </c>
      <c r="C872" s="22" t="s">
        <v>137</v>
      </c>
      <c r="D872" s="20"/>
      <c r="E872" s="20"/>
      <c r="F872" s="20"/>
      <c r="G872" s="606"/>
      <c r="I872" s="22" t="s">
        <v>138</v>
      </c>
      <c r="J872" s="20"/>
      <c r="K872" s="20"/>
      <c r="L872" s="20"/>
      <c r="M872" s="788"/>
    </row>
    <row r="873" spans="1:17" s="25" customFormat="1" ht="18.75" customHeight="1" x14ac:dyDescent="0.3">
      <c r="A873" s="25">
        <v>1</v>
      </c>
      <c r="C873" s="20"/>
      <c r="D873" s="20"/>
      <c r="E873" s="20"/>
      <c r="F873" s="20"/>
      <c r="G873" s="606"/>
      <c r="I873" s="20"/>
      <c r="J873" s="20"/>
      <c r="K873" s="20"/>
      <c r="L873" s="20"/>
      <c r="M873" s="788"/>
    </row>
    <row r="874" spans="1:17" s="25" customFormat="1" ht="18.75" customHeight="1" x14ac:dyDescent="0.3">
      <c r="A874" s="25">
        <v>1</v>
      </c>
      <c r="C874" s="20"/>
      <c r="D874" s="20"/>
      <c r="F874" s="603" t="s">
        <v>116</v>
      </c>
      <c r="G874" s="606"/>
      <c r="I874" s="20"/>
      <c r="J874" s="20"/>
      <c r="L874" s="603" t="s">
        <v>116</v>
      </c>
      <c r="M874" s="789"/>
      <c r="N874" s="603"/>
      <c r="O874" s="603"/>
      <c r="P874" s="603"/>
      <c r="Q874" s="603"/>
    </row>
    <row r="875" spans="1:17" s="25" customFormat="1" ht="18.75" customHeight="1" x14ac:dyDescent="0.3">
      <c r="A875" s="25">
        <v>1</v>
      </c>
      <c r="C875" s="20"/>
      <c r="D875" s="20"/>
      <c r="F875" s="603" t="s">
        <v>134</v>
      </c>
      <c r="G875" s="606"/>
      <c r="I875" s="20"/>
      <c r="J875" s="20"/>
      <c r="L875" s="603" t="s">
        <v>134</v>
      </c>
      <c r="M875" s="789"/>
      <c r="N875" s="603"/>
      <c r="O875" s="603"/>
      <c r="P875" s="603"/>
      <c r="Q875" s="603"/>
    </row>
    <row r="876" spans="1:17" s="25" customFormat="1" ht="18.75" customHeight="1" x14ac:dyDescent="0.3">
      <c r="A876" s="25">
        <v>1</v>
      </c>
      <c r="C876" s="20"/>
      <c r="D876" s="20"/>
      <c r="F876" s="603" t="s">
        <v>117</v>
      </c>
      <c r="G876" s="606"/>
      <c r="I876" s="20"/>
      <c r="J876" s="20"/>
      <c r="L876" s="603" t="s">
        <v>117</v>
      </c>
      <c r="M876" s="789"/>
      <c r="N876" s="603"/>
      <c r="O876" s="603"/>
      <c r="P876" s="603"/>
      <c r="Q876" s="603"/>
    </row>
    <row r="877" spans="1:17" s="25" customFormat="1" ht="18.75" customHeight="1" x14ac:dyDescent="0.3">
      <c r="A877" s="25">
        <v>1</v>
      </c>
      <c r="C877" s="20"/>
      <c r="D877" s="20"/>
      <c r="F877" s="603" t="s">
        <v>257</v>
      </c>
      <c r="G877" s="606"/>
      <c r="I877" s="20"/>
      <c r="J877" s="20"/>
      <c r="L877" s="603" t="s">
        <v>257</v>
      </c>
      <c r="M877" s="789"/>
      <c r="N877" s="603"/>
      <c r="O877" s="603"/>
      <c r="P877" s="603"/>
      <c r="Q877" s="603"/>
    </row>
    <row r="878" spans="1:17" s="25" customFormat="1" ht="18.75" customHeight="1" x14ac:dyDescent="0.3">
      <c r="A878" s="25">
        <v>1</v>
      </c>
      <c r="C878" s="20"/>
      <c r="D878" s="20"/>
      <c r="E878" s="20"/>
      <c r="F878" s="20"/>
      <c r="G878" s="656"/>
      <c r="I878" s="20"/>
      <c r="J878" s="20"/>
      <c r="K878" s="20"/>
      <c r="L878" s="20"/>
      <c r="M878" s="788"/>
    </row>
    <row r="879" spans="1:17" s="25" customFormat="1" ht="18.75" customHeight="1" x14ac:dyDescent="0.3">
      <c r="A879" s="25">
        <v>1</v>
      </c>
      <c r="C879" s="20"/>
      <c r="D879" s="20"/>
      <c r="E879" s="20"/>
      <c r="F879" s="20"/>
      <c r="G879" s="656"/>
      <c r="I879" s="20"/>
      <c r="J879" s="20"/>
      <c r="K879" s="20"/>
      <c r="L879" s="20"/>
      <c r="M879" s="788"/>
    </row>
    <row r="880" spans="1:17" s="25" customFormat="1" ht="18.75" customHeight="1" x14ac:dyDescent="0.3">
      <c r="A880" s="25">
        <v>1</v>
      </c>
      <c r="C880" s="20"/>
      <c r="D880" s="20"/>
      <c r="E880" s="20"/>
      <c r="F880" s="20"/>
      <c r="G880" s="656"/>
      <c r="I880" s="20"/>
      <c r="J880" s="20"/>
      <c r="K880" s="20"/>
      <c r="L880" s="20"/>
      <c r="M880" s="788"/>
    </row>
    <row r="881" spans="1:13" s="25" customFormat="1" ht="18.75" customHeight="1" x14ac:dyDescent="0.3">
      <c r="A881" s="25">
        <v>1</v>
      </c>
      <c r="C881" s="1612" t="s">
        <v>119</v>
      </c>
      <c r="D881" s="1612"/>
      <c r="E881" s="1612"/>
      <c r="F881" s="26"/>
      <c r="G881" s="606"/>
      <c r="I881" s="1612" t="s">
        <v>119</v>
      </c>
      <c r="J881" s="1612"/>
      <c r="K881" s="1612"/>
      <c r="L881" s="26"/>
      <c r="M881" s="788"/>
    </row>
    <row r="882" spans="1:13" s="25" customFormat="1" ht="18.75" customHeight="1" x14ac:dyDescent="0.3">
      <c r="A882" s="25">
        <v>1</v>
      </c>
      <c r="C882" s="1610">
        <v>45259</v>
      </c>
      <c r="D882" s="1610"/>
      <c r="E882" s="1610"/>
      <c r="F882" s="27"/>
      <c r="G882" s="606"/>
      <c r="I882" s="1610">
        <f>C882</f>
        <v>45259</v>
      </c>
      <c r="J882" s="1610"/>
      <c r="K882" s="1610"/>
      <c r="L882" s="27"/>
      <c r="M882" s="788"/>
    </row>
    <row r="883" spans="1:13" s="25" customFormat="1" ht="18.75" customHeight="1" x14ac:dyDescent="0.3">
      <c r="A883" s="25">
        <v>1</v>
      </c>
      <c r="C883" s="20"/>
      <c r="D883" s="20"/>
      <c r="E883" s="20"/>
      <c r="F883" s="27"/>
      <c r="G883" s="606"/>
      <c r="M883" s="788"/>
    </row>
    <row r="884" spans="1:13" s="25" customFormat="1" ht="18.75" customHeight="1" x14ac:dyDescent="0.3">
      <c r="A884" s="25">
        <v>1</v>
      </c>
      <c r="C884" s="882"/>
      <c r="D884" s="20"/>
      <c r="E884" s="20"/>
      <c r="F884" s="27"/>
      <c r="G884" s="606"/>
      <c r="I884" s="882"/>
      <c r="J884" s="20"/>
      <c r="K884" s="20"/>
      <c r="L884" s="27"/>
      <c r="M884" s="788"/>
    </row>
    <row r="885" spans="1:13" s="25" customFormat="1" ht="18.75" customHeight="1" x14ac:dyDescent="0.3">
      <c r="A885" s="25">
        <v>1</v>
      </c>
      <c r="B885" s="28" t="s">
        <v>120</v>
      </c>
      <c r="C885" s="29" t="s">
        <v>121</v>
      </c>
      <c r="D885" s="1611" t="s">
        <v>122</v>
      </c>
      <c r="E885" s="1611"/>
      <c r="F885" s="1611"/>
      <c r="G885" s="606"/>
      <c r="H885" s="28" t="s">
        <v>120</v>
      </c>
      <c r="I885" s="29" t="s">
        <v>121</v>
      </c>
      <c r="J885" s="1611" t="s">
        <v>123</v>
      </c>
      <c r="K885" s="1611"/>
      <c r="L885" s="1611"/>
      <c r="M885" s="788"/>
    </row>
    <row r="886" spans="1:13" s="25" customFormat="1" ht="18.75" customHeight="1" x14ac:dyDescent="0.3">
      <c r="A886" s="25">
        <v>1</v>
      </c>
      <c r="B886" s="28" t="s">
        <v>124</v>
      </c>
      <c r="C886" s="28" t="s">
        <v>265</v>
      </c>
      <c r="D886" s="29" t="s">
        <v>125</v>
      </c>
      <c r="E886" s="883" t="s">
        <v>126</v>
      </c>
      <c r="F886" s="883" t="s">
        <v>127</v>
      </c>
      <c r="G886" s="606"/>
      <c r="H886" s="28" t="s">
        <v>124</v>
      </c>
      <c r="I886" s="28" t="s">
        <v>265</v>
      </c>
      <c r="J886" s="29" t="s">
        <v>125</v>
      </c>
      <c r="K886" s="883" t="s">
        <v>126</v>
      </c>
      <c r="L886" s="883" t="s">
        <v>127</v>
      </c>
      <c r="M886" s="788"/>
    </row>
    <row r="887" spans="1:13" s="10" customFormat="1" x14ac:dyDescent="0.3">
      <c r="A887" s="25">
        <v>1</v>
      </c>
      <c r="B887" s="5">
        <v>1</v>
      </c>
      <c r="C887" s="6" t="s">
        <v>83</v>
      </c>
      <c r="D887" s="2" t="s">
        <v>86</v>
      </c>
      <c r="E887" s="3">
        <v>90</v>
      </c>
      <c r="F887" s="3">
        <v>302.39999999999998</v>
      </c>
      <c r="G887" s="843"/>
      <c r="H887" s="5">
        <v>1</v>
      </c>
      <c r="I887" s="6" t="s">
        <v>83</v>
      </c>
      <c r="J887" s="2" t="s">
        <v>85</v>
      </c>
      <c r="K887" s="3">
        <v>100</v>
      </c>
      <c r="L887" s="3">
        <v>500.08</v>
      </c>
      <c r="M887" s="4"/>
    </row>
    <row r="888" spans="1:13" s="50" customFormat="1" x14ac:dyDescent="0.3">
      <c r="A888" s="25">
        <v>1</v>
      </c>
      <c r="B888" s="883" t="s">
        <v>3</v>
      </c>
      <c r="C888" s="6" t="s">
        <v>69</v>
      </c>
      <c r="D888" s="2" t="s">
        <v>22</v>
      </c>
      <c r="E888" s="3">
        <v>24</v>
      </c>
      <c r="F888" s="3">
        <v>3.9199999999999995</v>
      </c>
      <c r="G888" s="605"/>
      <c r="H888" s="883" t="s">
        <v>3</v>
      </c>
      <c r="I888" s="6" t="s">
        <v>69</v>
      </c>
      <c r="J888" s="2" t="s">
        <v>22</v>
      </c>
      <c r="K888" s="3">
        <v>24</v>
      </c>
      <c r="L888" s="3">
        <v>3.9199999999999995</v>
      </c>
      <c r="M888" s="792"/>
    </row>
    <row r="889" spans="1:13" s="257" customFormat="1" ht="18.75" customHeight="1" x14ac:dyDescent="0.3">
      <c r="A889" s="25">
        <v>1</v>
      </c>
      <c r="B889" s="883" t="s">
        <v>0</v>
      </c>
      <c r="C889" s="6" t="s">
        <v>114</v>
      </c>
      <c r="D889" s="2" t="s">
        <v>2</v>
      </c>
      <c r="E889" s="3">
        <v>6</v>
      </c>
      <c r="F889" s="3">
        <v>28</v>
      </c>
      <c r="G889" s="594"/>
      <c r="H889" s="883" t="s">
        <v>0</v>
      </c>
      <c r="I889" s="6" t="s">
        <v>114</v>
      </c>
      <c r="J889" s="2" t="s">
        <v>2</v>
      </c>
      <c r="K889" s="3">
        <v>6</v>
      </c>
      <c r="L889" s="3">
        <v>28</v>
      </c>
      <c r="M889" s="791"/>
    </row>
    <row r="890" spans="1:13" s="25" customFormat="1" x14ac:dyDescent="0.3">
      <c r="A890" s="25">
        <v>1</v>
      </c>
      <c r="B890" s="883" t="s">
        <v>77</v>
      </c>
      <c r="C890" s="6" t="s">
        <v>107</v>
      </c>
      <c r="D890" s="2" t="s">
        <v>14</v>
      </c>
      <c r="E890" s="3">
        <v>3.4</v>
      </c>
      <c r="F890" s="3">
        <v>93.2</v>
      </c>
      <c r="G890" s="606"/>
      <c r="H890" s="883" t="s">
        <v>77</v>
      </c>
      <c r="I890" s="6" t="s">
        <v>107</v>
      </c>
      <c r="J890" s="2" t="s">
        <v>14</v>
      </c>
      <c r="K890" s="3">
        <v>3.4</v>
      </c>
      <c r="L890" s="3">
        <v>93.2</v>
      </c>
      <c r="M890" s="788"/>
    </row>
    <row r="891" spans="1:13" s="50" customFormat="1" x14ac:dyDescent="0.3">
      <c r="A891" s="25">
        <v>1</v>
      </c>
      <c r="B891" s="5">
        <v>5</v>
      </c>
      <c r="C891" s="6" t="s">
        <v>357</v>
      </c>
      <c r="D891" s="2">
        <v>75</v>
      </c>
      <c r="E891" s="3">
        <v>90</v>
      </c>
      <c r="F891" s="3">
        <v>270</v>
      </c>
      <c r="G891" s="605"/>
      <c r="H891" s="5">
        <v>5</v>
      </c>
      <c r="I891" s="6" t="s">
        <v>357</v>
      </c>
      <c r="J891" s="2">
        <v>75</v>
      </c>
      <c r="K891" s="3">
        <v>90</v>
      </c>
      <c r="L891" s="3">
        <v>270</v>
      </c>
      <c r="M891" s="786"/>
    </row>
    <row r="892" spans="1:13" s="25" customFormat="1" x14ac:dyDescent="0.3">
      <c r="A892" s="25">
        <v>1</v>
      </c>
      <c r="B892" s="5">
        <v>6</v>
      </c>
      <c r="C892" s="6" t="s">
        <v>93</v>
      </c>
      <c r="D892" s="2" t="s">
        <v>2</v>
      </c>
      <c r="E892" s="3">
        <v>75</v>
      </c>
      <c r="F892" s="3">
        <v>92</v>
      </c>
      <c r="G892" s="605"/>
      <c r="H892" s="5">
        <v>6</v>
      </c>
      <c r="I892" s="6" t="s">
        <v>93</v>
      </c>
      <c r="J892" s="2" t="s">
        <v>2</v>
      </c>
      <c r="K892" s="3">
        <v>75</v>
      </c>
      <c r="L892" s="3">
        <v>92</v>
      </c>
      <c r="M892" s="788"/>
    </row>
    <row r="893" spans="1:13" s="25" customFormat="1" x14ac:dyDescent="0.3">
      <c r="A893" s="25">
        <v>1</v>
      </c>
      <c r="B893" s="5"/>
      <c r="C893" s="6"/>
      <c r="D893" s="2"/>
      <c r="E893" s="3"/>
      <c r="F893" s="3"/>
      <c r="G893" s="605"/>
      <c r="H893" s="5"/>
      <c r="I893" s="6"/>
      <c r="J893" s="2"/>
      <c r="K893" s="3"/>
      <c r="L893" s="3"/>
      <c r="M893" s="788"/>
    </row>
    <row r="894" spans="1:13" s="25" customFormat="1" x14ac:dyDescent="0.3">
      <c r="A894" s="25">
        <v>1</v>
      </c>
      <c r="B894" s="5"/>
      <c r="C894" s="6"/>
      <c r="D894" s="2" t="s">
        <v>128</v>
      </c>
      <c r="E894" s="3">
        <f>SUM(E887:E892)</f>
        <v>288.39999999999998</v>
      </c>
      <c r="F894" s="3">
        <f>SUM(F887:F892)</f>
        <v>789.52</v>
      </c>
      <c r="G894" s="605"/>
      <c r="H894" s="5"/>
      <c r="I894" s="6"/>
      <c r="J894" s="2" t="s">
        <v>128</v>
      </c>
      <c r="K894" s="3">
        <f>SUM(K887:K892)</f>
        <v>298.39999999999998</v>
      </c>
      <c r="L894" s="3">
        <f>SUM(L887:L892)</f>
        <v>987.2</v>
      </c>
      <c r="M894" s="788"/>
    </row>
    <row r="895" spans="1:13" s="25" customFormat="1" x14ac:dyDescent="0.3">
      <c r="A895" s="25">
        <v>1</v>
      </c>
      <c r="B895" s="5"/>
      <c r="C895" s="6"/>
      <c r="D895" s="2"/>
      <c r="E895" s="3"/>
      <c r="F895" s="3"/>
      <c r="G895" s="605"/>
      <c r="H895" s="5"/>
      <c r="I895" s="6"/>
      <c r="J895" s="2"/>
      <c r="K895" s="3"/>
      <c r="L895" s="3"/>
      <c r="M895" s="788"/>
    </row>
    <row r="896" spans="1:13" s="25" customFormat="1" x14ac:dyDescent="0.3">
      <c r="A896" s="25">
        <v>1</v>
      </c>
      <c r="B896" s="28" t="s">
        <v>124</v>
      </c>
      <c r="C896" s="3" t="s">
        <v>259</v>
      </c>
      <c r="D896" s="2" t="s">
        <v>125</v>
      </c>
      <c r="E896" s="3" t="s">
        <v>126</v>
      </c>
      <c r="F896" s="3" t="s">
        <v>127</v>
      </c>
      <c r="G896" s="605"/>
      <c r="H896" s="28" t="s">
        <v>124</v>
      </c>
      <c r="I896" s="3" t="s">
        <v>247</v>
      </c>
      <c r="J896" s="2" t="s">
        <v>125</v>
      </c>
      <c r="K896" s="3" t="s">
        <v>126</v>
      </c>
      <c r="L896" s="3" t="s">
        <v>127</v>
      </c>
      <c r="M896" s="788"/>
    </row>
    <row r="897" spans="1:13" s="419" customFormat="1" x14ac:dyDescent="0.3">
      <c r="A897" s="25">
        <v>1</v>
      </c>
      <c r="B897" s="883" t="s">
        <v>8</v>
      </c>
      <c r="C897" s="6" t="s">
        <v>91</v>
      </c>
      <c r="D897" s="2" t="s">
        <v>92</v>
      </c>
      <c r="E897" s="3">
        <v>60</v>
      </c>
      <c r="F897" s="3">
        <v>122</v>
      </c>
      <c r="G897" s="606"/>
      <c r="H897" s="883" t="s">
        <v>8</v>
      </c>
      <c r="I897" s="6" t="s">
        <v>91</v>
      </c>
      <c r="J897" s="2" t="s">
        <v>92</v>
      </c>
      <c r="K897" s="3">
        <v>60</v>
      </c>
      <c r="L897" s="3">
        <v>122</v>
      </c>
      <c r="M897" s="799"/>
    </row>
    <row r="898" spans="1:13" s="25" customFormat="1" ht="19.5" customHeight="1" x14ac:dyDescent="0.3">
      <c r="A898" s="25">
        <v>1</v>
      </c>
      <c r="B898" s="883">
        <v>2</v>
      </c>
      <c r="C898" s="6" t="s">
        <v>94</v>
      </c>
      <c r="D898" s="2" t="s">
        <v>5</v>
      </c>
      <c r="E898" s="3">
        <v>60</v>
      </c>
      <c r="F898" s="3">
        <v>125</v>
      </c>
      <c r="G898" s="606"/>
      <c r="H898" s="883">
        <v>2</v>
      </c>
      <c r="I898" s="6" t="s">
        <v>94</v>
      </c>
      <c r="J898" s="2" t="s">
        <v>5</v>
      </c>
      <c r="K898" s="3">
        <v>60</v>
      </c>
      <c r="L898" s="3">
        <v>125</v>
      </c>
      <c r="M898" s="788"/>
    </row>
    <row r="899" spans="1:13" s="420" customFormat="1" x14ac:dyDescent="0.3">
      <c r="A899" s="25">
        <v>1</v>
      </c>
      <c r="B899" s="883">
        <v>3</v>
      </c>
      <c r="C899" s="6" t="s">
        <v>43</v>
      </c>
      <c r="D899" s="2" t="s">
        <v>17</v>
      </c>
      <c r="E899" s="3">
        <v>45</v>
      </c>
      <c r="F899" s="3">
        <v>242.70999999999998</v>
      </c>
      <c r="G899" s="606"/>
      <c r="H899" s="883">
        <v>3</v>
      </c>
      <c r="I899" s="6" t="s">
        <v>43</v>
      </c>
      <c r="J899" s="2" t="s">
        <v>44</v>
      </c>
      <c r="K899" s="3">
        <v>53</v>
      </c>
      <c r="L899" s="3">
        <v>298.71999999999997</v>
      </c>
      <c r="M899" s="796"/>
    </row>
    <row r="900" spans="1:13" s="50" customFormat="1" x14ac:dyDescent="0.3">
      <c r="A900" s="25">
        <v>1</v>
      </c>
      <c r="B900" s="883" t="s">
        <v>77</v>
      </c>
      <c r="C900" s="6" t="s">
        <v>69</v>
      </c>
      <c r="D900" s="2" t="s">
        <v>22</v>
      </c>
      <c r="E900" s="3">
        <v>24</v>
      </c>
      <c r="F900" s="3">
        <v>3.9199999999999995</v>
      </c>
      <c r="G900" s="605"/>
      <c r="H900" s="883" t="s">
        <v>77</v>
      </c>
      <c r="I900" s="6" t="s">
        <v>69</v>
      </c>
      <c r="J900" s="2" t="s">
        <v>22</v>
      </c>
      <c r="K900" s="3">
        <v>24</v>
      </c>
      <c r="L900" s="3">
        <v>3.9199999999999995</v>
      </c>
      <c r="M900" s="792"/>
    </row>
    <row r="901" spans="1:13" s="25" customFormat="1" ht="19.5" customHeight="1" x14ac:dyDescent="0.3">
      <c r="A901" s="25">
        <v>1</v>
      </c>
      <c r="B901" s="883" t="s">
        <v>23</v>
      </c>
      <c r="C901" s="6" t="s">
        <v>144</v>
      </c>
      <c r="D901" s="2" t="s">
        <v>2</v>
      </c>
      <c r="E901" s="3">
        <v>15</v>
      </c>
      <c r="F901" s="3">
        <v>88</v>
      </c>
      <c r="G901" s="656"/>
      <c r="H901" s="883" t="s">
        <v>23</v>
      </c>
      <c r="I901" s="6" t="s">
        <v>144</v>
      </c>
      <c r="J901" s="2" t="s">
        <v>2</v>
      </c>
      <c r="K901" s="3">
        <v>15</v>
      </c>
      <c r="L901" s="3">
        <v>88</v>
      </c>
      <c r="M901" s="788"/>
    </row>
    <row r="902" spans="1:13" s="50" customFormat="1" x14ac:dyDescent="0.3">
      <c r="A902" s="25">
        <v>1</v>
      </c>
      <c r="B902" s="883" t="s">
        <v>51</v>
      </c>
      <c r="C902" s="6" t="s">
        <v>107</v>
      </c>
      <c r="D902" s="2" t="s">
        <v>14</v>
      </c>
      <c r="E902" s="3">
        <v>3.4</v>
      </c>
      <c r="F902" s="3">
        <v>93.2</v>
      </c>
      <c r="G902" s="605"/>
      <c r="H902" s="883" t="s">
        <v>51</v>
      </c>
      <c r="I902" s="6" t="s">
        <v>107</v>
      </c>
      <c r="J902" s="2" t="s">
        <v>14</v>
      </c>
      <c r="K902" s="3">
        <v>3.4</v>
      </c>
      <c r="L902" s="3">
        <v>93.2</v>
      </c>
      <c r="M902" s="786"/>
    </row>
    <row r="903" spans="1:13" s="25" customFormat="1" ht="19.5" customHeight="1" x14ac:dyDescent="0.3">
      <c r="A903" s="25">
        <v>1</v>
      </c>
      <c r="B903" s="883" t="s">
        <v>15</v>
      </c>
      <c r="C903" s="6" t="s">
        <v>108</v>
      </c>
      <c r="D903" s="2" t="s">
        <v>65</v>
      </c>
      <c r="E903" s="3">
        <v>1.2</v>
      </c>
      <c r="F903" s="3">
        <v>21.5</v>
      </c>
      <c r="G903" s="656"/>
      <c r="H903" s="883" t="s">
        <v>15</v>
      </c>
      <c r="I903" s="6" t="s">
        <v>108</v>
      </c>
      <c r="J903" s="2" t="s">
        <v>65</v>
      </c>
      <c r="K903" s="3">
        <v>1.2</v>
      </c>
      <c r="L903" s="3">
        <v>21.5</v>
      </c>
      <c r="M903" s="788"/>
    </row>
    <row r="904" spans="1:13" s="25" customFormat="1" x14ac:dyDescent="0.3">
      <c r="A904" s="25">
        <v>1</v>
      </c>
      <c r="B904" s="5">
        <v>8</v>
      </c>
      <c r="C904" s="6" t="s">
        <v>93</v>
      </c>
      <c r="D904" s="2" t="s">
        <v>2</v>
      </c>
      <c r="E904" s="3">
        <v>75</v>
      </c>
      <c r="F904" s="3">
        <v>92</v>
      </c>
      <c r="G904" s="605"/>
      <c r="H904" s="5">
        <v>8</v>
      </c>
      <c r="I904" s="6" t="s">
        <v>93</v>
      </c>
      <c r="J904" s="2" t="s">
        <v>2</v>
      </c>
      <c r="K904" s="3">
        <v>75</v>
      </c>
      <c r="L904" s="3">
        <v>92</v>
      </c>
      <c r="M904" s="788"/>
    </row>
    <row r="905" spans="1:13" s="50" customFormat="1" x14ac:dyDescent="0.3">
      <c r="A905" s="25">
        <v>1</v>
      </c>
      <c r="B905" s="5"/>
      <c r="C905" s="6"/>
      <c r="D905" s="2"/>
      <c r="E905" s="3"/>
      <c r="F905" s="3"/>
      <c r="G905" s="657"/>
      <c r="H905" s="5"/>
      <c r="I905" s="6"/>
      <c r="J905" s="2"/>
      <c r="K905" s="3"/>
      <c r="L905" s="3"/>
      <c r="M905" s="792"/>
    </row>
    <row r="906" spans="1:13" s="25" customFormat="1" x14ac:dyDescent="0.3">
      <c r="A906" s="25">
        <v>1</v>
      </c>
      <c r="B906" s="883"/>
      <c r="C906" s="6"/>
      <c r="D906" s="2" t="s">
        <v>128</v>
      </c>
      <c r="E906" s="3">
        <f>SUM(E897:E905)</f>
        <v>283.60000000000002</v>
      </c>
      <c r="F906" s="3">
        <f>SUM(F897:F905)</f>
        <v>788.33</v>
      </c>
      <c r="G906" s="657"/>
      <c r="H906" s="883"/>
      <c r="I906" s="6"/>
      <c r="J906" s="2" t="s">
        <v>128</v>
      </c>
      <c r="K906" s="3">
        <f>SUM(K897:K905)</f>
        <v>291.60000000000002</v>
      </c>
      <c r="L906" s="3">
        <f>SUM(L897:L905)</f>
        <v>844.34</v>
      </c>
      <c r="M906" s="788"/>
    </row>
    <row r="907" spans="1:13" s="25" customFormat="1" x14ac:dyDescent="0.3">
      <c r="A907" s="25">
        <v>1</v>
      </c>
      <c r="B907" s="5"/>
      <c r="C907" s="6"/>
      <c r="D907" s="2"/>
      <c r="E907" s="3"/>
      <c r="F907" s="3"/>
      <c r="G907" s="657"/>
      <c r="H907" s="5"/>
      <c r="I907" s="6"/>
      <c r="J907" s="2"/>
      <c r="K907" s="3"/>
      <c r="L907" s="3"/>
      <c r="M907" s="788"/>
    </row>
    <row r="908" spans="1:13" s="25" customFormat="1" x14ac:dyDescent="0.3">
      <c r="A908" s="25">
        <v>1</v>
      </c>
      <c r="B908" s="5"/>
      <c r="C908" s="6"/>
      <c r="D908" s="2"/>
      <c r="E908" s="3"/>
      <c r="F908" s="3"/>
      <c r="G908" s="657"/>
      <c r="H908" s="5"/>
      <c r="I908" s="6"/>
      <c r="J908" s="2"/>
      <c r="K908" s="3"/>
      <c r="L908" s="3"/>
      <c r="M908" s="788"/>
    </row>
    <row r="909" spans="1:13" s="25" customFormat="1" x14ac:dyDescent="0.3">
      <c r="A909" s="25">
        <v>1</v>
      </c>
      <c r="B909" s="883"/>
      <c r="C909" s="6"/>
      <c r="D909" s="2" t="s">
        <v>136</v>
      </c>
      <c r="E909" s="3">
        <f>+E906+E894</f>
        <v>572</v>
      </c>
      <c r="F909" s="3">
        <f>+F906+F894</f>
        <v>1577.85</v>
      </c>
      <c r="G909" s="657"/>
      <c r="H909" s="3"/>
      <c r="I909" s="3"/>
      <c r="J909" s="3" t="s">
        <v>136</v>
      </c>
      <c r="K909" s="3">
        <f>+K906+K894</f>
        <v>590</v>
      </c>
      <c r="L909" s="3">
        <f>+L906+L894</f>
        <v>1831.54</v>
      </c>
      <c r="M909" s="788"/>
    </row>
    <row r="910" spans="1:13" s="25" customFormat="1" ht="18.75" customHeight="1" x14ac:dyDescent="0.3">
      <c r="A910" s="25">
        <v>1</v>
      </c>
      <c r="C910" s="20"/>
      <c r="D910" s="20"/>
      <c r="F910" s="24"/>
      <c r="G910" s="657"/>
      <c r="I910" s="20"/>
      <c r="J910" s="20"/>
      <c r="L910" s="24"/>
      <c r="M910" s="788"/>
    </row>
    <row r="911" spans="1:13" s="25" customFormat="1" ht="18.75" customHeight="1" x14ac:dyDescent="0.3">
      <c r="A911" s="25">
        <v>1</v>
      </c>
      <c r="C911" s="20"/>
      <c r="D911" s="20"/>
      <c r="F911" s="24"/>
      <c r="G911" s="606"/>
      <c r="I911" s="20"/>
      <c r="J911" s="20"/>
      <c r="L911" s="24"/>
      <c r="M911" s="788"/>
    </row>
    <row r="912" spans="1:13" s="25" customFormat="1" x14ac:dyDescent="0.3">
      <c r="A912" s="25">
        <v>1</v>
      </c>
      <c r="B912" s="461"/>
      <c r="C912" s="461"/>
      <c r="D912" s="461"/>
      <c r="E912" s="461"/>
      <c r="F912" s="461"/>
      <c r="G912" s="660"/>
      <c r="H912" s="36"/>
      <c r="I912" s="463"/>
      <c r="J912" s="463"/>
      <c r="K912" s="463"/>
      <c r="L912" s="463"/>
      <c r="M912" s="788"/>
    </row>
    <row r="913" spans="1:17" s="25" customFormat="1" x14ac:dyDescent="0.3">
      <c r="A913" s="25">
        <v>1</v>
      </c>
      <c r="B913" s="461"/>
      <c r="C913" s="36"/>
      <c r="D913" s="462"/>
      <c r="E913" s="463"/>
      <c r="F913" s="463"/>
      <c r="G913" s="659"/>
      <c r="H913" s="463"/>
      <c r="I913" s="463"/>
      <c r="J913" s="463"/>
      <c r="K913" s="463"/>
      <c r="L913" s="463"/>
      <c r="M913" s="788"/>
    </row>
    <row r="914" spans="1:17" s="25" customFormat="1" ht="18.75" customHeight="1" x14ac:dyDescent="0.3">
      <c r="A914" s="25">
        <v>1</v>
      </c>
      <c r="C914" s="37" t="s">
        <v>130</v>
      </c>
      <c r="E914" s="94" t="s">
        <v>131</v>
      </c>
      <c r="F914" s="20"/>
      <c r="G914" s="606"/>
      <c r="I914" s="37" t="s">
        <v>130</v>
      </c>
      <c r="K914" s="94" t="s">
        <v>131</v>
      </c>
      <c r="L914" s="20"/>
      <c r="M914" s="788"/>
    </row>
    <row r="915" spans="1:17" s="25" customFormat="1" ht="51.75" customHeight="1" x14ac:dyDescent="0.3">
      <c r="A915" s="25">
        <v>1</v>
      </c>
      <c r="C915" s="38" t="s">
        <v>132</v>
      </c>
      <c r="E915" s="38" t="s">
        <v>140</v>
      </c>
      <c r="F915" s="39"/>
      <c r="G915" s="606"/>
      <c r="I915" s="38" t="s">
        <v>139</v>
      </c>
      <c r="K915" s="38" t="s">
        <v>140</v>
      </c>
      <c r="L915" s="39"/>
      <c r="M915" s="788"/>
    </row>
    <row r="916" spans="1:17" s="25" customFormat="1" ht="23.25" customHeight="1" x14ac:dyDescent="0.3">
      <c r="A916" s="25">
        <v>1</v>
      </c>
      <c r="C916" s="38"/>
      <c r="E916" s="38"/>
      <c r="F916" s="39"/>
      <c r="G916" s="606"/>
      <c r="H916" s="38"/>
      <c r="J916" s="38"/>
      <c r="K916" s="39"/>
      <c r="L916" s="38"/>
      <c r="M916" s="788"/>
    </row>
    <row r="917" spans="1:17" s="25" customFormat="1" ht="18.75" customHeight="1" x14ac:dyDescent="0.3">
      <c r="A917" s="25">
        <v>1</v>
      </c>
      <c r="B917" s="848"/>
      <c r="C917" s="849"/>
      <c r="D917" s="849"/>
      <c r="E917" s="849"/>
      <c r="F917" s="849"/>
      <c r="G917" s="853"/>
      <c r="H917" s="848"/>
      <c r="I917" s="849"/>
      <c r="J917" s="849"/>
      <c r="K917" s="849"/>
      <c r="L917" s="849"/>
      <c r="M917" s="788"/>
    </row>
    <row r="918" spans="1:17" s="25" customFormat="1" ht="18.75" customHeight="1" x14ac:dyDescent="0.3">
      <c r="A918" s="25">
        <v>1</v>
      </c>
      <c r="C918" s="22" t="s">
        <v>115</v>
      </c>
      <c r="D918" s="20"/>
      <c r="E918" s="20"/>
      <c r="F918" s="20"/>
      <c r="G918" s="656"/>
      <c r="I918" s="22" t="s">
        <v>115</v>
      </c>
      <c r="J918" s="20"/>
      <c r="K918" s="20"/>
      <c r="L918" s="20"/>
      <c r="M918" s="788"/>
    </row>
    <row r="919" spans="1:17" s="25" customFormat="1" ht="18.75" customHeight="1" x14ac:dyDescent="0.3">
      <c r="A919" s="25">
        <v>1</v>
      </c>
      <c r="C919" s="22" t="s">
        <v>137</v>
      </c>
      <c r="D919" s="20"/>
      <c r="E919" s="20"/>
      <c r="F919" s="20"/>
      <c r="G919" s="606"/>
      <c r="I919" s="22" t="s">
        <v>138</v>
      </c>
      <c r="J919" s="20"/>
      <c r="K919" s="20"/>
      <c r="L919" s="20"/>
      <c r="M919" s="788"/>
    </row>
    <row r="920" spans="1:17" s="25" customFormat="1" ht="18.75" customHeight="1" x14ac:dyDescent="0.3">
      <c r="A920" s="25">
        <v>1</v>
      </c>
      <c r="C920" s="20"/>
      <c r="D920" s="20"/>
      <c r="E920" s="20"/>
      <c r="F920" s="20"/>
      <c r="G920" s="606"/>
      <c r="I920" s="20"/>
      <c r="J920" s="20"/>
      <c r="K920" s="20"/>
      <c r="L920" s="20"/>
      <c r="M920" s="788"/>
    </row>
    <row r="921" spans="1:17" s="25" customFormat="1" ht="18.75" customHeight="1" x14ac:dyDescent="0.3">
      <c r="A921" s="25">
        <v>1</v>
      </c>
      <c r="C921" s="20"/>
      <c r="D921" s="20"/>
      <c r="F921" s="603" t="s">
        <v>116</v>
      </c>
      <c r="G921" s="606"/>
      <c r="I921" s="20"/>
      <c r="J921" s="20"/>
      <c r="L921" s="603" t="s">
        <v>116</v>
      </c>
      <c r="M921" s="789"/>
      <c r="N921" s="603"/>
      <c r="O921" s="603"/>
      <c r="P921" s="603"/>
      <c r="Q921" s="603"/>
    </row>
    <row r="922" spans="1:17" s="25" customFormat="1" ht="18.75" customHeight="1" x14ac:dyDescent="0.3">
      <c r="A922" s="25">
        <v>1</v>
      </c>
      <c r="C922" s="20"/>
      <c r="D922" s="20"/>
      <c r="F922" s="603" t="s">
        <v>134</v>
      </c>
      <c r="G922" s="606"/>
      <c r="I922" s="20"/>
      <c r="J922" s="20"/>
      <c r="L922" s="603" t="s">
        <v>134</v>
      </c>
      <c r="M922" s="789"/>
      <c r="N922" s="603"/>
      <c r="O922" s="603"/>
      <c r="P922" s="603"/>
      <c r="Q922" s="603"/>
    </row>
    <row r="923" spans="1:17" s="25" customFormat="1" ht="18.75" customHeight="1" x14ac:dyDescent="0.3">
      <c r="A923" s="25">
        <v>1</v>
      </c>
      <c r="C923" s="20"/>
      <c r="D923" s="20"/>
      <c r="F923" s="603" t="s">
        <v>117</v>
      </c>
      <c r="G923" s="606"/>
      <c r="I923" s="20"/>
      <c r="J923" s="20"/>
      <c r="L923" s="603" t="s">
        <v>117</v>
      </c>
      <c r="M923" s="789"/>
      <c r="N923" s="603"/>
      <c r="O923" s="603"/>
      <c r="P923" s="603"/>
      <c r="Q923" s="603"/>
    </row>
    <row r="924" spans="1:17" s="25" customFormat="1" ht="18.75" customHeight="1" x14ac:dyDescent="0.3">
      <c r="A924" s="25">
        <v>1</v>
      </c>
      <c r="C924" s="20"/>
      <c r="D924" s="20"/>
      <c r="F924" s="603" t="s">
        <v>257</v>
      </c>
      <c r="G924" s="606"/>
      <c r="I924" s="20"/>
      <c r="J924" s="20"/>
      <c r="L924" s="603" t="s">
        <v>257</v>
      </c>
      <c r="M924" s="789"/>
      <c r="N924" s="603"/>
      <c r="O924" s="603"/>
      <c r="P924" s="603"/>
      <c r="Q924" s="603"/>
    </row>
    <row r="925" spans="1:17" s="25" customFormat="1" ht="18.75" customHeight="1" x14ac:dyDescent="0.3">
      <c r="A925" s="25">
        <v>1</v>
      </c>
      <c r="C925" s="20"/>
      <c r="D925" s="20"/>
      <c r="E925" s="20"/>
      <c r="F925" s="20"/>
      <c r="G925" s="656"/>
      <c r="I925" s="20"/>
      <c r="J925" s="20"/>
      <c r="K925" s="20"/>
      <c r="L925" s="20"/>
      <c r="M925" s="788"/>
    </row>
    <row r="926" spans="1:17" s="25" customFormat="1" ht="18.75" customHeight="1" x14ac:dyDescent="0.3">
      <c r="A926" s="25">
        <v>1</v>
      </c>
      <c r="C926" s="20"/>
      <c r="D926" s="20"/>
      <c r="E926" s="20"/>
      <c r="F926" s="20"/>
      <c r="G926" s="656"/>
      <c r="I926" s="20"/>
      <c r="J926" s="20"/>
      <c r="K926" s="20"/>
      <c r="L926" s="20"/>
      <c r="M926" s="788"/>
    </row>
    <row r="927" spans="1:17" s="25" customFormat="1" ht="18.75" customHeight="1" x14ac:dyDescent="0.3">
      <c r="A927" s="25">
        <v>1</v>
      </c>
      <c r="C927" s="20"/>
      <c r="D927" s="20"/>
      <c r="E927" s="20"/>
      <c r="F927" s="20"/>
      <c r="G927" s="656"/>
      <c r="I927" s="20"/>
      <c r="J927" s="20"/>
      <c r="K927" s="20"/>
      <c r="L927" s="20"/>
      <c r="M927" s="788"/>
    </row>
    <row r="928" spans="1:17" s="25" customFormat="1" ht="18.75" customHeight="1" x14ac:dyDescent="0.3">
      <c r="A928" s="25">
        <v>1</v>
      </c>
      <c r="C928" s="1612" t="s">
        <v>119</v>
      </c>
      <c r="D928" s="1612"/>
      <c r="E928" s="1612"/>
      <c r="F928" s="26"/>
      <c r="G928" s="606"/>
      <c r="I928" s="1612" t="s">
        <v>119</v>
      </c>
      <c r="J928" s="1612"/>
      <c r="K928" s="1612"/>
      <c r="L928" s="26"/>
      <c r="M928" s="788"/>
    </row>
    <row r="929" spans="1:13" s="25" customFormat="1" ht="18.75" customHeight="1" x14ac:dyDescent="0.3">
      <c r="A929" s="25">
        <v>1</v>
      </c>
      <c r="C929" s="1610">
        <v>45260</v>
      </c>
      <c r="D929" s="1610"/>
      <c r="E929" s="1610"/>
      <c r="F929" s="27"/>
      <c r="G929" s="606"/>
      <c r="I929" s="1610">
        <f>C929</f>
        <v>45260</v>
      </c>
      <c r="J929" s="1610"/>
      <c r="K929" s="1610"/>
      <c r="L929" s="27"/>
      <c r="M929" s="788"/>
    </row>
    <row r="930" spans="1:13" s="25" customFormat="1" ht="18.75" customHeight="1" x14ac:dyDescent="0.3">
      <c r="A930" s="25">
        <v>1</v>
      </c>
      <c r="C930" s="20"/>
      <c r="D930" s="20"/>
      <c r="E930" s="20"/>
      <c r="F930" s="27"/>
      <c r="G930" s="606"/>
      <c r="M930" s="788"/>
    </row>
    <row r="931" spans="1:13" s="25" customFormat="1" ht="18.75" customHeight="1" x14ac:dyDescent="0.3">
      <c r="A931" s="25">
        <v>1</v>
      </c>
      <c r="C931" s="882"/>
      <c r="D931" s="20"/>
      <c r="E931" s="20"/>
      <c r="F931" s="27"/>
      <c r="G931" s="606"/>
      <c r="I931" s="882"/>
      <c r="J931" s="20"/>
      <c r="K931" s="20"/>
      <c r="L931" s="27"/>
      <c r="M931" s="788"/>
    </row>
    <row r="932" spans="1:13" s="25" customFormat="1" ht="18.75" customHeight="1" x14ac:dyDescent="0.3">
      <c r="A932" s="25">
        <v>1</v>
      </c>
      <c r="B932" s="28" t="s">
        <v>120</v>
      </c>
      <c r="C932" s="29" t="s">
        <v>121</v>
      </c>
      <c r="D932" s="1611" t="s">
        <v>122</v>
      </c>
      <c r="E932" s="1611"/>
      <c r="F932" s="1611"/>
      <c r="G932" s="606"/>
      <c r="H932" s="28" t="s">
        <v>120</v>
      </c>
      <c r="I932" s="29" t="s">
        <v>121</v>
      </c>
      <c r="J932" s="1611" t="s">
        <v>123</v>
      </c>
      <c r="K932" s="1611"/>
      <c r="L932" s="1611"/>
      <c r="M932" s="788"/>
    </row>
    <row r="933" spans="1:13" s="25" customFormat="1" ht="18.75" customHeight="1" x14ac:dyDescent="0.3">
      <c r="A933" s="25">
        <v>1</v>
      </c>
      <c r="B933" s="28" t="s">
        <v>124</v>
      </c>
      <c r="C933" s="28" t="s">
        <v>265</v>
      </c>
      <c r="D933" s="29" t="s">
        <v>125</v>
      </c>
      <c r="E933" s="883" t="s">
        <v>126</v>
      </c>
      <c r="F933" s="883" t="s">
        <v>127</v>
      </c>
      <c r="G933" s="606"/>
      <c r="H933" s="28" t="s">
        <v>124</v>
      </c>
      <c r="I933" s="28" t="s">
        <v>265</v>
      </c>
      <c r="J933" s="29" t="s">
        <v>125</v>
      </c>
      <c r="K933" s="883" t="s">
        <v>126</v>
      </c>
      <c r="L933" s="883" t="s">
        <v>127</v>
      </c>
      <c r="M933" s="788"/>
    </row>
    <row r="934" spans="1:13" s="257" customFormat="1" ht="19.5" customHeight="1" x14ac:dyDescent="0.3">
      <c r="A934" s="25">
        <v>1</v>
      </c>
      <c r="B934" s="883" t="s">
        <v>8</v>
      </c>
      <c r="C934" s="6" t="s">
        <v>58</v>
      </c>
      <c r="D934" s="2" t="s">
        <v>199</v>
      </c>
      <c r="E934" s="3">
        <v>66</v>
      </c>
      <c r="F934" s="3">
        <v>336.63</v>
      </c>
      <c r="G934" s="606"/>
      <c r="H934" s="883" t="s">
        <v>8</v>
      </c>
      <c r="I934" s="6" t="s">
        <v>58</v>
      </c>
      <c r="J934" s="2" t="s">
        <v>222</v>
      </c>
      <c r="K934" s="3">
        <v>85</v>
      </c>
      <c r="L934" s="3">
        <v>376.70499999999998</v>
      </c>
      <c r="M934" s="791"/>
    </row>
    <row r="935" spans="1:13" s="50" customFormat="1" x14ac:dyDescent="0.3">
      <c r="A935" s="25">
        <v>1</v>
      </c>
      <c r="B935" s="883" t="s">
        <v>3</v>
      </c>
      <c r="C935" s="6" t="s">
        <v>69</v>
      </c>
      <c r="D935" s="2" t="s">
        <v>22</v>
      </c>
      <c r="E935" s="3">
        <v>24</v>
      </c>
      <c r="F935" s="3">
        <v>3.9199999999999995</v>
      </c>
      <c r="G935" s="605"/>
      <c r="H935" s="883" t="s">
        <v>3</v>
      </c>
      <c r="I935" s="6" t="s">
        <v>69</v>
      </c>
      <c r="J935" s="2" t="s">
        <v>22</v>
      </c>
      <c r="K935" s="3">
        <v>24</v>
      </c>
      <c r="L935" s="3">
        <v>3.9199999999999995</v>
      </c>
      <c r="M935" s="792"/>
    </row>
    <row r="936" spans="1:13" s="257" customFormat="1" ht="18.75" customHeight="1" x14ac:dyDescent="0.3">
      <c r="A936" s="25">
        <v>1</v>
      </c>
      <c r="B936" s="883" t="s">
        <v>0</v>
      </c>
      <c r="C936" s="6" t="s">
        <v>114</v>
      </c>
      <c r="D936" s="2" t="s">
        <v>2</v>
      </c>
      <c r="E936" s="3">
        <v>6</v>
      </c>
      <c r="F936" s="3">
        <v>28</v>
      </c>
      <c r="G936" s="594"/>
      <c r="H936" s="883" t="s">
        <v>0</v>
      </c>
      <c r="I936" s="6" t="s">
        <v>114</v>
      </c>
      <c r="J936" s="2" t="s">
        <v>2</v>
      </c>
      <c r="K936" s="3">
        <v>6</v>
      </c>
      <c r="L936" s="3">
        <v>28</v>
      </c>
      <c r="M936" s="791"/>
    </row>
    <row r="937" spans="1:13" s="25" customFormat="1" x14ac:dyDescent="0.3">
      <c r="A937" s="25">
        <v>1</v>
      </c>
      <c r="B937" s="883" t="s">
        <v>77</v>
      </c>
      <c r="C937" s="6" t="s">
        <v>11</v>
      </c>
      <c r="D937" s="2" t="s">
        <v>5</v>
      </c>
      <c r="E937" s="3">
        <v>50</v>
      </c>
      <c r="F937" s="3">
        <v>117</v>
      </c>
      <c r="G937" s="606"/>
      <c r="H937" s="883" t="s">
        <v>77</v>
      </c>
      <c r="I937" s="6" t="s">
        <v>11</v>
      </c>
      <c r="J937" s="2" t="s">
        <v>5</v>
      </c>
      <c r="K937" s="3">
        <v>50</v>
      </c>
      <c r="L937" s="3">
        <v>117</v>
      </c>
      <c r="M937" s="788"/>
    </row>
    <row r="938" spans="1:13" s="25" customFormat="1" x14ac:dyDescent="0.3">
      <c r="A938" s="25">
        <v>1</v>
      </c>
      <c r="B938" s="5">
        <v>5</v>
      </c>
      <c r="C938" s="6" t="s">
        <v>93</v>
      </c>
      <c r="D938" s="2" t="s">
        <v>2</v>
      </c>
      <c r="E938" s="3">
        <v>75</v>
      </c>
      <c r="F938" s="3">
        <v>92</v>
      </c>
      <c r="G938" s="605"/>
      <c r="H938" s="5">
        <v>5</v>
      </c>
      <c r="I938" s="6" t="s">
        <v>93</v>
      </c>
      <c r="J938" s="2" t="s">
        <v>2</v>
      </c>
      <c r="K938" s="3">
        <v>75</v>
      </c>
      <c r="L938" s="3">
        <v>92</v>
      </c>
      <c r="M938" s="788"/>
    </row>
    <row r="939" spans="1:13" s="25" customFormat="1" x14ac:dyDescent="0.3">
      <c r="A939" s="25">
        <v>1</v>
      </c>
      <c r="B939" s="5"/>
      <c r="C939" s="6"/>
      <c r="D939" s="2"/>
      <c r="E939" s="3"/>
      <c r="F939" s="3"/>
      <c r="G939" s="605"/>
      <c r="H939" s="5"/>
      <c r="I939" s="6"/>
      <c r="J939" s="2"/>
      <c r="K939" s="3"/>
      <c r="L939" s="3"/>
      <c r="M939" s="788"/>
    </row>
    <row r="940" spans="1:13" s="25" customFormat="1" x14ac:dyDescent="0.3">
      <c r="A940" s="25">
        <v>1</v>
      </c>
      <c r="B940" s="5"/>
      <c r="C940" s="6"/>
      <c r="D940" s="2" t="s">
        <v>128</v>
      </c>
      <c r="E940" s="3">
        <f>SUM(E934:E938)</f>
        <v>221</v>
      </c>
      <c r="F940" s="3">
        <f>SUM(F934:F938)</f>
        <v>577.54999999999995</v>
      </c>
      <c r="G940" s="605"/>
      <c r="H940" s="5"/>
      <c r="I940" s="6"/>
      <c r="J940" s="2" t="s">
        <v>128</v>
      </c>
      <c r="K940" s="3">
        <f>SUM(K934:K938)</f>
        <v>240</v>
      </c>
      <c r="L940" s="3">
        <f>SUM(L934:L938)</f>
        <v>617.625</v>
      </c>
      <c r="M940" s="788"/>
    </row>
    <row r="941" spans="1:13" s="25" customFormat="1" x14ac:dyDescent="0.3">
      <c r="A941" s="25">
        <v>1</v>
      </c>
      <c r="B941" s="5"/>
      <c r="C941" s="6"/>
      <c r="D941" s="2"/>
      <c r="E941" s="3"/>
      <c r="F941" s="3"/>
      <c r="G941" s="605"/>
      <c r="H941" s="5"/>
      <c r="I941" s="6"/>
      <c r="J941" s="2"/>
      <c r="K941" s="3"/>
      <c r="L941" s="3"/>
      <c r="M941" s="788"/>
    </row>
    <row r="942" spans="1:13" s="25" customFormat="1" x14ac:dyDescent="0.3">
      <c r="A942" s="25">
        <v>1</v>
      </c>
      <c r="B942" s="28" t="s">
        <v>124</v>
      </c>
      <c r="C942" s="3" t="s">
        <v>259</v>
      </c>
      <c r="D942" s="2" t="s">
        <v>125</v>
      </c>
      <c r="E942" s="3" t="s">
        <v>126</v>
      </c>
      <c r="F942" s="3" t="s">
        <v>127</v>
      </c>
      <c r="G942" s="605"/>
      <c r="H942" s="28" t="s">
        <v>124</v>
      </c>
      <c r="I942" s="3" t="s">
        <v>247</v>
      </c>
      <c r="J942" s="2" t="s">
        <v>125</v>
      </c>
      <c r="K942" s="3" t="s">
        <v>126</v>
      </c>
      <c r="L942" s="3" t="s">
        <v>127</v>
      </c>
      <c r="M942" s="788"/>
    </row>
    <row r="943" spans="1:13" s="257" customFormat="1" x14ac:dyDescent="0.3">
      <c r="A943" s="25">
        <v>1</v>
      </c>
      <c r="B943" s="883" t="s">
        <v>8</v>
      </c>
      <c r="C943" s="6" t="s">
        <v>355</v>
      </c>
      <c r="D943" s="2" t="s">
        <v>9</v>
      </c>
      <c r="E943" s="3">
        <v>60</v>
      </c>
      <c r="F943" s="3">
        <v>132</v>
      </c>
      <c r="G943" s="606"/>
      <c r="H943" s="883" t="s">
        <v>8</v>
      </c>
      <c r="I943" s="6" t="s">
        <v>355</v>
      </c>
      <c r="J943" s="2" t="s">
        <v>9</v>
      </c>
      <c r="K943" s="3">
        <v>60</v>
      </c>
      <c r="L943" s="3">
        <v>132</v>
      </c>
      <c r="M943" s="791"/>
    </row>
    <row r="944" spans="1:13" s="25" customFormat="1" ht="19.5" customHeight="1" x14ac:dyDescent="0.3">
      <c r="A944" s="25">
        <v>1</v>
      </c>
      <c r="B944" s="883" t="s">
        <v>3</v>
      </c>
      <c r="C944" s="6" t="s">
        <v>72</v>
      </c>
      <c r="D944" s="2" t="s">
        <v>73</v>
      </c>
      <c r="E944" s="3">
        <v>65</v>
      </c>
      <c r="F944" s="3">
        <v>226</v>
      </c>
      <c r="G944" s="606"/>
      <c r="H944" s="883" t="s">
        <v>3</v>
      </c>
      <c r="I944" s="6" t="s">
        <v>72</v>
      </c>
      <c r="J944" s="2" t="s">
        <v>17</v>
      </c>
      <c r="K944" s="3">
        <v>80</v>
      </c>
      <c r="L944" s="3">
        <v>271.20000000000005</v>
      </c>
      <c r="M944" s="788"/>
    </row>
    <row r="945" spans="1:13" s="420" customFormat="1" x14ac:dyDescent="0.3">
      <c r="A945" s="25">
        <v>1</v>
      </c>
      <c r="B945" s="883" t="s">
        <v>0</v>
      </c>
      <c r="C945" s="6" t="s">
        <v>278</v>
      </c>
      <c r="D945" s="2" t="s">
        <v>17</v>
      </c>
      <c r="E945" s="3">
        <v>20</v>
      </c>
      <c r="F945" s="3">
        <v>213.71</v>
      </c>
      <c r="G945" s="606"/>
      <c r="H945" s="883" t="s">
        <v>0</v>
      </c>
      <c r="I945" s="6" t="s">
        <v>278</v>
      </c>
      <c r="J945" s="2" t="s">
        <v>44</v>
      </c>
      <c r="K945" s="3">
        <v>24</v>
      </c>
      <c r="L945" s="3">
        <v>256.45</v>
      </c>
      <c r="M945" s="796"/>
    </row>
    <row r="946" spans="1:13" s="50" customFormat="1" x14ac:dyDescent="0.3">
      <c r="A946" s="25">
        <v>1</v>
      </c>
      <c r="B946" s="883" t="s">
        <v>77</v>
      </c>
      <c r="C946" s="6" t="s">
        <v>69</v>
      </c>
      <c r="D946" s="2" t="s">
        <v>22</v>
      </c>
      <c r="E946" s="3">
        <v>24</v>
      </c>
      <c r="F946" s="3">
        <v>3.9199999999999995</v>
      </c>
      <c r="G946" s="605"/>
      <c r="H946" s="883" t="s">
        <v>77</v>
      </c>
      <c r="I946" s="6" t="s">
        <v>69</v>
      </c>
      <c r="J946" s="2" t="s">
        <v>22</v>
      </c>
      <c r="K946" s="3">
        <v>24</v>
      </c>
      <c r="L946" s="3">
        <v>3.9199999999999995</v>
      </c>
      <c r="M946" s="792"/>
    </row>
    <row r="947" spans="1:13" s="25" customFormat="1" ht="19.5" customHeight="1" x14ac:dyDescent="0.3">
      <c r="A947" s="25">
        <v>1</v>
      </c>
      <c r="B947" s="883" t="s">
        <v>23</v>
      </c>
      <c r="C947" s="6" t="s">
        <v>113</v>
      </c>
      <c r="D947" s="2" t="s">
        <v>2</v>
      </c>
      <c r="E947" s="3">
        <v>15</v>
      </c>
      <c r="F947" s="3">
        <v>94.2</v>
      </c>
      <c r="G947" s="656"/>
      <c r="H947" s="883" t="s">
        <v>23</v>
      </c>
      <c r="I947" s="6" t="s">
        <v>113</v>
      </c>
      <c r="J947" s="2" t="s">
        <v>2</v>
      </c>
      <c r="K947" s="3">
        <v>15</v>
      </c>
      <c r="L947" s="3">
        <v>94.2</v>
      </c>
      <c r="M947" s="788"/>
    </row>
    <row r="948" spans="1:13" s="50" customFormat="1" x14ac:dyDescent="0.3">
      <c r="A948" s="25">
        <v>1</v>
      </c>
      <c r="B948" s="883" t="s">
        <v>51</v>
      </c>
      <c r="C948" s="6" t="s">
        <v>107</v>
      </c>
      <c r="D948" s="2" t="s">
        <v>14</v>
      </c>
      <c r="E948" s="3">
        <v>3.4</v>
      </c>
      <c r="F948" s="823">
        <v>93.2</v>
      </c>
      <c r="G948" s="829"/>
      <c r="H948" s="883" t="s">
        <v>51</v>
      </c>
      <c r="I948" s="6" t="s">
        <v>107</v>
      </c>
      <c r="J948" s="2" t="s">
        <v>14</v>
      </c>
      <c r="K948" s="3">
        <v>3.4</v>
      </c>
      <c r="L948" s="3">
        <v>93.2</v>
      </c>
      <c r="M948" s="786"/>
    </row>
    <row r="949" spans="1:13" s="25" customFormat="1" ht="19.5" customHeight="1" x14ac:dyDescent="0.3">
      <c r="A949" s="25">
        <v>1</v>
      </c>
      <c r="B949" s="883" t="s">
        <v>15</v>
      </c>
      <c r="C949" s="6" t="s">
        <v>108</v>
      </c>
      <c r="D949" s="2" t="s">
        <v>65</v>
      </c>
      <c r="E949" s="3">
        <v>1.2</v>
      </c>
      <c r="F949" s="823">
        <v>21.5</v>
      </c>
      <c r="G949" s="824"/>
      <c r="H949" s="883" t="s">
        <v>15</v>
      </c>
      <c r="I949" s="6" t="s">
        <v>108</v>
      </c>
      <c r="J949" s="2" t="s">
        <v>65</v>
      </c>
      <c r="K949" s="3">
        <v>1.2</v>
      </c>
      <c r="L949" s="3">
        <v>21.5</v>
      </c>
      <c r="M949" s="788"/>
    </row>
    <row r="950" spans="1:13" s="50" customFormat="1" x14ac:dyDescent="0.3">
      <c r="A950" s="25">
        <v>1</v>
      </c>
      <c r="B950" s="883" t="s">
        <v>53</v>
      </c>
      <c r="C950" s="6" t="s">
        <v>397</v>
      </c>
      <c r="D950" s="2" t="s">
        <v>4</v>
      </c>
      <c r="E950" s="3">
        <v>100</v>
      </c>
      <c r="F950" s="823">
        <v>554</v>
      </c>
      <c r="G950" s="830"/>
      <c r="H950" s="883" t="s">
        <v>53</v>
      </c>
      <c r="I950" s="6" t="s">
        <v>397</v>
      </c>
      <c r="J950" s="2" t="s">
        <v>4</v>
      </c>
      <c r="K950" s="3">
        <v>100</v>
      </c>
      <c r="L950" s="3">
        <v>554</v>
      </c>
      <c r="M950" s="786"/>
    </row>
    <row r="951" spans="1:13" s="50" customFormat="1" x14ac:dyDescent="0.3">
      <c r="A951" s="25">
        <v>1</v>
      </c>
      <c r="B951" s="5"/>
      <c r="C951" s="6"/>
      <c r="D951" s="2"/>
      <c r="E951" s="3"/>
      <c r="F951" s="823"/>
      <c r="G951" s="827"/>
      <c r="H951" s="5"/>
      <c r="I951" s="6"/>
      <c r="J951" s="2"/>
      <c r="K951" s="3"/>
      <c r="L951" s="3"/>
      <c r="M951" s="792"/>
    </row>
    <row r="952" spans="1:13" s="25" customFormat="1" x14ac:dyDescent="0.3">
      <c r="A952" s="25">
        <v>1</v>
      </c>
      <c r="B952" s="883"/>
      <c r="C952" s="6"/>
      <c r="D952" s="2" t="s">
        <v>128</v>
      </c>
      <c r="E952" s="3">
        <f>SUM(E943:E951)</f>
        <v>288.60000000000002</v>
      </c>
      <c r="F952" s="823">
        <f>SUM(F943:F951)</f>
        <v>1338.5300000000002</v>
      </c>
      <c r="G952" s="827"/>
      <c r="H952" s="883"/>
      <c r="I952" s="6"/>
      <c r="J952" s="2" t="s">
        <v>128</v>
      </c>
      <c r="K952" s="3">
        <f>SUM(K943:K951)</f>
        <v>307.60000000000002</v>
      </c>
      <c r="L952" s="3">
        <f>SUM(L943:L951)</f>
        <v>1426.4700000000003</v>
      </c>
      <c r="M952" s="788"/>
    </row>
    <row r="953" spans="1:13" s="25" customFormat="1" x14ac:dyDescent="0.3">
      <c r="A953" s="25">
        <v>1</v>
      </c>
      <c r="B953" s="5"/>
      <c r="C953" s="6"/>
      <c r="D953" s="2"/>
      <c r="E953" s="3"/>
      <c r="F953" s="823"/>
      <c r="G953" s="827"/>
      <c r="H953" s="5"/>
      <c r="I953" s="6"/>
      <c r="J953" s="2"/>
      <c r="K953" s="3"/>
      <c r="L953" s="3"/>
      <c r="M953" s="788"/>
    </row>
    <row r="954" spans="1:13" s="25" customFormat="1" x14ac:dyDescent="0.3">
      <c r="A954" s="25">
        <v>1</v>
      </c>
      <c r="B954" s="5"/>
      <c r="C954" s="6"/>
      <c r="D954" s="2"/>
      <c r="E954" s="3"/>
      <c r="F954" s="3"/>
      <c r="G954" s="657"/>
      <c r="H954" s="5"/>
      <c r="I954" s="6"/>
      <c r="J954" s="2"/>
      <c r="K954" s="3"/>
      <c r="L954" s="3"/>
      <c r="M954" s="788"/>
    </row>
    <row r="955" spans="1:13" s="25" customFormat="1" x14ac:dyDescent="0.3">
      <c r="A955" s="25">
        <v>1</v>
      </c>
      <c r="B955" s="883"/>
      <c r="C955" s="6"/>
      <c r="D955" s="2" t="s">
        <v>136</v>
      </c>
      <c r="E955" s="3">
        <f>+E952+E940</f>
        <v>509.6</v>
      </c>
      <c r="F955" s="3">
        <f>+F952+F940</f>
        <v>1916.0800000000002</v>
      </c>
      <c r="G955" s="657"/>
      <c r="H955" s="3"/>
      <c r="I955" s="3"/>
      <c r="J955" s="3" t="s">
        <v>136</v>
      </c>
      <c r="K955" s="3">
        <f>+K952+K940</f>
        <v>547.6</v>
      </c>
      <c r="L955" s="3">
        <f>+L952+L940</f>
        <v>2044.0950000000003</v>
      </c>
      <c r="M955" s="788"/>
    </row>
    <row r="956" spans="1:13" s="25" customFormat="1" ht="18.75" customHeight="1" x14ac:dyDescent="0.3">
      <c r="A956" s="25">
        <v>1</v>
      </c>
      <c r="C956" s="20"/>
      <c r="D956" s="20"/>
      <c r="F956" s="24"/>
      <c r="G956" s="657"/>
      <c r="I956" s="20"/>
      <c r="J956" s="20"/>
      <c r="L956" s="24"/>
      <c r="M956" s="788"/>
    </row>
    <row r="957" spans="1:13" s="25" customFormat="1" ht="18.75" customHeight="1" x14ac:dyDescent="0.3">
      <c r="A957" s="25">
        <v>1</v>
      </c>
      <c r="C957" s="20"/>
      <c r="D957" s="20"/>
      <c r="F957" s="24"/>
      <c r="G957" s="606"/>
      <c r="I957" s="20"/>
      <c r="J957" s="20"/>
      <c r="L957" s="24"/>
      <c r="M957" s="788"/>
    </row>
    <row r="958" spans="1:13" s="25" customFormat="1" x14ac:dyDescent="0.3">
      <c r="A958" s="25">
        <v>1</v>
      </c>
      <c r="B958" s="461"/>
      <c r="C958" s="461"/>
      <c r="D958" s="461"/>
      <c r="E958" s="461"/>
      <c r="F958" s="461"/>
      <c r="G958" s="660"/>
      <c r="H958" s="36"/>
      <c r="I958" s="463"/>
      <c r="J958" s="463"/>
      <c r="K958" s="463"/>
      <c r="L958" s="463"/>
      <c r="M958" s="788"/>
    </row>
    <row r="959" spans="1:13" s="25" customFormat="1" x14ac:dyDescent="0.3">
      <c r="A959" s="25">
        <v>1</v>
      </c>
      <c r="B959" s="461"/>
      <c r="C959" s="36"/>
      <c r="D959" s="462"/>
      <c r="E959" s="463"/>
      <c r="F959" s="463"/>
      <c r="G959" s="659"/>
      <c r="H959" s="463"/>
      <c r="I959" s="463"/>
      <c r="J959" s="463"/>
      <c r="K959" s="463"/>
      <c r="L959" s="463"/>
      <c r="M959" s="788"/>
    </row>
    <row r="960" spans="1:13" s="25" customFormat="1" ht="18.75" customHeight="1" x14ac:dyDescent="0.3">
      <c r="A960" s="25">
        <v>1</v>
      </c>
      <c r="C960" s="37" t="s">
        <v>130</v>
      </c>
      <c r="E960" s="94" t="s">
        <v>131</v>
      </c>
      <c r="F960" s="20"/>
      <c r="G960" s="606"/>
      <c r="I960" s="37" t="s">
        <v>130</v>
      </c>
      <c r="K960" s="94" t="s">
        <v>131</v>
      </c>
      <c r="L960" s="20"/>
      <c r="M960" s="788"/>
    </row>
    <row r="961" spans="1:17" s="25" customFormat="1" ht="51.75" customHeight="1" x14ac:dyDescent="0.3">
      <c r="A961" s="25">
        <v>1</v>
      </c>
      <c r="C961" s="38" t="s">
        <v>132</v>
      </c>
      <c r="E961" s="38" t="s">
        <v>140</v>
      </c>
      <c r="F961" s="39"/>
      <c r="G961" s="606"/>
      <c r="I961" s="38" t="s">
        <v>139</v>
      </c>
      <c r="K961" s="38" t="s">
        <v>140</v>
      </c>
      <c r="L961" s="39"/>
      <c r="M961" s="788"/>
    </row>
    <row r="962" spans="1:17" s="25" customFormat="1" ht="23.25" customHeight="1" x14ac:dyDescent="0.3">
      <c r="A962" s="25">
        <v>1</v>
      </c>
      <c r="C962" s="38"/>
      <c r="E962" s="38"/>
      <c r="F962" s="39"/>
      <c r="G962" s="606"/>
      <c r="H962" s="38"/>
      <c r="J962" s="38"/>
      <c r="K962" s="39"/>
      <c r="L962" s="38"/>
      <c r="M962" s="788"/>
    </row>
    <row r="963" spans="1:17" s="25" customFormat="1" ht="18.75" customHeight="1" x14ac:dyDescent="0.3">
      <c r="A963" s="25">
        <v>1</v>
      </c>
      <c r="B963" s="848"/>
      <c r="C963" s="849"/>
      <c r="D963" s="849"/>
      <c r="E963" s="849"/>
      <c r="F963" s="849"/>
      <c r="G963" s="853"/>
      <c r="H963" s="848"/>
      <c r="I963" s="849"/>
      <c r="J963" s="849"/>
      <c r="K963" s="849"/>
      <c r="L963" s="849"/>
      <c r="M963" s="788"/>
    </row>
    <row r="964" spans="1:17" s="25" customFormat="1" ht="18.75" customHeight="1" x14ac:dyDescent="0.3">
      <c r="A964" s="25">
        <v>1</v>
      </c>
      <c r="C964" s="22" t="s">
        <v>115</v>
      </c>
      <c r="D964" s="20"/>
      <c r="E964" s="20"/>
      <c r="F964" s="20"/>
      <c r="G964" s="656"/>
      <c r="I964" s="22" t="s">
        <v>115</v>
      </c>
      <c r="J964" s="20"/>
      <c r="K964" s="20"/>
      <c r="L964" s="20"/>
      <c r="M964" s="788"/>
    </row>
    <row r="965" spans="1:17" s="25" customFormat="1" ht="18.75" customHeight="1" x14ac:dyDescent="0.3">
      <c r="A965" s="25">
        <v>1</v>
      </c>
      <c r="C965" s="22" t="s">
        <v>137</v>
      </c>
      <c r="D965" s="20"/>
      <c r="E965" s="20"/>
      <c r="F965" s="20"/>
      <c r="G965" s="606"/>
      <c r="I965" s="22" t="s">
        <v>138</v>
      </c>
      <c r="J965" s="20"/>
      <c r="K965" s="20"/>
      <c r="L965" s="20"/>
      <c r="M965" s="788"/>
    </row>
    <row r="966" spans="1:17" s="25" customFormat="1" ht="18.75" customHeight="1" x14ac:dyDescent="0.3">
      <c r="A966" s="25">
        <v>1</v>
      </c>
      <c r="C966" s="20"/>
      <c r="D966" s="20"/>
      <c r="E966" s="20"/>
      <c r="F966" s="20"/>
      <c r="G966" s="606"/>
      <c r="I966" s="20"/>
      <c r="J966" s="20"/>
      <c r="K966" s="20"/>
      <c r="L966" s="20"/>
      <c r="M966" s="788"/>
    </row>
    <row r="967" spans="1:17" s="25" customFormat="1" ht="18.75" customHeight="1" x14ac:dyDescent="0.3">
      <c r="A967" s="25">
        <v>1</v>
      </c>
      <c r="C967" s="20"/>
      <c r="D967" s="20"/>
      <c r="F967" s="603" t="s">
        <v>116</v>
      </c>
      <c r="G967" s="606"/>
      <c r="I967" s="20"/>
      <c r="J967" s="20"/>
      <c r="L967" s="603" t="s">
        <v>116</v>
      </c>
      <c r="M967" s="789"/>
      <c r="N967" s="603"/>
      <c r="O967" s="603"/>
      <c r="P967" s="603"/>
      <c r="Q967" s="603"/>
    </row>
    <row r="968" spans="1:17" s="25" customFormat="1" ht="18.75" customHeight="1" x14ac:dyDescent="0.3">
      <c r="A968" s="25">
        <v>1</v>
      </c>
      <c r="C968" s="20"/>
      <c r="D968" s="20"/>
      <c r="F968" s="603" t="s">
        <v>134</v>
      </c>
      <c r="G968" s="606"/>
      <c r="I968" s="20"/>
      <c r="J968" s="20"/>
      <c r="L968" s="603" t="s">
        <v>134</v>
      </c>
      <c r="M968" s="789"/>
      <c r="N968" s="603"/>
      <c r="O968" s="603"/>
      <c r="P968" s="603"/>
      <c r="Q968" s="603"/>
    </row>
    <row r="969" spans="1:17" s="25" customFormat="1" ht="18.75" customHeight="1" x14ac:dyDescent="0.3">
      <c r="A969" s="25">
        <v>1</v>
      </c>
      <c r="C969" s="20"/>
      <c r="D969" s="20"/>
      <c r="F969" s="603" t="s">
        <v>117</v>
      </c>
      <c r="G969" s="606"/>
      <c r="I969" s="20"/>
      <c r="J969" s="20"/>
      <c r="L969" s="603" t="s">
        <v>117</v>
      </c>
      <c r="M969" s="789"/>
      <c r="N969" s="603"/>
      <c r="O969" s="603"/>
      <c r="P969" s="603"/>
      <c r="Q969" s="603"/>
    </row>
    <row r="970" spans="1:17" s="25" customFormat="1" ht="18.75" customHeight="1" x14ac:dyDescent="0.3">
      <c r="A970" s="25">
        <v>1</v>
      </c>
      <c r="C970" s="20"/>
      <c r="D970" s="20"/>
      <c r="F970" s="603" t="s">
        <v>257</v>
      </c>
      <c r="G970" s="606"/>
      <c r="I970" s="20"/>
      <c r="J970" s="20"/>
      <c r="L970" s="603" t="s">
        <v>257</v>
      </c>
      <c r="M970" s="789"/>
      <c r="N970" s="603"/>
      <c r="O970" s="603"/>
      <c r="P970" s="603"/>
      <c r="Q970" s="603"/>
    </row>
    <row r="971" spans="1:17" s="25" customFormat="1" ht="18.75" customHeight="1" x14ac:dyDescent="0.3">
      <c r="A971" s="25">
        <v>1</v>
      </c>
      <c r="C971" s="20"/>
      <c r="D971" s="20"/>
      <c r="E971" s="20"/>
      <c r="F971" s="20"/>
      <c r="G971" s="656"/>
      <c r="I971" s="20"/>
      <c r="J971" s="20"/>
      <c r="K971" s="20"/>
      <c r="L971" s="20"/>
      <c r="M971" s="788"/>
    </row>
    <row r="972" spans="1:17" s="25" customFormat="1" ht="18.75" customHeight="1" x14ac:dyDescent="0.3">
      <c r="A972" s="25">
        <v>1</v>
      </c>
      <c r="C972" s="20"/>
      <c r="D972" s="20"/>
      <c r="E972" s="20"/>
      <c r="F972" s="20"/>
      <c r="G972" s="656"/>
      <c r="I972" s="20"/>
      <c r="J972" s="20"/>
      <c r="K972" s="20"/>
      <c r="L972" s="20"/>
      <c r="M972" s="788"/>
    </row>
    <row r="973" spans="1:17" s="25" customFormat="1" ht="18.75" customHeight="1" x14ac:dyDescent="0.3">
      <c r="A973" s="25">
        <v>1</v>
      </c>
      <c r="C973" s="20"/>
      <c r="D973" s="20"/>
      <c r="E973" s="20"/>
      <c r="F973" s="20"/>
      <c r="G973" s="656"/>
      <c r="I973" s="20"/>
      <c r="J973" s="20"/>
      <c r="K973" s="20"/>
      <c r="L973" s="20"/>
      <c r="M973" s="788"/>
    </row>
    <row r="974" spans="1:17" s="25" customFormat="1" ht="18.75" customHeight="1" x14ac:dyDescent="0.3">
      <c r="A974" s="25">
        <v>1</v>
      </c>
      <c r="C974" s="1612" t="s">
        <v>119</v>
      </c>
      <c r="D974" s="1612"/>
      <c r="E974" s="1612"/>
      <c r="F974" s="26"/>
      <c r="G974" s="606"/>
      <c r="I974" s="1612" t="s">
        <v>119</v>
      </c>
      <c r="J974" s="1612"/>
      <c r="K974" s="1612"/>
      <c r="L974" s="26"/>
      <c r="M974" s="788"/>
    </row>
    <row r="975" spans="1:17" s="25" customFormat="1" ht="18.75" customHeight="1" x14ac:dyDescent="0.3">
      <c r="A975" s="25">
        <v>1</v>
      </c>
      <c r="C975" s="1610">
        <v>45261</v>
      </c>
      <c r="D975" s="1610"/>
      <c r="E975" s="1610"/>
      <c r="F975" s="27"/>
      <c r="G975" s="606"/>
      <c r="I975" s="1610">
        <f>C975</f>
        <v>45261</v>
      </c>
      <c r="J975" s="1610"/>
      <c r="K975" s="1610"/>
      <c r="L975" s="27"/>
      <c r="M975" s="788"/>
    </row>
    <row r="976" spans="1:17" s="25" customFormat="1" ht="18.75" customHeight="1" x14ac:dyDescent="0.3">
      <c r="A976" s="25">
        <v>1</v>
      </c>
      <c r="C976" s="20"/>
      <c r="D976" s="20"/>
      <c r="E976" s="20"/>
      <c r="F976" s="27"/>
      <c r="G976" s="606"/>
      <c r="M976" s="788"/>
    </row>
    <row r="977" spans="1:13" s="25" customFormat="1" ht="18.75" customHeight="1" x14ac:dyDescent="0.3">
      <c r="A977" s="25">
        <v>1</v>
      </c>
      <c r="C977" s="882"/>
      <c r="D977" s="20"/>
      <c r="E977" s="20"/>
      <c r="F977" s="27"/>
      <c r="G977" s="606"/>
      <c r="I977" s="882"/>
      <c r="J977" s="20"/>
      <c r="K977" s="20"/>
      <c r="L977" s="27"/>
      <c r="M977" s="788"/>
    </row>
    <row r="978" spans="1:13" s="25" customFormat="1" ht="18.75" customHeight="1" x14ac:dyDescent="0.3">
      <c r="A978" s="25">
        <v>1</v>
      </c>
      <c r="B978" s="28" t="s">
        <v>120</v>
      </c>
      <c r="C978" s="29" t="s">
        <v>121</v>
      </c>
      <c r="D978" s="1611" t="s">
        <v>122</v>
      </c>
      <c r="E978" s="1611"/>
      <c r="F978" s="1611"/>
      <c r="G978" s="606"/>
      <c r="H978" s="28" t="s">
        <v>120</v>
      </c>
      <c r="I978" s="29" t="s">
        <v>121</v>
      </c>
      <c r="J978" s="1611" t="s">
        <v>123</v>
      </c>
      <c r="K978" s="1611"/>
      <c r="L978" s="1611"/>
      <c r="M978" s="788"/>
    </row>
    <row r="979" spans="1:13" s="25" customFormat="1" ht="18.75" customHeight="1" x14ac:dyDescent="0.3">
      <c r="A979" s="25">
        <v>1</v>
      </c>
      <c r="B979" s="28" t="s">
        <v>124</v>
      </c>
      <c r="C979" s="28" t="s">
        <v>265</v>
      </c>
      <c r="D979" s="29" t="s">
        <v>125</v>
      </c>
      <c r="E979" s="883" t="s">
        <v>126</v>
      </c>
      <c r="F979" s="883" t="s">
        <v>127</v>
      </c>
      <c r="G979" s="606"/>
      <c r="H979" s="28" t="s">
        <v>124</v>
      </c>
      <c r="I979" s="28" t="s">
        <v>265</v>
      </c>
      <c r="J979" s="29" t="s">
        <v>125</v>
      </c>
      <c r="K979" s="883" t="s">
        <v>126</v>
      </c>
      <c r="L979" s="883" t="s">
        <v>127</v>
      </c>
      <c r="M979" s="788"/>
    </row>
    <row r="980" spans="1:13" s="50" customFormat="1" x14ac:dyDescent="0.3">
      <c r="A980" s="25">
        <v>1</v>
      </c>
      <c r="B980" s="883">
        <v>1</v>
      </c>
      <c r="C980" s="6" t="s">
        <v>74</v>
      </c>
      <c r="D980" s="2" t="s">
        <v>17</v>
      </c>
      <c r="E980" s="3">
        <v>150</v>
      </c>
      <c r="F980" s="3">
        <v>334</v>
      </c>
      <c r="G980" s="606"/>
      <c r="H980" s="883">
        <v>1</v>
      </c>
      <c r="I980" s="6" t="s">
        <v>74</v>
      </c>
      <c r="J980" s="2" t="s">
        <v>17</v>
      </c>
      <c r="K980" s="3">
        <v>150</v>
      </c>
      <c r="L980" s="3">
        <v>276</v>
      </c>
      <c r="M980" s="786"/>
    </row>
    <row r="981" spans="1:13" s="257" customFormat="1" x14ac:dyDescent="0.3">
      <c r="A981" s="25">
        <v>1</v>
      </c>
      <c r="B981" s="883" t="s">
        <v>3</v>
      </c>
      <c r="C981" s="6" t="s">
        <v>258</v>
      </c>
      <c r="D981" s="2" t="s">
        <v>14</v>
      </c>
      <c r="E981" s="3">
        <v>20</v>
      </c>
      <c r="F981" s="3">
        <v>27.6</v>
      </c>
      <c r="G981" s="606"/>
      <c r="H981" s="883" t="s">
        <v>3</v>
      </c>
      <c r="I981" s="6" t="s">
        <v>258</v>
      </c>
      <c r="J981" s="2" t="s">
        <v>14</v>
      </c>
      <c r="K981" s="3">
        <v>20</v>
      </c>
      <c r="L981" s="3">
        <v>27.6</v>
      </c>
      <c r="M981" s="791"/>
    </row>
    <row r="982" spans="1:13" s="257" customFormat="1" ht="18.75" customHeight="1" x14ac:dyDescent="0.3">
      <c r="A982" s="25">
        <v>1</v>
      </c>
      <c r="B982" s="883" t="s">
        <v>0</v>
      </c>
      <c r="C982" s="6" t="s">
        <v>114</v>
      </c>
      <c r="D982" s="2" t="s">
        <v>2</v>
      </c>
      <c r="E982" s="3">
        <v>6</v>
      </c>
      <c r="F982" s="3">
        <v>28</v>
      </c>
      <c r="G982" s="594"/>
      <c r="H982" s="883" t="s">
        <v>0</v>
      </c>
      <c r="I982" s="6" t="s">
        <v>114</v>
      </c>
      <c r="J982" s="2" t="s">
        <v>2</v>
      </c>
      <c r="K982" s="3">
        <v>6</v>
      </c>
      <c r="L982" s="3">
        <v>28</v>
      </c>
      <c r="M982" s="791"/>
    </row>
    <row r="983" spans="1:13" s="25" customFormat="1" x14ac:dyDescent="0.3">
      <c r="A983" s="25">
        <v>1</v>
      </c>
      <c r="B983" s="883" t="s">
        <v>77</v>
      </c>
      <c r="C983" s="6" t="s">
        <v>107</v>
      </c>
      <c r="D983" s="2" t="s">
        <v>14</v>
      </c>
      <c r="E983" s="3">
        <v>3.4</v>
      </c>
      <c r="F983" s="3">
        <v>93.2</v>
      </c>
      <c r="G983" s="606"/>
      <c r="H983" s="883" t="s">
        <v>77</v>
      </c>
      <c r="I983" s="6" t="s">
        <v>107</v>
      </c>
      <c r="J983" s="2" t="s">
        <v>14</v>
      </c>
      <c r="K983" s="3">
        <v>3.4</v>
      </c>
      <c r="L983" s="3">
        <v>93.2</v>
      </c>
      <c r="M983" s="788"/>
    </row>
    <row r="984" spans="1:13" s="50" customFormat="1" ht="18.75" customHeight="1" x14ac:dyDescent="0.3">
      <c r="A984" s="25">
        <v>1</v>
      </c>
      <c r="B984" s="883" t="s">
        <v>23</v>
      </c>
      <c r="C984" s="6" t="s">
        <v>357</v>
      </c>
      <c r="D984" s="2" t="s">
        <v>411</v>
      </c>
      <c r="E984" s="3">
        <v>90</v>
      </c>
      <c r="F984" s="3">
        <v>270</v>
      </c>
      <c r="G984" s="606"/>
      <c r="H984" s="883" t="s">
        <v>23</v>
      </c>
      <c r="I984" s="6" t="s">
        <v>357</v>
      </c>
      <c r="J984" s="2" t="s">
        <v>411</v>
      </c>
      <c r="K984" s="3">
        <v>90</v>
      </c>
      <c r="L984" s="3">
        <v>270</v>
      </c>
      <c r="M984" s="786"/>
    </row>
    <row r="985" spans="1:13" s="25" customFormat="1" x14ac:dyDescent="0.3">
      <c r="A985" s="25">
        <v>1</v>
      </c>
      <c r="B985" s="5"/>
      <c r="C985" s="6"/>
      <c r="D985" s="2"/>
      <c r="E985" s="3"/>
      <c r="F985" s="3"/>
      <c r="G985" s="833"/>
      <c r="H985" s="5"/>
      <c r="I985" s="6"/>
      <c r="J985" s="2"/>
      <c r="K985" s="3"/>
      <c r="L985" s="3"/>
      <c r="M985" s="788"/>
    </row>
    <row r="986" spans="1:13" s="25" customFormat="1" x14ac:dyDescent="0.3">
      <c r="A986" s="25">
        <v>1</v>
      </c>
      <c r="B986" s="5"/>
      <c r="C986" s="6"/>
      <c r="D986" s="2" t="s">
        <v>128</v>
      </c>
      <c r="E986" s="3">
        <f>SUM(E980:E984)</f>
        <v>269.39999999999998</v>
      </c>
      <c r="F986" s="3">
        <f>SUM(F980:F984)</f>
        <v>752.8</v>
      </c>
      <c r="G986" s="833"/>
      <c r="H986" s="5"/>
      <c r="I986" s="6"/>
      <c r="J986" s="2" t="s">
        <v>128</v>
      </c>
      <c r="K986" s="3">
        <f>SUM(K980:K984)</f>
        <v>269.39999999999998</v>
      </c>
      <c r="L986" s="3">
        <f>SUM(L980:L984)</f>
        <v>694.8</v>
      </c>
      <c r="M986" s="788"/>
    </row>
    <row r="987" spans="1:13" s="25" customFormat="1" x14ac:dyDescent="0.3">
      <c r="A987" s="25">
        <v>1</v>
      </c>
      <c r="B987" s="5"/>
      <c r="C987" s="6"/>
      <c r="D987" s="2"/>
      <c r="E987" s="3"/>
      <c r="F987" s="3"/>
      <c r="G987" s="833"/>
      <c r="H987" s="5"/>
      <c r="I987" s="6"/>
      <c r="J987" s="2"/>
      <c r="K987" s="3"/>
      <c r="L987" s="3"/>
      <c r="M987" s="788"/>
    </row>
    <row r="988" spans="1:13" s="25" customFormat="1" x14ac:dyDescent="0.3">
      <c r="A988" s="25">
        <v>1</v>
      </c>
      <c r="B988" s="5"/>
      <c r="C988" s="6"/>
      <c r="D988" s="2"/>
      <c r="E988" s="3"/>
      <c r="F988" s="3"/>
      <c r="G988" s="833"/>
      <c r="H988" s="5"/>
      <c r="I988" s="6"/>
      <c r="J988" s="2"/>
      <c r="K988" s="3"/>
      <c r="L988" s="3"/>
      <c r="M988" s="788"/>
    </row>
    <row r="989" spans="1:13" s="25" customFormat="1" x14ac:dyDescent="0.3">
      <c r="A989" s="25">
        <v>1</v>
      </c>
      <c r="B989" s="28" t="s">
        <v>124</v>
      </c>
      <c r="C989" s="3" t="s">
        <v>259</v>
      </c>
      <c r="D989" s="2" t="s">
        <v>125</v>
      </c>
      <c r="E989" s="3" t="s">
        <v>126</v>
      </c>
      <c r="F989" s="3" t="s">
        <v>127</v>
      </c>
      <c r="G989" s="833"/>
      <c r="H989" s="28" t="s">
        <v>124</v>
      </c>
      <c r="I989" s="3" t="s">
        <v>247</v>
      </c>
      <c r="J989" s="2" t="s">
        <v>125</v>
      </c>
      <c r="K989" s="3" t="s">
        <v>126</v>
      </c>
      <c r="L989" s="3" t="s">
        <v>127</v>
      </c>
      <c r="M989" s="788"/>
    </row>
    <row r="990" spans="1:13" s="8" customFormat="1" ht="18.75" customHeight="1" x14ac:dyDescent="0.3">
      <c r="A990" s="25">
        <v>1</v>
      </c>
      <c r="B990" s="883" t="s">
        <v>8</v>
      </c>
      <c r="C990" s="6" t="s">
        <v>88</v>
      </c>
      <c r="D990" s="2" t="s">
        <v>9</v>
      </c>
      <c r="E990" s="3">
        <v>60</v>
      </c>
      <c r="F990" s="3">
        <v>133.25</v>
      </c>
      <c r="G990" s="834"/>
      <c r="H990" s="883" t="s">
        <v>8</v>
      </c>
      <c r="I990" s="6" t="s">
        <v>88</v>
      </c>
      <c r="J990" s="2" t="s">
        <v>9</v>
      </c>
      <c r="K990" s="3">
        <v>60</v>
      </c>
      <c r="L990" s="3">
        <v>133.25</v>
      </c>
      <c r="M990" s="786">
        <v>45219</v>
      </c>
    </row>
    <row r="991" spans="1:13" s="4" customFormat="1" ht="18.75" customHeight="1" x14ac:dyDescent="0.3">
      <c r="A991" s="25">
        <v>1</v>
      </c>
      <c r="B991" s="883">
        <v>2</v>
      </c>
      <c r="C991" s="6" t="s">
        <v>30</v>
      </c>
      <c r="D991" s="2" t="s">
        <v>28</v>
      </c>
      <c r="E991" s="3">
        <v>65</v>
      </c>
      <c r="F991" s="3">
        <v>222</v>
      </c>
      <c r="G991" s="834"/>
      <c r="H991" s="883">
        <v>2</v>
      </c>
      <c r="I991" s="6" t="s">
        <v>30</v>
      </c>
      <c r="J991" s="2" t="s">
        <v>7</v>
      </c>
      <c r="K991" s="3">
        <v>85</v>
      </c>
      <c r="L991" s="3">
        <v>333</v>
      </c>
      <c r="M991" s="790"/>
    </row>
    <row r="992" spans="1:13" s="25" customFormat="1" ht="19.5" customHeight="1" x14ac:dyDescent="0.3">
      <c r="A992" s="25">
        <v>1</v>
      </c>
      <c r="B992" s="883" t="s">
        <v>0</v>
      </c>
      <c r="C992" s="6" t="s">
        <v>179</v>
      </c>
      <c r="D992" s="2" t="s">
        <v>17</v>
      </c>
      <c r="E992" s="3">
        <v>23</v>
      </c>
      <c r="F992" s="3">
        <v>202.41</v>
      </c>
      <c r="G992" s="834"/>
      <c r="H992" s="883" t="s">
        <v>0</v>
      </c>
      <c r="I992" s="6" t="s">
        <v>179</v>
      </c>
      <c r="J992" s="2" t="s">
        <v>44</v>
      </c>
      <c r="K992" s="3">
        <v>28</v>
      </c>
      <c r="L992" s="3">
        <v>242.89</v>
      </c>
      <c r="M992" s="788"/>
    </row>
    <row r="993" spans="1:13" s="50" customFormat="1" x14ac:dyDescent="0.3">
      <c r="A993" s="25">
        <v>1</v>
      </c>
      <c r="B993" s="883" t="s">
        <v>77</v>
      </c>
      <c r="C993" s="6" t="s">
        <v>69</v>
      </c>
      <c r="D993" s="2" t="s">
        <v>22</v>
      </c>
      <c r="E993" s="3">
        <v>24</v>
      </c>
      <c r="F993" s="3">
        <v>3.9199999999999995</v>
      </c>
      <c r="G993" s="833"/>
      <c r="H993" s="883" t="s">
        <v>77</v>
      </c>
      <c r="I993" s="6" t="s">
        <v>69</v>
      </c>
      <c r="J993" s="2" t="s">
        <v>22</v>
      </c>
      <c r="K993" s="3">
        <v>24</v>
      </c>
      <c r="L993" s="3">
        <v>3.9199999999999995</v>
      </c>
      <c r="M993" s="792"/>
    </row>
    <row r="994" spans="1:13" s="25" customFormat="1" x14ac:dyDescent="0.3">
      <c r="A994" s="25">
        <v>1</v>
      </c>
      <c r="B994" s="883" t="s">
        <v>23</v>
      </c>
      <c r="C994" s="6" t="s">
        <v>144</v>
      </c>
      <c r="D994" s="2" t="s">
        <v>2</v>
      </c>
      <c r="E994" s="3">
        <v>15</v>
      </c>
      <c r="F994" s="3">
        <v>88</v>
      </c>
      <c r="G994" s="834"/>
      <c r="H994" s="883" t="s">
        <v>23</v>
      </c>
      <c r="I994" s="6" t="s">
        <v>144</v>
      </c>
      <c r="J994" s="2" t="s">
        <v>2</v>
      </c>
      <c r="K994" s="3">
        <v>15</v>
      </c>
      <c r="L994" s="3">
        <v>88</v>
      </c>
      <c r="M994" s="788"/>
    </row>
    <row r="995" spans="1:13" s="50" customFormat="1" x14ac:dyDescent="0.3">
      <c r="A995" s="25">
        <v>1</v>
      </c>
      <c r="B995" s="883" t="s">
        <v>51</v>
      </c>
      <c r="C995" s="6" t="s">
        <v>107</v>
      </c>
      <c r="D995" s="2" t="s">
        <v>14</v>
      </c>
      <c r="E995" s="3">
        <v>3.4</v>
      </c>
      <c r="F995" s="3">
        <v>93.2</v>
      </c>
      <c r="G995" s="833"/>
      <c r="H995" s="883" t="s">
        <v>51</v>
      </c>
      <c r="I995" s="6" t="s">
        <v>107</v>
      </c>
      <c r="J995" s="2" t="s">
        <v>14</v>
      </c>
      <c r="K995" s="3">
        <v>3.4</v>
      </c>
      <c r="L995" s="3">
        <v>93.2</v>
      </c>
      <c r="M995" s="786"/>
    </row>
    <row r="996" spans="1:13" s="25" customFormat="1" ht="19.5" customHeight="1" x14ac:dyDescent="0.3">
      <c r="A996" s="25">
        <v>1</v>
      </c>
      <c r="B996" s="883" t="s">
        <v>15</v>
      </c>
      <c r="C996" s="6" t="s">
        <v>108</v>
      </c>
      <c r="D996" s="2" t="s">
        <v>65</v>
      </c>
      <c r="E996" s="3">
        <v>1.2</v>
      </c>
      <c r="F996" s="3">
        <v>21.5</v>
      </c>
      <c r="G996" s="656"/>
      <c r="H996" s="883" t="s">
        <v>15</v>
      </c>
      <c r="I996" s="6" t="s">
        <v>108</v>
      </c>
      <c r="J996" s="2" t="s">
        <v>65</v>
      </c>
      <c r="K996" s="3">
        <v>1.2</v>
      </c>
      <c r="L996" s="3">
        <v>21.5</v>
      </c>
      <c r="M996" s="788"/>
    </row>
    <row r="997" spans="1:13" s="939" customFormat="1" x14ac:dyDescent="0.3">
      <c r="A997" s="939">
        <v>1</v>
      </c>
      <c r="B997" s="940" t="s">
        <v>23</v>
      </c>
      <c r="C997" s="941" t="s">
        <v>80</v>
      </c>
      <c r="D997" s="942" t="s">
        <v>5</v>
      </c>
      <c r="E997" s="943">
        <v>30</v>
      </c>
      <c r="F997" s="943">
        <v>124.6</v>
      </c>
      <c r="G997" s="954"/>
      <c r="H997" s="940" t="s">
        <v>23</v>
      </c>
      <c r="I997" s="941" t="s">
        <v>80</v>
      </c>
      <c r="J997" s="942" t="s">
        <v>5</v>
      </c>
      <c r="K997" s="943">
        <v>30</v>
      </c>
      <c r="L997" s="943">
        <v>124.6</v>
      </c>
      <c r="M997" s="945"/>
    </row>
    <row r="998" spans="1:13" s="50" customFormat="1" x14ac:dyDescent="0.3">
      <c r="A998" s="25">
        <v>1</v>
      </c>
      <c r="B998" s="5"/>
      <c r="C998" s="6"/>
      <c r="D998" s="2"/>
      <c r="E998" s="3"/>
      <c r="F998" s="3"/>
      <c r="G998" s="657"/>
      <c r="H998" s="5"/>
      <c r="I998" s="6"/>
      <c r="J998" s="2"/>
      <c r="K998" s="3"/>
      <c r="L998" s="3"/>
      <c r="M998" s="792"/>
    </row>
    <row r="999" spans="1:13" s="25" customFormat="1" x14ac:dyDescent="0.3">
      <c r="A999" s="25">
        <v>1</v>
      </c>
      <c r="B999" s="883"/>
      <c r="C999" s="6"/>
      <c r="D999" s="2" t="s">
        <v>128</v>
      </c>
      <c r="E999" s="410">
        <f>SUM(E990:E998)</f>
        <v>221.6</v>
      </c>
      <c r="F999" s="410">
        <f>SUM(F990:F998)</f>
        <v>888.88</v>
      </c>
      <c r="G999" s="783"/>
      <c r="H999" s="883"/>
      <c r="I999" s="6"/>
      <c r="J999" s="2" t="s">
        <v>128</v>
      </c>
      <c r="K999" s="3">
        <f>SUM(K990:K998)</f>
        <v>246.6</v>
      </c>
      <c r="L999" s="3">
        <f>SUM(L990:L998)</f>
        <v>1040.3599999999999</v>
      </c>
      <c r="M999" s="788"/>
    </row>
    <row r="1000" spans="1:13" s="25" customFormat="1" x14ac:dyDescent="0.3">
      <c r="A1000" s="25">
        <v>1</v>
      </c>
      <c r="B1000" s="5"/>
      <c r="C1000" s="6"/>
      <c r="D1000" s="2"/>
      <c r="E1000" s="410"/>
      <c r="F1000" s="410"/>
      <c r="G1000" s="783"/>
      <c r="H1000" s="5"/>
      <c r="I1000" s="6"/>
      <c r="J1000" s="2"/>
      <c r="K1000" s="3"/>
      <c r="L1000" s="3"/>
      <c r="M1000" s="788"/>
    </row>
    <row r="1001" spans="1:13" s="25" customFormat="1" x14ac:dyDescent="0.3">
      <c r="A1001" s="25">
        <v>1</v>
      </c>
      <c r="B1001" s="5"/>
      <c r="C1001" s="6"/>
      <c r="D1001" s="2"/>
      <c r="E1001" s="410"/>
      <c r="F1001" s="410"/>
      <c r="G1001" s="783"/>
      <c r="H1001" s="5"/>
      <c r="I1001" s="6"/>
      <c r="J1001" s="2"/>
      <c r="K1001" s="3"/>
      <c r="L1001" s="3"/>
      <c r="M1001" s="788"/>
    </row>
    <row r="1002" spans="1:13" s="25" customFormat="1" x14ac:dyDescent="0.3">
      <c r="A1002" s="25">
        <v>1</v>
      </c>
      <c r="B1002" s="883"/>
      <c r="C1002" s="6"/>
      <c r="D1002" s="2" t="s">
        <v>136</v>
      </c>
      <c r="E1002" s="410">
        <f>+E999+E986</f>
        <v>491</v>
      </c>
      <c r="F1002" s="410">
        <f>+F999+F986</f>
        <v>1641.6799999999998</v>
      </c>
      <c r="G1002" s="783"/>
      <c r="H1002" s="3"/>
      <c r="I1002" s="3"/>
      <c r="J1002" s="3" t="s">
        <v>136</v>
      </c>
      <c r="K1002" s="3">
        <f>+K999+K986</f>
        <v>516</v>
      </c>
      <c r="L1002" s="3">
        <f>+L999+L986</f>
        <v>1735.1599999999999</v>
      </c>
      <c r="M1002" s="788"/>
    </row>
    <row r="1003" spans="1:13" s="25" customFormat="1" ht="18.75" customHeight="1" x14ac:dyDescent="0.3">
      <c r="A1003" s="25">
        <v>1</v>
      </c>
      <c r="C1003" s="20"/>
      <c r="D1003" s="20"/>
      <c r="E1003" s="403"/>
      <c r="F1003" s="405"/>
      <c r="G1003" s="783"/>
      <c r="I1003" s="20"/>
      <c r="J1003" s="20"/>
      <c r="L1003" s="24"/>
      <c r="M1003" s="788"/>
    </row>
    <row r="1004" spans="1:13" s="25" customFormat="1" ht="18.75" customHeight="1" x14ac:dyDescent="0.3">
      <c r="A1004" s="25">
        <v>1</v>
      </c>
      <c r="C1004" s="20"/>
      <c r="D1004" s="20"/>
      <c r="E1004" s="403"/>
      <c r="F1004" s="405"/>
      <c r="G1004" s="817"/>
      <c r="I1004" s="20"/>
      <c r="J1004" s="20"/>
      <c r="L1004" s="24"/>
      <c r="M1004" s="788"/>
    </row>
    <row r="1005" spans="1:13" s="25" customFormat="1" x14ac:dyDescent="0.3">
      <c r="A1005" s="25">
        <v>1</v>
      </c>
      <c r="B1005" s="461"/>
      <c r="C1005" s="461"/>
      <c r="D1005" s="461"/>
      <c r="E1005" s="820"/>
      <c r="F1005" s="820"/>
      <c r="G1005" s="821"/>
      <c r="H1005" s="36"/>
      <c r="I1005" s="463"/>
      <c r="J1005" s="463"/>
      <c r="K1005" s="463"/>
      <c r="L1005" s="463"/>
      <c r="M1005" s="788"/>
    </row>
    <row r="1006" spans="1:13" s="25" customFormat="1" x14ac:dyDescent="0.3">
      <c r="A1006" s="25">
        <v>1</v>
      </c>
      <c r="B1006" s="461"/>
      <c r="C1006" s="36"/>
      <c r="D1006" s="462"/>
      <c r="E1006" s="463"/>
      <c r="F1006" s="463"/>
      <c r="G1006" s="659"/>
      <c r="H1006" s="463"/>
      <c r="I1006" s="463"/>
      <c r="J1006" s="463"/>
      <c r="K1006" s="463"/>
      <c r="L1006" s="463"/>
      <c r="M1006" s="788"/>
    </row>
    <row r="1007" spans="1:13" s="25" customFormat="1" ht="18.75" customHeight="1" x14ac:dyDescent="0.3">
      <c r="A1007" s="25">
        <v>1</v>
      </c>
      <c r="C1007" s="37" t="s">
        <v>130</v>
      </c>
      <c r="E1007" s="94" t="s">
        <v>131</v>
      </c>
      <c r="F1007" s="20"/>
      <c r="G1007" s="606"/>
      <c r="I1007" s="37" t="s">
        <v>130</v>
      </c>
      <c r="K1007" s="94" t="s">
        <v>131</v>
      </c>
      <c r="L1007" s="20"/>
      <c r="M1007" s="788"/>
    </row>
    <row r="1008" spans="1:13" s="25" customFormat="1" ht="51.75" customHeight="1" x14ac:dyDescent="0.3">
      <c r="A1008" s="25">
        <v>1</v>
      </c>
      <c r="C1008" s="38" t="s">
        <v>132</v>
      </c>
      <c r="E1008" s="38" t="s">
        <v>140</v>
      </c>
      <c r="F1008" s="39"/>
      <c r="G1008" s="606"/>
      <c r="I1008" s="38" t="s">
        <v>139</v>
      </c>
      <c r="K1008" s="38" t="s">
        <v>140</v>
      </c>
      <c r="L1008" s="39"/>
      <c r="M1008" s="788"/>
    </row>
    <row r="1009" spans="1:13" s="25" customFormat="1" ht="23.25" customHeight="1" x14ac:dyDescent="0.3">
      <c r="A1009" s="25">
        <v>1</v>
      </c>
      <c r="C1009" s="38"/>
      <c r="E1009" s="38"/>
      <c r="F1009" s="39"/>
      <c r="G1009" s="606"/>
      <c r="H1009" s="38"/>
      <c r="J1009" s="38"/>
      <c r="K1009" s="39"/>
      <c r="L1009" s="38"/>
      <c r="M1009" s="788"/>
    </row>
    <row r="1010" spans="1:13" s="96" customFormat="1" ht="18.75" customHeight="1" x14ac:dyDescent="0.3">
      <c r="A1010" s="25">
        <v>1</v>
      </c>
      <c r="C1010" s="19"/>
      <c r="D1010" s="19"/>
      <c r="E1010" s="19"/>
      <c r="F1010" s="19"/>
      <c r="G1010" s="656"/>
      <c r="I1010" s="19"/>
      <c r="J1010" s="19"/>
      <c r="K1010" s="19"/>
      <c r="L1010" s="19"/>
      <c r="M1010" s="787"/>
    </row>
    <row r="1011" spans="1:13" x14ac:dyDescent="0.3">
      <c r="A1011" s="25">
        <v>1</v>
      </c>
    </row>
    <row r="1012" spans="1:13" x14ac:dyDescent="0.3">
      <c r="A1012" s="25">
        <v>1</v>
      </c>
    </row>
    <row r="1013" spans="1:13" x14ac:dyDescent="0.3">
      <c r="A1013" s="25">
        <v>1</v>
      </c>
    </row>
    <row r="1014" spans="1:13" x14ac:dyDescent="0.3">
      <c r="A1014" s="25">
        <v>1</v>
      </c>
    </row>
    <row r="1015" spans="1:13" x14ac:dyDescent="0.3">
      <c r="A1015" s="25">
        <v>1</v>
      </c>
    </row>
    <row r="1016" spans="1:13" x14ac:dyDescent="0.3">
      <c r="A1016" s="25">
        <v>1</v>
      </c>
    </row>
    <row r="1017" spans="1:13" x14ac:dyDescent="0.3">
      <c r="A1017" s="25">
        <v>1</v>
      </c>
    </row>
    <row r="1018" spans="1:13" x14ac:dyDescent="0.3">
      <c r="A1018" s="25">
        <v>1</v>
      </c>
    </row>
    <row r="1019" spans="1:13" x14ac:dyDescent="0.3">
      <c r="A1019" s="25">
        <v>1</v>
      </c>
    </row>
    <row r="1020" spans="1:13" x14ac:dyDescent="0.3">
      <c r="A1020" s="25">
        <v>1</v>
      </c>
    </row>
    <row r="1021" spans="1:13" x14ac:dyDescent="0.3">
      <c r="A1021" s="25">
        <v>1</v>
      </c>
    </row>
    <row r="1022" spans="1:13" x14ac:dyDescent="0.3">
      <c r="A1022" s="25">
        <v>1</v>
      </c>
    </row>
    <row r="1023" spans="1:13" x14ac:dyDescent="0.3">
      <c r="A1023" s="25">
        <v>1</v>
      </c>
    </row>
    <row r="1024" spans="1:13" x14ac:dyDescent="0.3">
      <c r="A1024" s="25">
        <v>1</v>
      </c>
    </row>
    <row r="1025" spans="1:1" x14ac:dyDescent="0.3">
      <c r="A1025" s="25">
        <v>1</v>
      </c>
    </row>
    <row r="1026" spans="1:1" x14ac:dyDescent="0.3">
      <c r="A1026" s="25">
        <v>1</v>
      </c>
    </row>
    <row r="1027" spans="1:1" x14ac:dyDescent="0.3">
      <c r="A1027" s="25">
        <v>1</v>
      </c>
    </row>
    <row r="1028" spans="1:1" x14ac:dyDescent="0.3">
      <c r="A1028" s="25">
        <v>1</v>
      </c>
    </row>
    <row r="1029" spans="1:1" x14ac:dyDescent="0.3">
      <c r="A1029" s="25">
        <v>1</v>
      </c>
    </row>
    <row r="1030" spans="1:1" x14ac:dyDescent="0.3">
      <c r="A1030" s="25">
        <v>1</v>
      </c>
    </row>
    <row r="1031" spans="1:1" x14ac:dyDescent="0.3">
      <c r="A1031" s="25">
        <v>1</v>
      </c>
    </row>
    <row r="1032" spans="1:1" x14ac:dyDescent="0.3">
      <c r="A1032" s="25">
        <v>1</v>
      </c>
    </row>
    <row r="1033" spans="1:1" x14ac:dyDescent="0.3">
      <c r="A1033" s="25">
        <v>1</v>
      </c>
    </row>
    <row r="1034" spans="1:1" x14ac:dyDescent="0.3">
      <c r="A1034" s="25">
        <v>1</v>
      </c>
    </row>
    <row r="1035" spans="1:1" x14ac:dyDescent="0.3">
      <c r="A1035" s="25">
        <v>1</v>
      </c>
    </row>
    <row r="1036" spans="1:1" x14ac:dyDescent="0.3">
      <c r="A1036" s="25">
        <v>1</v>
      </c>
    </row>
    <row r="1037" spans="1:1" x14ac:dyDescent="0.3">
      <c r="A1037" s="25">
        <v>1</v>
      </c>
    </row>
    <row r="1038" spans="1:1" x14ac:dyDescent="0.3">
      <c r="A1038" s="25">
        <v>1</v>
      </c>
    </row>
    <row r="1039" spans="1:1" x14ac:dyDescent="0.3">
      <c r="A1039" s="25">
        <v>1</v>
      </c>
    </row>
    <row r="1040" spans="1:1" x14ac:dyDescent="0.3">
      <c r="A1040" s="25">
        <v>1</v>
      </c>
    </row>
    <row r="1041" spans="1:1" x14ac:dyDescent="0.3">
      <c r="A1041" s="25">
        <v>1</v>
      </c>
    </row>
    <row r="1042" spans="1:1" x14ac:dyDescent="0.3">
      <c r="A1042" s="25">
        <v>1</v>
      </c>
    </row>
    <row r="1043" spans="1:1" x14ac:dyDescent="0.3">
      <c r="A1043" s="25">
        <v>1</v>
      </c>
    </row>
    <row r="1044" spans="1:1" x14ac:dyDescent="0.3">
      <c r="A1044" s="25">
        <v>1</v>
      </c>
    </row>
    <row r="1045" spans="1:1" x14ac:dyDescent="0.3">
      <c r="A1045" s="25">
        <v>1</v>
      </c>
    </row>
    <row r="1046" spans="1:1" x14ac:dyDescent="0.3">
      <c r="A1046" s="25">
        <v>1</v>
      </c>
    </row>
    <row r="1047" spans="1:1" x14ac:dyDescent="0.3">
      <c r="A1047" s="25">
        <v>1</v>
      </c>
    </row>
    <row r="1048" spans="1:1" x14ac:dyDescent="0.3">
      <c r="A1048" s="25">
        <v>1</v>
      </c>
    </row>
    <row r="1049" spans="1:1" x14ac:dyDescent="0.3">
      <c r="A1049" s="25">
        <v>1</v>
      </c>
    </row>
    <row r="1050" spans="1:1" x14ac:dyDescent="0.3">
      <c r="A1050" s="25">
        <v>1</v>
      </c>
    </row>
    <row r="1051" spans="1:1" x14ac:dyDescent="0.3">
      <c r="A1051" s="25">
        <v>1</v>
      </c>
    </row>
    <row r="1052" spans="1:1" x14ac:dyDescent="0.3">
      <c r="A1052" s="25">
        <v>1</v>
      </c>
    </row>
    <row r="1053" spans="1:1" x14ac:dyDescent="0.3">
      <c r="A1053" s="25">
        <v>1</v>
      </c>
    </row>
    <row r="1054" spans="1:1" x14ac:dyDescent="0.3">
      <c r="A1054" s="25">
        <v>1</v>
      </c>
    </row>
    <row r="1055" spans="1:1" x14ac:dyDescent="0.3">
      <c r="A1055" s="25">
        <v>1</v>
      </c>
    </row>
    <row r="1056" spans="1:1" x14ac:dyDescent="0.3">
      <c r="A1056" s="25">
        <v>1</v>
      </c>
    </row>
    <row r="1057" spans="1:1" x14ac:dyDescent="0.3">
      <c r="A1057" s="25">
        <v>1</v>
      </c>
    </row>
    <row r="1058" spans="1:1" x14ac:dyDescent="0.3">
      <c r="A1058" s="25">
        <v>1</v>
      </c>
    </row>
    <row r="1059" spans="1:1" x14ac:dyDescent="0.3">
      <c r="A1059" s="25">
        <v>1</v>
      </c>
    </row>
    <row r="1060" spans="1:1" x14ac:dyDescent="0.3">
      <c r="A1060" s="25">
        <v>1</v>
      </c>
    </row>
    <row r="1061" spans="1:1" x14ac:dyDescent="0.3">
      <c r="A1061" s="25">
        <v>1</v>
      </c>
    </row>
    <row r="1062" spans="1:1" x14ac:dyDescent="0.3">
      <c r="A1062" s="25">
        <v>1</v>
      </c>
    </row>
    <row r="1063" spans="1:1" x14ac:dyDescent="0.3">
      <c r="A1063" s="25">
        <v>1</v>
      </c>
    </row>
    <row r="1064" spans="1:1" x14ac:dyDescent="0.3">
      <c r="A1064" s="25">
        <v>1</v>
      </c>
    </row>
    <row r="1065" spans="1:1" x14ac:dyDescent="0.3">
      <c r="A1065" s="25">
        <v>1</v>
      </c>
    </row>
    <row r="1066" spans="1:1" x14ac:dyDescent="0.3">
      <c r="A1066" s="25">
        <v>1</v>
      </c>
    </row>
    <row r="1067" spans="1:1" x14ac:dyDescent="0.3">
      <c r="A1067" s="25">
        <v>1</v>
      </c>
    </row>
    <row r="1068" spans="1:1" x14ac:dyDescent="0.3">
      <c r="A1068" s="25">
        <v>1</v>
      </c>
    </row>
    <row r="1069" spans="1:1" x14ac:dyDescent="0.3">
      <c r="A1069" s="25">
        <v>1</v>
      </c>
    </row>
    <row r="1070" spans="1:1" x14ac:dyDescent="0.3">
      <c r="A1070" s="25">
        <v>1</v>
      </c>
    </row>
    <row r="1071" spans="1:1" x14ac:dyDescent="0.3">
      <c r="A1071" s="25">
        <v>1</v>
      </c>
    </row>
    <row r="1072" spans="1:1" x14ac:dyDescent="0.3">
      <c r="A1072" s="25">
        <v>1</v>
      </c>
    </row>
    <row r="1073" spans="1:1" x14ac:dyDescent="0.3">
      <c r="A1073" s="25">
        <v>1</v>
      </c>
    </row>
    <row r="1074" spans="1:1" x14ac:dyDescent="0.3">
      <c r="A1074" s="25">
        <v>1</v>
      </c>
    </row>
    <row r="1075" spans="1:1" x14ac:dyDescent="0.3">
      <c r="A1075" s="25">
        <v>1</v>
      </c>
    </row>
    <row r="1076" spans="1:1" x14ac:dyDescent="0.3">
      <c r="A1076" s="25">
        <v>1</v>
      </c>
    </row>
    <row r="1077" spans="1:1" x14ac:dyDescent="0.3">
      <c r="A1077" s="25">
        <v>1</v>
      </c>
    </row>
    <row r="1078" spans="1:1" x14ac:dyDescent="0.3">
      <c r="A1078" s="25">
        <v>1</v>
      </c>
    </row>
    <row r="1079" spans="1:1" x14ac:dyDescent="0.3">
      <c r="A1079" s="25">
        <v>1</v>
      </c>
    </row>
    <row r="1080" spans="1:1" x14ac:dyDescent="0.3">
      <c r="A1080" s="25">
        <v>1</v>
      </c>
    </row>
    <row r="1081" spans="1:1" x14ac:dyDescent="0.3">
      <c r="A1081" s="25">
        <v>1</v>
      </c>
    </row>
    <row r="1082" spans="1:1" x14ac:dyDescent="0.3">
      <c r="A1082" s="25">
        <v>1</v>
      </c>
    </row>
    <row r="1083" spans="1:1" x14ac:dyDescent="0.3">
      <c r="A1083" s="25">
        <v>1</v>
      </c>
    </row>
    <row r="1084" spans="1:1" x14ac:dyDescent="0.3">
      <c r="A1084" s="25">
        <v>1</v>
      </c>
    </row>
    <row r="1085" spans="1:1" x14ac:dyDescent="0.3">
      <c r="A1085" s="25">
        <v>1</v>
      </c>
    </row>
    <row r="1086" spans="1:1" x14ac:dyDescent="0.3">
      <c r="A1086" s="25">
        <v>1</v>
      </c>
    </row>
    <row r="1087" spans="1:1" x14ac:dyDescent="0.3">
      <c r="A1087" s="25">
        <v>1</v>
      </c>
    </row>
    <row r="1088" spans="1:1" x14ac:dyDescent="0.3">
      <c r="A1088" s="25">
        <v>1</v>
      </c>
    </row>
    <row r="1089" spans="1:1" x14ac:dyDescent="0.3">
      <c r="A1089" s="25">
        <v>1</v>
      </c>
    </row>
    <row r="1090" spans="1:1" x14ac:dyDescent="0.3">
      <c r="A1090" s="25">
        <v>1</v>
      </c>
    </row>
    <row r="1091" spans="1:1" x14ac:dyDescent="0.3">
      <c r="A1091" s="25">
        <v>1</v>
      </c>
    </row>
    <row r="1092" spans="1:1" x14ac:dyDescent="0.3">
      <c r="A1092" s="25">
        <v>1</v>
      </c>
    </row>
    <row r="1093" spans="1:1" x14ac:dyDescent="0.3">
      <c r="A1093" s="25">
        <v>1</v>
      </c>
    </row>
    <row r="1094" spans="1:1" x14ac:dyDescent="0.3">
      <c r="A1094" s="25">
        <v>1</v>
      </c>
    </row>
    <row r="1095" spans="1:1" x14ac:dyDescent="0.3">
      <c r="A1095" s="25">
        <v>1</v>
      </c>
    </row>
    <row r="1096" spans="1:1" x14ac:dyDescent="0.3">
      <c r="A1096" s="25">
        <v>1</v>
      </c>
    </row>
    <row r="1097" spans="1:1" x14ac:dyDescent="0.3">
      <c r="A1097" s="25">
        <v>1</v>
      </c>
    </row>
    <row r="1098" spans="1:1" x14ac:dyDescent="0.3">
      <c r="A1098" s="25">
        <v>1</v>
      </c>
    </row>
    <row r="1099" spans="1:1" x14ac:dyDescent="0.3">
      <c r="A1099" s="25">
        <v>1</v>
      </c>
    </row>
    <row r="1100" spans="1:1" x14ac:dyDescent="0.3">
      <c r="A1100" s="25">
        <v>1</v>
      </c>
    </row>
    <row r="1101" spans="1:1" x14ac:dyDescent="0.3">
      <c r="A1101" s="25">
        <v>1</v>
      </c>
    </row>
    <row r="1102" spans="1:1" x14ac:dyDescent="0.3">
      <c r="A1102" s="25">
        <v>1</v>
      </c>
    </row>
    <row r="1103" spans="1:1" x14ac:dyDescent="0.3">
      <c r="A1103" s="25">
        <v>1</v>
      </c>
    </row>
    <row r="1104" spans="1:1" x14ac:dyDescent="0.3">
      <c r="A1104" s="25">
        <v>1</v>
      </c>
    </row>
    <row r="1105" spans="1:1" x14ac:dyDescent="0.3">
      <c r="A1105" s="25">
        <v>1</v>
      </c>
    </row>
    <row r="1106" spans="1:1" x14ac:dyDescent="0.3">
      <c r="A1106" s="25">
        <v>1</v>
      </c>
    </row>
    <row r="1107" spans="1:1" x14ac:dyDescent="0.3">
      <c r="A1107" s="25">
        <v>1</v>
      </c>
    </row>
    <row r="1108" spans="1:1" x14ac:dyDescent="0.3">
      <c r="A1108" s="25">
        <v>1</v>
      </c>
    </row>
    <row r="1109" spans="1:1" x14ac:dyDescent="0.3">
      <c r="A1109" s="25">
        <v>1</v>
      </c>
    </row>
    <row r="1110" spans="1:1" x14ac:dyDescent="0.3">
      <c r="A1110" s="25">
        <v>1</v>
      </c>
    </row>
    <row r="1111" spans="1:1" x14ac:dyDescent="0.3">
      <c r="A1111" s="25">
        <v>1</v>
      </c>
    </row>
    <row r="1112" spans="1:1" x14ac:dyDescent="0.3">
      <c r="A1112" s="25">
        <v>1</v>
      </c>
    </row>
    <row r="1113" spans="1:1" x14ac:dyDescent="0.3">
      <c r="A1113" s="25">
        <v>1</v>
      </c>
    </row>
    <row r="1114" spans="1:1" x14ac:dyDescent="0.3">
      <c r="A1114" s="25">
        <v>1</v>
      </c>
    </row>
    <row r="1115" spans="1:1" x14ac:dyDescent="0.3">
      <c r="A1115" s="25">
        <v>1</v>
      </c>
    </row>
    <row r="1116" spans="1:1" x14ac:dyDescent="0.3">
      <c r="A1116" s="25">
        <v>1</v>
      </c>
    </row>
    <row r="1117" spans="1:1" x14ac:dyDescent="0.3">
      <c r="A1117" s="25">
        <v>1</v>
      </c>
    </row>
    <row r="1118" spans="1:1" x14ac:dyDescent="0.3">
      <c r="A1118" s="25">
        <v>1</v>
      </c>
    </row>
    <row r="1119" spans="1:1" x14ac:dyDescent="0.3">
      <c r="A1119" s="25">
        <v>1</v>
      </c>
    </row>
    <row r="1120" spans="1:1" x14ac:dyDescent="0.3">
      <c r="A1120" s="25">
        <v>1</v>
      </c>
    </row>
    <row r="1121" spans="1:1" x14ac:dyDescent="0.3">
      <c r="A1121" s="25">
        <v>1</v>
      </c>
    </row>
    <row r="1122" spans="1:1" x14ac:dyDescent="0.3">
      <c r="A1122" s="25">
        <v>1</v>
      </c>
    </row>
    <row r="1123" spans="1:1" x14ac:dyDescent="0.3">
      <c r="A1123" s="25">
        <v>1</v>
      </c>
    </row>
    <row r="1124" spans="1:1" x14ac:dyDescent="0.3">
      <c r="A1124" s="25">
        <v>1</v>
      </c>
    </row>
    <row r="1125" spans="1:1" x14ac:dyDescent="0.3">
      <c r="A1125" s="25">
        <v>1</v>
      </c>
    </row>
    <row r="1126" spans="1:1" x14ac:dyDescent="0.3">
      <c r="A1126" s="25">
        <v>1</v>
      </c>
    </row>
    <row r="1127" spans="1:1" x14ac:dyDescent="0.3">
      <c r="A1127" s="25">
        <v>1</v>
      </c>
    </row>
    <row r="1128" spans="1:1" x14ac:dyDescent="0.3">
      <c r="A1128" s="25">
        <v>1</v>
      </c>
    </row>
    <row r="1129" spans="1:1" x14ac:dyDescent="0.3">
      <c r="A1129" s="25">
        <v>1</v>
      </c>
    </row>
    <row r="1130" spans="1:1" x14ac:dyDescent="0.3">
      <c r="A1130" s="25">
        <v>1</v>
      </c>
    </row>
    <row r="1131" spans="1:1" x14ac:dyDescent="0.3">
      <c r="A1131" s="25">
        <v>1</v>
      </c>
    </row>
    <row r="1132" spans="1:1" x14ac:dyDescent="0.3">
      <c r="A1132" s="25">
        <v>1</v>
      </c>
    </row>
    <row r="1133" spans="1:1" x14ac:dyDescent="0.3">
      <c r="A1133" s="25">
        <v>1</v>
      </c>
    </row>
    <row r="1134" spans="1:1" x14ac:dyDescent="0.3">
      <c r="A1134" s="25">
        <v>1</v>
      </c>
    </row>
    <row r="1135" spans="1:1" x14ac:dyDescent="0.3">
      <c r="A1135" s="25">
        <v>1</v>
      </c>
    </row>
    <row r="1136" spans="1:1" x14ac:dyDescent="0.3">
      <c r="A1136" s="25">
        <v>1</v>
      </c>
    </row>
    <row r="1137" spans="1:1" x14ac:dyDescent="0.3">
      <c r="A1137" s="25">
        <v>1</v>
      </c>
    </row>
    <row r="1138" spans="1:1" x14ac:dyDescent="0.3">
      <c r="A1138" s="25">
        <v>1</v>
      </c>
    </row>
    <row r="1139" spans="1:1" x14ac:dyDescent="0.3">
      <c r="A1139" s="25">
        <v>1</v>
      </c>
    </row>
    <row r="1140" spans="1:1" x14ac:dyDescent="0.3">
      <c r="A1140" s="25">
        <v>1</v>
      </c>
    </row>
    <row r="1141" spans="1:1" x14ac:dyDescent="0.3">
      <c r="A1141" s="25">
        <v>1</v>
      </c>
    </row>
    <row r="1142" spans="1:1" x14ac:dyDescent="0.3">
      <c r="A1142" s="25">
        <v>1</v>
      </c>
    </row>
    <row r="1143" spans="1:1" x14ac:dyDescent="0.3">
      <c r="A1143" s="25">
        <v>1</v>
      </c>
    </row>
    <row r="1144" spans="1:1" x14ac:dyDescent="0.3">
      <c r="A1144" s="25">
        <v>1</v>
      </c>
    </row>
    <row r="1145" spans="1:1" x14ac:dyDescent="0.3">
      <c r="A1145" s="25">
        <v>1</v>
      </c>
    </row>
    <row r="1146" spans="1:1" x14ac:dyDescent="0.3">
      <c r="A1146" s="25">
        <v>1</v>
      </c>
    </row>
    <row r="1147" spans="1:1" x14ac:dyDescent="0.3">
      <c r="A1147" s="25">
        <v>1</v>
      </c>
    </row>
    <row r="1148" spans="1:1" x14ac:dyDescent="0.3">
      <c r="A1148" s="25">
        <v>1</v>
      </c>
    </row>
    <row r="1149" spans="1:1" x14ac:dyDescent="0.3">
      <c r="A1149" s="25">
        <v>1</v>
      </c>
    </row>
    <row r="1150" spans="1:1" x14ac:dyDescent="0.3">
      <c r="A1150" s="25">
        <v>1</v>
      </c>
    </row>
    <row r="1151" spans="1:1" x14ac:dyDescent="0.3">
      <c r="A1151" s="25">
        <v>1</v>
      </c>
    </row>
    <row r="1152" spans="1:1" x14ac:dyDescent="0.3">
      <c r="A1152" s="25">
        <v>1</v>
      </c>
    </row>
    <row r="1153" spans="1:1" x14ac:dyDescent="0.3">
      <c r="A1153" s="25">
        <v>1</v>
      </c>
    </row>
    <row r="1154" spans="1:1" x14ac:dyDescent="0.3">
      <c r="A1154" s="25">
        <v>1</v>
      </c>
    </row>
    <row r="1155" spans="1:1" x14ac:dyDescent="0.3">
      <c r="A1155" s="25">
        <v>1</v>
      </c>
    </row>
    <row r="1156" spans="1:1" x14ac:dyDescent="0.3">
      <c r="A1156" s="25">
        <v>1</v>
      </c>
    </row>
    <row r="1157" spans="1:1" x14ac:dyDescent="0.3">
      <c r="A1157" s="25">
        <v>1</v>
      </c>
    </row>
    <row r="1158" spans="1:1" x14ac:dyDescent="0.3">
      <c r="A1158" s="25">
        <v>1</v>
      </c>
    </row>
    <row r="1159" spans="1:1" x14ac:dyDescent="0.3">
      <c r="A1159" s="25">
        <v>1</v>
      </c>
    </row>
    <row r="1160" spans="1:1" x14ac:dyDescent="0.3">
      <c r="A1160" s="25">
        <v>1</v>
      </c>
    </row>
    <row r="1161" spans="1:1" x14ac:dyDescent="0.3">
      <c r="A1161" s="25">
        <v>1</v>
      </c>
    </row>
    <row r="1162" spans="1:1" x14ac:dyDescent="0.3">
      <c r="A1162" s="25">
        <v>1</v>
      </c>
    </row>
    <row r="1163" spans="1:1" x14ac:dyDescent="0.3">
      <c r="A1163" s="25">
        <v>1</v>
      </c>
    </row>
    <row r="1164" spans="1:1" x14ac:dyDescent="0.3">
      <c r="A1164" s="25">
        <v>1</v>
      </c>
    </row>
    <row r="1165" spans="1:1" x14ac:dyDescent="0.3">
      <c r="A1165" s="25">
        <v>1</v>
      </c>
    </row>
    <row r="1166" spans="1:1" x14ac:dyDescent="0.3">
      <c r="A1166" s="25">
        <v>1</v>
      </c>
    </row>
    <row r="1167" spans="1:1" x14ac:dyDescent="0.3">
      <c r="A1167" s="25">
        <v>1</v>
      </c>
    </row>
    <row r="1168" spans="1:1" x14ac:dyDescent="0.3">
      <c r="A1168" s="25">
        <v>1</v>
      </c>
    </row>
    <row r="1169" spans="1:1" x14ac:dyDescent="0.3">
      <c r="A1169" s="25">
        <v>1</v>
      </c>
    </row>
    <row r="1170" spans="1:1" x14ac:dyDescent="0.3">
      <c r="A1170" s="25">
        <v>1</v>
      </c>
    </row>
    <row r="1171" spans="1:1" x14ac:dyDescent="0.3">
      <c r="A1171" s="25">
        <v>1</v>
      </c>
    </row>
    <row r="1172" spans="1:1" x14ac:dyDescent="0.3">
      <c r="A1172" s="25">
        <v>1</v>
      </c>
    </row>
    <row r="1173" spans="1:1" x14ac:dyDescent="0.3">
      <c r="A1173" s="25">
        <v>1</v>
      </c>
    </row>
    <row r="1174" spans="1:1" x14ac:dyDescent="0.3">
      <c r="A1174" s="25">
        <v>1</v>
      </c>
    </row>
    <row r="1175" spans="1:1" x14ac:dyDescent="0.3">
      <c r="A1175" s="25">
        <v>1</v>
      </c>
    </row>
    <row r="1176" spans="1:1" x14ac:dyDescent="0.3">
      <c r="A1176" s="25">
        <v>1</v>
      </c>
    </row>
    <row r="1177" spans="1:1" x14ac:dyDescent="0.3">
      <c r="A1177" s="25">
        <v>1</v>
      </c>
    </row>
    <row r="1178" spans="1:1" x14ac:dyDescent="0.3">
      <c r="A1178" s="25">
        <v>1</v>
      </c>
    </row>
    <row r="1179" spans="1:1" x14ac:dyDescent="0.3">
      <c r="A1179" s="25">
        <v>1</v>
      </c>
    </row>
    <row r="1180" spans="1:1" x14ac:dyDescent="0.3">
      <c r="A1180" s="25">
        <v>1</v>
      </c>
    </row>
    <row r="1181" spans="1:1" x14ac:dyDescent="0.3">
      <c r="A1181" s="25">
        <v>1</v>
      </c>
    </row>
    <row r="1182" spans="1:1" x14ac:dyDescent="0.3">
      <c r="A1182" s="25">
        <v>1</v>
      </c>
    </row>
    <row r="1183" spans="1:1" x14ac:dyDescent="0.3">
      <c r="A1183" s="25">
        <v>1</v>
      </c>
    </row>
    <row r="1184" spans="1:1" x14ac:dyDescent="0.3">
      <c r="A1184" s="25">
        <v>1</v>
      </c>
    </row>
    <row r="1185" spans="1:1" x14ac:dyDescent="0.3">
      <c r="A1185" s="25">
        <v>1</v>
      </c>
    </row>
    <row r="1186" spans="1:1" x14ac:dyDescent="0.3">
      <c r="A1186" s="25">
        <v>1</v>
      </c>
    </row>
    <row r="1187" spans="1:1" x14ac:dyDescent="0.3">
      <c r="A1187" s="25">
        <v>1</v>
      </c>
    </row>
    <row r="1188" spans="1:1" x14ac:dyDescent="0.3">
      <c r="A1188" s="25">
        <v>1</v>
      </c>
    </row>
    <row r="1189" spans="1:1" x14ac:dyDescent="0.3">
      <c r="A1189" s="25">
        <v>1</v>
      </c>
    </row>
    <row r="1190" spans="1:1" x14ac:dyDescent="0.3">
      <c r="A1190" s="25">
        <v>1</v>
      </c>
    </row>
    <row r="1191" spans="1:1" x14ac:dyDescent="0.3">
      <c r="A1191" s="25">
        <v>1</v>
      </c>
    </row>
    <row r="1192" spans="1:1" x14ac:dyDescent="0.3">
      <c r="A1192" s="25">
        <v>1</v>
      </c>
    </row>
    <row r="1193" spans="1:1" x14ac:dyDescent="0.3">
      <c r="A1193" s="25">
        <v>1</v>
      </c>
    </row>
    <row r="1194" spans="1:1" x14ac:dyDescent="0.3">
      <c r="A1194" s="25">
        <v>1</v>
      </c>
    </row>
    <row r="1195" spans="1:1" x14ac:dyDescent="0.3">
      <c r="A1195" s="25">
        <v>1</v>
      </c>
    </row>
    <row r="1196" spans="1:1" x14ac:dyDescent="0.3">
      <c r="A1196" s="25">
        <v>1</v>
      </c>
    </row>
    <row r="1197" spans="1:1" x14ac:dyDescent="0.3">
      <c r="A1197" s="25">
        <v>1</v>
      </c>
    </row>
    <row r="1198" spans="1:1" x14ac:dyDescent="0.3">
      <c r="A1198" s="25">
        <v>1</v>
      </c>
    </row>
    <row r="1199" spans="1:1" x14ac:dyDescent="0.3">
      <c r="A1199" s="25">
        <v>1</v>
      </c>
    </row>
    <row r="1200" spans="1:1" x14ac:dyDescent="0.3">
      <c r="A1200" s="25">
        <v>1</v>
      </c>
    </row>
    <row r="1201" spans="1:1" x14ac:dyDescent="0.3">
      <c r="A1201" s="25">
        <v>1</v>
      </c>
    </row>
    <row r="1202" spans="1:1" x14ac:dyDescent="0.3">
      <c r="A1202" s="25">
        <v>1</v>
      </c>
    </row>
    <row r="1203" spans="1:1" x14ac:dyDescent="0.3">
      <c r="A1203" s="25">
        <v>1</v>
      </c>
    </row>
    <row r="1204" spans="1:1" x14ac:dyDescent="0.3">
      <c r="A1204" s="25">
        <v>1</v>
      </c>
    </row>
    <row r="1205" spans="1:1" x14ac:dyDescent="0.3">
      <c r="A1205" s="25">
        <v>1</v>
      </c>
    </row>
    <row r="1206" spans="1:1" x14ac:dyDescent="0.3">
      <c r="A1206" s="25">
        <v>1</v>
      </c>
    </row>
    <row r="1207" spans="1:1" x14ac:dyDescent="0.3">
      <c r="A1207" s="25">
        <v>1</v>
      </c>
    </row>
    <row r="1208" spans="1:1" x14ac:dyDescent="0.3">
      <c r="A1208" s="25">
        <v>1</v>
      </c>
    </row>
    <row r="1209" spans="1:1" x14ac:dyDescent="0.3">
      <c r="A1209" s="25">
        <v>1</v>
      </c>
    </row>
    <row r="1210" spans="1:1" x14ac:dyDescent="0.3">
      <c r="A1210" s="25">
        <v>1</v>
      </c>
    </row>
    <row r="1211" spans="1:1" x14ac:dyDescent="0.3">
      <c r="A1211" s="25">
        <v>1</v>
      </c>
    </row>
    <row r="1212" spans="1:1" x14ac:dyDescent="0.3">
      <c r="A1212" s="25">
        <v>1</v>
      </c>
    </row>
    <row r="1213" spans="1:1" x14ac:dyDescent="0.3">
      <c r="A1213" s="25">
        <v>1</v>
      </c>
    </row>
    <row r="1214" spans="1:1" x14ac:dyDescent="0.3">
      <c r="A1214" s="25">
        <v>1</v>
      </c>
    </row>
    <row r="1215" spans="1:1" x14ac:dyDescent="0.3">
      <c r="A1215" s="25">
        <v>1</v>
      </c>
    </row>
    <row r="1216" spans="1:1" x14ac:dyDescent="0.3">
      <c r="A1216" s="25">
        <v>1</v>
      </c>
    </row>
    <row r="1217" spans="1:1" x14ac:dyDescent="0.3">
      <c r="A1217" s="25">
        <v>1</v>
      </c>
    </row>
    <row r="1218" spans="1:1" x14ac:dyDescent="0.3">
      <c r="A1218" s="25">
        <v>1</v>
      </c>
    </row>
    <row r="1219" spans="1:1" x14ac:dyDescent="0.3">
      <c r="A1219" s="25">
        <v>1</v>
      </c>
    </row>
    <row r="1220" spans="1:1" x14ac:dyDescent="0.3">
      <c r="A1220" s="25">
        <v>1</v>
      </c>
    </row>
    <row r="1221" spans="1:1" x14ac:dyDescent="0.3">
      <c r="A1221" s="25">
        <v>1</v>
      </c>
    </row>
    <row r="1222" spans="1:1" x14ac:dyDescent="0.3">
      <c r="A1222" s="25">
        <v>1</v>
      </c>
    </row>
    <row r="1223" spans="1:1" x14ac:dyDescent="0.3">
      <c r="A1223" s="25">
        <v>1</v>
      </c>
    </row>
    <row r="1224" spans="1:1" x14ac:dyDescent="0.3">
      <c r="A1224" s="25">
        <v>1</v>
      </c>
    </row>
    <row r="1225" spans="1:1" x14ac:dyDescent="0.3">
      <c r="A1225" s="25">
        <v>1</v>
      </c>
    </row>
    <row r="1226" spans="1:1" x14ac:dyDescent="0.3">
      <c r="A1226" s="25">
        <v>1</v>
      </c>
    </row>
    <row r="1227" spans="1:1" x14ac:dyDescent="0.3">
      <c r="A1227" s="25">
        <v>1</v>
      </c>
    </row>
    <row r="1228" spans="1:1" x14ac:dyDescent="0.3">
      <c r="A1228" s="25">
        <v>1</v>
      </c>
    </row>
    <row r="1229" spans="1:1" x14ac:dyDescent="0.3">
      <c r="A1229" s="25">
        <v>1</v>
      </c>
    </row>
    <row r="1230" spans="1:1" x14ac:dyDescent="0.3">
      <c r="A1230" s="25">
        <v>1</v>
      </c>
    </row>
    <row r="1231" spans="1:1" x14ac:dyDescent="0.3">
      <c r="A1231" s="25">
        <v>1</v>
      </c>
    </row>
    <row r="1232" spans="1:1" x14ac:dyDescent="0.3">
      <c r="A1232" s="25">
        <v>1</v>
      </c>
    </row>
    <row r="1233" spans="1:1" x14ac:dyDescent="0.3">
      <c r="A1233" s="25">
        <v>1</v>
      </c>
    </row>
    <row r="1234" spans="1:1" x14ac:dyDescent="0.3">
      <c r="A1234" s="25">
        <v>1</v>
      </c>
    </row>
    <row r="1235" spans="1:1" x14ac:dyDescent="0.3">
      <c r="A1235" s="25">
        <v>1</v>
      </c>
    </row>
    <row r="1236" spans="1:1" x14ac:dyDescent="0.3">
      <c r="A1236" s="25">
        <v>1</v>
      </c>
    </row>
    <row r="1237" spans="1:1" x14ac:dyDescent="0.3">
      <c r="A1237" s="25">
        <v>1</v>
      </c>
    </row>
    <row r="1238" spans="1:1" x14ac:dyDescent="0.3">
      <c r="A1238" s="25">
        <v>1</v>
      </c>
    </row>
    <row r="1239" spans="1:1" x14ac:dyDescent="0.3">
      <c r="A1239" s="25">
        <v>1</v>
      </c>
    </row>
    <row r="1240" spans="1:1" x14ac:dyDescent="0.3">
      <c r="A1240" s="25">
        <v>1</v>
      </c>
    </row>
    <row r="1241" spans="1:1" x14ac:dyDescent="0.3">
      <c r="A1241" s="25">
        <v>1</v>
      </c>
    </row>
    <row r="1242" spans="1:1" x14ac:dyDescent="0.3">
      <c r="A1242" s="25">
        <v>1</v>
      </c>
    </row>
    <row r="1243" spans="1:1" x14ac:dyDescent="0.3">
      <c r="A1243" s="25">
        <v>1</v>
      </c>
    </row>
    <row r="1244" spans="1:1" x14ac:dyDescent="0.3">
      <c r="A1244" s="25">
        <v>1</v>
      </c>
    </row>
    <row r="1245" spans="1:1" x14ac:dyDescent="0.3">
      <c r="A1245" s="25">
        <v>1</v>
      </c>
    </row>
    <row r="1246" spans="1:1" x14ac:dyDescent="0.3">
      <c r="A1246" s="25">
        <v>1</v>
      </c>
    </row>
    <row r="1247" spans="1:1" x14ac:dyDescent="0.3">
      <c r="A1247" s="25">
        <v>1</v>
      </c>
    </row>
    <row r="1248" spans="1:1" x14ac:dyDescent="0.3">
      <c r="A1248" s="25">
        <v>1</v>
      </c>
    </row>
    <row r="1249" spans="1:1" x14ac:dyDescent="0.3">
      <c r="A1249" s="25">
        <v>1</v>
      </c>
    </row>
    <row r="1250" spans="1:1" x14ac:dyDescent="0.3">
      <c r="A1250" s="25">
        <v>1</v>
      </c>
    </row>
    <row r="1251" spans="1:1" x14ac:dyDescent="0.3">
      <c r="A1251" s="25">
        <v>1</v>
      </c>
    </row>
    <row r="1252" spans="1:1" x14ac:dyDescent="0.3">
      <c r="A1252" s="25">
        <v>1</v>
      </c>
    </row>
    <row r="1253" spans="1:1" x14ac:dyDescent="0.3">
      <c r="A1253" s="25">
        <v>1</v>
      </c>
    </row>
    <row r="1254" spans="1:1" x14ac:dyDescent="0.3">
      <c r="A1254" s="25">
        <v>1</v>
      </c>
    </row>
    <row r="1255" spans="1:1" x14ac:dyDescent="0.3">
      <c r="A1255" s="25">
        <v>1</v>
      </c>
    </row>
    <row r="1256" spans="1:1" x14ac:dyDescent="0.3">
      <c r="A1256" s="25">
        <v>1</v>
      </c>
    </row>
    <row r="1257" spans="1:1" x14ac:dyDescent="0.3">
      <c r="A1257" s="25">
        <v>1</v>
      </c>
    </row>
    <row r="1258" spans="1:1" x14ac:dyDescent="0.3">
      <c r="A1258" s="25">
        <v>1</v>
      </c>
    </row>
    <row r="1259" spans="1:1" x14ac:dyDescent="0.3">
      <c r="A1259" s="25">
        <v>1</v>
      </c>
    </row>
    <row r="1260" spans="1:1" x14ac:dyDescent="0.3">
      <c r="A1260" s="25">
        <v>1</v>
      </c>
    </row>
    <row r="1261" spans="1:1" x14ac:dyDescent="0.3">
      <c r="A1261" s="25">
        <v>1</v>
      </c>
    </row>
    <row r="1262" spans="1:1" x14ac:dyDescent="0.3">
      <c r="A1262" s="25">
        <v>1</v>
      </c>
    </row>
    <row r="1263" spans="1:1" x14ac:dyDescent="0.3">
      <c r="A1263" s="25">
        <v>1</v>
      </c>
    </row>
    <row r="1264" spans="1:1" x14ac:dyDescent="0.3">
      <c r="A1264" s="25">
        <v>1</v>
      </c>
    </row>
    <row r="1265" spans="1:1" x14ac:dyDescent="0.3">
      <c r="A1265" s="25">
        <v>1</v>
      </c>
    </row>
    <row r="1266" spans="1:1" x14ac:dyDescent="0.3">
      <c r="A1266" s="25">
        <v>1</v>
      </c>
    </row>
    <row r="1267" spans="1:1" x14ac:dyDescent="0.3">
      <c r="A1267" s="25">
        <v>1</v>
      </c>
    </row>
    <row r="1268" spans="1:1" x14ac:dyDescent="0.3">
      <c r="A1268" s="25">
        <v>1</v>
      </c>
    </row>
    <row r="1269" spans="1:1" x14ac:dyDescent="0.3">
      <c r="A1269" s="25">
        <v>1</v>
      </c>
    </row>
    <row r="1270" spans="1:1" x14ac:dyDescent="0.3">
      <c r="A1270" s="25">
        <v>1</v>
      </c>
    </row>
    <row r="1271" spans="1:1" x14ac:dyDescent="0.3">
      <c r="A1271" s="25">
        <v>1</v>
      </c>
    </row>
    <row r="1272" spans="1:1" x14ac:dyDescent="0.3">
      <c r="A1272" s="25">
        <v>1</v>
      </c>
    </row>
    <row r="1273" spans="1:1" x14ac:dyDescent="0.3">
      <c r="A1273" s="25">
        <v>1</v>
      </c>
    </row>
    <row r="1274" spans="1:1" x14ac:dyDescent="0.3">
      <c r="A1274" s="25">
        <v>1</v>
      </c>
    </row>
    <row r="1275" spans="1:1" x14ac:dyDescent="0.3">
      <c r="A1275" s="25">
        <v>1</v>
      </c>
    </row>
    <row r="1276" spans="1:1" x14ac:dyDescent="0.3">
      <c r="A1276" s="25">
        <v>1</v>
      </c>
    </row>
    <row r="1277" spans="1:1" x14ac:dyDescent="0.3">
      <c r="A1277" s="25">
        <v>1</v>
      </c>
    </row>
    <row r="1278" spans="1:1" x14ac:dyDescent="0.3">
      <c r="A1278" s="25">
        <v>1</v>
      </c>
    </row>
    <row r="1279" spans="1:1" x14ac:dyDescent="0.3">
      <c r="A1279" s="25">
        <v>1</v>
      </c>
    </row>
    <row r="1280" spans="1:1" x14ac:dyDescent="0.3">
      <c r="A1280" s="25">
        <v>1</v>
      </c>
    </row>
    <row r="1281" spans="1:1" x14ac:dyDescent="0.3">
      <c r="A1281" s="25">
        <v>1</v>
      </c>
    </row>
    <row r="1282" spans="1:1" x14ac:dyDescent="0.3">
      <c r="A1282" s="25">
        <v>1</v>
      </c>
    </row>
    <row r="1283" spans="1:1" x14ac:dyDescent="0.3">
      <c r="A1283" s="25">
        <v>1</v>
      </c>
    </row>
    <row r="1284" spans="1:1" x14ac:dyDescent="0.3">
      <c r="A1284" s="25">
        <v>1</v>
      </c>
    </row>
    <row r="1285" spans="1:1" x14ac:dyDescent="0.3">
      <c r="A1285" s="25">
        <v>1</v>
      </c>
    </row>
    <row r="1286" spans="1:1" x14ac:dyDescent="0.3">
      <c r="A1286" s="25">
        <v>1</v>
      </c>
    </row>
    <row r="1287" spans="1:1" x14ac:dyDescent="0.3">
      <c r="A1287" s="25">
        <v>1</v>
      </c>
    </row>
    <row r="1288" spans="1:1" x14ac:dyDescent="0.3">
      <c r="A1288" s="25">
        <v>1</v>
      </c>
    </row>
    <row r="1289" spans="1:1" x14ac:dyDescent="0.3">
      <c r="A1289" s="25">
        <v>1</v>
      </c>
    </row>
    <row r="1290" spans="1:1" x14ac:dyDescent="0.3">
      <c r="A1290" s="25">
        <v>1</v>
      </c>
    </row>
    <row r="1291" spans="1:1" x14ac:dyDescent="0.3">
      <c r="A1291" s="25">
        <v>1</v>
      </c>
    </row>
    <row r="1292" spans="1:1" x14ac:dyDescent="0.3">
      <c r="A1292" s="25">
        <v>1</v>
      </c>
    </row>
    <row r="1293" spans="1:1" x14ac:dyDescent="0.3">
      <c r="A1293" s="25">
        <v>1</v>
      </c>
    </row>
    <row r="1294" spans="1:1" x14ac:dyDescent="0.3">
      <c r="A1294" s="25">
        <v>1</v>
      </c>
    </row>
    <row r="1295" spans="1:1" x14ac:dyDescent="0.3">
      <c r="A1295" s="25">
        <v>1</v>
      </c>
    </row>
    <row r="1296" spans="1:1" x14ac:dyDescent="0.3">
      <c r="A1296" s="25">
        <v>1</v>
      </c>
    </row>
    <row r="1297" spans="1:1" x14ac:dyDescent="0.3">
      <c r="A1297" s="25">
        <v>1</v>
      </c>
    </row>
    <row r="1298" spans="1:1" x14ac:dyDescent="0.3">
      <c r="A1298" s="25">
        <v>1</v>
      </c>
    </row>
    <row r="1299" spans="1:1" x14ac:dyDescent="0.3">
      <c r="A1299" s="25">
        <v>1</v>
      </c>
    </row>
    <row r="1300" spans="1:1" x14ac:dyDescent="0.3">
      <c r="A1300" s="25">
        <v>1</v>
      </c>
    </row>
    <row r="1301" spans="1:1" x14ac:dyDescent="0.3">
      <c r="A1301" s="25">
        <v>1</v>
      </c>
    </row>
    <row r="1302" spans="1:1" x14ac:dyDescent="0.3">
      <c r="A1302" s="25">
        <v>1</v>
      </c>
    </row>
    <row r="1303" spans="1:1" x14ac:dyDescent="0.3">
      <c r="A1303" s="25">
        <v>1</v>
      </c>
    </row>
    <row r="1304" spans="1:1" x14ac:dyDescent="0.3">
      <c r="A1304" s="25">
        <v>1</v>
      </c>
    </row>
    <row r="1305" spans="1:1" x14ac:dyDescent="0.3">
      <c r="A1305" s="25">
        <v>1</v>
      </c>
    </row>
    <row r="1306" spans="1:1" x14ac:dyDescent="0.3">
      <c r="A1306" s="25">
        <v>1</v>
      </c>
    </row>
    <row r="1307" spans="1:1" x14ac:dyDescent="0.3">
      <c r="A1307" s="25">
        <v>1</v>
      </c>
    </row>
    <row r="1308" spans="1:1" x14ac:dyDescent="0.3">
      <c r="A1308" s="25">
        <v>1</v>
      </c>
    </row>
    <row r="1309" spans="1:1" x14ac:dyDescent="0.3">
      <c r="A1309" s="25">
        <v>1</v>
      </c>
    </row>
    <row r="1310" spans="1:1" x14ac:dyDescent="0.3">
      <c r="A1310" s="25">
        <v>1</v>
      </c>
    </row>
    <row r="1311" spans="1:1" x14ac:dyDescent="0.3">
      <c r="A1311" s="25">
        <v>1</v>
      </c>
    </row>
    <row r="1312" spans="1:1" x14ac:dyDescent="0.3">
      <c r="A1312" s="25">
        <v>1</v>
      </c>
    </row>
    <row r="1313" spans="1:1" x14ac:dyDescent="0.3">
      <c r="A1313" s="25">
        <v>1</v>
      </c>
    </row>
    <row r="1314" spans="1:1" x14ac:dyDescent="0.3">
      <c r="A1314" s="25">
        <v>1</v>
      </c>
    </row>
    <row r="1315" spans="1:1" x14ac:dyDescent="0.3">
      <c r="A1315" s="25">
        <v>1</v>
      </c>
    </row>
    <row r="1316" spans="1:1" x14ac:dyDescent="0.3">
      <c r="A1316" s="25">
        <v>1</v>
      </c>
    </row>
    <row r="1317" spans="1:1" x14ac:dyDescent="0.3">
      <c r="A1317" s="25">
        <v>1</v>
      </c>
    </row>
    <row r="1318" spans="1:1" x14ac:dyDescent="0.3">
      <c r="A1318" s="25">
        <v>1</v>
      </c>
    </row>
    <row r="1319" spans="1:1" x14ac:dyDescent="0.3">
      <c r="A1319" s="25">
        <v>1</v>
      </c>
    </row>
    <row r="1320" spans="1:1" x14ac:dyDescent="0.3">
      <c r="A1320" s="25">
        <v>1</v>
      </c>
    </row>
    <row r="1321" spans="1:1" x14ac:dyDescent="0.3">
      <c r="A1321" s="25">
        <v>1</v>
      </c>
    </row>
    <row r="1322" spans="1:1" x14ac:dyDescent="0.3">
      <c r="A1322" s="25">
        <v>1</v>
      </c>
    </row>
    <row r="1323" spans="1:1" x14ac:dyDescent="0.3">
      <c r="A1323" s="25">
        <v>1</v>
      </c>
    </row>
    <row r="1324" spans="1:1" x14ac:dyDescent="0.3">
      <c r="A1324" s="25">
        <v>1</v>
      </c>
    </row>
    <row r="1325" spans="1:1" x14ac:dyDescent="0.3">
      <c r="A1325" s="25">
        <v>1</v>
      </c>
    </row>
    <row r="1326" spans="1:1" x14ac:dyDescent="0.3">
      <c r="A1326" s="25">
        <v>1</v>
      </c>
    </row>
    <row r="1327" spans="1:1" x14ac:dyDescent="0.3">
      <c r="A1327" s="25">
        <v>1</v>
      </c>
    </row>
    <row r="1328" spans="1:1" x14ac:dyDescent="0.3">
      <c r="A1328" s="25">
        <v>1</v>
      </c>
    </row>
    <row r="1329" spans="1:1" x14ac:dyDescent="0.3">
      <c r="A1329" s="25">
        <v>1</v>
      </c>
    </row>
    <row r="1330" spans="1:1" x14ac:dyDescent="0.3">
      <c r="A1330" s="25">
        <v>1</v>
      </c>
    </row>
    <row r="1331" spans="1:1" x14ac:dyDescent="0.3">
      <c r="A1331" s="25">
        <v>1</v>
      </c>
    </row>
    <row r="1332" spans="1:1" x14ac:dyDescent="0.3">
      <c r="A1332" s="25">
        <v>1</v>
      </c>
    </row>
    <row r="1333" spans="1:1" x14ac:dyDescent="0.3">
      <c r="A1333" s="25">
        <v>1</v>
      </c>
    </row>
    <row r="1334" spans="1:1" x14ac:dyDescent="0.3">
      <c r="A1334" s="25">
        <v>1</v>
      </c>
    </row>
    <row r="1335" spans="1:1" x14ac:dyDescent="0.3">
      <c r="A1335" s="25">
        <v>1</v>
      </c>
    </row>
    <row r="1336" spans="1:1" x14ac:dyDescent="0.3">
      <c r="A1336" s="25">
        <v>1</v>
      </c>
    </row>
    <row r="1337" spans="1:1" x14ac:dyDescent="0.3">
      <c r="A1337" s="25">
        <v>1</v>
      </c>
    </row>
    <row r="1338" spans="1:1" x14ac:dyDescent="0.3">
      <c r="A1338" s="25">
        <v>1</v>
      </c>
    </row>
    <row r="1339" spans="1:1" x14ac:dyDescent="0.3">
      <c r="A1339" s="25">
        <v>1</v>
      </c>
    </row>
    <row r="1340" spans="1:1" x14ac:dyDescent="0.3">
      <c r="A1340" s="25">
        <v>1</v>
      </c>
    </row>
    <row r="1341" spans="1:1" x14ac:dyDescent="0.3">
      <c r="A1341" s="25">
        <v>1</v>
      </c>
    </row>
    <row r="1342" spans="1:1" x14ac:dyDescent="0.3">
      <c r="A1342" s="25">
        <v>1</v>
      </c>
    </row>
    <row r="1343" spans="1:1" x14ac:dyDescent="0.3">
      <c r="A1343" s="25">
        <v>1</v>
      </c>
    </row>
    <row r="1344" spans="1:1" x14ac:dyDescent="0.3">
      <c r="A1344" s="25">
        <v>1</v>
      </c>
    </row>
    <row r="1345" spans="1:1" x14ac:dyDescent="0.3">
      <c r="A1345" s="25">
        <v>1</v>
      </c>
    </row>
    <row r="1346" spans="1:1" x14ac:dyDescent="0.3">
      <c r="A1346" s="25">
        <v>1</v>
      </c>
    </row>
    <row r="1347" spans="1:1" x14ac:dyDescent="0.3">
      <c r="A1347" s="25">
        <v>1</v>
      </c>
    </row>
    <row r="1348" spans="1:1" x14ac:dyDescent="0.3">
      <c r="A1348" s="25">
        <v>1</v>
      </c>
    </row>
    <row r="1349" spans="1:1" x14ac:dyDescent="0.3">
      <c r="A1349" s="25">
        <v>1</v>
      </c>
    </row>
    <row r="1350" spans="1:1" x14ac:dyDescent="0.3">
      <c r="A1350" s="25">
        <v>1</v>
      </c>
    </row>
    <row r="1351" spans="1:1" x14ac:dyDescent="0.3">
      <c r="A1351" s="25">
        <v>1</v>
      </c>
    </row>
    <row r="1352" spans="1:1" x14ac:dyDescent="0.3">
      <c r="A1352" s="25">
        <v>1</v>
      </c>
    </row>
    <row r="1353" spans="1:1" x14ac:dyDescent="0.3">
      <c r="A1353" s="25">
        <v>1</v>
      </c>
    </row>
    <row r="1354" spans="1:1" x14ac:dyDescent="0.3">
      <c r="A1354" s="25">
        <v>1</v>
      </c>
    </row>
    <row r="1355" spans="1:1" x14ac:dyDescent="0.3">
      <c r="A1355" s="25">
        <v>1</v>
      </c>
    </row>
    <row r="1356" spans="1:1" x14ac:dyDescent="0.3">
      <c r="A1356" s="25">
        <v>1</v>
      </c>
    </row>
    <row r="1357" spans="1:1" x14ac:dyDescent="0.3">
      <c r="A1357" s="25">
        <v>1</v>
      </c>
    </row>
    <row r="1358" spans="1:1" x14ac:dyDescent="0.3">
      <c r="A1358" s="25">
        <v>1</v>
      </c>
    </row>
    <row r="1359" spans="1:1" x14ac:dyDescent="0.3">
      <c r="A1359" s="25">
        <v>1</v>
      </c>
    </row>
    <row r="1360" spans="1:1" x14ac:dyDescent="0.3">
      <c r="A1360" s="25">
        <v>1</v>
      </c>
    </row>
    <row r="1361" spans="1:1" x14ac:dyDescent="0.3">
      <c r="A1361" s="25">
        <v>1</v>
      </c>
    </row>
    <row r="1362" spans="1:1" x14ac:dyDescent="0.3">
      <c r="A1362" s="25">
        <v>1</v>
      </c>
    </row>
    <row r="1363" spans="1:1" x14ac:dyDescent="0.3">
      <c r="A1363" s="25">
        <v>1</v>
      </c>
    </row>
    <row r="1364" spans="1:1" x14ac:dyDescent="0.3">
      <c r="A1364" s="25">
        <v>1</v>
      </c>
    </row>
    <row r="1365" spans="1:1" x14ac:dyDescent="0.3">
      <c r="A1365" s="25">
        <v>1</v>
      </c>
    </row>
    <row r="1366" spans="1:1" x14ac:dyDescent="0.3">
      <c r="A1366" s="25">
        <v>1</v>
      </c>
    </row>
    <row r="1367" spans="1:1" x14ac:dyDescent="0.3">
      <c r="A1367" s="25">
        <v>1</v>
      </c>
    </row>
    <row r="1368" spans="1:1" x14ac:dyDescent="0.3">
      <c r="A1368" s="25">
        <v>1</v>
      </c>
    </row>
    <row r="1369" spans="1:1" x14ac:dyDescent="0.3">
      <c r="A1369" s="25">
        <v>1</v>
      </c>
    </row>
    <row r="1370" spans="1:1" x14ac:dyDescent="0.3">
      <c r="A1370" s="25">
        <v>1</v>
      </c>
    </row>
    <row r="1371" spans="1:1" x14ac:dyDescent="0.3">
      <c r="A1371" s="25">
        <v>1</v>
      </c>
    </row>
    <row r="1372" spans="1:1" x14ac:dyDescent="0.3">
      <c r="A1372" s="25">
        <v>1</v>
      </c>
    </row>
    <row r="1373" spans="1:1" x14ac:dyDescent="0.3">
      <c r="A1373" s="25">
        <v>1</v>
      </c>
    </row>
    <row r="1374" spans="1:1" x14ac:dyDescent="0.3">
      <c r="A1374" s="25">
        <v>1</v>
      </c>
    </row>
    <row r="1375" spans="1:1" x14ac:dyDescent="0.3">
      <c r="A1375" s="25">
        <v>1</v>
      </c>
    </row>
    <row r="1376" spans="1:1" x14ac:dyDescent="0.3">
      <c r="A1376" s="25">
        <v>1</v>
      </c>
    </row>
    <row r="1377" spans="1:1" x14ac:dyDescent="0.3">
      <c r="A1377" s="25">
        <v>1</v>
      </c>
    </row>
    <row r="1378" spans="1:1" x14ac:dyDescent="0.3">
      <c r="A1378" s="25">
        <v>1</v>
      </c>
    </row>
    <row r="1379" spans="1:1" x14ac:dyDescent="0.3">
      <c r="A1379" s="25">
        <v>1</v>
      </c>
    </row>
    <row r="1380" spans="1:1" x14ac:dyDescent="0.3">
      <c r="A1380" s="25">
        <v>1</v>
      </c>
    </row>
    <row r="1381" spans="1:1" x14ac:dyDescent="0.3">
      <c r="A1381" s="25">
        <v>1</v>
      </c>
    </row>
    <row r="1382" spans="1:1" x14ac:dyDescent="0.3">
      <c r="A1382" s="25">
        <v>1</v>
      </c>
    </row>
    <row r="1383" spans="1:1" x14ac:dyDescent="0.3">
      <c r="A1383" s="25">
        <v>1</v>
      </c>
    </row>
    <row r="1384" spans="1:1" x14ac:dyDescent="0.3">
      <c r="A1384" s="25">
        <v>1</v>
      </c>
    </row>
    <row r="1385" spans="1:1" x14ac:dyDescent="0.3">
      <c r="A1385" s="25">
        <v>1</v>
      </c>
    </row>
    <row r="1386" spans="1:1" x14ac:dyDescent="0.3">
      <c r="A1386" s="25">
        <v>1</v>
      </c>
    </row>
    <row r="1387" spans="1:1" x14ac:dyDescent="0.3">
      <c r="A1387" s="25">
        <v>1</v>
      </c>
    </row>
    <row r="1388" spans="1:1" x14ac:dyDescent="0.3">
      <c r="A1388" s="25">
        <v>1</v>
      </c>
    </row>
    <row r="1389" spans="1:1" x14ac:dyDescent="0.3">
      <c r="A1389" s="25">
        <v>1</v>
      </c>
    </row>
    <row r="1390" spans="1:1" x14ac:dyDescent="0.3">
      <c r="A1390" s="25">
        <v>1</v>
      </c>
    </row>
    <row r="1391" spans="1:1" x14ac:dyDescent="0.3">
      <c r="A1391" s="25">
        <v>1</v>
      </c>
    </row>
    <row r="1392" spans="1:1" x14ac:dyDescent="0.3">
      <c r="A1392" s="25">
        <v>1</v>
      </c>
    </row>
    <row r="1393" spans="1:1" x14ac:dyDescent="0.3">
      <c r="A1393" s="25">
        <v>1</v>
      </c>
    </row>
    <row r="1394" spans="1:1" x14ac:dyDescent="0.3">
      <c r="A1394" s="25">
        <v>1</v>
      </c>
    </row>
    <row r="1395" spans="1:1" x14ac:dyDescent="0.3">
      <c r="A1395" s="25">
        <v>1</v>
      </c>
    </row>
    <row r="1396" spans="1:1" x14ac:dyDescent="0.3">
      <c r="A1396" s="25">
        <v>1</v>
      </c>
    </row>
    <row r="1397" spans="1:1" x14ac:dyDescent="0.3">
      <c r="A1397" s="25">
        <v>1</v>
      </c>
    </row>
    <row r="1398" spans="1:1" x14ac:dyDescent="0.3">
      <c r="A1398" s="25">
        <v>1</v>
      </c>
    </row>
    <row r="1399" spans="1:1" x14ac:dyDescent="0.3">
      <c r="A1399" s="25">
        <v>1</v>
      </c>
    </row>
    <row r="1400" spans="1:1" x14ac:dyDescent="0.3">
      <c r="A1400" s="25">
        <v>1</v>
      </c>
    </row>
    <row r="1401" spans="1:1" x14ac:dyDescent="0.3">
      <c r="A1401" s="25">
        <v>1</v>
      </c>
    </row>
    <row r="1402" spans="1:1" x14ac:dyDescent="0.3">
      <c r="A1402" s="25">
        <v>1</v>
      </c>
    </row>
    <row r="1403" spans="1:1" x14ac:dyDescent="0.3">
      <c r="A1403" s="25">
        <v>1</v>
      </c>
    </row>
    <row r="1404" spans="1:1" x14ac:dyDescent="0.3">
      <c r="A1404" s="25">
        <v>1</v>
      </c>
    </row>
    <row r="1405" spans="1:1" x14ac:dyDescent="0.3">
      <c r="A1405" s="25">
        <v>1</v>
      </c>
    </row>
    <row r="1406" spans="1:1" x14ac:dyDescent="0.3">
      <c r="A1406" s="25">
        <v>1</v>
      </c>
    </row>
    <row r="1407" spans="1:1" x14ac:dyDescent="0.3">
      <c r="A1407" s="25">
        <v>1</v>
      </c>
    </row>
    <row r="1408" spans="1:1" x14ac:dyDescent="0.3">
      <c r="A1408" s="25">
        <v>1</v>
      </c>
    </row>
    <row r="1409" spans="1:1" x14ac:dyDescent="0.3">
      <c r="A1409" s="25">
        <v>1</v>
      </c>
    </row>
    <row r="1410" spans="1:1" x14ac:dyDescent="0.3">
      <c r="A1410" s="25">
        <v>1</v>
      </c>
    </row>
    <row r="1411" spans="1:1" x14ac:dyDescent="0.3">
      <c r="A1411" s="25">
        <v>1</v>
      </c>
    </row>
    <row r="1412" spans="1:1" x14ac:dyDescent="0.3">
      <c r="A1412" s="25">
        <v>1</v>
      </c>
    </row>
    <row r="1413" spans="1:1" x14ac:dyDescent="0.3">
      <c r="A1413" s="25">
        <v>1</v>
      </c>
    </row>
    <row r="1414" spans="1:1" x14ac:dyDescent="0.3">
      <c r="A1414" s="25">
        <v>1</v>
      </c>
    </row>
    <row r="1415" spans="1:1" x14ac:dyDescent="0.3">
      <c r="A1415" s="25">
        <v>1</v>
      </c>
    </row>
    <row r="1416" spans="1:1" x14ac:dyDescent="0.3">
      <c r="A1416" s="25">
        <v>1</v>
      </c>
    </row>
    <row r="1417" spans="1:1" x14ac:dyDescent="0.3">
      <c r="A1417" s="25">
        <v>1</v>
      </c>
    </row>
    <row r="1418" spans="1:1" x14ac:dyDescent="0.3">
      <c r="A1418" s="25">
        <v>1</v>
      </c>
    </row>
    <row r="1419" spans="1:1" x14ac:dyDescent="0.3">
      <c r="A1419" s="25">
        <v>1</v>
      </c>
    </row>
    <row r="1420" spans="1:1" x14ac:dyDescent="0.3">
      <c r="A1420" s="25">
        <v>1</v>
      </c>
    </row>
    <row r="1421" spans="1:1" x14ac:dyDescent="0.3">
      <c r="A1421" s="25">
        <v>1</v>
      </c>
    </row>
    <row r="1422" spans="1:1" x14ac:dyDescent="0.3">
      <c r="A1422" s="25">
        <v>1</v>
      </c>
    </row>
    <row r="1423" spans="1:1" x14ac:dyDescent="0.3">
      <c r="A1423" s="25">
        <v>1</v>
      </c>
    </row>
    <row r="1424" spans="1:1" x14ac:dyDescent="0.3">
      <c r="A1424" s="25">
        <v>1</v>
      </c>
    </row>
    <row r="1425" spans="1:1" x14ac:dyDescent="0.3">
      <c r="A1425" s="25">
        <v>1</v>
      </c>
    </row>
    <row r="1426" spans="1:1" x14ac:dyDescent="0.3">
      <c r="A1426" s="25">
        <v>1</v>
      </c>
    </row>
    <row r="1427" spans="1:1" x14ac:dyDescent="0.3">
      <c r="A1427" s="25">
        <v>1</v>
      </c>
    </row>
    <row r="1428" spans="1:1" x14ac:dyDescent="0.3">
      <c r="A1428" s="25">
        <v>1</v>
      </c>
    </row>
    <row r="1429" spans="1:1" x14ac:dyDescent="0.3">
      <c r="A1429" s="25">
        <v>1</v>
      </c>
    </row>
    <row r="1430" spans="1:1" x14ac:dyDescent="0.3">
      <c r="A1430" s="25">
        <v>1</v>
      </c>
    </row>
    <row r="1431" spans="1:1" x14ac:dyDescent="0.3">
      <c r="A1431" s="25">
        <v>1</v>
      </c>
    </row>
    <row r="1432" spans="1:1" x14ac:dyDescent="0.3">
      <c r="A1432" s="25">
        <v>1</v>
      </c>
    </row>
    <row r="1433" spans="1:1" x14ac:dyDescent="0.3">
      <c r="A1433" s="25">
        <v>1</v>
      </c>
    </row>
    <row r="1434" spans="1:1" x14ac:dyDescent="0.3">
      <c r="A1434" s="25">
        <v>1</v>
      </c>
    </row>
    <row r="1435" spans="1:1" x14ac:dyDescent="0.3">
      <c r="A1435" s="25">
        <v>1</v>
      </c>
    </row>
    <row r="1436" spans="1:1" x14ac:dyDescent="0.3">
      <c r="A1436" s="25">
        <v>1</v>
      </c>
    </row>
    <row r="1437" spans="1:1" x14ac:dyDescent="0.3">
      <c r="A1437" s="25">
        <v>1</v>
      </c>
    </row>
    <row r="1438" spans="1:1" x14ac:dyDescent="0.3">
      <c r="A1438" s="25">
        <v>1</v>
      </c>
    </row>
    <row r="1439" spans="1:1" x14ac:dyDescent="0.3">
      <c r="A1439" s="25">
        <v>1</v>
      </c>
    </row>
    <row r="1440" spans="1:1" x14ac:dyDescent="0.3">
      <c r="A1440" s="25">
        <v>1</v>
      </c>
    </row>
    <row r="1441" spans="1:1" x14ac:dyDescent="0.3">
      <c r="A1441" s="25">
        <v>1</v>
      </c>
    </row>
    <row r="1442" spans="1:1" x14ac:dyDescent="0.3">
      <c r="A1442" s="25">
        <v>1</v>
      </c>
    </row>
    <row r="1443" spans="1:1" x14ac:dyDescent="0.3">
      <c r="A1443" s="25">
        <v>1</v>
      </c>
    </row>
    <row r="1444" spans="1:1" x14ac:dyDescent="0.3">
      <c r="A1444" s="25">
        <v>1</v>
      </c>
    </row>
    <row r="1445" spans="1:1" x14ac:dyDescent="0.3">
      <c r="A1445" s="25">
        <v>1</v>
      </c>
    </row>
    <row r="1446" spans="1:1" x14ac:dyDescent="0.3">
      <c r="A1446" s="25">
        <v>1</v>
      </c>
    </row>
    <row r="1447" spans="1:1" x14ac:dyDescent="0.3">
      <c r="A1447" s="25">
        <v>1</v>
      </c>
    </row>
    <row r="1448" spans="1:1" x14ac:dyDescent="0.3">
      <c r="A1448" s="25">
        <v>1</v>
      </c>
    </row>
    <row r="1449" spans="1:1" x14ac:dyDescent="0.3">
      <c r="A1449" s="25">
        <v>1</v>
      </c>
    </row>
    <row r="1450" spans="1:1" x14ac:dyDescent="0.3">
      <c r="A1450" s="25">
        <v>1</v>
      </c>
    </row>
    <row r="1451" spans="1:1" x14ac:dyDescent="0.3">
      <c r="A1451" s="25">
        <v>1</v>
      </c>
    </row>
    <row r="1452" spans="1:1" x14ac:dyDescent="0.3">
      <c r="A1452" s="25">
        <v>1</v>
      </c>
    </row>
    <row r="1453" spans="1:1" x14ac:dyDescent="0.3">
      <c r="A1453" s="25">
        <v>1</v>
      </c>
    </row>
    <row r="1454" spans="1:1" x14ac:dyDescent="0.3">
      <c r="A1454" s="25">
        <v>1</v>
      </c>
    </row>
    <row r="1455" spans="1:1" x14ac:dyDescent="0.3">
      <c r="A1455" s="257"/>
    </row>
  </sheetData>
  <autoFilter ref="A1:AT1454"/>
  <mergeCells count="126">
    <mergeCell ref="C11:E11"/>
    <mergeCell ref="I11:K11"/>
    <mergeCell ref="C12:E12"/>
    <mergeCell ref="I12:K12"/>
    <mergeCell ref="D15:F15"/>
    <mergeCell ref="J15:L15"/>
    <mergeCell ref="C108:E108"/>
    <mergeCell ref="I108:K108"/>
    <mergeCell ref="C109:E109"/>
    <mergeCell ref="I109:K109"/>
    <mergeCell ref="D112:F112"/>
    <mergeCell ref="J112:L112"/>
    <mergeCell ref="C59:E59"/>
    <mergeCell ref="I59:K59"/>
    <mergeCell ref="C60:E60"/>
    <mergeCell ref="I60:K60"/>
    <mergeCell ref="D63:F63"/>
    <mergeCell ref="J63:L63"/>
    <mergeCell ref="C203:E203"/>
    <mergeCell ref="I203:K203"/>
    <mergeCell ref="C204:E204"/>
    <mergeCell ref="I204:K204"/>
    <mergeCell ref="D207:F207"/>
    <mergeCell ref="J207:L207"/>
    <mergeCell ref="C156:E156"/>
    <mergeCell ref="I156:K156"/>
    <mergeCell ref="C157:E157"/>
    <mergeCell ref="I157:K157"/>
    <mergeCell ref="D160:F160"/>
    <mergeCell ref="J160:L160"/>
    <mergeCell ref="C300:E300"/>
    <mergeCell ref="I300:K300"/>
    <mergeCell ref="C301:E301"/>
    <mergeCell ref="I301:K301"/>
    <mergeCell ref="D304:F304"/>
    <mergeCell ref="J304:L304"/>
    <mergeCell ref="C252:E252"/>
    <mergeCell ref="I252:K252"/>
    <mergeCell ref="C253:E253"/>
    <mergeCell ref="I253:K253"/>
    <mergeCell ref="D256:F256"/>
    <mergeCell ref="J256:L256"/>
    <mergeCell ref="C396:E396"/>
    <mergeCell ref="I396:K396"/>
    <mergeCell ref="C397:E397"/>
    <mergeCell ref="I397:K397"/>
    <mergeCell ref="D400:F400"/>
    <mergeCell ref="J400:L400"/>
    <mergeCell ref="C348:E348"/>
    <mergeCell ref="I348:K348"/>
    <mergeCell ref="C349:E349"/>
    <mergeCell ref="I349:K349"/>
    <mergeCell ref="D352:F352"/>
    <mergeCell ref="J352:L352"/>
    <mergeCell ref="C493:E493"/>
    <mergeCell ref="I493:K493"/>
    <mergeCell ref="C494:E494"/>
    <mergeCell ref="I494:K494"/>
    <mergeCell ref="D497:F497"/>
    <mergeCell ref="J497:L497"/>
    <mergeCell ref="C445:E445"/>
    <mergeCell ref="I445:K445"/>
    <mergeCell ref="C446:E446"/>
    <mergeCell ref="I446:K446"/>
    <mergeCell ref="D449:F449"/>
    <mergeCell ref="J449:L449"/>
    <mergeCell ref="C590:E590"/>
    <mergeCell ref="I590:K590"/>
    <mergeCell ref="C591:E591"/>
    <mergeCell ref="I591:K591"/>
    <mergeCell ref="D594:F594"/>
    <mergeCell ref="J594:L594"/>
    <mergeCell ref="C541:E541"/>
    <mergeCell ref="I541:K541"/>
    <mergeCell ref="C542:E542"/>
    <mergeCell ref="I542:K542"/>
    <mergeCell ref="D545:F545"/>
    <mergeCell ref="J545:L545"/>
    <mergeCell ref="C687:E687"/>
    <mergeCell ref="I687:K687"/>
    <mergeCell ref="C688:E688"/>
    <mergeCell ref="I688:K688"/>
    <mergeCell ref="D691:F691"/>
    <mergeCell ref="J691:L691"/>
    <mergeCell ref="C638:E638"/>
    <mergeCell ref="I638:K638"/>
    <mergeCell ref="C639:E639"/>
    <mergeCell ref="I639:K639"/>
    <mergeCell ref="D642:F642"/>
    <mergeCell ref="J642:L642"/>
    <mergeCell ref="C785:E785"/>
    <mergeCell ref="I785:K785"/>
    <mergeCell ref="C786:E786"/>
    <mergeCell ref="I786:K786"/>
    <mergeCell ref="D789:F789"/>
    <mergeCell ref="J789:L789"/>
    <mergeCell ref="C737:E737"/>
    <mergeCell ref="I737:K737"/>
    <mergeCell ref="C738:E738"/>
    <mergeCell ref="I738:K738"/>
    <mergeCell ref="D741:F741"/>
    <mergeCell ref="J741:L741"/>
    <mergeCell ref="C881:E881"/>
    <mergeCell ref="I881:K881"/>
    <mergeCell ref="C882:E882"/>
    <mergeCell ref="I882:K882"/>
    <mergeCell ref="D885:F885"/>
    <mergeCell ref="J885:L885"/>
    <mergeCell ref="C833:E833"/>
    <mergeCell ref="I833:K833"/>
    <mergeCell ref="C834:E834"/>
    <mergeCell ref="I834:K834"/>
    <mergeCell ref="D837:F837"/>
    <mergeCell ref="J837:L837"/>
    <mergeCell ref="C974:E974"/>
    <mergeCell ref="I974:K974"/>
    <mergeCell ref="C975:E975"/>
    <mergeCell ref="I975:K975"/>
    <mergeCell ref="D978:F978"/>
    <mergeCell ref="J978:L978"/>
    <mergeCell ref="C928:E928"/>
    <mergeCell ref="I928:K928"/>
    <mergeCell ref="C929:E929"/>
    <mergeCell ref="I929:K929"/>
    <mergeCell ref="D932:F932"/>
    <mergeCell ref="J932:L932"/>
  </mergeCells>
  <printOptions horizontalCentered="1"/>
  <pageMargins left="0.59055118110236227" right="0.59055118110236227" top="0.78740157480314965" bottom="0.78740157480314965" header="0.31496062992125984" footer="0.31496062992125984"/>
  <pageSetup paperSize="9" scale="75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2">
    <tabColor rgb="FFFFFF00"/>
  </sheetPr>
  <dimension ref="A1:Q1707"/>
  <sheetViews>
    <sheetView topLeftCell="A34" zoomScale="70" zoomScaleNormal="70" zoomScalePageLayoutView="60" workbookViewId="0">
      <selection sqref="A1:XFD1"/>
    </sheetView>
  </sheetViews>
  <sheetFormatPr defaultRowHeight="18.75" x14ac:dyDescent="0.3"/>
  <cols>
    <col min="1" max="1" width="4" style="21" customWidth="1"/>
    <col min="2" max="2" width="7.125" style="21" customWidth="1"/>
    <col min="3" max="3" width="37.25" style="20" customWidth="1"/>
    <col min="4" max="4" width="14.75" style="20" customWidth="1"/>
    <col min="5" max="6" width="14.5" style="20" customWidth="1"/>
    <col min="7" max="7" width="18" style="656" customWidth="1"/>
    <col min="8" max="8" width="7.375" style="21" customWidth="1"/>
    <col min="9" max="9" width="36.125" style="20" customWidth="1"/>
    <col min="10" max="10" width="15.125" style="20" customWidth="1"/>
    <col min="11" max="11" width="13.5" style="20" customWidth="1"/>
    <col min="12" max="12" width="15.25" style="20" customWidth="1"/>
    <col min="13" max="13" width="11.375" style="801" customWidth="1"/>
    <col min="14" max="32" width="2.875" style="21" customWidth="1"/>
    <col min="33" max="46" width="3.375" style="21" customWidth="1"/>
    <col min="47" max="16384" width="9" style="21"/>
  </cols>
  <sheetData>
    <row r="1" spans="1:16" s="25" customFormat="1" ht="18.75" customHeight="1" x14ac:dyDescent="0.3">
      <c r="A1" s="25">
        <v>1</v>
      </c>
      <c r="B1" s="22" t="s">
        <v>115</v>
      </c>
      <c r="C1" s="22"/>
      <c r="D1" s="20"/>
      <c r="E1" s="20"/>
      <c r="F1" s="20"/>
      <c r="G1" s="656"/>
      <c r="H1" s="476" t="s">
        <v>115</v>
      </c>
      <c r="I1" s="32"/>
      <c r="J1" s="32"/>
      <c r="K1" s="32"/>
      <c r="L1" s="32"/>
      <c r="M1" s="788"/>
      <c r="N1" s="25">
        <v>1</v>
      </c>
    </row>
    <row r="2" spans="1:16" s="25" customFormat="1" ht="18.75" customHeight="1" x14ac:dyDescent="0.3">
      <c r="A2" s="25">
        <v>1</v>
      </c>
      <c r="B2" s="22" t="s">
        <v>115</v>
      </c>
      <c r="C2" s="22"/>
      <c r="D2" s="20"/>
      <c r="E2" s="20"/>
      <c r="F2" s="20"/>
      <c r="G2" s="656"/>
      <c r="H2" s="476" t="s">
        <v>115</v>
      </c>
      <c r="I2" s="32"/>
      <c r="J2" s="32"/>
      <c r="K2" s="32"/>
      <c r="L2" s="32"/>
      <c r="M2" s="788"/>
      <c r="N2" s="25">
        <v>1</v>
      </c>
    </row>
    <row r="3" spans="1:16" s="25" customFormat="1" ht="18.75" customHeight="1" x14ac:dyDescent="0.3">
      <c r="A3" s="25">
        <v>1</v>
      </c>
      <c r="B3" s="476" t="s">
        <v>137</v>
      </c>
      <c r="C3" s="476"/>
      <c r="D3" s="32"/>
      <c r="E3" s="32"/>
      <c r="F3" s="32"/>
      <c r="G3" s="606"/>
      <c r="H3" s="476" t="s">
        <v>138</v>
      </c>
      <c r="I3" s="32"/>
      <c r="J3" s="32"/>
      <c r="K3" s="32"/>
      <c r="L3" s="32"/>
      <c r="M3" s="788"/>
      <c r="N3" s="25">
        <v>1</v>
      </c>
    </row>
    <row r="4" spans="1:16" s="25" customFormat="1" ht="18.75" customHeight="1" x14ac:dyDescent="0.3">
      <c r="A4" s="25">
        <v>1</v>
      </c>
      <c r="B4" s="257"/>
      <c r="C4" s="32"/>
      <c r="D4" s="32"/>
      <c r="E4" s="32"/>
      <c r="F4" s="32"/>
      <c r="G4" s="606"/>
      <c r="H4" s="257"/>
      <c r="I4" s="32"/>
      <c r="J4" s="32"/>
      <c r="K4" s="32"/>
      <c r="L4" s="32"/>
      <c r="M4" s="788"/>
      <c r="N4" s="25">
        <v>1</v>
      </c>
    </row>
    <row r="5" spans="1:16" s="25" customFormat="1" ht="18.75" customHeight="1" x14ac:dyDescent="0.3">
      <c r="A5" s="25">
        <v>1</v>
      </c>
      <c r="B5" s="257"/>
      <c r="C5" s="32"/>
      <c r="D5" s="32"/>
      <c r="E5" s="257"/>
      <c r="F5" s="604" t="s">
        <v>116</v>
      </c>
      <c r="G5" s="606"/>
      <c r="H5" s="257"/>
      <c r="I5" s="32"/>
      <c r="J5" s="32"/>
      <c r="K5" s="257"/>
      <c r="L5" s="604" t="s">
        <v>116</v>
      </c>
      <c r="M5" s="789"/>
      <c r="N5" s="25">
        <v>1</v>
      </c>
      <c r="O5" s="603"/>
      <c r="P5" s="603"/>
    </row>
    <row r="6" spans="1:16" s="25" customFormat="1" ht="18.75" customHeight="1" x14ac:dyDescent="0.3">
      <c r="A6" s="25">
        <v>1</v>
      </c>
      <c r="B6" s="257"/>
      <c r="C6" s="32"/>
      <c r="D6" s="32"/>
      <c r="E6" s="257"/>
      <c r="F6" s="604" t="s">
        <v>134</v>
      </c>
      <c r="G6" s="606"/>
      <c r="H6" s="257"/>
      <c r="I6" s="32"/>
      <c r="J6" s="32"/>
      <c r="K6" s="257"/>
      <c r="L6" s="604" t="s">
        <v>134</v>
      </c>
      <c r="M6" s="789"/>
      <c r="N6" s="25">
        <v>1</v>
      </c>
      <c r="O6" s="603"/>
      <c r="P6" s="603"/>
    </row>
    <row r="7" spans="1:16" s="25" customFormat="1" ht="18.75" customHeight="1" x14ac:dyDescent="0.3">
      <c r="A7" s="25">
        <v>1</v>
      </c>
      <c r="B7" s="257"/>
      <c r="C7" s="32"/>
      <c r="D7" s="32"/>
      <c r="E7" s="257"/>
      <c r="F7" s="604" t="s">
        <v>117</v>
      </c>
      <c r="G7" s="606"/>
      <c r="H7" s="257"/>
      <c r="I7" s="32"/>
      <c r="J7" s="32"/>
      <c r="K7" s="257"/>
      <c r="L7" s="604" t="s">
        <v>117</v>
      </c>
      <c r="M7" s="789"/>
      <c r="N7" s="25">
        <v>1</v>
      </c>
      <c r="O7" s="603"/>
      <c r="P7" s="603"/>
    </row>
    <row r="8" spans="1:16" s="25" customFormat="1" ht="18.75" customHeight="1" x14ac:dyDescent="0.3">
      <c r="A8" s="25">
        <v>1</v>
      </c>
      <c r="B8" s="257"/>
      <c r="C8" s="32"/>
      <c r="D8" s="32"/>
      <c r="E8" s="257"/>
      <c r="F8" s="604" t="s">
        <v>257</v>
      </c>
      <c r="G8" s="606"/>
      <c r="H8" s="257"/>
      <c r="I8" s="32"/>
      <c r="J8" s="32"/>
      <c r="K8" s="257"/>
      <c r="L8" s="604" t="s">
        <v>257</v>
      </c>
      <c r="M8" s="789"/>
      <c r="N8" s="25">
        <v>1</v>
      </c>
      <c r="O8" s="603"/>
      <c r="P8" s="603"/>
    </row>
    <row r="9" spans="1:16" s="25" customFormat="1" ht="18.75" customHeight="1" x14ac:dyDescent="0.3">
      <c r="A9" s="25">
        <v>1</v>
      </c>
      <c r="B9" s="257"/>
      <c r="C9" s="32"/>
      <c r="D9" s="32"/>
      <c r="E9" s="32"/>
      <c r="F9" s="32"/>
      <c r="G9" s="656"/>
      <c r="H9" s="257"/>
      <c r="I9" s="32"/>
      <c r="J9" s="32"/>
      <c r="K9" s="32"/>
      <c r="L9" s="32"/>
      <c r="M9" s="788"/>
      <c r="N9" s="25">
        <v>1</v>
      </c>
    </row>
    <row r="10" spans="1:16" s="25" customFormat="1" ht="18.75" customHeight="1" x14ac:dyDescent="0.3">
      <c r="A10" s="25">
        <v>1</v>
      </c>
      <c r="B10" s="257"/>
      <c r="C10" s="32"/>
      <c r="D10" s="32"/>
      <c r="E10" s="32"/>
      <c r="F10" s="32"/>
      <c r="G10" s="656"/>
      <c r="H10" s="257"/>
      <c r="I10" s="32"/>
      <c r="J10" s="32"/>
      <c r="K10" s="32"/>
      <c r="L10" s="32"/>
      <c r="M10" s="788"/>
      <c r="N10" s="25">
        <v>1</v>
      </c>
    </row>
    <row r="11" spans="1:16" s="25" customFormat="1" ht="18.75" customHeight="1" x14ac:dyDescent="0.3">
      <c r="A11" s="25">
        <v>1</v>
      </c>
      <c r="B11" s="257"/>
      <c r="C11" s="32"/>
      <c r="D11" s="32"/>
      <c r="E11" s="32"/>
      <c r="F11" s="32"/>
      <c r="G11" s="656"/>
      <c r="H11" s="257"/>
      <c r="I11" s="32"/>
      <c r="J11" s="32"/>
      <c r="K11" s="32"/>
      <c r="L11" s="32"/>
      <c r="M11" s="788"/>
      <c r="N11" s="25">
        <v>1</v>
      </c>
    </row>
    <row r="12" spans="1:16" s="25" customFormat="1" ht="18.75" customHeight="1" x14ac:dyDescent="0.3">
      <c r="A12" s="25">
        <v>1</v>
      </c>
      <c r="B12" s="257"/>
      <c r="C12" s="1605" t="s">
        <v>119</v>
      </c>
      <c r="D12" s="1605"/>
      <c r="E12" s="1605"/>
      <c r="F12" s="481"/>
      <c r="G12" s="606"/>
      <c r="H12" s="257"/>
      <c r="I12" s="1605" t="s">
        <v>119</v>
      </c>
      <c r="J12" s="1605"/>
      <c r="K12" s="1605"/>
      <c r="L12" s="481"/>
      <c r="M12" s="788"/>
      <c r="N12" s="25">
        <v>1</v>
      </c>
    </row>
    <row r="13" spans="1:16" s="25" customFormat="1" ht="18.75" customHeight="1" x14ac:dyDescent="0.3">
      <c r="A13" s="25">
        <v>1</v>
      </c>
      <c r="B13" s="257"/>
      <c r="C13" s="1606">
        <v>45201</v>
      </c>
      <c r="D13" s="1606"/>
      <c r="E13" s="1606"/>
      <c r="F13" s="482"/>
      <c r="G13" s="606"/>
      <c r="H13" s="257"/>
      <c r="I13" s="1606">
        <f>C13</f>
        <v>45201</v>
      </c>
      <c r="J13" s="1606"/>
      <c r="K13" s="1606"/>
      <c r="L13" s="482"/>
      <c r="M13" s="788"/>
      <c r="N13" s="25">
        <v>1</v>
      </c>
    </row>
    <row r="14" spans="1:16" s="25" customFormat="1" ht="18.75" customHeight="1" x14ac:dyDescent="0.3">
      <c r="A14" s="25">
        <v>1</v>
      </c>
      <c r="B14" s="257"/>
      <c r="C14" s="32"/>
      <c r="D14" s="32"/>
      <c r="E14" s="32"/>
      <c r="F14" s="482"/>
      <c r="G14" s="606"/>
      <c r="H14" s="257"/>
      <c r="I14" s="32"/>
      <c r="J14" s="32"/>
      <c r="K14" s="32"/>
      <c r="L14" s="482"/>
      <c r="M14" s="788"/>
      <c r="N14" s="25">
        <v>1</v>
      </c>
    </row>
    <row r="15" spans="1:16" s="25" customFormat="1" ht="18.75" customHeight="1" x14ac:dyDescent="0.3">
      <c r="A15" s="25">
        <v>1</v>
      </c>
      <c r="B15" s="257"/>
      <c r="C15" s="889"/>
      <c r="D15" s="32"/>
      <c r="E15" s="32"/>
      <c r="F15" s="482"/>
      <c r="G15" s="606"/>
      <c r="H15" s="257"/>
      <c r="I15" s="889"/>
      <c r="J15" s="32"/>
      <c r="K15" s="32"/>
      <c r="L15" s="482"/>
      <c r="M15" s="788"/>
      <c r="N15" s="25">
        <v>1</v>
      </c>
    </row>
    <row r="16" spans="1:16" s="25" customFormat="1" ht="18.75" customHeight="1" x14ac:dyDescent="0.3">
      <c r="A16" s="25">
        <v>1</v>
      </c>
      <c r="B16" s="469" t="s">
        <v>120</v>
      </c>
      <c r="C16" s="475" t="s">
        <v>121</v>
      </c>
      <c r="D16" s="1604" t="s">
        <v>122</v>
      </c>
      <c r="E16" s="1604"/>
      <c r="F16" s="1604"/>
      <c r="G16" s="606"/>
      <c r="H16" s="469" t="s">
        <v>120</v>
      </c>
      <c r="I16" s="475" t="s">
        <v>121</v>
      </c>
      <c r="J16" s="1604" t="s">
        <v>123</v>
      </c>
      <c r="K16" s="1604"/>
      <c r="L16" s="1604"/>
      <c r="M16" s="788"/>
      <c r="N16" s="25">
        <v>1</v>
      </c>
    </row>
    <row r="17" spans="1:14" s="25" customFormat="1" ht="18.75" customHeight="1" x14ac:dyDescent="0.3">
      <c r="A17" s="25">
        <v>1</v>
      </c>
      <c r="B17" s="469" t="s">
        <v>124</v>
      </c>
      <c r="C17" s="469" t="s">
        <v>265</v>
      </c>
      <c r="D17" s="475" t="s">
        <v>125</v>
      </c>
      <c r="E17" s="890" t="s">
        <v>126</v>
      </c>
      <c r="F17" s="890" t="s">
        <v>127</v>
      </c>
      <c r="G17" s="606"/>
      <c r="H17" s="469" t="s">
        <v>124</v>
      </c>
      <c r="I17" s="469" t="s">
        <v>265</v>
      </c>
      <c r="J17" s="475" t="s">
        <v>125</v>
      </c>
      <c r="K17" s="890" t="s">
        <v>126</v>
      </c>
      <c r="L17" s="890" t="s">
        <v>127</v>
      </c>
      <c r="M17" s="788"/>
      <c r="N17" s="25">
        <v>1</v>
      </c>
    </row>
    <row r="18" spans="1:14" s="4" customFormat="1" ht="18.75" customHeight="1" x14ac:dyDescent="0.3">
      <c r="A18" s="25">
        <v>1</v>
      </c>
      <c r="B18" s="12">
        <v>1</v>
      </c>
      <c r="C18" s="13" t="s">
        <v>48</v>
      </c>
      <c r="D18" s="14" t="s">
        <v>46</v>
      </c>
      <c r="E18" s="15">
        <v>40</v>
      </c>
      <c r="F18" s="15">
        <v>197</v>
      </c>
      <c r="G18" s="490"/>
      <c r="H18" s="12">
        <v>1</v>
      </c>
      <c r="I18" s="13" t="s">
        <v>48</v>
      </c>
      <c r="J18" s="14" t="s">
        <v>46</v>
      </c>
      <c r="K18" s="15">
        <v>40</v>
      </c>
      <c r="L18" s="15">
        <v>197</v>
      </c>
      <c r="M18" s="790"/>
      <c r="N18" s="25">
        <v>1</v>
      </c>
    </row>
    <row r="19" spans="1:14" s="50" customFormat="1" x14ac:dyDescent="0.3">
      <c r="A19" s="25">
        <v>1</v>
      </c>
      <c r="B19" s="890" t="s">
        <v>3</v>
      </c>
      <c r="C19" s="13" t="s">
        <v>64</v>
      </c>
      <c r="D19" s="14" t="s">
        <v>65</v>
      </c>
      <c r="E19" s="15">
        <v>12</v>
      </c>
      <c r="F19" s="15">
        <v>75</v>
      </c>
      <c r="G19" s="605"/>
      <c r="H19" s="890" t="s">
        <v>3</v>
      </c>
      <c r="I19" s="13" t="s">
        <v>64</v>
      </c>
      <c r="J19" s="14" t="s">
        <v>65</v>
      </c>
      <c r="K19" s="15">
        <v>12</v>
      </c>
      <c r="L19" s="15">
        <v>75</v>
      </c>
      <c r="M19" s="786"/>
      <c r="N19" s="25">
        <v>1</v>
      </c>
    </row>
    <row r="20" spans="1:14" s="25" customFormat="1" x14ac:dyDescent="0.3">
      <c r="A20" s="25">
        <v>1</v>
      </c>
      <c r="B20" s="890" t="s">
        <v>0</v>
      </c>
      <c r="C20" s="13" t="s">
        <v>102</v>
      </c>
      <c r="D20" s="14" t="s">
        <v>68</v>
      </c>
      <c r="E20" s="15">
        <v>31</v>
      </c>
      <c r="F20" s="15">
        <v>72</v>
      </c>
      <c r="G20" s="605"/>
      <c r="H20" s="890" t="s">
        <v>0</v>
      </c>
      <c r="I20" s="13" t="s">
        <v>102</v>
      </c>
      <c r="J20" s="14" t="s">
        <v>68</v>
      </c>
      <c r="K20" s="15">
        <v>31</v>
      </c>
      <c r="L20" s="15">
        <v>72</v>
      </c>
      <c r="M20" s="788"/>
      <c r="N20" s="25">
        <v>1</v>
      </c>
    </row>
    <row r="21" spans="1:14" s="25" customFormat="1" x14ac:dyDescent="0.3">
      <c r="A21" s="25">
        <v>1</v>
      </c>
      <c r="B21" s="12">
        <v>4</v>
      </c>
      <c r="C21" s="13" t="s">
        <v>114</v>
      </c>
      <c r="D21" s="14" t="s">
        <v>2</v>
      </c>
      <c r="E21" s="15">
        <v>6</v>
      </c>
      <c r="F21" s="15">
        <v>28</v>
      </c>
      <c r="G21" s="606"/>
      <c r="H21" s="12">
        <v>4</v>
      </c>
      <c r="I21" s="13" t="s">
        <v>114</v>
      </c>
      <c r="J21" s="14" t="s">
        <v>2</v>
      </c>
      <c r="K21" s="15">
        <v>6</v>
      </c>
      <c r="L21" s="15">
        <v>28</v>
      </c>
      <c r="M21" s="788"/>
      <c r="N21" s="25">
        <v>1</v>
      </c>
    </row>
    <row r="22" spans="1:14" s="25" customFormat="1" x14ac:dyDescent="0.3">
      <c r="A22" s="25">
        <v>1</v>
      </c>
      <c r="B22" s="890" t="s">
        <v>23</v>
      </c>
      <c r="C22" s="13" t="s">
        <v>107</v>
      </c>
      <c r="D22" s="14" t="s">
        <v>14</v>
      </c>
      <c r="E22" s="15">
        <v>3.4</v>
      </c>
      <c r="F22" s="15">
        <v>93.2</v>
      </c>
      <c r="G22" s="606"/>
      <c r="H22" s="890" t="s">
        <v>23</v>
      </c>
      <c r="I22" s="13" t="s">
        <v>107</v>
      </c>
      <c r="J22" s="14" t="s">
        <v>14</v>
      </c>
      <c r="K22" s="15">
        <v>3.4</v>
      </c>
      <c r="L22" s="15">
        <v>93.2</v>
      </c>
      <c r="M22" s="788"/>
      <c r="N22" s="25">
        <v>1</v>
      </c>
    </row>
    <row r="23" spans="1:14" s="8" customFormat="1" ht="18.75" customHeight="1" x14ac:dyDescent="0.3">
      <c r="A23" s="25">
        <v>1</v>
      </c>
      <c r="B23" s="890" t="s">
        <v>15</v>
      </c>
      <c r="C23" s="13" t="s">
        <v>37</v>
      </c>
      <c r="D23" s="14" t="s">
        <v>4</v>
      </c>
      <c r="E23" s="15">
        <v>130</v>
      </c>
      <c r="F23" s="15">
        <v>63</v>
      </c>
      <c r="G23" s="605"/>
      <c r="H23" s="890" t="s">
        <v>15</v>
      </c>
      <c r="I23" s="13" t="s">
        <v>37</v>
      </c>
      <c r="J23" s="14" t="s">
        <v>5</v>
      </c>
      <c r="K23" s="15">
        <v>130</v>
      </c>
      <c r="L23" s="15">
        <v>63</v>
      </c>
      <c r="M23" s="786"/>
      <c r="N23" s="25">
        <v>1</v>
      </c>
    </row>
    <row r="24" spans="1:14" s="25" customFormat="1" ht="19.5" customHeight="1" x14ac:dyDescent="0.3">
      <c r="A24" s="25">
        <v>1</v>
      </c>
      <c r="B24" s="890"/>
      <c r="C24" s="13"/>
      <c r="D24" s="14"/>
      <c r="E24" s="15"/>
      <c r="F24" s="15"/>
      <c r="G24" s="490"/>
      <c r="H24" s="12"/>
      <c r="I24" s="13"/>
      <c r="J24" s="14"/>
      <c r="K24" s="15"/>
      <c r="L24" s="15"/>
      <c r="M24" s="788"/>
      <c r="N24" s="25">
        <v>1</v>
      </c>
    </row>
    <row r="25" spans="1:14" s="25" customFormat="1" x14ac:dyDescent="0.3">
      <c r="A25" s="25">
        <v>1</v>
      </c>
      <c r="B25" s="12"/>
      <c r="C25" s="13"/>
      <c r="D25" s="14" t="s">
        <v>128</v>
      </c>
      <c r="E25" s="15">
        <f>SUM(E18:E24)</f>
        <v>222.4</v>
      </c>
      <c r="F25" s="15">
        <f>SUM(F18:F24)</f>
        <v>528.20000000000005</v>
      </c>
      <c r="G25" s="656"/>
      <c r="H25" s="12"/>
      <c r="I25" s="13"/>
      <c r="J25" s="14" t="s">
        <v>128</v>
      </c>
      <c r="K25" s="15">
        <f>SUM(K18:K24)</f>
        <v>222.4</v>
      </c>
      <c r="L25" s="15">
        <f>SUM(L18:L24)</f>
        <v>528.20000000000005</v>
      </c>
      <c r="M25" s="788"/>
      <c r="N25" s="25">
        <v>1</v>
      </c>
    </row>
    <row r="26" spans="1:14" s="25" customFormat="1" x14ac:dyDescent="0.3">
      <c r="A26" s="25">
        <v>1</v>
      </c>
      <c r="B26" s="12"/>
      <c r="C26" s="13"/>
      <c r="D26" s="14"/>
      <c r="E26" s="15"/>
      <c r="F26" s="15"/>
      <c r="G26" s="656"/>
      <c r="H26" s="12"/>
      <c r="I26" s="13"/>
      <c r="J26" s="14"/>
      <c r="K26" s="15"/>
      <c r="L26" s="15"/>
      <c r="M26" s="788"/>
      <c r="N26" s="25">
        <v>1</v>
      </c>
    </row>
    <row r="27" spans="1:14" s="25" customFormat="1" x14ac:dyDescent="0.3">
      <c r="A27" s="25">
        <v>1</v>
      </c>
      <c r="B27" s="469" t="s">
        <v>124</v>
      </c>
      <c r="C27" s="15" t="s">
        <v>259</v>
      </c>
      <c r="D27" s="14" t="s">
        <v>125</v>
      </c>
      <c r="E27" s="15" t="s">
        <v>126</v>
      </c>
      <c r="F27" s="15" t="s">
        <v>127</v>
      </c>
      <c r="G27" s="656"/>
      <c r="H27" s="469" t="s">
        <v>124</v>
      </c>
      <c r="I27" s="15" t="s">
        <v>247</v>
      </c>
      <c r="J27" s="14" t="s">
        <v>125</v>
      </c>
      <c r="K27" s="15" t="s">
        <v>126</v>
      </c>
      <c r="L27" s="15" t="s">
        <v>127</v>
      </c>
      <c r="M27" s="788"/>
      <c r="N27" s="25">
        <v>1</v>
      </c>
    </row>
    <row r="28" spans="1:14" s="257" customFormat="1" ht="18.75" customHeight="1" x14ac:dyDescent="0.3">
      <c r="A28" s="25">
        <v>1</v>
      </c>
      <c r="B28" s="890" t="s">
        <v>8</v>
      </c>
      <c r="C28" s="13" t="s">
        <v>10</v>
      </c>
      <c r="D28" s="14" t="s">
        <v>9</v>
      </c>
      <c r="E28" s="15">
        <v>70</v>
      </c>
      <c r="F28" s="15">
        <v>122</v>
      </c>
      <c r="G28" s="490"/>
      <c r="H28" s="890" t="s">
        <v>8</v>
      </c>
      <c r="I28" s="13" t="s">
        <v>10</v>
      </c>
      <c r="J28" s="14" t="s">
        <v>9</v>
      </c>
      <c r="K28" s="15">
        <v>70</v>
      </c>
      <c r="L28" s="15">
        <v>122</v>
      </c>
      <c r="M28" s="791"/>
      <c r="N28" s="25">
        <v>1</v>
      </c>
    </row>
    <row r="29" spans="1:14" s="25" customFormat="1" ht="19.5" customHeight="1" x14ac:dyDescent="0.3">
      <c r="A29" s="25">
        <v>1</v>
      </c>
      <c r="B29" s="12">
        <v>2</v>
      </c>
      <c r="C29" s="13" t="s">
        <v>103</v>
      </c>
      <c r="D29" s="14" t="s">
        <v>104</v>
      </c>
      <c r="E29" s="15">
        <v>50</v>
      </c>
      <c r="F29" s="15">
        <v>220</v>
      </c>
      <c r="G29" s="605"/>
      <c r="H29" s="12">
        <v>2</v>
      </c>
      <c r="I29" s="13" t="s">
        <v>103</v>
      </c>
      <c r="J29" s="14" t="s">
        <v>104</v>
      </c>
      <c r="K29" s="15">
        <v>50</v>
      </c>
      <c r="L29" s="15">
        <v>220</v>
      </c>
      <c r="M29" s="788"/>
      <c r="N29" s="25">
        <v>1</v>
      </c>
    </row>
    <row r="30" spans="1:14" s="50" customFormat="1" x14ac:dyDescent="0.3">
      <c r="A30" s="25">
        <v>1</v>
      </c>
      <c r="B30" s="890" t="s">
        <v>0</v>
      </c>
      <c r="C30" s="13" t="s">
        <v>260</v>
      </c>
      <c r="D30" s="14" t="s">
        <v>17</v>
      </c>
      <c r="E30" s="15">
        <v>25</v>
      </c>
      <c r="F30" s="15">
        <v>182.25</v>
      </c>
      <c r="G30" s="605"/>
      <c r="H30" s="890" t="s">
        <v>0</v>
      </c>
      <c r="I30" s="13" t="s">
        <v>260</v>
      </c>
      <c r="J30" s="14" t="s">
        <v>44</v>
      </c>
      <c r="K30" s="15">
        <v>30</v>
      </c>
      <c r="L30" s="15">
        <v>218.7</v>
      </c>
      <c r="M30" s="792"/>
      <c r="N30" s="25">
        <v>1</v>
      </c>
    </row>
    <row r="31" spans="1:14" s="50" customFormat="1" x14ac:dyDescent="0.3">
      <c r="A31" s="25">
        <v>1</v>
      </c>
      <c r="B31" s="890" t="s">
        <v>77</v>
      </c>
      <c r="C31" s="13" t="s">
        <v>361</v>
      </c>
      <c r="D31" s="14" t="s">
        <v>22</v>
      </c>
      <c r="E31" s="15">
        <v>24</v>
      </c>
      <c r="F31" s="15">
        <v>4.5</v>
      </c>
      <c r="G31" s="605"/>
      <c r="H31" s="890" t="s">
        <v>77</v>
      </c>
      <c r="I31" s="13" t="s">
        <v>361</v>
      </c>
      <c r="J31" s="14" t="s">
        <v>22</v>
      </c>
      <c r="K31" s="15">
        <v>24</v>
      </c>
      <c r="L31" s="15">
        <v>4.5</v>
      </c>
      <c r="M31" s="786"/>
      <c r="N31" s="25">
        <v>1</v>
      </c>
    </row>
    <row r="32" spans="1:14" s="25" customFormat="1" ht="19.5" customHeight="1" x14ac:dyDescent="0.3">
      <c r="A32" s="25">
        <v>1</v>
      </c>
      <c r="B32" s="890" t="s">
        <v>23</v>
      </c>
      <c r="C32" s="13" t="s">
        <v>144</v>
      </c>
      <c r="D32" s="14" t="s">
        <v>2</v>
      </c>
      <c r="E32" s="15">
        <v>15</v>
      </c>
      <c r="F32" s="15">
        <v>88</v>
      </c>
      <c r="G32" s="656"/>
      <c r="H32" s="890" t="s">
        <v>23</v>
      </c>
      <c r="I32" s="13" t="s">
        <v>144</v>
      </c>
      <c r="J32" s="14" t="s">
        <v>2</v>
      </c>
      <c r="K32" s="15">
        <v>15</v>
      </c>
      <c r="L32" s="15">
        <v>88</v>
      </c>
      <c r="M32" s="788"/>
      <c r="N32" s="25">
        <v>1</v>
      </c>
    </row>
    <row r="33" spans="1:14" s="50" customFormat="1" x14ac:dyDescent="0.3">
      <c r="A33" s="25">
        <v>1</v>
      </c>
      <c r="B33" s="890" t="s">
        <v>51</v>
      </c>
      <c r="C33" s="13" t="s">
        <v>107</v>
      </c>
      <c r="D33" s="14" t="s">
        <v>14</v>
      </c>
      <c r="E33" s="15">
        <v>3.4</v>
      </c>
      <c r="F33" s="15">
        <v>93.2</v>
      </c>
      <c r="G33" s="605"/>
      <c r="H33" s="890" t="s">
        <v>51</v>
      </c>
      <c r="I33" s="13" t="s">
        <v>107</v>
      </c>
      <c r="J33" s="14" t="s">
        <v>14</v>
      </c>
      <c r="K33" s="15">
        <v>3.4</v>
      </c>
      <c r="L33" s="15">
        <v>93.2</v>
      </c>
      <c r="M33" s="786"/>
      <c r="N33" s="25">
        <v>1</v>
      </c>
    </row>
    <row r="34" spans="1:14" s="25" customFormat="1" ht="19.5" customHeight="1" x14ac:dyDescent="0.3">
      <c r="A34" s="25">
        <v>1</v>
      </c>
      <c r="B34" s="883" t="s">
        <v>15</v>
      </c>
      <c r="C34" s="6" t="s">
        <v>108</v>
      </c>
      <c r="D34" s="2" t="s">
        <v>65</v>
      </c>
      <c r="E34" s="3">
        <v>1.2</v>
      </c>
      <c r="F34" s="3">
        <v>21.5</v>
      </c>
      <c r="G34" s="656"/>
      <c r="H34" s="890" t="s">
        <v>15</v>
      </c>
      <c r="I34" s="13" t="s">
        <v>108</v>
      </c>
      <c r="J34" s="14" t="s">
        <v>65</v>
      </c>
      <c r="K34" s="15">
        <v>1.2</v>
      </c>
      <c r="L34" s="15">
        <v>21.5</v>
      </c>
      <c r="M34" s="788"/>
      <c r="N34" s="25">
        <v>1</v>
      </c>
    </row>
    <row r="35" spans="1:14" s="25" customFormat="1" ht="18.75" customHeight="1" x14ac:dyDescent="0.3">
      <c r="A35" s="25">
        <v>1</v>
      </c>
      <c r="B35" s="883">
        <v>8</v>
      </c>
      <c r="C35" s="6" t="s">
        <v>360</v>
      </c>
      <c r="D35" s="2" t="s">
        <v>5</v>
      </c>
      <c r="E35" s="3">
        <v>20</v>
      </c>
      <c r="F35" s="3">
        <v>140</v>
      </c>
      <c r="G35" s="490"/>
      <c r="H35" s="890">
        <v>8</v>
      </c>
      <c r="I35" s="13" t="s">
        <v>360</v>
      </c>
      <c r="J35" s="14" t="s">
        <v>5</v>
      </c>
      <c r="K35" s="15">
        <v>20</v>
      </c>
      <c r="L35" s="15">
        <v>140</v>
      </c>
      <c r="M35" s="788"/>
      <c r="N35" s="25">
        <v>1</v>
      </c>
    </row>
    <row r="36" spans="1:14" s="50" customFormat="1" x14ac:dyDescent="0.3">
      <c r="A36" s="25">
        <v>1</v>
      </c>
      <c r="B36" s="5"/>
      <c r="C36" s="6"/>
      <c r="D36" s="2"/>
      <c r="E36" s="3"/>
      <c r="F36" s="3"/>
      <c r="G36" s="657"/>
      <c r="H36" s="12"/>
      <c r="I36" s="13"/>
      <c r="J36" s="14"/>
      <c r="K36" s="15"/>
      <c r="L36" s="15"/>
      <c r="M36" s="792"/>
      <c r="N36" s="25">
        <v>1</v>
      </c>
    </row>
    <row r="37" spans="1:14" s="25" customFormat="1" x14ac:dyDescent="0.3">
      <c r="A37" s="25">
        <v>1</v>
      </c>
      <c r="B37" s="883"/>
      <c r="C37" s="6"/>
      <c r="D37" s="2" t="s">
        <v>128</v>
      </c>
      <c r="E37" s="3">
        <f>SUM(E28:E36)</f>
        <v>208.6</v>
      </c>
      <c r="F37" s="3">
        <f>SUM(F28:F36)</f>
        <v>871.45</v>
      </c>
      <c r="G37" s="658"/>
      <c r="H37" s="890"/>
      <c r="I37" s="13"/>
      <c r="J37" s="14" t="s">
        <v>128</v>
      </c>
      <c r="K37" s="15">
        <f>SUM(K28:K36)</f>
        <v>213.6</v>
      </c>
      <c r="L37" s="15">
        <f>SUM(L28:L36)</f>
        <v>907.90000000000009</v>
      </c>
      <c r="M37" s="788"/>
      <c r="N37" s="25">
        <v>1</v>
      </c>
    </row>
    <row r="38" spans="1:14" s="25" customFormat="1" x14ac:dyDescent="0.3">
      <c r="A38" s="25">
        <v>1</v>
      </c>
      <c r="B38" s="5"/>
      <c r="C38" s="6"/>
      <c r="D38" s="2"/>
      <c r="E38" s="3"/>
      <c r="F38" s="3"/>
      <c r="G38" s="656"/>
      <c r="H38" s="12"/>
      <c r="I38" s="13"/>
      <c r="J38" s="14"/>
      <c r="K38" s="15"/>
      <c r="L38" s="15"/>
      <c r="M38" s="788"/>
      <c r="N38" s="25">
        <v>1</v>
      </c>
    </row>
    <row r="39" spans="1:14" s="25" customFormat="1" x14ac:dyDescent="0.3">
      <c r="A39" s="25">
        <v>1</v>
      </c>
      <c r="B39" s="883"/>
      <c r="C39" s="6"/>
      <c r="D39" s="2" t="s">
        <v>136</v>
      </c>
      <c r="E39" s="3">
        <f>+E37+E25</f>
        <v>431</v>
      </c>
      <c r="F39" s="3">
        <f>+F37+F25</f>
        <v>1399.65</v>
      </c>
      <c r="G39" s="659"/>
      <c r="H39" s="15"/>
      <c r="I39" s="15"/>
      <c r="J39" s="15" t="s">
        <v>136</v>
      </c>
      <c r="K39" s="15">
        <f>+K37+K25</f>
        <v>436</v>
      </c>
      <c r="L39" s="15">
        <f>+L37+L25</f>
        <v>1436.1000000000001</v>
      </c>
      <c r="M39" s="788"/>
      <c r="N39" s="25">
        <v>1</v>
      </c>
    </row>
    <row r="40" spans="1:14" s="25" customFormat="1" x14ac:dyDescent="0.3">
      <c r="A40" s="25">
        <v>1</v>
      </c>
      <c r="B40" s="461"/>
      <c r="C40" s="461"/>
      <c r="D40" s="461"/>
      <c r="E40" s="461"/>
      <c r="F40" s="461"/>
      <c r="G40" s="660"/>
      <c r="H40" s="259"/>
      <c r="I40" s="473"/>
      <c r="J40" s="473"/>
      <c r="K40" s="473"/>
      <c r="L40" s="473"/>
      <c r="M40" s="788"/>
      <c r="N40" s="25">
        <v>1</v>
      </c>
    </row>
    <row r="41" spans="1:14" s="25" customFormat="1" x14ac:dyDescent="0.3">
      <c r="A41" s="25">
        <v>1</v>
      </c>
      <c r="B41" s="461"/>
      <c r="C41" s="461"/>
      <c r="D41" s="461"/>
      <c r="E41" s="461"/>
      <c r="F41" s="461"/>
      <c r="G41" s="660"/>
      <c r="H41" s="259"/>
      <c r="I41" s="473"/>
      <c r="J41" s="473"/>
      <c r="K41" s="473"/>
      <c r="L41" s="473"/>
      <c r="M41" s="788"/>
      <c r="N41" s="25">
        <v>1</v>
      </c>
    </row>
    <row r="42" spans="1:14" s="25" customFormat="1" ht="21" customHeight="1" x14ac:dyDescent="0.3">
      <c r="A42" s="25">
        <v>1</v>
      </c>
      <c r="B42" s="461"/>
      <c r="C42" s="36"/>
      <c r="D42" s="462"/>
      <c r="E42" s="463"/>
      <c r="F42" s="463"/>
      <c r="G42" s="659"/>
      <c r="H42" s="473"/>
      <c r="I42" s="473"/>
      <c r="J42" s="473"/>
      <c r="K42" s="473"/>
      <c r="L42" s="473"/>
      <c r="M42" s="788"/>
      <c r="N42" s="25">
        <v>1</v>
      </c>
    </row>
    <row r="43" spans="1:14" s="25" customFormat="1" ht="24" customHeight="1" x14ac:dyDescent="0.3">
      <c r="A43" s="25">
        <v>1</v>
      </c>
      <c r="C43" s="37" t="s">
        <v>130</v>
      </c>
      <c r="E43" s="94" t="s">
        <v>131</v>
      </c>
      <c r="F43" s="20"/>
      <c r="G43" s="606"/>
      <c r="H43" s="257"/>
      <c r="I43" s="260" t="s">
        <v>130</v>
      </c>
      <c r="J43" s="257"/>
      <c r="K43" s="261" t="s">
        <v>131</v>
      </c>
      <c r="L43" s="32"/>
      <c r="M43" s="788"/>
      <c r="N43" s="25">
        <v>1</v>
      </c>
    </row>
    <row r="44" spans="1:14" s="25" customFormat="1" ht="51.75" customHeight="1" x14ac:dyDescent="0.3">
      <c r="A44" s="25">
        <v>1</v>
      </c>
      <c r="C44" s="38" t="s">
        <v>132</v>
      </c>
      <c r="E44" s="38" t="s">
        <v>140</v>
      </c>
      <c r="F44" s="39"/>
      <c r="G44" s="606"/>
      <c r="H44" s="257"/>
      <c r="I44" s="262" t="s">
        <v>139</v>
      </c>
      <c r="J44" s="257"/>
      <c r="K44" s="262" t="s">
        <v>140</v>
      </c>
      <c r="L44" s="263"/>
      <c r="M44" s="788"/>
      <c r="N44" s="25">
        <v>1</v>
      </c>
    </row>
    <row r="45" spans="1:14" s="25" customFormat="1" ht="18.75" customHeight="1" x14ac:dyDescent="0.3">
      <c r="A45" s="25">
        <v>1</v>
      </c>
      <c r="C45" s="20"/>
      <c r="D45" s="20"/>
      <c r="E45" s="20"/>
      <c r="F45" s="20"/>
      <c r="G45" s="656"/>
      <c r="H45" s="257"/>
      <c r="I45" s="32"/>
      <c r="J45" s="32"/>
      <c r="K45" s="32"/>
      <c r="L45" s="32"/>
      <c r="M45" s="788"/>
      <c r="N45" s="25">
        <v>1</v>
      </c>
    </row>
    <row r="46" spans="1:14" s="96" customFormat="1" x14ac:dyDescent="0.3">
      <c r="A46" s="25">
        <v>1</v>
      </c>
      <c r="C46" s="19"/>
      <c r="D46" s="19"/>
      <c r="E46" s="19"/>
      <c r="F46" s="19"/>
      <c r="G46" s="656"/>
      <c r="I46" s="19"/>
      <c r="J46" s="19"/>
      <c r="K46" s="19"/>
      <c r="L46" s="19"/>
      <c r="M46" s="787"/>
      <c r="N46" s="25">
        <v>1</v>
      </c>
    </row>
    <row r="47" spans="1:14" s="25" customFormat="1" ht="23.25" customHeight="1" x14ac:dyDescent="0.3">
      <c r="A47" s="25">
        <v>1</v>
      </c>
      <c r="C47" s="38"/>
      <c r="E47" s="38"/>
      <c r="F47" s="39"/>
      <c r="G47" s="606"/>
      <c r="H47" s="519"/>
      <c r="I47" s="508"/>
      <c r="J47" s="519"/>
      <c r="K47" s="520"/>
      <c r="L47" s="519"/>
      <c r="M47" s="788"/>
      <c r="N47" s="25">
        <v>1</v>
      </c>
    </row>
    <row r="48" spans="1:14" s="25" customFormat="1" ht="18.75" customHeight="1" x14ac:dyDescent="0.3">
      <c r="A48" s="25">
        <v>1</v>
      </c>
      <c r="B48" s="22" t="s">
        <v>115</v>
      </c>
      <c r="C48" s="22"/>
      <c r="D48" s="20"/>
      <c r="E48" s="20"/>
      <c r="F48" s="20"/>
      <c r="G48" s="656"/>
      <c r="H48" s="22" t="s">
        <v>115</v>
      </c>
      <c r="I48" s="20"/>
      <c r="J48" s="20"/>
      <c r="K48" s="20"/>
      <c r="L48" s="20"/>
      <c r="M48" s="788"/>
      <c r="N48" s="25">
        <v>1</v>
      </c>
    </row>
    <row r="49" spans="1:16" s="25" customFormat="1" ht="18.75" customHeight="1" x14ac:dyDescent="0.3">
      <c r="A49" s="25">
        <v>1</v>
      </c>
      <c r="B49" s="22" t="s">
        <v>137</v>
      </c>
      <c r="C49" s="22"/>
      <c r="D49" s="20"/>
      <c r="E49" s="20"/>
      <c r="F49" s="20"/>
      <c r="G49" s="606"/>
      <c r="H49" s="22" t="s">
        <v>138</v>
      </c>
      <c r="I49" s="20"/>
      <c r="J49" s="20"/>
      <c r="K49" s="20"/>
      <c r="L49" s="20"/>
      <c r="M49" s="788"/>
      <c r="N49" s="25">
        <v>1</v>
      </c>
    </row>
    <row r="50" spans="1:16" s="25" customFormat="1" ht="18.75" customHeight="1" x14ac:dyDescent="0.3">
      <c r="A50" s="25">
        <v>1</v>
      </c>
      <c r="C50" s="20"/>
      <c r="D50" s="20"/>
      <c r="E50" s="20"/>
      <c r="F50" s="20"/>
      <c r="G50" s="606"/>
      <c r="I50" s="20"/>
      <c r="J50" s="20"/>
      <c r="K50" s="20"/>
      <c r="L50" s="20"/>
      <c r="M50" s="788"/>
      <c r="N50" s="25">
        <v>1</v>
      </c>
    </row>
    <row r="51" spans="1:16" s="25" customFormat="1" ht="18.75" customHeight="1" x14ac:dyDescent="0.3">
      <c r="A51" s="25">
        <v>1</v>
      </c>
      <c r="C51" s="20"/>
      <c r="D51" s="20"/>
      <c r="F51" s="603" t="s">
        <v>116</v>
      </c>
      <c r="G51" s="606"/>
      <c r="I51" s="20"/>
      <c r="J51" s="20"/>
      <c r="L51" s="603" t="s">
        <v>116</v>
      </c>
      <c r="M51" s="789"/>
      <c r="N51" s="25">
        <v>1</v>
      </c>
      <c r="O51" s="603"/>
      <c r="P51" s="603"/>
    </row>
    <row r="52" spans="1:16" s="25" customFormat="1" ht="18.75" customHeight="1" x14ac:dyDescent="0.3">
      <c r="A52" s="25">
        <v>1</v>
      </c>
      <c r="C52" s="20"/>
      <c r="D52" s="20"/>
      <c r="F52" s="603" t="s">
        <v>134</v>
      </c>
      <c r="G52" s="606"/>
      <c r="I52" s="20"/>
      <c r="J52" s="20"/>
      <c r="L52" s="603" t="s">
        <v>134</v>
      </c>
      <c r="M52" s="789"/>
      <c r="N52" s="25">
        <v>1</v>
      </c>
      <c r="O52" s="603"/>
      <c r="P52" s="603"/>
    </row>
    <row r="53" spans="1:16" s="25" customFormat="1" ht="18.75" customHeight="1" x14ac:dyDescent="0.3">
      <c r="A53" s="25">
        <v>1</v>
      </c>
      <c r="C53" s="20"/>
      <c r="D53" s="20"/>
      <c r="F53" s="603" t="s">
        <v>117</v>
      </c>
      <c r="G53" s="606"/>
      <c r="I53" s="20"/>
      <c r="J53" s="20"/>
      <c r="L53" s="603" t="s">
        <v>117</v>
      </c>
      <c r="M53" s="789"/>
      <c r="N53" s="25">
        <v>1</v>
      </c>
      <c r="O53" s="603"/>
      <c r="P53" s="603"/>
    </row>
    <row r="54" spans="1:16" s="25" customFormat="1" ht="18.75" customHeight="1" x14ac:dyDescent="0.3">
      <c r="A54" s="25">
        <v>1</v>
      </c>
      <c r="C54" s="20"/>
      <c r="D54" s="20"/>
      <c r="F54" s="603" t="s">
        <v>257</v>
      </c>
      <c r="G54" s="606"/>
      <c r="I54" s="20"/>
      <c r="J54" s="20"/>
      <c r="L54" s="603" t="s">
        <v>257</v>
      </c>
      <c r="M54" s="789"/>
      <c r="N54" s="25">
        <v>1</v>
      </c>
      <c r="O54" s="603"/>
      <c r="P54" s="603"/>
    </row>
    <row r="55" spans="1:16" s="25" customFormat="1" ht="18.75" customHeight="1" x14ac:dyDescent="0.3">
      <c r="A55" s="25">
        <v>1</v>
      </c>
      <c r="C55" s="20"/>
      <c r="D55" s="20"/>
      <c r="E55" s="20"/>
      <c r="F55" s="20"/>
      <c r="G55" s="656"/>
      <c r="I55" s="20"/>
      <c r="J55" s="20"/>
      <c r="K55" s="20"/>
      <c r="L55" s="20"/>
      <c r="M55" s="788"/>
      <c r="N55" s="25">
        <v>1</v>
      </c>
    </row>
    <row r="56" spans="1:16" s="25" customFormat="1" ht="18.75" customHeight="1" x14ac:dyDescent="0.3">
      <c r="A56" s="25">
        <v>1</v>
      </c>
      <c r="C56" s="20"/>
      <c r="D56" s="20"/>
      <c r="E56" s="20"/>
      <c r="F56" s="20"/>
      <c r="G56" s="656"/>
      <c r="I56" s="20"/>
      <c r="J56" s="20"/>
      <c r="K56" s="20"/>
      <c r="L56" s="20"/>
      <c r="M56" s="788"/>
      <c r="N56" s="25">
        <v>1</v>
      </c>
    </row>
    <row r="57" spans="1:16" s="25" customFormat="1" ht="18.75" customHeight="1" x14ac:dyDescent="0.3">
      <c r="A57" s="25">
        <v>1</v>
      </c>
      <c r="C57" s="20"/>
      <c r="D57" s="20"/>
      <c r="E57" s="20"/>
      <c r="F57" s="20"/>
      <c r="G57" s="656"/>
      <c r="I57" s="20"/>
      <c r="J57" s="20"/>
      <c r="K57" s="20"/>
      <c r="L57" s="20"/>
      <c r="M57" s="788"/>
      <c r="N57" s="25">
        <v>1</v>
      </c>
    </row>
    <row r="58" spans="1:16" s="25" customFormat="1" ht="18.75" customHeight="1" x14ac:dyDescent="0.3">
      <c r="A58" s="25">
        <v>1</v>
      </c>
      <c r="C58" s="1612" t="s">
        <v>119</v>
      </c>
      <c r="D58" s="1612"/>
      <c r="E58" s="1612"/>
      <c r="F58" s="26"/>
      <c r="G58" s="606"/>
      <c r="I58" s="1612" t="s">
        <v>119</v>
      </c>
      <c r="J58" s="1612"/>
      <c r="K58" s="1612"/>
      <c r="L58" s="26"/>
      <c r="M58" s="788"/>
      <c r="N58" s="25">
        <v>1</v>
      </c>
    </row>
    <row r="59" spans="1:16" s="25" customFormat="1" ht="18.75" customHeight="1" x14ac:dyDescent="0.3">
      <c r="A59" s="25">
        <v>1</v>
      </c>
      <c r="C59" s="1610">
        <v>45202</v>
      </c>
      <c r="D59" s="1610"/>
      <c r="E59" s="1610"/>
      <c r="F59" s="27"/>
      <c r="G59" s="606"/>
      <c r="I59" s="1610">
        <f>C59</f>
        <v>45202</v>
      </c>
      <c r="J59" s="1610"/>
      <c r="K59" s="1610"/>
      <c r="L59" s="27"/>
      <c r="M59" s="788"/>
      <c r="N59" s="25">
        <v>1</v>
      </c>
    </row>
    <row r="60" spans="1:16" s="25" customFormat="1" ht="18.75" customHeight="1" x14ac:dyDescent="0.3">
      <c r="A60" s="25">
        <v>1</v>
      </c>
      <c r="C60" s="20"/>
      <c r="D60" s="20"/>
      <c r="E60" s="20"/>
      <c r="F60" s="27"/>
      <c r="G60" s="606"/>
      <c r="I60" s="20"/>
      <c r="J60" s="20"/>
      <c r="K60" s="20"/>
      <c r="L60" s="27"/>
      <c r="M60" s="788"/>
      <c r="N60" s="25">
        <v>1</v>
      </c>
    </row>
    <row r="61" spans="1:16" s="25" customFormat="1" ht="18.75" customHeight="1" x14ac:dyDescent="0.3">
      <c r="A61" s="25">
        <v>1</v>
      </c>
      <c r="C61" s="882"/>
      <c r="D61" s="20"/>
      <c r="E61" s="20"/>
      <c r="F61" s="27"/>
      <c r="G61" s="606"/>
      <c r="I61" s="882"/>
      <c r="J61" s="20"/>
      <c r="K61" s="20"/>
      <c r="L61" s="27"/>
      <c r="M61" s="788"/>
      <c r="N61" s="25">
        <v>1</v>
      </c>
    </row>
    <row r="62" spans="1:16" s="25" customFormat="1" ht="18.75" customHeight="1" x14ac:dyDescent="0.3">
      <c r="A62" s="25">
        <v>1</v>
      </c>
      <c r="B62" s="28" t="s">
        <v>120</v>
      </c>
      <c r="C62" s="29" t="s">
        <v>121</v>
      </c>
      <c r="D62" s="1611" t="s">
        <v>122</v>
      </c>
      <c r="E62" s="1611"/>
      <c r="F62" s="1611"/>
      <c r="G62" s="606"/>
      <c r="H62" s="28" t="s">
        <v>120</v>
      </c>
      <c r="I62" s="29" t="s">
        <v>121</v>
      </c>
      <c r="J62" s="1611" t="s">
        <v>123</v>
      </c>
      <c r="K62" s="1611"/>
      <c r="L62" s="1611"/>
      <c r="M62" s="788"/>
      <c r="N62" s="25">
        <v>1</v>
      </c>
    </row>
    <row r="63" spans="1:16" s="25" customFormat="1" ht="18.75" customHeight="1" x14ac:dyDescent="0.3">
      <c r="A63" s="25">
        <v>1</v>
      </c>
      <c r="B63" s="28" t="s">
        <v>124</v>
      </c>
      <c r="C63" s="28" t="s">
        <v>265</v>
      </c>
      <c r="D63" s="29" t="s">
        <v>125</v>
      </c>
      <c r="E63" s="883" t="s">
        <v>126</v>
      </c>
      <c r="F63" s="883" t="s">
        <v>127</v>
      </c>
      <c r="G63" s="606"/>
      <c r="H63" s="28" t="s">
        <v>124</v>
      </c>
      <c r="I63" s="28" t="s">
        <v>265</v>
      </c>
      <c r="J63" s="29" t="s">
        <v>125</v>
      </c>
      <c r="K63" s="883" t="s">
        <v>126</v>
      </c>
      <c r="L63" s="883" t="s">
        <v>127</v>
      </c>
      <c r="M63" s="788"/>
      <c r="N63" s="25">
        <v>1</v>
      </c>
    </row>
    <row r="64" spans="1:16" s="4" customFormat="1" ht="18.75" customHeight="1" x14ac:dyDescent="0.3">
      <c r="A64" s="25">
        <v>1</v>
      </c>
      <c r="B64" s="5">
        <v>1</v>
      </c>
      <c r="C64" s="6" t="s">
        <v>26</v>
      </c>
      <c r="D64" s="2" t="s">
        <v>7</v>
      </c>
      <c r="E64" s="3">
        <v>60</v>
      </c>
      <c r="F64" s="3">
        <v>152.375</v>
      </c>
      <c r="G64" s="490"/>
      <c r="H64" s="5">
        <v>1</v>
      </c>
      <c r="I64" s="6" t="s">
        <v>26</v>
      </c>
      <c r="J64" s="2" t="s">
        <v>90</v>
      </c>
      <c r="K64" s="3">
        <v>75</v>
      </c>
      <c r="L64" s="3">
        <v>213.32499999999999</v>
      </c>
      <c r="M64" s="790"/>
      <c r="N64" s="25">
        <v>1</v>
      </c>
    </row>
    <row r="65" spans="1:14" s="50" customFormat="1" x14ac:dyDescent="0.3">
      <c r="A65" s="25">
        <v>1</v>
      </c>
      <c r="B65" s="883">
        <v>3</v>
      </c>
      <c r="C65" s="6" t="s">
        <v>61</v>
      </c>
      <c r="D65" s="2" t="s">
        <v>17</v>
      </c>
      <c r="E65" s="3">
        <v>30</v>
      </c>
      <c r="F65" s="3">
        <v>180</v>
      </c>
      <c r="G65" s="605"/>
      <c r="H65" s="883">
        <v>3</v>
      </c>
      <c r="I65" s="6" t="s">
        <v>61</v>
      </c>
      <c r="J65" s="2" t="s">
        <v>44</v>
      </c>
      <c r="K65" s="3">
        <v>35</v>
      </c>
      <c r="L65" s="3">
        <v>216</v>
      </c>
      <c r="M65" s="786"/>
      <c r="N65" s="25">
        <v>1</v>
      </c>
    </row>
    <row r="66" spans="1:14" s="50" customFormat="1" x14ac:dyDescent="0.3">
      <c r="A66" s="25">
        <v>1</v>
      </c>
      <c r="B66" s="883" t="s">
        <v>77</v>
      </c>
      <c r="C66" s="6" t="s">
        <v>361</v>
      </c>
      <c r="D66" s="2" t="s">
        <v>22</v>
      </c>
      <c r="E66" s="3">
        <v>24</v>
      </c>
      <c r="F66" s="3">
        <v>4.5</v>
      </c>
      <c r="G66" s="605"/>
      <c r="H66" s="883" t="s">
        <v>77</v>
      </c>
      <c r="I66" s="6" t="s">
        <v>361</v>
      </c>
      <c r="J66" s="2" t="s">
        <v>22</v>
      </c>
      <c r="K66" s="3">
        <v>24</v>
      </c>
      <c r="L66" s="3">
        <v>4.5</v>
      </c>
      <c r="M66" s="786"/>
      <c r="N66" s="25">
        <v>1</v>
      </c>
    </row>
    <row r="67" spans="1:14" s="25" customFormat="1" x14ac:dyDescent="0.3">
      <c r="A67" s="25">
        <v>1</v>
      </c>
      <c r="B67" s="5">
        <v>4</v>
      </c>
      <c r="C67" s="6" t="s">
        <v>114</v>
      </c>
      <c r="D67" s="2" t="s">
        <v>2</v>
      </c>
      <c r="E67" s="3">
        <v>6</v>
      </c>
      <c r="F67" s="3">
        <v>28</v>
      </c>
      <c r="G67" s="606"/>
      <c r="H67" s="5">
        <v>4</v>
      </c>
      <c r="I67" s="6" t="s">
        <v>114</v>
      </c>
      <c r="J67" s="2" t="s">
        <v>2</v>
      </c>
      <c r="K67" s="3">
        <v>6</v>
      </c>
      <c r="L67" s="3">
        <v>28</v>
      </c>
      <c r="M67" s="788"/>
      <c r="N67" s="25">
        <v>1</v>
      </c>
    </row>
    <row r="68" spans="1:14" s="25" customFormat="1" x14ac:dyDescent="0.3">
      <c r="A68" s="25">
        <v>1</v>
      </c>
      <c r="B68" s="883" t="s">
        <v>23</v>
      </c>
      <c r="C68" s="6" t="s">
        <v>107</v>
      </c>
      <c r="D68" s="2" t="s">
        <v>14</v>
      </c>
      <c r="E68" s="3">
        <v>3.4</v>
      </c>
      <c r="F68" s="3">
        <v>93.2</v>
      </c>
      <c r="G68" s="606"/>
      <c r="H68" s="883" t="s">
        <v>23</v>
      </c>
      <c r="I68" s="6" t="s">
        <v>107</v>
      </c>
      <c r="J68" s="2" t="s">
        <v>14</v>
      </c>
      <c r="K68" s="3">
        <v>3.4</v>
      </c>
      <c r="L68" s="3">
        <v>93.2</v>
      </c>
      <c r="M68" s="788"/>
      <c r="N68" s="25">
        <v>1</v>
      </c>
    </row>
    <row r="69" spans="1:14" s="8" customFormat="1" ht="18.75" customHeight="1" x14ac:dyDescent="0.3">
      <c r="A69" s="25">
        <v>1</v>
      </c>
      <c r="B69" s="883"/>
      <c r="C69" s="6"/>
      <c r="D69" s="2"/>
      <c r="E69" s="3"/>
      <c r="F69" s="3"/>
      <c r="G69" s="605"/>
      <c r="H69" s="883"/>
      <c r="I69" s="6"/>
      <c r="J69" s="2"/>
      <c r="K69" s="3"/>
      <c r="L69" s="3"/>
      <c r="M69" s="786"/>
      <c r="N69" s="25">
        <v>1</v>
      </c>
    </row>
    <row r="70" spans="1:14" s="25" customFormat="1" ht="19.5" customHeight="1" x14ac:dyDescent="0.3">
      <c r="A70" s="25">
        <v>1</v>
      </c>
      <c r="B70" s="883"/>
      <c r="C70" s="6"/>
      <c r="D70" s="2"/>
      <c r="E70" s="3"/>
      <c r="F70" s="3"/>
      <c r="G70" s="490"/>
      <c r="H70" s="5"/>
      <c r="I70" s="6"/>
      <c r="J70" s="2"/>
      <c r="K70" s="3"/>
      <c r="L70" s="3"/>
      <c r="M70" s="788"/>
      <c r="N70" s="25">
        <v>1</v>
      </c>
    </row>
    <row r="71" spans="1:14" s="25" customFormat="1" x14ac:dyDescent="0.3">
      <c r="A71" s="25">
        <v>1</v>
      </c>
      <c r="B71" s="5"/>
      <c r="C71" s="6"/>
      <c r="D71" s="2" t="s">
        <v>128</v>
      </c>
      <c r="E71" s="3">
        <f>SUM(E64:E70)</f>
        <v>123.4</v>
      </c>
      <c r="F71" s="3">
        <f>SUM(F64:F70)</f>
        <v>458.07499999999999</v>
      </c>
      <c r="G71" s="656"/>
      <c r="H71" s="5"/>
      <c r="I71" s="6"/>
      <c r="J71" s="2" t="s">
        <v>128</v>
      </c>
      <c r="K71" s="3">
        <f>SUM(K64:K70)</f>
        <v>143.4</v>
      </c>
      <c r="L71" s="3">
        <f>SUM(L64:L70)</f>
        <v>555.02499999999998</v>
      </c>
      <c r="M71" s="788"/>
      <c r="N71" s="25">
        <v>1</v>
      </c>
    </row>
    <row r="72" spans="1:14" s="25" customFormat="1" x14ac:dyDescent="0.3">
      <c r="A72" s="25">
        <v>1</v>
      </c>
      <c r="B72" s="5"/>
      <c r="C72" s="6"/>
      <c r="D72" s="2"/>
      <c r="E72" s="3"/>
      <c r="F72" s="3"/>
      <c r="G72" s="656"/>
      <c r="H72" s="5"/>
      <c r="I72" s="6"/>
      <c r="J72" s="2"/>
      <c r="K72" s="3"/>
      <c r="L72" s="3"/>
      <c r="M72" s="788"/>
      <c r="N72" s="25">
        <v>1</v>
      </c>
    </row>
    <row r="73" spans="1:14" s="25" customFormat="1" x14ac:dyDescent="0.3">
      <c r="A73" s="25">
        <v>1</v>
      </c>
      <c r="B73" s="28" t="s">
        <v>124</v>
      </c>
      <c r="C73" s="3" t="s">
        <v>259</v>
      </c>
      <c r="D73" s="2" t="s">
        <v>125</v>
      </c>
      <c r="E73" s="3" t="s">
        <v>126</v>
      </c>
      <c r="F73" s="3" t="s">
        <v>127</v>
      </c>
      <c r="G73" s="656"/>
      <c r="H73" s="28" t="s">
        <v>124</v>
      </c>
      <c r="I73" s="3" t="s">
        <v>247</v>
      </c>
      <c r="J73" s="2" t="s">
        <v>125</v>
      </c>
      <c r="K73" s="3" t="s">
        <v>126</v>
      </c>
      <c r="L73" s="3" t="s">
        <v>127</v>
      </c>
      <c r="M73" s="788"/>
      <c r="N73" s="25">
        <v>1</v>
      </c>
    </row>
    <row r="74" spans="1:14" s="257" customFormat="1" ht="18.75" customHeight="1" x14ac:dyDescent="0.3">
      <c r="A74" s="25">
        <v>1</v>
      </c>
      <c r="B74" s="883"/>
      <c r="C74" s="6"/>
      <c r="D74" s="2"/>
      <c r="E74" s="3"/>
      <c r="F74" s="3"/>
      <c r="G74" s="490"/>
      <c r="H74" s="883"/>
      <c r="I74" s="6"/>
      <c r="J74" s="2"/>
      <c r="K74" s="3"/>
      <c r="L74" s="3"/>
      <c r="M74" s="791"/>
      <c r="N74" s="25">
        <v>1</v>
      </c>
    </row>
    <row r="75" spans="1:14" s="25" customFormat="1" ht="19.5" customHeight="1" x14ac:dyDescent="0.3">
      <c r="A75" s="25">
        <v>1</v>
      </c>
      <c r="B75" s="5"/>
      <c r="C75" s="6"/>
      <c r="D75" s="2"/>
      <c r="E75" s="3"/>
      <c r="F75" s="3"/>
      <c r="G75" s="605"/>
      <c r="H75" s="5"/>
      <c r="I75" s="6"/>
      <c r="J75" s="2"/>
      <c r="K75" s="3"/>
      <c r="L75" s="3"/>
      <c r="M75" s="788"/>
      <c r="N75" s="25">
        <v>1</v>
      </c>
    </row>
    <row r="76" spans="1:14" s="50" customFormat="1" x14ac:dyDescent="0.3">
      <c r="A76" s="25">
        <v>1</v>
      </c>
      <c r="B76" s="883"/>
      <c r="C76" s="6"/>
      <c r="D76" s="2"/>
      <c r="E76" s="3"/>
      <c r="F76" s="3"/>
      <c r="G76" s="605"/>
      <c r="H76" s="883"/>
      <c r="I76" s="6"/>
      <c r="J76" s="2"/>
      <c r="K76" s="3"/>
      <c r="L76" s="3"/>
      <c r="M76" s="792"/>
      <c r="N76" s="25">
        <v>1</v>
      </c>
    </row>
    <row r="77" spans="1:14" s="50" customFormat="1" x14ac:dyDescent="0.3">
      <c r="A77" s="25">
        <v>1</v>
      </c>
      <c r="B77" s="883" t="s">
        <v>77</v>
      </c>
      <c r="C77" s="6" t="s">
        <v>361</v>
      </c>
      <c r="D77" s="2" t="s">
        <v>22</v>
      </c>
      <c r="E77" s="3">
        <v>24</v>
      </c>
      <c r="F77" s="3">
        <v>4.5</v>
      </c>
      <c r="G77" s="605"/>
      <c r="H77" s="883" t="s">
        <v>77</v>
      </c>
      <c r="I77" s="6" t="s">
        <v>361</v>
      </c>
      <c r="J77" s="2" t="s">
        <v>22</v>
      </c>
      <c r="K77" s="3">
        <v>24</v>
      </c>
      <c r="L77" s="3">
        <v>4.5</v>
      </c>
      <c r="M77" s="786"/>
      <c r="N77" s="25">
        <v>1</v>
      </c>
    </row>
    <row r="78" spans="1:14" s="25" customFormat="1" ht="19.5" customHeight="1" x14ac:dyDescent="0.3">
      <c r="A78" s="25">
        <v>1</v>
      </c>
      <c r="B78" s="883" t="s">
        <v>23</v>
      </c>
      <c r="C78" s="6" t="s">
        <v>144</v>
      </c>
      <c r="D78" s="2" t="s">
        <v>2</v>
      </c>
      <c r="E78" s="3">
        <v>15</v>
      </c>
      <c r="F78" s="3">
        <v>88</v>
      </c>
      <c r="G78" s="656"/>
      <c r="H78" s="883" t="s">
        <v>23</v>
      </c>
      <c r="I78" s="6" t="s">
        <v>144</v>
      </c>
      <c r="J78" s="2" t="s">
        <v>2</v>
      </c>
      <c r="K78" s="3">
        <v>15</v>
      </c>
      <c r="L78" s="3">
        <v>88</v>
      </c>
      <c r="M78" s="788"/>
      <c r="N78" s="25">
        <v>1</v>
      </c>
    </row>
    <row r="79" spans="1:14" s="50" customFormat="1" x14ac:dyDescent="0.3">
      <c r="A79" s="25">
        <v>1</v>
      </c>
      <c r="B79" s="883" t="s">
        <v>51</v>
      </c>
      <c r="C79" s="6" t="s">
        <v>107</v>
      </c>
      <c r="D79" s="2" t="s">
        <v>14</v>
      </c>
      <c r="E79" s="3">
        <v>3.4</v>
      </c>
      <c r="F79" s="3">
        <v>93.2</v>
      </c>
      <c r="G79" s="605"/>
      <c r="H79" s="883" t="s">
        <v>51</v>
      </c>
      <c r="I79" s="6" t="s">
        <v>107</v>
      </c>
      <c r="J79" s="2" t="s">
        <v>14</v>
      </c>
      <c r="K79" s="3">
        <v>3.4</v>
      </c>
      <c r="L79" s="3">
        <v>93.2</v>
      </c>
      <c r="M79" s="786"/>
      <c r="N79" s="25">
        <v>1</v>
      </c>
    </row>
    <row r="80" spans="1:14" s="25" customFormat="1" ht="19.5" customHeight="1" x14ac:dyDescent="0.3">
      <c r="A80" s="25">
        <v>1</v>
      </c>
      <c r="B80" s="883" t="s">
        <v>15</v>
      </c>
      <c r="C80" s="6" t="s">
        <v>108</v>
      </c>
      <c r="D80" s="2" t="s">
        <v>65</v>
      </c>
      <c r="E80" s="3">
        <v>1.2</v>
      </c>
      <c r="F80" s="3">
        <v>21.5</v>
      </c>
      <c r="G80" s="656"/>
      <c r="H80" s="883" t="s">
        <v>15</v>
      </c>
      <c r="I80" s="6" t="s">
        <v>108</v>
      </c>
      <c r="J80" s="2" t="s">
        <v>65</v>
      </c>
      <c r="K80" s="3">
        <v>1.2</v>
      </c>
      <c r="L80" s="3">
        <v>21.5</v>
      </c>
      <c r="M80" s="788"/>
      <c r="N80" s="25">
        <v>1</v>
      </c>
    </row>
    <row r="81" spans="1:14" s="25" customFormat="1" ht="18.75" customHeight="1" x14ac:dyDescent="0.3">
      <c r="A81" s="25">
        <v>1</v>
      </c>
      <c r="B81" s="883">
        <v>8</v>
      </c>
      <c r="C81" s="6" t="s">
        <v>360</v>
      </c>
      <c r="D81" s="2" t="s">
        <v>5</v>
      </c>
      <c r="E81" s="3">
        <v>20</v>
      </c>
      <c r="F81" s="3">
        <v>140</v>
      </c>
      <c r="G81" s="490"/>
      <c r="H81" s="883">
        <v>8</v>
      </c>
      <c r="I81" s="6" t="s">
        <v>360</v>
      </c>
      <c r="J81" s="2" t="s">
        <v>5</v>
      </c>
      <c r="K81" s="3">
        <v>20</v>
      </c>
      <c r="L81" s="3">
        <v>140</v>
      </c>
      <c r="M81" s="788"/>
      <c r="N81" s="25">
        <v>1</v>
      </c>
    </row>
    <row r="82" spans="1:14" s="50" customFormat="1" x14ac:dyDescent="0.3">
      <c r="A82" s="25">
        <v>1</v>
      </c>
      <c r="B82" s="5"/>
      <c r="C82" s="6"/>
      <c r="D82" s="2"/>
      <c r="E82" s="3"/>
      <c r="F82" s="3"/>
      <c r="G82" s="657"/>
      <c r="H82" s="5"/>
      <c r="I82" s="6"/>
      <c r="J82" s="2"/>
      <c r="K82" s="3"/>
      <c r="L82" s="3"/>
      <c r="M82" s="792"/>
      <c r="N82" s="25">
        <v>1</v>
      </c>
    </row>
    <row r="83" spans="1:14" s="25" customFormat="1" x14ac:dyDescent="0.3">
      <c r="A83" s="25">
        <v>1</v>
      </c>
      <c r="B83" s="883"/>
      <c r="C83" s="6"/>
      <c r="D83" s="2" t="s">
        <v>128</v>
      </c>
      <c r="E83" s="3">
        <f>SUM(E74:E82)</f>
        <v>63.6</v>
      </c>
      <c r="F83" s="3">
        <f>SUM(F74:F82)</f>
        <v>347.2</v>
      </c>
      <c r="G83" s="658"/>
      <c r="H83" s="883"/>
      <c r="I83" s="6"/>
      <c r="J83" s="2" t="s">
        <v>128</v>
      </c>
      <c r="K83" s="3">
        <f>SUM(K74:K82)</f>
        <v>63.6</v>
      </c>
      <c r="L83" s="3">
        <f>SUM(L74:L82)</f>
        <v>347.2</v>
      </c>
      <c r="M83" s="788"/>
      <c r="N83" s="25">
        <v>1</v>
      </c>
    </row>
    <row r="84" spans="1:14" s="25" customFormat="1" x14ac:dyDescent="0.3">
      <c r="A84" s="25">
        <v>1</v>
      </c>
      <c r="B84" s="5"/>
      <c r="C84" s="6"/>
      <c r="D84" s="2"/>
      <c r="E84" s="3"/>
      <c r="F84" s="3"/>
      <c r="G84" s="656"/>
      <c r="H84" s="5"/>
      <c r="I84" s="6"/>
      <c r="J84" s="2"/>
      <c r="K84" s="3"/>
      <c r="L84" s="3"/>
      <c r="M84" s="788"/>
      <c r="N84" s="25">
        <v>1</v>
      </c>
    </row>
    <row r="85" spans="1:14" s="25" customFormat="1" x14ac:dyDescent="0.3">
      <c r="A85" s="25">
        <v>1</v>
      </c>
      <c r="B85" s="883"/>
      <c r="C85" s="6"/>
      <c r="D85" s="2" t="s">
        <v>136</v>
      </c>
      <c r="E85" s="3">
        <f>+E83+E71</f>
        <v>187</v>
      </c>
      <c r="F85" s="3">
        <f>+F83+F71</f>
        <v>805.27499999999998</v>
      </c>
      <c r="G85" s="659"/>
      <c r="H85" s="3"/>
      <c r="I85" s="3"/>
      <c r="J85" s="3" t="s">
        <v>136</v>
      </c>
      <c r="K85" s="3">
        <f>+K83+K71</f>
        <v>207</v>
      </c>
      <c r="L85" s="3">
        <f>+L83+L71</f>
        <v>902.22499999999991</v>
      </c>
      <c r="M85" s="788"/>
      <c r="N85" s="25">
        <v>1</v>
      </c>
    </row>
    <row r="86" spans="1:14" s="25" customFormat="1" x14ac:dyDescent="0.3">
      <c r="A86" s="25">
        <v>1</v>
      </c>
      <c r="B86" s="461"/>
      <c r="C86" s="461"/>
      <c r="D86" s="461"/>
      <c r="E86" s="461"/>
      <c r="F86" s="461"/>
      <c r="G86" s="660"/>
      <c r="H86" s="36"/>
      <c r="I86" s="463"/>
      <c r="J86" s="463"/>
      <c r="K86" s="463"/>
      <c r="L86" s="463"/>
      <c r="M86" s="788"/>
      <c r="N86" s="25">
        <v>1</v>
      </c>
    </row>
    <row r="87" spans="1:14" s="25" customFormat="1" x14ac:dyDescent="0.3">
      <c r="A87" s="25">
        <v>1</v>
      </c>
      <c r="B87" s="461"/>
      <c r="C87" s="461"/>
      <c r="D87" s="461"/>
      <c r="E87" s="461"/>
      <c r="F87" s="461"/>
      <c r="G87" s="660"/>
      <c r="H87" s="36"/>
      <c r="I87" s="463"/>
      <c r="J87" s="463"/>
      <c r="K87" s="463"/>
      <c r="L87" s="463"/>
      <c r="M87" s="788"/>
      <c r="N87" s="25">
        <v>1</v>
      </c>
    </row>
    <row r="88" spans="1:14" s="25" customFormat="1" ht="21" customHeight="1" x14ac:dyDescent="0.3">
      <c r="A88" s="25">
        <v>1</v>
      </c>
      <c r="B88" s="461"/>
      <c r="C88" s="36"/>
      <c r="D88" s="462"/>
      <c r="E88" s="463"/>
      <c r="F88" s="463"/>
      <c r="G88" s="659"/>
      <c r="H88" s="463"/>
      <c r="I88" s="463"/>
      <c r="J88" s="463"/>
      <c r="K88" s="463"/>
      <c r="L88" s="463"/>
      <c r="M88" s="788"/>
      <c r="N88" s="25">
        <v>1</v>
      </c>
    </row>
    <row r="89" spans="1:14" s="25" customFormat="1" ht="24" customHeight="1" x14ac:dyDescent="0.3">
      <c r="A89" s="25">
        <v>1</v>
      </c>
      <c r="C89" s="37" t="s">
        <v>130</v>
      </c>
      <c r="E89" s="94" t="s">
        <v>131</v>
      </c>
      <c r="F89" s="20"/>
      <c r="G89" s="606"/>
      <c r="I89" s="37" t="s">
        <v>130</v>
      </c>
      <c r="K89" s="94" t="s">
        <v>131</v>
      </c>
      <c r="L89" s="20"/>
      <c r="M89" s="788"/>
      <c r="N89" s="25">
        <v>1</v>
      </c>
    </row>
    <row r="90" spans="1:14" s="25" customFormat="1" ht="51.75" customHeight="1" x14ac:dyDescent="0.3">
      <c r="A90" s="25">
        <v>1</v>
      </c>
      <c r="C90" s="38" t="s">
        <v>132</v>
      </c>
      <c r="E90" s="38" t="s">
        <v>140</v>
      </c>
      <c r="F90" s="39"/>
      <c r="G90" s="606"/>
      <c r="I90" s="38" t="s">
        <v>139</v>
      </c>
      <c r="K90" s="38" t="s">
        <v>140</v>
      </c>
      <c r="L90" s="39"/>
      <c r="M90" s="788"/>
      <c r="N90" s="25">
        <v>1</v>
      </c>
    </row>
    <row r="91" spans="1:14" s="25" customFormat="1" ht="18.75" customHeight="1" x14ac:dyDescent="0.3">
      <c r="A91" s="25">
        <v>1</v>
      </c>
      <c r="C91" s="20"/>
      <c r="D91" s="20"/>
      <c r="E91" s="20"/>
      <c r="F91" s="20"/>
      <c r="G91" s="656"/>
      <c r="I91" s="20"/>
      <c r="J91" s="20"/>
      <c r="K91" s="20"/>
      <c r="L91" s="20"/>
      <c r="M91" s="788"/>
      <c r="N91" s="25">
        <v>1</v>
      </c>
    </row>
    <row r="92" spans="1:14" s="96" customFormat="1" ht="24.75" customHeight="1" x14ac:dyDescent="0.3">
      <c r="A92" s="25">
        <v>1</v>
      </c>
      <c r="C92" s="642"/>
      <c r="D92" s="643"/>
      <c r="E92" s="642"/>
      <c r="F92" s="644"/>
      <c r="G92" s="606"/>
      <c r="H92" s="643"/>
      <c r="I92" s="642"/>
      <c r="J92" s="643"/>
      <c r="K92" s="642"/>
      <c r="L92" s="644"/>
      <c r="M92" s="787"/>
      <c r="N92" s="25">
        <v>1</v>
      </c>
    </row>
    <row r="93" spans="1:14" s="25" customFormat="1" ht="23.25" customHeight="1" x14ac:dyDescent="0.3">
      <c r="A93" s="25">
        <v>1</v>
      </c>
      <c r="C93" s="38"/>
      <c r="E93" s="38"/>
      <c r="F93" s="39"/>
      <c r="G93" s="606"/>
      <c r="H93" s="519"/>
      <c r="I93" s="508"/>
      <c r="J93" s="519"/>
      <c r="K93" s="520"/>
      <c r="L93" s="519"/>
      <c r="M93" s="788"/>
      <c r="N93" s="25">
        <v>1</v>
      </c>
    </row>
    <row r="94" spans="1:14" s="25" customFormat="1" ht="18.75" customHeight="1" x14ac:dyDescent="0.3">
      <c r="A94" s="25">
        <v>1</v>
      </c>
      <c r="B94" s="538" t="s">
        <v>115</v>
      </c>
      <c r="C94" s="538"/>
      <c r="D94" s="539"/>
      <c r="E94" s="539"/>
      <c r="F94" s="539"/>
      <c r="G94" s="656"/>
      <c r="H94" s="22" t="s">
        <v>115</v>
      </c>
      <c r="I94" s="20"/>
      <c r="J94" s="20"/>
      <c r="K94" s="20"/>
      <c r="L94" s="20"/>
      <c r="M94" s="788"/>
      <c r="N94" s="25">
        <v>1</v>
      </c>
    </row>
    <row r="95" spans="1:14" s="25" customFormat="1" ht="18.75" customHeight="1" x14ac:dyDescent="0.3">
      <c r="A95" s="25">
        <v>1</v>
      </c>
      <c r="B95" s="538" t="s">
        <v>137</v>
      </c>
      <c r="C95" s="538"/>
      <c r="D95" s="539"/>
      <c r="E95" s="539"/>
      <c r="F95" s="539"/>
      <c r="G95" s="606"/>
      <c r="H95" s="22" t="s">
        <v>138</v>
      </c>
      <c r="I95" s="20"/>
      <c r="J95" s="20"/>
      <c r="K95" s="20"/>
      <c r="L95" s="20"/>
      <c r="M95" s="788"/>
      <c r="N95" s="25">
        <v>1</v>
      </c>
    </row>
    <row r="96" spans="1:14" s="25" customFormat="1" ht="18.75" customHeight="1" x14ac:dyDescent="0.3">
      <c r="A96" s="25">
        <v>1</v>
      </c>
      <c r="B96" s="537"/>
      <c r="C96" s="539"/>
      <c r="D96" s="539"/>
      <c r="E96" s="539"/>
      <c r="F96" s="539"/>
      <c r="G96" s="606"/>
      <c r="I96" s="20"/>
      <c r="J96" s="20"/>
      <c r="K96" s="20"/>
      <c r="L96" s="20"/>
      <c r="M96" s="788"/>
      <c r="N96" s="25">
        <v>1</v>
      </c>
    </row>
    <row r="97" spans="1:16" s="25" customFormat="1" ht="18.75" customHeight="1" x14ac:dyDescent="0.3">
      <c r="A97" s="25">
        <v>1</v>
      </c>
      <c r="B97" s="537"/>
      <c r="C97" s="539"/>
      <c r="D97" s="539"/>
      <c r="E97" s="537"/>
      <c r="F97" s="632" t="s">
        <v>116</v>
      </c>
      <c r="G97" s="606"/>
      <c r="I97" s="20"/>
      <c r="J97" s="20"/>
      <c r="L97" s="603" t="s">
        <v>116</v>
      </c>
      <c r="M97" s="789"/>
      <c r="N97" s="25">
        <v>1</v>
      </c>
      <c r="O97" s="603"/>
      <c r="P97" s="603"/>
    </row>
    <row r="98" spans="1:16" s="25" customFormat="1" ht="18.75" customHeight="1" x14ac:dyDescent="0.3">
      <c r="A98" s="25">
        <v>1</v>
      </c>
      <c r="B98" s="537"/>
      <c r="C98" s="539"/>
      <c r="D98" s="539"/>
      <c r="E98" s="537"/>
      <c r="F98" s="632" t="s">
        <v>134</v>
      </c>
      <c r="G98" s="606"/>
      <c r="I98" s="20"/>
      <c r="J98" s="20"/>
      <c r="L98" s="603" t="s">
        <v>134</v>
      </c>
      <c r="M98" s="789"/>
      <c r="N98" s="25">
        <v>1</v>
      </c>
      <c r="O98" s="603"/>
      <c r="P98" s="603"/>
    </row>
    <row r="99" spans="1:16" s="25" customFormat="1" ht="18.75" customHeight="1" x14ac:dyDescent="0.3">
      <c r="A99" s="25">
        <v>1</v>
      </c>
      <c r="B99" s="537"/>
      <c r="C99" s="539"/>
      <c r="D99" s="539"/>
      <c r="E99" s="537"/>
      <c r="F99" s="632" t="s">
        <v>117</v>
      </c>
      <c r="G99" s="606"/>
      <c r="I99" s="20"/>
      <c r="J99" s="20"/>
      <c r="L99" s="603" t="s">
        <v>117</v>
      </c>
      <c r="M99" s="789"/>
      <c r="N99" s="25">
        <v>1</v>
      </c>
      <c r="O99" s="603"/>
      <c r="P99" s="603"/>
    </row>
    <row r="100" spans="1:16" s="25" customFormat="1" ht="18.75" customHeight="1" x14ac:dyDescent="0.3">
      <c r="A100" s="25">
        <v>1</v>
      </c>
      <c r="B100" s="537"/>
      <c r="C100" s="539"/>
      <c r="D100" s="539"/>
      <c r="E100" s="537"/>
      <c r="F100" s="632" t="s">
        <v>257</v>
      </c>
      <c r="G100" s="606"/>
      <c r="I100" s="20"/>
      <c r="J100" s="20"/>
      <c r="L100" s="603" t="s">
        <v>257</v>
      </c>
      <c r="M100" s="789"/>
      <c r="N100" s="25">
        <v>1</v>
      </c>
      <c r="O100" s="603"/>
      <c r="P100" s="603"/>
    </row>
    <row r="101" spans="1:16" s="25" customFormat="1" ht="18.75" customHeight="1" x14ac:dyDescent="0.3">
      <c r="A101" s="25">
        <v>1</v>
      </c>
      <c r="B101" s="537"/>
      <c r="C101" s="539"/>
      <c r="D101" s="539"/>
      <c r="E101" s="539"/>
      <c r="F101" s="539"/>
      <c r="G101" s="656"/>
      <c r="I101" s="20"/>
      <c r="J101" s="20"/>
      <c r="K101" s="20"/>
      <c r="L101" s="20"/>
      <c r="M101" s="788"/>
      <c r="N101" s="25">
        <v>1</v>
      </c>
    </row>
    <row r="102" spans="1:16" s="25" customFormat="1" ht="18.75" customHeight="1" x14ac:dyDescent="0.3">
      <c r="A102" s="25">
        <v>1</v>
      </c>
      <c r="B102" s="537"/>
      <c r="C102" s="539"/>
      <c r="D102" s="539"/>
      <c r="E102" s="539"/>
      <c r="F102" s="539"/>
      <c r="G102" s="656"/>
      <c r="I102" s="20"/>
      <c r="J102" s="20"/>
      <c r="K102" s="20"/>
      <c r="L102" s="20"/>
      <c r="M102" s="788"/>
      <c r="N102" s="25">
        <v>1</v>
      </c>
    </row>
    <row r="103" spans="1:16" s="25" customFormat="1" ht="18.75" customHeight="1" x14ac:dyDescent="0.3">
      <c r="A103" s="25">
        <v>1</v>
      </c>
      <c r="B103" s="537"/>
      <c r="C103" s="539"/>
      <c r="D103" s="539"/>
      <c r="E103" s="539"/>
      <c r="F103" s="539"/>
      <c r="G103" s="656"/>
      <c r="I103" s="20"/>
      <c r="J103" s="20"/>
      <c r="K103" s="20"/>
      <c r="L103" s="20"/>
      <c r="M103" s="788"/>
      <c r="N103" s="25">
        <v>1</v>
      </c>
    </row>
    <row r="104" spans="1:16" s="25" customFormat="1" ht="18.75" customHeight="1" x14ac:dyDescent="0.3">
      <c r="A104" s="25">
        <v>1</v>
      </c>
      <c r="B104" s="537"/>
      <c r="C104" s="1616" t="s">
        <v>119</v>
      </c>
      <c r="D104" s="1616"/>
      <c r="E104" s="1616"/>
      <c r="F104" s="541"/>
      <c r="G104" s="606"/>
      <c r="I104" s="1612" t="s">
        <v>119</v>
      </c>
      <c r="J104" s="1612"/>
      <c r="K104" s="1612"/>
      <c r="L104" s="26"/>
      <c r="M104" s="788"/>
      <c r="N104" s="25">
        <v>1</v>
      </c>
    </row>
    <row r="105" spans="1:16" s="25" customFormat="1" ht="18.75" customHeight="1" x14ac:dyDescent="0.3">
      <c r="A105" s="25">
        <v>1</v>
      </c>
      <c r="B105" s="537"/>
      <c r="C105" s="1617">
        <v>45204</v>
      </c>
      <c r="D105" s="1617"/>
      <c r="E105" s="1617"/>
      <c r="F105" s="542"/>
      <c r="G105" s="606"/>
      <c r="I105" s="1610">
        <f>C105</f>
        <v>45204</v>
      </c>
      <c r="J105" s="1610"/>
      <c r="K105" s="1610"/>
      <c r="L105" s="27"/>
      <c r="M105" s="788"/>
      <c r="N105" s="25">
        <v>1</v>
      </c>
    </row>
    <row r="106" spans="1:16" s="25" customFormat="1" ht="18.75" customHeight="1" x14ac:dyDescent="0.3">
      <c r="A106" s="25">
        <v>1</v>
      </c>
      <c r="B106" s="537"/>
      <c r="C106" s="539"/>
      <c r="D106" s="539"/>
      <c r="E106" s="539"/>
      <c r="F106" s="542"/>
      <c r="G106" s="606"/>
      <c r="I106" s="20"/>
      <c r="J106" s="20"/>
      <c r="K106" s="20"/>
      <c r="L106" s="27"/>
      <c r="M106" s="788"/>
      <c r="N106" s="25">
        <v>1</v>
      </c>
    </row>
    <row r="107" spans="1:16" s="25" customFormat="1" ht="18.75" customHeight="1" x14ac:dyDescent="0.3">
      <c r="A107" s="25">
        <v>1</v>
      </c>
      <c r="B107" s="537"/>
      <c r="C107" s="892"/>
      <c r="D107" s="539"/>
      <c r="E107" s="539"/>
      <c r="F107" s="542"/>
      <c r="G107" s="606"/>
      <c r="I107" s="882"/>
      <c r="J107" s="20"/>
      <c r="K107" s="20"/>
      <c r="L107" s="27"/>
      <c r="M107" s="788"/>
      <c r="N107" s="25">
        <v>1</v>
      </c>
    </row>
    <row r="108" spans="1:16" s="25" customFormat="1" ht="18.75" customHeight="1" x14ac:dyDescent="0.3">
      <c r="A108" s="25">
        <v>1</v>
      </c>
      <c r="B108" s="543" t="s">
        <v>120</v>
      </c>
      <c r="C108" s="544" t="s">
        <v>121</v>
      </c>
      <c r="D108" s="1618" t="s">
        <v>122</v>
      </c>
      <c r="E108" s="1618"/>
      <c r="F108" s="1618"/>
      <c r="G108" s="606"/>
      <c r="H108" s="28" t="s">
        <v>120</v>
      </c>
      <c r="I108" s="29" t="s">
        <v>121</v>
      </c>
      <c r="J108" s="1611" t="s">
        <v>123</v>
      </c>
      <c r="K108" s="1611"/>
      <c r="L108" s="1611"/>
      <c r="M108" s="788"/>
      <c r="N108" s="25">
        <v>1</v>
      </c>
    </row>
    <row r="109" spans="1:16" s="25" customFormat="1" ht="18.75" customHeight="1" x14ac:dyDescent="0.3">
      <c r="A109" s="25">
        <v>1</v>
      </c>
      <c r="B109" s="543" t="s">
        <v>124</v>
      </c>
      <c r="C109" s="543" t="s">
        <v>265</v>
      </c>
      <c r="D109" s="544" t="s">
        <v>125</v>
      </c>
      <c r="E109" s="893" t="s">
        <v>126</v>
      </c>
      <c r="F109" s="893" t="s">
        <v>127</v>
      </c>
      <c r="G109" s="606"/>
      <c r="H109" s="28" t="s">
        <v>124</v>
      </c>
      <c r="I109" s="28" t="s">
        <v>265</v>
      </c>
      <c r="J109" s="29" t="s">
        <v>125</v>
      </c>
      <c r="K109" s="883" t="s">
        <v>126</v>
      </c>
      <c r="L109" s="883" t="s">
        <v>127</v>
      </c>
      <c r="M109" s="788"/>
      <c r="N109" s="25">
        <v>1</v>
      </c>
    </row>
    <row r="110" spans="1:16" s="4" customFormat="1" ht="18.75" customHeight="1" x14ac:dyDescent="0.3">
      <c r="A110" s="25">
        <v>1</v>
      </c>
      <c r="B110" s="548" t="s">
        <v>8</v>
      </c>
      <c r="C110" s="545" t="s">
        <v>58</v>
      </c>
      <c r="D110" s="546" t="s">
        <v>59</v>
      </c>
      <c r="E110" s="547">
        <v>80</v>
      </c>
      <c r="F110" s="547">
        <v>336.63</v>
      </c>
      <c r="G110" s="490"/>
      <c r="H110" s="5" t="s">
        <v>8</v>
      </c>
      <c r="I110" s="6" t="s">
        <v>58</v>
      </c>
      <c r="J110" s="2" t="s">
        <v>60</v>
      </c>
      <c r="K110" s="3">
        <v>90</v>
      </c>
      <c r="L110" s="3">
        <v>376.70499999999998</v>
      </c>
      <c r="M110" s="790"/>
      <c r="N110" s="25">
        <v>1</v>
      </c>
    </row>
    <row r="111" spans="1:16" s="50" customFormat="1" x14ac:dyDescent="0.3">
      <c r="A111" s="25">
        <v>1</v>
      </c>
      <c r="B111" s="893" t="s">
        <v>3</v>
      </c>
      <c r="C111" s="545" t="s">
        <v>87</v>
      </c>
      <c r="D111" s="546" t="s">
        <v>22</v>
      </c>
      <c r="E111" s="547">
        <v>22</v>
      </c>
      <c r="F111" s="547">
        <v>5.5719999999999992</v>
      </c>
      <c r="G111" s="605"/>
      <c r="H111" s="883" t="s">
        <v>3</v>
      </c>
      <c r="I111" s="6" t="s">
        <v>87</v>
      </c>
      <c r="J111" s="2" t="s">
        <v>22</v>
      </c>
      <c r="K111" s="3">
        <v>22</v>
      </c>
      <c r="L111" s="3">
        <v>5.5719999999999992</v>
      </c>
      <c r="M111" s="786"/>
      <c r="N111" s="25">
        <v>1</v>
      </c>
    </row>
    <row r="112" spans="1:16" s="25" customFormat="1" x14ac:dyDescent="0.3">
      <c r="A112" s="25">
        <v>1</v>
      </c>
      <c r="B112" s="548">
        <v>3</v>
      </c>
      <c r="C112" s="545" t="s">
        <v>114</v>
      </c>
      <c r="D112" s="546" t="s">
        <v>2</v>
      </c>
      <c r="E112" s="547">
        <v>6</v>
      </c>
      <c r="F112" s="547">
        <v>28</v>
      </c>
      <c r="G112" s="606"/>
      <c r="H112" s="5">
        <v>3</v>
      </c>
      <c r="I112" s="6" t="s">
        <v>114</v>
      </c>
      <c r="J112" s="2" t="s">
        <v>2</v>
      </c>
      <c r="K112" s="3">
        <v>6</v>
      </c>
      <c r="L112" s="3">
        <v>28</v>
      </c>
      <c r="M112" s="788"/>
      <c r="N112" s="25">
        <v>1</v>
      </c>
    </row>
    <row r="113" spans="1:14" s="417" customFormat="1" ht="21" customHeight="1" x14ac:dyDescent="0.3">
      <c r="A113" s="25">
        <v>1</v>
      </c>
      <c r="B113" s="893" t="s">
        <v>77</v>
      </c>
      <c r="C113" s="545" t="s">
        <v>93</v>
      </c>
      <c r="D113" s="546" t="s">
        <v>2</v>
      </c>
      <c r="E113" s="547">
        <v>75</v>
      </c>
      <c r="F113" s="547">
        <v>92</v>
      </c>
      <c r="G113" s="662"/>
      <c r="H113" s="883" t="s">
        <v>77</v>
      </c>
      <c r="I113" s="6" t="s">
        <v>93</v>
      </c>
      <c r="J113" s="2" t="s">
        <v>2</v>
      </c>
      <c r="K113" s="3">
        <v>75</v>
      </c>
      <c r="L113" s="3">
        <v>92</v>
      </c>
      <c r="M113" s="793"/>
      <c r="N113" s="25">
        <v>1</v>
      </c>
    </row>
    <row r="114" spans="1:14" s="8" customFormat="1" ht="18.75" customHeight="1" x14ac:dyDescent="0.3">
      <c r="A114" s="25">
        <v>1</v>
      </c>
      <c r="B114" s="893" t="s">
        <v>23</v>
      </c>
      <c r="C114" s="545" t="s">
        <v>356</v>
      </c>
      <c r="D114" s="546" t="s">
        <v>12</v>
      </c>
      <c r="E114" s="547">
        <v>60</v>
      </c>
      <c r="F114" s="547">
        <v>214.15</v>
      </c>
      <c r="G114" s="605"/>
      <c r="H114" s="883" t="s">
        <v>23</v>
      </c>
      <c r="I114" s="6" t="s">
        <v>356</v>
      </c>
      <c r="J114" s="2" t="s">
        <v>12</v>
      </c>
      <c r="K114" s="3">
        <v>60</v>
      </c>
      <c r="L114" s="3">
        <v>214.15</v>
      </c>
      <c r="M114" s="786"/>
      <c r="N114" s="25">
        <v>1</v>
      </c>
    </row>
    <row r="115" spans="1:14" s="25" customFormat="1" ht="19.5" customHeight="1" x14ac:dyDescent="0.3">
      <c r="A115" s="25">
        <v>1</v>
      </c>
      <c r="B115" s="893"/>
      <c r="C115" s="545"/>
      <c r="D115" s="546"/>
      <c r="E115" s="547"/>
      <c r="F115" s="547"/>
      <c r="G115" s="490"/>
      <c r="H115" s="883"/>
      <c r="I115" s="6"/>
      <c r="J115" s="2"/>
      <c r="K115" s="3"/>
      <c r="L115" s="3"/>
      <c r="M115" s="788"/>
      <c r="N115" s="25">
        <v>1</v>
      </c>
    </row>
    <row r="116" spans="1:14" s="25" customFormat="1" x14ac:dyDescent="0.3">
      <c r="A116" s="25">
        <v>1</v>
      </c>
      <c r="B116" s="548"/>
      <c r="C116" s="545"/>
      <c r="D116" s="546" t="s">
        <v>128</v>
      </c>
      <c r="E116" s="547">
        <f>SUM(E110:E115)</f>
        <v>243</v>
      </c>
      <c r="F116" s="547">
        <f>SUM(F110:F115)</f>
        <v>676.35199999999998</v>
      </c>
      <c r="G116" s="656"/>
      <c r="H116" s="5"/>
      <c r="I116" s="6"/>
      <c r="J116" s="2" t="s">
        <v>128</v>
      </c>
      <c r="K116" s="3">
        <f>SUM(K110:K115)</f>
        <v>253</v>
      </c>
      <c r="L116" s="3">
        <f>SUM(L110:L115)</f>
        <v>716.42700000000002</v>
      </c>
      <c r="M116" s="788"/>
      <c r="N116" s="25">
        <v>1</v>
      </c>
    </row>
    <row r="117" spans="1:14" s="25" customFormat="1" x14ac:dyDescent="0.3">
      <c r="A117" s="25">
        <v>1</v>
      </c>
      <c r="B117" s="548"/>
      <c r="C117" s="545"/>
      <c r="D117" s="546"/>
      <c r="E117" s="547"/>
      <c r="F117" s="547"/>
      <c r="G117" s="656"/>
      <c r="H117" s="5"/>
      <c r="I117" s="6"/>
      <c r="J117" s="2"/>
      <c r="K117" s="3"/>
      <c r="L117" s="3"/>
      <c r="M117" s="788"/>
      <c r="N117" s="25">
        <v>1</v>
      </c>
    </row>
    <row r="118" spans="1:14" s="25" customFormat="1" x14ac:dyDescent="0.3">
      <c r="A118" s="25">
        <v>1</v>
      </c>
      <c r="B118" s="543" t="s">
        <v>124</v>
      </c>
      <c r="C118" s="547" t="s">
        <v>259</v>
      </c>
      <c r="D118" s="546" t="s">
        <v>125</v>
      </c>
      <c r="E118" s="547" t="s">
        <v>126</v>
      </c>
      <c r="F118" s="547" t="s">
        <v>127</v>
      </c>
      <c r="G118" s="663"/>
      <c r="H118" s="28" t="s">
        <v>124</v>
      </c>
      <c r="I118" s="3" t="s">
        <v>247</v>
      </c>
      <c r="J118" s="2" t="s">
        <v>125</v>
      </c>
      <c r="K118" s="3" t="s">
        <v>126</v>
      </c>
      <c r="L118" s="3" t="s">
        <v>127</v>
      </c>
      <c r="M118" s="788"/>
      <c r="N118" s="25">
        <v>1</v>
      </c>
    </row>
    <row r="119" spans="1:14" s="257" customFormat="1" ht="18.75" customHeight="1" x14ac:dyDescent="0.3">
      <c r="A119" s="25">
        <v>1</v>
      </c>
      <c r="B119" s="893" t="s">
        <v>8</v>
      </c>
      <c r="C119" s="545" t="s">
        <v>355</v>
      </c>
      <c r="D119" s="546" t="s">
        <v>9</v>
      </c>
      <c r="E119" s="547">
        <v>60</v>
      </c>
      <c r="F119" s="547">
        <v>132</v>
      </c>
      <c r="G119" s="664"/>
      <c r="H119" s="893" t="s">
        <v>8</v>
      </c>
      <c r="I119" s="545" t="s">
        <v>355</v>
      </c>
      <c r="J119" s="546" t="s">
        <v>9</v>
      </c>
      <c r="K119" s="547">
        <v>60</v>
      </c>
      <c r="L119" s="547">
        <v>132</v>
      </c>
      <c r="M119" s="791"/>
      <c r="N119" s="25">
        <v>1</v>
      </c>
    </row>
    <row r="120" spans="1:14" s="25" customFormat="1" ht="19.5" customHeight="1" x14ac:dyDescent="0.3">
      <c r="A120" s="25">
        <v>1</v>
      </c>
      <c r="B120" s="548">
        <v>2</v>
      </c>
      <c r="C120" s="545" t="s">
        <v>30</v>
      </c>
      <c r="D120" s="546" t="s">
        <v>28</v>
      </c>
      <c r="E120" s="547">
        <v>80</v>
      </c>
      <c r="F120" s="547">
        <v>222</v>
      </c>
      <c r="G120" s="634"/>
      <c r="H120" s="548">
        <v>2</v>
      </c>
      <c r="I120" s="545" t="s">
        <v>30</v>
      </c>
      <c r="J120" s="546" t="s">
        <v>7</v>
      </c>
      <c r="K120" s="547">
        <v>100</v>
      </c>
      <c r="L120" s="547">
        <v>333</v>
      </c>
      <c r="M120" s="788"/>
      <c r="N120" s="25">
        <v>1</v>
      </c>
    </row>
    <row r="121" spans="1:14" s="50" customFormat="1" x14ac:dyDescent="0.3">
      <c r="A121" s="25">
        <v>1</v>
      </c>
      <c r="B121" s="893" t="s">
        <v>0</v>
      </c>
      <c r="C121" s="545" t="s">
        <v>278</v>
      </c>
      <c r="D121" s="546" t="s">
        <v>17</v>
      </c>
      <c r="E121" s="547">
        <v>20</v>
      </c>
      <c r="F121" s="547">
        <v>213.71</v>
      </c>
      <c r="G121" s="634"/>
      <c r="H121" s="893" t="s">
        <v>0</v>
      </c>
      <c r="I121" s="545" t="s">
        <v>278</v>
      </c>
      <c r="J121" s="546" t="s">
        <v>44</v>
      </c>
      <c r="K121" s="547">
        <v>24</v>
      </c>
      <c r="L121" s="547">
        <v>256.45</v>
      </c>
      <c r="M121" s="792"/>
      <c r="N121" s="25">
        <v>1</v>
      </c>
    </row>
    <row r="122" spans="1:14" s="50" customFormat="1" x14ac:dyDescent="0.3">
      <c r="A122" s="25">
        <v>1</v>
      </c>
      <c r="B122" s="893" t="s">
        <v>77</v>
      </c>
      <c r="C122" s="545" t="s">
        <v>87</v>
      </c>
      <c r="D122" s="546" t="s">
        <v>22</v>
      </c>
      <c r="E122" s="547">
        <v>22</v>
      </c>
      <c r="F122" s="547">
        <v>5.5719999999999992</v>
      </c>
      <c r="G122" s="634"/>
      <c r="H122" s="893" t="s">
        <v>77</v>
      </c>
      <c r="I122" s="545" t="s">
        <v>87</v>
      </c>
      <c r="J122" s="546" t="s">
        <v>22</v>
      </c>
      <c r="K122" s="547">
        <v>22</v>
      </c>
      <c r="L122" s="547">
        <v>5.5719999999999992</v>
      </c>
      <c r="M122" s="786"/>
      <c r="N122" s="25">
        <v>1</v>
      </c>
    </row>
    <row r="123" spans="1:14" s="25" customFormat="1" ht="19.5" customHeight="1" x14ac:dyDescent="0.3">
      <c r="A123" s="25">
        <v>1</v>
      </c>
      <c r="B123" s="893" t="s">
        <v>23</v>
      </c>
      <c r="C123" s="545" t="s">
        <v>113</v>
      </c>
      <c r="D123" s="546" t="s">
        <v>2</v>
      </c>
      <c r="E123" s="547">
        <v>15</v>
      </c>
      <c r="F123" s="547">
        <v>94.2</v>
      </c>
      <c r="G123" s="663"/>
      <c r="H123" s="893" t="s">
        <v>23</v>
      </c>
      <c r="I123" s="545" t="s">
        <v>113</v>
      </c>
      <c r="J123" s="546" t="s">
        <v>2</v>
      </c>
      <c r="K123" s="547">
        <v>15</v>
      </c>
      <c r="L123" s="547">
        <v>94.2</v>
      </c>
      <c r="M123" s="788"/>
      <c r="N123" s="25">
        <v>1</v>
      </c>
    </row>
    <row r="124" spans="1:14" s="50" customFormat="1" x14ac:dyDescent="0.3">
      <c r="A124" s="25">
        <v>1</v>
      </c>
      <c r="B124" s="893" t="s">
        <v>51</v>
      </c>
      <c r="C124" s="545" t="s">
        <v>107</v>
      </c>
      <c r="D124" s="546" t="s">
        <v>14</v>
      </c>
      <c r="E124" s="547">
        <v>3.4</v>
      </c>
      <c r="F124" s="547">
        <v>93.2</v>
      </c>
      <c r="G124" s="634"/>
      <c r="H124" s="893" t="s">
        <v>51</v>
      </c>
      <c r="I124" s="545" t="s">
        <v>107</v>
      </c>
      <c r="J124" s="546" t="s">
        <v>14</v>
      </c>
      <c r="K124" s="547">
        <v>3.4</v>
      </c>
      <c r="L124" s="547">
        <v>93.2</v>
      </c>
      <c r="M124" s="786"/>
      <c r="N124" s="25">
        <v>1</v>
      </c>
    </row>
    <row r="125" spans="1:14" s="25" customFormat="1" ht="19.5" customHeight="1" x14ac:dyDescent="0.3">
      <c r="A125" s="25">
        <v>1</v>
      </c>
      <c r="B125" s="893" t="s">
        <v>15</v>
      </c>
      <c r="C125" s="545" t="s">
        <v>108</v>
      </c>
      <c r="D125" s="546" t="s">
        <v>65</v>
      </c>
      <c r="E125" s="547">
        <v>1.2</v>
      </c>
      <c r="F125" s="547">
        <v>21.5</v>
      </c>
      <c r="G125" s="663"/>
      <c r="H125" s="893" t="s">
        <v>15</v>
      </c>
      <c r="I125" s="545" t="s">
        <v>108</v>
      </c>
      <c r="J125" s="546" t="s">
        <v>65</v>
      </c>
      <c r="K125" s="547">
        <v>1.2</v>
      </c>
      <c r="L125" s="547">
        <v>21.5</v>
      </c>
      <c r="M125" s="788"/>
      <c r="N125" s="25">
        <v>1</v>
      </c>
    </row>
    <row r="126" spans="1:14" s="50" customFormat="1" ht="21" customHeight="1" x14ac:dyDescent="0.3">
      <c r="A126" s="25">
        <v>1</v>
      </c>
      <c r="B126" s="893" t="s">
        <v>53</v>
      </c>
      <c r="C126" s="545" t="s">
        <v>93</v>
      </c>
      <c r="D126" s="546" t="s">
        <v>2</v>
      </c>
      <c r="E126" s="547">
        <v>75</v>
      </c>
      <c r="F126" s="547">
        <v>92</v>
      </c>
      <c r="G126" s="665"/>
      <c r="H126" s="893" t="s">
        <v>53</v>
      </c>
      <c r="I126" s="545" t="s">
        <v>93</v>
      </c>
      <c r="J126" s="546" t="s">
        <v>2</v>
      </c>
      <c r="K126" s="547">
        <v>75</v>
      </c>
      <c r="L126" s="547">
        <v>92</v>
      </c>
      <c r="M126" s="786"/>
      <c r="N126" s="25">
        <v>1</v>
      </c>
    </row>
    <row r="127" spans="1:14" s="50" customFormat="1" x14ac:dyDescent="0.3">
      <c r="A127" s="25">
        <v>1</v>
      </c>
      <c r="B127" s="548"/>
      <c r="C127" s="545"/>
      <c r="D127" s="546"/>
      <c r="E127" s="547"/>
      <c r="F127" s="547"/>
      <c r="G127" s="666"/>
      <c r="H127" s="548"/>
      <c r="I127" s="545"/>
      <c r="J127" s="546"/>
      <c r="K127" s="547"/>
      <c r="L127" s="547"/>
      <c r="M127" s="792"/>
      <c r="N127" s="25">
        <v>1</v>
      </c>
    </row>
    <row r="128" spans="1:14" s="25" customFormat="1" x14ac:dyDescent="0.3">
      <c r="A128" s="25">
        <v>1</v>
      </c>
      <c r="B128" s="893"/>
      <c r="C128" s="545"/>
      <c r="D128" s="546" t="s">
        <v>128</v>
      </c>
      <c r="E128" s="547">
        <f>SUM(E119:E127)</f>
        <v>276.60000000000002</v>
      </c>
      <c r="F128" s="547">
        <f>SUM(F119:F127)</f>
        <v>874.18200000000013</v>
      </c>
      <c r="G128" s="667"/>
      <c r="H128" s="893"/>
      <c r="I128" s="545"/>
      <c r="J128" s="546" t="s">
        <v>128</v>
      </c>
      <c r="K128" s="547">
        <f>SUM(K119:K127)</f>
        <v>300.60000000000002</v>
      </c>
      <c r="L128" s="547">
        <f>SUM(L119:L127)</f>
        <v>1027.922</v>
      </c>
      <c r="M128" s="788"/>
      <c r="N128" s="25">
        <v>1</v>
      </c>
    </row>
    <row r="129" spans="1:16" s="25" customFormat="1" x14ac:dyDescent="0.3">
      <c r="A129" s="25">
        <v>1</v>
      </c>
      <c r="B129" s="548"/>
      <c r="C129" s="545"/>
      <c r="D129" s="546"/>
      <c r="E129" s="547"/>
      <c r="F129" s="547"/>
      <c r="G129" s="663"/>
      <c r="H129" s="548"/>
      <c r="I129" s="545"/>
      <c r="J129" s="546"/>
      <c r="K129" s="547"/>
      <c r="L129" s="547"/>
      <c r="M129" s="788"/>
      <c r="N129" s="25">
        <v>1</v>
      </c>
    </row>
    <row r="130" spans="1:16" s="25" customFormat="1" x14ac:dyDescent="0.3">
      <c r="A130" s="25">
        <v>1</v>
      </c>
      <c r="B130" s="893"/>
      <c r="C130" s="545"/>
      <c r="D130" s="546" t="s">
        <v>136</v>
      </c>
      <c r="E130" s="547">
        <f>+E128+E116</f>
        <v>519.6</v>
      </c>
      <c r="F130" s="547">
        <f>+F128+F116</f>
        <v>1550.5340000000001</v>
      </c>
      <c r="G130" s="668"/>
      <c r="H130" s="547"/>
      <c r="I130" s="547"/>
      <c r="J130" s="547" t="s">
        <v>136</v>
      </c>
      <c r="K130" s="547">
        <f>+K128+K116</f>
        <v>553.6</v>
      </c>
      <c r="L130" s="547">
        <f>+L128+L116</f>
        <v>1744.3490000000002</v>
      </c>
      <c r="M130" s="788"/>
      <c r="N130" s="25">
        <v>1</v>
      </c>
    </row>
    <row r="131" spans="1:16" s="25" customFormat="1" x14ac:dyDescent="0.3">
      <c r="A131" s="25">
        <v>1</v>
      </c>
      <c r="B131" s="559"/>
      <c r="C131" s="559"/>
      <c r="D131" s="559"/>
      <c r="E131" s="559"/>
      <c r="F131" s="559"/>
      <c r="G131" s="669"/>
      <c r="H131" s="552"/>
      <c r="I131" s="551"/>
      <c r="J131" s="551"/>
      <c r="K131" s="551"/>
      <c r="L131" s="551"/>
      <c r="M131" s="788"/>
      <c r="N131" s="25">
        <v>1</v>
      </c>
    </row>
    <row r="132" spans="1:16" s="25" customFormat="1" x14ac:dyDescent="0.3">
      <c r="A132" s="25">
        <v>1</v>
      </c>
      <c r="B132" s="559"/>
      <c r="C132" s="559"/>
      <c r="D132" s="559"/>
      <c r="E132" s="559"/>
      <c r="F132" s="559"/>
      <c r="G132" s="669"/>
      <c r="H132" s="552"/>
      <c r="I132" s="551"/>
      <c r="J132" s="551"/>
      <c r="K132" s="551"/>
      <c r="L132" s="551"/>
      <c r="M132" s="788"/>
      <c r="N132" s="25">
        <v>1</v>
      </c>
    </row>
    <row r="133" spans="1:16" s="25" customFormat="1" ht="21" customHeight="1" x14ac:dyDescent="0.3">
      <c r="A133" s="25">
        <v>1</v>
      </c>
      <c r="B133" s="559"/>
      <c r="C133" s="552"/>
      <c r="D133" s="560"/>
      <c r="E133" s="551"/>
      <c r="F133" s="551"/>
      <c r="G133" s="668"/>
      <c r="H133" s="551"/>
      <c r="I133" s="551"/>
      <c r="J133" s="551"/>
      <c r="K133" s="551"/>
      <c r="L133" s="551"/>
      <c r="M133" s="788"/>
      <c r="N133" s="25">
        <v>1</v>
      </c>
    </row>
    <row r="134" spans="1:16" s="25" customFormat="1" ht="24" customHeight="1" x14ac:dyDescent="0.3">
      <c r="A134" s="25">
        <v>1</v>
      </c>
      <c r="B134" s="537"/>
      <c r="C134" s="553" t="s">
        <v>130</v>
      </c>
      <c r="D134" s="537"/>
      <c r="E134" s="554" t="s">
        <v>131</v>
      </c>
      <c r="F134" s="539"/>
      <c r="G134" s="635"/>
      <c r="H134" s="537"/>
      <c r="I134" s="553" t="s">
        <v>130</v>
      </c>
      <c r="J134" s="537"/>
      <c r="K134" s="554" t="s">
        <v>131</v>
      </c>
      <c r="L134" s="539"/>
      <c r="M134" s="788"/>
      <c r="N134" s="25">
        <v>1</v>
      </c>
    </row>
    <row r="135" spans="1:16" s="25" customFormat="1" ht="51.75" customHeight="1" x14ac:dyDescent="0.3">
      <c r="A135" s="25">
        <v>1</v>
      </c>
      <c r="B135" s="537"/>
      <c r="C135" s="555" t="s">
        <v>132</v>
      </c>
      <c r="D135" s="537"/>
      <c r="E135" s="555" t="s">
        <v>140</v>
      </c>
      <c r="F135" s="556"/>
      <c r="G135" s="635"/>
      <c r="H135" s="537"/>
      <c r="I135" s="555" t="s">
        <v>139</v>
      </c>
      <c r="J135" s="537"/>
      <c r="K135" s="555" t="s">
        <v>140</v>
      </c>
      <c r="L135" s="556"/>
      <c r="M135" s="788"/>
      <c r="N135" s="25">
        <v>1</v>
      </c>
    </row>
    <row r="136" spans="1:16" s="25" customFormat="1" ht="18.75" customHeight="1" x14ac:dyDescent="0.3">
      <c r="A136" s="25">
        <v>1</v>
      </c>
      <c r="B136" s="537"/>
      <c r="C136" s="539"/>
      <c r="D136" s="539"/>
      <c r="E136" s="539"/>
      <c r="F136" s="539"/>
      <c r="G136" s="663"/>
      <c r="H136" s="537"/>
      <c r="I136" s="539"/>
      <c r="J136" s="539"/>
      <c r="K136" s="539"/>
      <c r="L136" s="539"/>
      <c r="M136" s="788"/>
      <c r="N136" s="25">
        <v>1</v>
      </c>
    </row>
    <row r="137" spans="1:16" s="96" customFormat="1" x14ac:dyDescent="0.3">
      <c r="A137" s="25">
        <v>1</v>
      </c>
      <c r="C137" s="19"/>
      <c r="D137" s="19"/>
      <c r="E137" s="19"/>
      <c r="F137" s="19"/>
      <c r="G137" s="656"/>
      <c r="I137" s="19"/>
      <c r="J137" s="19"/>
      <c r="K137" s="19"/>
      <c r="L137" s="19"/>
      <c r="M137" s="787"/>
      <c r="N137" s="25">
        <v>1</v>
      </c>
    </row>
    <row r="138" spans="1:16" s="257" customFormat="1" ht="18.75" customHeight="1" x14ac:dyDescent="0.3">
      <c r="A138" s="25">
        <v>1</v>
      </c>
      <c r="B138" s="476" t="s">
        <v>137</v>
      </c>
      <c r="C138" s="476"/>
      <c r="D138" s="32"/>
      <c r="E138" s="32"/>
      <c r="F138" s="32"/>
      <c r="G138" s="645"/>
      <c r="H138" s="476" t="s">
        <v>138</v>
      </c>
      <c r="I138" s="32"/>
      <c r="J138" s="32"/>
      <c r="K138" s="32"/>
      <c r="L138" s="32"/>
      <c r="M138" s="791"/>
      <c r="N138" s="25">
        <v>1</v>
      </c>
    </row>
    <row r="139" spans="1:16" s="257" customFormat="1" ht="18.75" customHeight="1" x14ac:dyDescent="0.3">
      <c r="A139" s="25">
        <v>1</v>
      </c>
      <c r="C139" s="32"/>
      <c r="D139" s="32"/>
      <c r="E139" s="32"/>
      <c r="F139" s="32"/>
      <c r="G139" s="645"/>
      <c r="I139" s="32"/>
      <c r="J139" s="32"/>
      <c r="K139" s="32"/>
      <c r="L139" s="32"/>
      <c r="M139" s="791"/>
      <c r="N139" s="25">
        <v>1</v>
      </c>
    </row>
    <row r="140" spans="1:16" s="257" customFormat="1" ht="18.75" customHeight="1" x14ac:dyDescent="0.3">
      <c r="A140" s="25">
        <v>1</v>
      </c>
      <c r="C140" s="32"/>
      <c r="D140" s="32"/>
      <c r="F140" s="604" t="s">
        <v>116</v>
      </c>
      <c r="G140" s="645"/>
      <c r="I140" s="32"/>
      <c r="J140" s="32"/>
      <c r="L140" s="604" t="s">
        <v>116</v>
      </c>
      <c r="M140" s="794"/>
      <c r="N140" s="25">
        <v>1</v>
      </c>
      <c r="O140" s="604"/>
      <c r="P140" s="604"/>
    </row>
    <row r="141" spans="1:16" s="257" customFormat="1" ht="18.75" customHeight="1" x14ac:dyDescent="0.3">
      <c r="A141" s="25">
        <v>1</v>
      </c>
      <c r="C141" s="32"/>
      <c r="D141" s="32"/>
      <c r="F141" s="604" t="s">
        <v>134</v>
      </c>
      <c r="G141" s="645"/>
      <c r="I141" s="32"/>
      <c r="J141" s="32"/>
      <c r="L141" s="604" t="s">
        <v>134</v>
      </c>
      <c r="M141" s="794"/>
      <c r="N141" s="25">
        <v>1</v>
      </c>
      <c r="O141" s="604"/>
      <c r="P141" s="604"/>
    </row>
    <row r="142" spans="1:16" s="257" customFormat="1" ht="18.75" customHeight="1" x14ac:dyDescent="0.3">
      <c r="A142" s="25">
        <v>1</v>
      </c>
      <c r="C142" s="32"/>
      <c r="D142" s="32"/>
      <c r="F142" s="604" t="s">
        <v>117</v>
      </c>
      <c r="G142" s="645"/>
      <c r="I142" s="32"/>
      <c r="J142" s="32"/>
      <c r="L142" s="604" t="s">
        <v>117</v>
      </c>
      <c r="M142" s="794"/>
      <c r="N142" s="25">
        <v>1</v>
      </c>
      <c r="O142" s="604"/>
      <c r="P142" s="604"/>
    </row>
    <row r="143" spans="1:16" s="257" customFormat="1" ht="18.75" customHeight="1" x14ac:dyDescent="0.3">
      <c r="A143" s="25">
        <v>1</v>
      </c>
      <c r="C143" s="32"/>
      <c r="D143" s="32"/>
      <c r="F143" s="604" t="s">
        <v>257</v>
      </c>
      <c r="G143" s="645"/>
      <c r="I143" s="32"/>
      <c r="J143" s="32"/>
      <c r="L143" s="604" t="s">
        <v>257</v>
      </c>
      <c r="M143" s="794"/>
      <c r="N143" s="25">
        <v>1</v>
      </c>
      <c r="O143" s="604"/>
      <c r="P143" s="604"/>
    </row>
    <row r="144" spans="1:16" s="257" customFormat="1" ht="18.75" customHeight="1" x14ac:dyDescent="0.3">
      <c r="A144" s="25">
        <v>1</v>
      </c>
      <c r="C144" s="32"/>
      <c r="D144" s="32"/>
      <c r="E144" s="32"/>
      <c r="F144" s="32"/>
      <c r="G144" s="670"/>
      <c r="I144" s="32"/>
      <c r="J144" s="32"/>
      <c r="K144" s="32"/>
      <c r="L144" s="32"/>
      <c r="M144" s="791"/>
      <c r="N144" s="25">
        <v>1</v>
      </c>
    </row>
    <row r="145" spans="1:14" s="257" customFormat="1" ht="18.75" customHeight="1" x14ac:dyDescent="0.3">
      <c r="A145" s="25">
        <v>1</v>
      </c>
      <c r="C145" s="32"/>
      <c r="D145" s="32"/>
      <c r="E145" s="32"/>
      <c r="F145" s="32"/>
      <c r="G145" s="670"/>
      <c r="I145" s="32"/>
      <c r="J145" s="32"/>
      <c r="K145" s="32"/>
      <c r="L145" s="32"/>
      <c r="M145" s="791"/>
      <c r="N145" s="25">
        <v>1</v>
      </c>
    </row>
    <row r="146" spans="1:14" s="257" customFormat="1" ht="18.75" customHeight="1" x14ac:dyDescent="0.3">
      <c r="A146" s="25">
        <v>1</v>
      </c>
      <c r="C146" s="32"/>
      <c r="D146" s="32"/>
      <c r="E146" s="32"/>
      <c r="F146" s="32"/>
      <c r="G146" s="670"/>
      <c r="I146" s="32"/>
      <c r="J146" s="32"/>
      <c r="K146" s="32"/>
      <c r="L146" s="32"/>
      <c r="M146" s="791"/>
      <c r="N146" s="25">
        <v>1</v>
      </c>
    </row>
    <row r="147" spans="1:14" s="257" customFormat="1" ht="18.75" customHeight="1" x14ac:dyDescent="0.3">
      <c r="A147" s="25">
        <v>1</v>
      </c>
      <c r="C147" s="1605" t="s">
        <v>119</v>
      </c>
      <c r="D147" s="1605"/>
      <c r="E147" s="1605"/>
      <c r="F147" s="481"/>
      <c r="G147" s="645"/>
      <c r="I147" s="1605" t="s">
        <v>119</v>
      </c>
      <c r="J147" s="1605"/>
      <c r="K147" s="1605"/>
      <c r="L147" s="481"/>
      <c r="M147" s="791"/>
      <c r="N147" s="25">
        <v>1</v>
      </c>
    </row>
    <row r="148" spans="1:14" s="257" customFormat="1" ht="18.75" customHeight="1" x14ac:dyDescent="0.3">
      <c r="A148" s="25">
        <v>1</v>
      </c>
      <c r="C148" s="1606">
        <v>45205</v>
      </c>
      <c r="D148" s="1606"/>
      <c r="E148" s="1606"/>
      <c r="F148" s="482"/>
      <c r="G148" s="645"/>
      <c r="I148" s="1606">
        <f>C148</f>
        <v>45205</v>
      </c>
      <c r="J148" s="1606"/>
      <c r="K148" s="1606"/>
      <c r="L148" s="482"/>
      <c r="M148" s="791"/>
      <c r="N148" s="25">
        <v>1</v>
      </c>
    </row>
    <row r="149" spans="1:14" s="257" customFormat="1" ht="18.75" customHeight="1" x14ac:dyDescent="0.3">
      <c r="A149" s="25">
        <v>1</v>
      </c>
      <c r="C149" s="32"/>
      <c r="D149" s="32"/>
      <c r="E149" s="32"/>
      <c r="F149" s="482"/>
      <c r="G149" s="645"/>
      <c r="I149" s="32"/>
      <c r="J149" s="32"/>
      <c r="K149" s="32"/>
      <c r="L149" s="482"/>
      <c r="M149" s="791"/>
      <c r="N149" s="25">
        <v>1</v>
      </c>
    </row>
    <row r="150" spans="1:14" s="257" customFormat="1" ht="18.75" customHeight="1" x14ac:dyDescent="0.3">
      <c r="A150" s="25">
        <v>1</v>
      </c>
      <c r="C150" s="889"/>
      <c r="D150" s="32"/>
      <c r="E150" s="32"/>
      <c r="F150" s="482"/>
      <c r="G150" s="645"/>
      <c r="I150" s="889"/>
      <c r="J150" s="32"/>
      <c r="K150" s="32"/>
      <c r="L150" s="482"/>
      <c r="M150" s="791"/>
      <c r="N150" s="25">
        <v>1</v>
      </c>
    </row>
    <row r="151" spans="1:14" s="257" customFormat="1" ht="18.75" customHeight="1" x14ac:dyDescent="0.3">
      <c r="A151" s="25">
        <v>1</v>
      </c>
      <c r="B151" s="469" t="s">
        <v>120</v>
      </c>
      <c r="C151" s="475" t="s">
        <v>121</v>
      </c>
      <c r="D151" s="1604" t="s">
        <v>122</v>
      </c>
      <c r="E151" s="1604"/>
      <c r="F151" s="1604"/>
      <c r="G151" s="645"/>
      <c r="H151" s="469" t="s">
        <v>120</v>
      </c>
      <c r="I151" s="475" t="s">
        <v>121</v>
      </c>
      <c r="J151" s="1604" t="s">
        <v>123</v>
      </c>
      <c r="K151" s="1604"/>
      <c r="L151" s="1604"/>
      <c r="M151" s="791"/>
      <c r="N151" s="25">
        <v>1</v>
      </c>
    </row>
    <row r="152" spans="1:14" s="257" customFormat="1" ht="18.75" customHeight="1" x14ac:dyDescent="0.3">
      <c r="A152" s="25">
        <v>1</v>
      </c>
      <c r="B152" s="469" t="s">
        <v>124</v>
      </c>
      <c r="C152" s="469" t="s">
        <v>265</v>
      </c>
      <c r="D152" s="475" t="s">
        <v>125</v>
      </c>
      <c r="E152" s="890" t="s">
        <v>126</v>
      </c>
      <c r="F152" s="890" t="s">
        <v>127</v>
      </c>
      <c r="G152" s="645"/>
      <c r="H152" s="469" t="s">
        <v>124</v>
      </c>
      <c r="I152" s="469" t="s">
        <v>265</v>
      </c>
      <c r="J152" s="475" t="s">
        <v>125</v>
      </c>
      <c r="K152" s="890" t="s">
        <v>126</v>
      </c>
      <c r="L152" s="890" t="s">
        <v>127</v>
      </c>
      <c r="M152" s="791"/>
      <c r="N152" s="25">
        <v>1</v>
      </c>
    </row>
    <row r="153" spans="1:14" s="257" customFormat="1" ht="19.5" customHeight="1" x14ac:dyDescent="0.3">
      <c r="A153" s="25">
        <v>1</v>
      </c>
      <c r="B153" s="12" t="s">
        <v>8</v>
      </c>
      <c r="C153" s="13" t="s">
        <v>359</v>
      </c>
      <c r="D153" s="14" t="s">
        <v>230</v>
      </c>
      <c r="E153" s="15">
        <v>90</v>
      </c>
      <c r="F153" s="15">
        <v>262.82</v>
      </c>
      <c r="G153" s="607"/>
      <c r="H153" s="12" t="s">
        <v>8</v>
      </c>
      <c r="I153" s="13" t="s">
        <v>359</v>
      </c>
      <c r="J153" s="14" t="s">
        <v>264</v>
      </c>
      <c r="K153" s="15">
        <v>108</v>
      </c>
      <c r="L153" s="15">
        <v>282.82</v>
      </c>
      <c r="M153" s="791"/>
      <c r="N153" s="25">
        <v>1</v>
      </c>
    </row>
    <row r="154" spans="1:14" s="257" customFormat="1" x14ac:dyDescent="0.3">
      <c r="A154" s="25">
        <v>1</v>
      </c>
      <c r="B154" s="12">
        <v>2</v>
      </c>
      <c r="C154" s="13" t="s">
        <v>114</v>
      </c>
      <c r="D154" s="14" t="s">
        <v>2</v>
      </c>
      <c r="E154" s="15">
        <v>6</v>
      </c>
      <c r="F154" s="15">
        <v>28</v>
      </c>
      <c r="G154" s="645"/>
      <c r="H154" s="12">
        <v>2</v>
      </c>
      <c r="I154" s="13" t="s">
        <v>114</v>
      </c>
      <c r="J154" s="14" t="s">
        <v>2</v>
      </c>
      <c r="K154" s="15">
        <v>6</v>
      </c>
      <c r="L154" s="15">
        <v>28</v>
      </c>
      <c r="M154" s="791"/>
      <c r="N154" s="25">
        <v>1</v>
      </c>
    </row>
    <row r="155" spans="1:14" s="420" customFormat="1" x14ac:dyDescent="0.3">
      <c r="A155" s="25">
        <v>1</v>
      </c>
      <c r="B155" s="890" t="s">
        <v>0</v>
      </c>
      <c r="C155" s="13" t="s">
        <v>107</v>
      </c>
      <c r="D155" s="14" t="s">
        <v>14</v>
      </c>
      <c r="E155" s="15">
        <v>3.4</v>
      </c>
      <c r="F155" s="15">
        <v>93.2</v>
      </c>
      <c r="G155" s="607"/>
      <c r="H155" s="890" t="s">
        <v>0</v>
      </c>
      <c r="I155" s="13" t="s">
        <v>107</v>
      </c>
      <c r="J155" s="14" t="s">
        <v>14</v>
      </c>
      <c r="K155" s="15">
        <v>3.4</v>
      </c>
      <c r="L155" s="15">
        <v>93.2</v>
      </c>
      <c r="M155" s="795"/>
      <c r="N155" s="25">
        <v>1</v>
      </c>
    </row>
    <row r="156" spans="1:14" s="420" customFormat="1" ht="21" customHeight="1" x14ac:dyDescent="0.3">
      <c r="A156" s="25">
        <v>1</v>
      </c>
      <c r="B156" s="890" t="s">
        <v>77</v>
      </c>
      <c r="C156" s="13" t="s">
        <v>93</v>
      </c>
      <c r="D156" s="14" t="s">
        <v>2</v>
      </c>
      <c r="E156" s="15">
        <v>75</v>
      </c>
      <c r="F156" s="15">
        <v>92</v>
      </c>
      <c r="G156" s="671"/>
      <c r="H156" s="890" t="s">
        <v>77</v>
      </c>
      <c r="I156" s="13" t="s">
        <v>93</v>
      </c>
      <c r="J156" s="14" t="s">
        <v>2</v>
      </c>
      <c r="K156" s="15">
        <v>75</v>
      </c>
      <c r="L156" s="15">
        <v>92</v>
      </c>
      <c r="M156" s="795"/>
      <c r="N156" s="25">
        <v>1</v>
      </c>
    </row>
    <row r="157" spans="1:14" s="389" customFormat="1" ht="18.75" customHeight="1" x14ac:dyDescent="0.3">
      <c r="A157" s="25">
        <v>1</v>
      </c>
      <c r="B157" s="890" t="s">
        <v>23</v>
      </c>
      <c r="C157" s="13" t="s">
        <v>356</v>
      </c>
      <c r="D157" s="14" t="s">
        <v>12</v>
      </c>
      <c r="E157" s="15">
        <v>60</v>
      </c>
      <c r="F157" s="15">
        <v>214.15</v>
      </c>
      <c r="G157" s="607"/>
      <c r="H157" s="890" t="s">
        <v>23</v>
      </c>
      <c r="I157" s="13" t="s">
        <v>356</v>
      </c>
      <c r="J157" s="14" t="s">
        <v>12</v>
      </c>
      <c r="K157" s="15">
        <v>60</v>
      </c>
      <c r="L157" s="15">
        <v>214.15</v>
      </c>
      <c r="M157" s="795"/>
      <c r="N157" s="25">
        <v>1</v>
      </c>
    </row>
    <row r="158" spans="1:14" s="257" customFormat="1" ht="19.5" customHeight="1" x14ac:dyDescent="0.3">
      <c r="A158" s="25">
        <v>1</v>
      </c>
      <c r="B158" s="890"/>
      <c r="C158" s="13"/>
      <c r="D158" s="14"/>
      <c r="E158" s="15"/>
      <c r="F158" s="15"/>
      <c r="G158" s="526"/>
      <c r="H158" s="890"/>
      <c r="I158" s="13"/>
      <c r="J158" s="14"/>
      <c r="K158" s="15"/>
      <c r="L158" s="15"/>
      <c r="M158" s="791"/>
      <c r="N158" s="25">
        <v>1</v>
      </c>
    </row>
    <row r="159" spans="1:14" s="257" customFormat="1" x14ac:dyDescent="0.3">
      <c r="A159" s="25">
        <v>1</v>
      </c>
      <c r="B159" s="12"/>
      <c r="C159" s="13"/>
      <c r="D159" s="14" t="s">
        <v>128</v>
      </c>
      <c r="E159" s="15">
        <f>SUM(E153:E158)</f>
        <v>234.4</v>
      </c>
      <c r="F159" s="15">
        <f>SUM(F153:F158)</f>
        <v>690.17</v>
      </c>
      <c r="G159" s="670"/>
      <c r="H159" s="12"/>
      <c r="I159" s="13"/>
      <c r="J159" s="14" t="s">
        <v>128</v>
      </c>
      <c r="K159" s="15">
        <f>SUM(K153:K158)</f>
        <v>252.4</v>
      </c>
      <c r="L159" s="15">
        <f>SUM(L153:L158)</f>
        <v>710.17</v>
      </c>
      <c r="M159" s="791"/>
      <c r="N159" s="25">
        <v>1</v>
      </c>
    </row>
    <row r="160" spans="1:14" s="257" customFormat="1" x14ac:dyDescent="0.3">
      <c r="A160" s="25">
        <v>1</v>
      </c>
      <c r="B160" s="12"/>
      <c r="C160" s="13"/>
      <c r="D160" s="14"/>
      <c r="E160" s="15"/>
      <c r="F160" s="15"/>
      <c r="G160" s="670"/>
      <c r="H160" s="12"/>
      <c r="I160" s="13"/>
      <c r="J160" s="14"/>
      <c r="K160" s="15"/>
      <c r="L160" s="15"/>
      <c r="M160" s="791"/>
      <c r="N160" s="25">
        <v>1</v>
      </c>
    </row>
    <row r="161" spans="1:14" s="257" customFormat="1" x14ac:dyDescent="0.3">
      <c r="A161" s="25">
        <v>1</v>
      </c>
      <c r="B161" s="469" t="s">
        <v>124</v>
      </c>
      <c r="C161" s="15" t="s">
        <v>259</v>
      </c>
      <c r="D161" s="14" t="s">
        <v>125</v>
      </c>
      <c r="E161" s="15" t="s">
        <v>126</v>
      </c>
      <c r="F161" s="15" t="s">
        <v>127</v>
      </c>
      <c r="G161" s="670"/>
      <c r="H161" s="469" t="s">
        <v>124</v>
      </c>
      <c r="I161" s="15" t="s">
        <v>247</v>
      </c>
      <c r="J161" s="14" t="s">
        <v>125</v>
      </c>
      <c r="K161" s="15" t="s">
        <v>126</v>
      </c>
      <c r="L161" s="15" t="s">
        <v>127</v>
      </c>
      <c r="M161" s="791"/>
      <c r="N161" s="25">
        <v>1</v>
      </c>
    </row>
    <row r="162" spans="1:14" s="257" customFormat="1" ht="18.75" customHeight="1" x14ac:dyDescent="0.3">
      <c r="A162" s="25">
        <v>1</v>
      </c>
      <c r="B162" s="890" t="s">
        <v>8</v>
      </c>
      <c r="C162" s="13" t="s">
        <v>88</v>
      </c>
      <c r="D162" s="14" t="s">
        <v>9</v>
      </c>
      <c r="E162" s="15">
        <v>60</v>
      </c>
      <c r="F162" s="15">
        <v>133.25</v>
      </c>
      <c r="G162" s="526"/>
      <c r="H162" s="890" t="s">
        <v>8</v>
      </c>
      <c r="I162" s="13" t="s">
        <v>88</v>
      </c>
      <c r="J162" s="14" t="s">
        <v>9</v>
      </c>
      <c r="K162" s="15">
        <v>60</v>
      </c>
      <c r="L162" s="15">
        <v>133.25</v>
      </c>
      <c r="M162" s="791"/>
      <c r="N162" s="25">
        <v>1</v>
      </c>
    </row>
    <row r="163" spans="1:14" s="257" customFormat="1" ht="19.5" customHeight="1" x14ac:dyDescent="0.3">
      <c r="A163" s="25">
        <v>1</v>
      </c>
      <c r="B163" s="12">
        <v>2</v>
      </c>
      <c r="C163" s="13" t="s">
        <v>72</v>
      </c>
      <c r="D163" s="14" t="s">
        <v>73</v>
      </c>
      <c r="E163" s="15">
        <v>71</v>
      </c>
      <c r="F163" s="15">
        <v>226</v>
      </c>
      <c r="G163" s="607"/>
      <c r="H163" s="12" t="s">
        <v>3</v>
      </c>
      <c r="I163" s="13" t="s">
        <v>72</v>
      </c>
      <c r="J163" s="14" t="s">
        <v>17</v>
      </c>
      <c r="K163" s="15">
        <v>85</v>
      </c>
      <c r="L163" s="15">
        <v>271.20000000000005</v>
      </c>
      <c r="M163" s="791"/>
      <c r="N163" s="25">
        <v>1</v>
      </c>
    </row>
    <row r="164" spans="1:14" s="420" customFormat="1" x14ac:dyDescent="0.3">
      <c r="A164" s="25">
        <v>1</v>
      </c>
      <c r="B164" s="890" t="s">
        <v>0</v>
      </c>
      <c r="C164" s="13" t="s">
        <v>260</v>
      </c>
      <c r="D164" s="14" t="s">
        <v>17</v>
      </c>
      <c r="E164" s="15">
        <v>25</v>
      </c>
      <c r="F164" s="15">
        <v>182.25</v>
      </c>
      <c r="G164" s="607"/>
      <c r="H164" s="890" t="s">
        <v>0</v>
      </c>
      <c r="I164" s="13" t="s">
        <v>260</v>
      </c>
      <c r="J164" s="14" t="s">
        <v>44</v>
      </c>
      <c r="K164" s="15">
        <v>30</v>
      </c>
      <c r="L164" s="15">
        <v>218.7</v>
      </c>
      <c r="M164" s="796"/>
      <c r="N164" s="25">
        <v>1</v>
      </c>
    </row>
    <row r="165" spans="1:14" s="389" customFormat="1" x14ac:dyDescent="0.3">
      <c r="A165" s="25">
        <v>1</v>
      </c>
      <c r="B165" s="890" t="s">
        <v>77</v>
      </c>
      <c r="C165" s="13" t="s">
        <v>346</v>
      </c>
      <c r="D165" s="14" t="s">
        <v>22</v>
      </c>
      <c r="E165" s="15">
        <v>24</v>
      </c>
      <c r="F165" s="15">
        <v>4.5</v>
      </c>
      <c r="G165" s="526"/>
      <c r="H165" s="890" t="s">
        <v>77</v>
      </c>
      <c r="I165" s="13" t="s">
        <v>346</v>
      </c>
      <c r="J165" s="14" t="s">
        <v>22</v>
      </c>
      <c r="K165" s="15">
        <v>24</v>
      </c>
      <c r="L165" s="15">
        <v>4.5</v>
      </c>
      <c r="M165" s="795"/>
      <c r="N165" s="25">
        <v>1</v>
      </c>
    </row>
    <row r="166" spans="1:14" s="257" customFormat="1" ht="19.5" customHeight="1" x14ac:dyDescent="0.3">
      <c r="A166" s="25">
        <v>1</v>
      </c>
      <c r="B166" s="890" t="s">
        <v>23</v>
      </c>
      <c r="C166" s="13" t="s">
        <v>144</v>
      </c>
      <c r="D166" s="14" t="s">
        <v>2</v>
      </c>
      <c r="E166" s="15">
        <v>15</v>
      </c>
      <c r="F166" s="15">
        <v>88</v>
      </c>
      <c r="G166" s="670"/>
      <c r="H166" s="890" t="s">
        <v>23</v>
      </c>
      <c r="I166" s="13" t="s">
        <v>144</v>
      </c>
      <c r="J166" s="14" t="s">
        <v>2</v>
      </c>
      <c r="K166" s="15">
        <v>15</v>
      </c>
      <c r="L166" s="15">
        <v>88</v>
      </c>
      <c r="M166" s="791"/>
      <c r="N166" s="25">
        <v>1</v>
      </c>
    </row>
    <row r="167" spans="1:14" s="420" customFormat="1" x14ac:dyDescent="0.3">
      <c r="A167" s="25">
        <v>1</v>
      </c>
      <c r="B167" s="890" t="s">
        <v>51</v>
      </c>
      <c r="C167" s="13" t="s">
        <v>107</v>
      </c>
      <c r="D167" s="14" t="s">
        <v>14</v>
      </c>
      <c r="E167" s="15">
        <v>3.4</v>
      </c>
      <c r="F167" s="15">
        <v>93.2</v>
      </c>
      <c r="G167" s="607"/>
      <c r="H167" s="890" t="s">
        <v>51</v>
      </c>
      <c r="I167" s="13" t="s">
        <v>107</v>
      </c>
      <c r="J167" s="14" t="s">
        <v>14</v>
      </c>
      <c r="K167" s="15">
        <v>3.4</v>
      </c>
      <c r="L167" s="15">
        <v>93.2</v>
      </c>
      <c r="M167" s="795"/>
      <c r="N167" s="25">
        <v>1</v>
      </c>
    </row>
    <row r="168" spans="1:14" s="257" customFormat="1" ht="19.5" customHeight="1" x14ac:dyDescent="0.3">
      <c r="A168" s="25">
        <v>1</v>
      </c>
      <c r="B168" s="890" t="s">
        <v>15</v>
      </c>
      <c r="C168" s="13" t="s">
        <v>108</v>
      </c>
      <c r="D168" s="14" t="s">
        <v>65</v>
      </c>
      <c r="E168" s="15">
        <v>1.2</v>
      </c>
      <c r="F168" s="15">
        <v>21.5</v>
      </c>
      <c r="G168" s="670"/>
      <c r="H168" s="890" t="s">
        <v>15</v>
      </c>
      <c r="I168" s="13" t="s">
        <v>108</v>
      </c>
      <c r="J168" s="14" t="s">
        <v>65</v>
      </c>
      <c r="K168" s="15">
        <v>1.2</v>
      </c>
      <c r="L168" s="15">
        <v>21.5</v>
      </c>
      <c r="M168" s="791"/>
      <c r="N168" s="25">
        <v>1</v>
      </c>
    </row>
    <row r="169" spans="1:14" s="420" customFormat="1" ht="21" customHeight="1" x14ac:dyDescent="0.3">
      <c r="A169" s="25">
        <v>1</v>
      </c>
      <c r="B169" s="890">
        <v>8</v>
      </c>
      <c r="C169" s="13" t="s">
        <v>133</v>
      </c>
      <c r="D169" s="14" t="s">
        <v>5</v>
      </c>
      <c r="E169" s="15">
        <v>20</v>
      </c>
      <c r="F169" s="15">
        <v>140</v>
      </c>
      <c r="G169" s="671"/>
      <c r="H169" s="890">
        <v>8</v>
      </c>
      <c r="I169" s="13" t="s">
        <v>360</v>
      </c>
      <c r="J169" s="14" t="s">
        <v>5</v>
      </c>
      <c r="K169" s="15">
        <v>20</v>
      </c>
      <c r="L169" s="15">
        <v>140</v>
      </c>
      <c r="M169" s="795"/>
      <c r="N169" s="25">
        <v>1</v>
      </c>
    </row>
    <row r="170" spans="1:14" s="420" customFormat="1" x14ac:dyDescent="0.3">
      <c r="A170" s="25">
        <v>1</v>
      </c>
      <c r="B170" s="12"/>
      <c r="C170" s="13"/>
      <c r="D170" s="14"/>
      <c r="E170" s="15"/>
      <c r="F170" s="15"/>
      <c r="G170" s="672"/>
      <c r="H170" s="12"/>
      <c r="I170" s="13"/>
      <c r="J170" s="14"/>
      <c r="K170" s="15"/>
      <c r="L170" s="15"/>
      <c r="M170" s="796"/>
      <c r="N170" s="25">
        <v>1</v>
      </c>
    </row>
    <row r="171" spans="1:14" s="257" customFormat="1" x14ac:dyDescent="0.3">
      <c r="A171" s="25">
        <v>1</v>
      </c>
      <c r="B171" s="890"/>
      <c r="C171" s="13"/>
      <c r="D171" s="14" t="s">
        <v>128</v>
      </c>
      <c r="E171" s="15">
        <f>SUM(E162:E170)</f>
        <v>219.6</v>
      </c>
      <c r="F171" s="15">
        <f>SUM(F162:F170)</f>
        <v>888.7</v>
      </c>
      <c r="G171" s="673"/>
      <c r="H171" s="890"/>
      <c r="I171" s="13"/>
      <c r="J171" s="14" t="s">
        <v>128</v>
      </c>
      <c r="K171" s="15">
        <f>SUM(K162:K170)</f>
        <v>238.6</v>
      </c>
      <c r="L171" s="15">
        <f>SUM(L162:L170)</f>
        <v>970.35000000000014</v>
      </c>
      <c r="M171" s="791"/>
      <c r="N171" s="25">
        <v>1</v>
      </c>
    </row>
    <row r="172" spans="1:14" s="257" customFormat="1" x14ac:dyDescent="0.3">
      <c r="A172" s="25">
        <v>1</v>
      </c>
      <c r="B172" s="12"/>
      <c r="C172" s="13"/>
      <c r="D172" s="14"/>
      <c r="E172" s="15"/>
      <c r="F172" s="15"/>
      <c r="G172" s="670"/>
      <c r="H172" s="12"/>
      <c r="I172" s="13"/>
      <c r="J172" s="14"/>
      <c r="K172" s="15"/>
      <c r="L172" s="15"/>
      <c r="M172" s="791"/>
      <c r="N172" s="25">
        <v>1</v>
      </c>
    </row>
    <row r="173" spans="1:14" s="257" customFormat="1" x14ac:dyDescent="0.3">
      <c r="A173" s="25">
        <v>1</v>
      </c>
      <c r="B173" s="890"/>
      <c r="C173" s="13"/>
      <c r="D173" s="14" t="s">
        <v>136</v>
      </c>
      <c r="E173" s="15">
        <f>+E171+E159</f>
        <v>454</v>
      </c>
      <c r="F173" s="15">
        <f>+F171+F159</f>
        <v>1578.87</v>
      </c>
      <c r="G173" s="674"/>
      <c r="H173" s="15"/>
      <c r="I173" s="15"/>
      <c r="J173" s="15" t="s">
        <v>136</v>
      </c>
      <c r="K173" s="15">
        <f>+K171+K159</f>
        <v>491</v>
      </c>
      <c r="L173" s="15">
        <f>+L171+L159</f>
        <v>1680.52</v>
      </c>
      <c r="M173" s="791"/>
      <c r="N173" s="25">
        <v>1</v>
      </c>
    </row>
    <row r="174" spans="1:14" s="257" customFormat="1" x14ac:dyDescent="0.3">
      <c r="A174" s="25">
        <v>1</v>
      </c>
      <c r="B174" s="471"/>
      <c r="C174" s="471"/>
      <c r="D174" s="471"/>
      <c r="E174" s="471"/>
      <c r="F174" s="471"/>
      <c r="G174" s="675"/>
      <c r="H174" s="259"/>
      <c r="I174" s="473"/>
      <c r="J174" s="473"/>
      <c r="K174" s="473"/>
      <c r="L174" s="473"/>
      <c r="M174" s="791"/>
      <c r="N174" s="25">
        <v>1</v>
      </c>
    </row>
    <row r="175" spans="1:14" s="257" customFormat="1" x14ac:dyDescent="0.3">
      <c r="A175" s="25">
        <v>1</v>
      </c>
      <c r="B175" s="471"/>
      <c r="C175" s="471"/>
      <c r="D175" s="471"/>
      <c r="E175" s="471"/>
      <c r="F175" s="471"/>
      <c r="G175" s="675"/>
      <c r="H175" s="259"/>
      <c r="I175" s="473"/>
      <c r="J175" s="473"/>
      <c r="K175" s="473"/>
      <c r="L175" s="473"/>
      <c r="M175" s="791"/>
      <c r="N175" s="25">
        <v>1</v>
      </c>
    </row>
    <row r="176" spans="1:14" s="257" customFormat="1" ht="21" customHeight="1" x14ac:dyDescent="0.3">
      <c r="A176" s="25">
        <v>1</v>
      </c>
      <c r="B176" s="471"/>
      <c r="C176" s="259"/>
      <c r="D176" s="472"/>
      <c r="E176" s="473"/>
      <c r="F176" s="473"/>
      <c r="G176" s="674"/>
      <c r="H176" s="473"/>
      <c r="I176" s="473"/>
      <c r="J176" s="473"/>
      <c r="K176" s="473"/>
      <c r="L176" s="473"/>
      <c r="M176" s="791"/>
      <c r="N176" s="25">
        <v>1</v>
      </c>
    </row>
    <row r="177" spans="1:16" s="257" customFormat="1" ht="24" customHeight="1" x14ac:dyDescent="0.3">
      <c r="A177" s="25">
        <v>1</v>
      </c>
      <c r="C177" s="260" t="s">
        <v>130</v>
      </c>
      <c r="E177" s="261" t="s">
        <v>131</v>
      </c>
      <c r="F177" s="32"/>
      <c r="G177" s="645"/>
      <c r="I177" s="260" t="s">
        <v>130</v>
      </c>
      <c r="K177" s="261" t="s">
        <v>131</v>
      </c>
      <c r="L177" s="32"/>
      <c r="M177" s="791"/>
      <c r="N177" s="25">
        <v>1</v>
      </c>
    </row>
    <row r="178" spans="1:16" s="257" customFormat="1" ht="51.75" customHeight="1" x14ac:dyDescent="0.3">
      <c r="A178" s="25">
        <v>1</v>
      </c>
      <c r="C178" s="262" t="s">
        <v>132</v>
      </c>
      <c r="E178" s="262" t="s">
        <v>140</v>
      </c>
      <c r="F178" s="263"/>
      <c r="G178" s="645"/>
      <c r="I178" s="262" t="s">
        <v>139</v>
      </c>
      <c r="K178" s="262" t="s">
        <v>140</v>
      </c>
      <c r="L178" s="263"/>
      <c r="M178" s="791"/>
      <c r="N178" s="25">
        <v>1</v>
      </c>
    </row>
    <row r="179" spans="1:16" s="25" customFormat="1" ht="18.75" customHeight="1" x14ac:dyDescent="0.3">
      <c r="A179" s="25">
        <v>1</v>
      </c>
      <c r="C179" s="20"/>
      <c r="D179" s="20"/>
      <c r="E179" s="20"/>
      <c r="F179" s="20"/>
      <c r="G179" s="656"/>
      <c r="I179" s="20"/>
      <c r="J179" s="20"/>
      <c r="K179" s="20"/>
      <c r="L179" s="20"/>
      <c r="M179" s="788"/>
      <c r="N179" s="25">
        <v>1</v>
      </c>
    </row>
    <row r="180" spans="1:16" s="96" customFormat="1" x14ac:dyDescent="0.3">
      <c r="A180" s="25">
        <v>1</v>
      </c>
      <c r="C180" s="19"/>
      <c r="D180" s="19"/>
      <c r="E180" s="19"/>
      <c r="F180" s="19"/>
      <c r="G180" s="656"/>
      <c r="I180" s="19"/>
      <c r="J180" s="19"/>
      <c r="K180" s="19"/>
      <c r="L180" s="19"/>
      <c r="M180" s="787"/>
      <c r="N180" s="25">
        <v>1</v>
      </c>
    </row>
    <row r="181" spans="1:16" s="31" customFormat="1" x14ac:dyDescent="0.3">
      <c r="A181" s="25">
        <v>1</v>
      </c>
      <c r="C181" s="32"/>
      <c r="D181" s="32"/>
      <c r="E181" s="32"/>
      <c r="F181" s="32"/>
      <c r="G181" s="670"/>
      <c r="I181" s="32"/>
      <c r="J181" s="32"/>
      <c r="K181" s="32"/>
      <c r="L181" s="32"/>
      <c r="M181" s="797"/>
      <c r="N181" s="25">
        <v>1</v>
      </c>
    </row>
    <row r="182" spans="1:16" s="257" customFormat="1" ht="18.75" customHeight="1" x14ac:dyDescent="0.3">
      <c r="A182" s="25">
        <v>1</v>
      </c>
      <c r="B182" s="476" t="s">
        <v>115</v>
      </c>
      <c r="C182" s="476"/>
      <c r="D182" s="32"/>
      <c r="E182" s="32"/>
      <c r="F182" s="32"/>
      <c r="G182" s="670"/>
      <c r="H182" s="476" t="s">
        <v>115</v>
      </c>
      <c r="I182" s="32"/>
      <c r="J182" s="32"/>
      <c r="K182" s="32"/>
      <c r="L182" s="32"/>
      <c r="M182" s="791"/>
      <c r="N182" s="25">
        <v>1</v>
      </c>
    </row>
    <row r="183" spans="1:16" s="257" customFormat="1" ht="18.75" customHeight="1" x14ac:dyDescent="0.3">
      <c r="A183" s="25">
        <v>1</v>
      </c>
      <c r="B183" s="476" t="s">
        <v>137</v>
      </c>
      <c r="C183" s="476"/>
      <c r="D183" s="32"/>
      <c r="E183" s="32"/>
      <c r="F183" s="32"/>
      <c r="G183" s="645"/>
      <c r="H183" s="476" t="s">
        <v>138</v>
      </c>
      <c r="I183" s="32"/>
      <c r="J183" s="32"/>
      <c r="K183" s="32"/>
      <c r="L183" s="32"/>
      <c r="M183" s="791"/>
      <c r="N183" s="25">
        <v>1</v>
      </c>
    </row>
    <row r="184" spans="1:16" s="257" customFormat="1" ht="18.75" customHeight="1" x14ac:dyDescent="0.3">
      <c r="A184" s="25">
        <v>1</v>
      </c>
      <c r="C184" s="32"/>
      <c r="D184" s="32"/>
      <c r="E184" s="32"/>
      <c r="F184" s="32"/>
      <c r="G184" s="645"/>
      <c r="I184" s="32"/>
      <c r="J184" s="32"/>
      <c r="K184" s="32"/>
      <c r="L184" s="32"/>
      <c r="M184" s="791"/>
      <c r="N184" s="25">
        <v>1</v>
      </c>
    </row>
    <row r="185" spans="1:16" s="257" customFormat="1" ht="18.75" customHeight="1" x14ac:dyDescent="0.3">
      <c r="A185" s="25">
        <v>1</v>
      </c>
      <c r="C185" s="32"/>
      <c r="D185" s="32"/>
      <c r="F185" s="604" t="s">
        <v>116</v>
      </c>
      <c r="G185" s="645"/>
      <c r="I185" s="32"/>
      <c r="J185" s="32"/>
      <c r="L185" s="604" t="s">
        <v>116</v>
      </c>
      <c r="M185" s="794"/>
      <c r="N185" s="25">
        <v>1</v>
      </c>
      <c r="O185" s="604"/>
      <c r="P185" s="604"/>
    </row>
    <row r="186" spans="1:16" s="257" customFormat="1" ht="18.75" customHeight="1" x14ac:dyDescent="0.3">
      <c r="A186" s="25">
        <v>1</v>
      </c>
      <c r="C186" s="32"/>
      <c r="D186" s="32"/>
      <c r="F186" s="604" t="s">
        <v>134</v>
      </c>
      <c r="G186" s="645"/>
      <c r="I186" s="32"/>
      <c r="J186" s="32"/>
      <c r="L186" s="604" t="s">
        <v>134</v>
      </c>
      <c r="M186" s="794"/>
      <c r="N186" s="25">
        <v>1</v>
      </c>
      <c r="O186" s="604"/>
      <c r="P186" s="604"/>
    </row>
    <row r="187" spans="1:16" s="257" customFormat="1" ht="18.75" customHeight="1" x14ac:dyDescent="0.3">
      <c r="A187" s="25">
        <v>1</v>
      </c>
      <c r="C187" s="32"/>
      <c r="D187" s="32"/>
      <c r="F187" s="604" t="s">
        <v>117</v>
      </c>
      <c r="G187" s="645"/>
      <c r="I187" s="32"/>
      <c r="J187" s="32"/>
      <c r="L187" s="604" t="s">
        <v>117</v>
      </c>
      <c r="M187" s="794"/>
      <c r="N187" s="25">
        <v>1</v>
      </c>
      <c r="O187" s="604"/>
      <c r="P187" s="604"/>
    </row>
    <row r="188" spans="1:16" s="257" customFormat="1" ht="18.75" customHeight="1" x14ac:dyDescent="0.3">
      <c r="A188" s="25">
        <v>1</v>
      </c>
      <c r="C188" s="32"/>
      <c r="D188" s="32"/>
      <c r="F188" s="604" t="s">
        <v>257</v>
      </c>
      <c r="G188" s="645"/>
      <c r="I188" s="32"/>
      <c r="J188" s="32"/>
      <c r="L188" s="604" t="s">
        <v>257</v>
      </c>
      <c r="M188" s="794"/>
      <c r="N188" s="25">
        <v>1</v>
      </c>
      <c r="O188" s="604"/>
      <c r="P188" s="604"/>
    </row>
    <row r="189" spans="1:16" s="257" customFormat="1" ht="18.75" customHeight="1" x14ac:dyDescent="0.3">
      <c r="A189" s="25">
        <v>1</v>
      </c>
      <c r="C189" s="32"/>
      <c r="D189" s="32"/>
      <c r="E189" s="32"/>
      <c r="F189" s="32"/>
      <c r="G189" s="670"/>
      <c r="I189" s="32"/>
      <c r="J189" s="32"/>
      <c r="K189" s="32"/>
      <c r="L189" s="32"/>
      <c r="M189" s="791"/>
      <c r="N189" s="25">
        <v>1</v>
      </c>
    </row>
    <row r="190" spans="1:16" s="257" customFormat="1" ht="18.75" customHeight="1" x14ac:dyDescent="0.3">
      <c r="A190" s="25">
        <v>1</v>
      </c>
      <c r="C190" s="32"/>
      <c r="D190" s="32"/>
      <c r="E190" s="32"/>
      <c r="F190" s="32"/>
      <c r="G190" s="670"/>
      <c r="I190" s="32"/>
      <c r="J190" s="32"/>
      <c r="K190" s="32"/>
      <c r="L190" s="32"/>
      <c r="M190" s="791"/>
      <c r="N190" s="25">
        <v>1</v>
      </c>
    </row>
    <row r="191" spans="1:16" s="257" customFormat="1" ht="18.75" customHeight="1" x14ac:dyDescent="0.3">
      <c r="A191" s="25">
        <v>1</v>
      </c>
      <c r="C191" s="32"/>
      <c r="D191" s="32"/>
      <c r="E191" s="32"/>
      <c r="F191" s="32"/>
      <c r="G191" s="670"/>
      <c r="I191" s="32"/>
      <c r="J191" s="32"/>
      <c r="K191" s="32"/>
      <c r="L191" s="32"/>
      <c r="M191" s="791"/>
      <c r="N191" s="25">
        <v>1</v>
      </c>
    </row>
    <row r="192" spans="1:16" s="257" customFormat="1" ht="18.75" customHeight="1" x14ac:dyDescent="0.3">
      <c r="A192" s="25">
        <v>1</v>
      </c>
      <c r="C192" s="1605" t="s">
        <v>119</v>
      </c>
      <c r="D192" s="1605"/>
      <c r="E192" s="1605"/>
      <c r="F192" s="481"/>
      <c r="G192" s="645"/>
      <c r="I192" s="1605" t="s">
        <v>119</v>
      </c>
      <c r="J192" s="1605"/>
      <c r="K192" s="1605"/>
      <c r="L192" s="481"/>
      <c r="M192" s="791"/>
      <c r="N192" s="25">
        <v>1</v>
      </c>
    </row>
    <row r="193" spans="1:14" s="257" customFormat="1" ht="18.75" customHeight="1" x14ac:dyDescent="0.3">
      <c r="A193" s="25">
        <v>1</v>
      </c>
      <c r="C193" s="1606">
        <v>45208</v>
      </c>
      <c r="D193" s="1606"/>
      <c r="E193" s="1606"/>
      <c r="F193" s="482"/>
      <c r="G193" s="645"/>
      <c r="I193" s="1606">
        <f>C193</f>
        <v>45208</v>
      </c>
      <c r="J193" s="1606"/>
      <c r="K193" s="1606"/>
      <c r="L193" s="482"/>
      <c r="M193" s="791"/>
      <c r="N193" s="25">
        <v>1</v>
      </c>
    </row>
    <row r="194" spans="1:14" s="257" customFormat="1" ht="18.75" customHeight="1" x14ac:dyDescent="0.3">
      <c r="A194" s="25">
        <v>1</v>
      </c>
      <c r="C194" s="32"/>
      <c r="D194" s="32"/>
      <c r="E194" s="32"/>
      <c r="F194" s="482"/>
      <c r="G194" s="645"/>
      <c r="I194" s="32"/>
      <c r="J194" s="32"/>
      <c r="K194" s="32"/>
      <c r="L194" s="482"/>
      <c r="M194" s="791"/>
      <c r="N194" s="25">
        <v>1</v>
      </c>
    </row>
    <row r="195" spans="1:14" s="257" customFormat="1" ht="18.75" customHeight="1" x14ac:dyDescent="0.3">
      <c r="A195" s="25">
        <v>1</v>
      </c>
      <c r="C195" s="889"/>
      <c r="D195" s="32"/>
      <c r="E195" s="32"/>
      <c r="F195" s="482"/>
      <c r="G195" s="645"/>
      <c r="I195" s="889"/>
      <c r="J195" s="32"/>
      <c r="K195" s="32"/>
      <c r="L195" s="482"/>
      <c r="M195" s="791"/>
      <c r="N195" s="25">
        <v>1</v>
      </c>
    </row>
    <row r="196" spans="1:14" s="257" customFormat="1" ht="18.75" customHeight="1" x14ac:dyDescent="0.3">
      <c r="A196" s="25">
        <v>1</v>
      </c>
      <c r="B196" s="469" t="s">
        <v>120</v>
      </c>
      <c r="C196" s="475" t="s">
        <v>121</v>
      </c>
      <c r="D196" s="1604" t="s">
        <v>122</v>
      </c>
      <c r="E196" s="1604"/>
      <c r="F196" s="1604"/>
      <c r="G196" s="645"/>
      <c r="H196" s="469" t="s">
        <v>120</v>
      </c>
      <c r="I196" s="475" t="s">
        <v>121</v>
      </c>
      <c r="J196" s="1604" t="s">
        <v>123</v>
      </c>
      <c r="K196" s="1604"/>
      <c r="L196" s="1604"/>
      <c r="M196" s="791"/>
      <c r="N196" s="25">
        <v>1</v>
      </c>
    </row>
    <row r="197" spans="1:14" s="257" customFormat="1" ht="18.75" customHeight="1" x14ac:dyDescent="0.3">
      <c r="A197" s="25">
        <v>1</v>
      </c>
      <c r="B197" s="469" t="s">
        <v>124</v>
      </c>
      <c r="C197" s="469" t="s">
        <v>265</v>
      </c>
      <c r="D197" s="475" t="s">
        <v>125</v>
      </c>
      <c r="E197" s="890" t="s">
        <v>126</v>
      </c>
      <c r="F197" s="890" t="s">
        <v>127</v>
      </c>
      <c r="G197" s="645"/>
      <c r="H197" s="469" t="s">
        <v>124</v>
      </c>
      <c r="I197" s="469" t="s">
        <v>265</v>
      </c>
      <c r="J197" s="475" t="s">
        <v>125</v>
      </c>
      <c r="K197" s="890" t="s">
        <v>126</v>
      </c>
      <c r="L197" s="890" t="s">
        <v>127</v>
      </c>
      <c r="M197" s="791"/>
      <c r="N197" s="25">
        <v>1</v>
      </c>
    </row>
    <row r="198" spans="1:14" s="16" customFormat="1" x14ac:dyDescent="0.3">
      <c r="A198" s="25">
        <v>1</v>
      </c>
      <c r="B198" s="12">
        <v>1</v>
      </c>
      <c r="C198" s="13" t="s">
        <v>270</v>
      </c>
      <c r="D198" s="14" t="s">
        <v>46</v>
      </c>
      <c r="E198" s="15">
        <v>30</v>
      </c>
      <c r="F198" s="15">
        <v>205.8</v>
      </c>
      <c r="G198" s="607"/>
      <c r="H198" s="12">
        <v>1</v>
      </c>
      <c r="I198" s="13" t="s">
        <v>270</v>
      </c>
      <c r="J198" s="14" t="s">
        <v>46</v>
      </c>
      <c r="K198" s="15">
        <v>30</v>
      </c>
      <c r="L198" s="15">
        <v>205.8</v>
      </c>
      <c r="M198" s="798"/>
      <c r="N198" s="25">
        <v>1</v>
      </c>
    </row>
    <row r="199" spans="1:14" s="420" customFormat="1" x14ac:dyDescent="0.3">
      <c r="A199" s="25">
        <v>1</v>
      </c>
      <c r="B199" s="890" t="s">
        <v>3</v>
      </c>
      <c r="C199" s="13" t="s">
        <v>64</v>
      </c>
      <c r="D199" s="14" t="s">
        <v>65</v>
      </c>
      <c r="E199" s="15">
        <v>12</v>
      </c>
      <c r="F199" s="15">
        <v>75</v>
      </c>
      <c r="G199" s="607"/>
      <c r="H199" s="890" t="s">
        <v>3</v>
      </c>
      <c r="I199" s="13" t="s">
        <v>64</v>
      </c>
      <c r="J199" s="14" t="s">
        <v>65</v>
      </c>
      <c r="K199" s="15">
        <v>12</v>
      </c>
      <c r="L199" s="15">
        <v>75</v>
      </c>
      <c r="M199" s="795"/>
      <c r="N199" s="25">
        <v>1</v>
      </c>
    </row>
    <row r="200" spans="1:14" s="257" customFormat="1" x14ac:dyDescent="0.3">
      <c r="A200" s="25">
        <v>1</v>
      </c>
      <c r="B200" s="890" t="s">
        <v>0</v>
      </c>
      <c r="C200" s="13" t="s">
        <v>102</v>
      </c>
      <c r="D200" s="14" t="s">
        <v>68</v>
      </c>
      <c r="E200" s="15">
        <v>28</v>
      </c>
      <c r="F200" s="15">
        <v>72</v>
      </c>
      <c r="G200" s="607"/>
      <c r="H200" s="890" t="s">
        <v>0</v>
      </c>
      <c r="I200" s="13" t="s">
        <v>102</v>
      </c>
      <c r="J200" s="14" t="s">
        <v>68</v>
      </c>
      <c r="K200" s="15">
        <v>28</v>
      </c>
      <c r="L200" s="15">
        <v>72</v>
      </c>
      <c r="M200" s="791"/>
      <c r="N200" s="25">
        <v>1</v>
      </c>
    </row>
    <row r="201" spans="1:14" s="257" customFormat="1" x14ac:dyDescent="0.3">
      <c r="A201" s="25">
        <v>1</v>
      </c>
      <c r="B201" s="12">
        <v>4</v>
      </c>
      <c r="C201" s="13" t="s">
        <v>114</v>
      </c>
      <c r="D201" s="14" t="s">
        <v>2</v>
      </c>
      <c r="E201" s="15">
        <v>7</v>
      </c>
      <c r="F201" s="15">
        <v>28</v>
      </c>
      <c r="G201" s="645"/>
      <c r="H201" s="12">
        <v>4</v>
      </c>
      <c r="I201" s="13" t="s">
        <v>114</v>
      </c>
      <c r="J201" s="14" t="s">
        <v>2</v>
      </c>
      <c r="K201" s="15">
        <v>7</v>
      </c>
      <c r="L201" s="15">
        <v>28</v>
      </c>
      <c r="M201" s="791"/>
      <c r="N201" s="25">
        <v>1</v>
      </c>
    </row>
    <row r="202" spans="1:14" s="257" customFormat="1" x14ac:dyDescent="0.3">
      <c r="A202" s="25">
        <v>1</v>
      </c>
      <c r="B202" s="890" t="s">
        <v>23</v>
      </c>
      <c r="C202" s="13" t="s">
        <v>107</v>
      </c>
      <c r="D202" s="14" t="s">
        <v>14</v>
      </c>
      <c r="E202" s="15">
        <v>3.4</v>
      </c>
      <c r="F202" s="15">
        <v>93.2</v>
      </c>
      <c r="G202" s="645"/>
      <c r="H202" s="890" t="s">
        <v>23</v>
      </c>
      <c r="I202" s="13" t="s">
        <v>107</v>
      </c>
      <c r="J202" s="14" t="s">
        <v>14</v>
      </c>
      <c r="K202" s="15">
        <v>3.4</v>
      </c>
      <c r="L202" s="15">
        <v>93.2</v>
      </c>
      <c r="M202" s="791"/>
      <c r="N202" s="25">
        <v>1</v>
      </c>
    </row>
    <row r="203" spans="1:14" s="420" customFormat="1" x14ac:dyDescent="0.3">
      <c r="A203" s="25">
        <v>1</v>
      </c>
      <c r="B203" s="12">
        <v>6</v>
      </c>
      <c r="C203" s="13" t="s">
        <v>356</v>
      </c>
      <c r="D203" s="14" t="s">
        <v>362</v>
      </c>
      <c r="E203" s="15">
        <v>120</v>
      </c>
      <c r="F203" s="15">
        <v>385.47</v>
      </c>
      <c r="G203" s="607"/>
      <c r="H203" s="12">
        <v>6</v>
      </c>
      <c r="I203" s="13" t="s">
        <v>356</v>
      </c>
      <c r="J203" s="14" t="s">
        <v>362</v>
      </c>
      <c r="K203" s="15">
        <v>120</v>
      </c>
      <c r="L203" s="15">
        <v>385.47</v>
      </c>
      <c r="M203" s="795"/>
      <c r="N203" s="25">
        <v>1</v>
      </c>
    </row>
    <row r="204" spans="1:14" s="257" customFormat="1" x14ac:dyDescent="0.3">
      <c r="A204" s="25">
        <v>1</v>
      </c>
      <c r="B204" s="12"/>
      <c r="C204" s="13"/>
      <c r="D204" s="14"/>
      <c r="E204" s="15"/>
      <c r="F204" s="15"/>
      <c r="G204" s="670"/>
      <c r="H204" s="12"/>
      <c r="I204" s="13"/>
      <c r="J204" s="14"/>
      <c r="K204" s="15"/>
      <c r="L204" s="15"/>
      <c r="M204" s="791"/>
      <c r="N204" s="25">
        <v>1</v>
      </c>
    </row>
    <row r="205" spans="1:14" s="257" customFormat="1" x14ac:dyDescent="0.3">
      <c r="A205" s="25">
        <v>1</v>
      </c>
      <c r="B205" s="12"/>
      <c r="C205" s="13"/>
      <c r="D205" s="14" t="s">
        <v>128</v>
      </c>
      <c r="E205" s="15">
        <f>SUM(E198:E203)</f>
        <v>200.4</v>
      </c>
      <c r="F205" s="15">
        <f>SUM(F198:F203)</f>
        <v>859.47</v>
      </c>
      <c r="G205" s="670"/>
      <c r="H205" s="12"/>
      <c r="I205" s="13"/>
      <c r="J205" s="14" t="s">
        <v>128</v>
      </c>
      <c r="K205" s="15">
        <f>SUM(K198:K203)</f>
        <v>200.4</v>
      </c>
      <c r="L205" s="15">
        <f>SUM(L198:L203)</f>
        <v>859.47</v>
      </c>
      <c r="M205" s="791"/>
      <c r="N205" s="25">
        <v>1</v>
      </c>
    </row>
    <row r="206" spans="1:14" s="257" customFormat="1" x14ac:dyDescent="0.3">
      <c r="A206" s="25">
        <v>1</v>
      </c>
      <c r="B206" s="12"/>
      <c r="C206" s="13"/>
      <c r="D206" s="14"/>
      <c r="E206" s="15"/>
      <c r="F206" s="15"/>
      <c r="G206" s="670"/>
      <c r="H206" s="12"/>
      <c r="I206" s="13"/>
      <c r="J206" s="14"/>
      <c r="K206" s="15"/>
      <c r="L206" s="15"/>
      <c r="M206" s="791"/>
      <c r="N206" s="25">
        <v>1</v>
      </c>
    </row>
    <row r="207" spans="1:14" s="257" customFormat="1" x14ac:dyDescent="0.3">
      <c r="A207" s="25">
        <v>1</v>
      </c>
      <c r="B207" s="12">
        <v>1</v>
      </c>
      <c r="C207" s="13" t="s">
        <v>1</v>
      </c>
      <c r="D207" s="14" t="s">
        <v>5</v>
      </c>
      <c r="E207" s="15">
        <v>200</v>
      </c>
      <c r="F207" s="15">
        <v>86</v>
      </c>
      <c r="G207" s="670"/>
      <c r="H207" s="12">
        <v>1</v>
      </c>
      <c r="I207" s="13" t="s">
        <v>1</v>
      </c>
      <c r="J207" s="14" t="s">
        <v>5</v>
      </c>
      <c r="K207" s="15">
        <v>200</v>
      </c>
      <c r="L207" s="15">
        <v>86</v>
      </c>
      <c r="M207" s="791"/>
      <c r="N207" s="25">
        <v>1</v>
      </c>
    </row>
    <row r="208" spans="1:14" s="257" customFormat="1" x14ac:dyDescent="0.3">
      <c r="A208" s="25">
        <v>1</v>
      </c>
      <c r="B208" s="12">
        <v>2</v>
      </c>
      <c r="C208" s="13" t="s">
        <v>238</v>
      </c>
      <c r="D208" s="14" t="s">
        <v>251</v>
      </c>
      <c r="E208" s="15">
        <v>225</v>
      </c>
      <c r="F208" s="15">
        <v>114</v>
      </c>
      <c r="G208" s="670"/>
      <c r="H208" s="12">
        <v>2</v>
      </c>
      <c r="I208" s="13" t="s">
        <v>238</v>
      </c>
      <c r="J208" s="14" t="s">
        <v>251</v>
      </c>
      <c r="K208" s="15">
        <v>225</v>
      </c>
      <c r="L208" s="15">
        <v>114</v>
      </c>
      <c r="M208" s="791"/>
      <c r="N208" s="25">
        <v>1</v>
      </c>
    </row>
    <row r="209" spans="1:14" s="257" customFormat="1" x14ac:dyDescent="0.3">
      <c r="A209" s="25">
        <v>1</v>
      </c>
      <c r="B209" s="12">
        <v>3</v>
      </c>
      <c r="C209" s="13" t="s">
        <v>93</v>
      </c>
      <c r="D209" s="14" t="s">
        <v>5</v>
      </c>
      <c r="E209" s="15">
        <v>135</v>
      </c>
      <c r="F209" s="15">
        <v>94.25</v>
      </c>
      <c r="G209" s="670"/>
      <c r="H209" s="12">
        <v>3</v>
      </c>
      <c r="I209" s="13" t="s">
        <v>93</v>
      </c>
      <c r="J209" s="14" t="s">
        <v>5</v>
      </c>
      <c r="K209" s="15">
        <v>135</v>
      </c>
      <c r="L209" s="15">
        <v>94.25</v>
      </c>
      <c r="M209" s="791"/>
      <c r="N209" s="25">
        <v>1</v>
      </c>
    </row>
    <row r="210" spans="1:14" s="257" customFormat="1" x14ac:dyDescent="0.3">
      <c r="A210" s="25">
        <v>1</v>
      </c>
      <c r="B210" s="12">
        <v>4</v>
      </c>
      <c r="C210" s="13" t="s">
        <v>253</v>
      </c>
      <c r="D210" s="14" t="s">
        <v>218</v>
      </c>
      <c r="E210" s="15">
        <v>125</v>
      </c>
      <c r="F210" s="15">
        <v>146.4</v>
      </c>
      <c r="G210" s="670"/>
      <c r="H210" s="12">
        <v>4</v>
      </c>
      <c r="I210" s="13" t="s">
        <v>253</v>
      </c>
      <c r="J210" s="14" t="s">
        <v>218</v>
      </c>
      <c r="K210" s="15">
        <v>125</v>
      </c>
      <c r="L210" s="15">
        <v>146.4</v>
      </c>
      <c r="M210" s="791"/>
      <c r="N210" s="25">
        <v>1</v>
      </c>
    </row>
    <row r="211" spans="1:14" s="257" customFormat="1" x14ac:dyDescent="0.3">
      <c r="A211" s="25">
        <v>1</v>
      </c>
      <c r="B211" s="12">
        <v>5</v>
      </c>
      <c r="C211" s="13" t="s">
        <v>255</v>
      </c>
      <c r="D211" s="14" t="s">
        <v>218</v>
      </c>
      <c r="E211" s="15">
        <v>80</v>
      </c>
      <c r="F211" s="15">
        <v>105.16</v>
      </c>
      <c r="G211" s="670"/>
      <c r="H211" s="12">
        <v>5</v>
      </c>
      <c r="I211" s="13" t="s">
        <v>255</v>
      </c>
      <c r="J211" s="14" t="s">
        <v>218</v>
      </c>
      <c r="K211" s="15">
        <v>80</v>
      </c>
      <c r="L211" s="15">
        <v>105.16</v>
      </c>
      <c r="M211" s="791"/>
      <c r="N211" s="25">
        <v>1</v>
      </c>
    </row>
    <row r="212" spans="1:14" s="257" customFormat="1" x14ac:dyDescent="0.3">
      <c r="A212" s="25">
        <v>1</v>
      </c>
      <c r="B212" s="12">
        <v>6</v>
      </c>
      <c r="C212" s="13" t="s">
        <v>252</v>
      </c>
      <c r="D212" s="14" t="s">
        <v>251</v>
      </c>
      <c r="E212" s="15">
        <v>105</v>
      </c>
      <c r="F212" s="15">
        <v>142</v>
      </c>
      <c r="G212" s="670"/>
      <c r="H212" s="12">
        <v>6</v>
      </c>
      <c r="I212" s="13" t="s">
        <v>252</v>
      </c>
      <c r="J212" s="14" t="s">
        <v>251</v>
      </c>
      <c r="K212" s="15">
        <v>105</v>
      </c>
      <c r="L212" s="15">
        <v>142</v>
      </c>
      <c r="M212" s="791"/>
      <c r="N212" s="25">
        <v>1</v>
      </c>
    </row>
    <row r="213" spans="1:14" s="257" customFormat="1" x14ac:dyDescent="0.3">
      <c r="A213" s="25">
        <v>1</v>
      </c>
      <c r="B213" s="12">
        <v>7</v>
      </c>
      <c r="C213" s="13" t="s">
        <v>254</v>
      </c>
      <c r="D213" s="14" t="s">
        <v>218</v>
      </c>
      <c r="E213" s="15">
        <v>120</v>
      </c>
      <c r="F213" s="15">
        <v>144</v>
      </c>
      <c r="G213" s="670"/>
      <c r="H213" s="12">
        <v>7</v>
      </c>
      <c r="I213" s="13" t="s">
        <v>254</v>
      </c>
      <c r="J213" s="14" t="s">
        <v>218</v>
      </c>
      <c r="K213" s="15">
        <v>120</v>
      </c>
      <c r="L213" s="15">
        <v>144</v>
      </c>
      <c r="M213" s="791"/>
      <c r="N213" s="25">
        <v>1</v>
      </c>
    </row>
    <row r="214" spans="1:14" s="257" customFormat="1" x14ac:dyDescent="0.3">
      <c r="A214" s="25">
        <v>1</v>
      </c>
      <c r="B214" s="12">
        <v>8</v>
      </c>
      <c r="C214" s="13" t="s">
        <v>31</v>
      </c>
      <c r="D214" s="14" t="s">
        <v>5</v>
      </c>
      <c r="E214" s="15">
        <v>55</v>
      </c>
      <c r="F214" s="15">
        <v>88</v>
      </c>
      <c r="G214" s="670"/>
      <c r="H214" s="12">
        <v>8</v>
      </c>
      <c r="I214" s="13" t="s">
        <v>31</v>
      </c>
      <c r="J214" s="14" t="s">
        <v>5</v>
      </c>
      <c r="K214" s="15">
        <v>55</v>
      </c>
      <c r="L214" s="15">
        <v>88</v>
      </c>
      <c r="M214" s="791"/>
      <c r="N214" s="25">
        <v>1</v>
      </c>
    </row>
    <row r="215" spans="1:14" s="420" customFormat="1" x14ac:dyDescent="0.3">
      <c r="A215" s="25">
        <v>1</v>
      </c>
      <c r="B215" s="890"/>
      <c r="C215" s="467"/>
      <c r="D215" s="890"/>
      <c r="E215" s="468"/>
      <c r="F215" s="468"/>
      <c r="G215" s="672"/>
      <c r="H215" s="890"/>
      <c r="I215" s="467"/>
      <c r="J215" s="890"/>
      <c r="K215" s="468"/>
      <c r="L215" s="468"/>
      <c r="M215" s="796"/>
      <c r="N215" s="25">
        <v>1</v>
      </c>
    </row>
    <row r="216" spans="1:14" s="257" customFormat="1" x14ac:dyDescent="0.3">
      <c r="A216" s="25">
        <v>1</v>
      </c>
      <c r="B216" s="12"/>
      <c r="C216" s="13"/>
      <c r="D216" s="14" t="s">
        <v>128</v>
      </c>
      <c r="E216" s="15">
        <v>1045</v>
      </c>
      <c r="F216" s="15">
        <v>919.81</v>
      </c>
      <c r="G216" s="670"/>
      <c r="H216" s="12"/>
      <c r="I216" s="13"/>
      <c r="J216" s="14" t="s">
        <v>128</v>
      </c>
      <c r="K216" s="15">
        <v>1045</v>
      </c>
      <c r="L216" s="15">
        <v>919.81</v>
      </c>
      <c r="M216" s="791"/>
      <c r="N216" s="25">
        <v>1</v>
      </c>
    </row>
    <row r="217" spans="1:14" s="257" customFormat="1" x14ac:dyDescent="0.3">
      <c r="A217" s="25">
        <v>1</v>
      </c>
      <c r="B217" s="12"/>
      <c r="C217" s="13"/>
      <c r="D217" s="14"/>
      <c r="E217" s="15"/>
      <c r="F217" s="15"/>
      <c r="G217" s="670"/>
      <c r="H217" s="12"/>
      <c r="I217" s="13"/>
      <c r="J217" s="14"/>
      <c r="K217" s="15"/>
      <c r="L217" s="15"/>
      <c r="M217" s="791"/>
      <c r="N217" s="25">
        <v>1</v>
      </c>
    </row>
    <row r="218" spans="1:14" s="257" customFormat="1" x14ac:dyDescent="0.3">
      <c r="A218" s="25">
        <v>1</v>
      </c>
      <c r="B218" s="12"/>
      <c r="C218" s="13"/>
      <c r="D218" s="14"/>
      <c r="E218" s="15"/>
      <c r="F218" s="15"/>
      <c r="G218" s="670"/>
      <c r="H218" s="12"/>
      <c r="I218" s="13"/>
      <c r="J218" s="14"/>
      <c r="K218" s="15"/>
      <c r="L218" s="15"/>
      <c r="M218" s="791"/>
      <c r="N218" s="25">
        <v>1</v>
      </c>
    </row>
    <row r="219" spans="1:14" s="257" customFormat="1" x14ac:dyDescent="0.3">
      <c r="A219" s="25">
        <v>1</v>
      </c>
      <c r="B219" s="12"/>
      <c r="C219" s="13"/>
      <c r="D219" s="14"/>
      <c r="E219" s="15"/>
      <c r="F219" s="15"/>
      <c r="G219" s="670"/>
      <c r="H219" s="12"/>
      <c r="I219" s="13"/>
      <c r="J219" s="14"/>
      <c r="K219" s="15"/>
      <c r="L219" s="15"/>
      <c r="M219" s="791"/>
      <c r="N219" s="25">
        <v>1</v>
      </c>
    </row>
    <row r="220" spans="1:14" s="257" customFormat="1" x14ac:dyDescent="0.3">
      <c r="A220" s="25">
        <v>1</v>
      </c>
      <c r="B220" s="469" t="s">
        <v>124</v>
      </c>
      <c r="C220" s="15" t="s">
        <v>259</v>
      </c>
      <c r="D220" s="14" t="s">
        <v>125</v>
      </c>
      <c r="E220" s="15" t="s">
        <v>126</v>
      </c>
      <c r="F220" s="15" t="s">
        <v>127</v>
      </c>
      <c r="G220" s="670"/>
      <c r="H220" s="469" t="s">
        <v>124</v>
      </c>
      <c r="I220" s="15" t="s">
        <v>247</v>
      </c>
      <c r="J220" s="14" t="s">
        <v>125</v>
      </c>
      <c r="K220" s="15" t="s">
        <v>126</v>
      </c>
      <c r="L220" s="15" t="s">
        <v>127</v>
      </c>
      <c r="M220" s="791"/>
      <c r="N220" s="25">
        <v>1</v>
      </c>
    </row>
    <row r="221" spans="1:14" s="389" customFormat="1" x14ac:dyDescent="0.3">
      <c r="A221" s="25">
        <v>1</v>
      </c>
      <c r="B221" s="12" t="s">
        <v>8</v>
      </c>
      <c r="C221" s="13" t="s">
        <v>109</v>
      </c>
      <c r="D221" s="14" t="s">
        <v>9</v>
      </c>
      <c r="E221" s="15">
        <v>60</v>
      </c>
      <c r="F221" s="15">
        <v>122</v>
      </c>
      <c r="G221" s="607"/>
      <c r="H221" s="12" t="s">
        <v>8</v>
      </c>
      <c r="I221" s="13" t="s">
        <v>109</v>
      </c>
      <c r="J221" s="14" t="s">
        <v>9</v>
      </c>
      <c r="K221" s="15">
        <v>60</v>
      </c>
      <c r="L221" s="15">
        <v>122</v>
      </c>
      <c r="M221" s="795"/>
      <c r="N221" s="25">
        <v>1</v>
      </c>
    </row>
    <row r="222" spans="1:14" s="257" customFormat="1" ht="19.5" customHeight="1" x14ac:dyDescent="0.3">
      <c r="A222" s="25">
        <v>1</v>
      </c>
      <c r="B222" s="12">
        <v>2</v>
      </c>
      <c r="C222" s="13" t="s">
        <v>103</v>
      </c>
      <c r="D222" s="14" t="s">
        <v>104</v>
      </c>
      <c r="E222" s="15">
        <v>50</v>
      </c>
      <c r="F222" s="15">
        <v>220</v>
      </c>
      <c r="G222" s="607"/>
      <c r="H222" s="12">
        <v>2</v>
      </c>
      <c r="I222" s="13" t="s">
        <v>103</v>
      </c>
      <c r="J222" s="14" t="s">
        <v>104</v>
      </c>
      <c r="K222" s="15">
        <v>50</v>
      </c>
      <c r="L222" s="15">
        <v>220</v>
      </c>
      <c r="M222" s="791"/>
      <c r="N222" s="25">
        <v>1</v>
      </c>
    </row>
    <row r="223" spans="1:14" s="420" customFormat="1" x14ac:dyDescent="0.3">
      <c r="A223" s="25">
        <v>1</v>
      </c>
      <c r="B223" s="890" t="s">
        <v>0</v>
      </c>
      <c r="C223" s="13" t="s">
        <v>260</v>
      </c>
      <c r="D223" s="14" t="s">
        <v>17</v>
      </c>
      <c r="E223" s="15">
        <v>25</v>
      </c>
      <c r="F223" s="15">
        <v>182.25</v>
      </c>
      <c r="G223" s="607"/>
      <c r="H223" s="890" t="s">
        <v>0</v>
      </c>
      <c r="I223" s="13" t="s">
        <v>260</v>
      </c>
      <c r="J223" s="14" t="s">
        <v>44</v>
      </c>
      <c r="K223" s="15">
        <v>30</v>
      </c>
      <c r="L223" s="15">
        <v>218.7</v>
      </c>
      <c r="M223" s="796"/>
      <c r="N223" s="25">
        <v>1</v>
      </c>
    </row>
    <row r="224" spans="1:14" s="420" customFormat="1" x14ac:dyDescent="0.3">
      <c r="A224" s="25">
        <v>1</v>
      </c>
      <c r="B224" s="890" t="s">
        <v>77</v>
      </c>
      <c r="C224" s="13" t="s">
        <v>346</v>
      </c>
      <c r="D224" s="14" t="s">
        <v>22</v>
      </c>
      <c r="E224" s="15">
        <v>24</v>
      </c>
      <c r="F224" s="15">
        <v>4.5</v>
      </c>
      <c r="G224" s="607"/>
      <c r="H224" s="890" t="s">
        <v>77</v>
      </c>
      <c r="I224" s="13" t="s">
        <v>346</v>
      </c>
      <c r="J224" s="14" t="s">
        <v>22</v>
      </c>
      <c r="K224" s="15">
        <v>24</v>
      </c>
      <c r="L224" s="15">
        <v>4.5</v>
      </c>
      <c r="M224" s="795"/>
      <c r="N224" s="25">
        <v>1</v>
      </c>
    </row>
    <row r="225" spans="1:14" s="257" customFormat="1" ht="19.5" customHeight="1" x14ac:dyDescent="0.3">
      <c r="A225" s="25">
        <v>1</v>
      </c>
      <c r="B225" s="890" t="s">
        <v>23</v>
      </c>
      <c r="C225" s="13" t="s">
        <v>144</v>
      </c>
      <c r="D225" s="14" t="s">
        <v>2</v>
      </c>
      <c r="E225" s="15">
        <v>15</v>
      </c>
      <c r="F225" s="15">
        <v>88</v>
      </c>
      <c r="G225" s="670"/>
      <c r="H225" s="890" t="s">
        <v>23</v>
      </c>
      <c r="I225" s="13" t="s">
        <v>144</v>
      </c>
      <c r="J225" s="14" t="s">
        <v>2</v>
      </c>
      <c r="K225" s="15">
        <v>15</v>
      </c>
      <c r="L225" s="15">
        <v>88</v>
      </c>
      <c r="M225" s="791"/>
      <c r="N225" s="25">
        <v>1</v>
      </c>
    </row>
    <row r="226" spans="1:14" s="420" customFormat="1" x14ac:dyDescent="0.3">
      <c r="A226" s="25">
        <v>1</v>
      </c>
      <c r="B226" s="890" t="s">
        <v>51</v>
      </c>
      <c r="C226" s="13" t="s">
        <v>107</v>
      </c>
      <c r="D226" s="14" t="s">
        <v>14</v>
      </c>
      <c r="E226" s="15">
        <v>3.4</v>
      </c>
      <c r="F226" s="15">
        <v>93.2</v>
      </c>
      <c r="G226" s="607"/>
      <c r="H226" s="890" t="s">
        <v>51</v>
      </c>
      <c r="I226" s="13" t="s">
        <v>107</v>
      </c>
      <c r="J226" s="14" t="s">
        <v>14</v>
      </c>
      <c r="K226" s="15">
        <v>3.4</v>
      </c>
      <c r="L226" s="15">
        <v>93.2</v>
      </c>
      <c r="M226" s="795"/>
      <c r="N226" s="25">
        <v>1</v>
      </c>
    </row>
    <row r="227" spans="1:14" s="257" customFormat="1" ht="19.5" customHeight="1" x14ac:dyDescent="0.3">
      <c r="A227" s="25">
        <v>1</v>
      </c>
      <c r="B227" s="890" t="s">
        <v>15</v>
      </c>
      <c r="C227" s="13" t="s">
        <v>108</v>
      </c>
      <c r="D227" s="14" t="s">
        <v>65</v>
      </c>
      <c r="E227" s="15">
        <v>1.2</v>
      </c>
      <c r="F227" s="15">
        <v>21.5</v>
      </c>
      <c r="G227" s="670"/>
      <c r="H227" s="890" t="s">
        <v>15</v>
      </c>
      <c r="I227" s="13" t="s">
        <v>108</v>
      </c>
      <c r="J227" s="14" t="s">
        <v>65</v>
      </c>
      <c r="K227" s="15">
        <v>1.2</v>
      </c>
      <c r="L227" s="15">
        <v>21.5</v>
      </c>
      <c r="M227" s="791"/>
      <c r="N227" s="25">
        <v>1</v>
      </c>
    </row>
    <row r="228" spans="1:14" s="257" customFormat="1" x14ac:dyDescent="0.3">
      <c r="A228" s="25">
        <v>1</v>
      </c>
      <c r="B228" s="890" t="s">
        <v>53</v>
      </c>
      <c r="C228" s="13" t="s">
        <v>93</v>
      </c>
      <c r="D228" s="14" t="s">
        <v>2</v>
      </c>
      <c r="E228" s="15">
        <v>75</v>
      </c>
      <c r="F228" s="15">
        <v>92</v>
      </c>
      <c r="G228" s="607"/>
      <c r="H228" s="890" t="s">
        <v>53</v>
      </c>
      <c r="I228" s="13" t="s">
        <v>93</v>
      </c>
      <c r="J228" s="14" t="s">
        <v>2</v>
      </c>
      <c r="K228" s="15">
        <v>75</v>
      </c>
      <c r="L228" s="15">
        <v>92</v>
      </c>
      <c r="M228" s="791"/>
      <c r="N228" s="25">
        <v>1</v>
      </c>
    </row>
    <row r="229" spans="1:14" s="420" customFormat="1" x14ac:dyDescent="0.3">
      <c r="A229" s="25">
        <v>1</v>
      </c>
      <c r="B229" s="12"/>
      <c r="C229" s="13"/>
      <c r="D229" s="14"/>
      <c r="E229" s="15"/>
      <c r="F229" s="15"/>
      <c r="G229" s="672"/>
      <c r="H229" s="12"/>
      <c r="I229" s="13"/>
      <c r="J229" s="14"/>
      <c r="K229" s="15"/>
      <c r="L229" s="15"/>
      <c r="M229" s="796"/>
      <c r="N229" s="25">
        <v>1</v>
      </c>
    </row>
    <row r="230" spans="1:14" s="257" customFormat="1" x14ac:dyDescent="0.3">
      <c r="A230" s="25">
        <v>1</v>
      </c>
      <c r="B230" s="890"/>
      <c r="C230" s="13"/>
      <c r="D230" s="14" t="s">
        <v>128</v>
      </c>
      <c r="E230" s="15">
        <f>SUM(E221:E229)</f>
        <v>253.6</v>
      </c>
      <c r="F230" s="15">
        <f>SUM(F221:F229)</f>
        <v>823.45</v>
      </c>
      <c r="G230" s="673"/>
      <c r="H230" s="890"/>
      <c r="I230" s="13"/>
      <c r="J230" s="14" t="s">
        <v>128</v>
      </c>
      <c r="K230" s="15">
        <f>SUM(K221:K229)</f>
        <v>258.60000000000002</v>
      </c>
      <c r="L230" s="15">
        <f>SUM(L221:L229)</f>
        <v>859.90000000000009</v>
      </c>
      <c r="M230" s="791"/>
      <c r="N230" s="25">
        <v>1</v>
      </c>
    </row>
    <row r="231" spans="1:14" s="257" customFormat="1" x14ac:dyDescent="0.3">
      <c r="A231" s="25">
        <v>1</v>
      </c>
      <c r="B231" s="12"/>
      <c r="C231" s="13"/>
      <c r="D231" s="14"/>
      <c r="E231" s="15"/>
      <c r="F231" s="15"/>
      <c r="G231" s="670"/>
      <c r="H231" s="12"/>
      <c r="I231" s="13"/>
      <c r="J231" s="14"/>
      <c r="K231" s="15"/>
      <c r="L231" s="15"/>
      <c r="M231" s="791"/>
      <c r="N231" s="25">
        <v>1</v>
      </c>
    </row>
    <row r="232" spans="1:14" s="257" customFormat="1" x14ac:dyDescent="0.3">
      <c r="A232" s="25">
        <v>1</v>
      </c>
      <c r="B232" s="12"/>
      <c r="C232" s="13"/>
      <c r="D232" s="14"/>
      <c r="E232" s="15"/>
      <c r="F232" s="15"/>
      <c r="G232" s="670"/>
      <c r="H232" s="12"/>
      <c r="I232" s="13"/>
      <c r="J232" s="14"/>
      <c r="K232" s="15"/>
      <c r="L232" s="15"/>
      <c r="M232" s="791"/>
      <c r="N232" s="25">
        <v>1</v>
      </c>
    </row>
    <row r="233" spans="1:14" s="257" customFormat="1" x14ac:dyDescent="0.3">
      <c r="A233" s="25">
        <v>1</v>
      </c>
      <c r="B233" s="890"/>
      <c r="C233" s="13"/>
      <c r="D233" s="14" t="s">
        <v>136</v>
      </c>
      <c r="E233" s="15">
        <f>+E230+E205</f>
        <v>454</v>
      </c>
      <c r="F233" s="15">
        <f>+F230+F205</f>
        <v>1682.92</v>
      </c>
      <c r="G233" s="674"/>
      <c r="H233" s="15"/>
      <c r="I233" s="15"/>
      <c r="J233" s="15" t="s">
        <v>136</v>
      </c>
      <c r="K233" s="15">
        <f>+K230+K205</f>
        <v>459</v>
      </c>
      <c r="L233" s="15">
        <f>+L230+L205</f>
        <v>1719.3700000000001</v>
      </c>
      <c r="M233" s="791"/>
      <c r="N233" s="25">
        <v>1</v>
      </c>
    </row>
    <row r="234" spans="1:14" s="257" customFormat="1" x14ac:dyDescent="0.3">
      <c r="A234" s="25">
        <v>1</v>
      </c>
      <c r="B234" s="471"/>
      <c r="C234" s="259"/>
      <c r="D234" s="472"/>
      <c r="E234" s="473"/>
      <c r="F234" s="473"/>
      <c r="G234" s="674"/>
      <c r="H234" s="473"/>
      <c r="I234" s="473"/>
      <c r="J234" s="473"/>
      <c r="K234" s="473"/>
      <c r="L234" s="473"/>
      <c r="M234" s="791"/>
      <c r="N234" s="25">
        <v>1</v>
      </c>
    </row>
    <row r="235" spans="1:14" s="257" customFormat="1" x14ac:dyDescent="0.3">
      <c r="A235" s="25">
        <v>1</v>
      </c>
      <c r="B235" s="471"/>
      <c r="C235" s="471"/>
      <c r="D235" s="471"/>
      <c r="E235" s="471"/>
      <c r="F235" s="471"/>
      <c r="G235" s="675"/>
      <c r="H235" s="259"/>
      <c r="I235" s="473"/>
      <c r="J235" s="473"/>
      <c r="K235" s="473"/>
      <c r="L235" s="473"/>
      <c r="M235" s="791"/>
      <c r="N235" s="25">
        <v>1</v>
      </c>
    </row>
    <row r="236" spans="1:14" s="257" customFormat="1" x14ac:dyDescent="0.3">
      <c r="A236" s="25">
        <v>1</v>
      </c>
      <c r="B236" s="471"/>
      <c r="C236" s="259"/>
      <c r="D236" s="472"/>
      <c r="E236" s="473"/>
      <c r="F236" s="473"/>
      <c r="G236" s="674"/>
      <c r="H236" s="473"/>
      <c r="I236" s="473"/>
      <c r="J236" s="473"/>
      <c r="K236" s="473"/>
      <c r="L236" s="473"/>
      <c r="M236" s="791"/>
      <c r="N236" s="25">
        <v>1</v>
      </c>
    </row>
    <row r="237" spans="1:14" s="257" customFormat="1" ht="18.75" customHeight="1" x14ac:dyDescent="0.3">
      <c r="A237" s="25">
        <v>1</v>
      </c>
      <c r="C237" s="260" t="s">
        <v>130</v>
      </c>
      <c r="E237" s="261" t="s">
        <v>131</v>
      </c>
      <c r="F237" s="32"/>
      <c r="G237" s="645"/>
      <c r="I237" s="260" t="s">
        <v>130</v>
      </c>
      <c r="K237" s="261" t="s">
        <v>131</v>
      </c>
      <c r="L237" s="32"/>
      <c r="M237" s="791"/>
      <c r="N237" s="25">
        <v>1</v>
      </c>
    </row>
    <row r="238" spans="1:14" s="257" customFormat="1" ht="51.75" customHeight="1" x14ac:dyDescent="0.3">
      <c r="A238" s="25">
        <v>1</v>
      </c>
      <c r="C238" s="262" t="s">
        <v>132</v>
      </c>
      <c r="E238" s="262" t="s">
        <v>140</v>
      </c>
      <c r="F238" s="263"/>
      <c r="G238" s="645"/>
      <c r="I238" s="262" t="s">
        <v>139</v>
      </c>
      <c r="K238" s="262" t="s">
        <v>140</v>
      </c>
      <c r="L238" s="263"/>
      <c r="M238" s="791"/>
      <c r="N238" s="25">
        <v>1</v>
      </c>
    </row>
    <row r="239" spans="1:14" s="257" customFormat="1" ht="34.5" customHeight="1" x14ac:dyDescent="0.3">
      <c r="A239" s="25">
        <v>1</v>
      </c>
      <c r="C239" s="262"/>
      <c r="E239" s="262"/>
      <c r="F239" s="263"/>
      <c r="G239" s="645"/>
      <c r="I239" s="262"/>
      <c r="K239" s="262"/>
      <c r="L239" s="263"/>
      <c r="M239" s="791"/>
      <c r="N239" s="25">
        <v>1</v>
      </c>
    </row>
    <row r="240" spans="1:14" s="419" customFormat="1" ht="23.25" customHeight="1" x14ac:dyDescent="0.3">
      <c r="A240" s="25">
        <v>1</v>
      </c>
      <c r="C240" s="770"/>
      <c r="E240" s="770"/>
      <c r="F240" s="771"/>
      <c r="G240" s="645"/>
      <c r="H240" s="770"/>
      <c r="J240" s="770"/>
      <c r="K240" s="771"/>
      <c r="L240" s="770"/>
      <c r="M240" s="799"/>
      <c r="N240" s="25">
        <v>1</v>
      </c>
    </row>
    <row r="241" spans="1:16" s="257" customFormat="1" ht="18.75" customHeight="1" x14ac:dyDescent="0.3">
      <c r="A241" s="25">
        <v>1</v>
      </c>
      <c r="B241" s="476" t="s">
        <v>115</v>
      </c>
      <c r="C241" s="476"/>
      <c r="D241" s="32"/>
      <c r="E241" s="32"/>
      <c r="F241" s="32"/>
      <c r="G241" s="670"/>
      <c r="H241" s="476" t="s">
        <v>115</v>
      </c>
      <c r="I241" s="32"/>
      <c r="J241" s="32"/>
      <c r="K241" s="32"/>
      <c r="L241" s="32"/>
      <c r="M241" s="791"/>
      <c r="N241" s="25">
        <v>1</v>
      </c>
    </row>
    <row r="242" spans="1:16" s="257" customFormat="1" ht="18.75" customHeight="1" x14ac:dyDescent="0.3">
      <c r="A242" s="25">
        <v>1</v>
      </c>
      <c r="B242" s="476" t="s">
        <v>137</v>
      </c>
      <c r="C242" s="476"/>
      <c r="D242" s="32"/>
      <c r="E242" s="32"/>
      <c r="F242" s="32"/>
      <c r="G242" s="645"/>
      <c r="H242" s="476" t="s">
        <v>138</v>
      </c>
      <c r="I242" s="32"/>
      <c r="J242" s="32"/>
      <c r="K242" s="32"/>
      <c r="L242" s="32"/>
      <c r="M242" s="791"/>
      <c r="N242" s="25">
        <v>1</v>
      </c>
    </row>
    <row r="243" spans="1:16" s="257" customFormat="1" ht="18.75" customHeight="1" x14ac:dyDescent="0.3">
      <c r="A243" s="25">
        <v>1</v>
      </c>
      <c r="C243" s="32"/>
      <c r="D243" s="32"/>
      <c r="E243" s="32"/>
      <c r="F243" s="32"/>
      <c r="G243" s="645"/>
      <c r="I243" s="32"/>
      <c r="J243" s="32"/>
      <c r="K243" s="32"/>
      <c r="L243" s="32"/>
      <c r="M243" s="791"/>
      <c r="N243" s="25">
        <v>1</v>
      </c>
    </row>
    <row r="244" spans="1:16" s="257" customFormat="1" ht="18.75" customHeight="1" x14ac:dyDescent="0.3">
      <c r="A244" s="25">
        <v>1</v>
      </c>
      <c r="C244" s="32"/>
      <c r="D244" s="32"/>
      <c r="F244" s="604" t="s">
        <v>116</v>
      </c>
      <c r="G244" s="645"/>
      <c r="I244" s="32"/>
      <c r="J244" s="32"/>
      <c r="L244" s="604" t="s">
        <v>116</v>
      </c>
      <c r="M244" s="794"/>
      <c r="N244" s="25">
        <v>1</v>
      </c>
      <c r="O244" s="604"/>
      <c r="P244" s="604"/>
    </row>
    <row r="245" spans="1:16" s="257" customFormat="1" ht="18.75" customHeight="1" x14ac:dyDescent="0.3">
      <c r="A245" s="25">
        <v>1</v>
      </c>
      <c r="C245" s="32"/>
      <c r="D245" s="32"/>
      <c r="F245" s="604" t="s">
        <v>134</v>
      </c>
      <c r="G245" s="645"/>
      <c r="I245" s="32"/>
      <c r="J245" s="32"/>
      <c r="L245" s="604" t="s">
        <v>134</v>
      </c>
      <c r="M245" s="794"/>
      <c r="N245" s="25">
        <v>1</v>
      </c>
      <c r="O245" s="604"/>
      <c r="P245" s="604"/>
    </row>
    <row r="246" spans="1:16" s="257" customFormat="1" ht="18.75" customHeight="1" x14ac:dyDescent="0.3">
      <c r="A246" s="25">
        <v>1</v>
      </c>
      <c r="C246" s="32"/>
      <c r="D246" s="32"/>
      <c r="F246" s="604" t="s">
        <v>117</v>
      </c>
      <c r="G246" s="645"/>
      <c r="I246" s="32"/>
      <c r="J246" s="32"/>
      <c r="L246" s="604" t="s">
        <v>117</v>
      </c>
      <c r="M246" s="794"/>
      <c r="N246" s="25">
        <v>1</v>
      </c>
      <c r="O246" s="604"/>
      <c r="P246" s="604"/>
    </row>
    <row r="247" spans="1:16" s="257" customFormat="1" ht="18.75" customHeight="1" x14ac:dyDescent="0.3">
      <c r="A247" s="25">
        <v>1</v>
      </c>
      <c r="C247" s="32"/>
      <c r="D247" s="32"/>
      <c r="F247" s="604" t="s">
        <v>257</v>
      </c>
      <c r="G247" s="645"/>
      <c r="I247" s="32"/>
      <c r="J247" s="32"/>
      <c r="L247" s="604" t="s">
        <v>257</v>
      </c>
      <c r="M247" s="794"/>
      <c r="N247" s="25">
        <v>1</v>
      </c>
      <c r="O247" s="604"/>
      <c r="P247" s="604"/>
    </row>
    <row r="248" spans="1:16" s="257" customFormat="1" ht="18.75" customHeight="1" x14ac:dyDescent="0.3">
      <c r="A248" s="25">
        <v>1</v>
      </c>
      <c r="C248" s="32"/>
      <c r="D248" s="32"/>
      <c r="E248" s="32"/>
      <c r="F248" s="32"/>
      <c r="G248" s="670"/>
      <c r="I248" s="32"/>
      <c r="J248" s="32"/>
      <c r="K248" s="32"/>
      <c r="L248" s="32"/>
      <c r="M248" s="791"/>
      <c r="N248" s="25">
        <v>1</v>
      </c>
    </row>
    <row r="249" spans="1:16" s="257" customFormat="1" ht="18.75" customHeight="1" x14ac:dyDescent="0.3">
      <c r="A249" s="25">
        <v>1</v>
      </c>
      <c r="C249" s="32"/>
      <c r="D249" s="32"/>
      <c r="E249" s="32"/>
      <c r="F249" s="32"/>
      <c r="G249" s="670"/>
      <c r="I249" s="32"/>
      <c r="J249" s="32"/>
      <c r="K249" s="32"/>
      <c r="L249" s="32"/>
      <c r="M249" s="791"/>
      <c r="N249" s="25">
        <v>1</v>
      </c>
    </row>
    <row r="250" spans="1:16" s="257" customFormat="1" ht="18.75" customHeight="1" x14ac:dyDescent="0.3">
      <c r="A250" s="25">
        <v>1</v>
      </c>
      <c r="C250" s="32"/>
      <c r="D250" s="32"/>
      <c r="E250" s="32"/>
      <c r="F250" s="32"/>
      <c r="G250" s="670"/>
      <c r="I250" s="32"/>
      <c r="J250" s="32"/>
      <c r="K250" s="32"/>
      <c r="L250" s="32"/>
      <c r="M250" s="791"/>
      <c r="N250" s="25">
        <v>1</v>
      </c>
    </row>
    <row r="251" spans="1:16" s="257" customFormat="1" ht="18.75" customHeight="1" x14ac:dyDescent="0.3">
      <c r="A251" s="25">
        <v>1</v>
      </c>
      <c r="C251" s="1605" t="s">
        <v>119</v>
      </c>
      <c r="D251" s="1605"/>
      <c r="E251" s="1605"/>
      <c r="F251" s="481"/>
      <c r="G251" s="645"/>
      <c r="I251" s="1605" t="s">
        <v>119</v>
      </c>
      <c r="J251" s="1605"/>
      <c r="K251" s="1605"/>
      <c r="L251" s="481"/>
      <c r="M251" s="791"/>
      <c r="N251" s="25">
        <v>1</v>
      </c>
    </row>
    <row r="252" spans="1:16" s="257" customFormat="1" ht="18.75" customHeight="1" x14ac:dyDescent="0.3">
      <c r="A252" s="25">
        <v>1</v>
      </c>
      <c r="C252" s="1606">
        <v>45209</v>
      </c>
      <c r="D252" s="1606"/>
      <c r="E252" s="1606"/>
      <c r="F252" s="482"/>
      <c r="G252" s="645"/>
      <c r="I252" s="1606">
        <f>C252</f>
        <v>45209</v>
      </c>
      <c r="J252" s="1606"/>
      <c r="K252" s="1606"/>
      <c r="L252" s="482"/>
      <c r="M252" s="791"/>
      <c r="N252" s="25">
        <v>1</v>
      </c>
    </row>
    <row r="253" spans="1:16" s="257" customFormat="1" ht="18.75" customHeight="1" x14ac:dyDescent="0.3">
      <c r="A253" s="25">
        <v>1</v>
      </c>
      <c r="C253" s="891"/>
      <c r="D253" s="891"/>
      <c r="E253" s="891"/>
      <c r="F253" s="482"/>
      <c r="G253" s="645"/>
      <c r="I253" s="891"/>
      <c r="J253" s="891"/>
      <c r="K253" s="891"/>
      <c r="L253" s="482"/>
      <c r="M253" s="791"/>
      <c r="N253" s="25">
        <v>1</v>
      </c>
    </row>
    <row r="254" spans="1:16" s="257" customFormat="1" ht="18.75" customHeight="1" x14ac:dyDescent="0.3">
      <c r="A254" s="25">
        <v>1</v>
      </c>
      <c r="C254" s="889"/>
      <c r="D254" s="32"/>
      <c r="E254" s="32"/>
      <c r="F254" s="482"/>
      <c r="G254" s="645"/>
      <c r="I254" s="889"/>
      <c r="J254" s="32"/>
      <c r="K254" s="32"/>
      <c r="L254" s="482"/>
      <c r="M254" s="791"/>
      <c r="N254" s="25">
        <v>1</v>
      </c>
    </row>
    <row r="255" spans="1:16" s="257" customFormat="1" ht="18.75" customHeight="1" x14ac:dyDescent="0.3">
      <c r="A255" s="25">
        <v>1</v>
      </c>
      <c r="B255" s="469" t="s">
        <v>120</v>
      </c>
      <c r="C255" s="475" t="s">
        <v>121</v>
      </c>
      <c r="D255" s="1604" t="s">
        <v>122</v>
      </c>
      <c r="E255" s="1604"/>
      <c r="F255" s="1604"/>
      <c r="G255" s="645"/>
      <c r="H255" s="469" t="s">
        <v>120</v>
      </c>
      <c r="I255" s="475" t="s">
        <v>121</v>
      </c>
      <c r="J255" s="1604" t="s">
        <v>123</v>
      </c>
      <c r="K255" s="1604"/>
      <c r="L255" s="1604"/>
      <c r="M255" s="791"/>
      <c r="N255" s="25">
        <v>1</v>
      </c>
    </row>
    <row r="256" spans="1:16" s="257" customFormat="1" ht="18.75" customHeight="1" x14ac:dyDescent="0.3">
      <c r="A256" s="25">
        <v>1</v>
      </c>
      <c r="B256" s="469" t="s">
        <v>124</v>
      </c>
      <c r="C256" s="469" t="s">
        <v>265</v>
      </c>
      <c r="D256" s="475" t="s">
        <v>125</v>
      </c>
      <c r="E256" s="890" t="s">
        <v>126</v>
      </c>
      <c r="F256" s="890" t="s">
        <v>127</v>
      </c>
      <c r="G256" s="645"/>
      <c r="H256" s="469" t="s">
        <v>124</v>
      </c>
      <c r="I256" s="469" t="s">
        <v>265</v>
      </c>
      <c r="J256" s="475" t="s">
        <v>125</v>
      </c>
      <c r="K256" s="890" t="s">
        <v>126</v>
      </c>
      <c r="L256" s="890" t="s">
        <v>127</v>
      </c>
      <c r="M256" s="791"/>
      <c r="N256" s="25">
        <v>1</v>
      </c>
    </row>
    <row r="257" spans="1:14" s="420" customFormat="1" x14ac:dyDescent="0.3">
      <c r="A257" s="25">
        <v>1</v>
      </c>
      <c r="B257" s="12">
        <v>1</v>
      </c>
      <c r="C257" s="13" t="s">
        <v>30</v>
      </c>
      <c r="D257" s="14" t="s">
        <v>28</v>
      </c>
      <c r="E257" s="15">
        <v>75</v>
      </c>
      <c r="F257" s="15">
        <v>222</v>
      </c>
      <c r="G257" s="607"/>
      <c r="H257" s="12">
        <v>1</v>
      </c>
      <c r="I257" s="13" t="s">
        <v>30</v>
      </c>
      <c r="J257" s="14" t="s">
        <v>7</v>
      </c>
      <c r="K257" s="15">
        <v>84</v>
      </c>
      <c r="L257" s="15">
        <v>277.5</v>
      </c>
      <c r="M257" s="796"/>
      <c r="N257" s="25">
        <v>1</v>
      </c>
    </row>
    <row r="258" spans="1:14" s="389" customFormat="1" x14ac:dyDescent="0.3">
      <c r="A258" s="25">
        <v>1</v>
      </c>
      <c r="B258" s="890" t="s">
        <v>3</v>
      </c>
      <c r="C258" s="13" t="s">
        <v>43</v>
      </c>
      <c r="D258" s="14" t="s">
        <v>17</v>
      </c>
      <c r="E258" s="15">
        <v>39</v>
      </c>
      <c r="F258" s="15">
        <v>242.70999999999998</v>
      </c>
      <c r="G258" s="607"/>
      <c r="H258" s="890" t="s">
        <v>3</v>
      </c>
      <c r="I258" s="13" t="s">
        <v>43</v>
      </c>
      <c r="J258" s="14" t="s">
        <v>44</v>
      </c>
      <c r="K258" s="15">
        <v>46</v>
      </c>
      <c r="L258" s="15">
        <v>298.71999999999997</v>
      </c>
      <c r="M258" s="795"/>
      <c r="N258" s="25">
        <v>1</v>
      </c>
    </row>
    <row r="259" spans="1:14" s="420" customFormat="1" x14ac:dyDescent="0.3">
      <c r="A259" s="25">
        <v>1</v>
      </c>
      <c r="B259" s="890" t="s">
        <v>0</v>
      </c>
      <c r="C259" s="13" t="s">
        <v>87</v>
      </c>
      <c r="D259" s="14" t="s">
        <v>22</v>
      </c>
      <c r="E259" s="15">
        <v>24</v>
      </c>
      <c r="F259" s="15">
        <v>5.5719999999999992</v>
      </c>
      <c r="G259" s="607"/>
      <c r="H259" s="890" t="s">
        <v>0</v>
      </c>
      <c r="I259" s="13" t="s">
        <v>87</v>
      </c>
      <c r="J259" s="14" t="s">
        <v>22</v>
      </c>
      <c r="K259" s="15">
        <v>24</v>
      </c>
      <c r="L259" s="15">
        <v>5.5719999999999992</v>
      </c>
      <c r="M259" s="795"/>
      <c r="N259" s="25">
        <v>1</v>
      </c>
    </row>
    <row r="260" spans="1:14" s="420" customFormat="1" x14ac:dyDescent="0.3">
      <c r="A260" s="25">
        <v>1</v>
      </c>
      <c r="B260" s="890" t="s">
        <v>77</v>
      </c>
      <c r="C260" s="13" t="s">
        <v>114</v>
      </c>
      <c r="D260" s="14" t="s">
        <v>2</v>
      </c>
      <c r="E260" s="15">
        <v>6</v>
      </c>
      <c r="F260" s="15">
        <v>28</v>
      </c>
      <c r="G260" s="607"/>
      <c r="H260" s="890" t="s">
        <v>77</v>
      </c>
      <c r="I260" s="13" t="s">
        <v>114</v>
      </c>
      <c r="J260" s="14" t="s">
        <v>2</v>
      </c>
      <c r="K260" s="15">
        <v>6</v>
      </c>
      <c r="L260" s="15">
        <v>28</v>
      </c>
      <c r="M260" s="795"/>
      <c r="N260" s="25">
        <v>1</v>
      </c>
    </row>
    <row r="261" spans="1:14" s="257" customFormat="1" x14ac:dyDescent="0.3">
      <c r="A261" s="25">
        <v>1</v>
      </c>
      <c r="B261" s="890" t="s">
        <v>23</v>
      </c>
      <c r="C261" s="13" t="s">
        <v>107</v>
      </c>
      <c r="D261" s="14" t="s">
        <v>14</v>
      </c>
      <c r="E261" s="15">
        <v>3.4</v>
      </c>
      <c r="F261" s="15">
        <v>93.2</v>
      </c>
      <c r="G261" s="645"/>
      <c r="H261" s="890" t="s">
        <v>23</v>
      </c>
      <c r="I261" s="13" t="s">
        <v>107</v>
      </c>
      <c r="J261" s="14" t="s">
        <v>14</v>
      </c>
      <c r="K261" s="15">
        <v>3.4</v>
      </c>
      <c r="L261" s="15">
        <v>93.2</v>
      </c>
      <c r="M261" s="791"/>
      <c r="N261" s="25">
        <v>1</v>
      </c>
    </row>
    <row r="262" spans="1:14" s="257" customFormat="1" ht="19.5" customHeight="1" x14ac:dyDescent="0.3">
      <c r="A262" s="25">
        <v>1</v>
      </c>
      <c r="B262" s="890" t="s">
        <v>51</v>
      </c>
      <c r="C262" s="13" t="s">
        <v>356</v>
      </c>
      <c r="D262" s="14" t="s">
        <v>12</v>
      </c>
      <c r="E262" s="15">
        <v>60</v>
      </c>
      <c r="F262" s="15">
        <v>214.15</v>
      </c>
      <c r="G262" s="645"/>
      <c r="H262" s="890" t="s">
        <v>51</v>
      </c>
      <c r="I262" s="13" t="s">
        <v>356</v>
      </c>
      <c r="J262" s="14" t="s">
        <v>12</v>
      </c>
      <c r="K262" s="15">
        <v>60</v>
      </c>
      <c r="L262" s="15">
        <v>214.15</v>
      </c>
      <c r="M262" s="791"/>
      <c r="N262" s="25">
        <v>1</v>
      </c>
    </row>
    <row r="263" spans="1:14" s="257" customFormat="1" x14ac:dyDescent="0.3">
      <c r="A263" s="25">
        <v>1</v>
      </c>
      <c r="B263" s="12"/>
      <c r="C263" s="13"/>
      <c r="D263" s="14"/>
      <c r="E263" s="15"/>
      <c r="F263" s="15"/>
      <c r="G263" s="670"/>
      <c r="H263" s="12"/>
      <c r="I263" s="13"/>
      <c r="J263" s="14"/>
      <c r="K263" s="15"/>
      <c r="L263" s="15"/>
      <c r="M263" s="791"/>
      <c r="N263" s="25">
        <v>1</v>
      </c>
    </row>
    <row r="264" spans="1:14" s="257" customFormat="1" x14ac:dyDescent="0.3">
      <c r="A264" s="25">
        <v>1</v>
      </c>
      <c r="B264" s="12"/>
      <c r="C264" s="13"/>
      <c r="D264" s="14" t="s">
        <v>128</v>
      </c>
      <c r="E264" s="15">
        <f>SUM(E257:E262)</f>
        <v>207.4</v>
      </c>
      <c r="F264" s="15">
        <f>SUM(F257:F262)</f>
        <v>805.63199999999995</v>
      </c>
      <c r="G264" s="670"/>
      <c r="H264" s="12"/>
      <c r="I264" s="13"/>
      <c r="J264" s="14" t="s">
        <v>128</v>
      </c>
      <c r="K264" s="15">
        <f>SUM(K257:K262)</f>
        <v>223.4</v>
      </c>
      <c r="L264" s="15">
        <f>SUM(L257:L262)</f>
        <v>917.14200000000005</v>
      </c>
      <c r="M264" s="791"/>
      <c r="N264" s="25">
        <v>1</v>
      </c>
    </row>
    <row r="265" spans="1:14" s="257" customFormat="1" x14ac:dyDescent="0.3">
      <c r="A265" s="25">
        <v>1</v>
      </c>
      <c r="B265" s="12"/>
      <c r="C265" s="13"/>
      <c r="D265" s="14"/>
      <c r="E265" s="15"/>
      <c r="F265" s="15"/>
      <c r="G265" s="670"/>
      <c r="H265" s="12"/>
      <c r="I265" s="13"/>
      <c r="J265" s="14"/>
      <c r="K265" s="15"/>
      <c r="L265" s="15"/>
      <c r="M265" s="791"/>
      <c r="N265" s="25">
        <v>1</v>
      </c>
    </row>
    <row r="266" spans="1:14" s="257" customFormat="1" x14ac:dyDescent="0.3">
      <c r="A266" s="25">
        <v>1</v>
      </c>
      <c r="B266" s="12"/>
      <c r="C266" s="13"/>
      <c r="D266" s="14"/>
      <c r="E266" s="15"/>
      <c r="F266" s="15"/>
      <c r="G266" s="670"/>
      <c r="H266" s="12"/>
      <c r="I266" s="13"/>
      <c r="J266" s="14"/>
      <c r="K266" s="15"/>
      <c r="L266" s="15"/>
      <c r="M266" s="791"/>
      <c r="N266" s="25">
        <v>1</v>
      </c>
    </row>
    <row r="267" spans="1:14" s="257" customFormat="1" x14ac:dyDescent="0.3">
      <c r="A267" s="25">
        <v>1</v>
      </c>
      <c r="B267" s="469" t="s">
        <v>124</v>
      </c>
      <c r="C267" s="15" t="s">
        <v>259</v>
      </c>
      <c r="D267" s="14" t="s">
        <v>125</v>
      </c>
      <c r="E267" s="15" t="s">
        <v>126</v>
      </c>
      <c r="F267" s="15" t="s">
        <v>127</v>
      </c>
      <c r="G267" s="670"/>
      <c r="H267" s="469" t="s">
        <v>124</v>
      </c>
      <c r="I267" s="15" t="s">
        <v>247</v>
      </c>
      <c r="J267" s="14" t="s">
        <v>125</v>
      </c>
      <c r="K267" s="15" t="s">
        <v>126</v>
      </c>
      <c r="L267" s="15" t="s">
        <v>127</v>
      </c>
      <c r="M267" s="791"/>
      <c r="N267" s="25">
        <v>1</v>
      </c>
    </row>
    <row r="268" spans="1:14" s="389" customFormat="1" x14ac:dyDescent="0.3">
      <c r="A268" s="25">
        <v>1</v>
      </c>
      <c r="B268" s="12" t="s">
        <v>8</v>
      </c>
      <c r="C268" s="13" t="s">
        <v>276</v>
      </c>
      <c r="D268" s="14" t="s">
        <v>9</v>
      </c>
      <c r="E268" s="15">
        <v>60</v>
      </c>
      <c r="F268" s="15">
        <v>134.75</v>
      </c>
      <c r="G268" s="607"/>
      <c r="H268" s="12" t="s">
        <v>8</v>
      </c>
      <c r="I268" s="13" t="s">
        <v>276</v>
      </c>
      <c r="J268" s="14" t="s">
        <v>9</v>
      </c>
      <c r="K268" s="15">
        <v>60</v>
      </c>
      <c r="L268" s="15">
        <v>134.75</v>
      </c>
      <c r="M268" s="795"/>
      <c r="N268" s="25">
        <v>1</v>
      </c>
    </row>
    <row r="269" spans="1:14" s="257" customFormat="1" ht="18.75" customHeight="1" x14ac:dyDescent="0.3">
      <c r="A269" s="25">
        <v>1</v>
      </c>
      <c r="B269" s="890" t="s">
        <v>3</v>
      </c>
      <c r="C269" s="13" t="s">
        <v>206</v>
      </c>
      <c r="D269" s="14" t="s">
        <v>7</v>
      </c>
      <c r="E269" s="15">
        <v>50</v>
      </c>
      <c r="F269" s="15">
        <v>183</v>
      </c>
      <c r="G269" s="607"/>
      <c r="H269" s="890" t="s">
        <v>3</v>
      </c>
      <c r="I269" s="13" t="s">
        <v>206</v>
      </c>
      <c r="J269" s="14" t="s">
        <v>7</v>
      </c>
      <c r="K269" s="15">
        <v>50</v>
      </c>
      <c r="L269" s="15">
        <v>183</v>
      </c>
      <c r="M269" s="791"/>
      <c r="N269" s="25">
        <v>1</v>
      </c>
    </row>
    <row r="270" spans="1:14" s="389" customFormat="1" x14ac:dyDescent="0.3">
      <c r="A270" s="25">
        <v>1</v>
      </c>
      <c r="B270" s="890" t="s">
        <v>0</v>
      </c>
      <c r="C270" s="13" t="s">
        <v>179</v>
      </c>
      <c r="D270" s="14" t="s">
        <v>17</v>
      </c>
      <c r="E270" s="15">
        <v>23</v>
      </c>
      <c r="F270" s="15">
        <v>202.41</v>
      </c>
      <c r="G270" s="607"/>
      <c r="H270" s="890" t="s">
        <v>0</v>
      </c>
      <c r="I270" s="13" t="s">
        <v>179</v>
      </c>
      <c r="J270" s="14" t="s">
        <v>44</v>
      </c>
      <c r="K270" s="15">
        <v>27</v>
      </c>
      <c r="L270" s="15">
        <v>242.89</v>
      </c>
      <c r="M270" s="795"/>
      <c r="N270" s="25">
        <v>1</v>
      </c>
    </row>
    <row r="271" spans="1:14" s="420" customFormat="1" x14ac:dyDescent="0.3">
      <c r="A271" s="25">
        <v>1</v>
      </c>
      <c r="B271" s="890" t="s">
        <v>77</v>
      </c>
      <c r="C271" s="13" t="s">
        <v>69</v>
      </c>
      <c r="D271" s="14" t="s">
        <v>22</v>
      </c>
      <c r="E271" s="15">
        <v>24</v>
      </c>
      <c r="F271" s="15">
        <v>3.9199999999999995</v>
      </c>
      <c r="G271" s="607"/>
      <c r="H271" s="890" t="s">
        <v>77</v>
      </c>
      <c r="I271" s="13" t="s">
        <v>69</v>
      </c>
      <c r="J271" s="14" t="s">
        <v>22</v>
      </c>
      <c r="K271" s="15">
        <v>24</v>
      </c>
      <c r="L271" s="15">
        <v>3.9199999999999995</v>
      </c>
      <c r="M271" s="795"/>
      <c r="N271" s="25">
        <v>1</v>
      </c>
    </row>
    <row r="272" spans="1:14" s="257" customFormat="1" ht="19.5" customHeight="1" x14ac:dyDescent="0.3">
      <c r="A272" s="25">
        <v>1</v>
      </c>
      <c r="B272" s="890" t="s">
        <v>23</v>
      </c>
      <c r="C272" s="13" t="s">
        <v>113</v>
      </c>
      <c r="D272" s="14" t="s">
        <v>2</v>
      </c>
      <c r="E272" s="15">
        <v>15</v>
      </c>
      <c r="F272" s="15">
        <v>94.2</v>
      </c>
      <c r="G272" s="670"/>
      <c r="H272" s="890" t="s">
        <v>23</v>
      </c>
      <c r="I272" s="13" t="s">
        <v>113</v>
      </c>
      <c r="J272" s="14" t="s">
        <v>2</v>
      </c>
      <c r="K272" s="15">
        <v>15</v>
      </c>
      <c r="L272" s="15">
        <v>94.2</v>
      </c>
      <c r="M272" s="791"/>
      <c r="N272" s="25">
        <v>1</v>
      </c>
    </row>
    <row r="273" spans="1:14" s="420" customFormat="1" x14ac:dyDescent="0.3">
      <c r="A273" s="25">
        <v>1</v>
      </c>
      <c r="B273" s="890" t="s">
        <v>51</v>
      </c>
      <c r="C273" s="13" t="s">
        <v>107</v>
      </c>
      <c r="D273" s="14" t="s">
        <v>14</v>
      </c>
      <c r="E273" s="15">
        <v>3.4</v>
      </c>
      <c r="F273" s="15">
        <v>93.2</v>
      </c>
      <c r="G273" s="607"/>
      <c r="H273" s="890" t="s">
        <v>51</v>
      </c>
      <c r="I273" s="13" t="s">
        <v>107</v>
      </c>
      <c r="J273" s="14" t="s">
        <v>14</v>
      </c>
      <c r="K273" s="15">
        <v>3.4</v>
      </c>
      <c r="L273" s="15">
        <v>93.2</v>
      </c>
      <c r="M273" s="795"/>
      <c r="N273" s="25">
        <v>1</v>
      </c>
    </row>
    <row r="274" spans="1:14" s="257" customFormat="1" ht="19.5" customHeight="1" x14ac:dyDescent="0.3">
      <c r="A274" s="25">
        <v>1</v>
      </c>
      <c r="B274" s="890" t="s">
        <v>15</v>
      </c>
      <c r="C274" s="13" t="s">
        <v>108</v>
      </c>
      <c r="D274" s="14" t="s">
        <v>65</v>
      </c>
      <c r="E274" s="15">
        <v>1.2</v>
      </c>
      <c r="F274" s="15">
        <v>21.5</v>
      </c>
      <c r="G274" s="670"/>
      <c r="H274" s="890" t="s">
        <v>15</v>
      </c>
      <c r="I274" s="13" t="s">
        <v>108</v>
      </c>
      <c r="J274" s="14" t="s">
        <v>65</v>
      </c>
      <c r="K274" s="15">
        <v>1.2</v>
      </c>
      <c r="L274" s="15">
        <v>21.5</v>
      </c>
      <c r="M274" s="791"/>
      <c r="N274" s="25">
        <v>1</v>
      </c>
    </row>
    <row r="275" spans="1:14" s="420" customFormat="1" ht="18.75" customHeight="1" x14ac:dyDescent="0.3">
      <c r="A275" s="25">
        <v>1</v>
      </c>
      <c r="B275" s="890" t="s">
        <v>53</v>
      </c>
      <c r="C275" s="13" t="s">
        <v>93</v>
      </c>
      <c r="D275" s="14" t="s">
        <v>2</v>
      </c>
      <c r="E275" s="15">
        <v>75</v>
      </c>
      <c r="F275" s="15">
        <v>92</v>
      </c>
      <c r="G275" s="671"/>
      <c r="H275" s="890" t="s">
        <v>53</v>
      </c>
      <c r="I275" s="13" t="s">
        <v>93</v>
      </c>
      <c r="J275" s="14" t="s">
        <v>2</v>
      </c>
      <c r="K275" s="15">
        <v>75</v>
      </c>
      <c r="L275" s="15">
        <v>92</v>
      </c>
      <c r="M275" s="795"/>
      <c r="N275" s="25">
        <v>1</v>
      </c>
    </row>
    <row r="276" spans="1:14" s="420" customFormat="1" x14ac:dyDescent="0.3">
      <c r="A276" s="25">
        <v>1</v>
      </c>
      <c r="B276" s="12"/>
      <c r="C276" s="13"/>
      <c r="D276" s="14"/>
      <c r="E276" s="15"/>
      <c r="F276" s="15"/>
      <c r="G276" s="672"/>
      <c r="H276" s="12"/>
      <c r="I276" s="13"/>
      <c r="J276" s="14"/>
      <c r="K276" s="15"/>
      <c r="L276" s="15"/>
      <c r="M276" s="796"/>
      <c r="N276" s="25">
        <v>1</v>
      </c>
    </row>
    <row r="277" spans="1:14" s="257" customFormat="1" x14ac:dyDescent="0.3">
      <c r="A277" s="25">
        <v>1</v>
      </c>
      <c r="B277" s="890"/>
      <c r="C277" s="13"/>
      <c r="D277" s="14" t="s">
        <v>128</v>
      </c>
      <c r="E277" s="15">
        <f>SUM(E268:E276)</f>
        <v>251.6</v>
      </c>
      <c r="F277" s="15">
        <f>SUM(F268:F276)</f>
        <v>824.98</v>
      </c>
      <c r="G277" s="673"/>
      <c r="H277" s="890"/>
      <c r="I277" s="13"/>
      <c r="J277" s="14" t="s">
        <v>128</v>
      </c>
      <c r="K277" s="15">
        <f>SUM(K268:K276)</f>
        <v>255.6</v>
      </c>
      <c r="L277" s="15">
        <f>SUM(L268:L276)</f>
        <v>865.46</v>
      </c>
      <c r="M277" s="791"/>
      <c r="N277" s="25">
        <v>1</v>
      </c>
    </row>
    <row r="278" spans="1:14" s="257" customFormat="1" x14ac:dyDescent="0.3">
      <c r="A278" s="25">
        <v>1</v>
      </c>
      <c r="B278" s="12"/>
      <c r="C278" s="13"/>
      <c r="D278" s="14"/>
      <c r="E278" s="15"/>
      <c r="F278" s="15"/>
      <c r="G278" s="670"/>
      <c r="H278" s="12"/>
      <c r="I278" s="13"/>
      <c r="J278" s="14"/>
      <c r="K278" s="15"/>
      <c r="L278" s="15"/>
      <c r="M278" s="791"/>
      <c r="N278" s="25">
        <v>1</v>
      </c>
    </row>
    <row r="279" spans="1:14" s="257" customFormat="1" x14ac:dyDescent="0.3">
      <c r="A279" s="25">
        <v>1</v>
      </c>
      <c r="B279" s="12"/>
      <c r="C279" s="13"/>
      <c r="D279" s="14"/>
      <c r="E279" s="15"/>
      <c r="F279" s="15"/>
      <c r="G279" s="670"/>
      <c r="H279" s="12"/>
      <c r="I279" s="13"/>
      <c r="J279" s="14"/>
      <c r="K279" s="15"/>
      <c r="L279" s="15"/>
      <c r="M279" s="791"/>
      <c r="N279" s="25">
        <v>1</v>
      </c>
    </row>
    <row r="280" spans="1:14" s="257" customFormat="1" x14ac:dyDescent="0.3">
      <c r="A280" s="25">
        <v>1</v>
      </c>
      <c r="B280" s="890"/>
      <c r="C280" s="13"/>
      <c r="D280" s="14" t="s">
        <v>136</v>
      </c>
      <c r="E280" s="15">
        <f>+E277+E264</f>
        <v>459</v>
      </c>
      <c r="F280" s="15">
        <f>+F277+F264</f>
        <v>1630.6120000000001</v>
      </c>
      <c r="G280" s="674"/>
      <c r="H280" s="15"/>
      <c r="I280" s="15"/>
      <c r="J280" s="15" t="s">
        <v>136</v>
      </c>
      <c r="K280" s="15">
        <f>+K277+K264</f>
        <v>479</v>
      </c>
      <c r="L280" s="15">
        <f>+L277+L264</f>
        <v>1782.6020000000001</v>
      </c>
      <c r="M280" s="791"/>
      <c r="N280" s="25">
        <v>1</v>
      </c>
    </row>
    <row r="281" spans="1:14" s="257" customFormat="1" x14ac:dyDescent="0.3">
      <c r="A281" s="25">
        <v>1</v>
      </c>
      <c r="B281" s="471"/>
      <c r="C281" s="259"/>
      <c r="D281" s="472"/>
      <c r="E281" s="473"/>
      <c r="F281" s="473"/>
      <c r="G281" s="674"/>
      <c r="H281" s="473"/>
      <c r="I281" s="473"/>
      <c r="J281" s="473"/>
      <c r="K281" s="473"/>
      <c r="L281" s="473"/>
      <c r="M281" s="791"/>
      <c r="N281" s="25">
        <v>1</v>
      </c>
    </row>
    <row r="282" spans="1:14" s="257" customFormat="1" x14ac:dyDescent="0.3">
      <c r="A282" s="25">
        <v>1</v>
      </c>
      <c r="B282" s="471"/>
      <c r="C282" s="471"/>
      <c r="D282" s="471"/>
      <c r="E282" s="471"/>
      <c r="F282" s="471"/>
      <c r="G282" s="675"/>
      <c r="H282" s="259"/>
      <c r="I282" s="473"/>
      <c r="J282" s="473"/>
      <c r="K282" s="473"/>
      <c r="L282" s="473"/>
      <c r="M282" s="791"/>
      <c r="N282" s="25">
        <v>1</v>
      </c>
    </row>
    <row r="283" spans="1:14" s="257" customFormat="1" x14ac:dyDescent="0.3">
      <c r="A283" s="25">
        <v>1</v>
      </c>
      <c r="B283" s="471"/>
      <c r="C283" s="259"/>
      <c r="D283" s="472"/>
      <c r="E283" s="473"/>
      <c r="F283" s="473"/>
      <c r="G283" s="674"/>
      <c r="H283" s="473"/>
      <c r="I283" s="473"/>
      <c r="J283" s="473"/>
      <c r="K283" s="473"/>
      <c r="L283" s="473"/>
      <c r="M283" s="791"/>
      <c r="N283" s="25">
        <v>1</v>
      </c>
    </row>
    <row r="284" spans="1:14" s="257" customFormat="1" ht="18.75" customHeight="1" x14ac:dyDescent="0.3">
      <c r="A284" s="25">
        <v>1</v>
      </c>
      <c r="C284" s="260" t="s">
        <v>130</v>
      </c>
      <c r="E284" s="261" t="s">
        <v>131</v>
      </c>
      <c r="F284" s="32"/>
      <c r="G284" s="645"/>
      <c r="I284" s="260" t="s">
        <v>130</v>
      </c>
      <c r="K284" s="261" t="s">
        <v>131</v>
      </c>
      <c r="L284" s="32"/>
      <c r="M284" s="791"/>
      <c r="N284" s="25">
        <v>1</v>
      </c>
    </row>
    <row r="285" spans="1:14" s="257" customFormat="1" ht="51.75" customHeight="1" x14ac:dyDescent="0.3">
      <c r="A285" s="25">
        <v>1</v>
      </c>
      <c r="C285" s="262" t="s">
        <v>132</v>
      </c>
      <c r="E285" s="262" t="s">
        <v>140</v>
      </c>
      <c r="F285" s="263"/>
      <c r="G285" s="645"/>
      <c r="I285" s="262" t="s">
        <v>139</v>
      </c>
      <c r="K285" s="262" t="s">
        <v>140</v>
      </c>
      <c r="L285" s="263"/>
      <c r="M285" s="791"/>
      <c r="N285" s="25">
        <v>1</v>
      </c>
    </row>
    <row r="286" spans="1:14" s="257" customFormat="1" ht="23.25" customHeight="1" x14ac:dyDescent="0.3">
      <c r="A286" s="25">
        <v>1</v>
      </c>
      <c r="C286" s="262"/>
      <c r="E286" s="262"/>
      <c r="F286" s="263"/>
      <c r="G286" s="645"/>
      <c r="H286" s="262"/>
      <c r="J286" s="262"/>
      <c r="K286" s="263"/>
      <c r="L286" s="262"/>
      <c r="M286" s="791"/>
      <c r="N286" s="25">
        <v>1</v>
      </c>
    </row>
    <row r="287" spans="1:14" s="419" customFormat="1" ht="18.75" customHeight="1" x14ac:dyDescent="0.3">
      <c r="A287" s="25">
        <v>1</v>
      </c>
      <c r="C287" s="456"/>
      <c r="D287" s="456"/>
      <c r="E287" s="456"/>
      <c r="F287" s="456"/>
      <c r="G287" s="670"/>
      <c r="I287" s="456"/>
      <c r="J287" s="456"/>
      <c r="K287" s="456"/>
      <c r="L287" s="456"/>
      <c r="M287" s="799"/>
      <c r="N287" s="25">
        <v>1</v>
      </c>
    </row>
    <row r="288" spans="1:14" s="419" customFormat="1" ht="23.25" customHeight="1" x14ac:dyDescent="0.3">
      <c r="A288" s="25">
        <v>1</v>
      </c>
      <c r="C288" s="770"/>
      <c r="E288" s="770"/>
      <c r="F288" s="771"/>
      <c r="G288" s="645"/>
      <c r="H288" s="770"/>
      <c r="J288" s="770"/>
      <c r="K288" s="771"/>
      <c r="L288" s="770"/>
      <c r="M288" s="799"/>
      <c r="N288" s="25">
        <v>1</v>
      </c>
    </row>
    <row r="289" spans="1:17" s="31" customFormat="1" x14ac:dyDescent="0.3">
      <c r="A289" s="25">
        <v>1</v>
      </c>
      <c r="C289" s="32"/>
      <c r="D289" s="32"/>
      <c r="E289" s="32"/>
      <c r="F289" s="32"/>
      <c r="G289" s="670"/>
      <c r="I289" s="32"/>
      <c r="J289" s="32"/>
      <c r="K289" s="32"/>
      <c r="L289" s="32"/>
      <c r="M289" s="797"/>
      <c r="N289" s="25">
        <v>1</v>
      </c>
    </row>
    <row r="290" spans="1:17" s="257" customFormat="1" ht="18.75" customHeight="1" x14ac:dyDescent="0.3">
      <c r="A290" s="25">
        <v>1</v>
      </c>
      <c r="B290" s="476" t="s">
        <v>115</v>
      </c>
      <c r="C290" s="32"/>
      <c r="D290" s="32"/>
      <c r="E290" s="32"/>
      <c r="F290" s="32"/>
      <c r="G290" s="670"/>
      <c r="H290" s="476" t="s">
        <v>115</v>
      </c>
      <c r="I290" s="32"/>
      <c r="J290" s="32"/>
      <c r="K290" s="32"/>
      <c r="L290" s="32"/>
      <c r="M290" s="791"/>
      <c r="N290" s="25">
        <v>1</v>
      </c>
    </row>
    <row r="291" spans="1:17" s="257" customFormat="1" ht="18.75" customHeight="1" x14ac:dyDescent="0.3">
      <c r="A291" s="25">
        <v>1</v>
      </c>
      <c r="B291" s="476" t="s">
        <v>137</v>
      </c>
      <c r="C291" s="32"/>
      <c r="D291" s="32"/>
      <c r="E291" s="32"/>
      <c r="F291" s="32"/>
      <c r="G291" s="645"/>
      <c r="H291" s="476" t="s">
        <v>138</v>
      </c>
      <c r="I291" s="32"/>
      <c r="J291" s="32"/>
      <c r="K291" s="32"/>
      <c r="L291" s="32"/>
      <c r="M291" s="791"/>
      <c r="N291" s="25">
        <v>1</v>
      </c>
    </row>
    <row r="292" spans="1:17" s="257" customFormat="1" ht="18.75" customHeight="1" x14ac:dyDescent="0.3">
      <c r="A292" s="25">
        <v>1</v>
      </c>
      <c r="C292" s="32"/>
      <c r="D292" s="32"/>
      <c r="E292" s="32"/>
      <c r="F292" s="32"/>
      <c r="G292" s="645"/>
      <c r="I292" s="32"/>
      <c r="J292" s="32"/>
      <c r="K292" s="32"/>
      <c r="L292" s="32"/>
      <c r="M292" s="791"/>
      <c r="N292" s="25">
        <v>1</v>
      </c>
    </row>
    <row r="293" spans="1:17" s="257" customFormat="1" ht="18.75" customHeight="1" x14ac:dyDescent="0.3">
      <c r="A293" s="25">
        <v>1</v>
      </c>
      <c r="C293" s="32"/>
      <c r="D293" s="32"/>
      <c r="F293" s="604" t="s">
        <v>116</v>
      </c>
      <c r="G293" s="645"/>
      <c r="I293" s="32"/>
      <c r="J293" s="32"/>
      <c r="L293" s="604" t="s">
        <v>116</v>
      </c>
      <c r="M293" s="794"/>
      <c r="N293" s="25">
        <v>1</v>
      </c>
      <c r="O293" s="604"/>
      <c r="P293" s="604"/>
      <c r="Q293" s="604"/>
    </row>
    <row r="294" spans="1:17" s="257" customFormat="1" ht="18.75" customHeight="1" x14ac:dyDescent="0.3">
      <c r="A294" s="25">
        <v>1</v>
      </c>
      <c r="C294" s="32"/>
      <c r="D294" s="32"/>
      <c r="F294" s="604" t="s">
        <v>134</v>
      </c>
      <c r="G294" s="645"/>
      <c r="I294" s="32"/>
      <c r="J294" s="32"/>
      <c r="L294" s="604" t="s">
        <v>134</v>
      </c>
      <c r="M294" s="794"/>
      <c r="N294" s="25">
        <v>1</v>
      </c>
      <c r="O294" s="604"/>
      <c r="P294" s="604"/>
      <c r="Q294" s="604"/>
    </row>
    <row r="295" spans="1:17" s="257" customFormat="1" ht="18.75" customHeight="1" x14ac:dyDescent="0.3">
      <c r="A295" s="25">
        <v>1</v>
      </c>
      <c r="C295" s="32"/>
      <c r="D295" s="32"/>
      <c r="F295" s="604" t="s">
        <v>117</v>
      </c>
      <c r="G295" s="645"/>
      <c r="I295" s="32"/>
      <c r="J295" s="32"/>
      <c r="L295" s="604" t="s">
        <v>117</v>
      </c>
      <c r="M295" s="794"/>
      <c r="N295" s="25">
        <v>1</v>
      </c>
      <c r="O295" s="604"/>
      <c r="P295" s="604"/>
      <c r="Q295" s="604"/>
    </row>
    <row r="296" spans="1:17" s="257" customFormat="1" ht="18.75" customHeight="1" x14ac:dyDescent="0.3">
      <c r="A296" s="25">
        <v>1</v>
      </c>
      <c r="C296" s="32"/>
      <c r="D296" s="32"/>
      <c r="F296" s="604" t="s">
        <v>257</v>
      </c>
      <c r="G296" s="645"/>
      <c r="I296" s="32"/>
      <c r="J296" s="32"/>
      <c r="L296" s="604" t="s">
        <v>257</v>
      </c>
      <c r="M296" s="794"/>
      <c r="N296" s="25">
        <v>1</v>
      </c>
      <c r="O296" s="604"/>
      <c r="P296" s="604"/>
      <c r="Q296" s="604"/>
    </row>
    <row r="297" spans="1:17" s="257" customFormat="1" ht="18.75" customHeight="1" x14ac:dyDescent="0.3">
      <c r="A297" s="25">
        <v>1</v>
      </c>
      <c r="C297" s="32"/>
      <c r="D297" s="32"/>
      <c r="E297" s="32"/>
      <c r="F297" s="32"/>
      <c r="G297" s="670"/>
      <c r="I297" s="32"/>
      <c r="J297" s="32"/>
      <c r="K297" s="32"/>
      <c r="L297" s="32"/>
      <c r="M297" s="791"/>
      <c r="N297" s="25">
        <v>1</v>
      </c>
    </row>
    <row r="298" spans="1:17" s="257" customFormat="1" ht="18.75" customHeight="1" x14ac:dyDescent="0.3">
      <c r="A298" s="25">
        <v>1</v>
      </c>
      <c r="C298" s="32"/>
      <c r="D298" s="32"/>
      <c r="E298" s="32"/>
      <c r="F298" s="32"/>
      <c r="G298" s="670"/>
      <c r="I298" s="32"/>
      <c r="J298" s="32"/>
      <c r="K298" s="32"/>
      <c r="L298" s="32"/>
      <c r="M298" s="791"/>
      <c r="N298" s="25">
        <v>1</v>
      </c>
    </row>
    <row r="299" spans="1:17" s="257" customFormat="1" ht="18.75" customHeight="1" x14ac:dyDescent="0.3">
      <c r="A299" s="25">
        <v>1</v>
      </c>
      <c r="C299" s="32"/>
      <c r="D299" s="32"/>
      <c r="E299" s="32"/>
      <c r="F299" s="32"/>
      <c r="G299" s="670"/>
      <c r="I299" s="32"/>
      <c r="J299" s="32"/>
      <c r="K299" s="32"/>
      <c r="L299" s="32"/>
      <c r="M299" s="791"/>
      <c r="N299" s="25">
        <v>1</v>
      </c>
    </row>
    <row r="300" spans="1:17" s="257" customFormat="1" ht="18.75" customHeight="1" x14ac:dyDescent="0.3">
      <c r="A300" s="25">
        <v>1</v>
      </c>
      <c r="C300" s="1605" t="s">
        <v>119</v>
      </c>
      <c r="D300" s="1605"/>
      <c r="E300" s="1605"/>
      <c r="F300" s="481"/>
      <c r="G300" s="645"/>
      <c r="I300" s="1605" t="s">
        <v>119</v>
      </c>
      <c r="J300" s="1605"/>
      <c r="K300" s="1605"/>
      <c r="L300" s="481"/>
      <c r="M300" s="791"/>
      <c r="N300" s="25">
        <v>1</v>
      </c>
    </row>
    <row r="301" spans="1:17" s="257" customFormat="1" ht="18.75" customHeight="1" x14ac:dyDescent="0.3">
      <c r="A301" s="25">
        <v>1</v>
      </c>
      <c r="C301" s="1606">
        <v>45210</v>
      </c>
      <c r="D301" s="1606"/>
      <c r="E301" s="1606"/>
      <c r="F301" s="482"/>
      <c r="G301" s="645"/>
      <c r="I301" s="1606">
        <f>C301</f>
        <v>45210</v>
      </c>
      <c r="J301" s="1606"/>
      <c r="K301" s="1606"/>
      <c r="L301" s="482"/>
      <c r="M301" s="791"/>
      <c r="N301" s="25">
        <v>1</v>
      </c>
    </row>
    <row r="302" spans="1:17" s="31" customFormat="1" x14ac:dyDescent="0.3">
      <c r="A302" s="25">
        <v>1</v>
      </c>
      <c r="C302" s="32"/>
      <c r="D302" s="32"/>
      <c r="E302" s="32"/>
      <c r="F302" s="32"/>
      <c r="G302" s="670"/>
      <c r="I302" s="32"/>
      <c r="J302" s="32"/>
      <c r="K302" s="32"/>
      <c r="L302" s="32"/>
      <c r="M302" s="797"/>
      <c r="N302" s="25">
        <v>1</v>
      </c>
    </row>
    <row r="303" spans="1:17" s="257" customFormat="1" ht="18.75" customHeight="1" x14ac:dyDescent="0.3">
      <c r="A303" s="25">
        <v>1</v>
      </c>
      <c r="C303" s="889"/>
      <c r="D303" s="32"/>
      <c r="E303" s="32"/>
      <c r="F303" s="482"/>
      <c r="G303" s="645"/>
      <c r="I303" s="889"/>
      <c r="J303" s="32"/>
      <c r="K303" s="32"/>
      <c r="L303" s="482"/>
      <c r="M303" s="791"/>
      <c r="N303" s="25">
        <v>1</v>
      </c>
    </row>
    <row r="304" spans="1:17" s="257" customFormat="1" ht="18.75" customHeight="1" x14ac:dyDescent="0.3">
      <c r="A304" s="25">
        <v>1</v>
      </c>
      <c r="B304" s="469" t="s">
        <v>120</v>
      </c>
      <c r="C304" s="475" t="s">
        <v>121</v>
      </c>
      <c r="D304" s="1604" t="s">
        <v>122</v>
      </c>
      <c r="E304" s="1604"/>
      <c r="F304" s="1604"/>
      <c r="G304" s="645"/>
      <c r="H304" s="469" t="s">
        <v>120</v>
      </c>
      <c r="I304" s="475" t="s">
        <v>121</v>
      </c>
      <c r="J304" s="1604" t="s">
        <v>123</v>
      </c>
      <c r="K304" s="1604"/>
      <c r="L304" s="1604"/>
      <c r="M304" s="791"/>
      <c r="N304" s="25">
        <v>1</v>
      </c>
    </row>
    <row r="305" spans="1:14" s="257" customFormat="1" ht="18.75" customHeight="1" x14ac:dyDescent="0.3">
      <c r="A305" s="25">
        <v>1</v>
      </c>
      <c r="B305" s="469" t="s">
        <v>124</v>
      </c>
      <c r="C305" s="469" t="s">
        <v>265</v>
      </c>
      <c r="D305" s="475" t="s">
        <v>125</v>
      </c>
      <c r="E305" s="890" t="s">
        <v>126</v>
      </c>
      <c r="F305" s="890" t="s">
        <v>127</v>
      </c>
      <c r="G305" s="645"/>
      <c r="H305" s="469" t="s">
        <v>124</v>
      </c>
      <c r="I305" s="469" t="s">
        <v>265</v>
      </c>
      <c r="J305" s="475" t="s">
        <v>125</v>
      </c>
      <c r="K305" s="890" t="s">
        <v>126</v>
      </c>
      <c r="L305" s="890" t="s">
        <v>127</v>
      </c>
      <c r="M305" s="791"/>
      <c r="N305" s="25">
        <v>1</v>
      </c>
    </row>
    <row r="306" spans="1:14" s="257" customFormat="1" ht="19.5" customHeight="1" x14ac:dyDescent="0.3">
      <c r="A306" s="25">
        <v>1</v>
      </c>
      <c r="B306" s="12">
        <v>1</v>
      </c>
      <c r="C306" s="13" t="s">
        <v>72</v>
      </c>
      <c r="D306" s="14" t="s">
        <v>4</v>
      </c>
      <c r="E306" s="15">
        <v>65</v>
      </c>
      <c r="F306" s="15">
        <v>226</v>
      </c>
      <c r="G306" s="607"/>
      <c r="H306" s="12">
        <v>1</v>
      </c>
      <c r="I306" s="13" t="s">
        <v>72</v>
      </c>
      <c r="J306" s="14" t="s">
        <v>17</v>
      </c>
      <c r="K306" s="15">
        <v>85</v>
      </c>
      <c r="L306" s="15">
        <v>271.20000000000005</v>
      </c>
      <c r="M306" s="791"/>
      <c r="N306" s="25">
        <v>1</v>
      </c>
    </row>
    <row r="307" spans="1:14" s="389" customFormat="1" x14ac:dyDescent="0.3">
      <c r="A307" s="25">
        <v>1</v>
      </c>
      <c r="B307" s="12">
        <v>2</v>
      </c>
      <c r="C307" s="13" t="s">
        <v>61</v>
      </c>
      <c r="D307" s="14" t="s">
        <v>17</v>
      </c>
      <c r="E307" s="15">
        <v>28</v>
      </c>
      <c r="F307" s="15">
        <v>180</v>
      </c>
      <c r="G307" s="607"/>
      <c r="H307" s="12">
        <v>2</v>
      </c>
      <c r="I307" s="13" t="s">
        <v>61</v>
      </c>
      <c r="J307" s="14" t="s">
        <v>44</v>
      </c>
      <c r="K307" s="15">
        <v>34</v>
      </c>
      <c r="L307" s="15">
        <v>216</v>
      </c>
      <c r="M307" s="795"/>
      <c r="N307" s="25">
        <v>1</v>
      </c>
    </row>
    <row r="308" spans="1:14" s="420" customFormat="1" x14ac:dyDescent="0.3">
      <c r="A308" s="25">
        <v>1</v>
      </c>
      <c r="B308" s="890" t="s">
        <v>0</v>
      </c>
      <c r="C308" s="13" t="s">
        <v>87</v>
      </c>
      <c r="D308" s="14" t="s">
        <v>22</v>
      </c>
      <c r="E308" s="15">
        <v>22</v>
      </c>
      <c r="F308" s="15">
        <v>5.5719999999999992</v>
      </c>
      <c r="G308" s="526"/>
      <c r="H308" s="890" t="s">
        <v>0</v>
      </c>
      <c r="I308" s="13" t="s">
        <v>87</v>
      </c>
      <c r="J308" s="14" t="s">
        <v>22</v>
      </c>
      <c r="K308" s="15">
        <v>22</v>
      </c>
      <c r="L308" s="15">
        <v>5.5719999999999992</v>
      </c>
      <c r="M308" s="795"/>
      <c r="N308" s="25">
        <v>1</v>
      </c>
    </row>
    <row r="309" spans="1:14" s="257" customFormat="1" x14ac:dyDescent="0.3">
      <c r="A309" s="25">
        <v>1</v>
      </c>
      <c r="B309" s="12">
        <v>4</v>
      </c>
      <c r="C309" s="13" t="s">
        <v>114</v>
      </c>
      <c r="D309" s="14" t="s">
        <v>2</v>
      </c>
      <c r="E309" s="15">
        <v>6.75</v>
      </c>
      <c r="F309" s="15">
        <v>28</v>
      </c>
      <c r="G309" s="645"/>
      <c r="H309" s="12">
        <v>4</v>
      </c>
      <c r="I309" s="13" t="s">
        <v>114</v>
      </c>
      <c r="J309" s="14" t="s">
        <v>2</v>
      </c>
      <c r="K309" s="15">
        <v>6.75</v>
      </c>
      <c r="L309" s="15">
        <v>28</v>
      </c>
      <c r="M309" s="791"/>
      <c r="N309" s="25">
        <v>1</v>
      </c>
    </row>
    <row r="310" spans="1:14" s="257" customFormat="1" x14ac:dyDescent="0.3">
      <c r="A310" s="25">
        <v>1</v>
      </c>
      <c r="B310" s="890" t="s">
        <v>23</v>
      </c>
      <c r="C310" s="13" t="s">
        <v>107</v>
      </c>
      <c r="D310" s="14" t="s">
        <v>14</v>
      </c>
      <c r="E310" s="15">
        <v>3.4</v>
      </c>
      <c r="F310" s="15">
        <v>93.2</v>
      </c>
      <c r="G310" s="645"/>
      <c r="H310" s="890" t="s">
        <v>23</v>
      </c>
      <c r="I310" s="13" t="s">
        <v>107</v>
      </c>
      <c r="J310" s="14" t="s">
        <v>14</v>
      </c>
      <c r="K310" s="15">
        <v>3.4</v>
      </c>
      <c r="L310" s="15">
        <v>93.2</v>
      </c>
      <c r="M310" s="791"/>
      <c r="N310" s="25">
        <v>1</v>
      </c>
    </row>
    <row r="311" spans="1:14" s="257" customFormat="1" ht="19.5" customHeight="1" x14ac:dyDescent="0.3">
      <c r="A311" s="25">
        <v>1</v>
      </c>
      <c r="B311" s="890" t="s">
        <v>51</v>
      </c>
      <c r="C311" s="13" t="s">
        <v>356</v>
      </c>
      <c r="D311" s="14" t="s">
        <v>52</v>
      </c>
      <c r="E311" s="15">
        <v>60</v>
      </c>
      <c r="F311" s="15">
        <v>214.15</v>
      </c>
      <c r="G311" s="645"/>
      <c r="H311" s="890" t="s">
        <v>51</v>
      </c>
      <c r="I311" s="13" t="s">
        <v>356</v>
      </c>
      <c r="J311" s="14" t="s">
        <v>52</v>
      </c>
      <c r="K311" s="15">
        <v>60</v>
      </c>
      <c r="L311" s="15">
        <v>214.15</v>
      </c>
      <c r="M311" s="791"/>
      <c r="N311" s="25">
        <v>1</v>
      </c>
    </row>
    <row r="312" spans="1:14" s="257" customFormat="1" ht="19.5" customHeight="1" x14ac:dyDescent="0.3">
      <c r="A312" s="25">
        <v>1</v>
      </c>
      <c r="B312" s="890" t="s">
        <v>15</v>
      </c>
      <c r="C312" s="13" t="s">
        <v>11</v>
      </c>
      <c r="D312" s="14" t="s">
        <v>52</v>
      </c>
      <c r="E312" s="15">
        <v>50</v>
      </c>
      <c r="F312" s="15">
        <v>117</v>
      </c>
      <c r="G312" s="645"/>
      <c r="H312" s="890" t="s">
        <v>15</v>
      </c>
      <c r="I312" s="13" t="s">
        <v>11</v>
      </c>
      <c r="J312" s="14" t="s">
        <v>52</v>
      </c>
      <c r="K312" s="15">
        <v>50</v>
      </c>
      <c r="L312" s="15">
        <v>117</v>
      </c>
      <c r="M312" s="791"/>
      <c r="N312" s="25">
        <v>1</v>
      </c>
    </row>
    <row r="313" spans="1:14" s="257" customFormat="1" x14ac:dyDescent="0.3">
      <c r="A313" s="25">
        <v>1</v>
      </c>
      <c r="B313" s="12"/>
      <c r="C313" s="13"/>
      <c r="D313" s="14"/>
      <c r="E313" s="15"/>
      <c r="F313" s="15"/>
      <c r="G313" s="670"/>
      <c r="H313" s="12"/>
      <c r="I313" s="13"/>
      <c r="J313" s="14"/>
      <c r="K313" s="15"/>
      <c r="L313" s="15"/>
      <c r="M313" s="791"/>
      <c r="N313" s="25">
        <v>1</v>
      </c>
    </row>
    <row r="314" spans="1:14" s="257" customFormat="1" x14ac:dyDescent="0.3">
      <c r="A314" s="25">
        <v>1</v>
      </c>
      <c r="B314" s="12"/>
      <c r="C314" s="13"/>
      <c r="D314" s="14" t="s">
        <v>128</v>
      </c>
      <c r="E314" s="15">
        <f>SUM(E306:E313)</f>
        <v>235.15</v>
      </c>
      <c r="F314" s="15">
        <f>SUM(F306:F311)</f>
        <v>746.92200000000003</v>
      </c>
      <c r="G314" s="670"/>
      <c r="H314" s="12"/>
      <c r="I314" s="13"/>
      <c r="J314" s="14" t="s">
        <v>128</v>
      </c>
      <c r="K314" s="15">
        <f>SUM(K306:K311)</f>
        <v>211.15</v>
      </c>
      <c r="L314" s="15">
        <f>SUM(L306:L311)</f>
        <v>828.12200000000007</v>
      </c>
      <c r="M314" s="791"/>
      <c r="N314" s="25">
        <v>1</v>
      </c>
    </row>
    <row r="315" spans="1:14" s="257" customFormat="1" x14ac:dyDescent="0.3">
      <c r="A315" s="25">
        <v>1</v>
      </c>
      <c r="B315" s="12"/>
      <c r="C315" s="13"/>
      <c r="D315" s="14"/>
      <c r="E315" s="15"/>
      <c r="F315" s="15"/>
      <c r="G315" s="670"/>
      <c r="H315" s="12"/>
      <c r="I315" s="13"/>
      <c r="J315" s="14"/>
      <c r="K315" s="15"/>
      <c r="L315" s="15"/>
      <c r="M315" s="791"/>
      <c r="N315" s="25">
        <v>1</v>
      </c>
    </row>
    <row r="316" spans="1:14" s="257" customFormat="1" x14ac:dyDescent="0.3">
      <c r="A316" s="25">
        <v>1</v>
      </c>
      <c r="B316" s="12">
        <v>1</v>
      </c>
      <c r="C316" s="13" t="s">
        <v>1</v>
      </c>
      <c r="D316" s="14" t="s">
        <v>5</v>
      </c>
      <c r="E316" s="15">
        <v>200</v>
      </c>
      <c r="F316" s="15">
        <v>86</v>
      </c>
      <c r="G316" s="670"/>
      <c r="H316" s="12">
        <v>1</v>
      </c>
      <c r="I316" s="13" t="s">
        <v>1</v>
      </c>
      <c r="J316" s="14" t="s">
        <v>5</v>
      </c>
      <c r="K316" s="15">
        <v>200</v>
      </c>
      <c r="L316" s="15">
        <v>86</v>
      </c>
      <c r="M316" s="791"/>
      <c r="N316" s="25">
        <v>1</v>
      </c>
    </row>
    <row r="317" spans="1:14" s="257" customFormat="1" x14ac:dyDescent="0.3">
      <c r="A317" s="25">
        <v>1</v>
      </c>
      <c r="B317" s="12">
        <v>2</v>
      </c>
      <c r="C317" s="13" t="s">
        <v>238</v>
      </c>
      <c r="D317" s="14" t="s">
        <v>251</v>
      </c>
      <c r="E317" s="15">
        <v>225</v>
      </c>
      <c r="F317" s="15">
        <v>114</v>
      </c>
      <c r="G317" s="670"/>
      <c r="H317" s="12">
        <v>2</v>
      </c>
      <c r="I317" s="13" t="s">
        <v>238</v>
      </c>
      <c r="J317" s="14" t="s">
        <v>251</v>
      </c>
      <c r="K317" s="15">
        <v>225</v>
      </c>
      <c r="L317" s="15">
        <v>114</v>
      </c>
      <c r="M317" s="791"/>
      <c r="N317" s="25">
        <v>1</v>
      </c>
    </row>
    <row r="318" spans="1:14" s="257" customFormat="1" x14ac:dyDescent="0.3">
      <c r="A318" s="25">
        <v>1</v>
      </c>
      <c r="B318" s="12">
        <v>3</v>
      </c>
      <c r="C318" s="13" t="s">
        <v>93</v>
      </c>
      <c r="D318" s="14" t="s">
        <v>5</v>
      </c>
      <c r="E318" s="15">
        <v>135</v>
      </c>
      <c r="F318" s="15">
        <v>94.25</v>
      </c>
      <c r="G318" s="670"/>
      <c r="H318" s="12">
        <v>3</v>
      </c>
      <c r="I318" s="13" t="s">
        <v>93</v>
      </c>
      <c r="J318" s="14" t="s">
        <v>5</v>
      </c>
      <c r="K318" s="15">
        <v>135</v>
      </c>
      <c r="L318" s="15">
        <v>94.25</v>
      </c>
      <c r="M318" s="791"/>
      <c r="N318" s="25">
        <v>1</v>
      </c>
    </row>
    <row r="319" spans="1:14" s="257" customFormat="1" x14ac:dyDescent="0.3">
      <c r="A319" s="25">
        <v>1</v>
      </c>
      <c r="B319" s="12">
        <v>4</v>
      </c>
      <c r="C319" s="13" t="s">
        <v>253</v>
      </c>
      <c r="D319" s="14" t="s">
        <v>218</v>
      </c>
      <c r="E319" s="15">
        <v>125</v>
      </c>
      <c r="F319" s="15">
        <v>146.4</v>
      </c>
      <c r="G319" s="670"/>
      <c r="H319" s="12">
        <v>4</v>
      </c>
      <c r="I319" s="13" t="s">
        <v>253</v>
      </c>
      <c r="J319" s="14" t="s">
        <v>218</v>
      </c>
      <c r="K319" s="15">
        <v>125</v>
      </c>
      <c r="L319" s="15">
        <v>146.4</v>
      </c>
      <c r="M319" s="791"/>
      <c r="N319" s="25">
        <v>1</v>
      </c>
    </row>
    <row r="320" spans="1:14" s="257" customFormat="1" x14ac:dyDescent="0.3">
      <c r="A320" s="25">
        <v>1</v>
      </c>
      <c r="B320" s="12">
        <v>5</v>
      </c>
      <c r="C320" s="13" t="s">
        <v>255</v>
      </c>
      <c r="D320" s="14" t="s">
        <v>218</v>
      </c>
      <c r="E320" s="15">
        <v>80</v>
      </c>
      <c r="F320" s="15">
        <v>105.16</v>
      </c>
      <c r="G320" s="670"/>
      <c r="H320" s="12">
        <v>5</v>
      </c>
      <c r="I320" s="13" t="s">
        <v>255</v>
      </c>
      <c r="J320" s="14" t="s">
        <v>218</v>
      </c>
      <c r="K320" s="15">
        <v>80</v>
      </c>
      <c r="L320" s="15">
        <v>105.16</v>
      </c>
      <c r="M320" s="791"/>
      <c r="N320" s="25">
        <v>1</v>
      </c>
    </row>
    <row r="321" spans="1:14" s="257" customFormat="1" x14ac:dyDescent="0.3">
      <c r="A321" s="25">
        <v>1</v>
      </c>
      <c r="B321" s="12">
        <v>6</v>
      </c>
      <c r="C321" s="13" t="s">
        <v>252</v>
      </c>
      <c r="D321" s="14" t="s">
        <v>251</v>
      </c>
      <c r="E321" s="15">
        <v>105</v>
      </c>
      <c r="F321" s="15">
        <v>142</v>
      </c>
      <c r="G321" s="670"/>
      <c r="H321" s="12">
        <v>6</v>
      </c>
      <c r="I321" s="13" t="s">
        <v>252</v>
      </c>
      <c r="J321" s="14" t="s">
        <v>251</v>
      </c>
      <c r="K321" s="15">
        <v>105</v>
      </c>
      <c r="L321" s="15">
        <v>142</v>
      </c>
      <c r="M321" s="791"/>
      <c r="N321" s="25">
        <v>1</v>
      </c>
    </row>
    <row r="322" spans="1:14" s="257" customFormat="1" x14ac:dyDescent="0.3">
      <c r="A322" s="25">
        <v>1</v>
      </c>
      <c r="B322" s="12">
        <v>7</v>
      </c>
      <c r="C322" s="13" t="s">
        <v>254</v>
      </c>
      <c r="D322" s="14" t="s">
        <v>218</v>
      </c>
      <c r="E322" s="15">
        <v>120</v>
      </c>
      <c r="F322" s="15">
        <v>144</v>
      </c>
      <c r="G322" s="670"/>
      <c r="H322" s="12">
        <v>7</v>
      </c>
      <c r="I322" s="13" t="s">
        <v>254</v>
      </c>
      <c r="J322" s="14" t="s">
        <v>218</v>
      </c>
      <c r="K322" s="15">
        <v>120</v>
      </c>
      <c r="L322" s="15">
        <v>144</v>
      </c>
      <c r="M322" s="791"/>
      <c r="N322" s="25">
        <v>1</v>
      </c>
    </row>
    <row r="323" spans="1:14" s="257" customFormat="1" x14ac:dyDescent="0.3">
      <c r="A323" s="25">
        <v>1</v>
      </c>
      <c r="B323" s="12">
        <v>8</v>
      </c>
      <c r="C323" s="13" t="s">
        <v>31</v>
      </c>
      <c r="D323" s="14" t="s">
        <v>5</v>
      </c>
      <c r="E323" s="15">
        <v>55</v>
      </c>
      <c r="F323" s="15">
        <v>88</v>
      </c>
      <c r="G323" s="670"/>
      <c r="H323" s="12">
        <v>8</v>
      </c>
      <c r="I323" s="13" t="s">
        <v>31</v>
      </c>
      <c r="J323" s="14" t="s">
        <v>5</v>
      </c>
      <c r="K323" s="15">
        <v>55</v>
      </c>
      <c r="L323" s="15">
        <v>88</v>
      </c>
      <c r="M323" s="791"/>
      <c r="N323" s="25">
        <v>1</v>
      </c>
    </row>
    <row r="324" spans="1:14" s="420" customFormat="1" x14ac:dyDescent="0.3">
      <c r="A324" s="25">
        <v>1</v>
      </c>
      <c r="B324" s="890"/>
      <c r="C324" s="467"/>
      <c r="D324" s="890"/>
      <c r="E324" s="468"/>
      <c r="F324" s="468"/>
      <c r="G324" s="672"/>
      <c r="H324" s="890"/>
      <c r="I324" s="467"/>
      <c r="J324" s="890"/>
      <c r="K324" s="468"/>
      <c r="L324" s="468"/>
      <c r="M324" s="796"/>
      <c r="N324" s="25">
        <v>1</v>
      </c>
    </row>
    <row r="325" spans="1:14" s="257" customFormat="1" x14ac:dyDescent="0.3">
      <c r="A325" s="25">
        <v>1</v>
      </c>
      <c r="B325" s="12"/>
      <c r="C325" s="13"/>
      <c r="D325" s="14" t="s">
        <v>128</v>
      </c>
      <c r="E325" s="15">
        <v>1045</v>
      </c>
      <c r="F325" s="15">
        <v>919.81</v>
      </c>
      <c r="G325" s="670"/>
      <c r="H325" s="12"/>
      <c r="I325" s="13"/>
      <c r="J325" s="14" t="s">
        <v>128</v>
      </c>
      <c r="K325" s="15">
        <v>1045</v>
      </c>
      <c r="L325" s="15">
        <v>919.81</v>
      </c>
      <c r="M325" s="791"/>
      <c r="N325" s="25">
        <v>1</v>
      </c>
    </row>
    <row r="326" spans="1:14" s="257" customFormat="1" x14ac:dyDescent="0.3">
      <c r="A326" s="25">
        <v>1</v>
      </c>
      <c r="B326" s="12"/>
      <c r="C326" s="13"/>
      <c r="D326" s="14"/>
      <c r="E326" s="15"/>
      <c r="F326" s="15"/>
      <c r="G326" s="670"/>
      <c r="H326" s="12"/>
      <c r="I326" s="13"/>
      <c r="J326" s="14"/>
      <c r="K326" s="15"/>
      <c r="L326" s="15"/>
      <c r="M326" s="791"/>
      <c r="N326" s="25">
        <v>1</v>
      </c>
    </row>
    <row r="327" spans="1:14" s="257" customFormat="1" x14ac:dyDescent="0.3">
      <c r="A327" s="25">
        <v>1</v>
      </c>
      <c r="B327" s="12"/>
      <c r="C327" s="13"/>
      <c r="D327" s="14"/>
      <c r="E327" s="15"/>
      <c r="F327" s="15"/>
      <c r="G327" s="670"/>
      <c r="H327" s="12"/>
      <c r="I327" s="13"/>
      <c r="J327" s="14"/>
      <c r="K327" s="15"/>
      <c r="L327" s="15"/>
      <c r="M327" s="791"/>
      <c r="N327" s="25">
        <v>1</v>
      </c>
    </row>
    <row r="328" spans="1:14" s="257" customFormat="1" x14ac:dyDescent="0.3">
      <c r="A328" s="25">
        <v>1</v>
      </c>
      <c r="B328" s="12"/>
      <c r="C328" s="13"/>
      <c r="D328" s="14"/>
      <c r="E328" s="15"/>
      <c r="F328" s="15"/>
      <c r="G328" s="670"/>
      <c r="H328" s="12"/>
      <c r="I328" s="13"/>
      <c r="J328" s="14"/>
      <c r="K328" s="15"/>
      <c r="L328" s="15"/>
      <c r="M328" s="791"/>
      <c r="N328" s="25">
        <v>1</v>
      </c>
    </row>
    <row r="329" spans="1:14" s="257" customFormat="1" x14ac:dyDescent="0.3">
      <c r="A329" s="25">
        <v>1</v>
      </c>
      <c r="B329" s="469" t="s">
        <v>124</v>
      </c>
      <c r="C329" s="15" t="s">
        <v>259</v>
      </c>
      <c r="D329" s="14" t="s">
        <v>125</v>
      </c>
      <c r="E329" s="15" t="s">
        <v>126</v>
      </c>
      <c r="F329" s="15" t="s">
        <v>127</v>
      </c>
      <c r="G329" s="670"/>
      <c r="H329" s="469" t="s">
        <v>124</v>
      </c>
      <c r="I329" s="15" t="s">
        <v>247</v>
      </c>
      <c r="J329" s="14" t="s">
        <v>125</v>
      </c>
      <c r="K329" s="15" t="s">
        <v>126</v>
      </c>
      <c r="L329" s="15" t="s">
        <v>127</v>
      </c>
      <c r="M329" s="791"/>
      <c r="N329" s="25">
        <v>1</v>
      </c>
    </row>
    <row r="330" spans="1:14" s="257" customFormat="1" ht="19.5" customHeight="1" x14ac:dyDescent="0.3">
      <c r="A330" s="25">
        <v>1</v>
      </c>
      <c r="B330" s="890" t="s">
        <v>8</v>
      </c>
      <c r="C330" s="13" t="s">
        <v>91</v>
      </c>
      <c r="D330" s="14" t="s">
        <v>92</v>
      </c>
      <c r="E330" s="15">
        <v>60</v>
      </c>
      <c r="F330" s="15">
        <v>122</v>
      </c>
      <c r="G330" s="526"/>
      <c r="H330" s="890" t="s">
        <v>8</v>
      </c>
      <c r="I330" s="13" t="s">
        <v>91</v>
      </c>
      <c r="J330" s="14" t="s">
        <v>92</v>
      </c>
      <c r="K330" s="15">
        <v>60</v>
      </c>
      <c r="L330" s="15">
        <v>122</v>
      </c>
      <c r="M330" s="791"/>
      <c r="N330" s="25">
        <v>1</v>
      </c>
    </row>
    <row r="331" spans="1:14" s="257" customFormat="1" ht="19.5" customHeight="1" x14ac:dyDescent="0.3">
      <c r="A331" s="25">
        <v>1</v>
      </c>
      <c r="B331" s="12">
        <v>2</v>
      </c>
      <c r="C331" s="13" t="s">
        <v>30</v>
      </c>
      <c r="D331" s="14" t="s">
        <v>28</v>
      </c>
      <c r="E331" s="15">
        <v>65</v>
      </c>
      <c r="F331" s="15">
        <v>222</v>
      </c>
      <c r="G331" s="607"/>
      <c r="H331" s="12">
        <v>2</v>
      </c>
      <c r="I331" s="13" t="s">
        <v>30</v>
      </c>
      <c r="J331" s="14" t="s">
        <v>7</v>
      </c>
      <c r="K331" s="15">
        <v>85</v>
      </c>
      <c r="L331" s="15">
        <v>333</v>
      </c>
      <c r="M331" s="791"/>
      <c r="N331" s="25">
        <v>1</v>
      </c>
    </row>
    <row r="332" spans="1:14" s="389" customFormat="1" ht="18.75" customHeight="1" x14ac:dyDescent="0.3">
      <c r="A332" s="25">
        <v>1</v>
      </c>
      <c r="B332" s="890" t="s">
        <v>0</v>
      </c>
      <c r="C332" s="13" t="s">
        <v>278</v>
      </c>
      <c r="D332" s="14" t="s">
        <v>17</v>
      </c>
      <c r="E332" s="15">
        <v>20</v>
      </c>
      <c r="F332" s="15">
        <v>184.5</v>
      </c>
      <c r="G332" s="526"/>
      <c r="H332" s="890" t="s">
        <v>0</v>
      </c>
      <c r="I332" s="13" t="s">
        <v>278</v>
      </c>
      <c r="J332" s="14" t="s">
        <v>44</v>
      </c>
      <c r="K332" s="15">
        <v>23</v>
      </c>
      <c r="L332" s="15">
        <v>221.4</v>
      </c>
      <c r="M332" s="795"/>
      <c r="N332" s="25">
        <v>1</v>
      </c>
    </row>
    <row r="333" spans="1:14" s="420" customFormat="1" x14ac:dyDescent="0.3">
      <c r="A333" s="25">
        <v>1</v>
      </c>
      <c r="B333" s="890" t="s">
        <v>77</v>
      </c>
      <c r="C333" s="13" t="s">
        <v>346</v>
      </c>
      <c r="D333" s="14" t="s">
        <v>22</v>
      </c>
      <c r="E333" s="15">
        <v>24</v>
      </c>
      <c r="F333" s="15">
        <v>4.5</v>
      </c>
      <c r="G333" s="607"/>
      <c r="H333" s="890" t="s">
        <v>77</v>
      </c>
      <c r="I333" s="13" t="s">
        <v>346</v>
      </c>
      <c r="J333" s="14" t="s">
        <v>22</v>
      </c>
      <c r="K333" s="15">
        <v>24</v>
      </c>
      <c r="L333" s="15">
        <v>4.5</v>
      </c>
      <c r="M333" s="795"/>
      <c r="N333" s="25">
        <v>1</v>
      </c>
    </row>
    <row r="334" spans="1:14" s="257" customFormat="1" ht="19.5" customHeight="1" x14ac:dyDescent="0.3">
      <c r="A334" s="25">
        <v>1</v>
      </c>
      <c r="B334" s="890" t="s">
        <v>23</v>
      </c>
      <c r="C334" s="13" t="s">
        <v>144</v>
      </c>
      <c r="D334" s="14" t="s">
        <v>2</v>
      </c>
      <c r="E334" s="15">
        <v>15</v>
      </c>
      <c r="F334" s="15">
        <v>94.2</v>
      </c>
      <c r="G334" s="607"/>
      <c r="H334" s="890" t="s">
        <v>23</v>
      </c>
      <c r="I334" s="13" t="s">
        <v>144</v>
      </c>
      <c r="J334" s="14" t="s">
        <v>2</v>
      </c>
      <c r="K334" s="15">
        <v>15</v>
      </c>
      <c r="L334" s="15">
        <v>94.2</v>
      </c>
      <c r="M334" s="791"/>
      <c r="N334" s="25">
        <v>1</v>
      </c>
    </row>
    <row r="335" spans="1:14" s="420" customFormat="1" x14ac:dyDescent="0.3">
      <c r="A335" s="25">
        <v>1</v>
      </c>
      <c r="B335" s="890" t="s">
        <v>51</v>
      </c>
      <c r="C335" s="13" t="s">
        <v>107</v>
      </c>
      <c r="D335" s="14" t="s">
        <v>14</v>
      </c>
      <c r="E335" s="15">
        <v>3.4</v>
      </c>
      <c r="F335" s="15">
        <v>93.2</v>
      </c>
      <c r="G335" s="670"/>
      <c r="H335" s="890" t="s">
        <v>51</v>
      </c>
      <c r="I335" s="13" t="s">
        <v>107</v>
      </c>
      <c r="J335" s="14" t="s">
        <v>14</v>
      </c>
      <c r="K335" s="15">
        <v>3.4</v>
      </c>
      <c r="L335" s="15">
        <v>93.2</v>
      </c>
      <c r="M335" s="795"/>
      <c r="N335" s="25">
        <v>1</v>
      </c>
    </row>
    <row r="336" spans="1:14" s="257" customFormat="1" ht="19.5" customHeight="1" x14ac:dyDescent="0.3">
      <c r="A336" s="25">
        <v>1</v>
      </c>
      <c r="B336" s="890" t="s">
        <v>15</v>
      </c>
      <c r="C336" s="13" t="s">
        <v>108</v>
      </c>
      <c r="D336" s="14" t="s">
        <v>65</v>
      </c>
      <c r="E336" s="15">
        <v>1.2</v>
      </c>
      <c r="F336" s="15">
        <v>21.5</v>
      </c>
      <c r="G336" s="607"/>
      <c r="H336" s="890" t="s">
        <v>15</v>
      </c>
      <c r="I336" s="13" t="s">
        <v>108</v>
      </c>
      <c r="J336" s="14" t="s">
        <v>65</v>
      </c>
      <c r="K336" s="15">
        <v>1.2</v>
      </c>
      <c r="L336" s="15">
        <v>21.5</v>
      </c>
      <c r="M336" s="791"/>
      <c r="N336" s="25">
        <v>1</v>
      </c>
    </row>
    <row r="337" spans="1:14" s="257" customFormat="1" x14ac:dyDescent="0.3">
      <c r="A337" s="25">
        <v>1</v>
      </c>
      <c r="B337" s="890" t="s">
        <v>53</v>
      </c>
      <c r="C337" s="13" t="s">
        <v>93</v>
      </c>
      <c r="D337" s="14" t="s">
        <v>2</v>
      </c>
      <c r="E337" s="15">
        <v>75</v>
      </c>
      <c r="F337" s="15">
        <v>92</v>
      </c>
      <c r="G337" s="607"/>
      <c r="H337" s="890" t="s">
        <v>53</v>
      </c>
      <c r="I337" s="13" t="s">
        <v>93</v>
      </c>
      <c r="J337" s="14" t="s">
        <v>2</v>
      </c>
      <c r="K337" s="15">
        <v>75</v>
      </c>
      <c r="L337" s="15">
        <v>92</v>
      </c>
      <c r="M337" s="791"/>
      <c r="N337" s="25">
        <v>1</v>
      </c>
    </row>
    <row r="338" spans="1:14" s="420" customFormat="1" x14ac:dyDescent="0.3">
      <c r="A338" s="25">
        <v>1</v>
      </c>
      <c r="B338" s="12"/>
      <c r="C338" s="13"/>
      <c r="D338" s="14"/>
      <c r="E338" s="15"/>
      <c r="F338" s="15"/>
      <c r="G338" s="672"/>
      <c r="H338" s="12"/>
      <c r="I338" s="13"/>
      <c r="J338" s="14"/>
      <c r="K338" s="15"/>
      <c r="L338" s="15"/>
      <c r="M338" s="796"/>
      <c r="N338" s="25">
        <v>1</v>
      </c>
    </row>
    <row r="339" spans="1:14" s="257" customFormat="1" x14ac:dyDescent="0.3">
      <c r="A339" s="25">
        <v>1</v>
      </c>
      <c r="B339" s="890"/>
      <c r="C339" s="13"/>
      <c r="D339" s="14" t="s">
        <v>128</v>
      </c>
      <c r="E339" s="15">
        <f>SUM(E330:E338)</f>
        <v>263.60000000000002</v>
      </c>
      <c r="F339" s="15">
        <f>SUM(F330:F338)</f>
        <v>833.90000000000009</v>
      </c>
      <c r="G339" s="673"/>
      <c r="H339" s="890"/>
      <c r="I339" s="13"/>
      <c r="J339" s="14" t="s">
        <v>128</v>
      </c>
      <c r="K339" s="15">
        <f>SUM(K330:K338)</f>
        <v>286.60000000000002</v>
      </c>
      <c r="L339" s="15">
        <f>SUM(L330:L338)</f>
        <v>981.80000000000007</v>
      </c>
      <c r="M339" s="791"/>
      <c r="N339" s="25">
        <v>1</v>
      </c>
    </row>
    <row r="340" spans="1:14" s="257" customFormat="1" x14ac:dyDescent="0.3">
      <c r="A340" s="25">
        <v>1</v>
      </c>
      <c r="B340" s="12"/>
      <c r="C340" s="13"/>
      <c r="D340" s="14"/>
      <c r="E340" s="15"/>
      <c r="F340" s="15"/>
      <c r="G340" s="670"/>
      <c r="H340" s="12"/>
      <c r="I340" s="13"/>
      <c r="J340" s="14"/>
      <c r="K340" s="15"/>
      <c r="L340" s="15"/>
      <c r="M340" s="791"/>
      <c r="N340" s="25">
        <v>1</v>
      </c>
    </row>
    <row r="341" spans="1:14" s="257" customFormat="1" x14ac:dyDescent="0.3">
      <c r="A341" s="25">
        <v>1</v>
      </c>
      <c r="B341" s="12"/>
      <c r="C341" s="13"/>
      <c r="D341" s="14"/>
      <c r="E341" s="15"/>
      <c r="F341" s="15"/>
      <c r="G341" s="670"/>
      <c r="H341" s="12"/>
      <c r="I341" s="13"/>
      <c r="J341" s="14"/>
      <c r="K341" s="15"/>
      <c r="L341" s="15"/>
      <c r="M341" s="791"/>
      <c r="N341" s="25">
        <v>1</v>
      </c>
    </row>
    <row r="342" spans="1:14" s="257" customFormat="1" x14ac:dyDescent="0.3">
      <c r="A342" s="25">
        <v>1</v>
      </c>
      <c r="B342" s="890"/>
      <c r="C342" s="13"/>
      <c r="D342" s="14" t="s">
        <v>136</v>
      </c>
      <c r="E342" s="15">
        <f>+E339+E314</f>
        <v>498.75</v>
      </c>
      <c r="F342" s="15">
        <f>+F339+F314</f>
        <v>1580.8220000000001</v>
      </c>
      <c r="G342" s="674"/>
      <c r="H342" s="15"/>
      <c r="I342" s="15"/>
      <c r="J342" s="15" t="s">
        <v>136</v>
      </c>
      <c r="K342" s="15">
        <f>+K339+K314</f>
        <v>497.75</v>
      </c>
      <c r="L342" s="15">
        <f>+L339+L314</f>
        <v>1809.922</v>
      </c>
      <c r="M342" s="791"/>
      <c r="N342" s="25">
        <v>1</v>
      </c>
    </row>
    <row r="343" spans="1:14" s="257" customFormat="1" ht="18.75" customHeight="1" x14ac:dyDescent="0.3">
      <c r="A343" s="25">
        <v>1</v>
      </c>
      <c r="C343" s="32"/>
      <c r="D343" s="32"/>
      <c r="F343" s="478"/>
      <c r="G343" s="645"/>
      <c r="I343" s="32"/>
      <c r="J343" s="32"/>
      <c r="L343" s="478"/>
      <c r="M343" s="791"/>
      <c r="N343" s="25">
        <v>1</v>
      </c>
    </row>
    <row r="344" spans="1:14" s="257" customFormat="1" ht="18.75" customHeight="1" x14ac:dyDescent="0.3">
      <c r="A344" s="25">
        <v>1</v>
      </c>
      <c r="C344" s="32"/>
      <c r="D344" s="32"/>
      <c r="F344" s="478"/>
      <c r="G344" s="645"/>
      <c r="I344" s="32"/>
      <c r="J344" s="32"/>
      <c r="L344" s="478"/>
      <c r="M344" s="791"/>
      <c r="N344" s="25">
        <v>1</v>
      </c>
    </row>
    <row r="345" spans="1:14" s="257" customFormat="1" x14ac:dyDescent="0.3">
      <c r="A345" s="25">
        <v>1</v>
      </c>
      <c r="B345" s="471"/>
      <c r="C345" s="471"/>
      <c r="D345" s="471"/>
      <c r="E345" s="471"/>
      <c r="F345" s="471"/>
      <c r="G345" s="675"/>
      <c r="H345" s="259"/>
      <c r="I345" s="473"/>
      <c r="J345" s="473"/>
      <c r="K345" s="473"/>
      <c r="L345" s="473"/>
      <c r="M345" s="791"/>
      <c r="N345" s="25">
        <v>1</v>
      </c>
    </row>
    <row r="346" spans="1:14" s="257" customFormat="1" x14ac:dyDescent="0.3">
      <c r="A346" s="25">
        <v>1</v>
      </c>
      <c r="B346" s="471"/>
      <c r="C346" s="259"/>
      <c r="D346" s="472"/>
      <c r="E346" s="473"/>
      <c r="F346" s="473"/>
      <c r="G346" s="674"/>
      <c r="H346" s="473"/>
      <c r="I346" s="473"/>
      <c r="J346" s="473"/>
      <c r="K346" s="473"/>
      <c r="L346" s="473"/>
      <c r="M346" s="791"/>
      <c r="N346" s="25">
        <v>1</v>
      </c>
    </row>
    <row r="347" spans="1:14" s="257" customFormat="1" ht="18.75" customHeight="1" x14ac:dyDescent="0.3">
      <c r="A347" s="25">
        <v>1</v>
      </c>
      <c r="C347" s="260" t="s">
        <v>130</v>
      </c>
      <c r="E347" s="261" t="s">
        <v>131</v>
      </c>
      <c r="F347" s="32"/>
      <c r="G347" s="645"/>
      <c r="I347" s="260" t="s">
        <v>130</v>
      </c>
      <c r="K347" s="261" t="s">
        <v>131</v>
      </c>
      <c r="L347" s="32"/>
      <c r="M347" s="791"/>
      <c r="N347" s="25">
        <v>1</v>
      </c>
    </row>
    <row r="348" spans="1:14" s="257" customFormat="1" ht="51.75" customHeight="1" x14ac:dyDescent="0.3">
      <c r="A348" s="25">
        <v>1</v>
      </c>
      <c r="C348" s="262" t="s">
        <v>132</v>
      </c>
      <c r="E348" s="262" t="s">
        <v>140</v>
      </c>
      <c r="F348" s="263"/>
      <c r="G348" s="645"/>
      <c r="I348" s="262" t="s">
        <v>139</v>
      </c>
      <c r="K348" s="262" t="s">
        <v>140</v>
      </c>
      <c r="L348" s="263"/>
      <c r="M348" s="791"/>
      <c r="N348" s="25">
        <v>1</v>
      </c>
    </row>
    <row r="349" spans="1:14" s="257" customFormat="1" ht="23.25" customHeight="1" x14ac:dyDescent="0.3">
      <c r="A349" s="25">
        <v>1</v>
      </c>
      <c r="C349" s="262"/>
      <c r="E349" s="262"/>
      <c r="F349" s="263"/>
      <c r="G349" s="645"/>
      <c r="H349" s="262"/>
      <c r="J349" s="262"/>
      <c r="K349" s="263"/>
      <c r="L349" s="262"/>
      <c r="M349" s="791"/>
      <c r="N349" s="25">
        <v>1</v>
      </c>
    </row>
    <row r="350" spans="1:14" s="419" customFormat="1" ht="18.75" customHeight="1" x14ac:dyDescent="0.3">
      <c r="A350" s="25">
        <v>1</v>
      </c>
      <c r="C350" s="456"/>
      <c r="D350" s="456"/>
      <c r="E350" s="456"/>
      <c r="F350" s="456"/>
      <c r="G350" s="670"/>
      <c r="I350" s="456"/>
      <c r="J350" s="456"/>
      <c r="K350" s="456"/>
      <c r="L350" s="456"/>
      <c r="M350" s="799"/>
      <c r="N350" s="25">
        <v>1</v>
      </c>
    </row>
    <row r="351" spans="1:14" s="31" customFormat="1" x14ac:dyDescent="0.3">
      <c r="A351" s="25">
        <v>1</v>
      </c>
      <c r="C351" s="32"/>
      <c r="D351" s="32"/>
      <c r="E351" s="32"/>
      <c r="F351" s="32"/>
      <c r="G351" s="670"/>
      <c r="I351" s="32"/>
      <c r="J351" s="32"/>
      <c r="K351" s="32"/>
      <c r="L351" s="32"/>
      <c r="M351" s="797"/>
      <c r="N351" s="25">
        <v>1</v>
      </c>
    </row>
    <row r="352" spans="1:14" s="257" customFormat="1" ht="18.75" customHeight="1" x14ac:dyDescent="0.3">
      <c r="A352" s="25">
        <v>1</v>
      </c>
      <c r="C352" s="476" t="s">
        <v>115</v>
      </c>
      <c r="D352" s="32"/>
      <c r="E352" s="32"/>
      <c r="F352" s="32"/>
      <c r="G352" s="670"/>
      <c r="I352" s="476" t="s">
        <v>115</v>
      </c>
      <c r="J352" s="32"/>
      <c r="K352" s="32"/>
      <c r="L352" s="32"/>
      <c r="M352" s="791"/>
      <c r="N352" s="25">
        <v>1</v>
      </c>
    </row>
    <row r="353" spans="1:17" s="257" customFormat="1" ht="18.75" customHeight="1" x14ac:dyDescent="0.3">
      <c r="A353" s="25">
        <v>1</v>
      </c>
      <c r="C353" s="476" t="s">
        <v>137</v>
      </c>
      <c r="D353" s="32"/>
      <c r="E353" s="32"/>
      <c r="F353" s="32"/>
      <c r="G353" s="645"/>
      <c r="I353" s="476" t="s">
        <v>138</v>
      </c>
      <c r="J353" s="32"/>
      <c r="K353" s="32"/>
      <c r="L353" s="32"/>
      <c r="M353" s="791"/>
      <c r="N353" s="25">
        <v>1</v>
      </c>
    </row>
    <row r="354" spans="1:17" s="257" customFormat="1" ht="18.75" customHeight="1" x14ac:dyDescent="0.3">
      <c r="A354" s="25">
        <v>1</v>
      </c>
      <c r="C354" s="32"/>
      <c r="D354" s="32"/>
      <c r="E354" s="32"/>
      <c r="F354" s="32"/>
      <c r="G354" s="645"/>
      <c r="I354" s="32"/>
      <c r="J354" s="32"/>
      <c r="K354" s="32"/>
      <c r="L354" s="32"/>
      <c r="M354" s="791"/>
      <c r="N354" s="25">
        <v>1</v>
      </c>
    </row>
    <row r="355" spans="1:17" s="257" customFormat="1" ht="18.75" customHeight="1" x14ac:dyDescent="0.3">
      <c r="A355" s="25">
        <v>1</v>
      </c>
      <c r="C355" s="32"/>
      <c r="D355" s="32"/>
      <c r="F355" s="604" t="s">
        <v>116</v>
      </c>
      <c r="G355" s="645"/>
      <c r="I355" s="32"/>
      <c r="J355" s="32"/>
      <c r="L355" s="604" t="s">
        <v>116</v>
      </c>
      <c r="M355" s="794"/>
      <c r="N355" s="25">
        <v>1</v>
      </c>
      <c r="O355" s="604"/>
      <c r="P355" s="604"/>
      <c r="Q355" s="604"/>
    </row>
    <row r="356" spans="1:17" s="257" customFormat="1" ht="18.75" customHeight="1" x14ac:dyDescent="0.3">
      <c r="A356" s="25">
        <v>1</v>
      </c>
      <c r="C356" s="32"/>
      <c r="D356" s="32"/>
      <c r="F356" s="604" t="s">
        <v>134</v>
      </c>
      <c r="G356" s="645"/>
      <c r="I356" s="32"/>
      <c r="J356" s="32"/>
      <c r="L356" s="604" t="s">
        <v>134</v>
      </c>
      <c r="M356" s="794"/>
      <c r="N356" s="25">
        <v>1</v>
      </c>
      <c r="O356" s="604"/>
      <c r="P356" s="604"/>
      <c r="Q356" s="604"/>
    </row>
    <row r="357" spans="1:17" s="257" customFormat="1" ht="18.75" customHeight="1" x14ac:dyDescent="0.3">
      <c r="A357" s="25">
        <v>1</v>
      </c>
      <c r="C357" s="32"/>
      <c r="D357" s="32"/>
      <c r="F357" s="604" t="s">
        <v>117</v>
      </c>
      <c r="G357" s="645"/>
      <c r="I357" s="32"/>
      <c r="J357" s="32"/>
      <c r="L357" s="604" t="s">
        <v>117</v>
      </c>
      <c r="M357" s="794"/>
      <c r="N357" s="25">
        <v>1</v>
      </c>
      <c r="O357" s="604"/>
      <c r="P357" s="604"/>
      <c r="Q357" s="604"/>
    </row>
    <row r="358" spans="1:17" s="257" customFormat="1" ht="18.75" customHeight="1" x14ac:dyDescent="0.3">
      <c r="A358" s="25">
        <v>1</v>
      </c>
      <c r="C358" s="32"/>
      <c r="D358" s="32"/>
      <c r="F358" s="604" t="s">
        <v>257</v>
      </c>
      <c r="G358" s="645"/>
      <c r="I358" s="32"/>
      <c r="J358" s="32"/>
      <c r="L358" s="604" t="s">
        <v>257</v>
      </c>
      <c r="M358" s="794"/>
      <c r="N358" s="25">
        <v>1</v>
      </c>
      <c r="O358" s="604"/>
      <c r="P358" s="604"/>
      <c r="Q358" s="604"/>
    </row>
    <row r="359" spans="1:17" s="257" customFormat="1" ht="18.75" customHeight="1" x14ac:dyDescent="0.3">
      <c r="A359" s="25">
        <v>1</v>
      </c>
      <c r="C359" s="32"/>
      <c r="D359" s="32"/>
      <c r="E359" s="32"/>
      <c r="F359" s="32"/>
      <c r="G359" s="670"/>
      <c r="I359" s="32"/>
      <c r="J359" s="32"/>
      <c r="K359" s="32"/>
      <c r="L359" s="32"/>
      <c r="M359" s="791"/>
      <c r="N359" s="25">
        <v>1</v>
      </c>
    </row>
    <row r="360" spans="1:17" s="257" customFormat="1" ht="18.75" customHeight="1" x14ac:dyDescent="0.3">
      <c r="A360" s="25">
        <v>1</v>
      </c>
      <c r="C360" s="32"/>
      <c r="D360" s="32"/>
      <c r="E360" s="32"/>
      <c r="F360" s="32"/>
      <c r="G360" s="670"/>
      <c r="I360" s="32"/>
      <c r="J360" s="32"/>
      <c r="K360" s="32"/>
      <c r="L360" s="32"/>
      <c r="M360" s="791"/>
      <c r="N360" s="25">
        <v>1</v>
      </c>
    </row>
    <row r="361" spans="1:17" s="257" customFormat="1" ht="18.75" customHeight="1" x14ac:dyDescent="0.3">
      <c r="A361" s="25">
        <v>1</v>
      </c>
      <c r="C361" s="32"/>
      <c r="D361" s="32"/>
      <c r="E361" s="32"/>
      <c r="F361" s="32"/>
      <c r="G361" s="670"/>
      <c r="I361" s="32"/>
      <c r="J361" s="32"/>
      <c r="K361" s="32"/>
      <c r="L361" s="32"/>
      <c r="M361" s="791"/>
      <c r="N361" s="25">
        <v>1</v>
      </c>
    </row>
    <row r="362" spans="1:17" s="257" customFormat="1" ht="18.75" customHeight="1" x14ac:dyDescent="0.3">
      <c r="A362" s="25">
        <v>1</v>
      </c>
      <c r="C362" s="1605" t="s">
        <v>119</v>
      </c>
      <c r="D362" s="1605"/>
      <c r="E362" s="1605"/>
      <c r="F362" s="481"/>
      <c r="G362" s="645"/>
      <c r="I362" s="1605" t="s">
        <v>119</v>
      </c>
      <c r="J362" s="1605"/>
      <c r="K362" s="1605"/>
      <c r="L362" s="481"/>
      <c r="M362" s="791"/>
      <c r="N362" s="25">
        <v>1</v>
      </c>
    </row>
    <row r="363" spans="1:17" s="257" customFormat="1" ht="18.75" customHeight="1" x14ac:dyDescent="0.3">
      <c r="A363" s="25">
        <v>1</v>
      </c>
      <c r="C363" s="1606">
        <v>45212</v>
      </c>
      <c r="D363" s="1606"/>
      <c r="E363" s="1606"/>
      <c r="F363" s="482"/>
      <c r="G363" s="645"/>
      <c r="I363" s="1606">
        <f>C363</f>
        <v>45212</v>
      </c>
      <c r="J363" s="1606"/>
      <c r="K363" s="1606"/>
      <c r="L363" s="482"/>
      <c r="M363" s="799"/>
      <c r="N363" s="25">
        <v>1</v>
      </c>
    </row>
    <row r="364" spans="1:17" s="257" customFormat="1" ht="18.75" customHeight="1" x14ac:dyDescent="0.3">
      <c r="A364" s="25">
        <v>1</v>
      </c>
      <c r="C364" s="32"/>
      <c r="D364" s="32"/>
      <c r="E364" s="32"/>
      <c r="F364" s="482"/>
      <c r="G364" s="645"/>
      <c r="I364" s="32"/>
      <c r="J364" s="32"/>
      <c r="K364" s="32"/>
      <c r="L364" s="482"/>
      <c r="M364" s="791"/>
      <c r="N364" s="25">
        <v>1</v>
      </c>
    </row>
    <row r="365" spans="1:17" s="257" customFormat="1" ht="18.75" customHeight="1" x14ac:dyDescent="0.3">
      <c r="A365" s="25">
        <v>1</v>
      </c>
      <c r="C365" s="889"/>
      <c r="D365" s="32"/>
      <c r="E365" s="32"/>
      <c r="F365" s="482"/>
      <c r="G365" s="645"/>
      <c r="I365" s="889"/>
      <c r="J365" s="32"/>
      <c r="K365" s="32"/>
      <c r="L365" s="482"/>
      <c r="M365" s="791"/>
      <c r="N365" s="25">
        <v>1</v>
      </c>
    </row>
    <row r="366" spans="1:17" s="257" customFormat="1" ht="18.75" customHeight="1" x14ac:dyDescent="0.3">
      <c r="A366" s="25">
        <v>1</v>
      </c>
      <c r="B366" s="469" t="s">
        <v>120</v>
      </c>
      <c r="C366" s="475" t="s">
        <v>121</v>
      </c>
      <c r="D366" s="1604" t="s">
        <v>122</v>
      </c>
      <c r="E366" s="1604"/>
      <c r="F366" s="1604"/>
      <c r="G366" s="645"/>
      <c r="H366" s="469" t="s">
        <v>120</v>
      </c>
      <c r="I366" s="475" t="s">
        <v>121</v>
      </c>
      <c r="J366" s="1604" t="s">
        <v>123</v>
      </c>
      <c r="K366" s="1604"/>
      <c r="L366" s="1604"/>
      <c r="M366" s="791"/>
      <c r="N366" s="25">
        <v>1</v>
      </c>
    </row>
    <row r="367" spans="1:17" s="257" customFormat="1" ht="18.75" customHeight="1" x14ac:dyDescent="0.3">
      <c r="A367" s="25">
        <v>1</v>
      </c>
      <c r="B367" s="469" t="s">
        <v>124</v>
      </c>
      <c r="C367" s="469" t="s">
        <v>265</v>
      </c>
      <c r="D367" s="475" t="s">
        <v>125</v>
      </c>
      <c r="E367" s="890" t="s">
        <v>126</v>
      </c>
      <c r="F367" s="890" t="s">
        <v>127</v>
      </c>
      <c r="G367" s="645"/>
      <c r="H367" s="469" t="s">
        <v>124</v>
      </c>
      <c r="I367" s="469" t="s">
        <v>265</v>
      </c>
      <c r="J367" s="475" t="s">
        <v>125</v>
      </c>
      <c r="K367" s="890" t="s">
        <v>126</v>
      </c>
      <c r="L367" s="890" t="s">
        <v>127</v>
      </c>
      <c r="M367" s="791"/>
      <c r="N367" s="25">
        <v>1</v>
      </c>
    </row>
    <row r="368" spans="1:17" s="420" customFormat="1" x14ac:dyDescent="0.3">
      <c r="A368" s="25">
        <v>1</v>
      </c>
      <c r="B368" s="12">
        <v>1</v>
      </c>
      <c r="C368" s="13" t="s">
        <v>74</v>
      </c>
      <c r="D368" s="14" t="s">
        <v>17</v>
      </c>
      <c r="E368" s="15">
        <v>140</v>
      </c>
      <c r="F368" s="15">
        <v>334</v>
      </c>
      <c r="G368" s="607"/>
      <c r="H368" s="890">
        <v>1</v>
      </c>
      <c r="I368" s="13" t="s">
        <v>74</v>
      </c>
      <c r="J368" s="14" t="s">
        <v>17</v>
      </c>
      <c r="K368" s="15">
        <v>140</v>
      </c>
      <c r="L368" s="15">
        <v>276</v>
      </c>
      <c r="M368" s="796"/>
      <c r="N368" s="25">
        <v>1</v>
      </c>
    </row>
    <row r="369" spans="1:14" s="420" customFormat="1" x14ac:dyDescent="0.3">
      <c r="A369" s="25">
        <v>1</v>
      </c>
      <c r="B369" s="890" t="s">
        <v>3</v>
      </c>
      <c r="C369" s="13" t="s">
        <v>258</v>
      </c>
      <c r="D369" s="14" t="s">
        <v>14</v>
      </c>
      <c r="E369" s="15">
        <v>20</v>
      </c>
      <c r="F369" s="15">
        <v>27.6</v>
      </c>
      <c r="G369" s="607"/>
      <c r="H369" s="890" t="s">
        <v>3</v>
      </c>
      <c r="I369" s="13" t="s">
        <v>258</v>
      </c>
      <c r="J369" s="14" t="s">
        <v>14</v>
      </c>
      <c r="K369" s="15">
        <v>20</v>
      </c>
      <c r="L369" s="15">
        <v>27.6</v>
      </c>
      <c r="M369" s="795"/>
      <c r="N369" s="25">
        <v>1</v>
      </c>
    </row>
    <row r="370" spans="1:14" s="420" customFormat="1" x14ac:dyDescent="0.3">
      <c r="A370" s="25">
        <v>1</v>
      </c>
      <c r="B370" s="890" t="s">
        <v>0</v>
      </c>
      <c r="C370" s="13" t="s">
        <v>114</v>
      </c>
      <c r="D370" s="14" t="s">
        <v>2</v>
      </c>
      <c r="E370" s="15">
        <v>6.75</v>
      </c>
      <c r="F370" s="15">
        <v>28</v>
      </c>
      <c r="G370" s="607"/>
      <c r="H370" s="890" t="s">
        <v>0</v>
      </c>
      <c r="I370" s="13" t="s">
        <v>114</v>
      </c>
      <c r="J370" s="14" t="s">
        <v>2</v>
      </c>
      <c r="K370" s="15">
        <v>6.75</v>
      </c>
      <c r="L370" s="15">
        <v>28</v>
      </c>
      <c r="M370" s="795"/>
      <c r="N370" s="25">
        <v>1</v>
      </c>
    </row>
    <row r="371" spans="1:14" s="420" customFormat="1" x14ac:dyDescent="0.3">
      <c r="A371" s="25">
        <v>1</v>
      </c>
      <c r="B371" s="890" t="s">
        <v>77</v>
      </c>
      <c r="C371" s="13" t="s">
        <v>107</v>
      </c>
      <c r="D371" s="14" t="s">
        <v>14</v>
      </c>
      <c r="E371" s="15">
        <v>3.4</v>
      </c>
      <c r="F371" s="15">
        <v>93.2</v>
      </c>
      <c r="G371" s="607"/>
      <c r="H371" s="890" t="s">
        <v>77</v>
      </c>
      <c r="I371" s="13" t="s">
        <v>107</v>
      </c>
      <c r="J371" s="14" t="s">
        <v>14</v>
      </c>
      <c r="K371" s="15">
        <v>3.4</v>
      </c>
      <c r="L371" s="15">
        <v>93.2</v>
      </c>
      <c r="M371" s="795"/>
      <c r="N371" s="25">
        <v>1</v>
      </c>
    </row>
    <row r="372" spans="1:14" s="257" customFormat="1" ht="19.5" customHeight="1" x14ac:dyDescent="0.3">
      <c r="A372" s="25">
        <v>1</v>
      </c>
      <c r="B372" s="890" t="s">
        <v>51</v>
      </c>
      <c r="C372" s="13" t="s">
        <v>356</v>
      </c>
      <c r="D372" s="14" t="s">
        <v>12</v>
      </c>
      <c r="E372" s="15">
        <v>60</v>
      </c>
      <c r="F372" s="15">
        <v>214.15</v>
      </c>
      <c r="G372" s="607"/>
      <c r="H372" s="890" t="s">
        <v>51</v>
      </c>
      <c r="I372" s="13" t="s">
        <v>356</v>
      </c>
      <c r="J372" s="14" t="s">
        <v>12</v>
      </c>
      <c r="K372" s="15">
        <v>60</v>
      </c>
      <c r="L372" s="15">
        <v>214.15</v>
      </c>
      <c r="M372" s="791"/>
      <c r="N372" s="25">
        <v>1</v>
      </c>
    </row>
    <row r="373" spans="1:14" s="257" customFormat="1" ht="19.5" customHeight="1" x14ac:dyDescent="0.3">
      <c r="A373" s="25">
        <v>1</v>
      </c>
      <c r="B373" s="890"/>
      <c r="C373" s="773"/>
      <c r="D373" s="774"/>
      <c r="E373" s="775"/>
      <c r="F373" s="775"/>
      <c r="G373" s="526"/>
      <c r="H373" s="776"/>
      <c r="I373" s="773"/>
      <c r="J373" s="774"/>
      <c r="K373" s="775"/>
      <c r="L373" s="15"/>
      <c r="M373" s="791"/>
      <c r="N373" s="25">
        <v>1</v>
      </c>
    </row>
    <row r="374" spans="1:14" s="257" customFormat="1" ht="19.5" customHeight="1" x14ac:dyDescent="0.3">
      <c r="A374" s="25">
        <v>1</v>
      </c>
      <c r="B374" s="890"/>
      <c r="C374" s="773"/>
      <c r="D374" s="774"/>
      <c r="E374" s="775"/>
      <c r="F374" s="775"/>
      <c r="G374" s="526"/>
      <c r="H374" s="776"/>
      <c r="I374" s="773"/>
      <c r="J374" s="774"/>
      <c r="K374" s="775"/>
      <c r="L374" s="15"/>
      <c r="M374" s="791"/>
      <c r="N374" s="25">
        <v>1</v>
      </c>
    </row>
    <row r="375" spans="1:14" s="257" customFormat="1" x14ac:dyDescent="0.3">
      <c r="A375" s="25">
        <v>1</v>
      </c>
      <c r="B375" s="12"/>
      <c r="C375" s="773"/>
      <c r="D375" s="774" t="s">
        <v>128</v>
      </c>
      <c r="E375" s="775">
        <f>SUM(E368:E373)</f>
        <v>230.15</v>
      </c>
      <c r="F375" s="775">
        <f>SUM(F368:F373)</f>
        <v>696.95</v>
      </c>
      <c r="G375" s="670"/>
      <c r="H375" s="777"/>
      <c r="I375" s="773"/>
      <c r="J375" s="774" t="s">
        <v>128</v>
      </c>
      <c r="K375" s="775">
        <f>SUM(K368:K372)</f>
        <v>230.15</v>
      </c>
      <c r="L375" s="15">
        <f>SUM(L368:L372)</f>
        <v>638.95000000000005</v>
      </c>
      <c r="M375" s="791"/>
      <c r="N375" s="25">
        <v>1</v>
      </c>
    </row>
    <row r="376" spans="1:14" s="257" customFormat="1" x14ac:dyDescent="0.3">
      <c r="A376" s="25">
        <v>1</v>
      </c>
      <c r="B376" s="12"/>
      <c r="C376" s="773"/>
      <c r="D376" s="774"/>
      <c r="E376" s="775"/>
      <c r="F376" s="775"/>
      <c r="G376" s="670"/>
      <c r="H376" s="777"/>
      <c r="I376" s="773"/>
      <c r="J376" s="774"/>
      <c r="K376" s="775"/>
      <c r="L376" s="15"/>
      <c r="M376" s="791"/>
      <c r="N376" s="25">
        <v>1</v>
      </c>
    </row>
    <row r="377" spans="1:14" s="257" customFormat="1" x14ac:dyDescent="0.3">
      <c r="A377" s="25">
        <v>1</v>
      </c>
      <c r="B377" s="12"/>
      <c r="C377" s="773"/>
      <c r="D377" s="774"/>
      <c r="E377" s="775"/>
      <c r="F377" s="775"/>
      <c r="G377" s="670"/>
      <c r="H377" s="777"/>
      <c r="I377" s="773"/>
      <c r="J377" s="774"/>
      <c r="K377" s="775"/>
      <c r="L377" s="15"/>
      <c r="M377" s="791"/>
      <c r="N377" s="25">
        <v>1</v>
      </c>
    </row>
    <row r="378" spans="1:14" s="257" customFormat="1" x14ac:dyDescent="0.3">
      <c r="A378" s="25">
        <v>1</v>
      </c>
      <c r="B378" s="469" t="s">
        <v>124</v>
      </c>
      <c r="C378" s="775" t="s">
        <v>259</v>
      </c>
      <c r="D378" s="774" t="s">
        <v>125</v>
      </c>
      <c r="E378" s="775" t="s">
        <v>126</v>
      </c>
      <c r="F378" s="775" t="s">
        <v>127</v>
      </c>
      <c r="G378" s="670"/>
      <c r="H378" s="778" t="s">
        <v>124</v>
      </c>
      <c r="I378" s="775" t="s">
        <v>247</v>
      </c>
      <c r="J378" s="774" t="s">
        <v>125</v>
      </c>
      <c r="K378" s="775" t="s">
        <v>126</v>
      </c>
      <c r="L378" s="15" t="s">
        <v>127</v>
      </c>
      <c r="M378" s="791"/>
      <c r="N378" s="25">
        <v>1</v>
      </c>
    </row>
    <row r="379" spans="1:14" s="389" customFormat="1" x14ac:dyDescent="0.3">
      <c r="A379" s="25">
        <v>1</v>
      </c>
      <c r="B379" s="12" t="s">
        <v>8</v>
      </c>
      <c r="C379" s="773" t="s">
        <v>96</v>
      </c>
      <c r="D379" s="774" t="s">
        <v>9</v>
      </c>
      <c r="E379" s="775">
        <v>70</v>
      </c>
      <c r="F379" s="775">
        <v>146</v>
      </c>
      <c r="G379" s="607"/>
      <c r="H379" s="777" t="s">
        <v>8</v>
      </c>
      <c r="I379" s="773" t="s">
        <v>96</v>
      </c>
      <c r="J379" s="774" t="s">
        <v>9</v>
      </c>
      <c r="K379" s="775">
        <v>70</v>
      </c>
      <c r="L379" s="15">
        <v>146</v>
      </c>
      <c r="M379" s="795"/>
      <c r="N379" s="25">
        <v>1</v>
      </c>
    </row>
    <row r="380" spans="1:14" s="257" customFormat="1" x14ac:dyDescent="0.3">
      <c r="A380" s="25">
        <v>1</v>
      </c>
      <c r="B380" s="890" t="s">
        <v>3</v>
      </c>
      <c r="C380" s="773" t="s">
        <v>26</v>
      </c>
      <c r="D380" s="774" t="s">
        <v>7</v>
      </c>
      <c r="E380" s="775">
        <v>65</v>
      </c>
      <c r="F380" s="775">
        <v>152.375</v>
      </c>
      <c r="G380" s="607"/>
      <c r="H380" s="776" t="s">
        <v>3</v>
      </c>
      <c r="I380" s="773" t="s">
        <v>26</v>
      </c>
      <c r="J380" s="774" t="s">
        <v>90</v>
      </c>
      <c r="K380" s="775">
        <v>75</v>
      </c>
      <c r="L380" s="15">
        <v>213.32499999999999</v>
      </c>
      <c r="M380" s="791"/>
      <c r="N380" s="25">
        <v>1</v>
      </c>
    </row>
    <row r="381" spans="1:14" s="257" customFormat="1" x14ac:dyDescent="0.3">
      <c r="A381" s="25">
        <v>1</v>
      </c>
      <c r="B381" s="890" t="s">
        <v>0</v>
      </c>
      <c r="C381" s="773" t="s">
        <v>260</v>
      </c>
      <c r="D381" s="774" t="s">
        <v>17</v>
      </c>
      <c r="E381" s="775">
        <v>25</v>
      </c>
      <c r="F381" s="775">
        <v>182.25</v>
      </c>
      <c r="G381" s="607"/>
      <c r="H381" s="776" t="s">
        <v>0</v>
      </c>
      <c r="I381" s="773" t="s">
        <v>260</v>
      </c>
      <c r="J381" s="774" t="s">
        <v>44</v>
      </c>
      <c r="K381" s="775">
        <v>30</v>
      </c>
      <c r="L381" s="15">
        <v>218.7</v>
      </c>
      <c r="M381" s="791"/>
      <c r="N381" s="25">
        <v>1</v>
      </c>
    </row>
    <row r="382" spans="1:14" s="420" customFormat="1" x14ac:dyDescent="0.3">
      <c r="A382" s="25">
        <v>1</v>
      </c>
      <c r="B382" s="890" t="s">
        <v>77</v>
      </c>
      <c r="C382" s="773" t="s">
        <v>69</v>
      </c>
      <c r="D382" s="774" t="s">
        <v>22</v>
      </c>
      <c r="E382" s="775">
        <v>24</v>
      </c>
      <c r="F382" s="775">
        <v>3.9199999999999995</v>
      </c>
      <c r="G382" s="607"/>
      <c r="H382" s="776" t="s">
        <v>77</v>
      </c>
      <c r="I382" s="773" t="s">
        <v>69</v>
      </c>
      <c r="J382" s="774" t="s">
        <v>22</v>
      </c>
      <c r="K382" s="775">
        <v>24</v>
      </c>
      <c r="L382" s="15">
        <v>3.9199999999999995</v>
      </c>
      <c r="M382" s="795"/>
      <c r="N382" s="25">
        <v>1</v>
      </c>
    </row>
    <row r="383" spans="1:14" s="257" customFormat="1" ht="19.5" customHeight="1" x14ac:dyDescent="0.3">
      <c r="A383" s="25">
        <v>1</v>
      </c>
      <c r="B383" s="890" t="s">
        <v>23</v>
      </c>
      <c r="C383" s="773" t="s">
        <v>113</v>
      </c>
      <c r="D383" s="774" t="s">
        <v>2</v>
      </c>
      <c r="E383" s="775">
        <v>15</v>
      </c>
      <c r="F383" s="775">
        <v>94.2</v>
      </c>
      <c r="G383" s="670"/>
      <c r="H383" s="776" t="s">
        <v>23</v>
      </c>
      <c r="I383" s="773" t="s">
        <v>113</v>
      </c>
      <c r="J383" s="774" t="s">
        <v>2</v>
      </c>
      <c r="K383" s="775">
        <v>15</v>
      </c>
      <c r="L383" s="15">
        <v>94.2</v>
      </c>
      <c r="M383" s="791"/>
      <c r="N383" s="25">
        <v>1</v>
      </c>
    </row>
    <row r="384" spans="1:14" s="420" customFormat="1" x14ac:dyDescent="0.3">
      <c r="A384" s="25">
        <v>1</v>
      </c>
      <c r="B384" s="890" t="s">
        <v>51</v>
      </c>
      <c r="C384" s="773" t="s">
        <v>107</v>
      </c>
      <c r="D384" s="774" t="s">
        <v>14</v>
      </c>
      <c r="E384" s="775">
        <v>3.4</v>
      </c>
      <c r="F384" s="775">
        <v>93.2</v>
      </c>
      <c r="G384" s="607"/>
      <c r="H384" s="776" t="s">
        <v>51</v>
      </c>
      <c r="I384" s="773" t="s">
        <v>107</v>
      </c>
      <c r="J384" s="774" t="s">
        <v>14</v>
      </c>
      <c r="K384" s="775">
        <v>3.4</v>
      </c>
      <c r="L384" s="15">
        <v>93.2</v>
      </c>
      <c r="M384" s="795"/>
      <c r="N384" s="25">
        <v>1</v>
      </c>
    </row>
    <row r="385" spans="1:14" s="257" customFormat="1" ht="19.5" customHeight="1" x14ac:dyDescent="0.3">
      <c r="A385" s="25">
        <v>1</v>
      </c>
      <c r="B385" s="890" t="s">
        <v>15</v>
      </c>
      <c r="C385" s="773" t="s">
        <v>108</v>
      </c>
      <c r="D385" s="774" t="s">
        <v>65</v>
      </c>
      <c r="E385" s="775">
        <v>1.2</v>
      </c>
      <c r="F385" s="775">
        <v>21.5</v>
      </c>
      <c r="G385" s="670"/>
      <c r="H385" s="776" t="s">
        <v>15</v>
      </c>
      <c r="I385" s="773" t="s">
        <v>108</v>
      </c>
      <c r="J385" s="774" t="s">
        <v>65</v>
      </c>
      <c r="K385" s="775">
        <v>1.2</v>
      </c>
      <c r="L385" s="15">
        <v>21.5</v>
      </c>
      <c r="M385" s="791"/>
      <c r="N385" s="25">
        <v>1</v>
      </c>
    </row>
    <row r="386" spans="1:14" s="257" customFormat="1" ht="19.5" customHeight="1" x14ac:dyDescent="0.3">
      <c r="A386" s="25">
        <v>1</v>
      </c>
      <c r="B386" s="890"/>
      <c r="C386" s="773"/>
      <c r="D386" s="774"/>
      <c r="E386" s="775"/>
      <c r="F386" s="775"/>
      <c r="G386" s="526"/>
      <c r="H386" s="776"/>
      <c r="I386" s="773"/>
      <c r="J386" s="774"/>
      <c r="K386" s="775"/>
      <c r="L386" s="15"/>
      <c r="M386" s="791"/>
      <c r="N386" s="25">
        <v>1</v>
      </c>
    </row>
    <row r="387" spans="1:14" s="420" customFormat="1" x14ac:dyDescent="0.3">
      <c r="A387" s="25">
        <v>1</v>
      </c>
      <c r="B387" s="12"/>
      <c r="C387" s="773"/>
      <c r="D387" s="774"/>
      <c r="E387" s="775"/>
      <c r="F387" s="775"/>
      <c r="G387" s="672"/>
      <c r="H387" s="777"/>
      <c r="I387" s="773"/>
      <c r="J387" s="774"/>
      <c r="K387" s="775"/>
      <c r="L387" s="15"/>
      <c r="M387" s="796"/>
      <c r="N387" s="25">
        <v>1</v>
      </c>
    </row>
    <row r="388" spans="1:14" s="257" customFormat="1" x14ac:dyDescent="0.3">
      <c r="A388" s="25">
        <v>1</v>
      </c>
      <c r="B388" s="890"/>
      <c r="C388" s="13"/>
      <c r="D388" s="14" t="s">
        <v>128</v>
      </c>
      <c r="E388" s="15">
        <f>SUM(E379:E387)</f>
        <v>203.6</v>
      </c>
      <c r="F388" s="15">
        <f>SUM(F379:F387)</f>
        <v>693.44500000000005</v>
      </c>
      <c r="G388" s="673"/>
      <c r="H388" s="890"/>
      <c r="I388" s="13"/>
      <c r="J388" s="14" t="s">
        <v>128</v>
      </c>
      <c r="K388" s="15">
        <f>SUM(K379:K387)</f>
        <v>218.6</v>
      </c>
      <c r="L388" s="15">
        <f>SUM(L379:L387)</f>
        <v>790.84500000000003</v>
      </c>
      <c r="M388" s="791"/>
      <c r="N388" s="25">
        <v>1</v>
      </c>
    </row>
    <row r="389" spans="1:14" s="257" customFormat="1" x14ac:dyDescent="0.3">
      <c r="A389" s="25">
        <v>1</v>
      </c>
      <c r="B389" s="12"/>
      <c r="C389" s="13"/>
      <c r="D389" s="14"/>
      <c r="E389" s="15"/>
      <c r="F389" s="15"/>
      <c r="G389" s="670"/>
      <c r="H389" s="12"/>
      <c r="I389" s="13"/>
      <c r="J389" s="14"/>
      <c r="K389" s="15"/>
      <c r="L389" s="15"/>
      <c r="M389" s="791"/>
      <c r="N389" s="25">
        <v>1</v>
      </c>
    </row>
    <row r="390" spans="1:14" s="257" customFormat="1" x14ac:dyDescent="0.3">
      <c r="A390" s="25">
        <v>1</v>
      </c>
      <c r="B390" s="12"/>
      <c r="C390" s="13"/>
      <c r="D390" s="14"/>
      <c r="E390" s="15"/>
      <c r="F390" s="15"/>
      <c r="G390" s="670"/>
      <c r="H390" s="12"/>
      <c r="I390" s="13"/>
      <c r="J390" s="14"/>
      <c r="K390" s="15"/>
      <c r="L390" s="15"/>
      <c r="M390" s="791"/>
      <c r="N390" s="25">
        <v>1</v>
      </c>
    </row>
    <row r="391" spans="1:14" s="257" customFormat="1" x14ac:dyDescent="0.3">
      <c r="A391" s="25">
        <v>1</v>
      </c>
      <c r="B391" s="890"/>
      <c r="C391" s="13"/>
      <c r="D391" s="14" t="s">
        <v>136</v>
      </c>
      <c r="E391" s="15">
        <f>+E388+E375</f>
        <v>433.75</v>
      </c>
      <c r="F391" s="15">
        <f>+F388+F375</f>
        <v>1390.395</v>
      </c>
      <c r="G391" s="674"/>
      <c r="H391" s="15"/>
      <c r="I391" s="15"/>
      <c r="J391" s="15" t="s">
        <v>136</v>
      </c>
      <c r="K391" s="15">
        <f>+K388+K375</f>
        <v>448.75</v>
      </c>
      <c r="L391" s="15">
        <f>+L388+L375</f>
        <v>1429.7950000000001</v>
      </c>
      <c r="M391" s="791"/>
      <c r="N391" s="25">
        <v>1</v>
      </c>
    </row>
    <row r="392" spans="1:14" s="257" customFormat="1" x14ac:dyDescent="0.3">
      <c r="A392" s="25">
        <v>1</v>
      </c>
      <c r="B392" s="471"/>
      <c r="C392" s="259"/>
      <c r="D392" s="472"/>
      <c r="E392" s="473"/>
      <c r="F392" s="473"/>
      <c r="G392" s="674"/>
      <c r="H392" s="473"/>
      <c r="I392" s="473"/>
      <c r="J392" s="473"/>
      <c r="K392" s="473"/>
      <c r="L392" s="473"/>
      <c r="M392" s="791"/>
      <c r="N392" s="25">
        <v>1</v>
      </c>
    </row>
    <row r="393" spans="1:14" s="257" customFormat="1" x14ac:dyDescent="0.3">
      <c r="A393" s="25">
        <v>1</v>
      </c>
      <c r="B393" s="471"/>
      <c r="C393" s="471"/>
      <c r="D393" s="471"/>
      <c r="E393" s="471"/>
      <c r="F393" s="471"/>
      <c r="G393" s="675"/>
      <c r="H393" s="259"/>
      <c r="I393" s="473"/>
      <c r="J393" s="473"/>
      <c r="K393" s="473"/>
      <c r="L393" s="473"/>
      <c r="M393" s="791"/>
      <c r="N393" s="25">
        <v>1</v>
      </c>
    </row>
    <row r="394" spans="1:14" s="257" customFormat="1" x14ac:dyDescent="0.3">
      <c r="A394" s="25">
        <v>1</v>
      </c>
      <c r="B394" s="471"/>
      <c r="C394" s="259"/>
      <c r="D394" s="472"/>
      <c r="E394" s="473"/>
      <c r="F394" s="473"/>
      <c r="G394" s="674"/>
      <c r="H394" s="473"/>
      <c r="I394" s="473"/>
      <c r="J394" s="473"/>
      <c r="K394" s="473"/>
      <c r="L394" s="473"/>
      <c r="M394" s="791"/>
      <c r="N394" s="25">
        <v>1</v>
      </c>
    </row>
    <row r="395" spans="1:14" s="257" customFormat="1" ht="18.75" customHeight="1" x14ac:dyDescent="0.3">
      <c r="A395" s="25">
        <v>1</v>
      </c>
      <c r="C395" s="260" t="s">
        <v>130</v>
      </c>
      <c r="E395" s="261" t="s">
        <v>131</v>
      </c>
      <c r="F395" s="32"/>
      <c r="G395" s="645"/>
      <c r="I395" s="260" t="s">
        <v>130</v>
      </c>
      <c r="K395" s="261" t="s">
        <v>131</v>
      </c>
      <c r="L395" s="32"/>
      <c r="M395" s="791"/>
      <c r="N395" s="25">
        <v>1</v>
      </c>
    </row>
    <row r="396" spans="1:14" s="257" customFormat="1" ht="51.75" customHeight="1" x14ac:dyDescent="0.3">
      <c r="A396" s="25">
        <v>1</v>
      </c>
      <c r="C396" s="262" t="s">
        <v>132</v>
      </c>
      <c r="E396" s="262" t="s">
        <v>140</v>
      </c>
      <c r="F396" s="263"/>
      <c r="G396" s="645"/>
      <c r="I396" s="262" t="s">
        <v>139</v>
      </c>
      <c r="K396" s="262" t="s">
        <v>140</v>
      </c>
      <c r="L396" s="263"/>
      <c r="M396" s="791"/>
      <c r="N396" s="25">
        <v>1</v>
      </c>
    </row>
    <row r="397" spans="1:14" s="257" customFormat="1" ht="23.25" customHeight="1" x14ac:dyDescent="0.3">
      <c r="A397" s="25">
        <v>1</v>
      </c>
      <c r="C397" s="262"/>
      <c r="E397" s="262"/>
      <c r="F397" s="263"/>
      <c r="G397" s="645"/>
      <c r="H397" s="262"/>
      <c r="J397" s="262"/>
      <c r="K397" s="263"/>
      <c r="L397" s="262"/>
      <c r="M397" s="791"/>
      <c r="N397" s="25">
        <v>1</v>
      </c>
    </row>
    <row r="398" spans="1:14" s="96" customFormat="1" x14ac:dyDescent="0.3">
      <c r="A398" s="25">
        <v>1</v>
      </c>
      <c r="C398" s="19"/>
      <c r="D398" s="19"/>
      <c r="E398" s="19"/>
      <c r="F398" s="19"/>
      <c r="G398" s="656"/>
      <c r="I398" s="19"/>
      <c r="J398" s="19"/>
      <c r="K398" s="19"/>
      <c r="L398" s="19"/>
      <c r="M398" s="787"/>
      <c r="N398" s="25">
        <v>1</v>
      </c>
    </row>
    <row r="399" spans="1:14" x14ac:dyDescent="0.3">
      <c r="A399" s="25">
        <v>1</v>
      </c>
      <c r="N399" s="25">
        <v>1</v>
      </c>
    </row>
    <row r="400" spans="1:14" s="25" customFormat="1" ht="18.75" customHeight="1" x14ac:dyDescent="0.3">
      <c r="A400" s="25">
        <v>1</v>
      </c>
      <c r="C400" s="22" t="s">
        <v>115</v>
      </c>
      <c r="D400" s="20"/>
      <c r="E400" s="20"/>
      <c r="F400" s="20"/>
      <c r="G400" s="656"/>
      <c r="I400" s="22" t="s">
        <v>115</v>
      </c>
      <c r="J400" s="20"/>
      <c r="K400" s="20"/>
      <c r="L400" s="20"/>
      <c r="M400" s="788"/>
      <c r="N400" s="25">
        <v>1</v>
      </c>
    </row>
    <row r="401" spans="1:14" s="25" customFormat="1" ht="18.75" customHeight="1" x14ac:dyDescent="0.3">
      <c r="A401" s="25">
        <v>1</v>
      </c>
      <c r="C401" s="22" t="s">
        <v>137</v>
      </c>
      <c r="D401" s="20"/>
      <c r="E401" s="20"/>
      <c r="F401" s="20"/>
      <c r="G401" s="606"/>
      <c r="I401" s="22" t="s">
        <v>138</v>
      </c>
      <c r="J401" s="20"/>
      <c r="K401" s="20"/>
      <c r="L401" s="20"/>
      <c r="M401" s="788"/>
      <c r="N401" s="25">
        <v>1</v>
      </c>
    </row>
    <row r="402" spans="1:14" s="25" customFormat="1" ht="18.75" customHeight="1" x14ac:dyDescent="0.3">
      <c r="A402" s="25">
        <v>1</v>
      </c>
      <c r="C402" s="20"/>
      <c r="D402" s="20"/>
      <c r="E402" s="20"/>
      <c r="F402" s="20"/>
      <c r="G402" s="606"/>
      <c r="I402" s="20"/>
      <c r="J402" s="20"/>
      <c r="K402" s="20"/>
      <c r="L402" s="20"/>
      <c r="M402" s="788"/>
      <c r="N402" s="25">
        <v>1</v>
      </c>
    </row>
    <row r="403" spans="1:14" s="25" customFormat="1" ht="18.75" customHeight="1" x14ac:dyDescent="0.3">
      <c r="A403" s="25">
        <v>1</v>
      </c>
      <c r="C403" s="20"/>
      <c r="D403" s="20"/>
      <c r="F403" s="603" t="s">
        <v>116</v>
      </c>
      <c r="G403" s="606"/>
      <c r="I403" s="20"/>
      <c r="J403" s="20"/>
      <c r="L403" s="23" t="s">
        <v>116</v>
      </c>
      <c r="M403" s="788"/>
      <c r="N403" s="25">
        <v>1</v>
      </c>
    </row>
    <row r="404" spans="1:14" s="25" customFormat="1" ht="18.75" customHeight="1" x14ac:dyDescent="0.3">
      <c r="A404" s="25">
        <v>1</v>
      </c>
      <c r="C404" s="20"/>
      <c r="D404" s="20"/>
      <c r="F404" s="603" t="s">
        <v>134</v>
      </c>
      <c r="G404" s="606"/>
      <c r="I404" s="20"/>
      <c r="J404" s="20"/>
      <c r="L404" s="24" t="s">
        <v>134</v>
      </c>
      <c r="M404" s="788"/>
      <c r="N404" s="25">
        <v>1</v>
      </c>
    </row>
    <row r="405" spans="1:14" s="25" customFormat="1" ht="18.75" customHeight="1" x14ac:dyDescent="0.3">
      <c r="A405" s="25">
        <v>1</v>
      </c>
      <c r="C405" s="20"/>
      <c r="D405" s="20"/>
      <c r="F405" s="603" t="s">
        <v>117</v>
      </c>
      <c r="G405" s="606"/>
      <c r="I405" s="20"/>
      <c r="J405" s="20"/>
      <c r="L405" s="24" t="s">
        <v>117</v>
      </c>
      <c r="M405" s="788"/>
      <c r="N405" s="25">
        <v>1</v>
      </c>
    </row>
    <row r="406" spans="1:14" s="25" customFormat="1" ht="18.75" customHeight="1" x14ac:dyDescent="0.3">
      <c r="A406" s="25">
        <v>1</v>
      </c>
      <c r="C406" s="20"/>
      <c r="D406" s="20"/>
      <c r="F406" s="603" t="s">
        <v>257</v>
      </c>
      <c r="G406" s="606"/>
      <c r="I406" s="20"/>
      <c r="J406" s="20"/>
      <c r="L406" s="24" t="s">
        <v>257</v>
      </c>
      <c r="M406" s="788"/>
      <c r="N406" s="25">
        <v>1</v>
      </c>
    </row>
    <row r="407" spans="1:14" s="25" customFormat="1" ht="18.75" customHeight="1" x14ac:dyDescent="0.3">
      <c r="A407" s="25">
        <v>1</v>
      </c>
      <c r="C407" s="20"/>
      <c r="D407" s="20"/>
      <c r="E407" s="20"/>
      <c r="F407" s="20"/>
      <c r="G407" s="656"/>
      <c r="I407" s="20"/>
      <c r="J407" s="20"/>
      <c r="K407" s="20"/>
      <c r="L407" s="20"/>
      <c r="M407" s="788"/>
      <c r="N407" s="25">
        <v>1</v>
      </c>
    </row>
    <row r="408" spans="1:14" s="25" customFormat="1" ht="18.75" customHeight="1" x14ac:dyDescent="0.3">
      <c r="A408" s="25">
        <v>1</v>
      </c>
      <c r="C408" s="20"/>
      <c r="D408" s="20"/>
      <c r="E408" s="20"/>
      <c r="F408" s="20"/>
      <c r="G408" s="656"/>
      <c r="I408" s="20"/>
      <c r="J408" s="20"/>
      <c r="K408" s="20"/>
      <c r="L408" s="20"/>
      <c r="M408" s="788"/>
      <c r="N408" s="25">
        <v>1</v>
      </c>
    </row>
    <row r="409" spans="1:14" s="25" customFormat="1" ht="18.75" customHeight="1" x14ac:dyDescent="0.3">
      <c r="A409" s="25">
        <v>1</v>
      </c>
      <c r="C409" s="20"/>
      <c r="D409" s="20"/>
      <c r="E409" s="20"/>
      <c r="F409" s="20"/>
      <c r="G409" s="656"/>
      <c r="I409" s="20"/>
      <c r="J409" s="20"/>
      <c r="K409" s="20"/>
      <c r="L409" s="20"/>
      <c r="M409" s="788"/>
      <c r="N409" s="25">
        <v>1</v>
      </c>
    </row>
    <row r="410" spans="1:14" s="25" customFormat="1" ht="18.75" customHeight="1" x14ac:dyDescent="0.3">
      <c r="A410" s="25">
        <v>1</v>
      </c>
      <c r="C410" s="1612" t="s">
        <v>119</v>
      </c>
      <c r="D410" s="1612"/>
      <c r="E410" s="1612"/>
      <c r="F410" s="26"/>
      <c r="G410" s="606"/>
      <c r="I410" s="1612" t="s">
        <v>119</v>
      </c>
      <c r="J410" s="1612"/>
      <c r="K410" s="1612"/>
      <c r="L410" s="26"/>
      <c r="M410" s="788"/>
      <c r="N410" s="25">
        <v>1</v>
      </c>
    </row>
    <row r="411" spans="1:14" s="25" customFormat="1" ht="18.75" customHeight="1" x14ac:dyDescent="0.3">
      <c r="A411" s="25">
        <v>1</v>
      </c>
      <c r="C411" s="1610">
        <v>45211</v>
      </c>
      <c r="D411" s="1610"/>
      <c r="E411" s="1610"/>
      <c r="F411" s="27"/>
      <c r="G411" s="606"/>
      <c r="I411" s="1610">
        <f>C411</f>
        <v>45211</v>
      </c>
      <c r="J411" s="1610"/>
      <c r="K411" s="1610"/>
      <c r="L411" s="27"/>
      <c r="M411" s="788"/>
      <c r="N411" s="25">
        <v>1</v>
      </c>
    </row>
    <row r="412" spans="1:14" s="25" customFormat="1" ht="18.75" customHeight="1" x14ac:dyDescent="0.3">
      <c r="A412" s="25">
        <v>1</v>
      </c>
      <c r="C412" s="20"/>
      <c r="D412" s="20"/>
      <c r="E412" s="20"/>
      <c r="F412" s="27"/>
      <c r="G412" s="606"/>
      <c r="I412" s="20"/>
      <c r="J412" s="20"/>
      <c r="K412" s="20"/>
      <c r="L412" s="27"/>
      <c r="M412" s="788"/>
      <c r="N412" s="25">
        <v>1</v>
      </c>
    </row>
    <row r="413" spans="1:14" s="25" customFormat="1" ht="18.75" customHeight="1" x14ac:dyDescent="0.3">
      <c r="A413" s="25">
        <v>1</v>
      </c>
      <c r="C413" s="882"/>
      <c r="D413" s="20"/>
      <c r="E413" s="20"/>
      <c r="F413" s="27"/>
      <c r="G413" s="606"/>
      <c r="I413" s="882"/>
      <c r="J413" s="20"/>
      <c r="K413" s="20"/>
      <c r="L413" s="27"/>
      <c r="M413" s="788"/>
      <c r="N413" s="25">
        <v>1</v>
      </c>
    </row>
    <row r="414" spans="1:14" s="25" customFormat="1" ht="18.75" customHeight="1" x14ac:dyDescent="0.3">
      <c r="A414" s="25">
        <v>1</v>
      </c>
      <c r="B414" s="28" t="s">
        <v>120</v>
      </c>
      <c r="C414" s="29" t="s">
        <v>121</v>
      </c>
      <c r="D414" s="1611" t="s">
        <v>122</v>
      </c>
      <c r="E414" s="1611"/>
      <c r="F414" s="1611"/>
      <c r="G414" s="606"/>
      <c r="H414" s="28" t="s">
        <v>120</v>
      </c>
      <c r="I414" s="29" t="s">
        <v>121</v>
      </c>
      <c r="J414" s="1611" t="s">
        <v>123</v>
      </c>
      <c r="K414" s="1611"/>
      <c r="L414" s="1611"/>
      <c r="M414" s="788"/>
      <c r="N414" s="25">
        <v>1</v>
      </c>
    </row>
    <row r="415" spans="1:14" s="25" customFormat="1" ht="18.75" customHeight="1" x14ac:dyDescent="0.3">
      <c r="A415" s="25">
        <v>1</v>
      </c>
      <c r="B415" s="28" t="s">
        <v>124</v>
      </c>
      <c r="C415" s="28" t="s">
        <v>265</v>
      </c>
      <c r="D415" s="29" t="s">
        <v>125</v>
      </c>
      <c r="E415" s="883" t="s">
        <v>126</v>
      </c>
      <c r="F415" s="883" t="s">
        <v>127</v>
      </c>
      <c r="G415" s="606"/>
      <c r="H415" s="28" t="s">
        <v>124</v>
      </c>
      <c r="I415" s="28" t="s">
        <v>265</v>
      </c>
      <c r="J415" s="29" t="s">
        <v>125</v>
      </c>
      <c r="K415" s="883" t="s">
        <v>126</v>
      </c>
      <c r="L415" s="883" t="s">
        <v>127</v>
      </c>
      <c r="M415" s="788"/>
      <c r="N415" s="25">
        <v>1</v>
      </c>
    </row>
    <row r="416" spans="1:14" s="4" customFormat="1" x14ac:dyDescent="0.3">
      <c r="A416" s="25">
        <v>1</v>
      </c>
      <c r="B416" s="5">
        <v>1</v>
      </c>
      <c r="C416" s="6" t="s">
        <v>94</v>
      </c>
      <c r="D416" s="2" t="s">
        <v>5</v>
      </c>
      <c r="E416" s="3">
        <v>60</v>
      </c>
      <c r="F416" s="3">
        <v>125</v>
      </c>
      <c r="G416" s="605">
        <v>124</v>
      </c>
      <c r="H416" s="5">
        <v>1</v>
      </c>
      <c r="I416" s="6" t="s">
        <v>94</v>
      </c>
      <c r="J416" s="2" t="s">
        <v>5</v>
      </c>
      <c r="K416" s="3">
        <v>60</v>
      </c>
      <c r="L416" s="3">
        <v>125</v>
      </c>
      <c r="M416" s="790"/>
      <c r="N416" s="25">
        <v>1</v>
      </c>
    </row>
    <row r="417" spans="1:14" s="25" customFormat="1" x14ac:dyDescent="0.3">
      <c r="A417" s="25">
        <v>1</v>
      </c>
      <c r="B417" s="5" t="s">
        <v>3</v>
      </c>
      <c r="C417" s="6" t="s">
        <v>43</v>
      </c>
      <c r="D417" s="2" t="s">
        <v>17</v>
      </c>
      <c r="E417" s="3">
        <v>40</v>
      </c>
      <c r="F417" s="3">
        <v>242.70999999999998</v>
      </c>
      <c r="G417" s="606">
        <v>6.75</v>
      </c>
      <c r="H417" s="5" t="s">
        <v>3</v>
      </c>
      <c r="I417" s="6" t="s">
        <v>43</v>
      </c>
      <c r="J417" s="2" t="s">
        <v>44</v>
      </c>
      <c r="K417" s="3">
        <v>50</v>
      </c>
      <c r="L417" s="3">
        <v>298.71999999999997</v>
      </c>
      <c r="M417" s="788"/>
      <c r="N417" s="25">
        <v>1</v>
      </c>
    </row>
    <row r="418" spans="1:14" s="25" customFormat="1" ht="19.5" customHeight="1" x14ac:dyDescent="0.3">
      <c r="A418" s="25">
        <v>1</v>
      </c>
      <c r="B418" s="883" t="s">
        <v>0</v>
      </c>
      <c r="C418" s="6" t="s">
        <v>87</v>
      </c>
      <c r="D418" s="2" t="s">
        <v>22</v>
      </c>
      <c r="E418" s="3">
        <v>24</v>
      </c>
      <c r="F418" s="3">
        <v>5.5719999999999992</v>
      </c>
      <c r="G418" s="490">
        <v>3.4</v>
      </c>
      <c r="H418" s="883" t="s">
        <v>0</v>
      </c>
      <c r="I418" s="6" t="s">
        <v>87</v>
      </c>
      <c r="J418" s="2" t="s">
        <v>22</v>
      </c>
      <c r="K418" s="3">
        <v>24</v>
      </c>
      <c r="L418" s="3">
        <v>5.5719999999999992</v>
      </c>
      <c r="M418" s="788"/>
      <c r="N418" s="25">
        <v>1</v>
      </c>
    </row>
    <row r="419" spans="1:14" s="25" customFormat="1" x14ac:dyDescent="0.3">
      <c r="A419" s="25">
        <v>1</v>
      </c>
      <c r="B419" s="5">
        <v>4</v>
      </c>
      <c r="C419" s="6" t="s">
        <v>114</v>
      </c>
      <c r="D419" s="2" t="s">
        <v>2</v>
      </c>
      <c r="E419" s="3">
        <v>6.75</v>
      </c>
      <c r="F419" s="3">
        <v>28</v>
      </c>
      <c r="G419" s="606">
        <v>110</v>
      </c>
      <c r="H419" s="5">
        <v>4</v>
      </c>
      <c r="I419" s="6" t="s">
        <v>114</v>
      </c>
      <c r="J419" s="2" t="s">
        <v>2</v>
      </c>
      <c r="K419" s="3">
        <v>6.75</v>
      </c>
      <c r="L419" s="3">
        <v>28</v>
      </c>
      <c r="M419" s="788"/>
      <c r="N419" s="25">
        <v>1</v>
      </c>
    </row>
    <row r="420" spans="1:14" s="25" customFormat="1" x14ac:dyDescent="0.3">
      <c r="A420" s="25">
        <v>1</v>
      </c>
      <c r="B420" s="883" t="s">
        <v>23</v>
      </c>
      <c r="C420" s="6" t="s">
        <v>107</v>
      </c>
      <c r="D420" s="2" t="s">
        <v>14</v>
      </c>
      <c r="E420" s="3">
        <v>3.4</v>
      </c>
      <c r="F420" s="3">
        <v>93.2</v>
      </c>
      <c r="G420" s="606"/>
      <c r="H420" s="883" t="s">
        <v>23</v>
      </c>
      <c r="I420" s="6" t="s">
        <v>107</v>
      </c>
      <c r="J420" s="2" t="s">
        <v>14</v>
      </c>
      <c r="K420" s="3">
        <v>3.4</v>
      </c>
      <c r="L420" s="3">
        <v>93.2</v>
      </c>
      <c r="M420" s="788"/>
      <c r="N420" s="25">
        <v>1</v>
      </c>
    </row>
    <row r="421" spans="1:14" s="25" customFormat="1" ht="19.5" customHeight="1" x14ac:dyDescent="0.3">
      <c r="A421" s="25">
        <v>1</v>
      </c>
      <c r="B421" s="883" t="s">
        <v>51</v>
      </c>
      <c r="C421" s="6" t="s">
        <v>110</v>
      </c>
      <c r="D421" s="2" t="s">
        <v>4</v>
      </c>
      <c r="E421" s="3">
        <v>100</v>
      </c>
      <c r="F421" s="3">
        <v>47</v>
      </c>
      <c r="G421" s="605"/>
      <c r="H421" s="883" t="s">
        <v>51</v>
      </c>
      <c r="I421" s="6" t="s">
        <v>110</v>
      </c>
      <c r="J421" s="2" t="s">
        <v>4</v>
      </c>
      <c r="K421" s="3">
        <v>100</v>
      </c>
      <c r="L421" s="3">
        <v>47</v>
      </c>
      <c r="M421" s="788"/>
      <c r="N421" s="25">
        <v>1</v>
      </c>
    </row>
    <row r="422" spans="1:14" s="25" customFormat="1" x14ac:dyDescent="0.3">
      <c r="A422" s="25">
        <v>1</v>
      </c>
      <c r="B422" s="5"/>
      <c r="C422" s="6"/>
      <c r="D422" s="2"/>
      <c r="E422" s="3"/>
      <c r="F422" s="3"/>
      <c r="G422" s="656"/>
      <c r="H422" s="5"/>
      <c r="I422" s="6"/>
      <c r="J422" s="2"/>
      <c r="K422" s="3"/>
      <c r="L422" s="3"/>
      <c r="M422" s="788"/>
      <c r="N422" s="25">
        <v>1</v>
      </c>
    </row>
    <row r="423" spans="1:14" s="25" customFormat="1" x14ac:dyDescent="0.3">
      <c r="A423" s="25">
        <v>1</v>
      </c>
      <c r="B423" s="5"/>
      <c r="C423" s="6"/>
      <c r="D423" s="2" t="s">
        <v>128</v>
      </c>
      <c r="E423" s="3">
        <f>SUM(E416:E422)</f>
        <v>234.15</v>
      </c>
      <c r="F423" s="3">
        <f>SUM(F416:F422)</f>
        <v>541.48199999999997</v>
      </c>
      <c r="G423" s="656"/>
      <c r="H423" s="5"/>
      <c r="I423" s="6"/>
      <c r="J423" s="2" t="s">
        <v>128</v>
      </c>
      <c r="K423" s="3">
        <f>SUM(K416:K422)</f>
        <v>244.15</v>
      </c>
      <c r="L423" s="3">
        <f>SUM(L416:L422)</f>
        <v>597.49199999999996</v>
      </c>
      <c r="M423" s="788"/>
      <c r="N423" s="25">
        <v>1</v>
      </c>
    </row>
    <row r="424" spans="1:14" s="25" customFormat="1" x14ac:dyDescent="0.3">
      <c r="A424" s="25">
        <v>1</v>
      </c>
      <c r="B424" s="5"/>
      <c r="C424" s="6"/>
      <c r="D424" s="2"/>
      <c r="E424" s="3"/>
      <c r="F424" s="3"/>
      <c r="G424" s="656"/>
      <c r="H424" s="5"/>
      <c r="I424" s="6"/>
      <c r="J424" s="2"/>
      <c r="K424" s="3"/>
      <c r="L424" s="3"/>
      <c r="M424" s="788"/>
      <c r="N424" s="25">
        <v>1</v>
      </c>
    </row>
    <row r="425" spans="1:14" s="25" customFormat="1" x14ac:dyDescent="0.3">
      <c r="A425" s="25">
        <v>1</v>
      </c>
      <c r="B425" s="5">
        <v>1</v>
      </c>
      <c r="C425" s="6" t="s">
        <v>1</v>
      </c>
      <c r="D425" s="2" t="s">
        <v>5</v>
      </c>
      <c r="E425" s="3">
        <v>200</v>
      </c>
      <c r="F425" s="3">
        <v>86</v>
      </c>
      <c r="G425" s="656">
        <v>60</v>
      </c>
      <c r="H425" s="5">
        <v>1</v>
      </c>
      <c r="I425" s="6"/>
      <c r="J425" s="2"/>
      <c r="K425" s="3"/>
      <c r="L425" s="3"/>
      <c r="M425" s="788"/>
      <c r="N425" s="25">
        <v>1</v>
      </c>
    </row>
    <row r="426" spans="1:14" s="25" customFormat="1" x14ac:dyDescent="0.3">
      <c r="A426" s="25">
        <v>1</v>
      </c>
      <c r="B426" s="5">
        <v>2</v>
      </c>
      <c r="C426" s="6" t="s">
        <v>238</v>
      </c>
      <c r="D426" s="2" t="s">
        <v>251</v>
      </c>
      <c r="E426" s="3">
        <v>225</v>
      </c>
      <c r="F426" s="3">
        <v>114</v>
      </c>
      <c r="G426" s="656">
        <v>65</v>
      </c>
      <c r="H426" s="5">
        <v>2</v>
      </c>
      <c r="I426" s="6"/>
      <c r="J426" s="2"/>
      <c r="K426" s="3"/>
      <c r="L426" s="3"/>
      <c r="M426" s="788"/>
      <c r="N426" s="25">
        <v>1</v>
      </c>
    </row>
    <row r="427" spans="1:14" s="25" customFormat="1" x14ac:dyDescent="0.3">
      <c r="A427" s="25">
        <v>1</v>
      </c>
      <c r="B427" s="5">
        <v>3</v>
      </c>
      <c r="C427" s="6" t="s">
        <v>93</v>
      </c>
      <c r="D427" s="2" t="s">
        <v>5</v>
      </c>
      <c r="E427" s="3">
        <v>135</v>
      </c>
      <c r="F427" s="3">
        <v>94.25</v>
      </c>
      <c r="G427" s="656">
        <v>59</v>
      </c>
      <c r="H427" s="5">
        <v>3</v>
      </c>
      <c r="I427" s="6"/>
      <c r="J427" s="2"/>
      <c r="K427" s="3"/>
      <c r="L427" s="3"/>
      <c r="M427" s="788"/>
      <c r="N427" s="25">
        <v>1</v>
      </c>
    </row>
    <row r="428" spans="1:14" s="25" customFormat="1" x14ac:dyDescent="0.3">
      <c r="A428" s="25">
        <v>1</v>
      </c>
      <c r="B428" s="5">
        <v>4</v>
      </c>
      <c r="C428" s="6" t="s">
        <v>253</v>
      </c>
      <c r="D428" s="2" t="s">
        <v>218</v>
      </c>
      <c r="E428" s="3">
        <v>125</v>
      </c>
      <c r="F428" s="3">
        <v>146.4</v>
      </c>
      <c r="G428" s="656">
        <v>15</v>
      </c>
      <c r="H428" s="5">
        <v>4</v>
      </c>
      <c r="I428" s="6"/>
      <c r="J428" s="2"/>
      <c r="K428" s="3"/>
      <c r="L428" s="3"/>
      <c r="M428" s="788"/>
      <c r="N428" s="25">
        <v>1</v>
      </c>
    </row>
    <row r="429" spans="1:14" s="25" customFormat="1" x14ac:dyDescent="0.3">
      <c r="A429" s="25">
        <v>1</v>
      </c>
      <c r="B429" s="5">
        <v>5</v>
      </c>
      <c r="C429" s="6" t="s">
        <v>255</v>
      </c>
      <c r="D429" s="2" t="s">
        <v>218</v>
      </c>
      <c r="E429" s="3">
        <v>80</v>
      </c>
      <c r="F429" s="3">
        <v>105.16</v>
      </c>
      <c r="G429" s="656">
        <v>3.4</v>
      </c>
      <c r="H429" s="5">
        <v>5</v>
      </c>
      <c r="I429" s="6"/>
      <c r="J429" s="2"/>
      <c r="K429" s="3"/>
      <c r="L429" s="3"/>
      <c r="M429" s="788"/>
      <c r="N429" s="25">
        <v>1</v>
      </c>
    </row>
    <row r="430" spans="1:14" s="25" customFormat="1" x14ac:dyDescent="0.3">
      <c r="A430" s="25">
        <v>1</v>
      </c>
      <c r="B430" s="5">
        <v>6</v>
      </c>
      <c r="C430" s="6" t="s">
        <v>252</v>
      </c>
      <c r="D430" s="2" t="s">
        <v>251</v>
      </c>
      <c r="E430" s="3">
        <v>105</v>
      </c>
      <c r="F430" s="3">
        <v>142</v>
      </c>
      <c r="G430" s="656">
        <v>1.2</v>
      </c>
      <c r="H430" s="5">
        <v>6</v>
      </c>
      <c r="I430" s="6"/>
      <c r="J430" s="2"/>
      <c r="K430" s="3"/>
      <c r="L430" s="3"/>
      <c r="M430" s="788"/>
      <c r="N430" s="25">
        <v>1</v>
      </c>
    </row>
    <row r="431" spans="1:14" s="25" customFormat="1" x14ac:dyDescent="0.3">
      <c r="A431" s="25">
        <v>1</v>
      </c>
      <c r="B431" s="5">
        <v>7</v>
      </c>
      <c r="C431" s="6" t="s">
        <v>254</v>
      </c>
      <c r="D431" s="2" t="s">
        <v>218</v>
      </c>
      <c r="E431" s="3">
        <v>120</v>
      </c>
      <c r="F431" s="3">
        <v>144</v>
      </c>
      <c r="G431" s="656"/>
      <c r="H431" s="5">
        <v>7</v>
      </c>
      <c r="I431" s="6"/>
      <c r="J431" s="2"/>
      <c r="K431" s="3"/>
      <c r="L431" s="3"/>
      <c r="M431" s="788"/>
      <c r="N431" s="25">
        <v>1</v>
      </c>
    </row>
    <row r="432" spans="1:14" s="25" customFormat="1" x14ac:dyDescent="0.3">
      <c r="A432" s="25">
        <v>1</v>
      </c>
      <c r="B432" s="5">
        <v>8</v>
      </c>
      <c r="C432" s="6" t="s">
        <v>31</v>
      </c>
      <c r="D432" s="2" t="s">
        <v>5</v>
      </c>
      <c r="E432" s="3">
        <v>55</v>
      </c>
      <c r="F432" s="3">
        <v>88</v>
      </c>
      <c r="G432" s="656"/>
      <c r="H432" s="5">
        <v>8</v>
      </c>
      <c r="I432" s="6"/>
      <c r="J432" s="2"/>
      <c r="K432" s="3"/>
      <c r="L432" s="3"/>
      <c r="M432" s="788"/>
      <c r="N432" s="25">
        <v>1</v>
      </c>
    </row>
    <row r="433" spans="1:14" s="50" customFormat="1" x14ac:dyDescent="0.3">
      <c r="A433" s="25">
        <v>1</v>
      </c>
      <c r="B433" s="883"/>
      <c r="C433" s="1"/>
      <c r="D433" s="883"/>
      <c r="E433" s="7"/>
      <c r="F433" s="7"/>
      <c r="G433" s="657"/>
      <c r="H433" s="883"/>
      <c r="I433" s="1"/>
      <c r="J433" s="883"/>
      <c r="K433" s="7"/>
      <c r="L433" s="7"/>
      <c r="M433" s="792"/>
      <c r="N433" s="25">
        <v>1</v>
      </c>
    </row>
    <row r="434" spans="1:14" s="25" customFormat="1" x14ac:dyDescent="0.3">
      <c r="A434" s="25">
        <v>1</v>
      </c>
      <c r="B434" s="5"/>
      <c r="C434" s="6"/>
      <c r="D434" s="2" t="s">
        <v>128</v>
      </c>
      <c r="E434" s="3">
        <v>1045</v>
      </c>
      <c r="F434" s="3">
        <v>919.81</v>
      </c>
      <c r="G434" s="656"/>
      <c r="H434" s="5"/>
      <c r="I434" s="6"/>
      <c r="J434" s="2"/>
      <c r="K434" s="3"/>
      <c r="L434" s="3"/>
      <c r="M434" s="788"/>
      <c r="N434" s="25">
        <v>1</v>
      </c>
    </row>
    <row r="435" spans="1:14" s="25" customFormat="1" x14ac:dyDescent="0.3">
      <c r="A435" s="25">
        <v>1</v>
      </c>
      <c r="B435" s="5"/>
      <c r="C435" s="6"/>
      <c r="D435" s="2"/>
      <c r="E435" s="3"/>
      <c r="F435" s="3"/>
      <c r="G435" s="656"/>
      <c r="H435" s="5"/>
      <c r="I435" s="6"/>
      <c r="J435" s="2"/>
      <c r="K435" s="3"/>
      <c r="L435" s="3"/>
      <c r="M435" s="788"/>
      <c r="N435" s="25">
        <v>1</v>
      </c>
    </row>
    <row r="436" spans="1:14" s="25" customFormat="1" x14ac:dyDescent="0.3">
      <c r="A436" s="25">
        <v>1</v>
      </c>
      <c r="B436" s="5"/>
      <c r="C436" s="6"/>
      <c r="D436" s="2"/>
      <c r="E436" s="3"/>
      <c r="F436" s="3"/>
      <c r="G436" s="656"/>
      <c r="H436" s="5"/>
      <c r="I436" s="6"/>
      <c r="J436" s="2"/>
      <c r="K436" s="3"/>
      <c r="L436" s="3"/>
      <c r="M436" s="788"/>
      <c r="N436" s="25">
        <v>1</v>
      </c>
    </row>
    <row r="437" spans="1:14" s="25" customFormat="1" x14ac:dyDescent="0.3">
      <c r="A437" s="25">
        <v>1</v>
      </c>
      <c r="B437" s="5"/>
      <c r="C437" s="6"/>
      <c r="D437" s="2"/>
      <c r="E437" s="3"/>
      <c r="F437" s="3"/>
      <c r="G437" s="656"/>
      <c r="H437" s="5"/>
      <c r="I437" s="6"/>
      <c r="J437" s="2"/>
      <c r="K437" s="3"/>
      <c r="L437" s="3"/>
      <c r="M437" s="788"/>
      <c r="N437" s="25">
        <v>1</v>
      </c>
    </row>
    <row r="438" spans="1:14" s="25" customFormat="1" x14ac:dyDescent="0.3">
      <c r="A438" s="25">
        <v>1</v>
      </c>
      <c r="B438" s="28" t="s">
        <v>124</v>
      </c>
      <c r="C438" s="3" t="s">
        <v>259</v>
      </c>
      <c r="D438" s="2" t="s">
        <v>125</v>
      </c>
      <c r="E438" s="3" t="s">
        <v>126</v>
      </c>
      <c r="F438" s="3" t="s">
        <v>127</v>
      </c>
      <c r="G438" s="656"/>
      <c r="H438" s="28" t="s">
        <v>124</v>
      </c>
      <c r="I438" s="3" t="s">
        <v>259</v>
      </c>
      <c r="J438" s="2" t="s">
        <v>125</v>
      </c>
      <c r="K438" s="3" t="s">
        <v>126</v>
      </c>
      <c r="L438" s="3" t="s">
        <v>127</v>
      </c>
      <c r="M438" s="788"/>
      <c r="N438" s="25">
        <v>1</v>
      </c>
    </row>
    <row r="439" spans="1:14" s="8" customFormat="1" x14ac:dyDescent="0.3">
      <c r="A439" s="25">
        <v>1</v>
      </c>
      <c r="B439" s="5">
        <v>1</v>
      </c>
      <c r="C439" s="6" t="s">
        <v>100</v>
      </c>
      <c r="D439" s="2" t="s">
        <v>9</v>
      </c>
      <c r="E439" s="3">
        <v>60</v>
      </c>
      <c r="F439" s="3">
        <v>287.25</v>
      </c>
      <c r="G439" s="605"/>
      <c r="H439" s="5">
        <v>1</v>
      </c>
      <c r="I439" s="6" t="s">
        <v>100</v>
      </c>
      <c r="J439" s="2" t="s">
        <v>9</v>
      </c>
      <c r="K439" s="3">
        <v>60</v>
      </c>
      <c r="L439" s="3">
        <v>287.25</v>
      </c>
      <c r="M439" s="786"/>
      <c r="N439" s="25">
        <v>1</v>
      </c>
    </row>
    <row r="440" spans="1:14" s="25" customFormat="1" ht="19.5" customHeight="1" x14ac:dyDescent="0.3">
      <c r="A440" s="25">
        <v>1</v>
      </c>
      <c r="B440" s="5">
        <v>2</v>
      </c>
      <c r="C440" s="6" t="s">
        <v>72</v>
      </c>
      <c r="D440" s="2" t="s">
        <v>4</v>
      </c>
      <c r="E440" s="3">
        <v>65</v>
      </c>
      <c r="F440" s="3">
        <v>226</v>
      </c>
      <c r="G440" s="605"/>
      <c r="H440" s="5">
        <v>2</v>
      </c>
      <c r="I440" s="6" t="s">
        <v>72</v>
      </c>
      <c r="J440" s="2" t="s">
        <v>17</v>
      </c>
      <c r="K440" s="3">
        <v>85</v>
      </c>
      <c r="L440" s="3">
        <v>271.20000000000005</v>
      </c>
      <c r="M440" s="788"/>
      <c r="N440" s="25">
        <v>1</v>
      </c>
    </row>
    <row r="441" spans="1:14" s="50" customFormat="1" x14ac:dyDescent="0.3">
      <c r="A441" s="25">
        <v>1</v>
      </c>
      <c r="B441" s="883">
        <v>3</v>
      </c>
      <c r="C441" s="6" t="s">
        <v>61</v>
      </c>
      <c r="D441" s="2" t="s">
        <v>17</v>
      </c>
      <c r="E441" s="3">
        <v>35</v>
      </c>
      <c r="F441" s="3">
        <v>180</v>
      </c>
      <c r="G441" s="605"/>
      <c r="H441" s="883">
        <v>3</v>
      </c>
      <c r="I441" s="6" t="s">
        <v>61</v>
      </c>
      <c r="J441" s="2" t="s">
        <v>44</v>
      </c>
      <c r="K441" s="3">
        <v>41</v>
      </c>
      <c r="L441" s="3">
        <v>216</v>
      </c>
      <c r="M441" s="792"/>
      <c r="N441" s="25">
        <v>1</v>
      </c>
    </row>
    <row r="442" spans="1:14" s="50" customFormat="1" x14ac:dyDescent="0.3">
      <c r="A442" s="25">
        <v>1</v>
      </c>
      <c r="B442" s="883" t="s">
        <v>77</v>
      </c>
      <c r="C442" s="6" t="s">
        <v>69</v>
      </c>
      <c r="D442" s="2" t="s">
        <v>22</v>
      </c>
      <c r="E442" s="3">
        <v>24</v>
      </c>
      <c r="F442" s="3">
        <v>3.9199999999999995</v>
      </c>
      <c r="G442" s="605"/>
      <c r="H442" s="883" t="s">
        <v>77</v>
      </c>
      <c r="I442" s="6" t="s">
        <v>69</v>
      </c>
      <c r="J442" s="2" t="s">
        <v>22</v>
      </c>
      <c r="K442" s="3">
        <v>24</v>
      </c>
      <c r="L442" s="3">
        <v>3.9199999999999995</v>
      </c>
      <c r="M442" s="786"/>
      <c r="N442" s="25">
        <v>1</v>
      </c>
    </row>
    <row r="443" spans="1:14" s="25" customFormat="1" ht="19.5" customHeight="1" x14ac:dyDescent="0.3">
      <c r="A443" s="25">
        <v>1</v>
      </c>
      <c r="B443" s="883" t="s">
        <v>23</v>
      </c>
      <c r="C443" s="6" t="s">
        <v>144</v>
      </c>
      <c r="D443" s="2" t="s">
        <v>2</v>
      </c>
      <c r="E443" s="3">
        <v>15</v>
      </c>
      <c r="F443" s="3">
        <v>88</v>
      </c>
      <c r="G443" s="656"/>
      <c r="H443" s="883" t="s">
        <v>23</v>
      </c>
      <c r="I443" s="6" t="s">
        <v>144</v>
      </c>
      <c r="J443" s="2" t="s">
        <v>2</v>
      </c>
      <c r="K443" s="3">
        <v>15</v>
      </c>
      <c r="L443" s="3">
        <v>88</v>
      </c>
      <c r="M443" s="788"/>
      <c r="N443" s="25">
        <v>1</v>
      </c>
    </row>
    <row r="444" spans="1:14" s="50" customFormat="1" x14ac:dyDescent="0.3">
      <c r="A444" s="25">
        <v>1</v>
      </c>
      <c r="B444" s="883" t="s">
        <v>51</v>
      </c>
      <c r="C444" s="6" t="s">
        <v>107</v>
      </c>
      <c r="D444" s="2" t="s">
        <v>14</v>
      </c>
      <c r="E444" s="3">
        <v>3.4</v>
      </c>
      <c r="F444" s="3">
        <v>93.2</v>
      </c>
      <c r="G444" s="605"/>
      <c r="H444" s="883" t="s">
        <v>51</v>
      </c>
      <c r="I444" s="6" t="s">
        <v>107</v>
      </c>
      <c r="J444" s="2" t="s">
        <v>14</v>
      </c>
      <c r="K444" s="3">
        <v>3.4</v>
      </c>
      <c r="L444" s="3">
        <v>93.2</v>
      </c>
      <c r="M444" s="786"/>
      <c r="N444" s="25">
        <v>1</v>
      </c>
    </row>
    <row r="445" spans="1:14" s="25" customFormat="1" ht="19.5" customHeight="1" x14ac:dyDescent="0.3">
      <c r="A445" s="25">
        <v>1</v>
      </c>
      <c r="B445" s="883" t="s">
        <v>15</v>
      </c>
      <c r="C445" s="6" t="s">
        <v>108</v>
      </c>
      <c r="D445" s="2" t="s">
        <v>65</v>
      </c>
      <c r="E445" s="3">
        <v>1.2</v>
      </c>
      <c r="F445" s="3">
        <v>21.5</v>
      </c>
      <c r="G445" s="656"/>
      <c r="H445" s="883" t="s">
        <v>15</v>
      </c>
      <c r="I445" s="6" t="s">
        <v>108</v>
      </c>
      <c r="J445" s="2" t="s">
        <v>65</v>
      </c>
      <c r="K445" s="3">
        <v>1.2</v>
      </c>
      <c r="L445" s="3">
        <v>21.5</v>
      </c>
      <c r="M445" s="788"/>
      <c r="N445" s="25">
        <v>1</v>
      </c>
    </row>
    <row r="446" spans="1:14" s="25" customFormat="1" x14ac:dyDescent="0.3">
      <c r="A446" s="25">
        <v>1</v>
      </c>
      <c r="B446" s="5"/>
      <c r="C446" s="6"/>
      <c r="D446" s="2"/>
      <c r="E446" s="3"/>
      <c r="F446" s="3"/>
      <c r="G446" s="606"/>
      <c r="H446" s="5"/>
      <c r="I446" s="6"/>
      <c r="J446" s="2"/>
      <c r="K446" s="3"/>
      <c r="L446" s="3"/>
      <c r="M446" s="788"/>
      <c r="N446" s="25">
        <v>1</v>
      </c>
    </row>
    <row r="447" spans="1:14" s="50" customFormat="1" x14ac:dyDescent="0.3">
      <c r="A447" s="25">
        <v>1</v>
      </c>
      <c r="B447" s="5"/>
      <c r="C447" s="422"/>
      <c r="D447" s="423"/>
      <c r="E447" s="424"/>
      <c r="F447" s="424"/>
      <c r="G447" s="657"/>
      <c r="H447" s="421"/>
      <c r="I447" s="422"/>
      <c r="J447" s="423"/>
      <c r="K447" s="424"/>
      <c r="L447" s="424"/>
      <c r="M447" s="792"/>
      <c r="N447" s="25">
        <v>1</v>
      </c>
    </row>
    <row r="448" spans="1:14" s="25" customFormat="1" x14ac:dyDescent="0.3">
      <c r="A448" s="25">
        <v>1</v>
      </c>
      <c r="B448" s="883"/>
      <c r="C448" s="422"/>
      <c r="D448" s="423" t="s">
        <v>128</v>
      </c>
      <c r="E448" s="424">
        <f>SUM(E439:E447)</f>
        <v>203.6</v>
      </c>
      <c r="F448" s="424">
        <f>SUM(F439:F447)</f>
        <v>899.87</v>
      </c>
      <c r="G448" s="658"/>
      <c r="H448" s="425"/>
      <c r="I448" s="422"/>
      <c r="J448" s="423" t="s">
        <v>128</v>
      </c>
      <c r="K448" s="424">
        <f>SUM(K439:K447)</f>
        <v>229.6</v>
      </c>
      <c r="L448" s="424">
        <f>SUM(L439:L447)</f>
        <v>981.07</v>
      </c>
      <c r="M448" s="788"/>
      <c r="N448" s="25">
        <v>1</v>
      </c>
    </row>
    <row r="449" spans="1:14" s="25" customFormat="1" x14ac:dyDescent="0.3">
      <c r="A449" s="25">
        <v>1</v>
      </c>
      <c r="B449" s="5"/>
      <c r="C449" s="422"/>
      <c r="D449" s="423"/>
      <c r="E449" s="424"/>
      <c r="F449" s="424"/>
      <c r="G449" s="656"/>
      <c r="H449" s="421"/>
      <c r="I449" s="422"/>
      <c r="J449" s="423"/>
      <c r="K449" s="424"/>
      <c r="L449" s="424"/>
      <c r="M449" s="788"/>
      <c r="N449" s="25">
        <v>1</v>
      </c>
    </row>
    <row r="450" spans="1:14" s="25" customFormat="1" x14ac:dyDescent="0.3">
      <c r="A450" s="25">
        <v>1</v>
      </c>
      <c r="B450" s="5"/>
      <c r="C450" s="422"/>
      <c r="D450" s="423"/>
      <c r="E450" s="424"/>
      <c r="F450" s="424"/>
      <c r="G450" s="656"/>
      <c r="H450" s="421"/>
      <c r="I450" s="422"/>
      <c r="J450" s="423"/>
      <c r="K450" s="424"/>
      <c r="L450" s="424"/>
      <c r="M450" s="788"/>
      <c r="N450" s="25">
        <v>1</v>
      </c>
    </row>
    <row r="451" spans="1:14" s="25" customFormat="1" x14ac:dyDescent="0.3">
      <c r="A451" s="25">
        <v>1</v>
      </c>
      <c r="B451" s="883"/>
      <c r="C451" s="422"/>
      <c r="D451" s="423" t="s">
        <v>136</v>
      </c>
      <c r="E451" s="424">
        <f>+E448+E423</f>
        <v>437.75</v>
      </c>
      <c r="F451" s="424">
        <f>+F448+F423</f>
        <v>1441.3519999999999</v>
      </c>
      <c r="G451" s="659"/>
      <c r="H451" s="424"/>
      <c r="I451" s="424"/>
      <c r="J451" s="424" t="s">
        <v>136</v>
      </c>
      <c r="K451" s="424">
        <f>+K448+K423</f>
        <v>473.75</v>
      </c>
      <c r="L451" s="424">
        <f>+L448+L423</f>
        <v>1578.5619999999999</v>
      </c>
      <c r="M451" s="788"/>
      <c r="N451" s="25">
        <v>1</v>
      </c>
    </row>
    <row r="452" spans="1:14" s="25" customFormat="1" x14ac:dyDescent="0.3">
      <c r="A452" s="25">
        <v>1</v>
      </c>
      <c r="B452" s="461"/>
      <c r="C452" s="646"/>
      <c r="D452" s="647"/>
      <c r="E452" s="648"/>
      <c r="F452" s="648"/>
      <c r="G452" s="659"/>
      <c r="H452" s="648"/>
      <c r="I452" s="648"/>
      <c r="J452" s="648"/>
      <c r="K452" s="648"/>
      <c r="L452" s="648"/>
      <c r="M452" s="788"/>
      <c r="N452" s="25">
        <v>1</v>
      </c>
    </row>
    <row r="453" spans="1:14" s="25" customFormat="1" x14ac:dyDescent="0.3">
      <c r="A453" s="25">
        <v>1</v>
      </c>
      <c r="B453" s="461"/>
      <c r="C453" s="649"/>
      <c r="D453" s="649"/>
      <c r="E453" s="649"/>
      <c r="F453" s="649"/>
      <c r="G453" s="660"/>
      <c r="H453" s="646"/>
      <c r="I453" s="648"/>
      <c r="J453" s="648"/>
      <c r="K453" s="648"/>
      <c r="L453" s="648"/>
      <c r="M453" s="788"/>
      <c r="N453" s="25">
        <v>1</v>
      </c>
    </row>
    <row r="454" spans="1:14" s="25" customFormat="1" x14ac:dyDescent="0.3">
      <c r="A454" s="25">
        <v>1</v>
      </c>
      <c r="B454" s="461"/>
      <c r="C454" s="646"/>
      <c r="D454" s="647"/>
      <c r="E454" s="648"/>
      <c r="F454" s="648"/>
      <c r="G454" s="659"/>
      <c r="H454" s="648"/>
      <c r="I454" s="648"/>
      <c r="J454" s="648"/>
      <c r="K454" s="648"/>
      <c r="L454" s="648"/>
      <c r="M454" s="788"/>
      <c r="N454" s="25">
        <v>1</v>
      </c>
    </row>
    <row r="455" spans="1:14" s="25" customFormat="1" ht="18.75" customHeight="1" x14ac:dyDescent="0.3">
      <c r="A455" s="25">
        <v>1</v>
      </c>
      <c r="C455" s="650" t="s">
        <v>130</v>
      </c>
      <c r="D455" s="651"/>
      <c r="E455" s="652" t="s">
        <v>131</v>
      </c>
      <c r="F455" s="653"/>
      <c r="G455" s="606"/>
      <c r="H455" s="651"/>
      <c r="I455" s="650" t="s">
        <v>130</v>
      </c>
      <c r="J455" s="651"/>
      <c r="K455" s="652" t="s">
        <v>131</v>
      </c>
      <c r="L455" s="653"/>
      <c r="M455" s="788"/>
      <c r="N455" s="25">
        <v>1</v>
      </c>
    </row>
    <row r="456" spans="1:14" s="25" customFormat="1" ht="51.75" customHeight="1" x14ac:dyDescent="0.3">
      <c r="A456" s="25">
        <v>1</v>
      </c>
      <c r="C456" s="654" t="s">
        <v>132</v>
      </c>
      <c r="D456" s="651"/>
      <c r="E456" s="654" t="s">
        <v>140</v>
      </c>
      <c r="F456" s="655"/>
      <c r="G456" s="606"/>
      <c r="H456" s="651"/>
      <c r="I456" s="654" t="s">
        <v>139</v>
      </c>
      <c r="J456" s="651"/>
      <c r="K456" s="654" t="s">
        <v>140</v>
      </c>
      <c r="L456" s="655"/>
      <c r="M456" s="788"/>
      <c r="N456" s="25">
        <v>1</v>
      </c>
    </row>
    <row r="457" spans="1:14" s="25" customFormat="1" ht="23.25" customHeight="1" x14ac:dyDescent="0.3">
      <c r="A457" s="25">
        <v>1</v>
      </c>
      <c r="C457" s="654"/>
      <c r="D457" s="651"/>
      <c r="E457" s="654"/>
      <c r="F457" s="655"/>
      <c r="G457" s="606"/>
      <c r="H457" s="654"/>
      <c r="I457" s="651"/>
      <c r="J457" s="654"/>
      <c r="K457" s="655"/>
      <c r="L457" s="654"/>
      <c r="M457" s="788"/>
      <c r="N457" s="25">
        <v>1</v>
      </c>
    </row>
    <row r="458" spans="1:14" s="96" customFormat="1" x14ac:dyDescent="0.3">
      <c r="A458" s="25">
        <v>1</v>
      </c>
      <c r="C458" s="19"/>
      <c r="D458" s="19"/>
      <c r="E458" s="19"/>
      <c r="F458" s="19"/>
      <c r="G458" s="656"/>
      <c r="I458" s="19"/>
      <c r="J458" s="19"/>
      <c r="K458" s="19"/>
      <c r="L458" s="19"/>
      <c r="M458" s="787"/>
      <c r="N458" s="25">
        <v>1</v>
      </c>
    </row>
    <row r="459" spans="1:14" x14ac:dyDescent="0.3">
      <c r="A459" s="25">
        <v>1</v>
      </c>
      <c r="N459" s="25">
        <v>1</v>
      </c>
    </row>
    <row r="460" spans="1:14" s="25" customFormat="1" ht="18.75" customHeight="1" x14ac:dyDescent="0.3">
      <c r="A460" s="25">
        <v>1</v>
      </c>
      <c r="C460" s="22" t="s">
        <v>115</v>
      </c>
      <c r="D460" s="20"/>
      <c r="E460" s="20"/>
      <c r="F460" s="20"/>
      <c r="G460" s="656"/>
      <c r="I460" s="22" t="s">
        <v>115</v>
      </c>
      <c r="J460" s="20"/>
      <c r="K460" s="20"/>
      <c r="L460" s="20"/>
      <c r="M460" s="788"/>
      <c r="N460" s="25">
        <v>1</v>
      </c>
    </row>
    <row r="461" spans="1:14" s="25" customFormat="1" ht="18.75" customHeight="1" x14ac:dyDescent="0.3">
      <c r="A461" s="25">
        <v>1</v>
      </c>
      <c r="C461" s="22" t="s">
        <v>137</v>
      </c>
      <c r="D461" s="20"/>
      <c r="E461" s="20"/>
      <c r="F461" s="20"/>
      <c r="G461" s="606"/>
      <c r="I461" s="22" t="s">
        <v>138</v>
      </c>
      <c r="J461" s="20"/>
      <c r="K461" s="20"/>
      <c r="L461" s="20"/>
      <c r="M461" s="788"/>
      <c r="N461" s="25">
        <v>1</v>
      </c>
    </row>
    <row r="462" spans="1:14" s="25" customFormat="1" ht="18.75" customHeight="1" x14ac:dyDescent="0.3">
      <c r="A462" s="25">
        <v>1</v>
      </c>
      <c r="C462" s="20"/>
      <c r="D462" s="20"/>
      <c r="E462" s="20"/>
      <c r="F462" s="20"/>
      <c r="G462" s="606"/>
      <c r="I462" s="20"/>
      <c r="J462" s="20"/>
      <c r="K462" s="20"/>
      <c r="L462" s="20"/>
      <c r="M462" s="788"/>
      <c r="N462" s="25">
        <v>1</v>
      </c>
    </row>
    <row r="463" spans="1:14" s="25" customFormat="1" ht="18.75" customHeight="1" x14ac:dyDescent="0.3">
      <c r="A463" s="25">
        <v>1</v>
      </c>
      <c r="C463" s="20"/>
      <c r="D463" s="20"/>
      <c r="F463" s="603" t="s">
        <v>116</v>
      </c>
      <c r="G463" s="606"/>
      <c r="I463" s="20"/>
      <c r="J463" s="20"/>
      <c r="L463" s="603" t="s">
        <v>116</v>
      </c>
      <c r="M463" s="789"/>
      <c r="N463" s="25">
        <v>1</v>
      </c>
    </row>
    <row r="464" spans="1:14" s="25" customFormat="1" ht="18.75" customHeight="1" x14ac:dyDescent="0.3">
      <c r="A464" s="25">
        <v>1</v>
      </c>
      <c r="C464" s="20"/>
      <c r="D464" s="20"/>
      <c r="F464" s="603" t="s">
        <v>134</v>
      </c>
      <c r="G464" s="606"/>
      <c r="I464" s="20"/>
      <c r="J464" s="20"/>
      <c r="L464" s="603" t="s">
        <v>134</v>
      </c>
      <c r="M464" s="789"/>
      <c r="N464" s="25">
        <v>1</v>
      </c>
    </row>
    <row r="465" spans="1:14" s="25" customFormat="1" ht="18.75" customHeight="1" x14ac:dyDescent="0.3">
      <c r="A465" s="25">
        <v>1</v>
      </c>
      <c r="C465" s="20"/>
      <c r="D465" s="20"/>
      <c r="F465" s="603" t="s">
        <v>117</v>
      </c>
      <c r="G465" s="606"/>
      <c r="I465" s="20"/>
      <c r="J465" s="20"/>
      <c r="L465" s="603" t="s">
        <v>117</v>
      </c>
      <c r="M465" s="789"/>
      <c r="N465" s="25">
        <v>1</v>
      </c>
    </row>
    <row r="466" spans="1:14" s="25" customFormat="1" ht="18.75" customHeight="1" x14ac:dyDescent="0.3">
      <c r="A466" s="25">
        <v>1</v>
      </c>
      <c r="C466" s="20"/>
      <c r="D466" s="20"/>
      <c r="F466" s="603" t="s">
        <v>257</v>
      </c>
      <c r="G466" s="606"/>
      <c r="I466" s="20"/>
      <c r="J466" s="20"/>
      <c r="L466" s="603" t="s">
        <v>257</v>
      </c>
      <c r="M466" s="789"/>
      <c r="N466" s="25">
        <v>1</v>
      </c>
    </row>
    <row r="467" spans="1:14" s="25" customFormat="1" ht="18.75" customHeight="1" x14ac:dyDescent="0.3">
      <c r="A467" s="25">
        <v>1</v>
      </c>
      <c r="C467" s="20"/>
      <c r="D467" s="20"/>
      <c r="E467" s="20"/>
      <c r="F467" s="20"/>
      <c r="G467" s="656"/>
      <c r="I467" s="20"/>
      <c r="J467" s="20"/>
      <c r="K467" s="20"/>
      <c r="L467" s="20"/>
      <c r="M467" s="788"/>
      <c r="N467" s="25">
        <v>1</v>
      </c>
    </row>
    <row r="468" spans="1:14" s="25" customFormat="1" ht="18.75" customHeight="1" x14ac:dyDescent="0.3">
      <c r="A468" s="25">
        <v>1</v>
      </c>
      <c r="C468" s="20"/>
      <c r="D468" s="20"/>
      <c r="E468" s="20"/>
      <c r="F468" s="20"/>
      <c r="G468" s="656"/>
      <c r="I468" s="20"/>
      <c r="J468" s="20"/>
      <c r="K468" s="20"/>
      <c r="L468" s="20"/>
      <c r="M468" s="788"/>
      <c r="N468" s="25">
        <v>1</v>
      </c>
    </row>
    <row r="469" spans="1:14" s="25" customFormat="1" ht="18.75" customHeight="1" x14ac:dyDescent="0.3">
      <c r="A469" s="25">
        <v>1</v>
      </c>
      <c r="C469" s="20"/>
      <c r="D469" s="20"/>
      <c r="E469" s="20"/>
      <c r="F469" s="20"/>
      <c r="G469" s="656"/>
      <c r="I469" s="20"/>
      <c r="J469" s="20"/>
      <c r="K469" s="20"/>
      <c r="L469" s="20"/>
      <c r="M469" s="788"/>
      <c r="N469" s="25">
        <v>1</v>
      </c>
    </row>
    <row r="470" spans="1:14" s="25" customFormat="1" ht="18.75" customHeight="1" x14ac:dyDescent="0.3">
      <c r="A470" s="25">
        <v>1</v>
      </c>
      <c r="C470" s="1612" t="s">
        <v>119</v>
      </c>
      <c r="D470" s="1612"/>
      <c r="E470" s="1612"/>
      <c r="F470" s="26"/>
      <c r="G470" s="606"/>
      <c r="I470" s="1612" t="s">
        <v>119</v>
      </c>
      <c r="J470" s="1612"/>
      <c r="K470" s="1612"/>
      <c r="L470" s="26"/>
      <c r="M470" s="788"/>
      <c r="N470" s="25">
        <v>1</v>
      </c>
    </row>
    <row r="471" spans="1:14" s="25" customFormat="1" ht="18.75" customHeight="1" x14ac:dyDescent="0.3">
      <c r="A471" s="25">
        <v>1</v>
      </c>
      <c r="C471" s="1610">
        <v>45215</v>
      </c>
      <c r="D471" s="1610"/>
      <c r="E471" s="1610"/>
      <c r="F471" s="27"/>
      <c r="G471" s="606"/>
      <c r="I471" s="1610">
        <f>C471</f>
        <v>45215</v>
      </c>
      <c r="J471" s="1610"/>
      <c r="K471" s="1610"/>
      <c r="L471" s="27"/>
      <c r="M471" s="788"/>
      <c r="N471" s="25">
        <v>1</v>
      </c>
    </row>
    <row r="472" spans="1:14" s="25" customFormat="1" ht="18.75" customHeight="1" x14ac:dyDescent="0.3">
      <c r="A472" s="25">
        <v>1</v>
      </c>
      <c r="C472" s="20"/>
      <c r="D472" s="20"/>
      <c r="E472" s="20"/>
      <c r="F472" s="27"/>
      <c r="G472" s="606"/>
      <c r="I472" s="20"/>
      <c r="J472" s="20"/>
      <c r="K472" s="20"/>
      <c r="L472" s="27"/>
      <c r="M472" s="788"/>
      <c r="N472" s="25">
        <v>1</v>
      </c>
    </row>
    <row r="473" spans="1:14" s="25" customFormat="1" ht="18.75" customHeight="1" x14ac:dyDescent="0.3">
      <c r="A473" s="25">
        <v>1</v>
      </c>
      <c r="C473" s="882"/>
      <c r="D473" s="20"/>
      <c r="E473" s="20"/>
      <c r="F473" s="27"/>
      <c r="G473" s="606"/>
      <c r="I473" s="882"/>
      <c r="J473" s="20"/>
      <c r="K473" s="20"/>
      <c r="L473" s="27"/>
      <c r="M473" s="788"/>
      <c r="N473" s="25">
        <v>1</v>
      </c>
    </row>
    <row r="474" spans="1:14" s="25" customFormat="1" ht="18.75" customHeight="1" x14ac:dyDescent="0.3">
      <c r="A474" s="25">
        <v>1</v>
      </c>
      <c r="B474" s="28" t="s">
        <v>120</v>
      </c>
      <c r="C474" s="29" t="s">
        <v>121</v>
      </c>
      <c r="D474" s="1611" t="s">
        <v>122</v>
      </c>
      <c r="E474" s="1611"/>
      <c r="F474" s="1611"/>
      <c r="G474" s="606"/>
      <c r="H474" s="28" t="s">
        <v>120</v>
      </c>
      <c r="I474" s="29" t="s">
        <v>121</v>
      </c>
      <c r="J474" s="1611" t="s">
        <v>123</v>
      </c>
      <c r="K474" s="1611"/>
      <c r="L474" s="1611"/>
      <c r="M474" s="788"/>
      <c r="N474" s="25">
        <v>1</v>
      </c>
    </row>
    <row r="475" spans="1:14" s="25" customFormat="1" ht="18.75" customHeight="1" x14ac:dyDescent="0.3">
      <c r="A475" s="25">
        <v>1</v>
      </c>
      <c r="B475" s="28" t="s">
        <v>124</v>
      </c>
      <c r="C475" s="28" t="s">
        <v>265</v>
      </c>
      <c r="D475" s="29" t="s">
        <v>125</v>
      </c>
      <c r="E475" s="883" t="s">
        <v>126</v>
      </c>
      <c r="F475" s="883" t="s">
        <v>127</v>
      </c>
      <c r="G475" s="606"/>
      <c r="H475" s="28" t="s">
        <v>124</v>
      </c>
      <c r="I475" s="28" t="s">
        <v>265</v>
      </c>
      <c r="J475" s="29" t="s">
        <v>125</v>
      </c>
      <c r="K475" s="883" t="s">
        <v>126</v>
      </c>
      <c r="L475" s="883" t="s">
        <v>127</v>
      </c>
      <c r="M475" s="788"/>
      <c r="N475" s="25">
        <v>1</v>
      </c>
    </row>
    <row r="476" spans="1:14" s="4" customFormat="1" ht="18.75" customHeight="1" x14ac:dyDescent="0.3">
      <c r="A476" s="25">
        <v>1</v>
      </c>
      <c r="B476" s="5">
        <v>1</v>
      </c>
      <c r="C476" s="6" t="s">
        <v>231</v>
      </c>
      <c r="D476" s="2" t="s">
        <v>46</v>
      </c>
      <c r="E476" s="3">
        <v>30</v>
      </c>
      <c r="F476" s="3">
        <v>288.75</v>
      </c>
      <c r="G476" s="490"/>
      <c r="H476" s="5">
        <v>1</v>
      </c>
      <c r="I476" s="6" t="s">
        <v>231</v>
      </c>
      <c r="J476" s="2" t="s">
        <v>46</v>
      </c>
      <c r="K476" s="3">
        <v>30</v>
      </c>
      <c r="L476" s="3">
        <v>288.75</v>
      </c>
      <c r="M476" s="790"/>
      <c r="N476" s="25">
        <v>1</v>
      </c>
    </row>
    <row r="477" spans="1:14" s="50" customFormat="1" x14ac:dyDescent="0.3">
      <c r="A477" s="25">
        <v>1</v>
      </c>
      <c r="B477" s="883" t="s">
        <v>3</v>
      </c>
      <c r="C477" s="6" t="s">
        <v>64</v>
      </c>
      <c r="D477" s="2" t="s">
        <v>65</v>
      </c>
      <c r="E477" s="3">
        <v>12</v>
      </c>
      <c r="F477" s="3">
        <v>75</v>
      </c>
      <c r="G477" s="605"/>
      <c r="H477" s="883" t="s">
        <v>3</v>
      </c>
      <c r="I477" s="6" t="s">
        <v>64</v>
      </c>
      <c r="J477" s="2" t="s">
        <v>65</v>
      </c>
      <c r="K477" s="3">
        <v>12</v>
      </c>
      <c r="L477" s="3">
        <v>75</v>
      </c>
      <c r="M477" s="786"/>
      <c r="N477" s="25">
        <v>1</v>
      </c>
    </row>
    <row r="478" spans="1:14" s="25" customFormat="1" x14ac:dyDescent="0.3">
      <c r="A478" s="25">
        <v>1</v>
      </c>
      <c r="B478" s="883" t="s">
        <v>0</v>
      </c>
      <c r="C478" s="6" t="s">
        <v>102</v>
      </c>
      <c r="D478" s="2" t="s">
        <v>68</v>
      </c>
      <c r="E478" s="3">
        <v>31</v>
      </c>
      <c r="F478" s="3">
        <v>72</v>
      </c>
      <c r="G478" s="605"/>
      <c r="H478" s="883" t="s">
        <v>0</v>
      </c>
      <c r="I478" s="6" t="s">
        <v>102</v>
      </c>
      <c r="J478" s="2" t="s">
        <v>68</v>
      </c>
      <c r="K478" s="3">
        <v>31</v>
      </c>
      <c r="L478" s="3">
        <v>72</v>
      </c>
      <c r="M478" s="788"/>
      <c r="N478" s="25">
        <v>1</v>
      </c>
    </row>
    <row r="479" spans="1:14" s="25" customFormat="1" x14ac:dyDescent="0.3">
      <c r="A479" s="25">
        <v>1</v>
      </c>
      <c r="B479" s="5">
        <v>4</v>
      </c>
      <c r="C479" s="6" t="s">
        <v>114</v>
      </c>
      <c r="D479" s="2" t="s">
        <v>2</v>
      </c>
      <c r="E479" s="3">
        <v>6</v>
      </c>
      <c r="F479" s="3">
        <v>28</v>
      </c>
      <c r="G479" s="606"/>
      <c r="H479" s="5">
        <v>4</v>
      </c>
      <c r="I479" s="6" t="s">
        <v>114</v>
      </c>
      <c r="J479" s="2" t="s">
        <v>2</v>
      </c>
      <c r="K479" s="3">
        <v>6</v>
      </c>
      <c r="L479" s="3">
        <v>28</v>
      </c>
      <c r="M479" s="788"/>
      <c r="N479" s="25">
        <v>1</v>
      </c>
    </row>
    <row r="480" spans="1:14" s="25" customFormat="1" x14ac:dyDescent="0.3">
      <c r="A480" s="25">
        <v>1</v>
      </c>
      <c r="B480" s="883" t="s">
        <v>23</v>
      </c>
      <c r="C480" s="6" t="s">
        <v>107</v>
      </c>
      <c r="D480" s="2" t="s">
        <v>14</v>
      </c>
      <c r="E480" s="3">
        <v>3.4</v>
      </c>
      <c r="F480" s="3">
        <v>93.2</v>
      </c>
      <c r="G480" s="606"/>
      <c r="H480" s="883" t="s">
        <v>23</v>
      </c>
      <c r="I480" s="6" t="s">
        <v>107</v>
      </c>
      <c r="J480" s="2" t="s">
        <v>14</v>
      </c>
      <c r="K480" s="3">
        <v>3.4</v>
      </c>
      <c r="L480" s="3">
        <v>93.2</v>
      </c>
      <c r="M480" s="788"/>
      <c r="N480" s="25">
        <v>1</v>
      </c>
    </row>
    <row r="481" spans="1:14" s="8" customFormat="1" ht="18.75" customHeight="1" x14ac:dyDescent="0.3">
      <c r="A481" s="25">
        <v>1</v>
      </c>
      <c r="B481" s="883" t="s">
        <v>15</v>
      </c>
      <c r="C481" s="6" t="s">
        <v>37</v>
      </c>
      <c r="D481" s="2" t="s">
        <v>4</v>
      </c>
      <c r="E481" s="3">
        <v>130</v>
      </c>
      <c r="F481" s="3">
        <v>63</v>
      </c>
      <c r="G481" s="605"/>
      <c r="H481" s="883" t="s">
        <v>15</v>
      </c>
      <c r="I481" s="6" t="s">
        <v>37</v>
      </c>
      <c r="J481" s="2" t="s">
        <v>4</v>
      </c>
      <c r="K481" s="3">
        <v>130</v>
      </c>
      <c r="L481" s="3">
        <v>63</v>
      </c>
      <c r="M481" s="786"/>
      <c r="N481" s="25">
        <v>1</v>
      </c>
    </row>
    <row r="482" spans="1:14" s="25" customFormat="1" ht="19.5" customHeight="1" x14ac:dyDescent="0.3">
      <c r="A482" s="25">
        <v>1</v>
      </c>
      <c r="B482" s="883"/>
      <c r="C482" s="6"/>
      <c r="D482" s="2"/>
      <c r="E482" s="3"/>
      <c r="F482" s="3"/>
      <c r="G482" s="490"/>
      <c r="H482" s="5"/>
      <c r="I482" s="6"/>
      <c r="J482" s="2"/>
      <c r="K482" s="3"/>
      <c r="L482" s="3"/>
      <c r="M482" s="788"/>
      <c r="N482" s="25">
        <v>1</v>
      </c>
    </row>
    <row r="483" spans="1:14" s="25" customFormat="1" x14ac:dyDescent="0.3">
      <c r="A483" s="25">
        <v>1</v>
      </c>
      <c r="B483" s="5"/>
      <c r="C483" s="6"/>
      <c r="D483" s="2" t="s">
        <v>128</v>
      </c>
      <c r="E483" s="3">
        <f>SUM(E476:E482)</f>
        <v>212.4</v>
      </c>
      <c r="F483" s="3">
        <f>SUM(F476:F482)</f>
        <v>619.95000000000005</v>
      </c>
      <c r="G483" s="656"/>
      <c r="H483" s="5"/>
      <c r="I483" s="6"/>
      <c r="J483" s="2" t="s">
        <v>128</v>
      </c>
      <c r="K483" s="3">
        <f>SUM(K476:K482)</f>
        <v>212.4</v>
      </c>
      <c r="L483" s="3">
        <f>SUM(L476:L482)</f>
        <v>619.95000000000005</v>
      </c>
      <c r="M483" s="788"/>
      <c r="N483" s="25">
        <v>1</v>
      </c>
    </row>
    <row r="484" spans="1:14" s="25" customFormat="1" x14ac:dyDescent="0.3">
      <c r="A484" s="25">
        <v>1</v>
      </c>
      <c r="B484" s="5"/>
      <c r="C484" s="6"/>
      <c r="D484" s="2"/>
      <c r="E484" s="3"/>
      <c r="F484" s="3"/>
      <c r="G484" s="656"/>
      <c r="H484" s="5"/>
      <c r="I484" s="6"/>
      <c r="J484" s="2"/>
      <c r="K484" s="3"/>
      <c r="L484" s="3"/>
      <c r="M484" s="788"/>
      <c r="N484" s="25">
        <v>1</v>
      </c>
    </row>
    <row r="485" spans="1:14" s="25" customFormat="1" x14ac:dyDescent="0.3">
      <c r="A485" s="25">
        <v>1</v>
      </c>
      <c r="B485" s="28" t="s">
        <v>124</v>
      </c>
      <c r="C485" s="3" t="s">
        <v>259</v>
      </c>
      <c r="D485" s="2" t="s">
        <v>125</v>
      </c>
      <c r="E485" s="3" t="s">
        <v>126</v>
      </c>
      <c r="F485" s="3" t="s">
        <v>127</v>
      </c>
      <c r="G485" s="656"/>
      <c r="H485" s="28" t="s">
        <v>124</v>
      </c>
      <c r="I485" s="3" t="s">
        <v>247</v>
      </c>
      <c r="J485" s="2" t="s">
        <v>125</v>
      </c>
      <c r="K485" s="3" t="s">
        <v>126</v>
      </c>
      <c r="L485" s="3" t="s">
        <v>127</v>
      </c>
      <c r="M485" s="788"/>
      <c r="N485" s="25">
        <v>1</v>
      </c>
    </row>
    <row r="486" spans="1:14" s="8" customFormat="1" ht="18.75" customHeight="1" x14ac:dyDescent="0.3">
      <c r="A486" s="25">
        <v>1</v>
      </c>
      <c r="B486" s="883" t="s">
        <v>8</v>
      </c>
      <c r="C486" s="6" t="s">
        <v>350</v>
      </c>
      <c r="D486" s="2" t="s">
        <v>9</v>
      </c>
      <c r="E486" s="3">
        <v>60</v>
      </c>
      <c r="F486" s="3">
        <v>122</v>
      </c>
      <c r="G486" s="605">
        <v>122</v>
      </c>
      <c r="H486" s="883" t="s">
        <v>8</v>
      </c>
      <c r="I486" s="6" t="s">
        <v>350</v>
      </c>
      <c r="J486" s="2" t="s">
        <v>9</v>
      </c>
      <c r="K486" s="3">
        <v>60</v>
      </c>
      <c r="L486" s="3">
        <v>122</v>
      </c>
      <c r="M486" s="786"/>
      <c r="N486" s="25">
        <v>1</v>
      </c>
    </row>
    <row r="487" spans="1:14" s="25" customFormat="1" ht="19.5" customHeight="1" x14ac:dyDescent="0.3">
      <c r="A487" s="25">
        <v>1</v>
      </c>
      <c r="B487" s="5">
        <v>2</v>
      </c>
      <c r="C487" s="6" t="s">
        <v>103</v>
      </c>
      <c r="D487" s="2" t="s">
        <v>104</v>
      </c>
      <c r="E487" s="3">
        <v>50</v>
      </c>
      <c r="F487" s="3">
        <v>220</v>
      </c>
      <c r="G487" s="605">
        <v>220</v>
      </c>
      <c r="H487" s="5">
        <v>2</v>
      </c>
      <c r="I487" s="6" t="s">
        <v>103</v>
      </c>
      <c r="J487" s="2" t="s">
        <v>104</v>
      </c>
      <c r="K487" s="3">
        <v>50</v>
      </c>
      <c r="L487" s="3">
        <v>220</v>
      </c>
      <c r="M487" s="788"/>
      <c r="N487" s="25">
        <v>1</v>
      </c>
    </row>
    <row r="488" spans="1:14" s="50" customFormat="1" x14ac:dyDescent="0.3">
      <c r="A488" s="25">
        <v>1</v>
      </c>
      <c r="B488" s="883" t="s">
        <v>0</v>
      </c>
      <c r="C488" s="6" t="s">
        <v>260</v>
      </c>
      <c r="D488" s="2" t="s">
        <v>17</v>
      </c>
      <c r="E488" s="3">
        <v>25</v>
      </c>
      <c r="F488" s="3">
        <v>182.25</v>
      </c>
      <c r="G488" s="677">
        <v>187.822</v>
      </c>
      <c r="H488" s="883" t="s">
        <v>0</v>
      </c>
      <c r="I488" s="6" t="s">
        <v>260</v>
      </c>
      <c r="J488" s="2" t="s">
        <v>44</v>
      </c>
      <c r="K488" s="3">
        <v>30</v>
      </c>
      <c r="L488" s="3">
        <v>218.7</v>
      </c>
      <c r="M488" s="792"/>
      <c r="N488" s="25">
        <v>1</v>
      </c>
    </row>
    <row r="489" spans="1:14" s="50" customFormat="1" x14ac:dyDescent="0.3">
      <c r="A489" s="25">
        <v>1</v>
      </c>
      <c r="B489" s="883">
        <v>4</v>
      </c>
      <c r="C489" s="6" t="s">
        <v>87</v>
      </c>
      <c r="D489" s="2" t="s">
        <v>22</v>
      </c>
      <c r="E489" s="3">
        <v>22</v>
      </c>
      <c r="F489" s="3">
        <v>5.5719999999999992</v>
      </c>
      <c r="G489" s="605">
        <v>111</v>
      </c>
      <c r="H489" s="883">
        <v>4</v>
      </c>
      <c r="I489" s="6" t="s">
        <v>87</v>
      </c>
      <c r="J489" s="2" t="s">
        <v>22</v>
      </c>
      <c r="K489" s="3">
        <v>22</v>
      </c>
      <c r="L489" s="3">
        <v>5.5719999999999992</v>
      </c>
      <c r="M489" s="786"/>
      <c r="N489" s="25">
        <v>1</v>
      </c>
    </row>
    <row r="490" spans="1:14" s="25" customFormat="1" ht="19.5" customHeight="1" x14ac:dyDescent="0.3">
      <c r="A490" s="25">
        <v>1</v>
      </c>
      <c r="B490" s="883" t="s">
        <v>23</v>
      </c>
      <c r="C490" s="6" t="s">
        <v>144</v>
      </c>
      <c r="D490" s="2" t="s">
        <v>2</v>
      </c>
      <c r="E490" s="3">
        <v>15</v>
      </c>
      <c r="F490" s="3">
        <v>88</v>
      </c>
      <c r="G490" s="656">
        <v>93.2</v>
      </c>
      <c r="H490" s="883" t="s">
        <v>23</v>
      </c>
      <c r="I490" s="6" t="s">
        <v>144</v>
      </c>
      <c r="J490" s="2" t="s">
        <v>2</v>
      </c>
      <c r="K490" s="3">
        <v>15</v>
      </c>
      <c r="L490" s="3">
        <v>88</v>
      </c>
      <c r="M490" s="788"/>
      <c r="N490" s="25">
        <v>1</v>
      </c>
    </row>
    <row r="491" spans="1:14" s="50" customFormat="1" x14ac:dyDescent="0.3">
      <c r="A491" s="25">
        <v>1</v>
      </c>
      <c r="B491" s="883" t="s">
        <v>51</v>
      </c>
      <c r="C491" s="6" t="s">
        <v>107</v>
      </c>
      <c r="D491" s="2" t="s">
        <v>14</v>
      </c>
      <c r="E491" s="3">
        <v>3.4</v>
      </c>
      <c r="F491" s="3">
        <v>93.2</v>
      </c>
      <c r="G491" s="605">
        <v>21.5</v>
      </c>
      <c r="H491" s="883" t="s">
        <v>51</v>
      </c>
      <c r="I491" s="6" t="s">
        <v>107</v>
      </c>
      <c r="J491" s="2" t="s">
        <v>14</v>
      </c>
      <c r="K491" s="3">
        <v>3.4</v>
      </c>
      <c r="L491" s="3">
        <v>93.2</v>
      </c>
      <c r="M491" s="786"/>
      <c r="N491" s="25">
        <v>1</v>
      </c>
    </row>
    <row r="492" spans="1:14" s="25" customFormat="1" ht="19.5" customHeight="1" x14ac:dyDescent="0.3">
      <c r="A492" s="25">
        <v>1</v>
      </c>
      <c r="B492" s="883" t="s">
        <v>15</v>
      </c>
      <c r="C492" s="6" t="s">
        <v>108</v>
      </c>
      <c r="D492" s="2" t="s">
        <v>65</v>
      </c>
      <c r="E492" s="3">
        <v>1.2</v>
      </c>
      <c r="F492" s="3">
        <v>21.5</v>
      </c>
      <c r="G492" s="656">
        <v>88</v>
      </c>
      <c r="H492" s="883" t="s">
        <v>15</v>
      </c>
      <c r="I492" s="6" t="s">
        <v>108</v>
      </c>
      <c r="J492" s="2" t="s">
        <v>65</v>
      </c>
      <c r="K492" s="3">
        <v>1.2</v>
      </c>
      <c r="L492" s="3">
        <v>21.5</v>
      </c>
      <c r="M492" s="788"/>
      <c r="N492" s="25">
        <v>1</v>
      </c>
    </row>
    <row r="493" spans="1:14" s="25" customFormat="1" ht="19.5" customHeight="1" x14ac:dyDescent="0.3">
      <c r="A493" s="25">
        <v>1</v>
      </c>
      <c r="B493" s="883" t="s">
        <v>53</v>
      </c>
      <c r="C493" s="6" t="s">
        <v>11</v>
      </c>
      <c r="D493" s="2" t="s">
        <v>22</v>
      </c>
      <c r="E493" s="3">
        <v>50</v>
      </c>
      <c r="F493" s="3">
        <v>117</v>
      </c>
      <c r="G493" s="605"/>
      <c r="H493" s="883" t="s">
        <v>53</v>
      </c>
      <c r="I493" s="6" t="s">
        <v>11</v>
      </c>
      <c r="J493" s="2" t="s">
        <v>22</v>
      </c>
      <c r="K493" s="3">
        <v>50</v>
      </c>
      <c r="L493" s="3">
        <v>117</v>
      </c>
      <c r="M493" s="788"/>
      <c r="N493" s="25">
        <v>1</v>
      </c>
    </row>
    <row r="494" spans="1:14" s="50" customFormat="1" x14ac:dyDescent="0.3">
      <c r="A494" s="25">
        <v>1</v>
      </c>
      <c r="B494" s="5"/>
      <c r="C494" s="6"/>
      <c r="D494" s="2"/>
      <c r="E494" s="3"/>
      <c r="F494" s="3"/>
      <c r="G494" s="657"/>
      <c r="H494" s="5"/>
      <c r="I494" s="6"/>
      <c r="J494" s="2"/>
      <c r="K494" s="3"/>
      <c r="L494" s="3"/>
      <c r="M494" s="792"/>
      <c r="N494" s="25">
        <v>1</v>
      </c>
    </row>
    <row r="495" spans="1:14" s="25" customFormat="1" x14ac:dyDescent="0.3">
      <c r="A495" s="25">
        <v>1</v>
      </c>
      <c r="B495" s="883"/>
      <c r="C495" s="6"/>
      <c r="D495" s="2" t="s">
        <v>128</v>
      </c>
      <c r="E495" s="3">
        <f>SUM(E486:E494)</f>
        <v>226.6</v>
      </c>
      <c r="F495" s="3">
        <f>SUM(F486:F494)</f>
        <v>849.52200000000005</v>
      </c>
      <c r="G495" s="658"/>
      <c r="H495" s="883"/>
      <c r="I495" s="6"/>
      <c r="J495" s="2" t="s">
        <v>128</v>
      </c>
      <c r="K495" s="3">
        <f>SUM(K486:K494)</f>
        <v>231.6</v>
      </c>
      <c r="L495" s="3">
        <f>SUM(L486:L494)</f>
        <v>885.97200000000009</v>
      </c>
      <c r="M495" s="788"/>
      <c r="N495" s="25">
        <v>1</v>
      </c>
    </row>
    <row r="496" spans="1:14" s="25" customFormat="1" x14ac:dyDescent="0.3">
      <c r="A496" s="25">
        <v>1</v>
      </c>
      <c r="B496" s="5"/>
      <c r="C496" s="6"/>
      <c r="D496" s="2"/>
      <c r="E496" s="3"/>
      <c r="F496" s="3"/>
      <c r="G496" s="656"/>
      <c r="H496" s="5"/>
      <c r="I496" s="6"/>
      <c r="J496" s="2"/>
      <c r="K496" s="3"/>
      <c r="L496" s="3"/>
      <c r="M496" s="788"/>
      <c r="N496" s="25">
        <v>1</v>
      </c>
    </row>
    <row r="497" spans="1:14" s="25" customFormat="1" x14ac:dyDescent="0.3">
      <c r="A497" s="25">
        <v>1</v>
      </c>
      <c r="B497" s="883"/>
      <c r="C497" s="6"/>
      <c r="D497" s="2" t="s">
        <v>136</v>
      </c>
      <c r="E497" s="3">
        <f>+E495+E483</f>
        <v>439</v>
      </c>
      <c r="F497" s="3">
        <f>+F495+F483</f>
        <v>1469.4720000000002</v>
      </c>
      <c r="G497" s="659"/>
      <c r="H497" s="3"/>
      <c r="I497" s="3"/>
      <c r="J497" s="3" t="s">
        <v>136</v>
      </c>
      <c r="K497" s="3">
        <f>+K495+K483</f>
        <v>444</v>
      </c>
      <c r="L497" s="3">
        <f>+L495+L483</f>
        <v>1505.922</v>
      </c>
      <c r="M497" s="788"/>
      <c r="N497" s="25">
        <v>1</v>
      </c>
    </row>
    <row r="498" spans="1:14" s="25" customFormat="1" x14ac:dyDescent="0.3">
      <c r="A498" s="25">
        <v>1</v>
      </c>
      <c r="B498" s="461"/>
      <c r="C498" s="461"/>
      <c r="D498" s="461"/>
      <c r="E498" s="461"/>
      <c r="F498" s="461"/>
      <c r="G498" s="660"/>
      <c r="H498" s="36"/>
      <c r="I498" s="463"/>
      <c r="J498" s="463"/>
      <c r="K498" s="463"/>
      <c r="L498" s="463"/>
      <c r="M498" s="788"/>
      <c r="N498" s="25">
        <v>1</v>
      </c>
    </row>
    <row r="499" spans="1:14" s="25" customFormat="1" ht="21" customHeight="1" x14ac:dyDescent="0.3">
      <c r="A499" s="25">
        <v>1</v>
      </c>
      <c r="B499" s="461"/>
      <c r="C499" s="36"/>
      <c r="D499" s="462"/>
      <c r="E499" s="463"/>
      <c r="F499" s="463"/>
      <c r="G499" s="659"/>
      <c r="H499" s="463"/>
      <c r="I499" s="463"/>
      <c r="J499" s="463"/>
      <c r="K499" s="463"/>
      <c r="L499" s="463"/>
      <c r="M499" s="788"/>
      <c r="N499" s="25">
        <v>1</v>
      </c>
    </row>
    <row r="500" spans="1:14" s="25" customFormat="1" ht="24" customHeight="1" x14ac:dyDescent="0.3">
      <c r="A500" s="25">
        <v>1</v>
      </c>
      <c r="C500" s="37" t="s">
        <v>130</v>
      </c>
      <c r="E500" s="94" t="s">
        <v>131</v>
      </c>
      <c r="F500" s="20"/>
      <c r="G500" s="606"/>
      <c r="I500" s="37" t="s">
        <v>130</v>
      </c>
      <c r="K500" s="94" t="s">
        <v>131</v>
      </c>
      <c r="L500" s="20"/>
      <c r="M500" s="788"/>
      <c r="N500" s="25">
        <v>1</v>
      </c>
    </row>
    <row r="501" spans="1:14" s="25" customFormat="1" ht="51.75" customHeight="1" x14ac:dyDescent="0.3">
      <c r="A501" s="25">
        <v>1</v>
      </c>
      <c r="C501" s="38" t="s">
        <v>132</v>
      </c>
      <c r="E501" s="38" t="s">
        <v>140</v>
      </c>
      <c r="F501" s="39"/>
      <c r="G501" s="606"/>
      <c r="I501" s="38" t="s">
        <v>139</v>
      </c>
      <c r="K501" s="38" t="s">
        <v>140</v>
      </c>
      <c r="L501" s="39"/>
      <c r="M501" s="788"/>
      <c r="N501" s="25">
        <v>1</v>
      </c>
    </row>
    <row r="502" spans="1:14" s="25" customFormat="1" ht="18.75" customHeight="1" x14ac:dyDescent="0.3">
      <c r="A502" s="25">
        <v>1</v>
      </c>
      <c r="C502" s="20"/>
      <c r="D502" s="20"/>
      <c r="E502" s="20"/>
      <c r="F502" s="20"/>
      <c r="G502" s="656"/>
      <c r="I502" s="20"/>
      <c r="J502" s="20"/>
      <c r="K502" s="20"/>
      <c r="L502" s="20"/>
      <c r="M502" s="788"/>
      <c r="N502" s="25">
        <v>1</v>
      </c>
    </row>
    <row r="503" spans="1:14" s="96" customFormat="1" x14ac:dyDescent="0.3">
      <c r="A503" s="25">
        <v>1</v>
      </c>
      <c r="C503" s="19"/>
      <c r="D503" s="19"/>
      <c r="E503" s="19"/>
      <c r="F503" s="19"/>
      <c r="G503" s="656"/>
      <c r="I503" s="19"/>
      <c r="J503" s="19"/>
      <c r="K503" s="19"/>
      <c r="L503" s="19"/>
      <c r="M503" s="787"/>
      <c r="N503" s="25">
        <v>1</v>
      </c>
    </row>
    <row r="504" spans="1:14" x14ac:dyDescent="0.3">
      <c r="A504" s="25">
        <v>1</v>
      </c>
      <c r="N504" s="25">
        <v>1</v>
      </c>
    </row>
    <row r="505" spans="1:14" s="25" customFormat="1" ht="18.75" customHeight="1" x14ac:dyDescent="0.3">
      <c r="A505" s="25">
        <v>1</v>
      </c>
      <c r="C505" s="22" t="s">
        <v>115</v>
      </c>
      <c r="D505" s="20"/>
      <c r="E505" s="20"/>
      <c r="F505" s="20"/>
      <c r="G505" s="656"/>
      <c r="H505" s="508"/>
      <c r="I505" s="521" t="s">
        <v>115</v>
      </c>
      <c r="J505" s="518"/>
      <c r="K505" s="518"/>
      <c r="L505" s="518"/>
      <c r="M505" s="788"/>
      <c r="N505" s="25">
        <v>1</v>
      </c>
    </row>
    <row r="506" spans="1:14" s="25" customFormat="1" ht="18.75" customHeight="1" x14ac:dyDescent="0.3">
      <c r="A506" s="25">
        <v>1</v>
      </c>
      <c r="C506" s="22" t="s">
        <v>137</v>
      </c>
      <c r="D506" s="20"/>
      <c r="E506" s="20"/>
      <c r="F506" s="20"/>
      <c r="G506" s="606"/>
      <c r="H506" s="508"/>
      <c r="I506" s="521" t="s">
        <v>138</v>
      </c>
      <c r="J506" s="518"/>
      <c r="K506" s="518"/>
      <c r="L506" s="518"/>
      <c r="M506" s="788"/>
      <c r="N506" s="25">
        <v>1</v>
      </c>
    </row>
    <row r="507" spans="1:14" s="25" customFormat="1" ht="18.75" customHeight="1" x14ac:dyDescent="0.3">
      <c r="A507" s="25">
        <v>1</v>
      </c>
      <c r="C507" s="20"/>
      <c r="D507" s="20"/>
      <c r="E507" s="20"/>
      <c r="F507" s="20"/>
      <c r="G507" s="606"/>
      <c r="H507" s="508"/>
      <c r="I507" s="518"/>
      <c r="J507" s="518"/>
      <c r="K507" s="518"/>
      <c r="L507" s="518"/>
      <c r="M507" s="788"/>
      <c r="N507" s="25">
        <v>1</v>
      </c>
    </row>
    <row r="508" spans="1:14" s="25" customFormat="1" ht="18.75" customHeight="1" x14ac:dyDescent="0.3">
      <c r="A508" s="25">
        <v>1</v>
      </c>
      <c r="C508" s="20"/>
      <c r="D508" s="20"/>
      <c r="F508" s="603" t="s">
        <v>116</v>
      </c>
      <c r="G508" s="606"/>
      <c r="H508" s="508"/>
      <c r="I508" s="518"/>
      <c r="J508" s="518"/>
      <c r="K508" s="508"/>
      <c r="L508" s="629" t="s">
        <v>116</v>
      </c>
      <c r="M508" s="789"/>
      <c r="N508" s="25">
        <v>1</v>
      </c>
    </row>
    <row r="509" spans="1:14" s="25" customFormat="1" ht="18.75" customHeight="1" x14ac:dyDescent="0.3">
      <c r="A509" s="25">
        <v>1</v>
      </c>
      <c r="C509" s="20"/>
      <c r="D509" s="20"/>
      <c r="F509" s="603" t="s">
        <v>134</v>
      </c>
      <c r="G509" s="606"/>
      <c r="H509" s="508"/>
      <c r="I509" s="518"/>
      <c r="J509" s="518"/>
      <c r="K509" s="508"/>
      <c r="L509" s="629" t="s">
        <v>134</v>
      </c>
      <c r="M509" s="789"/>
      <c r="N509" s="25">
        <v>1</v>
      </c>
    </row>
    <row r="510" spans="1:14" s="25" customFormat="1" ht="18.75" customHeight="1" x14ac:dyDescent="0.3">
      <c r="A510" s="25">
        <v>1</v>
      </c>
      <c r="C510" s="20"/>
      <c r="D510" s="20"/>
      <c r="F510" s="603" t="s">
        <v>117</v>
      </c>
      <c r="G510" s="606"/>
      <c r="H510" s="508"/>
      <c r="I510" s="518"/>
      <c r="J510" s="518"/>
      <c r="K510" s="508"/>
      <c r="L510" s="629" t="s">
        <v>117</v>
      </c>
      <c r="M510" s="789"/>
      <c r="N510" s="25">
        <v>1</v>
      </c>
    </row>
    <row r="511" spans="1:14" s="25" customFormat="1" ht="18.75" customHeight="1" x14ac:dyDescent="0.3">
      <c r="A511" s="25">
        <v>1</v>
      </c>
      <c r="C511" s="20"/>
      <c r="D511" s="20"/>
      <c r="F511" s="603" t="s">
        <v>257</v>
      </c>
      <c r="G511" s="606"/>
      <c r="H511" s="508"/>
      <c r="I511" s="518"/>
      <c r="J511" s="518"/>
      <c r="K511" s="508"/>
      <c r="L511" s="629" t="s">
        <v>257</v>
      </c>
      <c r="M511" s="789"/>
      <c r="N511" s="25">
        <v>1</v>
      </c>
    </row>
    <row r="512" spans="1:14" s="25" customFormat="1" ht="18.75" customHeight="1" x14ac:dyDescent="0.3">
      <c r="A512" s="25">
        <v>1</v>
      </c>
      <c r="C512" s="20"/>
      <c r="D512" s="20"/>
      <c r="E512" s="20"/>
      <c r="F512" s="20"/>
      <c r="G512" s="656"/>
      <c r="H512" s="508"/>
      <c r="I512" s="518"/>
      <c r="J512" s="518"/>
      <c r="K512" s="518"/>
      <c r="L512" s="518"/>
      <c r="M512" s="788"/>
      <c r="N512" s="25">
        <v>1</v>
      </c>
    </row>
    <row r="513" spans="1:14" s="25" customFormat="1" ht="18.75" customHeight="1" x14ac:dyDescent="0.3">
      <c r="A513" s="25">
        <v>1</v>
      </c>
      <c r="C513" s="20"/>
      <c r="D513" s="20"/>
      <c r="E513" s="20"/>
      <c r="F513" s="20"/>
      <c r="G513" s="656"/>
      <c r="H513" s="508"/>
      <c r="I513" s="518"/>
      <c r="J513" s="518"/>
      <c r="K513" s="518"/>
      <c r="L513" s="518"/>
      <c r="M513" s="788"/>
      <c r="N513" s="25">
        <v>1</v>
      </c>
    </row>
    <row r="514" spans="1:14" s="25" customFormat="1" ht="18.75" customHeight="1" x14ac:dyDescent="0.3">
      <c r="A514" s="25">
        <v>1</v>
      </c>
      <c r="C514" s="20"/>
      <c r="D514" s="20"/>
      <c r="E514" s="20"/>
      <c r="F514" s="20"/>
      <c r="G514" s="656"/>
      <c r="H514" s="508"/>
      <c r="I514" s="518"/>
      <c r="J514" s="518"/>
      <c r="K514" s="518"/>
      <c r="L514" s="518"/>
      <c r="M514" s="788"/>
      <c r="N514" s="25">
        <v>1</v>
      </c>
    </row>
    <row r="515" spans="1:14" s="25" customFormat="1" ht="18.75" customHeight="1" x14ac:dyDescent="0.3">
      <c r="A515" s="25">
        <v>1</v>
      </c>
      <c r="C515" s="1612" t="s">
        <v>119</v>
      </c>
      <c r="D515" s="1612"/>
      <c r="E515" s="1612"/>
      <c r="F515" s="26"/>
      <c r="G515" s="606"/>
      <c r="H515" s="508"/>
      <c r="I515" s="1619" t="s">
        <v>119</v>
      </c>
      <c r="J515" s="1619"/>
      <c r="K515" s="1619"/>
      <c r="L515" s="523"/>
      <c r="M515" s="788"/>
      <c r="N515" s="25">
        <v>1</v>
      </c>
    </row>
    <row r="516" spans="1:14" s="25" customFormat="1" ht="18.75" customHeight="1" x14ac:dyDescent="0.3">
      <c r="A516" s="25">
        <v>1</v>
      </c>
      <c r="B516" s="508"/>
      <c r="C516" s="1620">
        <v>45216</v>
      </c>
      <c r="D516" s="1620"/>
      <c r="E516" s="1620"/>
      <c r="F516" s="524"/>
      <c r="G516" s="606"/>
      <c r="H516" s="508"/>
      <c r="I516" s="1620">
        <f>C516</f>
        <v>45216</v>
      </c>
      <c r="J516" s="1620"/>
      <c r="K516" s="1620"/>
      <c r="L516" s="524"/>
      <c r="M516" s="788"/>
      <c r="N516" s="25">
        <v>1</v>
      </c>
    </row>
    <row r="517" spans="1:14" s="25" customFormat="1" ht="18.75" customHeight="1" x14ac:dyDescent="0.3">
      <c r="A517" s="25">
        <v>1</v>
      </c>
      <c r="B517" s="508"/>
      <c r="C517" s="518"/>
      <c r="D517" s="518"/>
      <c r="E517" s="518"/>
      <c r="F517" s="524"/>
      <c r="G517" s="606"/>
      <c r="H517" s="508"/>
      <c r="I517" s="518"/>
      <c r="J517" s="518"/>
      <c r="K517" s="518"/>
      <c r="L517" s="524"/>
      <c r="M517" s="788"/>
      <c r="N517" s="25">
        <v>1</v>
      </c>
    </row>
    <row r="518" spans="1:14" s="25" customFormat="1" ht="18.75" customHeight="1" x14ac:dyDescent="0.3">
      <c r="A518" s="25">
        <v>1</v>
      </c>
      <c r="B518" s="508"/>
      <c r="C518" s="888"/>
      <c r="D518" s="518"/>
      <c r="E518" s="518"/>
      <c r="F518" s="524"/>
      <c r="G518" s="606"/>
      <c r="H518" s="508"/>
      <c r="I518" s="888"/>
      <c r="J518" s="518"/>
      <c r="K518" s="518"/>
      <c r="L518" s="524"/>
      <c r="M518" s="788"/>
      <c r="N518" s="25">
        <v>1</v>
      </c>
    </row>
    <row r="519" spans="1:14" s="25" customFormat="1" ht="18.75" customHeight="1" x14ac:dyDescent="0.3">
      <c r="A519" s="25">
        <v>1</v>
      </c>
      <c r="B519" s="511" t="s">
        <v>120</v>
      </c>
      <c r="C519" s="525" t="s">
        <v>121</v>
      </c>
      <c r="D519" s="1621" t="s">
        <v>122</v>
      </c>
      <c r="E519" s="1621"/>
      <c r="F519" s="1621"/>
      <c r="G519" s="606"/>
      <c r="H519" s="511" t="s">
        <v>120</v>
      </c>
      <c r="I519" s="525" t="s">
        <v>121</v>
      </c>
      <c r="J519" s="1621" t="s">
        <v>123</v>
      </c>
      <c r="K519" s="1621"/>
      <c r="L519" s="1621"/>
      <c r="M519" s="788"/>
      <c r="N519" s="25">
        <v>1</v>
      </c>
    </row>
    <row r="520" spans="1:14" s="25" customFormat="1" ht="18.75" customHeight="1" x14ac:dyDescent="0.3">
      <c r="A520" s="25">
        <v>1</v>
      </c>
      <c r="B520" s="511" t="s">
        <v>124</v>
      </c>
      <c r="C520" s="511" t="s">
        <v>265</v>
      </c>
      <c r="D520" s="525" t="s">
        <v>125</v>
      </c>
      <c r="E520" s="887" t="s">
        <v>126</v>
      </c>
      <c r="F520" s="887" t="s">
        <v>127</v>
      </c>
      <c r="G520" s="606"/>
      <c r="H520" s="511" t="s">
        <v>124</v>
      </c>
      <c r="I520" s="511" t="s">
        <v>265</v>
      </c>
      <c r="J520" s="525" t="s">
        <v>125</v>
      </c>
      <c r="K520" s="887" t="s">
        <v>126</v>
      </c>
      <c r="L520" s="887" t="s">
        <v>127</v>
      </c>
      <c r="M520" s="788"/>
      <c r="N520" s="25">
        <v>1</v>
      </c>
    </row>
    <row r="521" spans="1:14" s="25" customFormat="1" x14ac:dyDescent="0.3">
      <c r="A521" s="25">
        <v>1</v>
      </c>
      <c r="B521" s="887" t="s">
        <v>8</v>
      </c>
      <c r="C521" s="505" t="s">
        <v>26</v>
      </c>
      <c r="D521" s="506" t="s">
        <v>7</v>
      </c>
      <c r="E521" s="507">
        <v>75</v>
      </c>
      <c r="F521" s="507">
        <v>152.375</v>
      </c>
      <c r="G521" s="656"/>
      <c r="H521" s="887" t="s">
        <v>8</v>
      </c>
      <c r="I521" s="505" t="s">
        <v>26</v>
      </c>
      <c r="J521" s="506" t="s">
        <v>90</v>
      </c>
      <c r="K521" s="507">
        <v>85</v>
      </c>
      <c r="L521" s="507">
        <v>213.32499999999999</v>
      </c>
      <c r="M521" s="788"/>
      <c r="N521" s="25">
        <v>1</v>
      </c>
    </row>
    <row r="522" spans="1:14" s="8" customFormat="1" x14ac:dyDescent="0.3">
      <c r="A522" s="25">
        <v>1</v>
      </c>
      <c r="B522" s="887" t="s">
        <v>3</v>
      </c>
      <c r="C522" s="505" t="s">
        <v>61</v>
      </c>
      <c r="D522" s="506" t="s">
        <v>17</v>
      </c>
      <c r="E522" s="507">
        <v>29</v>
      </c>
      <c r="F522" s="507">
        <v>180</v>
      </c>
      <c r="G522" s="605"/>
      <c r="H522" s="887" t="s">
        <v>3</v>
      </c>
      <c r="I522" s="505" t="s">
        <v>61</v>
      </c>
      <c r="J522" s="506" t="s">
        <v>44</v>
      </c>
      <c r="K522" s="507">
        <v>34</v>
      </c>
      <c r="L522" s="507">
        <v>216</v>
      </c>
      <c r="M522" s="786"/>
      <c r="N522" s="25">
        <v>1</v>
      </c>
    </row>
    <row r="523" spans="1:14" s="50" customFormat="1" x14ac:dyDescent="0.3">
      <c r="A523" s="25">
        <v>1</v>
      </c>
      <c r="B523" s="887" t="s">
        <v>0</v>
      </c>
      <c r="C523" s="505" t="s">
        <v>69</v>
      </c>
      <c r="D523" s="506" t="s">
        <v>22</v>
      </c>
      <c r="E523" s="507">
        <v>24</v>
      </c>
      <c r="F523" s="507">
        <v>3.9199999999999995</v>
      </c>
      <c r="G523" s="605"/>
      <c r="H523" s="887" t="s">
        <v>0</v>
      </c>
      <c r="I523" s="505" t="s">
        <v>69</v>
      </c>
      <c r="J523" s="506" t="s">
        <v>22</v>
      </c>
      <c r="K523" s="507">
        <v>24</v>
      </c>
      <c r="L523" s="507">
        <v>3.9199999999999995</v>
      </c>
      <c r="M523" s="786"/>
      <c r="N523" s="25">
        <v>1</v>
      </c>
    </row>
    <row r="524" spans="1:14" s="25" customFormat="1" x14ac:dyDescent="0.3">
      <c r="A524" s="25">
        <v>1</v>
      </c>
      <c r="B524" s="504">
        <v>4</v>
      </c>
      <c r="C524" s="505" t="s">
        <v>114</v>
      </c>
      <c r="D524" s="506" t="s">
        <v>2</v>
      </c>
      <c r="E524" s="507">
        <v>6.75</v>
      </c>
      <c r="F524" s="507">
        <v>28</v>
      </c>
      <c r="G524" s="606"/>
      <c r="H524" s="504">
        <v>4</v>
      </c>
      <c r="I524" s="505" t="s">
        <v>114</v>
      </c>
      <c r="J524" s="506" t="s">
        <v>2</v>
      </c>
      <c r="K524" s="507">
        <v>6.75</v>
      </c>
      <c r="L524" s="507">
        <v>28</v>
      </c>
      <c r="M524" s="788"/>
      <c r="N524" s="25">
        <v>1</v>
      </c>
    </row>
    <row r="525" spans="1:14" s="25" customFormat="1" x14ac:dyDescent="0.3">
      <c r="A525" s="25">
        <v>1</v>
      </c>
      <c r="B525" s="887" t="s">
        <v>23</v>
      </c>
      <c r="C525" s="505" t="s">
        <v>107</v>
      </c>
      <c r="D525" s="506" t="s">
        <v>14</v>
      </c>
      <c r="E525" s="507">
        <v>3.4</v>
      </c>
      <c r="F525" s="507">
        <v>93.2</v>
      </c>
      <c r="G525" s="606"/>
      <c r="H525" s="887" t="s">
        <v>23</v>
      </c>
      <c r="I525" s="505" t="s">
        <v>107</v>
      </c>
      <c r="J525" s="506" t="s">
        <v>14</v>
      </c>
      <c r="K525" s="507">
        <v>3.4</v>
      </c>
      <c r="L525" s="507">
        <v>93.2</v>
      </c>
      <c r="M525" s="788"/>
      <c r="N525" s="25">
        <v>1</v>
      </c>
    </row>
    <row r="526" spans="1:14" s="25" customFormat="1" ht="19.5" customHeight="1" x14ac:dyDescent="0.3">
      <c r="A526" s="25">
        <v>1</v>
      </c>
      <c r="B526" s="887" t="s">
        <v>51</v>
      </c>
      <c r="C526" s="505" t="s">
        <v>110</v>
      </c>
      <c r="D526" s="506" t="s">
        <v>5</v>
      </c>
      <c r="E526" s="507">
        <v>100</v>
      </c>
      <c r="F526" s="507">
        <v>47</v>
      </c>
      <c r="G526" s="605" t="s">
        <v>363</v>
      </c>
      <c r="H526" s="887" t="s">
        <v>51</v>
      </c>
      <c r="I526" s="505" t="s">
        <v>110</v>
      </c>
      <c r="J526" s="506" t="s">
        <v>5</v>
      </c>
      <c r="K526" s="507">
        <v>100</v>
      </c>
      <c r="L526" s="507">
        <v>47</v>
      </c>
      <c r="M526" s="788"/>
      <c r="N526" s="25">
        <v>1</v>
      </c>
    </row>
    <row r="527" spans="1:14" s="25" customFormat="1" x14ac:dyDescent="0.3">
      <c r="A527" s="25">
        <v>1</v>
      </c>
      <c r="B527" s="504"/>
      <c r="C527" s="505"/>
      <c r="D527" s="506"/>
      <c r="E527" s="507"/>
      <c r="F527" s="507"/>
      <c r="G527" s="656"/>
      <c r="H527" s="504"/>
      <c r="I527" s="505"/>
      <c r="J527" s="506"/>
      <c r="K527" s="507"/>
      <c r="L527" s="507"/>
      <c r="M527" s="788"/>
      <c r="N527" s="25">
        <v>1</v>
      </c>
    </row>
    <row r="528" spans="1:14" s="25" customFormat="1" x14ac:dyDescent="0.3">
      <c r="A528" s="25">
        <v>1</v>
      </c>
      <c r="B528" s="504"/>
      <c r="C528" s="505"/>
      <c r="D528" s="506" t="s">
        <v>128</v>
      </c>
      <c r="E528" s="507">
        <f>SUM(E521:E526)</f>
        <v>238.15</v>
      </c>
      <c r="F528" s="507">
        <f>SUM(F521:F526)</f>
        <v>504.495</v>
      </c>
      <c r="G528" s="656"/>
      <c r="H528" s="504"/>
      <c r="I528" s="505"/>
      <c r="J528" s="506" t="s">
        <v>128</v>
      </c>
      <c r="K528" s="507">
        <f>SUM(K521:K526)</f>
        <v>253.15</v>
      </c>
      <c r="L528" s="507">
        <f>SUM(L521:L526)</f>
        <v>601.44500000000005</v>
      </c>
      <c r="M528" s="788"/>
      <c r="N528" s="25">
        <v>1</v>
      </c>
    </row>
    <row r="529" spans="1:14" s="25" customFormat="1" x14ac:dyDescent="0.3">
      <c r="A529" s="25">
        <v>1</v>
      </c>
      <c r="B529" s="504"/>
      <c r="C529" s="505"/>
      <c r="D529" s="506"/>
      <c r="E529" s="507"/>
      <c r="F529" s="507"/>
      <c r="G529" s="656"/>
      <c r="H529" s="504"/>
      <c r="I529" s="505"/>
      <c r="J529" s="506"/>
      <c r="K529" s="507"/>
      <c r="L529" s="507"/>
      <c r="M529" s="788"/>
      <c r="N529" s="25">
        <v>1</v>
      </c>
    </row>
    <row r="530" spans="1:14" s="25" customFormat="1" x14ac:dyDescent="0.3">
      <c r="A530" s="25">
        <v>1</v>
      </c>
      <c r="B530" s="504">
        <v>1</v>
      </c>
      <c r="C530" s="505" t="s">
        <v>1</v>
      </c>
      <c r="D530" s="506" t="s">
        <v>5</v>
      </c>
      <c r="E530" s="507">
        <v>200</v>
      </c>
      <c r="F530" s="507">
        <v>86</v>
      </c>
      <c r="G530" s="656"/>
      <c r="H530" s="504">
        <v>1</v>
      </c>
      <c r="I530" s="505" t="s">
        <v>1</v>
      </c>
      <c r="J530" s="506" t="s">
        <v>5</v>
      </c>
      <c r="K530" s="507">
        <v>200</v>
      </c>
      <c r="L530" s="507">
        <v>86</v>
      </c>
      <c r="M530" s="788"/>
      <c r="N530" s="25">
        <v>1</v>
      </c>
    </row>
    <row r="531" spans="1:14" s="25" customFormat="1" x14ac:dyDescent="0.3">
      <c r="A531" s="25">
        <v>1</v>
      </c>
      <c r="B531" s="504">
        <v>2</v>
      </c>
      <c r="C531" s="505" t="s">
        <v>238</v>
      </c>
      <c r="D531" s="506" t="s">
        <v>251</v>
      </c>
      <c r="E531" s="507">
        <v>225</v>
      </c>
      <c r="F531" s="507">
        <v>114</v>
      </c>
      <c r="G531" s="656"/>
      <c r="H531" s="504">
        <v>2</v>
      </c>
      <c r="I531" s="505" t="s">
        <v>238</v>
      </c>
      <c r="J531" s="506" t="s">
        <v>251</v>
      </c>
      <c r="K531" s="507">
        <v>225</v>
      </c>
      <c r="L531" s="507">
        <v>114</v>
      </c>
      <c r="M531" s="788"/>
      <c r="N531" s="25">
        <v>1</v>
      </c>
    </row>
    <row r="532" spans="1:14" s="25" customFormat="1" x14ac:dyDescent="0.3">
      <c r="A532" s="25">
        <v>1</v>
      </c>
      <c r="B532" s="504">
        <v>3</v>
      </c>
      <c r="C532" s="505" t="s">
        <v>93</v>
      </c>
      <c r="D532" s="506" t="s">
        <v>5</v>
      </c>
      <c r="E532" s="507">
        <v>135</v>
      </c>
      <c r="F532" s="507">
        <v>94.25</v>
      </c>
      <c r="G532" s="656"/>
      <c r="H532" s="504">
        <v>3</v>
      </c>
      <c r="I532" s="505" t="s">
        <v>93</v>
      </c>
      <c r="J532" s="506" t="s">
        <v>5</v>
      </c>
      <c r="K532" s="507">
        <v>135</v>
      </c>
      <c r="L532" s="507">
        <v>94.25</v>
      </c>
      <c r="M532" s="788"/>
      <c r="N532" s="25">
        <v>1</v>
      </c>
    </row>
    <row r="533" spans="1:14" s="25" customFormat="1" x14ac:dyDescent="0.3">
      <c r="A533" s="25">
        <v>1</v>
      </c>
      <c r="B533" s="504">
        <v>4</v>
      </c>
      <c r="C533" s="505" t="s">
        <v>253</v>
      </c>
      <c r="D533" s="506" t="s">
        <v>218</v>
      </c>
      <c r="E533" s="507">
        <v>125</v>
      </c>
      <c r="F533" s="507">
        <v>146.4</v>
      </c>
      <c r="G533" s="656"/>
      <c r="H533" s="504">
        <v>4</v>
      </c>
      <c r="I533" s="505" t="s">
        <v>253</v>
      </c>
      <c r="J533" s="506" t="s">
        <v>218</v>
      </c>
      <c r="K533" s="507">
        <v>125</v>
      </c>
      <c r="L533" s="507">
        <v>146.4</v>
      </c>
      <c r="M533" s="788"/>
      <c r="N533" s="25">
        <v>1</v>
      </c>
    </row>
    <row r="534" spans="1:14" s="25" customFormat="1" x14ac:dyDescent="0.3">
      <c r="A534" s="25">
        <v>1</v>
      </c>
      <c r="B534" s="504">
        <v>5</v>
      </c>
      <c r="C534" s="505" t="s">
        <v>255</v>
      </c>
      <c r="D534" s="506" t="s">
        <v>218</v>
      </c>
      <c r="E534" s="507">
        <v>80</v>
      </c>
      <c r="F534" s="507">
        <v>105.16</v>
      </c>
      <c r="G534" s="656"/>
      <c r="H534" s="504">
        <v>5</v>
      </c>
      <c r="I534" s="505" t="s">
        <v>255</v>
      </c>
      <c r="J534" s="506" t="s">
        <v>218</v>
      </c>
      <c r="K534" s="507">
        <v>80</v>
      </c>
      <c r="L534" s="507">
        <v>105.16</v>
      </c>
      <c r="M534" s="788"/>
      <c r="N534" s="25">
        <v>1</v>
      </c>
    </row>
    <row r="535" spans="1:14" s="25" customFormat="1" x14ac:dyDescent="0.3">
      <c r="A535" s="25">
        <v>1</v>
      </c>
      <c r="B535" s="504">
        <v>6</v>
      </c>
      <c r="C535" s="505" t="s">
        <v>252</v>
      </c>
      <c r="D535" s="506" t="s">
        <v>251</v>
      </c>
      <c r="E535" s="507">
        <v>105</v>
      </c>
      <c r="F535" s="507">
        <v>142</v>
      </c>
      <c r="G535" s="656"/>
      <c r="H535" s="504">
        <v>6</v>
      </c>
      <c r="I535" s="505" t="s">
        <v>252</v>
      </c>
      <c r="J535" s="506" t="s">
        <v>251</v>
      </c>
      <c r="K535" s="507">
        <v>105</v>
      </c>
      <c r="L535" s="507">
        <v>142</v>
      </c>
      <c r="M535" s="788"/>
      <c r="N535" s="25">
        <v>1</v>
      </c>
    </row>
    <row r="536" spans="1:14" s="25" customFormat="1" x14ac:dyDescent="0.3">
      <c r="A536" s="25">
        <v>1</v>
      </c>
      <c r="B536" s="504">
        <v>7</v>
      </c>
      <c r="C536" s="505" t="s">
        <v>254</v>
      </c>
      <c r="D536" s="506" t="s">
        <v>218</v>
      </c>
      <c r="E536" s="507">
        <v>120</v>
      </c>
      <c r="F536" s="507">
        <v>144</v>
      </c>
      <c r="G536" s="656"/>
      <c r="H536" s="504">
        <v>7</v>
      </c>
      <c r="I536" s="505" t="s">
        <v>254</v>
      </c>
      <c r="J536" s="506" t="s">
        <v>218</v>
      </c>
      <c r="K536" s="507">
        <v>120</v>
      </c>
      <c r="L536" s="507">
        <v>144</v>
      </c>
      <c r="M536" s="788"/>
      <c r="N536" s="25">
        <v>1</v>
      </c>
    </row>
    <row r="537" spans="1:14" s="25" customFormat="1" x14ac:dyDescent="0.3">
      <c r="A537" s="25">
        <v>1</v>
      </c>
      <c r="B537" s="504">
        <v>8</v>
      </c>
      <c r="C537" s="505" t="s">
        <v>31</v>
      </c>
      <c r="D537" s="506" t="s">
        <v>5</v>
      </c>
      <c r="E537" s="507">
        <v>55</v>
      </c>
      <c r="F537" s="507">
        <v>88</v>
      </c>
      <c r="G537" s="656"/>
      <c r="H537" s="504">
        <v>8</v>
      </c>
      <c r="I537" s="505" t="s">
        <v>31</v>
      </c>
      <c r="J537" s="506" t="s">
        <v>5</v>
      </c>
      <c r="K537" s="507">
        <v>55</v>
      </c>
      <c r="L537" s="507">
        <v>88</v>
      </c>
      <c r="M537" s="788"/>
      <c r="N537" s="25">
        <v>1</v>
      </c>
    </row>
    <row r="538" spans="1:14" s="50" customFormat="1" x14ac:dyDescent="0.3">
      <c r="A538" s="25">
        <v>1</v>
      </c>
      <c r="B538" s="887"/>
      <c r="C538" s="509"/>
      <c r="D538" s="887"/>
      <c r="E538" s="510"/>
      <c r="F538" s="510"/>
      <c r="G538" s="657"/>
      <c r="H538" s="887"/>
      <c r="I538" s="509"/>
      <c r="J538" s="887"/>
      <c r="K538" s="510"/>
      <c r="L538" s="510"/>
      <c r="M538" s="792"/>
      <c r="N538" s="25">
        <v>1</v>
      </c>
    </row>
    <row r="539" spans="1:14" s="25" customFormat="1" x14ac:dyDescent="0.3">
      <c r="A539" s="25">
        <v>1</v>
      </c>
      <c r="B539" s="504"/>
      <c r="C539" s="505"/>
      <c r="D539" s="506" t="s">
        <v>128</v>
      </c>
      <c r="E539" s="507">
        <v>1045</v>
      </c>
      <c r="F539" s="507">
        <v>919.81</v>
      </c>
      <c r="G539" s="656"/>
      <c r="H539" s="504"/>
      <c r="I539" s="505"/>
      <c r="J539" s="506" t="s">
        <v>128</v>
      </c>
      <c r="K539" s="507">
        <v>1045</v>
      </c>
      <c r="L539" s="507">
        <v>919.81</v>
      </c>
      <c r="M539" s="788"/>
      <c r="N539" s="25">
        <v>1</v>
      </c>
    </row>
    <row r="540" spans="1:14" s="25" customFormat="1" x14ac:dyDescent="0.3">
      <c r="A540" s="25">
        <v>1</v>
      </c>
      <c r="B540" s="504"/>
      <c r="C540" s="505"/>
      <c r="D540" s="506"/>
      <c r="E540" s="507"/>
      <c r="F540" s="507"/>
      <c r="G540" s="656"/>
      <c r="H540" s="504"/>
      <c r="I540" s="505"/>
      <c r="J540" s="506"/>
      <c r="K540" s="507"/>
      <c r="L540" s="507"/>
      <c r="M540" s="788"/>
      <c r="N540" s="25">
        <v>1</v>
      </c>
    </row>
    <row r="541" spans="1:14" s="25" customFormat="1" x14ac:dyDescent="0.3">
      <c r="A541" s="25">
        <v>1</v>
      </c>
      <c r="B541" s="504"/>
      <c r="C541" s="505"/>
      <c r="D541" s="506"/>
      <c r="E541" s="507"/>
      <c r="F541" s="507"/>
      <c r="G541" s="656"/>
      <c r="H541" s="504"/>
      <c r="I541" s="505"/>
      <c r="J541" s="506"/>
      <c r="K541" s="507"/>
      <c r="L541" s="507"/>
      <c r="M541" s="788"/>
      <c r="N541" s="25">
        <v>1</v>
      </c>
    </row>
    <row r="542" spans="1:14" s="25" customFormat="1" x14ac:dyDescent="0.3">
      <c r="A542" s="25">
        <v>1</v>
      </c>
      <c r="B542" s="504"/>
      <c r="C542" s="505"/>
      <c r="D542" s="506"/>
      <c r="E542" s="507"/>
      <c r="F542" s="507"/>
      <c r="G542" s="656"/>
      <c r="H542" s="504"/>
      <c r="I542" s="505"/>
      <c r="J542" s="506"/>
      <c r="K542" s="507"/>
      <c r="L542" s="507"/>
      <c r="M542" s="788"/>
      <c r="N542" s="25">
        <v>1</v>
      </c>
    </row>
    <row r="543" spans="1:14" s="25" customFormat="1" x14ac:dyDescent="0.3">
      <c r="A543" s="25">
        <v>1</v>
      </c>
      <c r="B543" s="511" t="s">
        <v>124</v>
      </c>
      <c r="C543" s="507" t="s">
        <v>259</v>
      </c>
      <c r="D543" s="506" t="s">
        <v>125</v>
      </c>
      <c r="E543" s="507" t="s">
        <v>126</v>
      </c>
      <c r="F543" s="507" t="s">
        <v>127</v>
      </c>
      <c r="G543" s="656"/>
      <c r="H543" s="511" t="s">
        <v>124</v>
      </c>
      <c r="I543" s="507" t="s">
        <v>247</v>
      </c>
      <c r="J543" s="506" t="s">
        <v>125</v>
      </c>
      <c r="K543" s="507" t="s">
        <v>126</v>
      </c>
      <c r="L543" s="507" t="s">
        <v>127</v>
      </c>
      <c r="M543" s="788"/>
      <c r="N543" s="25">
        <v>1</v>
      </c>
    </row>
    <row r="544" spans="1:14" s="50" customFormat="1" ht="18.75" customHeight="1" x14ac:dyDescent="0.3">
      <c r="A544" s="25">
        <v>1</v>
      </c>
      <c r="B544" s="887">
        <v>1</v>
      </c>
      <c r="C544" s="505" t="s">
        <v>99</v>
      </c>
      <c r="D544" s="506" t="s">
        <v>9</v>
      </c>
      <c r="E544" s="507">
        <v>65</v>
      </c>
      <c r="F544" s="507">
        <v>235.98</v>
      </c>
      <c r="G544" s="677">
        <v>235.98</v>
      </c>
      <c r="H544" s="887">
        <v>1</v>
      </c>
      <c r="I544" s="505" t="s">
        <v>99</v>
      </c>
      <c r="J544" s="506" t="s">
        <v>9</v>
      </c>
      <c r="K544" s="507">
        <v>65</v>
      </c>
      <c r="L544" s="507">
        <v>235.98</v>
      </c>
      <c r="M544" s="792"/>
      <c r="N544" s="25">
        <v>1</v>
      </c>
    </row>
    <row r="545" spans="1:14" s="10" customFormat="1" ht="18.75" customHeight="1" x14ac:dyDescent="0.3">
      <c r="A545" s="25">
        <v>1</v>
      </c>
      <c r="B545" s="887">
        <v>2</v>
      </c>
      <c r="C545" s="505" t="s">
        <v>56</v>
      </c>
      <c r="D545" s="506" t="s">
        <v>7</v>
      </c>
      <c r="E545" s="507">
        <v>50</v>
      </c>
      <c r="F545" s="507">
        <v>252.125</v>
      </c>
      <c r="G545" s="680">
        <v>252.125</v>
      </c>
      <c r="H545" s="887">
        <v>2</v>
      </c>
      <c r="I545" s="505" t="s">
        <v>56</v>
      </c>
      <c r="J545" s="506" t="s">
        <v>7</v>
      </c>
      <c r="K545" s="507">
        <v>50</v>
      </c>
      <c r="L545" s="507">
        <v>252.125</v>
      </c>
      <c r="M545" s="790"/>
      <c r="N545" s="25">
        <v>1</v>
      </c>
    </row>
    <row r="546" spans="1:14" s="25" customFormat="1" ht="19.5" customHeight="1" x14ac:dyDescent="0.3">
      <c r="A546" s="25">
        <v>1</v>
      </c>
      <c r="B546" s="504" t="s">
        <v>0</v>
      </c>
      <c r="C546" s="505" t="s">
        <v>179</v>
      </c>
      <c r="D546" s="506" t="s">
        <v>17</v>
      </c>
      <c r="E546" s="507">
        <v>23</v>
      </c>
      <c r="F546" s="507">
        <v>202.41</v>
      </c>
      <c r="G546" s="677">
        <v>206.98</v>
      </c>
      <c r="H546" s="504" t="s">
        <v>0</v>
      </c>
      <c r="I546" s="505" t="s">
        <v>179</v>
      </c>
      <c r="J546" s="506" t="s">
        <v>44</v>
      </c>
      <c r="K546" s="507">
        <v>27</v>
      </c>
      <c r="L546" s="507">
        <v>242.89</v>
      </c>
      <c r="M546" s="788"/>
      <c r="N546" s="25">
        <v>1</v>
      </c>
    </row>
    <row r="547" spans="1:14" s="8" customFormat="1" x14ac:dyDescent="0.3">
      <c r="A547" s="25">
        <v>1</v>
      </c>
      <c r="B547" s="887" t="s">
        <v>77</v>
      </c>
      <c r="C547" s="505" t="s">
        <v>87</v>
      </c>
      <c r="D547" s="506" t="s">
        <v>22</v>
      </c>
      <c r="E547" s="507">
        <v>22</v>
      </c>
      <c r="F547" s="507">
        <v>5.5719999999999992</v>
      </c>
      <c r="G547" s="677">
        <v>117</v>
      </c>
      <c r="H547" s="887" t="s">
        <v>77</v>
      </c>
      <c r="I547" s="505" t="s">
        <v>87</v>
      </c>
      <c r="J547" s="506" t="s">
        <v>22</v>
      </c>
      <c r="K547" s="507">
        <v>22</v>
      </c>
      <c r="L547" s="507">
        <v>5.5719999999999992</v>
      </c>
      <c r="M547" s="786"/>
      <c r="N547" s="25">
        <v>1</v>
      </c>
    </row>
    <row r="548" spans="1:14" s="25" customFormat="1" ht="19.5" customHeight="1" x14ac:dyDescent="0.3">
      <c r="A548" s="25">
        <v>1</v>
      </c>
      <c r="B548" s="887" t="s">
        <v>23</v>
      </c>
      <c r="C548" s="505" t="s">
        <v>113</v>
      </c>
      <c r="D548" s="506" t="s">
        <v>2</v>
      </c>
      <c r="E548" s="507">
        <v>15</v>
      </c>
      <c r="F548" s="507">
        <v>94.2</v>
      </c>
      <c r="G548" s="678">
        <v>93.2</v>
      </c>
      <c r="H548" s="887" t="s">
        <v>23</v>
      </c>
      <c r="I548" s="505" t="s">
        <v>113</v>
      </c>
      <c r="J548" s="506" t="s">
        <v>2</v>
      </c>
      <c r="K548" s="507">
        <v>15</v>
      </c>
      <c r="L548" s="507">
        <v>94.2</v>
      </c>
      <c r="M548" s="788"/>
      <c r="N548" s="25">
        <v>1</v>
      </c>
    </row>
    <row r="549" spans="1:14" s="25" customFormat="1" x14ac:dyDescent="0.3">
      <c r="A549" s="25">
        <v>1</v>
      </c>
      <c r="B549" s="887" t="s">
        <v>51</v>
      </c>
      <c r="C549" s="505" t="s">
        <v>107</v>
      </c>
      <c r="D549" s="506" t="s">
        <v>14</v>
      </c>
      <c r="E549" s="507">
        <v>3.4</v>
      </c>
      <c r="F549" s="507">
        <v>93.2</v>
      </c>
      <c r="G549" s="681">
        <v>21.5</v>
      </c>
      <c r="H549" s="887" t="s">
        <v>51</v>
      </c>
      <c r="I549" s="505" t="s">
        <v>107</v>
      </c>
      <c r="J549" s="506" t="s">
        <v>14</v>
      </c>
      <c r="K549" s="507">
        <v>3.4</v>
      </c>
      <c r="L549" s="507">
        <v>93.2</v>
      </c>
      <c r="M549" s="788"/>
      <c r="N549" s="25">
        <v>1</v>
      </c>
    </row>
    <row r="550" spans="1:14" s="25" customFormat="1" ht="19.5" customHeight="1" x14ac:dyDescent="0.3">
      <c r="A550" s="25">
        <v>1</v>
      </c>
      <c r="B550" s="887" t="s">
        <v>15</v>
      </c>
      <c r="C550" s="505" t="s">
        <v>108</v>
      </c>
      <c r="D550" s="506" t="s">
        <v>65</v>
      </c>
      <c r="E550" s="507">
        <v>1.2</v>
      </c>
      <c r="F550" s="507">
        <v>21.5</v>
      </c>
      <c r="G550" s="678">
        <v>88</v>
      </c>
      <c r="H550" s="887" t="s">
        <v>15</v>
      </c>
      <c r="I550" s="505" t="s">
        <v>108</v>
      </c>
      <c r="J550" s="506" t="s">
        <v>65</v>
      </c>
      <c r="K550" s="507">
        <v>1.2</v>
      </c>
      <c r="L550" s="507">
        <v>21.5</v>
      </c>
      <c r="M550" s="788"/>
      <c r="N550" s="25">
        <v>1</v>
      </c>
    </row>
    <row r="551" spans="1:14" s="8" customFormat="1" x14ac:dyDescent="0.3">
      <c r="A551" s="25">
        <v>1</v>
      </c>
      <c r="B551" s="887" t="s">
        <v>53</v>
      </c>
      <c r="C551" s="505" t="s">
        <v>11</v>
      </c>
      <c r="D551" s="506" t="s">
        <v>22</v>
      </c>
      <c r="E551" s="507">
        <v>50</v>
      </c>
      <c r="F551" s="507">
        <v>117</v>
      </c>
      <c r="G551" s="605"/>
      <c r="H551" s="887" t="s">
        <v>53</v>
      </c>
      <c r="I551" s="505" t="s">
        <v>11</v>
      </c>
      <c r="J551" s="506" t="s">
        <v>22</v>
      </c>
      <c r="K551" s="507">
        <v>50</v>
      </c>
      <c r="L551" s="507">
        <v>117</v>
      </c>
      <c r="M551" s="786"/>
      <c r="N551" s="25">
        <v>1</v>
      </c>
    </row>
    <row r="552" spans="1:14" s="50" customFormat="1" x14ac:dyDescent="0.3">
      <c r="A552" s="25">
        <v>1</v>
      </c>
      <c r="B552" s="504"/>
      <c r="C552" s="505"/>
      <c r="D552" s="506"/>
      <c r="E552" s="507"/>
      <c r="F552" s="507"/>
      <c r="G552" s="657"/>
      <c r="H552" s="504"/>
      <c r="I552" s="505"/>
      <c r="J552" s="506"/>
      <c r="K552" s="507"/>
      <c r="L552" s="507"/>
      <c r="M552" s="792"/>
      <c r="N552" s="25">
        <v>1</v>
      </c>
    </row>
    <row r="553" spans="1:14" s="25" customFormat="1" x14ac:dyDescent="0.3">
      <c r="A553" s="25">
        <v>1</v>
      </c>
      <c r="B553" s="887"/>
      <c r="C553" s="505"/>
      <c r="D553" s="506" t="s">
        <v>128</v>
      </c>
      <c r="E553" s="507">
        <f>SUM(E544:E552)</f>
        <v>229.6</v>
      </c>
      <c r="F553" s="507">
        <f>SUM(F544:F552)</f>
        <v>1021.9870000000001</v>
      </c>
      <c r="G553" s="658"/>
      <c r="H553" s="887"/>
      <c r="I553" s="505"/>
      <c r="J553" s="506" t="s">
        <v>128</v>
      </c>
      <c r="K553" s="507">
        <f>SUM(K544:K552)</f>
        <v>233.6</v>
      </c>
      <c r="L553" s="507">
        <f>SUM(L544:L552)</f>
        <v>1062.4670000000001</v>
      </c>
      <c r="M553" s="788"/>
      <c r="N553" s="25">
        <v>1</v>
      </c>
    </row>
    <row r="554" spans="1:14" s="25" customFormat="1" x14ac:dyDescent="0.3">
      <c r="A554" s="25">
        <v>1</v>
      </c>
      <c r="B554" s="504"/>
      <c r="C554" s="505"/>
      <c r="D554" s="506"/>
      <c r="E554" s="507"/>
      <c r="F554" s="507"/>
      <c r="G554" s="656"/>
      <c r="H554" s="504"/>
      <c r="I554" s="505"/>
      <c r="J554" s="506"/>
      <c r="K554" s="507"/>
      <c r="L554" s="507"/>
      <c r="M554" s="788"/>
      <c r="N554" s="25">
        <v>1</v>
      </c>
    </row>
    <row r="555" spans="1:14" s="25" customFormat="1" x14ac:dyDescent="0.3">
      <c r="A555" s="25">
        <v>1</v>
      </c>
      <c r="B555" s="504"/>
      <c r="C555" s="505"/>
      <c r="D555" s="506"/>
      <c r="E555" s="507"/>
      <c r="F555" s="507"/>
      <c r="G555" s="656"/>
      <c r="H555" s="504"/>
      <c r="I555" s="505"/>
      <c r="J555" s="506"/>
      <c r="K555" s="507"/>
      <c r="L555" s="507"/>
      <c r="M555" s="788"/>
      <c r="N555" s="25">
        <v>1</v>
      </c>
    </row>
    <row r="556" spans="1:14" s="25" customFormat="1" x14ac:dyDescent="0.3">
      <c r="A556" s="25">
        <v>1</v>
      </c>
      <c r="B556" s="887"/>
      <c r="C556" s="505"/>
      <c r="D556" s="506" t="s">
        <v>136</v>
      </c>
      <c r="E556" s="507">
        <f>+E553+E528</f>
        <v>467.75</v>
      </c>
      <c r="F556" s="507">
        <f>+F553+F528</f>
        <v>1526.482</v>
      </c>
      <c r="G556" s="659"/>
      <c r="H556" s="507"/>
      <c r="I556" s="507"/>
      <c r="J556" s="507" t="s">
        <v>136</v>
      </c>
      <c r="K556" s="507">
        <f>+K553+K528</f>
        <v>486.75</v>
      </c>
      <c r="L556" s="507">
        <f>+L553+L528</f>
        <v>1663.9120000000003</v>
      </c>
      <c r="M556" s="788"/>
      <c r="N556" s="25">
        <v>1</v>
      </c>
    </row>
    <row r="557" spans="1:14" s="25" customFormat="1" x14ac:dyDescent="0.3">
      <c r="A557" s="25">
        <v>1</v>
      </c>
      <c r="B557" s="461"/>
      <c r="C557" s="36"/>
      <c r="D557" s="462"/>
      <c r="E557" s="463"/>
      <c r="F557" s="463"/>
      <c r="G557" s="659"/>
      <c r="H557" s="515"/>
      <c r="I557" s="515"/>
      <c r="J557" s="515"/>
      <c r="K557" s="515"/>
      <c r="L557" s="515"/>
      <c r="M557" s="788"/>
      <c r="N557" s="25">
        <v>1</v>
      </c>
    </row>
    <row r="558" spans="1:14" s="25" customFormat="1" x14ac:dyDescent="0.3">
      <c r="A558" s="25">
        <v>1</v>
      </c>
      <c r="B558" s="461"/>
      <c r="C558" s="461"/>
      <c r="D558" s="461"/>
      <c r="E558" s="461"/>
      <c r="F558" s="461"/>
      <c r="G558" s="660"/>
      <c r="H558" s="513"/>
      <c r="I558" s="515"/>
      <c r="J558" s="515"/>
      <c r="K558" s="515"/>
      <c r="L558" s="515"/>
      <c r="M558" s="788"/>
      <c r="N558" s="25">
        <v>1</v>
      </c>
    </row>
    <row r="559" spans="1:14" s="25" customFormat="1" x14ac:dyDescent="0.3">
      <c r="A559" s="25">
        <v>1</v>
      </c>
      <c r="B559" s="461"/>
      <c r="C559" s="36"/>
      <c r="D559" s="462"/>
      <c r="E559" s="463"/>
      <c r="F559" s="463"/>
      <c r="G559" s="659"/>
      <c r="H559" s="515"/>
      <c r="I559" s="515"/>
      <c r="J559" s="515"/>
      <c r="K559" s="515"/>
      <c r="L559" s="515"/>
      <c r="M559" s="788"/>
      <c r="N559" s="25">
        <v>1</v>
      </c>
    </row>
    <row r="560" spans="1:14" s="25" customFormat="1" ht="18.75" customHeight="1" x14ac:dyDescent="0.3">
      <c r="A560" s="25">
        <v>1</v>
      </c>
      <c r="C560" s="37" t="s">
        <v>130</v>
      </c>
      <c r="E560" s="94" t="s">
        <v>131</v>
      </c>
      <c r="F560" s="20"/>
      <c r="G560" s="606"/>
      <c r="H560" s="508"/>
      <c r="I560" s="516" t="s">
        <v>130</v>
      </c>
      <c r="J560" s="508"/>
      <c r="K560" s="517" t="s">
        <v>131</v>
      </c>
      <c r="L560" s="518"/>
      <c r="M560" s="788"/>
      <c r="N560" s="25">
        <v>1</v>
      </c>
    </row>
    <row r="561" spans="1:15" s="25" customFormat="1" ht="51.75" customHeight="1" x14ac:dyDescent="0.3">
      <c r="A561" s="25">
        <v>1</v>
      </c>
      <c r="C561" s="38" t="s">
        <v>132</v>
      </c>
      <c r="E561" s="38" t="s">
        <v>140</v>
      </c>
      <c r="F561" s="39"/>
      <c r="G561" s="606"/>
      <c r="H561" s="508"/>
      <c r="I561" s="519" t="s">
        <v>139</v>
      </c>
      <c r="J561" s="508"/>
      <c r="K561" s="519" t="s">
        <v>140</v>
      </c>
      <c r="L561" s="520"/>
      <c r="M561" s="788"/>
      <c r="N561" s="25">
        <v>1</v>
      </c>
    </row>
    <row r="562" spans="1:15" s="25" customFormat="1" ht="23.25" customHeight="1" x14ac:dyDescent="0.3">
      <c r="A562" s="25">
        <v>1</v>
      </c>
      <c r="C562" s="38"/>
      <c r="E562" s="38"/>
      <c r="F562" s="39"/>
      <c r="G562" s="606"/>
      <c r="H562" s="519"/>
      <c r="I562" s="508"/>
      <c r="J562" s="519"/>
      <c r="K562" s="520"/>
      <c r="L562" s="519"/>
      <c r="M562" s="788"/>
      <c r="N562" s="25">
        <v>1</v>
      </c>
    </row>
    <row r="563" spans="1:15" s="96" customFormat="1" x14ac:dyDescent="0.3">
      <c r="A563" s="25">
        <v>1</v>
      </c>
      <c r="C563" s="19"/>
      <c r="D563" s="19"/>
      <c r="E563" s="19"/>
      <c r="F563" s="19"/>
      <c r="G563" s="656"/>
      <c r="I563" s="19"/>
      <c r="J563" s="19"/>
      <c r="K563" s="19"/>
      <c r="L563" s="19"/>
      <c r="M563" s="787"/>
      <c r="N563" s="25">
        <v>1</v>
      </c>
    </row>
    <row r="564" spans="1:15" x14ac:dyDescent="0.3">
      <c r="A564" s="25">
        <v>1</v>
      </c>
      <c r="N564" s="25">
        <v>1</v>
      </c>
    </row>
    <row r="565" spans="1:15" s="25" customFormat="1" ht="18.75" customHeight="1" x14ac:dyDescent="0.3">
      <c r="A565" s="25">
        <v>1</v>
      </c>
      <c r="C565" s="22" t="s">
        <v>115</v>
      </c>
      <c r="D565" s="20"/>
      <c r="E565" s="20"/>
      <c r="F565" s="20"/>
      <c r="G565" s="656"/>
      <c r="H565" s="508"/>
      <c r="I565" s="521" t="s">
        <v>115</v>
      </c>
      <c r="J565" s="518"/>
      <c r="K565" s="518"/>
      <c r="L565" s="518"/>
      <c r="M565" s="788"/>
      <c r="N565" s="25">
        <v>1</v>
      </c>
    </row>
    <row r="566" spans="1:15" s="25" customFormat="1" ht="18.75" customHeight="1" x14ac:dyDescent="0.3">
      <c r="A566" s="25">
        <v>1</v>
      </c>
      <c r="C566" s="22" t="s">
        <v>137</v>
      </c>
      <c r="D566" s="20"/>
      <c r="E566" s="20"/>
      <c r="F566" s="20"/>
      <c r="G566" s="606"/>
      <c r="H566" s="508"/>
      <c r="I566" s="521" t="s">
        <v>138</v>
      </c>
      <c r="J566" s="518"/>
      <c r="K566" s="518"/>
      <c r="L566" s="518"/>
      <c r="M566" s="788"/>
      <c r="N566" s="25">
        <v>1</v>
      </c>
    </row>
    <row r="567" spans="1:15" s="25" customFormat="1" ht="18.75" customHeight="1" x14ac:dyDescent="0.3">
      <c r="A567" s="25">
        <v>1</v>
      </c>
      <c r="C567" s="20"/>
      <c r="D567" s="20"/>
      <c r="E567" s="20"/>
      <c r="F567" s="20"/>
      <c r="G567" s="606"/>
      <c r="H567" s="508"/>
      <c r="I567" s="518"/>
      <c r="J567" s="518"/>
      <c r="K567" s="518"/>
      <c r="L567" s="518"/>
      <c r="M567" s="788"/>
      <c r="N567" s="25">
        <v>1</v>
      </c>
    </row>
    <row r="568" spans="1:15" s="25" customFormat="1" ht="18.75" customHeight="1" x14ac:dyDescent="0.3">
      <c r="A568" s="25">
        <v>1</v>
      </c>
      <c r="C568" s="20"/>
      <c r="D568" s="20"/>
      <c r="F568" s="603" t="s">
        <v>116</v>
      </c>
      <c r="G568" s="606"/>
      <c r="H568" s="508"/>
      <c r="I568" s="518"/>
      <c r="J568" s="518"/>
      <c r="K568" s="508"/>
      <c r="L568" s="629" t="s">
        <v>116</v>
      </c>
      <c r="M568" s="789"/>
      <c r="N568" s="25">
        <v>1</v>
      </c>
      <c r="O568" s="603"/>
    </row>
    <row r="569" spans="1:15" s="25" customFormat="1" ht="18.75" customHeight="1" x14ac:dyDescent="0.3">
      <c r="A569" s="25">
        <v>1</v>
      </c>
      <c r="C569" s="20"/>
      <c r="D569" s="20"/>
      <c r="F569" s="603" t="s">
        <v>134</v>
      </c>
      <c r="G569" s="606"/>
      <c r="H569" s="508"/>
      <c r="I569" s="518"/>
      <c r="J569" s="518"/>
      <c r="K569" s="508"/>
      <c r="L569" s="629" t="s">
        <v>134</v>
      </c>
      <c r="M569" s="789"/>
      <c r="N569" s="25">
        <v>1</v>
      </c>
      <c r="O569" s="603"/>
    </row>
    <row r="570" spans="1:15" s="25" customFormat="1" ht="18.75" customHeight="1" x14ac:dyDescent="0.3">
      <c r="A570" s="25">
        <v>1</v>
      </c>
      <c r="C570" s="20"/>
      <c r="D570" s="20"/>
      <c r="F570" s="603" t="s">
        <v>117</v>
      </c>
      <c r="G570" s="606"/>
      <c r="H570" s="508"/>
      <c r="I570" s="518"/>
      <c r="J570" s="518"/>
      <c r="K570" s="508"/>
      <c r="L570" s="629" t="s">
        <v>117</v>
      </c>
      <c r="M570" s="789"/>
      <c r="N570" s="25">
        <v>1</v>
      </c>
      <c r="O570" s="603"/>
    </row>
    <row r="571" spans="1:15" s="25" customFormat="1" ht="18.75" customHeight="1" x14ac:dyDescent="0.3">
      <c r="A571" s="25">
        <v>1</v>
      </c>
      <c r="C571" s="20"/>
      <c r="D571" s="20"/>
      <c r="F571" s="603" t="s">
        <v>257</v>
      </c>
      <c r="G571" s="606"/>
      <c r="H571" s="508"/>
      <c r="I571" s="518"/>
      <c r="J571" s="518"/>
      <c r="K571" s="508"/>
      <c r="L571" s="629" t="s">
        <v>257</v>
      </c>
      <c r="M571" s="789"/>
      <c r="N571" s="25">
        <v>1</v>
      </c>
      <c r="O571" s="603"/>
    </row>
    <row r="572" spans="1:15" s="25" customFormat="1" ht="18.75" customHeight="1" x14ac:dyDescent="0.3">
      <c r="A572" s="25">
        <v>1</v>
      </c>
      <c r="C572" s="20"/>
      <c r="D572" s="20"/>
      <c r="E572" s="20"/>
      <c r="F572" s="20"/>
      <c r="G572" s="656"/>
      <c r="H572" s="508"/>
      <c r="I572" s="518"/>
      <c r="J572" s="518"/>
      <c r="K572" s="518"/>
      <c r="L572" s="518"/>
      <c r="M572" s="788"/>
      <c r="N572" s="25">
        <v>1</v>
      </c>
    </row>
    <row r="573" spans="1:15" s="25" customFormat="1" ht="18.75" customHeight="1" x14ac:dyDescent="0.3">
      <c r="A573" s="25">
        <v>1</v>
      </c>
      <c r="C573" s="20"/>
      <c r="D573" s="20"/>
      <c r="E573" s="20"/>
      <c r="F573" s="20"/>
      <c r="G573" s="656"/>
      <c r="H573" s="508"/>
      <c r="I573" s="518"/>
      <c r="J573" s="518"/>
      <c r="K573" s="518"/>
      <c r="L573" s="518"/>
      <c r="M573" s="788"/>
      <c r="N573" s="25">
        <v>1</v>
      </c>
    </row>
    <row r="574" spans="1:15" s="25" customFormat="1" ht="18.75" customHeight="1" x14ac:dyDescent="0.3">
      <c r="A574" s="25">
        <v>1</v>
      </c>
      <c r="C574" s="20"/>
      <c r="D574" s="20"/>
      <c r="E574" s="20"/>
      <c r="F574" s="20"/>
      <c r="G574" s="656"/>
      <c r="H574" s="508"/>
      <c r="I574" s="518"/>
      <c r="J574" s="518"/>
      <c r="K574" s="518"/>
      <c r="L574" s="518"/>
      <c r="M574" s="788"/>
      <c r="N574" s="25">
        <v>1</v>
      </c>
    </row>
    <row r="575" spans="1:15" s="25" customFormat="1" ht="18.75" customHeight="1" x14ac:dyDescent="0.3">
      <c r="A575" s="25">
        <v>1</v>
      </c>
      <c r="C575" s="1612" t="s">
        <v>119</v>
      </c>
      <c r="D575" s="1612"/>
      <c r="E575" s="1612"/>
      <c r="F575" s="26"/>
      <c r="G575" s="606"/>
      <c r="H575" s="508"/>
      <c r="I575" s="1619" t="s">
        <v>119</v>
      </c>
      <c r="J575" s="1619"/>
      <c r="K575" s="1619"/>
      <c r="L575" s="523"/>
      <c r="M575" s="788"/>
      <c r="N575" s="25">
        <v>1</v>
      </c>
    </row>
    <row r="576" spans="1:15" s="25" customFormat="1" ht="18.75" customHeight="1" x14ac:dyDescent="0.3">
      <c r="A576" s="25">
        <v>1</v>
      </c>
      <c r="B576" s="508"/>
      <c r="C576" s="1620">
        <v>45217</v>
      </c>
      <c r="D576" s="1620"/>
      <c r="E576" s="1620"/>
      <c r="F576" s="524"/>
      <c r="G576" s="606"/>
      <c r="H576" s="508"/>
      <c r="I576" s="1620">
        <f>C576</f>
        <v>45217</v>
      </c>
      <c r="J576" s="1620"/>
      <c r="K576" s="1620"/>
      <c r="L576" s="524"/>
      <c r="M576" s="788"/>
      <c r="N576" s="25">
        <v>1</v>
      </c>
    </row>
    <row r="577" spans="1:14" s="25" customFormat="1" ht="18.75" customHeight="1" x14ac:dyDescent="0.3">
      <c r="A577" s="25">
        <v>1</v>
      </c>
      <c r="B577" s="508"/>
      <c r="C577" s="518"/>
      <c r="D577" s="518"/>
      <c r="E577" s="518"/>
      <c r="F577" s="524"/>
      <c r="G577" s="606"/>
      <c r="H577" s="508"/>
      <c r="I577" s="518"/>
      <c r="J577" s="518"/>
      <c r="K577" s="518"/>
      <c r="L577" s="524"/>
      <c r="M577" s="788"/>
      <c r="N577" s="25">
        <v>1</v>
      </c>
    </row>
    <row r="578" spans="1:14" s="25" customFormat="1" ht="18.75" customHeight="1" x14ac:dyDescent="0.3">
      <c r="A578" s="25">
        <v>1</v>
      </c>
      <c r="B578" s="508"/>
      <c r="C578" s="888"/>
      <c r="D578" s="518"/>
      <c r="E578" s="518"/>
      <c r="F578" s="524"/>
      <c r="G578" s="606"/>
      <c r="H578" s="508"/>
      <c r="I578" s="888"/>
      <c r="J578" s="518"/>
      <c r="K578" s="518"/>
      <c r="L578" s="524"/>
      <c r="M578" s="788"/>
      <c r="N578" s="25">
        <v>1</v>
      </c>
    </row>
    <row r="579" spans="1:14" s="25" customFormat="1" ht="18.75" customHeight="1" x14ac:dyDescent="0.3">
      <c r="A579" s="25">
        <v>1</v>
      </c>
      <c r="B579" s="511" t="s">
        <v>120</v>
      </c>
      <c r="C579" s="525" t="s">
        <v>121</v>
      </c>
      <c r="D579" s="1621" t="s">
        <v>122</v>
      </c>
      <c r="E579" s="1621"/>
      <c r="F579" s="1621"/>
      <c r="G579" s="606"/>
      <c r="H579" s="511" t="s">
        <v>120</v>
      </c>
      <c r="I579" s="525" t="s">
        <v>121</v>
      </c>
      <c r="J579" s="1621" t="s">
        <v>123</v>
      </c>
      <c r="K579" s="1621"/>
      <c r="L579" s="1621"/>
      <c r="M579" s="788"/>
      <c r="N579" s="25">
        <v>1</v>
      </c>
    </row>
    <row r="580" spans="1:14" s="25" customFormat="1" ht="18.75" customHeight="1" x14ac:dyDescent="0.3">
      <c r="A580" s="25">
        <v>1</v>
      </c>
      <c r="B580" s="511" t="s">
        <v>124</v>
      </c>
      <c r="C580" s="511" t="s">
        <v>265</v>
      </c>
      <c r="D580" s="525" t="s">
        <v>125</v>
      </c>
      <c r="E580" s="887" t="s">
        <v>126</v>
      </c>
      <c r="F580" s="887" t="s">
        <v>127</v>
      </c>
      <c r="G580" s="606"/>
      <c r="H580" s="511" t="s">
        <v>124</v>
      </c>
      <c r="I580" s="511" t="s">
        <v>265</v>
      </c>
      <c r="J580" s="525" t="s">
        <v>125</v>
      </c>
      <c r="K580" s="887" t="s">
        <v>126</v>
      </c>
      <c r="L580" s="887" t="s">
        <v>127</v>
      </c>
      <c r="M580" s="788"/>
      <c r="N580" s="25">
        <v>1</v>
      </c>
    </row>
    <row r="581" spans="1:14" s="25" customFormat="1" ht="19.5" customHeight="1" x14ac:dyDescent="0.3">
      <c r="A581" s="25">
        <v>1</v>
      </c>
      <c r="B581" s="504">
        <v>1</v>
      </c>
      <c r="C581" s="505" t="s">
        <v>83</v>
      </c>
      <c r="D581" s="506" t="s">
        <v>86</v>
      </c>
      <c r="E581" s="507">
        <v>90</v>
      </c>
      <c r="F581" s="507">
        <v>302.39999999999998</v>
      </c>
      <c r="G581" s="605"/>
      <c r="H581" s="504">
        <v>1</v>
      </c>
      <c r="I581" s="505" t="s">
        <v>83</v>
      </c>
      <c r="J581" s="506" t="s">
        <v>85</v>
      </c>
      <c r="K581" s="507">
        <v>100</v>
      </c>
      <c r="L581" s="507">
        <v>500.08</v>
      </c>
      <c r="M581" s="788"/>
      <c r="N581" s="25">
        <v>1</v>
      </c>
    </row>
    <row r="582" spans="1:14" s="50" customFormat="1" x14ac:dyDescent="0.3">
      <c r="A582" s="25">
        <v>1</v>
      </c>
      <c r="B582" s="887" t="s">
        <v>3</v>
      </c>
      <c r="C582" s="505" t="s">
        <v>347</v>
      </c>
      <c r="D582" s="506" t="s">
        <v>14</v>
      </c>
      <c r="E582" s="507">
        <v>20</v>
      </c>
      <c r="F582" s="507">
        <v>3.9199999999999995</v>
      </c>
      <c r="G582" s="605"/>
      <c r="H582" s="887" t="s">
        <v>3</v>
      </c>
      <c r="I582" s="505" t="s">
        <v>347</v>
      </c>
      <c r="J582" s="506" t="s">
        <v>14</v>
      </c>
      <c r="K582" s="507">
        <v>20</v>
      </c>
      <c r="L582" s="507">
        <v>3.9199999999999995</v>
      </c>
      <c r="M582" s="792"/>
      <c r="N582" s="25">
        <v>1</v>
      </c>
    </row>
    <row r="583" spans="1:14" s="25" customFormat="1" x14ac:dyDescent="0.3">
      <c r="A583" s="25">
        <v>1</v>
      </c>
      <c r="B583" s="504">
        <v>3</v>
      </c>
      <c r="C583" s="505" t="s">
        <v>114</v>
      </c>
      <c r="D583" s="506" t="s">
        <v>2</v>
      </c>
      <c r="E583" s="507">
        <v>6.75</v>
      </c>
      <c r="F583" s="507">
        <v>28</v>
      </c>
      <c r="G583" s="606"/>
      <c r="H583" s="504">
        <v>3</v>
      </c>
      <c r="I583" s="505" t="s">
        <v>114</v>
      </c>
      <c r="J583" s="506" t="s">
        <v>2</v>
      </c>
      <c r="K583" s="507">
        <v>6.75</v>
      </c>
      <c r="L583" s="507">
        <v>28</v>
      </c>
      <c r="M583" s="788"/>
      <c r="N583" s="25">
        <v>1</v>
      </c>
    </row>
    <row r="584" spans="1:14" s="25" customFormat="1" x14ac:dyDescent="0.3">
      <c r="A584" s="25">
        <v>1</v>
      </c>
      <c r="B584" s="887" t="s">
        <v>77</v>
      </c>
      <c r="C584" s="505" t="s">
        <v>107</v>
      </c>
      <c r="D584" s="506" t="s">
        <v>14</v>
      </c>
      <c r="E584" s="507">
        <v>3.4</v>
      </c>
      <c r="F584" s="507">
        <v>93.2</v>
      </c>
      <c r="G584" s="606"/>
      <c r="H584" s="887" t="s">
        <v>77</v>
      </c>
      <c r="I584" s="505" t="s">
        <v>107</v>
      </c>
      <c r="J584" s="506" t="s">
        <v>14</v>
      </c>
      <c r="K584" s="507">
        <v>3.4</v>
      </c>
      <c r="L584" s="507">
        <v>93.2</v>
      </c>
      <c r="M584" s="788"/>
      <c r="N584" s="25">
        <v>1</v>
      </c>
    </row>
    <row r="585" spans="1:14" s="25" customFormat="1" x14ac:dyDescent="0.3">
      <c r="A585" s="25">
        <v>1</v>
      </c>
      <c r="B585" s="887" t="s">
        <v>23</v>
      </c>
      <c r="C585" s="505" t="s">
        <v>215</v>
      </c>
      <c r="D585" s="506" t="s">
        <v>5</v>
      </c>
      <c r="E585" s="507">
        <v>35</v>
      </c>
      <c r="F585" s="507">
        <v>185</v>
      </c>
      <c r="G585" s="606"/>
      <c r="H585" s="887" t="s">
        <v>23</v>
      </c>
      <c r="I585" s="505" t="s">
        <v>215</v>
      </c>
      <c r="J585" s="506" t="s">
        <v>5</v>
      </c>
      <c r="K585" s="507">
        <v>35</v>
      </c>
      <c r="L585" s="507">
        <v>185</v>
      </c>
      <c r="M585" s="788"/>
      <c r="N585" s="25">
        <v>1</v>
      </c>
    </row>
    <row r="586" spans="1:14" s="25" customFormat="1" ht="19.5" customHeight="1" x14ac:dyDescent="0.3">
      <c r="A586" s="25">
        <v>1</v>
      </c>
      <c r="B586" s="887" t="s">
        <v>51</v>
      </c>
      <c r="C586" s="505" t="s">
        <v>93</v>
      </c>
      <c r="D586" s="506" t="s">
        <v>2</v>
      </c>
      <c r="E586" s="507">
        <v>75</v>
      </c>
      <c r="F586" s="507">
        <v>92</v>
      </c>
      <c r="G586" s="605"/>
      <c r="H586" s="887" t="s">
        <v>51</v>
      </c>
      <c r="I586" s="505" t="s">
        <v>93</v>
      </c>
      <c r="J586" s="506" t="s">
        <v>2</v>
      </c>
      <c r="K586" s="507">
        <v>75</v>
      </c>
      <c r="L586" s="507">
        <v>92</v>
      </c>
      <c r="M586" s="788"/>
      <c r="N586" s="25">
        <v>1</v>
      </c>
    </row>
    <row r="587" spans="1:14" s="25" customFormat="1" x14ac:dyDescent="0.3">
      <c r="A587" s="25">
        <v>1</v>
      </c>
      <c r="B587" s="504"/>
      <c r="C587" s="505"/>
      <c r="D587" s="506"/>
      <c r="E587" s="507"/>
      <c r="F587" s="507"/>
      <c r="G587" s="656"/>
      <c r="H587" s="504"/>
      <c r="I587" s="505"/>
      <c r="J587" s="506"/>
      <c r="K587" s="507"/>
      <c r="L587" s="507"/>
      <c r="M587" s="788"/>
      <c r="N587" s="25">
        <v>1</v>
      </c>
    </row>
    <row r="588" spans="1:14" s="25" customFormat="1" x14ac:dyDescent="0.3">
      <c r="A588" s="25">
        <v>1</v>
      </c>
      <c r="B588" s="504"/>
      <c r="C588" s="505"/>
      <c r="D588" s="506" t="s">
        <v>128</v>
      </c>
      <c r="E588" s="507">
        <f>SUM(E581:E586)</f>
        <v>230.15</v>
      </c>
      <c r="F588" s="507">
        <f>SUM(F581:F586)</f>
        <v>704.52</v>
      </c>
      <c r="G588" s="658">
        <v>587.5</v>
      </c>
      <c r="H588" s="504"/>
      <c r="I588" s="505"/>
      <c r="J588" s="506" t="s">
        <v>128</v>
      </c>
      <c r="K588" s="507">
        <f>SUM(K581:K586)</f>
        <v>240.15</v>
      </c>
      <c r="L588" s="507">
        <f>SUM(L581:L586)</f>
        <v>902.2</v>
      </c>
      <c r="M588" s="788"/>
      <c r="N588" s="25">
        <v>1</v>
      </c>
    </row>
    <row r="589" spans="1:14" s="25" customFormat="1" x14ac:dyDescent="0.3">
      <c r="A589" s="25">
        <v>1</v>
      </c>
      <c r="B589" s="504"/>
      <c r="C589" s="505"/>
      <c r="D589" s="506"/>
      <c r="E589" s="507"/>
      <c r="F589" s="507"/>
      <c r="G589" s="656"/>
      <c r="H589" s="504"/>
      <c r="I589" s="505"/>
      <c r="J589" s="506"/>
      <c r="K589" s="507"/>
      <c r="L589" s="507"/>
      <c r="M589" s="788"/>
      <c r="N589" s="25">
        <v>1</v>
      </c>
    </row>
    <row r="590" spans="1:14" s="25" customFormat="1" x14ac:dyDescent="0.3">
      <c r="A590" s="25">
        <v>1</v>
      </c>
      <c r="B590" s="504">
        <v>1</v>
      </c>
      <c r="C590" s="505" t="s">
        <v>1</v>
      </c>
      <c r="D590" s="506" t="s">
        <v>5</v>
      </c>
      <c r="E590" s="507">
        <v>200</v>
      </c>
      <c r="F590" s="507">
        <v>86</v>
      </c>
      <c r="G590" s="656"/>
      <c r="H590" s="504">
        <v>1</v>
      </c>
      <c r="I590" s="505" t="s">
        <v>1</v>
      </c>
      <c r="J590" s="506" t="s">
        <v>5</v>
      </c>
      <c r="K590" s="507">
        <v>200</v>
      </c>
      <c r="L590" s="507">
        <v>86</v>
      </c>
      <c r="M590" s="788"/>
      <c r="N590" s="25">
        <v>1</v>
      </c>
    </row>
    <row r="591" spans="1:14" s="25" customFormat="1" x14ac:dyDescent="0.3">
      <c r="A591" s="25">
        <v>1</v>
      </c>
      <c r="B591" s="504">
        <v>2</v>
      </c>
      <c r="C591" s="505" t="s">
        <v>238</v>
      </c>
      <c r="D591" s="506" t="s">
        <v>251</v>
      </c>
      <c r="E591" s="507">
        <v>225</v>
      </c>
      <c r="F591" s="507">
        <v>114</v>
      </c>
      <c r="G591" s="656"/>
      <c r="H591" s="504">
        <v>2</v>
      </c>
      <c r="I591" s="505" t="s">
        <v>238</v>
      </c>
      <c r="J591" s="506" t="s">
        <v>251</v>
      </c>
      <c r="K591" s="507">
        <v>225</v>
      </c>
      <c r="L591" s="507">
        <v>114</v>
      </c>
      <c r="M591" s="788"/>
      <c r="N591" s="25">
        <v>1</v>
      </c>
    </row>
    <row r="592" spans="1:14" s="25" customFormat="1" x14ac:dyDescent="0.3">
      <c r="A592" s="25">
        <v>1</v>
      </c>
      <c r="B592" s="504">
        <v>3</v>
      </c>
      <c r="C592" s="505" t="s">
        <v>93</v>
      </c>
      <c r="D592" s="506" t="s">
        <v>5</v>
      </c>
      <c r="E592" s="507">
        <v>135</v>
      </c>
      <c r="F592" s="507">
        <v>94.25</v>
      </c>
      <c r="G592" s="656"/>
      <c r="H592" s="504">
        <v>3</v>
      </c>
      <c r="I592" s="505" t="s">
        <v>93</v>
      </c>
      <c r="J592" s="506" t="s">
        <v>5</v>
      </c>
      <c r="K592" s="507">
        <v>135</v>
      </c>
      <c r="L592" s="507">
        <v>94.25</v>
      </c>
      <c r="M592" s="788"/>
      <c r="N592" s="25">
        <v>1</v>
      </c>
    </row>
    <row r="593" spans="1:14" s="25" customFormat="1" x14ac:dyDescent="0.3">
      <c r="A593" s="25">
        <v>1</v>
      </c>
      <c r="B593" s="504">
        <v>4</v>
      </c>
      <c r="C593" s="505" t="s">
        <v>253</v>
      </c>
      <c r="D593" s="506" t="s">
        <v>218</v>
      </c>
      <c r="E593" s="507">
        <v>125</v>
      </c>
      <c r="F593" s="507">
        <v>146.4</v>
      </c>
      <c r="G593" s="656"/>
      <c r="H593" s="504">
        <v>4</v>
      </c>
      <c r="I593" s="505" t="s">
        <v>253</v>
      </c>
      <c r="J593" s="506" t="s">
        <v>218</v>
      </c>
      <c r="K593" s="507">
        <v>125</v>
      </c>
      <c r="L593" s="507">
        <v>146.4</v>
      </c>
      <c r="M593" s="788"/>
      <c r="N593" s="25">
        <v>1</v>
      </c>
    </row>
    <row r="594" spans="1:14" s="25" customFormat="1" x14ac:dyDescent="0.3">
      <c r="A594" s="25">
        <v>1</v>
      </c>
      <c r="B594" s="504">
        <v>5</v>
      </c>
      <c r="C594" s="505" t="s">
        <v>255</v>
      </c>
      <c r="D594" s="506" t="s">
        <v>218</v>
      </c>
      <c r="E594" s="507">
        <v>80</v>
      </c>
      <c r="F594" s="507">
        <v>105.16</v>
      </c>
      <c r="G594" s="656"/>
      <c r="H594" s="504">
        <v>5</v>
      </c>
      <c r="I594" s="505" t="s">
        <v>255</v>
      </c>
      <c r="J594" s="506" t="s">
        <v>218</v>
      </c>
      <c r="K594" s="507">
        <v>80</v>
      </c>
      <c r="L594" s="507">
        <v>105.16</v>
      </c>
      <c r="M594" s="788"/>
      <c r="N594" s="25">
        <v>1</v>
      </c>
    </row>
    <row r="595" spans="1:14" s="25" customFormat="1" x14ac:dyDescent="0.3">
      <c r="A595" s="25">
        <v>1</v>
      </c>
      <c r="B595" s="504">
        <v>6</v>
      </c>
      <c r="C595" s="505" t="s">
        <v>252</v>
      </c>
      <c r="D595" s="506" t="s">
        <v>251</v>
      </c>
      <c r="E595" s="507">
        <v>105</v>
      </c>
      <c r="F595" s="507">
        <v>142</v>
      </c>
      <c r="G595" s="656"/>
      <c r="H595" s="504">
        <v>6</v>
      </c>
      <c r="I595" s="505" t="s">
        <v>252</v>
      </c>
      <c r="J595" s="506" t="s">
        <v>251</v>
      </c>
      <c r="K595" s="507">
        <v>105</v>
      </c>
      <c r="L595" s="507">
        <v>142</v>
      </c>
      <c r="M595" s="788"/>
      <c r="N595" s="25">
        <v>1</v>
      </c>
    </row>
    <row r="596" spans="1:14" s="25" customFormat="1" x14ac:dyDescent="0.3">
      <c r="A596" s="25">
        <v>1</v>
      </c>
      <c r="B596" s="504">
        <v>7</v>
      </c>
      <c r="C596" s="505" t="s">
        <v>254</v>
      </c>
      <c r="D596" s="506" t="s">
        <v>218</v>
      </c>
      <c r="E596" s="507">
        <v>120</v>
      </c>
      <c r="F596" s="507">
        <v>144</v>
      </c>
      <c r="G596" s="656"/>
      <c r="H596" s="504">
        <v>7</v>
      </c>
      <c r="I596" s="505" t="s">
        <v>254</v>
      </c>
      <c r="J596" s="506" t="s">
        <v>218</v>
      </c>
      <c r="K596" s="507">
        <v>120</v>
      </c>
      <c r="L596" s="507">
        <v>144</v>
      </c>
      <c r="M596" s="788"/>
      <c r="N596" s="25">
        <v>1</v>
      </c>
    </row>
    <row r="597" spans="1:14" s="25" customFormat="1" x14ac:dyDescent="0.3">
      <c r="A597" s="25">
        <v>1</v>
      </c>
      <c r="B597" s="504">
        <v>8</v>
      </c>
      <c r="C597" s="505" t="s">
        <v>31</v>
      </c>
      <c r="D597" s="506" t="s">
        <v>5</v>
      </c>
      <c r="E597" s="507">
        <v>55</v>
      </c>
      <c r="F597" s="507">
        <v>88</v>
      </c>
      <c r="G597" s="656"/>
      <c r="H597" s="504">
        <v>8</v>
      </c>
      <c r="I597" s="505" t="s">
        <v>31</v>
      </c>
      <c r="J597" s="506" t="s">
        <v>5</v>
      </c>
      <c r="K597" s="507">
        <v>55</v>
      </c>
      <c r="L597" s="507">
        <v>88</v>
      </c>
      <c r="M597" s="788"/>
      <c r="N597" s="25">
        <v>1</v>
      </c>
    </row>
    <row r="598" spans="1:14" s="50" customFormat="1" x14ac:dyDescent="0.3">
      <c r="A598" s="25">
        <v>1</v>
      </c>
      <c r="B598" s="887"/>
      <c r="C598" s="509"/>
      <c r="D598" s="887"/>
      <c r="E598" s="510"/>
      <c r="F598" s="510"/>
      <c r="G598" s="657"/>
      <c r="H598" s="887"/>
      <c r="I598" s="509"/>
      <c r="J598" s="887"/>
      <c r="K598" s="510"/>
      <c r="L598" s="510"/>
      <c r="M598" s="792"/>
      <c r="N598" s="25">
        <v>1</v>
      </c>
    </row>
    <row r="599" spans="1:14" s="25" customFormat="1" x14ac:dyDescent="0.3">
      <c r="A599" s="25">
        <v>1</v>
      </c>
      <c r="B599" s="504"/>
      <c r="C599" s="505"/>
      <c r="D599" s="506" t="s">
        <v>128</v>
      </c>
      <c r="E599" s="507">
        <v>1045</v>
      </c>
      <c r="F599" s="507">
        <v>919.81</v>
      </c>
      <c r="G599" s="656"/>
      <c r="H599" s="504"/>
      <c r="I599" s="505"/>
      <c r="J599" s="506" t="s">
        <v>128</v>
      </c>
      <c r="K599" s="507">
        <v>1045</v>
      </c>
      <c r="L599" s="507">
        <v>919.81</v>
      </c>
      <c r="M599" s="788"/>
      <c r="N599" s="25">
        <v>1</v>
      </c>
    </row>
    <row r="600" spans="1:14" s="25" customFormat="1" x14ac:dyDescent="0.3">
      <c r="A600" s="25">
        <v>1</v>
      </c>
      <c r="B600" s="504"/>
      <c r="C600" s="505"/>
      <c r="D600" s="506"/>
      <c r="E600" s="507"/>
      <c r="F600" s="507"/>
      <c r="G600" s="656"/>
      <c r="H600" s="504"/>
      <c r="I600" s="505"/>
      <c r="J600" s="506"/>
      <c r="K600" s="507"/>
      <c r="L600" s="507"/>
      <c r="M600" s="788"/>
      <c r="N600" s="25">
        <v>1</v>
      </c>
    </row>
    <row r="601" spans="1:14" s="25" customFormat="1" x14ac:dyDescent="0.3">
      <c r="A601" s="25">
        <v>1</v>
      </c>
      <c r="B601" s="504"/>
      <c r="C601" s="505"/>
      <c r="D601" s="506"/>
      <c r="E601" s="507"/>
      <c r="F601" s="507"/>
      <c r="G601" s="678"/>
      <c r="H601" s="504"/>
      <c r="I601" s="505"/>
      <c r="J601" s="506"/>
      <c r="K601" s="507"/>
      <c r="L601" s="507"/>
      <c r="M601" s="788"/>
      <c r="N601" s="25">
        <v>1</v>
      </c>
    </row>
    <row r="602" spans="1:14" s="25" customFormat="1" x14ac:dyDescent="0.3">
      <c r="A602" s="25">
        <v>1</v>
      </c>
      <c r="B602" s="504"/>
      <c r="C602" s="505"/>
      <c r="D602" s="506"/>
      <c r="E602" s="507"/>
      <c r="F602" s="507"/>
      <c r="G602" s="656"/>
      <c r="H602" s="504"/>
      <c r="I602" s="505"/>
      <c r="J602" s="506"/>
      <c r="K602" s="507"/>
      <c r="L602" s="507"/>
      <c r="M602" s="788"/>
      <c r="N602" s="25">
        <v>1</v>
      </c>
    </row>
    <row r="603" spans="1:14" s="25" customFormat="1" x14ac:dyDescent="0.3">
      <c r="A603" s="25">
        <v>1</v>
      </c>
      <c r="B603" s="511" t="s">
        <v>124</v>
      </c>
      <c r="C603" s="507" t="s">
        <v>259</v>
      </c>
      <c r="D603" s="506" t="s">
        <v>125</v>
      </c>
      <c r="E603" s="507" t="s">
        <v>126</v>
      </c>
      <c r="F603" s="507" t="s">
        <v>127</v>
      </c>
      <c r="G603" s="656"/>
      <c r="H603" s="511" t="s">
        <v>124</v>
      </c>
      <c r="I603" s="507" t="s">
        <v>247</v>
      </c>
      <c r="J603" s="506" t="s">
        <v>125</v>
      </c>
      <c r="K603" s="507" t="s">
        <v>126</v>
      </c>
      <c r="L603" s="507" t="s">
        <v>127</v>
      </c>
      <c r="M603" s="788"/>
      <c r="N603" s="25">
        <v>1</v>
      </c>
    </row>
    <row r="604" spans="1:14" s="50" customFormat="1" ht="18.75" customHeight="1" x14ac:dyDescent="0.3">
      <c r="A604" s="25">
        <v>1</v>
      </c>
      <c r="B604" s="887" t="s">
        <v>8</v>
      </c>
      <c r="C604" s="505" t="s">
        <v>91</v>
      </c>
      <c r="D604" s="506" t="s">
        <v>92</v>
      </c>
      <c r="E604" s="507">
        <v>50</v>
      </c>
      <c r="F604" s="507">
        <v>122</v>
      </c>
      <c r="G604" s="605"/>
      <c r="H604" s="887" t="s">
        <v>8</v>
      </c>
      <c r="I604" s="505" t="s">
        <v>91</v>
      </c>
      <c r="J604" s="506" t="s">
        <v>92</v>
      </c>
      <c r="K604" s="507">
        <v>50</v>
      </c>
      <c r="L604" s="507">
        <v>122</v>
      </c>
      <c r="M604" s="792"/>
      <c r="N604" s="25">
        <v>1</v>
      </c>
    </row>
    <row r="605" spans="1:14" s="4" customFormat="1" x14ac:dyDescent="0.3">
      <c r="A605" s="25">
        <v>1</v>
      </c>
      <c r="B605" s="504">
        <v>2</v>
      </c>
      <c r="C605" s="505" t="s">
        <v>94</v>
      </c>
      <c r="D605" s="506" t="s">
        <v>5</v>
      </c>
      <c r="E605" s="507">
        <v>60</v>
      </c>
      <c r="F605" s="507">
        <v>125</v>
      </c>
      <c r="G605" s="605">
        <v>124</v>
      </c>
      <c r="H605" s="504">
        <v>2</v>
      </c>
      <c r="I605" s="505" t="s">
        <v>94</v>
      </c>
      <c r="J605" s="506" t="s">
        <v>5</v>
      </c>
      <c r="K605" s="507">
        <v>60</v>
      </c>
      <c r="L605" s="507">
        <v>125</v>
      </c>
      <c r="M605" s="790"/>
      <c r="N605" s="25">
        <v>1</v>
      </c>
    </row>
    <row r="606" spans="1:14" s="25" customFormat="1" x14ac:dyDescent="0.3">
      <c r="A606" s="25">
        <v>1</v>
      </c>
      <c r="B606" s="504">
        <v>3</v>
      </c>
      <c r="C606" s="505" t="s">
        <v>43</v>
      </c>
      <c r="D606" s="506" t="s">
        <v>17</v>
      </c>
      <c r="E606" s="507">
        <v>40</v>
      </c>
      <c r="F606" s="507">
        <v>242.70999999999998</v>
      </c>
      <c r="G606" s="606">
        <v>6.75</v>
      </c>
      <c r="H606" s="504">
        <v>3</v>
      </c>
      <c r="I606" s="505" t="s">
        <v>43</v>
      </c>
      <c r="J606" s="506" t="s">
        <v>44</v>
      </c>
      <c r="K606" s="507">
        <v>50</v>
      </c>
      <c r="L606" s="507">
        <v>298.71999999999997</v>
      </c>
      <c r="M606" s="788"/>
      <c r="N606" s="25">
        <v>1</v>
      </c>
    </row>
    <row r="607" spans="1:14" s="25" customFormat="1" ht="19.5" customHeight="1" x14ac:dyDescent="0.3">
      <c r="A607" s="25">
        <v>1</v>
      </c>
      <c r="B607" s="887" t="s">
        <v>77</v>
      </c>
      <c r="C607" s="505" t="s">
        <v>87</v>
      </c>
      <c r="D607" s="506" t="s">
        <v>22</v>
      </c>
      <c r="E607" s="507">
        <v>24</v>
      </c>
      <c r="F607" s="507">
        <v>5.5719999999999992</v>
      </c>
      <c r="G607" s="490">
        <v>3.4</v>
      </c>
      <c r="H607" s="887" t="s">
        <v>77</v>
      </c>
      <c r="I607" s="505" t="s">
        <v>87</v>
      </c>
      <c r="J607" s="506" t="s">
        <v>22</v>
      </c>
      <c r="K607" s="507">
        <v>24</v>
      </c>
      <c r="L607" s="507">
        <v>5.5719999999999992</v>
      </c>
      <c r="M607" s="788"/>
      <c r="N607" s="25">
        <v>1</v>
      </c>
    </row>
    <row r="608" spans="1:14" s="25" customFormat="1" ht="19.5" customHeight="1" x14ac:dyDescent="0.3">
      <c r="A608" s="25">
        <v>1</v>
      </c>
      <c r="B608" s="887" t="s">
        <v>23</v>
      </c>
      <c r="C608" s="505" t="s">
        <v>144</v>
      </c>
      <c r="D608" s="506" t="s">
        <v>2</v>
      </c>
      <c r="E608" s="507">
        <v>15</v>
      </c>
      <c r="F608" s="507">
        <v>88</v>
      </c>
      <c r="G608" s="656"/>
      <c r="H608" s="887" t="s">
        <v>23</v>
      </c>
      <c r="I608" s="505" t="s">
        <v>144</v>
      </c>
      <c r="J608" s="506" t="s">
        <v>2</v>
      </c>
      <c r="K608" s="507">
        <v>15</v>
      </c>
      <c r="L608" s="507">
        <v>88</v>
      </c>
      <c r="M608" s="788"/>
      <c r="N608" s="25">
        <v>1</v>
      </c>
    </row>
    <row r="609" spans="1:14" s="50" customFormat="1" x14ac:dyDescent="0.3">
      <c r="A609" s="25">
        <v>1</v>
      </c>
      <c r="B609" s="887" t="s">
        <v>51</v>
      </c>
      <c r="C609" s="505" t="s">
        <v>107</v>
      </c>
      <c r="D609" s="506" t="s">
        <v>14</v>
      </c>
      <c r="E609" s="507">
        <v>3.4</v>
      </c>
      <c r="F609" s="507">
        <v>93.2</v>
      </c>
      <c r="G609" s="605"/>
      <c r="H609" s="887" t="s">
        <v>51</v>
      </c>
      <c r="I609" s="505" t="s">
        <v>107</v>
      </c>
      <c r="J609" s="506" t="s">
        <v>14</v>
      </c>
      <c r="K609" s="507">
        <v>3.4</v>
      </c>
      <c r="L609" s="507">
        <v>93.2</v>
      </c>
      <c r="M609" s="786"/>
      <c r="N609" s="25">
        <v>1</v>
      </c>
    </row>
    <row r="610" spans="1:14" s="25" customFormat="1" ht="19.5" customHeight="1" x14ac:dyDescent="0.3">
      <c r="A610" s="25">
        <v>1</v>
      </c>
      <c r="B610" s="887" t="s">
        <v>15</v>
      </c>
      <c r="C610" s="505" t="s">
        <v>108</v>
      </c>
      <c r="D610" s="506" t="s">
        <v>65</v>
      </c>
      <c r="E610" s="507">
        <v>1.2</v>
      </c>
      <c r="F610" s="507">
        <v>21.5</v>
      </c>
      <c r="G610" s="656"/>
      <c r="H610" s="887" t="s">
        <v>15</v>
      </c>
      <c r="I610" s="505" t="s">
        <v>108</v>
      </c>
      <c r="J610" s="506" t="s">
        <v>65</v>
      </c>
      <c r="K610" s="507">
        <v>1.2</v>
      </c>
      <c r="L610" s="507">
        <v>21.5</v>
      </c>
      <c r="M610" s="788"/>
      <c r="N610" s="25">
        <v>1</v>
      </c>
    </row>
    <row r="611" spans="1:14" s="8" customFormat="1" x14ac:dyDescent="0.3">
      <c r="A611" s="25">
        <v>1</v>
      </c>
      <c r="B611" s="887" t="s">
        <v>53</v>
      </c>
      <c r="C611" s="505" t="s">
        <v>11</v>
      </c>
      <c r="D611" s="506" t="s">
        <v>22</v>
      </c>
      <c r="E611" s="507">
        <v>50</v>
      </c>
      <c r="F611" s="507">
        <v>117</v>
      </c>
      <c r="G611" s="605"/>
      <c r="H611" s="887" t="s">
        <v>53</v>
      </c>
      <c r="I611" s="505" t="s">
        <v>11</v>
      </c>
      <c r="J611" s="506" t="s">
        <v>22</v>
      </c>
      <c r="K611" s="507">
        <v>50</v>
      </c>
      <c r="L611" s="507">
        <v>117</v>
      </c>
      <c r="M611" s="786"/>
      <c r="N611" s="25">
        <v>1</v>
      </c>
    </row>
    <row r="612" spans="1:14" s="50" customFormat="1" x14ac:dyDescent="0.3">
      <c r="A612" s="25">
        <v>1</v>
      </c>
      <c r="B612" s="504"/>
      <c r="C612" s="505"/>
      <c r="D612" s="506"/>
      <c r="E612" s="507"/>
      <c r="F612" s="507"/>
      <c r="G612" s="657"/>
      <c r="H612" s="504"/>
      <c r="I612" s="505"/>
      <c r="J612" s="506"/>
      <c r="K612" s="507"/>
      <c r="L612" s="507"/>
      <c r="M612" s="792"/>
      <c r="N612" s="25">
        <v>1</v>
      </c>
    </row>
    <row r="613" spans="1:14" s="25" customFormat="1" x14ac:dyDescent="0.3">
      <c r="A613" s="25">
        <v>1</v>
      </c>
      <c r="B613" s="887"/>
      <c r="C613" s="505"/>
      <c r="D613" s="506" t="s">
        <v>128</v>
      </c>
      <c r="E613" s="507">
        <f>SUM(E604:E612)</f>
        <v>243.6</v>
      </c>
      <c r="F613" s="507">
        <f>SUM(F604:F612)</f>
        <v>814.98199999999997</v>
      </c>
      <c r="G613" s="658">
        <v>822.5</v>
      </c>
      <c r="H613" s="887"/>
      <c r="I613" s="505"/>
      <c r="J613" s="506" t="s">
        <v>128</v>
      </c>
      <c r="K613" s="507">
        <f>SUM(K604:K612)</f>
        <v>253.6</v>
      </c>
      <c r="L613" s="507">
        <f>SUM(L604:L612)</f>
        <v>870.99200000000008</v>
      </c>
      <c r="M613" s="788"/>
      <c r="N613" s="25">
        <v>1</v>
      </c>
    </row>
    <row r="614" spans="1:14" s="25" customFormat="1" x14ac:dyDescent="0.3">
      <c r="A614" s="25">
        <v>1</v>
      </c>
      <c r="B614" s="504"/>
      <c r="C614" s="505"/>
      <c r="D614" s="506"/>
      <c r="E614" s="507"/>
      <c r="F614" s="507"/>
      <c r="G614" s="656"/>
      <c r="H614" s="504"/>
      <c r="I614" s="505"/>
      <c r="J614" s="506"/>
      <c r="K614" s="507"/>
      <c r="L614" s="507"/>
      <c r="M614" s="788"/>
      <c r="N614" s="25">
        <v>1</v>
      </c>
    </row>
    <row r="615" spans="1:14" s="25" customFormat="1" x14ac:dyDescent="0.3">
      <c r="A615" s="25">
        <v>1</v>
      </c>
      <c r="B615" s="504"/>
      <c r="C615" s="505"/>
      <c r="D615" s="506"/>
      <c r="E615" s="507"/>
      <c r="F615" s="507"/>
      <c r="G615" s="656"/>
      <c r="H615" s="504"/>
      <c r="I615" s="505"/>
      <c r="J615" s="506"/>
      <c r="K615" s="507"/>
      <c r="L615" s="507"/>
      <c r="M615" s="788"/>
      <c r="N615" s="25">
        <v>1</v>
      </c>
    </row>
    <row r="616" spans="1:14" s="25" customFormat="1" x14ac:dyDescent="0.3">
      <c r="A616" s="25">
        <v>1</v>
      </c>
      <c r="B616" s="887"/>
      <c r="C616" s="505"/>
      <c r="D616" s="506" t="s">
        <v>136</v>
      </c>
      <c r="E616" s="507">
        <f>+E613+E588</f>
        <v>473.75</v>
      </c>
      <c r="F616" s="507">
        <f>+F613+F588</f>
        <v>1519.502</v>
      </c>
      <c r="G616" s="659"/>
      <c r="H616" s="507"/>
      <c r="I616" s="507"/>
      <c r="J616" s="507" t="s">
        <v>136</v>
      </c>
      <c r="K616" s="507">
        <f>+K613+K588</f>
        <v>493.75</v>
      </c>
      <c r="L616" s="507">
        <f>+L613+L588</f>
        <v>1773.192</v>
      </c>
      <c r="M616" s="788"/>
      <c r="N616" s="25">
        <v>1</v>
      </c>
    </row>
    <row r="617" spans="1:14" s="25" customFormat="1" x14ac:dyDescent="0.3">
      <c r="A617" s="25">
        <v>1</v>
      </c>
      <c r="B617" s="461"/>
      <c r="C617" s="36"/>
      <c r="D617" s="462"/>
      <c r="E617" s="463"/>
      <c r="F617" s="463"/>
      <c r="G617" s="659"/>
      <c r="H617" s="515"/>
      <c r="I617" s="515"/>
      <c r="J617" s="515"/>
      <c r="K617" s="515"/>
      <c r="L617" s="515"/>
      <c r="M617" s="788"/>
      <c r="N617" s="25">
        <v>1</v>
      </c>
    </row>
    <row r="618" spans="1:14" s="25" customFormat="1" x14ac:dyDescent="0.3">
      <c r="A618" s="25">
        <v>1</v>
      </c>
      <c r="B618" s="461"/>
      <c r="C618" s="461"/>
      <c r="D618" s="461"/>
      <c r="E618" s="461"/>
      <c r="F618" s="461"/>
      <c r="G618" s="669"/>
      <c r="H618" s="513"/>
      <c r="I618" s="515"/>
      <c r="J618" s="515"/>
      <c r="K618" s="515"/>
      <c r="L618" s="515"/>
      <c r="M618" s="788"/>
      <c r="N618" s="25">
        <v>1</v>
      </c>
    </row>
    <row r="619" spans="1:14" s="25" customFormat="1" x14ac:dyDescent="0.3">
      <c r="A619" s="25">
        <v>1</v>
      </c>
      <c r="B619" s="461"/>
      <c r="C619" s="36"/>
      <c r="D619" s="462"/>
      <c r="E619" s="463"/>
      <c r="F619" s="463"/>
      <c r="G619" s="668"/>
      <c r="H619" s="515"/>
      <c r="I619" s="515"/>
      <c r="J619" s="515"/>
      <c r="K619" s="515"/>
      <c r="L619" s="515"/>
      <c r="M619" s="788"/>
      <c r="N619" s="25">
        <v>1</v>
      </c>
    </row>
    <row r="620" spans="1:14" s="25" customFormat="1" ht="18.75" customHeight="1" x14ac:dyDescent="0.3">
      <c r="A620" s="25">
        <v>1</v>
      </c>
      <c r="C620" s="37" t="s">
        <v>130</v>
      </c>
      <c r="E620" s="94" t="s">
        <v>131</v>
      </c>
      <c r="F620" s="20"/>
      <c r="G620" s="635"/>
      <c r="H620" s="508"/>
      <c r="I620" s="516" t="s">
        <v>130</v>
      </c>
      <c r="J620" s="508"/>
      <c r="K620" s="517" t="s">
        <v>131</v>
      </c>
      <c r="L620" s="518"/>
      <c r="M620" s="788"/>
      <c r="N620" s="25">
        <v>1</v>
      </c>
    </row>
    <row r="621" spans="1:14" s="25" customFormat="1" ht="51.75" customHeight="1" x14ac:dyDescent="0.3">
      <c r="A621" s="25">
        <v>1</v>
      </c>
      <c r="C621" s="38" t="s">
        <v>132</v>
      </c>
      <c r="E621" s="38" t="s">
        <v>140</v>
      </c>
      <c r="F621" s="39"/>
      <c r="G621" s="635"/>
      <c r="H621" s="508"/>
      <c r="I621" s="519" t="s">
        <v>139</v>
      </c>
      <c r="J621" s="508"/>
      <c r="K621" s="519" t="s">
        <v>140</v>
      </c>
      <c r="L621" s="520"/>
      <c r="M621" s="788"/>
      <c r="N621" s="25">
        <v>1</v>
      </c>
    </row>
    <row r="622" spans="1:14" s="25" customFormat="1" ht="23.25" customHeight="1" x14ac:dyDescent="0.3">
      <c r="A622" s="25">
        <v>1</v>
      </c>
      <c r="C622" s="38"/>
      <c r="E622" s="38"/>
      <c r="F622" s="39"/>
      <c r="G622" s="635"/>
      <c r="H622" s="519"/>
      <c r="I622" s="508"/>
      <c r="J622" s="519"/>
      <c r="K622" s="520"/>
      <c r="L622" s="519"/>
      <c r="M622" s="788"/>
      <c r="N622" s="25">
        <v>1</v>
      </c>
    </row>
    <row r="623" spans="1:14" s="96" customFormat="1" x14ac:dyDescent="0.3">
      <c r="A623" s="25">
        <v>1</v>
      </c>
      <c r="C623" s="19"/>
      <c r="D623" s="19"/>
      <c r="E623" s="19"/>
      <c r="F623" s="19"/>
      <c r="G623" s="656"/>
      <c r="I623" s="19"/>
      <c r="J623" s="19"/>
      <c r="K623" s="19"/>
      <c r="L623" s="19"/>
      <c r="M623" s="787"/>
      <c r="N623" s="25">
        <v>1</v>
      </c>
    </row>
    <row r="624" spans="1:14" x14ac:dyDescent="0.3">
      <c r="A624" s="25">
        <v>1</v>
      </c>
      <c r="N624" s="25">
        <v>1</v>
      </c>
    </row>
    <row r="625" spans="1:14" s="25" customFormat="1" ht="18.75" customHeight="1" x14ac:dyDescent="0.3">
      <c r="A625" s="25">
        <v>1</v>
      </c>
      <c r="C625" s="22" t="s">
        <v>115</v>
      </c>
      <c r="D625" s="20"/>
      <c r="E625" s="20"/>
      <c r="F625" s="20"/>
      <c r="G625" s="656"/>
      <c r="I625" s="22" t="s">
        <v>115</v>
      </c>
      <c r="J625" s="20"/>
      <c r="K625" s="20"/>
      <c r="L625" s="20"/>
      <c r="M625" s="788"/>
      <c r="N625" s="25">
        <v>1</v>
      </c>
    </row>
    <row r="626" spans="1:14" s="25" customFormat="1" ht="18.75" customHeight="1" x14ac:dyDescent="0.3">
      <c r="A626" s="25">
        <v>1</v>
      </c>
      <c r="C626" s="22" t="s">
        <v>137</v>
      </c>
      <c r="D626" s="20"/>
      <c r="E626" s="20"/>
      <c r="F626" s="20"/>
      <c r="G626" s="606"/>
      <c r="I626" s="22" t="s">
        <v>138</v>
      </c>
      <c r="J626" s="20"/>
      <c r="K626" s="20"/>
      <c r="L626" s="20"/>
      <c r="M626" s="788"/>
      <c r="N626" s="25">
        <v>1</v>
      </c>
    </row>
    <row r="627" spans="1:14" s="25" customFormat="1" ht="18.75" customHeight="1" x14ac:dyDescent="0.3">
      <c r="A627" s="25">
        <v>1</v>
      </c>
      <c r="C627" s="20"/>
      <c r="D627" s="20"/>
      <c r="E627" s="20"/>
      <c r="F627" s="20"/>
      <c r="G627" s="606"/>
      <c r="I627" s="20"/>
      <c r="J627" s="20"/>
      <c r="K627" s="20"/>
      <c r="L627" s="20"/>
      <c r="M627" s="788"/>
      <c r="N627" s="25">
        <v>1</v>
      </c>
    </row>
    <row r="628" spans="1:14" s="25" customFormat="1" ht="18.75" customHeight="1" x14ac:dyDescent="0.3">
      <c r="A628" s="25">
        <v>1</v>
      </c>
      <c r="C628" s="20"/>
      <c r="D628" s="20"/>
      <c r="F628" s="603" t="s">
        <v>116</v>
      </c>
      <c r="G628" s="606"/>
      <c r="I628" s="20"/>
      <c r="J628" s="20"/>
      <c r="L628" s="603" t="s">
        <v>116</v>
      </c>
      <c r="M628" s="789"/>
      <c r="N628" s="25">
        <v>1</v>
      </c>
    </row>
    <row r="629" spans="1:14" s="25" customFormat="1" ht="18.75" customHeight="1" x14ac:dyDescent="0.3">
      <c r="A629" s="25">
        <v>1</v>
      </c>
      <c r="C629" s="20"/>
      <c r="D629" s="20"/>
      <c r="F629" s="603" t="s">
        <v>134</v>
      </c>
      <c r="G629" s="606"/>
      <c r="I629" s="20"/>
      <c r="J629" s="20"/>
      <c r="L629" s="603" t="s">
        <v>134</v>
      </c>
      <c r="M629" s="789"/>
      <c r="N629" s="25">
        <v>1</v>
      </c>
    </row>
    <row r="630" spans="1:14" s="25" customFormat="1" ht="18.75" customHeight="1" x14ac:dyDescent="0.3">
      <c r="A630" s="25">
        <v>1</v>
      </c>
      <c r="C630" s="20"/>
      <c r="D630" s="20"/>
      <c r="F630" s="603" t="s">
        <v>117</v>
      </c>
      <c r="G630" s="606"/>
      <c r="I630" s="20"/>
      <c r="J630" s="20"/>
      <c r="L630" s="603" t="s">
        <v>117</v>
      </c>
      <c r="M630" s="789"/>
      <c r="N630" s="25">
        <v>1</v>
      </c>
    </row>
    <row r="631" spans="1:14" s="25" customFormat="1" ht="18.75" customHeight="1" x14ac:dyDescent="0.3">
      <c r="A631" s="25">
        <v>1</v>
      </c>
      <c r="C631" s="20"/>
      <c r="D631" s="20"/>
      <c r="F631" s="603" t="s">
        <v>257</v>
      </c>
      <c r="G631" s="606"/>
      <c r="I631" s="20"/>
      <c r="J631" s="20"/>
      <c r="L631" s="603" t="s">
        <v>257</v>
      </c>
      <c r="M631" s="789"/>
      <c r="N631" s="25">
        <v>1</v>
      </c>
    </row>
    <row r="632" spans="1:14" s="25" customFormat="1" ht="18.75" customHeight="1" x14ac:dyDescent="0.3">
      <c r="A632" s="25">
        <v>1</v>
      </c>
      <c r="C632" s="20"/>
      <c r="D632" s="20"/>
      <c r="E632" s="20"/>
      <c r="F632" s="20"/>
      <c r="G632" s="656"/>
      <c r="I632" s="20"/>
      <c r="J632" s="20"/>
      <c r="K632" s="20"/>
      <c r="L632" s="20"/>
      <c r="M632" s="788"/>
      <c r="N632" s="25">
        <v>1</v>
      </c>
    </row>
    <row r="633" spans="1:14" s="25" customFormat="1" ht="18.75" customHeight="1" x14ac:dyDescent="0.3">
      <c r="A633" s="25">
        <v>1</v>
      </c>
      <c r="C633" s="20"/>
      <c r="D633" s="20"/>
      <c r="E633" s="20"/>
      <c r="F633" s="20"/>
      <c r="G633" s="656"/>
      <c r="I633" s="20"/>
      <c r="J633" s="20"/>
      <c r="K633" s="20"/>
      <c r="L633" s="20"/>
      <c r="M633" s="788"/>
      <c r="N633" s="25">
        <v>1</v>
      </c>
    </row>
    <row r="634" spans="1:14" s="25" customFormat="1" ht="18.75" customHeight="1" x14ac:dyDescent="0.3">
      <c r="A634" s="25">
        <v>1</v>
      </c>
      <c r="C634" s="20"/>
      <c r="D634" s="20"/>
      <c r="E634" s="20"/>
      <c r="F634" s="20"/>
      <c r="G634" s="656"/>
      <c r="I634" s="20"/>
      <c r="J634" s="20"/>
      <c r="K634" s="20"/>
      <c r="L634" s="20"/>
      <c r="M634" s="788"/>
      <c r="N634" s="25">
        <v>1</v>
      </c>
    </row>
    <row r="635" spans="1:14" s="25" customFormat="1" ht="18.75" customHeight="1" x14ac:dyDescent="0.3">
      <c r="A635" s="25">
        <v>1</v>
      </c>
      <c r="C635" s="1612" t="s">
        <v>119</v>
      </c>
      <c r="D635" s="1612"/>
      <c r="E635" s="1612"/>
      <c r="F635" s="26"/>
      <c r="G635" s="606"/>
      <c r="I635" s="1612" t="s">
        <v>119</v>
      </c>
      <c r="J635" s="1612"/>
      <c r="K635" s="1612"/>
      <c r="L635" s="26"/>
      <c r="M635" s="788"/>
      <c r="N635" s="25">
        <v>1</v>
      </c>
    </row>
    <row r="636" spans="1:14" s="25" customFormat="1" ht="18.75" customHeight="1" x14ac:dyDescent="0.3">
      <c r="A636" s="25">
        <v>1</v>
      </c>
      <c r="C636" s="1610">
        <v>45218</v>
      </c>
      <c r="D636" s="1610"/>
      <c r="E636" s="1610"/>
      <c r="F636" s="27"/>
      <c r="G636" s="606"/>
      <c r="I636" s="1610">
        <f>C636</f>
        <v>45218</v>
      </c>
      <c r="J636" s="1610"/>
      <c r="K636" s="1610"/>
      <c r="L636" s="27"/>
      <c r="M636" s="788"/>
      <c r="N636" s="25">
        <v>1</v>
      </c>
    </row>
    <row r="637" spans="1:14" s="25" customFormat="1" ht="18.75" customHeight="1" x14ac:dyDescent="0.3">
      <c r="A637" s="25">
        <v>1</v>
      </c>
      <c r="C637" s="20"/>
      <c r="D637" s="20"/>
      <c r="E637" s="20"/>
      <c r="F637" s="27"/>
      <c r="G637" s="606"/>
      <c r="I637" s="20"/>
      <c r="J637" s="20"/>
      <c r="K637" s="20"/>
      <c r="L637" s="27"/>
      <c r="M637" s="788"/>
      <c r="N637" s="25">
        <v>1</v>
      </c>
    </row>
    <row r="638" spans="1:14" s="25" customFormat="1" ht="18.75" customHeight="1" x14ac:dyDescent="0.3">
      <c r="A638" s="25">
        <v>1</v>
      </c>
      <c r="C638" s="882"/>
      <c r="D638" s="20"/>
      <c r="E638" s="20"/>
      <c r="F638" s="27"/>
      <c r="G638" s="606"/>
      <c r="I638" s="882"/>
      <c r="J638" s="20"/>
      <c r="K638" s="20"/>
      <c r="L638" s="27"/>
      <c r="M638" s="788"/>
      <c r="N638" s="25">
        <v>1</v>
      </c>
    </row>
    <row r="639" spans="1:14" s="25" customFormat="1" ht="18.75" customHeight="1" x14ac:dyDescent="0.3">
      <c r="A639" s="25">
        <v>1</v>
      </c>
      <c r="B639" s="28" t="s">
        <v>120</v>
      </c>
      <c r="C639" s="29" t="s">
        <v>121</v>
      </c>
      <c r="D639" s="1613" t="s">
        <v>122</v>
      </c>
      <c r="E639" s="1614"/>
      <c r="F639" s="1615"/>
      <c r="G639" s="606"/>
      <c r="H639" s="28" t="s">
        <v>120</v>
      </c>
      <c r="I639" s="29" t="s">
        <v>121</v>
      </c>
      <c r="J639" s="1613" t="s">
        <v>123</v>
      </c>
      <c r="K639" s="1614"/>
      <c r="L639" s="1615"/>
      <c r="M639" s="788"/>
      <c r="N639" s="25">
        <v>1</v>
      </c>
    </row>
    <row r="640" spans="1:14" s="25" customFormat="1" ht="18.75" customHeight="1" x14ac:dyDescent="0.3">
      <c r="A640" s="25">
        <v>1</v>
      </c>
      <c r="B640" s="28" t="s">
        <v>124</v>
      </c>
      <c r="C640" s="28" t="s">
        <v>265</v>
      </c>
      <c r="D640" s="29" t="s">
        <v>125</v>
      </c>
      <c r="E640" s="883" t="s">
        <v>126</v>
      </c>
      <c r="F640" s="883" t="s">
        <v>127</v>
      </c>
      <c r="G640" s="606"/>
      <c r="H640" s="28" t="s">
        <v>124</v>
      </c>
      <c r="I640" s="28" t="s">
        <v>265</v>
      </c>
      <c r="J640" s="29" t="s">
        <v>125</v>
      </c>
      <c r="K640" s="883" t="s">
        <v>126</v>
      </c>
      <c r="L640" s="883" t="s">
        <v>127</v>
      </c>
      <c r="M640" s="788"/>
      <c r="N640" s="25">
        <v>1</v>
      </c>
    </row>
    <row r="641" spans="1:14" s="25" customFormat="1" ht="19.5" customHeight="1" x14ac:dyDescent="0.3">
      <c r="A641" s="25">
        <v>1</v>
      </c>
      <c r="B641" s="166" t="s">
        <v>8</v>
      </c>
      <c r="C641" s="167" t="s">
        <v>58</v>
      </c>
      <c r="D641" s="168" t="s">
        <v>59</v>
      </c>
      <c r="E641" s="169">
        <v>80</v>
      </c>
      <c r="F641" s="169">
        <v>336.63</v>
      </c>
      <c r="G641" s="605"/>
      <c r="H641" s="166" t="s">
        <v>8</v>
      </c>
      <c r="I641" s="167" t="s">
        <v>58</v>
      </c>
      <c r="J641" s="168" t="s">
        <v>60</v>
      </c>
      <c r="K641" s="169">
        <v>90</v>
      </c>
      <c r="L641" s="169">
        <v>376.70499999999998</v>
      </c>
      <c r="M641" s="788"/>
      <c r="N641" s="25">
        <v>1</v>
      </c>
    </row>
    <row r="642" spans="1:14" s="4" customFormat="1" x14ac:dyDescent="0.3">
      <c r="A642" s="25">
        <v>1</v>
      </c>
      <c r="B642" s="894" t="s">
        <v>3</v>
      </c>
      <c r="C642" s="167" t="s">
        <v>346</v>
      </c>
      <c r="D642" s="168" t="s">
        <v>22</v>
      </c>
      <c r="E642" s="169">
        <v>24</v>
      </c>
      <c r="F642" s="169">
        <v>4.5</v>
      </c>
      <c r="G642" s="490"/>
      <c r="H642" s="894" t="s">
        <v>3</v>
      </c>
      <c r="I642" s="167" t="s">
        <v>346</v>
      </c>
      <c r="J642" s="168" t="s">
        <v>22</v>
      </c>
      <c r="K642" s="169">
        <v>24</v>
      </c>
      <c r="L642" s="169">
        <v>4.5</v>
      </c>
      <c r="M642" s="790"/>
      <c r="N642" s="25">
        <v>1</v>
      </c>
    </row>
    <row r="643" spans="1:14" s="25" customFormat="1" x14ac:dyDescent="0.3">
      <c r="A643" s="25">
        <v>1</v>
      </c>
      <c r="B643" s="166">
        <v>3</v>
      </c>
      <c r="C643" s="167" t="s">
        <v>114</v>
      </c>
      <c r="D643" s="168" t="s">
        <v>2</v>
      </c>
      <c r="E643" s="169">
        <v>6</v>
      </c>
      <c r="F643" s="169">
        <v>28</v>
      </c>
      <c r="G643" s="606"/>
      <c r="H643" s="166">
        <v>3</v>
      </c>
      <c r="I643" s="167" t="s">
        <v>114</v>
      </c>
      <c r="J643" s="168" t="s">
        <v>2</v>
      </c>
      <c r="K643" s="169">
        <v>6</v>
      </c>
      <c r="L643" s="169">
        <v>28</v>
      </c>
      <c r="M643" s="788"/>
      <c r="N643" s="25">
        <v>1</v>
      </c>
    </row>
    <row r="644" spans="1:14" s="25" customFormat="1" x14ac:dyDescent="0.3">
      <c r="A644" s="25">
        <v>1</v>
      </c>
      <c r="B644" s="894" t="s">
        <v>77</v>
      </c>
      <c r="C644" s="167" t="s">
        <v>107</v>
      </c>
      <c r="D644" s="168" t="s">
        <v>14</v>
      </c>
      <c r="E644" s="169">
        <v>3.4</v>
      </c>
      <c r="F644" s="169">
        <v>93.2</v>
      </c>
      <c r="G644" s="606"/>
      <c r="H644" s="894" t="s">
        <v>77</v>
      </c>
      <c r="I644" s="167" t="s">
        <v>107</v>
      </c>
      <c r="J644" s="168" t="s">
        <v>14</v>
      </c>
      <c r="K644" s="169">
        <v>3.4</v>
      </c>
      <c r="L644" s="169">
        <v>93.2</v>
      </c>
      <c r="M644" s="788"/>
      <c r="N644" s="25">
        <v>1</v>
      </c>
    </row>
    <row r="645" spans="1:14" s="4" customFormat="1" x14ac:dyDescent="0.3">
      <c r="A645" s="25">
        <v>1</v>
      </c>
      <c r="B645" s="894" t="s">
        <v>15</v>
      </c>
      <c r="C645" s="167" t="s">
        <v>397</v>
      </c>
      <c r="D645" s="168" t="s">
        <v>4</v>
      </c>
      <c r="E645" s="169">
        <v>100</v>
      </c>
      <c r="F645" s="169">
        <v>554</v>
      </c>
      <c r="G645" s="8"/>
      <c r="H645" s="894" t="s">
        <v>15</v>
      </c>
      <c r="I645" s="167" t="s">
        <v>397</v>
      </c>
      <c r="J645" s="168" t="s">
        <v>4</v>
      </c>
      <c r="K645" s="169">
        <v>100</v>
      </c>
      <c r="L645" s="169">
        <v>554</v>
      </c>
      <c r="M645" s="790"/>
      <c r="N645" s="25">
        <v>1</v>
      </c>
    </row>
    <row r="646" spans="1:14" s="25" customFormat="1" x14ac:dyDescent="0.3">
      <c r="A646" s="25">
        <v>1</v>
      </c>
      <c r="B646" s="166"/>
      <c r="C646" s="167"/>
      <c r="D646" s="168"/>
      <c r="E646" s="169"/>
      <c r="F646" s="169"/>
      <c r="G646" s="656"/>
      <c r="H646" s="166"/>
      <c r="I646" s="167"/>
      <c r="J646" s="168"/>
      <c r="K646" s="169"/>
      <c r="L646" s="169"/>
      <c r="M646" s="788"/>
      <c r="N646" s="25">
        <v>1</v>
      </c>
    </row>
    <row r="647" spans="1:14" s="25" customFormat="1" x14ac:dyDescent="0.3">
      <c r="A647" s="25">
        <v>1</v>
      </c>
      <c r="B647" s="166"/>
      <c r="C647" s="167"/>
      <c r="D647" s="168"/>
      <c r="E647" s="169"/>
      <c r="F647" s="169"/>
      <c r="G647" s="656"/>
      <c r="H647" s="166"/>
      <c r="I647" s="167"/>
      <c r="J647" s="168"/>
      <c r="K647" s="169"/>
      <c r="L647" s="169"/>
      <c r="M647" s="788"/>
      <c r="N647" s="25">
        <v>1</v>
      </c>
    </row>
    <row r="648" spans="1:14" s="25" customFormat="1" x14ac:dyDescent="0.3">
      <c r="A648" s="25">
        <v>1</v>
      </c>
      <c r="B648" s="166"/>
      <c r="C648" s="167"/>
      <c r="D648" s="168" t="s">
        <v>128</v>
      </c>
      <c r="E648" s="169">
        <f>SUM(E641:E646)</f>
        <v>213.4</v>
      </c>
      <c r="F648" s="169">
        <f>SUM(F641:F646)</f>
        <v>1016.3299999999999</v>
      </c>
      <c r="G648" s="658">
        <v>587.5</v>
      </c>
      <c r="H648" s="166"/>
      <c r="I648" s="167"/>
      <c r="J648" s="168" t="s">
        <v>128</v>
      </c>
      <c r="K648" s="169">
        <f>SUM(K641:K646)</f>
        <v>223.4</v>
      </c>
      <c r="L648" s="169">
        <f>SUM(L641:L646)</f>
        <v>1056.405</v>
      </c>
      <c r="M648" s="788"/>
      <c r="N648" s="25">
        <v>1</v>
      </c>
    </row>
    <row r="649" spans="1:14" s="25" customFormat="1" x14ac:dyDescent="0.3">
      <c r="A649" s="25">
        <v>1</v>
      </c>
      <c r="B649" s="166"/>
      <c r="C649" s="167"/>
      <c r="D649" s="168"/>
      <c r="E649" s="169"/>
      <c r="F649" s="169"/>
      <c r="G649" s="656"/>
      <c r="H649" s="166"/>
      <c r="I649" s="167"/>
      <c r="J649" s="168"/>
      <c r="K649" s="169"/>
      <c r="L649" s="169"/>
      <c r="M649" s="788"/>
      <c r="N649" s="25">
        <v>1</v>
      </c>
    </row>
    <row r="650" spans="1:14" s="25" customFormat="1" x14ac:dyDescent="0.3">
      <c r="A650" s="25">
        <v>1</v>
      </c>
      <c r="B650" s="166">
        <v>1</v>
      </c>
      <c r="C650" s="167" t="s">
        <v>1</v>
      </c>
      <c r="D650" s="168" t="s">
        <v>5</v>
      </c>
      <c r="E650" s="169">
        <v>200</v>
      </c>
      <c r="F650" s="169">
        <v>86</v>
      </c>
      <c r="G650" s="656"/>
      <c r="H650" s="166">
        <v>1</v>
      </c>
      <c r="I650" s="167" t="s">
        <v>1</v>
      </c>
      <c r="J650" s="168" t="s">
        <v>5</v>
      </c>
      <c r="K650" s="169">
        <v>200</v>
      </c>
      <c r="L650" s="169">
        <v>86</v>
      </c>
      <c r="M650" s="788"/>
      <c r="N650" s="25">
        <v>1</v>
      </c>
    </row>
    <row r="651" spans="1:14" s="25" customFormat="1" x14ac:dyDescent="0.3">
      <c r="A651" s="25">
        <v>1</v>
      </c>
      <c r="B651" s="166">
        <v>2</v>
      </c>
      <c r="C651" s="167" t="s">
        <v>238</v>
      </c>
      <c r="D651" s="168" t="s">
        <v>251</v>
      </c>
      <c r="E651" s="169">
        <v>225</v>
      </c>
      <c r="F651" s="169">
        <v>114</v>
      </c>
      <c r="G651" s="656"/>
      <c r="H651" s="166">
        <v>2</v>
      </c>
      <c r="I651" s="167" t="s">
        <v>238</v>
      </c>
      <c r="J651" s="168" t="s">
        <v>251</v>
      </c>
      <c r="K651" s="169">
        <v>225</v>
      </c>
      <c r="L651" s="169">
        <v>114</v>
      </c>
      <c r="M651" s="788"/>
      <c r="N651" s="25">
        <v>1</v>
      </c>
    </row>
    <row r="652" spans="1:14" s="25" customFormat="1" x14ac:dyDescent="0.3">
      <c r="A652" s="25">
        <v>1</v>
      </c>
      <c r="B652" s="166">
        <v>3</v>
      </c>
      <c r="C652" s="167" t="s">
        <v>93</v>
      </c>
      <c r="D652" s="168" t="s">
        <v>5</v>
      </c>
      <c r="E652" s="169">
        <v>135</v>
      </c>
      <c r="F652" s="169">
        <v>94.25</v>
      </c>
      <c r="G652" s="656"/>
      <c r="H652" s="166">
        <v>3</v>
      </c>
      <c r="I652" s="167" t="s">
        <v>93</v>
      </c>
      <c r="J652" s="168" t="s">
        <v>5</v>
      </c>
      <c r="K652" s="169">
        <v>135</v>
      </c>
      <c r="L652" s="169">
        <v>94.25</v>
      </c>
      <c r="M652" s="788"/>
      <c r="N652" s="25">
        <v>1</v>
      </c>
    </row>
    <row r="653" spans="1:14" s="25" customFormat="1" x14ac:dyDescent="0.3">
      <c r="A653" s="25">
        <v>1</v>
      </c>
      <c r="B653" s="166">
        <v>4</v>
      </c>
      <c r="C653" s="167" t="s">
        <v>253</v>
      </c>
      <c r="D653" s="168" t="s">
        <v>218</v>
      </c>
      <c r="E653" s="169">
        <v>125</v>
      </c>
      <c r="F653" s="169">
        <v>146.4</v>
      </c>
      <c r="G653" s="656"/>
      <c r="H653" s="166">
        <v>4</v>
      </c>
      <c r="I653" s="167" t="s">
        <v>253</v>
      </c>
      <c r="J653" s="168" t="s">
        <v>218</v>
      </c>
      <c r="K653" s="169">
        <v>125</v>
      </c>
      <c r="L653" s="169">
        <v>146.4</v>
      </c>
      <c r="M653" s="788"/>
      <c r="N653" s="25">
        <v>1</v>
      </c>
    </row>
    <row r="654" spans="1:14" s="25" customFormat="1" x14ac:dyDescent="0.3">
      <c r="A654" s="25">
        <v>1</v>
      </c>
      <c r="B654" s="166">
        <v>5</v>
      </c>
      <c r="C654" s="167" t="s">
        <v>255</v>
      </c>
      <c r="D654" s="168" t="s">
        <v>218</v>
      </c>
      <c r="E654" s="169">
        <v>80</v>
      </c>
      <c r="F654" s="169">
        <v>105.16</v>
      </c>
      <c r="G654" s="656"/>
      <c r="H654" s="166">
        <v>5</v>
      </c>
      <c r="I654" s="167" t="s">
        <v>255</v>
      </c>
      <c r="J654" s="168" t="s">
        <v>218</v>
      </c>
      <c r="K654" s="169">
        <v>80</v>
      </c>
      <c r="L654" s="169">
        <v>105.16</v>
      </c>
      <c r="M654" s="788"/>
      <c r="N654" s="25">
        <v>1</v>
      </c>
    </row>
    <row r="655" spans="1:14" s="25" customFormat="1" x14ac:dyDescent="0.3">
      <c r="A655" s="25">
        <v>1</v>
      </c>
      <c r="B655" s="166">
        <v>6</v>
      </c>
      <c r="C655" s="167" t="s">
        <v>252</v>
      </c>
      <c r="D655" s="168" t="s">
        <v>251</v>
      </c>
      <c r="E655" s="169">
        <v>105</v>
      </c>
      <c r="F655" s="169">
        <v>142</v>
      </c>
      <c r="G655" s="656"/>
      <c r="H655" s="166">
        <v>6</v>
      </c>
      <c r="I655" s="167" t="s">
        <v>252</v>
      </c>
      <c r="J655" s="168" t="s">
        <v>251</v>
      </c>
      <c r="K655" s="169">
        <v>105</v>
      </c>
      <c r="L655" s="169">
        <v>142</v>
      </c>
      <c r="M655" s="788"/>
      <c r="N655" s="25">
        <v>1</v>
      </c>
    </row>
    <row r="656" spans="1:14" s="25" customFormat="1" x14ac:dyDescent="0.3">
      <c r="A656" s="25">
        <v>1</v>
      </c>
      <c r="B656" s="166">
        <v>7</v>
      </c>
      <c r="C656" s="167" t="s">
        <v>254</v>
      </c>
      <c r="D656" s="168" t="s">
        <v>218</v>
      </c>
      <c r="E656" s="169">
        <v>120</v>
      </c>
      <c r="F656" s="169">
        <v>144</v>
      </c>
      <c r="G656" s="656"/>
      <c r="H656" s="166">
        <v>7</v>
      </c>
      <c r="I656" s="167" t="s">
        <v>254</v>
      </c>
      <c r="J656" s="168" t="s">
        <v>218</v>
      </c>
      <c r="K656" s="169">
        <v>120</v>
      </c>
      <c r="L656" s="169">
        <v>144</v>
      </c>
      <c r="M656" s="788"/>
      <c r="N656" s="25">
        <v>1</v>
      </c>
    </row>
    <row r="657" spans="1:14" s="25" customFormat="1" x14ac:dyDescent="0.3">
      <c r="A657" s="25">
        <v>1</v>
      </c>
      <c r="B657" s="166">
        <v>8</v>
      </c>
      <c r="C657" s="167" t="s">
        <v>31</v>
      </c>
      <c r="D657" s="168" t="s">
        <v>5</v>
      </c>
      <c r="E657" s="169">
        <v>55</v>
      </c>
      <c r="F657" s="169">
        <v>88</v>
      </c>
      <c r="G657" s="656"/>
      <c r="H657" s="166">
        <v>8</v>
      </c>
      <c r="I657" s="167" t="s">
        <v>31</v>
      </c>
      <c r="J657" s="168" t="s">
        <v>5</v>
      </c>
      <c r="K657" s="169">
        <v>55</v>
      </c>
      <c r="L657" s="169">
        <v>88</v>
      </c>
      <c r="M657" s="788"/>
      <c r="N657" s="25">
        <v>1</v>
      </c>
    </row>
    <row r="658" spans="1:14" s="50" customFormat="1" x14ac:dyDescent="0.3">
      <c r="A658" s="25">
        <v>1</v>
      </c>
      <c r="B658" s="894"/>
      <c r="C658" s="171"/>
      <c r="D658" s="894"/>
      <c r="E658" s="172"/>
      <c r="F658" s="172"/>
      <c r="G658" s="657"/>
      <c r="H658" s="894"/>
      <c r="I658" s="171"/>
      <c r="J658" s="894"/>
      <c r="K658" s="172"/>
      <c r="L658" s="172"/>
      <c r="M658" s="792"/>
      <c r="N658" s="25">
        <v>1</v>
      </c>
    </row>
    <row r="659" spans="1:14" s="25" customFormat="1" x14ac:dyDescent="0.3">
      <c r="A659" s="25">
        <v>1</v>
      </c>
      <c r="B659" s="166"/>
      <c r="C659" s="167"/>
      <c r="D659" s="168" t="s">
        <v>128</v>
      </c>
      <c r="E659" s="169">
        <v>1045</v>
      </c>
      <c r="F659" s="169">
        <v>919.81</v>
      </c>
      <c r="G659" s="656"/>
      <c r="H659" s="166"/>
      <c r="I659" s="167"/>
      <c r="J659" s="168" t="s">
        <v>128</v>
      </c>
      <c r="K659" s="169">
        <v>1045</v>
      </c>
      <c r="L659" s="169">
        <v>919.81</v>
      </c>
      <c r="M659" s="788"/>
      <c r="N659" s="25">
        <v>1</v>
      </c>
    </row>
    <row r="660" spans="1:14" s="25" customFormat="1" x14ac:dyDescent="0.3">
      <c r="A660" s="25">
        <v>1</v>
      </c>
      <c r="B660" s="166"/>
      <c r="C660" s="167"/>
      <c r="D660" s="168"/>
      <c r="E660" s="169"/>
      <c r="F660" s="169"/>
      <c r="G660" s="656"/>
      <c r="H660" s="166"/>
      <c r="I660" s="167"/>
      <c r="J660" s="168"/>
      <c r="K660" s="169"/>
      <c r="L660" s="169"/>
      <c r="M660" s="788"/>
      <c r="N660" s="25">
        <v>1</v>
      </c>
    </row>
    <row r="661" spans="1:14" s="25" customFormat="1" x14ac:dyDescent="0.3">
      <c r="A661" s="25">
        <v>1</v>
      </c>
      <c r="B661" s="166"/>
      <c r="C661" s="167"/>
      <c r="D661" s="168"/>
      <c r="E661" s="169"/>
      <c r="F661" s="169"/>
      <c r="G661" s="678"/>
      <c r="H661" s="166"/>
      <c r="I661" s="167"/>
      <c r="J661" s="168"/>
      <c r="K661" s="169"/>
      <c r="L661" s="169"/>
      <c r="M661" s="788"/>
      <c r="N661" s="25">
        <v>1</v>
      </c>
    </row>
    <row r="662" spans="1:14" s="25" customFormat="1" x14ac:dyDescent="0.3">
      <c r="A662" s="25">
        <v>1</v>
      </c>
      <c r="B662" s="166"/>
      <c r="C662" s="167"/>
      <c r="D662" s="168"/>
      <c r="E662" s="169"/>
      <c r="F662" s="169"/>
      <c r="G662" s="656"/>
      <c r="H662" s="166"/>
      <c r="I662" s="167"/>
      <c r="J662" s="168"/>
      <c r="K662" s="169"/>
      <c r="L662" s="169"/>
      <c r="M662" s="788"/>
      <c r="N662" s="25">
        <v>1</v>
      </c>
    </row>
    <row r="663" spans="1:14" s="25" customFormat="1" x14ac:dyDescent="0.3">
      <c r="A663" s="25">
        <v>1</v>
      </c>
      <c r="B663" s="163" t="s">
        <v>124</v>
      </c>
      <c r="C663" s="169" t="s">
        <v>259</v>
      </c>
      <c r="D663" s="168" t="s">
        <v>125</v>
      </c>
      <c r="E663" s="169" t="s">
        <v>126</v>
      </c>
      <c r="F663" s="169" t="s">
        <v>127</v>
      </c>
      <c r="G663" s="656"/>
      <c r="H663" s="163" t="s">
        <v>124</v>
      </c>
      <c r="I663" s="169" t="s">
        <v>247</v>
      </c>
      <c r="J663" s="168" t="s">
        <v>125</v>
      </c>
      <c r="K663" s="169" t="s">
        <v>126</v>
      </c>
      <c r="L663" s="169" t="s">
        <v>127</v>
      </c>
      <c r="M663" s="788"/>
      <c r="N663" s="25">
        <v>1</v>
      </c>
    </row>
    <row r="664" spans="1:14" s="8" customFormat="1" x14ac:dyDescent="0.3">
      <c r="A664" s="25">
        <v>1</v>
      </c>
      <c r="B664" s="166" t="s">
        <v>8</v>
      </c>
      <c r="C664" s="167" t="s">
        <v>355</v>
      </c>
      <c r="D664" s="168" t="s">
        <v>9</v>
      </c>
      <c r="E664" s="169">
        <v>60</v>
      </c>
      <c r="F664" s="169">
        <v>132</v>
      </c>
      <c r="G664" s="605"/>
      <c r="H664" s="166" t="s">
        <v>8</v>
      </c>
      <c r="I664" s="167" t="s">
        <v>355</v>
      </c>
      <c r="J664" s="168" t="s">
        <v>9</v>
      </c>
      <c r="K664" s="169">
        <v>60</v>
      </c>
      <c r="L664" s="169">
        <v>132</v>
      </c>
      <c r="M664" s="786"/>
      <c r="N664" s="25">
        <v>1</v>
      </c>
    </row>
    <row r="665" spans="1:14" s="25" customFormat="1" ht="19.5" customHeight="1" x14ac:dyDescent="0.3">
      <c r="A665" s="25">
        <v>1</v>
      </c>
      <c r="B665" s="166">
        <v>2</v>
      </c>
      <c r="C665" s="167" t="s">
        <v>220</v>
      </c>
      <c r="D665" s="168" t="s">
        <v>183</v>
      </c>
      <c r="E665" s="169">
        <v>55</v>
      </c>
      <c r="F665" s="169">
        <v>186.68</v>
      </c>
      <c r="G665" s="490"/>
      <c r="H665" s="166">
        <v>2</v>
      </c>
      <c r="I665" s="167" t="s">
        <v>220</v>
      </c>
      <c r="J665" s="168" t="s">
        <v>183</v>
      </c>
      <c r="K665" s="169">
        <v>55</v>
      </c>
      <c r="L665" s="169">
        <v>186.68</v>
      </c>
      <c r="M665" s="788"/>
      <c r="N665" s="25">
        <v>1</v>
      </c>
    </row>
    <row r="666" spans="1:14" s="8" customFormat="1" x14ac:dyDescent="0.3">
      <c r="A666" s="25">
        <v>1</v>
      </c>
      <c r="B666" s="894" t="s">
        <v>0</v>
      </c>
      <c r="C666" s="167" t="s">
        <v>279</v>
      </c>
      <c r="D666" s="168" t="s">
        <v>17</v>
      </c>
      <c r="E666" s="169">
        <v>21</v>
      </c>
      <c r="F666" s="169">
        <v>229.5</v>
      </c>
      <c r="G666" s="605"/>
      <c r="H666" s="894" t="s">
        <v>0</v>
      </c>
      <c r="I666" s="167" t="s">
        <v>279</v>
      </c>
      <c r="J666" s="168" t="s">
        <v>44</v>
      </c>
      <c r="K666" s="169">
        <v>23</v>
      </c>
      <c r="L666" s="169">
        <v>275.39999999999998</v>
      </c>
      <c r="M666" s="786"/>
      <c r="N666" s="25">
        <v>1</v>
      </c>
    </row>
    <row r="667" spans="1:14" s="25" customFormat="1" ht="19.5" customHeight="1" x14ac:dyDescent="0.3">
      <c r="A667" s="25">
        <v>1</v>
      </c>
      <c r="B667" s="894" t="s">
        <v>77</v>
      </c>
      <c r="C667" s="167" t="s">
        <v>87</v>
      </c>
      <c r="D667" s="168" t="s">
        <v>22</v>
      </c>
      <c r="E667" s="169">
        <v>24</v>
      </c>
      <c r="F667" s="169">
        <v>5.5719999999999992</v>
      </c>
      <c r="G667" s="490"/>
      <c r="H667" s="894" t="s">
        <v>77</v>
      </c>
      <c r="I667" s="167" t="s">
        <v>87</v>
      </c>
      <c r="J667" s="168" t="s">
        <v>22</v>
      </c>
      <c r="K667" s="169">
        <v>24</v>
      </c>
      <c r="L667" s="169">
        <v>5.5719999999999992</v>
      </c>
      <c r="M667" s="788"/>
      <c r="N667" s="25">
        <v>1</v>
      </c>
    </row>
    <row r="668" spans="1:14" s="25" customFormat="1" ht="19.5" customHeight="1" x14ac:dyDescent="0.3">
      <c r="A668" s="25">
        <v>1</v>
      </c>
      <c r="B668" s="894" t="s">
        <v>23</v>
      </c>
      <c r="C668" s="167" t="s">
        <v>144</v>
      </c>
      <c r="D668" s="168" t="s">
        <v>2</v>
      </c>
      <c r="E668" s="169">
        <v>15</v>
      </c>
      <c r="F668" s="169">
        <v>88</v>
      </c>
      <c r="G668" s="656"/>
      <c r="H668" s="894" t="s">
        <v>23</v>
      </c>
      <c r="I668" s="167" t="s">
        <v>144</v>
      </c>
      <c r="J668" s="168" t="s">
        <v>2</v>
      </c>
      <c r="K668" s="169">
        <v>15</v>
      </c>
      <c r="L668" s="169">
        <v>88</v>
      </c>
      <c r="M668" s="788"/>
      <c r="N668" s="25">
        <v>1</v>
      </c>
    </row>
    <row r="669" spans="1:14" s="50" customFormat="1" x14ac:dyDescent="0.3">
      <c r="A669" s="25">
        <v>1</v>
      </c>
      <c r="B669" s="894" t="s">
        <v>51</v>
      </c>
      <c r="C669" s="167" t="s">
        <v>107</v>
      </c>
      <c r="D669" s="168" t="s">
        <v>14</v>
      </c>
      <c r="E669" s="169">
        <v>3.4</v>
      </c>
      <c r="F669" s="169">
        <v>93.2</v>
      </c>
      <c r="G669" s="656"/>
      <c r="H669" s="894" t="s">
        <v>51</v>
      </c>
      <c r="I669" s="167" t="s">
        <v>107</v>
      </c>
      <c r="J669" s="168" t="s">
        <v>14</v>
      </c>
      <c r="K669" s="169">
        <v>3.4</v>
      </c>
      <c r="L669" s="169">
        <v>93.2</v>
      </c>
      <c r="M669" s="786"/>
      <c r="N669" s="25">
        <v>1</v>
      </c>
    </row>
    <row r="670" spans="1:14" s="25" customFormat="1" ht="19.5" customHeight="1" x14ac:dyDescent="0.3">
      <c r="A670" s="25">
        <v>1</v>
      </c>
      <c r="B670" s="894" t="s">
        <v>15</v>
      </c>
      <c r="C670" s="167" t="s">
        <v>108</v>
      </c>
      <c r="D670" s="168" t="s">
        <v>65</v>
      </c>
      <c r="E670" s="169">
        <v>1.2</v>
      </c>
      <c r="F670" s="169">
        <v>21.5</v>
      </c>
      <c r="G670" s="605"/>
      <c r="H670" s="894" t="s">
        <v>15</v>
      </c>
      <c r="I670" s="167" t="s">
        <v>108</v>
      </c>
      <c r="J670" s="168" t="s">
        <v>65</v>
      </c>
      <c r="K670" s="169">
        <v>1.2</v>
      </c>
      <c r="L670" s="169">
        <v>21.5</v>
      </c>
      <c r="M670" s="788"/>
      <c r="N670" s="25">
        <v>1</v>
      </c>
    </row>
    <row r="671" spans="1:14" s="97" customFormat="1" ht="18.75" customHeight="1" x14ac:dyDescent="0.3">
      <c r="A671" s="96">
        <v>1</v>
      </c>
      <c r="B671" s="47" t="s">
        <v>53</v>
      </c>
      <c r="C671" s="383" t="s">
        <v>78</v>
      </c>
      <c r="D671" s="47" t="s">
        <v>5</v>
      </c>
      <c r="E671" s="384">
        <v>42</v>
      </c>
      <c r="F671" s="384">
        <v>124.6</v>
      </c>
      <c r="G671" s="17"/>
      <c r="H671" s="47" t="s">
        <v>53</v>
      </c>
      <c r="I671" s="383" t="s">
        <v>78</v>
      </c>
      <c r="J671" s="47" t="s">
        <v>5</v>
      </c>
      <c r="K671" s="384">
        <v>42</v>
      </c>
      <c r="L671" s="384">
        <v>124.6</v>
      </c>
      <c r="M671" s="938"/>
      <c r="N671" s="96">
        <v>1</v>
      </c>
    </row>
    <row r="672" spans="1:14" s="50" customFormat="1" x14ac:dyDescent="0.3">
      <c r="A672" s="25">
        <v>1</v>
      </c>
      <c r="B672" s="166"/>
      <c r="C672" s="167"/>
      <c r="D672" s="168"/>
      <c r="E672" s="169"/>
      <c r="F672" s="169"/>
      <c r="G672" s="605"/>
      <c r="H672" s="166"/>
      <c r="I672" s="167"/>
      <c r="J672" s="168"/>
      <c r="K672" s="169"/>
      <c r="L672" s="169"/>
      <c r="M672" s="792"/>
      <c r="N672" s="25">
        <v>1</v>
      </c>
    </row>
    <row r="673" spans="1:14" s="25" customFormat="1" x14ac:dyDescent="0.3">
      <c r="A673" s="25">
        <v>1</v>
      </c>
      <c r="B673" s="883"/>
      <c r="C673" s="6"/>
      <c r="D673" s="2" t="s">
        <v>128</v>
      </c>
      <c r="E673" s="3">
        <f>SUM(E664:E672)</f>
        <v>221.6</v>
      </c>
      <c r="F673" s="3">
        <f>SUM(F664:F672)</f>
        <v>881.05200000000013</v>
      </c>
      <c r="G673" s="657"/>
      <c r="H673" s="883"/>
      <c r="I673" s="6"/>
      <c r="J673" s="2" t="s">
        <v>128</v>
      </c>
      <c r="K673" s="3">
        <f>SUM(K664:K672)</f>
        <v>223.6</v>
      </c>
      <c r="L673" s="3">
        <f>SUM(L664:L672)</f>
        <v>926.952</v>
      </c>
      <c r="M673" s="788"/>
      <c r="N673" s="25">
        <v>1</v>
      </c>
    </row>
    <row r="674" spans="1:14" s="25" customFormat="1" x14ac:dyDescent="0.3">
      <c r="A674" s="25">
        <v>1</v>
      </c>
      <c r="B674" s="5"/>
      <c r="C674" s="6"/>
      <c r="D674" s="2"/>
      <c r="E674" s="3"/>
      <c r="F674" s="3"/>
      <c r="G674" s="658">
        <v>822.5</v>
      </c>
      <c r="H674" s="5"/>
      <c r="I674" s="6"/>
      <c r="J674" s="2"/>
      <c r="K674" s="3"/>
      <c r="L674" s="3"/>
      <c r="M674" s="788"/>
      <c r="N674" s="25">
        <v>1</v>
      </c>
    </row>
    <row r="675" spans="1:14" s="25" customFormat="1" x14ac:dyDescent="0.3">
      <c r="A675" s="25">
        <v>1</v>
      </c>
      <c r="B675" s="5"/>
      <c r="C675" s="6"/>
      <c r="D675" s="2"/>
      <c r="E675" s="3"/>
      <c r="F675" s="3"/>
      <c r="G675" s="656"/>
      <c r="H675" s="5"/>
      <c r="I675" s="6"/>
      <c r="J675" s="2"/>
      <c r="K675" s="3"/>
      <c r="L675" s="3"/>
      <c r="M675" s="788"/>
      <c r="N675" s="25">
        <v>1</v>
      </c>
    </row>
    <row r="676" spans="1:14" s="25" customFormat="1" x14ac:dyDescent="0.3">
      <c r="A676" s="25">
        <v>1</v>
      </c>
      <c r="B676" s="883"/>
      <c r="C676" s="6"/>
      <c r="D676" s="2" t="s">
        <v>136</v>
      </c>
      <c r="E676" s="3">
        <f>+E673+E648</f>
        <v>435</v>
      </c>
      <c r="F676" s="3">
        <f>+F673+F648</f>
        <v>1897.3820000000001</v>
      </c>
      <c r="G676" s="659"/>
      <c r="H676" s="3"/>
      <c r="I676" s="3"/>
      <c r="J676" s="3" t="s">
        <v>136</v>
      </c>
      <c r="K676" s="3">
        <f>+K673+K648</f>
        <v>447</v>
      </c>
      <c r="L676" s="3">
        <f>+L673+L648</f>
        <v>1983.357</v>
      </c>
      <c r="M676" s="788"/>
      <c r="N676" s="25">
        <v>1</v>
      </c>
    </row>
    <row r="677" spans="1:14" s="25" customFormat="1" x14ac:dyDescent="0.3">
      <c r="A677" s="25">
        <v>1</v>
      </c>
      <c r="B677" s="461"/>
      <c r="C677" s="36"/>
      <c r="D677" s="462"/>
      <c r="E677" s="463"/>
      <c r="F677" s="463"/>
      <c r="G677" s="659"/>
      <c r="H677" s="463"/>
      <c r="I677" s="463"/>
      <c r="J677" s="463"/>
      <c r="K677" s="463"/>
      <c r="L677" s="463"/>
      <c r="M677" s="788"/>
      <c r="N677" s="25">
        <v>1</v>
      </c>
    </row>
    <row r="678" spans="1:14" s="25" customFormat="1" x14ac:dyDescent="0.3">
      <c r="A678" s="25">
        <v>1</v>
      </c>
      <c r="B678" s="461"/>
      <c r="C678" s="461"/>
      <c r="D678" s="461"/>
      <c r="E678" s="461"/>
      <c r="F678" s="461"/>
      <c r="G678" s="660"/>
      <c r="H678" s="36"/>
      <c r="I678" s="463"/>
      <c r="J678" s="463"/>
      <c r="K678" s="463"/>
      <c r="L678" s="463"/>
      <c r="M678" s="788"/>
      <c r="N678" s="25">
        <v>1</v>
      </c>
    </row>
    <row r="679" spans="1:14" s="25" customFormat="1" x14ac:dyDescent="0.3">
      <c r="A679" s="25">
        <v>1</v>
      </c>
      <c r="B679" s="461"/>
      <c r="C679" s="36"/>
      <c r="D679" s="462"/>
      <c r="E679" s="463"/>
      <c r="F679" s="463"/>
      <c r="G679" s="659"/>
      <c r="H679" s="463"/>
      <c r="I679" s="463"/>
      <c r="J679" s="463"/>
      <c r="K679" s="463"/>
      <c r="L679" s="463"/>
      <c r="M679" s="788"/>
      <c r="N679" s="25">
        <v>1</v>
      </c>
    </row>
    <row r="680" spans="1:14" s="25" customFormat="1" ht="18.75" customHeight="1" x14ac:dyDescent="0.3">
      <c r="A680" s="25">
        <v>1</v>
      </c>
      <c r="C680" s="37" t="s">
        <v>130</v>
      </c>
      <c r="E680" s="94" t="s">
        <v>131</v>
      </c>
      <c r="F680" s="20"/>
      <c r="G680" s="606"/>
      <c r="I680" s="37" t="s">
        <v>130</v>
      </c>
      <c r="K680" s="94" t="s">
        <v>131</v>
      </c>
      <c r="L680" s="20"/>
      <c r="M680" s="788"/>
      <c r="N680" s="25">
        <v>1</v>
      </c>
    </row>
    <row r="681" spans="1:14" s="25" customFormat="1" ht="51.75" customHeight="1" x14ac:dyDescent="0.3">
      <c r="A681" s="25">
        <v>1</v>
      </c>
      <c r="C681" s="38" t="s">
        <v>132</v>
      </c>
      <c r="E681" s="38" t="s">
        <v>140</v>
      </c>
      <c r="F681" s="39"/>
      <c r="G681" s="606"/>
      <c r="I681" s="38" t="s">
        <v>139</v>
      </c>
      <c r="K681" s="38" t="s">
        <v>140</v>
      </c>
      <c r="L681" s="39"/>
      <c r="M681" s="788"/>
      <c r="N681" s="25">
        <v>1</v>
      </c>
    </row>
    <row r="682" spans="1:14" s="96" customFormat="1" x14ac:dyDescent="0.3">
      <c r="A682" s="25">
        <v>1</v>
      </c>
      <c r="C682" s="19"/>
      <c r="D682" s="19"/>
      <c r="E682" s="19"/>
      <c r="F682" s="19"/>
      <c r="G682" s="656"/>
      <c r="I682" s="19"/>
      <c r="J682" s="19"/>
      <c r="K682" s="19"/>
      <c r="L682" s="19"/>
      <c r="M682" s="787"/>
      <c r="N682" s="25">
        <v>1</v>
      </c>
    </row>
    <row r="683" spans="1:14" x14ac:dyDescent="0.3">
      <c r="A683" s="25">
        <v>1</v>
      </c>
      <c r="N683" s="25">
        <v>1</v>
      </c>
    </row>
    <row r="684" spans="1:14" s="25" customFormat="1" ht="18.75" customHeight="1" x14ac:dyDescent="0.3">
      <c r="A684" s="25">
        <v>1</v>
      </c>
      <c r="C684" s="22" t="s">
        <v>115</v>
      </c>
      <c r="D684" s="20"/>
      <c r="E684" s="20"/>
      <c r="F684" s="20"/>
      <c r="G684" s="656"/>
      <c r="I684" s="22" t="s">
        <v>115</v>
      </c>
      <c r="J684" s="20"/>
      <c r="K684" s="20"/>
      <c r="L684" s="20"/>
      <c r="M684" s="788"/>
      <c r="N684" s="25">
        <v>1</v>
      </c>
    </row>
    <row r="685" spans="1:14" s="25" customFormat="1" ht="18.75" customHeight="1" x14ac:dyDescent="0.3">
      <c r="A685" s="25">
        <v>1</v>
      </c>
      <c r="C685" s="22" t="s">
        <v>137</v>
      </c>
      <c r="D685" s="20"/>
      <c r="E685" s="20"/>
      <c r="F685" s="20"/>
      <c r="G685" s="606"/>
      <c r="I685" s="22" t="s">
        <v>138</v>
      </c>
      <c r="J685" s="20"/>
      <c r="K685" s="20"/>
      <c r="L685" s="20"/>
      <c r="M685" s="788"/>
      <c r="N685" s="25">
        <v>1</v>
      </c>
    </row>
    <row r="686" spans="1:14" s="25" customFormat="1" ht="18.75" customHeight="1" x14ac:dyDescent="0.3">
      <c r="A686" s="25">
        <v>1</v>
      </c>
      <c r="C686" s="20"/>
      <c r="D686" s="20"/>
      <c r="E686" s="20"/>
      <c r="F686" s="20"/>
      <c r="G686" s="606"/>
      <c r="I686" s="20"/>
      <c r="J686" s="20"/>
      <c r="K686" s="20"/>
      <c r="L686" s="20"/>
      <c r="M686" s="788"/>
      <c r="N686" s="25">
        <v>1</v>
      </c>
    </row>
    <row r="687" spans="1:14" s="25" customFormat="1" ht="18.75" customHeight="1" x14ac:dyDescent="0.3">
      <c r="A687" s="25">
        <v>1</v>
      </c>
      <c r="C687" s="20"/>
      <c r="D687" s="20"/>
      <c r="F687" s="603" t="s">
        <v>116</v>
      </c>
      <c r="G687" s="606"/>
      <c r="I687" s="20"/>
      <c r="J687" s="20"/>
      <c r="L687" s="603" t="s">
        <v>116</v>
      </c>
      <c r="M687" s="789"/>
      <c r="N687" s="25">
        <v>1</v>
      </c>
    </row>
    <row r="688" spans="1:14" s="25" customFormat="1" ht="18.75" customHeight="1" x14ac:dyDescent="0.3">
      <c r="A688" s="25">
        <v>1</v>
      </c>
      <c r="C688" s="20"/>
      <c r="D688" s="20"/>
      <c r="F688" s="603" t="s">
        <v>134</v>
      </c>
      <c r="G688" s="606"/>
      <c r="I688" s="20"/>
      <c r="J688" s="20"/>
      <c r="L688" s="603" t="s">
        <v>134</v>
      </c>
      <c r="M688" s="789"/>
      <c r="N688" s="25">
        <v>1</v>
      </c>
    </row>
    <row r="689" spans="1:14" s="25" customFormat="1" ht="18.75" customHeight="1" x14ac:dyDescent="0.3">
      <c r="A689" s="25">
        <v>1</v>
      </c>
      <c r="C689" s="20"/>
      <c r="D689" s="20"/>
      <c r="F689" s="603" t="s">
        <v>117</v>
      </c>
      <c r="G689" s="606"/>
      <c r="I689" s="20"/>
      <c r="J689" s="20"/>
      <c r="L689" s="603" t="s">
        <v>117</v>
      </c>
      <c r="M689" s="789"/>
      <c r="N689" s="25">
        <v>1</v>
      </c>
    </row>
    <row r="690" spans="1:14" s="25" customFormat="1" ht="18.75" customHeight="1" x14ac:dyDescent="0.3">
      <c r="A690" s="25">
        <v>1</v>
      </c>
      <c r="C690" s="20"/>
      <c r="D690" s="20"/>
      <c r="F690" s="603" t="s">
        <v>257</v>
      </c>
      <c r="G690" s="606"/>
      <c r="I690" s="20"/>
      <c r="J690" s="20"/>
      <c r="L690" s="603" t="s">
        <v>257</v>
      </c>
      <c r="M690" s="789"/>
      <c r="N690" s="25">
        <v>1</v>
      </c>
    </row>
    <row r="691" spans="1:14" s="25" customFormat="1" ht="18.75" customHeight="1" x14ac:dyDescent="0.3">
      <c r="A691" s="25">
        <v>1</v>
      </c>
      <c r="C691" s="20"/>
      <c r="D691" s="20"/>
      <c r="E691" s="20"/>
      <c r="F691" s="20"/>
      <c r="G691" s="656"/>
      <c r="I691" s="20"/>
      <c r="J691" s="20"/>
      <c r="K691" s="20"/>
      <c r="L691" s="20"/>
      <c r="M691" s="788"/>
      <c r="N691" s="25">
        <v>1</v>
      </c>
    </row>
    <row r="692" spans="1:14" s="25" customFormat="1" ht="18.75" customHeight="1" x14ac:dyDescent="0.3">
      <c r="A692" s="25">
        <v>1</v>
      </c>
      <c r="C692" s="20"/>
      <c r="D692" s="20"/>
      <c r="E692" s="20"/>
      <c r="F692" s="20"/>
      <c r="G692" s="656"/>
      <c r="I692" s="20"/>
      <c r="J692" s="20"/>
      <c r="K692" s="20"/>
      <c r="L692" s="20"/>
      <c r="M692" s="788"/>
      <c r="N692" s="25">
        <v>1</v>
      </c>
    </row>
    <row r="693" spans="1:14" s="25" customFormat="1" ht="18.75" customHeight="1" x14ac:dyDescent="0.3">
      <c r="A693" s="25">
        <v>1</v>
      </c>
      <c r="C693" s="20"/>
      <c r="D693" s="20"/>
      <c r="E693" s="20"/>
      <c r="F693" s="20"/>
      <c r="G693" s="656"/>
      <c r="I693" s="20"/>
      <c r="J693" s="20"/>
      <c r="K693" s="20"/>
      <c r="L693" s="20"/>
      <c r="M693" s="788"/>
      <c r="N693" s="25">
        <v>1</v>
      </c>
    </row>
    <row r="694" spans="1:14" s="25" customFormat="1" ht="18.75" customHeight="1" x14ac:dyDescent="0.3">
      <c r="A694" s="25">
        <v>1</v>
      </c>
      <c r="C694" s="1612" t="s">
        <v>119</v>
      </c>
      <c r="D694" s="1612"/>
      <c r="E694" s="1612"/>
      <c r="F694" s="26"/>
      <c r="G694" s="606"/>
      <c r="I694" s="1612" t="s">
        <v>119</v>
      </c>
      <c r="J694" s="1612"/>
      <c r="K694" s="1612"/>
      <c r="L694" s="26"/>
      <c r="M694" s="788"/>
      <c r="N694" s="25">
        <v>1</v>
      </c>
    </row>
    <row r="695" spans="1:14" s="25" customFormat="1" ht="18.75" customHeight="1" x14ac:dyDescent="0.3">
      <c r="A695" s="25">
        <v>1</v>
      </c>
      <c r="C695" s="1610">
        <v>45219</v>
      </c>
      <c r="D695" s="1610"/>
      <c r="E695" s="1610"/>
      <c r="F695" s="27"/>
      <c r="G695" s="606"/>
      <c r="I695" s="1610">
        <f>C695</f>
        <v>45219</v>
      </c>
      <c r="J695" s="1610"/>
      <c r="K695" s="1610"/>
      <c r="L695" s="27"/>
      <c r="M695" s="788"/>
      <c r="N695" s="25">
        <v>1</v>
      </c>
    </row>
    <row r="696" spans="1:14" s="25" customFormat="1" ht="18.75" customHeight="1" x14ac:dyDescent="0.3">
      <c r="A696" s="25">
        <v>1</v>
      </c>
      <c r="C696" s="20"/>
      <c r="D696" s="20"/>
      <c r="E696" s="20"/>
      <c r="F696" s="27"/>
      <c r="G696" s="606"/>
      <c r="I696" s="20"/>
      <c r="J696" s="20"/>
      <c r="K696" s="20"/>
      <c r="L696" s="27"/>
      <c r="M696" s="788"/>
      <c r="N696" s="25">
        <v>1</v>
      </c>
    </row>
    <row r="697" spans="1:14" s="25" customFormat="1" ht="18.75" customHeight="1" x14ac:dyDescent="0.3">
      <c r="A697" s="25">
        <v>1</v>
      </c>
      <c r="C697" s="882"/>
      <c r="D697" s="20"/>
      <c r="E697" s="20"/>
      <c r="F697" s="27"/>
      <c r="G697" s="606"/>
      <c r="I697" s="882"/>
      <c r="J697" s="20"/>
      <c r="K697" s="20"/>
      <c r="L697" s="27"/>
      <c r="M697" s="788"/>
      <c r="N697" s="25">
        <v>1</v>
      </c>
    </row>
    <row r="698" spans="1:14" s="25" customFormat="1" ht="18.75" customHeight="1" x14ac:dyDescent="0.3">
      <c r="A698" s="25">
        <v>1</v>
      </c>
      <c r="B698" s="28" t="s">
        <v>120</v>
      </c>
      <c r="C698" s="29" t="s">
        <v>121</v>
      </c>
      <c r="D698" s="1611" t="s">
        <v>122</v>
      </c>
      <c r="E698" s="1611"/>
      <c r="F698" s="1611"/>
      <c r="G698" s="606"/>
      <c r="H698" s="28" t="s">
        <v>120</v>
      </c>
      <c r="I698" s="29" t="s">
        <v>121</v>
      </c>
      <c r="J698" s="1611" t="s">
        <v>123</v>
      </c>
      <c r="K698" s="1611"/>
      <c r="L698" s="1611"/>
      <c r="M698" s="788"/>
      <c r="N698" s="25">
        <v>1</v>
      </c>
    </row>
    <row r="699" spans="1:14" s="25" customFormat="1" ht="18.75" customHeight="1" x14ac:dyDescent="0.3">
      <c r="A699" s="25">
        <v>1</v>
      </c>
      <c r="B699" s="28" t="s">
        <v>124</v>
      </c>
      <c r="C699" s="28" t="s">
        <v>265</v>
      </c>
      <c r="D699" s="29" t="s">
        <v>125</v>
      </c>
      <c r="E699" s="883" t="s">
        <v>126</v>
      </c>
      <c r="F699" s="883" t="s">
        <v>127</v>
      </c>
      <c r="G699" s="606"/>
      <c r="H699" s="28" t="s">
        <v>124</v>
      </c>
      <c r="I699" s="28" t="s">
        <v>265</v>
      </c>
      <c r="J699" s="29" t="s">
        <v>125</v>
      </c>
      <c r="K699" s="883" t="s">
        <v>126</v>
      </c>
      <c r="L699" s="883" t="s">
        <v>127</v>
      </c>
      <c r="M699" s="788"/>
      <c r="N699" s="25">
        <v>1</v>
      </c>
    </row>
    <row r="700" spans="1:14" s="25" customFormat="1" ht="19.5" customHeight="1" x14ac:dyDescent="0.3">
      <c r="A700" s="25">
        <v>1</v>
      </c>
      <c r="B700" s="5" t="s">
        <v>8</v>
      </c>
      <c r="C700" s="6" t="s">
        <v>135</v>
      </c>
      <c r="D700" s="2" t="s">
        <v>230</v>
      </c>
      <c r="E700" s="3">
        <v>95</v>
      </c>
      <c r="F700" s="3">
        <v>262.82</v>
      </c>
      <c r="G700" s="605"/>
      <c r="H700" s="5" t="s">
        <v>8</v>
      </c>
      <c r="I700" s="6" t="s">
        <v>135</v>
      </c>
      <c r="J700" s="2" t="s">
        <v>264</v>
      </c>
      <c r="K700" s="3">
        <v>110</v>
      </c>
      <c r="L700" s="3">
        <v>282.82</v>
      </c>
      <c r="M700" s="800"/>
      <c r="N700" s="25">
        <v>1</v>
      </c>
    </row>
    <row r="701" spans="1:14" s="25" customFormat="1" x14ac:dyDescent="0.3">
      <c r="A701" s="25">
        <v>1</v>
      </c>
      <c r="B701" s="371">
        <v>2</v>
      </c>
      <c r="C701" s="372" t="s">
        <v>114</v>
      </c>
      <c r="D701" s="373" t="s">
        <v>2</v>
      </c>
      <c r="E701" s="374">
        <v>6</v>
      </c>
      <c r="F701" s="374">
        <v>28</v>
      </c>
      <c r="G701" s="606"/>
      <c r="H701" s="371">
        <v>2</v>
      </c>
      <c r="I701" s="372" t="s">
        <v>114</v>
      </c>
      <c r="J701" s="373" t="s">
        <v>2</v>
      </c>
      <c r="K701" s="374">
        <v>6</v>
      </c>
      <c r="L701" s="374">
        <v>28</v>
      </c>
      <c r="M701" s="788"/>
      <c r="N701" s="25">
        <v>1</v>
      </c>
    </row>
    <row r="702" spans="1:14" s="25" customFormat="1" ht="18.75" customHeight="1" x14ac:dyDescent="0.3">
      <c r="A702" s="25">
        <v>1</v>
      </c>
      <c r="B702" s="884" t="s">
        <v>0</v>
      </c>
      <c r="C702" s="372" t="s">
        <v>232</v>
      </c>
      <c r="D702" s="373" t="s">
        <v>5</v>
      </c>
      <c r="E702" s="374">
        <v>35</v>
      </c>
      <c r="F702" s="374">
        <v>130.5</v>
      </c>
      <c r="G702" s="8"/>
      <c r="H702" s="884" t="s">
        <v>0</v>
      </c>
      <c r="I702" s="372" t="s">
        <v>232</v>
      </c>
      <c r="J702" s="373" t="s">
        <v>5</v>
      </c>
      <c r="K702" s="374">
        <v>35</v>
      </c>
      <c r="L702" s="374">
        <v>130.5</v>
      </c>
      <c r="M702" s="788"/>
      <c r="N702" s="25">
        <v>1</v>
      </c>
    </row>
    <row r="703" spans="1:14" s="25" customFormat="1" ht="19.5" customHeight="1" x14ac:dyDescent="0.3">
      <c r="A703" s="25">
        <v>1</v>
      </c>
      <c r="B703" s="884" t="s">
        <v>77</v>
      </c>
      <c r="C703" s="372" t="s">
        <v>93</v>
      </c>
      <c r="D703" s="373" t="s">
        <v>2</v>
      </c>
      <c r="E703" s="374">
        <v>75</v>
      </c>
      <c r="F703" s="374">
        <v>92</v>
      </c>
      <c r="G703" s="605"/>
      <c r="H703" s="884" t="s">
        <v>77</v>
      </c>
      <c r="I703" s="372" t="s">
        <v>93</v>
      </c>
      <c r="J703" s="373" t="s">
        <v>2</v>
      </c>
      <c r="K703" s="374">
        <v>75</v>
      </c>
      <c r="L703" s="374">
        <v>92</v>
      </c>
      <c r="M703" s="788"/>
      <c r="N703" s="25">
        <v>1</v>
      </c>
    </row>
    <row r="704" spans="1:14" s="25" customFormat="1" x14ac:dyDescent="0.3">
      <c r="A704" s="25">
        <v>1</v>
      </c>
      <c r="B704" s="371"/>
      <c r="C704" s="372"/>
      <c r="D704" s="373"/>
      <c r="E704" s="374"/>
      <c r="F704" s="374"/>
      <c r="G704" s="656"/>
      <c r="H704" s="371"/>
      <c r="I704" s="372"/>
      <c r="J704" s="373"/>
      <c r="K704" s="374"/>
      <c r="L704" s="374"/>
      <c r="M704" s="788"/>
      <c r="N704" s="25">
        <v>1</v>
      </c>
    </row>
    <row r="705" spans="1:14" s="25" customFormat="1" x14ac:dyDescent="0.3">
      <c r="A705" s="25">
        <v>1</v>
      </c>
      <c r="B705" s="371"/>
      <c r="C705" s="372"/>
      <c r="D705" s="373"/>
      <c r="E705" s="374"/>
      <c r="F705" s="374"/>
      <c r="G705" s="656"/>
      <c r="H705" s="371"/>
      <c r="I705" s="372"/>
      <c r="J705" s="373"/>
      <c r="K705" s="374"/>
      <c r="L705" s="374"/>
      <c r="M705" s="788"/>
      <c r="N705" s="25">
        <v>1</v>
      </c>
    </row>
    <row r="706" spans="1:14" s="25" customFormat="1" x14ac:dyDescent="0.3">
      <c r="A706" s="25">
        <v>1</v>
      </c>
      <c r="B706" s="371"/>
      <c r="C706" s="372"/>
      <c r="D706" s="373" t="s">
        <v>128</v>
      </c>
      <c r="E706" s="374">
        <f>SUM(E700:E704)</f>
        <v>211</v>
      </c>
      <c r="F706" s="374">
        <f>SUM(F700:F704)</f>
        <v>513.31999999999994</v>
      </c>
      <c r="G706" s="658">
        <v>587.5</v>
      </c>
      <c r="H706" s="371"/>
      <c r="I706" s="372"/>
      <c r="J706" s="373" t="s">
        <v>128</v>
      </c>
      <c r="K706" s="374">
        <f>SUM(K700:K704)</f>
        <v>226</v>
      </c>
      <c r="L706" s="374">
        <f>SUM(L700:L704)</f>
        <v>533.31999999999994</v>
      </c>
      <c r="M706" s="788"/>
      <c r="N706" s="25">
        <v>1</v>
      </c>
    </row>
    <row r="707" spans="1:14" s="25" customFormat="1" x14ac:dyDescent="0.3">
      <c r="A707" s="25">
        <v>1</v>
      </c>
      <c r="B707" s="371"/>
      <c r="C707" s="372"/>
      <c r="D707" s="373"/>
      <c r="E707" s="374"/>
      <c r="F707" s="374"/>
      <c r="G707" s="656"/>
      <c r="H707" s="371"/>
      <c r="I707" s="372"/>
      <c r="J707" s="373"/>
      <c r="K707" s="374"/>
      <c r="L707" s="374"/>
      <c r="M707" s="788"/>
      <c r="N707" s="25">
        <v>1</v>
      </c>
    </row>
    <row r="708" spans="1:14" s="25" customFormat="1" x14ac:dyDescent="0.3">
      <c r="A708" s="25">
        <v>1</v>
      </c>
      <c r="B708" s="371">
        <v>1</v>
      </c>
      <c r="C708" s="372" t="s">
        <v>1</v>
      </c>
      <c r="D708" s="373" t="s">
        <v>5</v>
      </c>
      <c r="E708" s="374">
        <v>200</v>
      </c>
      <c r="F708" s="374">
        <v>86</v>
      </c>
      <c r="G708" s="656"/>
      <c r="H708" s="371">
        <v>1</v>
      </c>
      <c r="I708" s="372" t="s">
        <v>1</v>
      </c>
      <c r="J708" s="373" t="s">
        <v>5</v>
      </c>
      <c r="K708" s="374">
        <v>200</v>
      </c>
      <c r="L708" s="374">
        <v>86</v>
      </c>
      <c r="M708" s="788"/>
      <c r="N708" s="25">
        <v>1</v>
      </c>
    </row>
    <row r="709" spans="1:14" s="25" customFormat="1" x14ac:dyDescent="0.3">
      <c r="A709" s="25">
        <v>1</v>
      </c>
      <c r="B709" s="371">
        <v>2</v>
      </c>
      <c r="C709" s="372" t="s">
        <v>238</v>
      </c>
      <c r="D709" s="373" t="s">
        <v>251</v>
      </c>
      <c r="E709" s="374">
        <v>225</v>
      </c>
      <c r="F709" s="374">
        <v>114</v>
      </c>
      <c r="G709" s="656"/>
      <c r="H709" s="371">
        <v>2</v>
      </c>
      <c r="I709" s="372" t="s">
        <v>238</v>
      </c>
      <c r="J709" s="373" t="s">
        <v>251</v>
      </c>
      <c r="K709" s="374">
        <v>225</v>
      </c>
      <c r="L709" s="374">
        <v>114</v>
      </c>
      <c r="M709" s="788"/>
      <c r="N709" s="25">
        <v>1</v>
      </c>
    </row>
    <row r="710" spans="1:14" s="25" customFormat="1" x14ac:dyDescent="0.3">
      <c r="A710" s="25">
        <v>1</v>
      </c>
      <c r="B710" s="371">
        <v>3</v>
      </c>
      <c r="C710" s="372" t="s">
        <v>93</v>
      </c>
      <c r="D710" s="373" t="s">
        <v>5</v>
      </c>
      <c r="E710" s="374">
        <v>135</v>
      </c>
      <c r="F710" s="374">
        <v>94.25</v>
      </c>
      <c r="G710" s="656"/>
      <c r="H710" s="371">
        <v>3</v>
      </c>
      <c r="I710" s="372" t="s">
        <v>93</v>
      </c>
      <c r="J710" s="373" t="s">
        <v>5</v>
      </c>
      <c r="K710" s="374">
        <v>135</v>
      </c>
      <c r="L710" s="374">
        <v>94.25</v>
      </c>
      <c r="M710" s="788"/>
      <c r="N710" s="25">
        <v>1</v>
      </c>
    </row>
    <row r="711" spans="1:14" s="25" customFormat="1" x14ac:dyDescent="0.3">
      <c r="A711" s="25">
        <v>1</v>
      </c>
      <c r="B711" s="371">
        <v>4</v>
      </c>
      <c r="C711" s="372" t="s">
        <v>253</v>
      </c>
      <c r="D711" s="373" t="s">
        <v>218</v>
      </c>
      <c r="E711" s="374">
        <v>125</v>
      </c>
      <c r="F711" s="374">
        <v>146.4</v>
      </c>
      <c r="G711" s="656"/>
      <c r="H711" s="371">
        <v>4</v>
      </c>
      <c r="I711" s="372" t="s">
        <v>253</v>
      </c>
      <c r="J711" s="373" t="s">
        <v>218</v>
      </c>
      <c r="K711" s="374">
        <v>125</v>
      </c>
      <c r="L711" s="374">
        <v>146.4</v>
      </c>
      <c r="M711" s="788"/>
      <c r="N711" s="25">
        <v>1</v>
      </c>
    </row>
    <row r="712" spans="1:14" s="25" customFormat="1" x14ac:dyDescent="0.3">
      <c r="A712" s="25">
        <v>1</v>
      </c>
      <c r="B712" s="371">
        <v>5</v>
      </c>
      <c r="C712" s="372" t="s">
        <v>255</v>
      </c>
      <c r="D712" s="373" t="s">
        <v>218</v>
      </c>
      <c r="E712" s="374">
        <v>80</v>
      </c>
      <c r="F712" s="374">
        <v>105.16</v>
      </c>
      <c r="G712" s="656"/>
      <c r="H712" s="371">
        <v>5</v>
      </c>
      <c r="I712" s="372" t="s">
        <v>255</v>
      </c>
      <c r="J712" s="373" t="s">
        <v>218</v>
      </c>
      <c r="K712" s="374">
        <v>80</v>
      </c>
      <c r="L712" s="374">
        <v>105.16</v>
      </c>
      <c r="M712" s="788"/>
      <c r="N712" s="25">
        <v>1</v>
      </c>
    </row>
    <row r="713" spans="1:14" s="25" customFormat="1" x14ac:dyDescent="0.3">
      <c r="A713" s="25">
        <v>1</v>
      </c>
      <c r="B713" s="371">
        <v>6</v>
      </c>
      <c r="C713" s="372" t="s">
        <v>252</v>
      </c>
      <c r="D713" s="373" t="s">
        <v>251</v>
      </c>
      <c r="E713" s="374">
        <v>105</v>
      </c>
      <c r="F713" s="374">
        <v>142</v>
      </c>
      <c r="G713" s="656"/>
      <c r="H713" s="371">
        <v>6</v>
      </c>
      <c r="I713" s="372" t="s">
        <v>252</v>
      </c>
      <c r="J713" s="373" t="s">
        <v>251</v>
      </c>
      <c r="K713" s="374">
        <v>105</v>
      </c>
      <c r="L713" s="374">
        <v>142</v>
      </c>
      <c r="M713" s="788"/>
      <c r="N713" s="25">
        <v>1</v>
      </c>
    </row>
    <row r="714" spans="1:14" s="25" customFormat="1" x14ac:dyDescent="0.3">
      <c r="A714" s="25">
        <v>1</v>
      </c>
      <c r="B714" s="371">
        <v>7</v>
      </c>
      <c r="C714" s="372" t="s">
        <v>254</v>
      </c>
      <c r="D714" s="373" t="s">
        <v>218</v>
      </c>
      <c r="E714" s="374">
        <v>120</v>
      </c>
      <c r="F714" s="374">
        <v>144</v>
      </c>
      <c r="G714" s="656"/>
      <c r="H714" s="371">
        <v>7</v>
      </c>
      <c r="I714" s="372" t="s">
        <v>254</v>
      </c>
      <c r="J714" s="373" t="s">
        <v>218</v>
      </c>
      <c r="K714" s="374">
        <v>120</v>
      </c>
      <c r="L714" s="374">
        <v>144</v>
      </c>
      <c r="M714" s="788"/>
      <c r="N714" s="25">
        <v>1</v>
      </c>
    </row>
    <row r="715" spans="1:14" s="25" customFormat="1" x14ac:dyDescent="0.3">
      <c r="A715" s="25">
        <v>1</v>
      </c>
      <c r="B715" s="371">
        <v>8</v>
      </c>
      <c r="C715" s="372" t="s">
        <v>31</v>
      </c>
      <c r="D715" s="373" t="s">
        <v>5</v>
      </c>
      <c r="E715" s="374">
        <v>55</v>
      </c>
      <c r="F715" s="374">
        <v>88</v>
      </c>
      <c r="G715" s="656"/>
      <c r="H715" s="371">
        <v>8</v>
      </c>
      <c r="I715" s="372" t="s">
        <v>31</v>
      </c>
      <c r="J715" s="373" t="s">
        <v>5</v>
      </c>
      <c r="K715" s="374">
        <v>55</v>
      </c>
      <c r="L715" s="374">
        <v>88</v>
      </c>
      <c r="M715" s="788"/>
      <c r="N715" s="25">
        <v>1</v>
      </c>
    </row>
    <row r="716" spans="1:14" s="50" customFormat="1" x14ac:dyDescent="0.3">
      <c r="A716" s="25">
        <v>1</v>
      </c>
      <c r="B716" s="884"/>
      <c r="C716" s="375"/>
      <c r="D716" s="884"/>
      <c r="E716" s="376"/>
      <c r="F716" s="376"/>
      <c r="G716" s="657"/>
      <c r="H716" s="884"/>
      <c r="I716" s="375"/>
      <c r="J716" s="884"/>
      <c r="K716" s="376"/>
      <c r="L716" s="376"/>
      <c r="M716" s="792"/>
      <c r="N716" s="25">
        <v>1</v>
      </c>
    </row>
    <row r="717" spans="1:14" s="25" customFormat="1" x14ac:dyDescent="0.3">
      <c r="A717" s="25">
        <v>1</v>
      </c>
      <c r="B717" s="371"/>
      <c r="C717" s="372"/>
      <c r="D717" s="373" t="s">
        <v>128</v>
      </c>
      <c r="E717" s="374">
        <v>1045</v>
      </c>
      <c r="F717" s="374">
        <v>919.81</v>
      </c>
      <c r="G717" s="656"/>
      <c r="H717" s="371"/>
      <c r="I717" s="372"/>
      <c r="J717" s="373" t="s">
        <v>128</v>
      </c>
      <c r="K717" s="374">
        <v>1045</v>
      </c>
      <c r="L717" s="374">
        <v>919.81</v>
      </c>
      <c r="M717" s="788"/>
      <c r="N717" s="25">
        <v>1</v>
      </c>
    </row>
    <row r="718" spans="1:14" s="25" customFormat="1" x14ac:dyDescent="0.3">
      <c r="A718" s="25">
        <v>1</v>
      </c>
      <c r="B718" s="371"/>
      <c r="C718" s="372"/>
      <c r="D718" s="373"/>
      <c r="E718" s="374"/>
      <c r="F718" s="374"/>
      <c r="G718" s="656"/>
      <c r="H718" s="371"/>
      <c r="I718" s="372"/>
      <c r="J718" s="373"/>
      <c r="K718" s="374"/>
      <c r="L718" s="374"/>
      <c r="M718" s="788"/>
      <c r="N718" s="25">
        <v>1</v>
      </c>
    </row>
    <row r="719" spans="1:14" s="25" customFormat="1" x14ac:dyDescent="0.3">
      <c r="A719" s="25">
        <v>1</v>
      </c>
      <c r="B719" s="371"/>
      <c r="C719" s="372"/>
      <c r="D719" s="373"/>
      <c r="E719" s="374"/>
      <c r="F719" s="374"/>
      <c r="G719" s="678">
        <f>G706-F706</f>
        <v>74.180000000000064</v>
      </c>
      <c r="H719" s="371"/>
      <c r="I719" s="372"/>
      <c r="J719" s="373"/>
      <c r="K719" s="374"/>
      <c r="L719" s="374"/>
      <c r="M719" s="788"/>
      <c r="N719" s="25">
        <v>1</v>
      </c>
    </row>
    <row r="720" spans="1:14" s="25" customFormat="1" x14ac:dyDescent="0.3">
      <c r="A720" s="25">
        <v>1</v>
      </c>
      <c r="B720" s="371"/>
      <c r="C720" s="372"/>
      <c r="D720" s="373"/>
      <c r="E720" s="374"/>
      <c r="F720" s="374"/>
      <c r="G720" s="656"/>
      <c r="H720" s="371"/>
      <c r="I720" s="372"/>
      <c r="J720" s="373"/>
      <c r="K720" s="374"/>
      <c r="L720" s="374"/>
      <c r="M720" s="788"/>
      <c r="N720" s="25">
        <v>1</v>
      </c>
    </row>
    <row r="721" spans="1:14" s="25" customFormat="1" x14ac:dyDescent="0.3">
      <c r="A721" s="25">
        <v>1</v>
      </c>
      <c r="B721" s="368" t="s">
        <v>124</v>
      </c>
      <c r="C721" s="374" t="s">
        <v>259</v>
      </c>
      <c r="D721" s="373" t="s">
        <v>125</v>
      </c>
      <c r="E721" s="374" t="s">
        <v>126</v>
      </c>
      <c r="F721" s="374" t="s">
        <v>127</v>
      </c>
      <c r="G721" s="656"/>
      <c r="H721" s="368" t="s">
        <v>124</v>
      </c>
      <c r="I721" s="374" t="s">
        <v>247</v>
      </c>
      <c r="J721" s="373" t="s">
        <v>125</v>
      </c>
      <c r="K721" s="374" t="s">
        <v>126</v>
      </c>
      <c r="L721" s="374" t="s">
        <v>127</v>
      </c>
      <c r="M721" s="788"/>
      <c r="N721" s="25">
        <v>1</v>
      </c>
    </row>
    <row r="722" spans="1:14" s="50" customFormat="1" ht="18.75" customHeight="1" x14ac:dyDescent="0.3">
      <c r="A722" s="25">
        <v>1</v>
      </c>
      <c r="B722" s="884" t="s">
        <v>8</v>
      </c>
      <c r="C722" s="372" t="s">
        <v>88</v>
      </c>
      <c r="D722" s="373" t="s">
        <v>9</v>
      </c>
      <c r="E722" s="374">
        <v>60</v>
      </c>
      <c r="F722" s="374">
        <v>133.25</v>
      </c>
      <c r="G722" s="605"/>
      <c r="H722" s="884" t="s">
        <v>8</v>
      </c>
      <c r="I722" s="372" t="s">
        <v>88</v>
      </c>
      <c r="J722" s="373" t="s">
        <v>9</v>
      </c>
      <c r="K722" s="374">
        <v>60</v>
      </c>
      <c r="L722" s="374">
        <v>133.25</v>
      </c>
      <c r="M722" s="800"/>
      <c r="N722" s="25">
        <v>1</v>
      </c>
    </row>
    <row r="723" spans="1:14" s="25" customFormat="1" ht="19.5" customHeight="1" x14ac:dyDescent="0.3">
      <c r="A723" s="25">
        <v>1</v>
      </c>
      <c r="B723" s="371">
        <v>2</v>
      </c>
      <c r="C723" s="372" t="s">
        <v>30</v>
      </c>
      <c r="D723" s="373" t="s">
        <v>7</v>
      </c>
      <c r="E723" s="374">
        <v>75</v>
      </c>
      <c r="F723" s="374">
        <v>277.5</v>
      </c>
      <c r="G723" s="490"/>
      <c r="H723" s="371">
        <v>2</v>
      </c>
      <c r="I723" s="372" t="s">
        <v>30</v>
      </c>
      <c r="J723" s="373" t="s">
        <v>29</v>
      </c>
      <c r="K723" s="374">
        <v>80</v>
      </c>
      <c r="L723" s="374">
        <v>333</v>
      </c>
      <c r="M723" s="788"/>
      <c r="N723" s="25">
        <v>1</v>
      </c>
    </row>
    <row r="724" spans="1:14" s="8" customFormat="1" x14ac:dyDescent="0.3">
      <c r="A724" s="25">
        <v>1</v>
      </c>
      <c r="B724" s="884" t="s">
        <v>0</v>
      </c>
      <c r="C724" s="372" t="s">
        <v>260</v>
      </c>
      <c r="D724" s="373" t="s">
        <v>17</v>
      </c>
      <c r="E724" s="374">
        <v>25</v>
      </c>
      <c r="F724" s="374">
        <v>182.25</v>
      </c>
      <c r="G724" s="605"/>
      <c r="H724" s="884" t="s">
        <v>0</v>
      </c>
      <c r="I724" s="372" t="s">
        <v>260</v>
      </c>
      <c r="J724" s="373" t="s">
        <v>44</v>
      </c>
      <c r="K724" s="374">
        <v>30</v>
      </c>
      <c r="L724" s="374">
        <v>218.7</v>
      </c>
      <c r="M724" s="786"/>
      <c r="N724" s="25">
        <v>1</v>
      </c>
    </row>
    <row r="725" spans="1:14" s="50" customFormat="1" x14ac:dyDescent="0.3">
      <c r="A725" s="25">
        <v>1</v>
      </c>
      <c r="B725" s="884" t="s">
        <v>77</v>
      </c>
      <c r="C725" s="372" t="s">
        <v>346</v>
      </c>
      <c r="D725" s="373" t="s">
        <v>22</v>
      </c>
      <c r="E725" s="374">
        <v>24</v>
      </c>
      <c r="F725" s="374">
        <v>4.5</v>
      </c>
      <c r="G725" s="605"/>
      <c r="H725" s="884" t="s">
        <v>77</v>
      </c>
      <c r="I725" s="372" t="s">
        <v>346</v>
      </c>
      <c r="J725" s="373" t="s">
        <v>22</v>
      </c>
      <c r="K725" s="374">
        <v>24</v>
      </c>
      <c r="L725" s="374">
        <v>4.5</v>
      </c>
      <c r="M725" s="786"/>
      <c r="N725" s="25">
        <v>1</v>
      </c>
    </row>
    <row r="726" spans="1:14" s="25" customFormat="1" ht="19.5" customHeight="1" x14ac:dyDescent="0.3">
      <c r="A726" s="25">
        <v>1</v>
      </c>
      <c r="B726" s="884" t="s">
        <v>23</v>
      </c>
      <c r="C726" s="372" t="s">
        <v>144</v>
      </c>
      <c r="D726" s="373" t="s">
        <v>2</v>
      </c>
      <c r="E726" s="374">
        <v>15</v>
      </c>
      <c r="F726" s="374">
        <v>88</v>
      </c>
      <c r="G726" s="656"/>
      <c r="H726" s="884" t="s">
        <v>23</v>
      </c>
      <c r="I726" s="372" t="s">
        <v>144</v>
      </c>
      <c r="J726" s="373" t="s">
        <v>2</v>
      </c>
      <c r="K726" s="374">
        <v>15</v>
      </c>
      <c r="L726" s="374">
        <v>88</v>
      </c>
      <c r="M726" s="788"/>
      <c r="N726" s="25">
        <v>1</v>
      </c>
    </row>
    <row r="727" spans="1:14" s="50" customFormat="1" x14ac:dyDescent="0.3">
      <c r="A727" s="25">
        <v>1</v>
      </c>
      <c r="B727" s="884" t="s">
        <v>51</v>
      </c>
      <c r="C727" s="372" t="s">
        <v>107</v>
      </c>
      <c r="D727" s="373" t="s">
        <v>14</v>
      </c>
      <c r="E727" s="374">
        <v>3.4</v>
      </c>
      <c r="F727" s="374">
        <v>93.2</v>
      </c>
      <c r="G727" s="605"/>
      <c r="H727" s="884" t="s">
        <v>51</v>
      </c>
      <c r="I727" s="372" t="s">
        <v>107</v>
      </c>
      <c r="J727" s="373" t="s">
        <v>14</v>
      </c>
      <c r="K727" s="374">
        <v>3.4</v>
      </c>
      <c r="L727" s="374">
        <v>93.2</v>
      </c>
      <c r="M727" s="786"/>
      <c r="N727" s="25">
        <v>1</v>
      </c>
    </row>
    <row r="728" spans="1:14" s="25" customFormat="1" ht="19.5" customHeight="1" x14ac:dyDescent="0.3">
      <c r="A728" s="25">
        <v>1</v>
      </c>
      <c r="B728" s="884" t="s">
        <v>15</v>
      </c>
      <c r="C728" s="372" t="s">
        <v>108</v>
      </c>
      <c r="D728" s="373" t="s">
        <v>65</v>
      </c>
      <c r="E728" s="374">
        <v>1.2</v>
      </c>
      <c r="F728" s="374">
        <v>21.5</v>
      </c>
      <c r="G728" s="656"/>
      <c r="H728" s="884" t="s">
        <v>15</v>
      </c>
      <c r="I728" s="372" t="s">
        <v>108</v>
      </c>
      <c r="J728" s="373" t="s">
        <v>65</v>
      </c>
      <c r="K728" s="374">
        <v>1.2</v>
      </c>
      <c r="L728" s="374">
        <v>21.5</v>
      </c>
      <c r="M728" s="788"/>
      <c r="N728" s="25">
        <v>1</v>
      </c>
    </row>
    <row r="729" spans="1:14" s="25" customFormat="1" x14ac:dyDescent="0.3">
      <c r="A729" s="25">
        <v>1</v>
      </c>
      <c r="B729" s="884" t="s">
        <v>53</v>
      </c>
      <c r="C729" s="372" t="s">
        <v>215</v>
      </c>
      <c r="D729" s="373" t="s">
        <v>5</v>
      </c>
      <c r="E729" s="374">
        <v>35</v>
      </c>
      <c r="F729" s="374">
        <v>185</v>
      </c>
      <c r="G729" s="606"/>
      <c r="H729" s="884" t="s">
        <v>53</v>
      </c>
      <c r="I729" s="372" t="s">
        <v>215</v>
      </c>
      <c r="J729" s="373" t="s">
        <v>5</v>
      </c>
      <c r="K729" s="374">
        <v>35</v>
      </c>
      <c r="L729" s="374">
        <v>185</v>
      </c>
      <c r="M729" s="788"/>
      <c r="N729" s="25">
        <v>1</v>
      </c>
    </row>
    <row r="730" spans="1:14" s="50" customFormat="1" x14ac:dyDescent="0.3">
      <c r="A730" s="25">
        <v>1</v>
      </c>
      <c r="B730" s="5"/>
      <c r="C730" s="6"/>
      <c r="D730" s="2"/>
      <c r="E730" s="3"/>
      <c r="F730" s="3"/>
      <c r="G730" s="657"/>
      <c r="H730" s="5"/>
      <c r="I730" s="6"/>
      <c r="J730" s="2"/>
      <c r="K730" s="3"/>
      <c r="L730" s="3"/>
      <c r="M730" s="792"/>
      <c r="N730" s="25">
        <v>1</v>
      </c>
    </row>
    <row r="731" spans="1:14" s="25" customFormat="1" x14ac:dyDescent="0.3">
      <c r="A731" s="25">
        <v>1</v>
      </c>
      <c r="B731" s="883"/>
      <c r="C731" s="6"/>
      <c r="D731" s="2" t="s">
        <v>128</v>
      </c>
      <c r="E731" s="3">
        <f>SUM(E722:E730)</f>
        <v>238.6</v>
      </c>
      <c r="F731" s="3">
        <f>SUM(F722:F730)</f>
        <v>985.2</v>
      </c>
      <c r="G731" s="658">
        <v>822.5</v>
      </c>
      <c r="H731" s="883"/>
      <c r="I731" s="6"/>
      <c r="J731" s="2" t="s">
        <v>128</v>
      </c>
      <c r="K731" s="3">
        <f>SUM(K722:K730)</f>
        <v>248.6</v>
      </c>
      <c r="L731" s="3">
        <f>SUM(L722:L730)</f>
        <v>1077.1500000000001</v>
      </c>
      <c r="M731" s="788"/>
      <c r="N731" s="25">
        <v>1</v>
      </c>
    </row>
    <row r="732" spans="1:14" s="25" customFormat="1" x14ac:dyDescent="0.3">
      <c r="A732" s="25">
        <v>1</v>
      </c>
      <c r="B732" s="5"/>
      <c r="C732" s="6"/>
      <c r="D732" s="2"/>
      <c r="E732" s="3"/>
      <c r="F732" s="3"/>
      <c r="G732" s="678">
        <f>G731-F731</f>
        <v>-162.70000000000005</v>
      </c>
      <c r="H732" s="5"/>
      <c r="I732" s="6"/>
      <c r="J732" s="2"/>
      <c r="K732" s="3"/>
      <c r="L732" s="3"/>
      <c r="M732" s="788"/>
      <c r="N732" s="25">
        <v>1</v>
      </c>
    </row>
    <row r="733" spans="1:14" s="25" customFormat="1" x14ac:dyDescent="0.3">
      <c r="A733" s="25">
        <v>1</v>
      </c>
      <c r="B733" s="5"/>
      <c r="C733" s="6"/>
      <c r="D733" s="2"/>
      <c r="E733" s="3"/>
      <c r="F733" s="3"/>
      <c r="G733" s="656"/>
      <c r="H733" s="5"/>
      <c r="I733" s="6"/>
      <c r="J733" s="2"/>
      <c r="K733" s="3"/>
      <c r="L733" s="3"/>
      <c r="M733" s="788"/>
      <c r="N733" s="25">
        <v>1</v>
      </c>
    </row>
    <row r="734" spans="1:14" s="25" customFormat="1" x14ac:dyDescent="0.3">
      <c r="A734" s="25">
        <v>1</v>
      </c>
      <c r="B734" s="883"/>
      <c r="C734" s="6"/>
      <c r="D734" s="2" t="s">
        <v>136</v>
      </c>
      <c r="E734" s="3">
        <f>+E731+E706</f>
        <v>449.6</v>
      </c>
      <c r="F734" s="3">
        <f>+F731+F706</f>
        <v>1498.52</v>
      </c>
      <c r="G734" s="659"/>
      <c r="H734" s="3"/>
      <c r="I734" s="3"/>
      <c r="J734" s="3" t="s">
        <v>136</v>
      </c>
      <c r="K734" s="3">
        <f>+K731+K706</f>
        <v>474.6</v>
      </c>
      <c r="L734" s="3">
        <f>+L731+L706</f>
        <v>1610.47</v>
      </c>
      <c r="M734" s="788"/>
      <c r="N734" s="25">
        <v>1</v>
      </c>
    </row>
    <row r="735" spans="1:14" s="25" customFormat="1" x14ac:dyDescent="0.3">
      <c r="A735" s="25">
        <v>1</v>
      </c>
      <c r="B735" s="461"/>
      <c r="C735" s="36"/>
      <c r="D735" s="462"/>
      <c r="E735" s="463"/>
      <c r="F735" s="463"/>
      <c r="G735" s="659"/>
      <c r="H735" s="463"/>
      <c r="I735" s="463"/>
      <c r="J735" s="463"/>
      <c r="K735" s="463"/>
      <c r="L735" s="463"/>
      <c r="M735" s="788"/>
      <c r="N735" s="25">
        <v>1</v>
      </c>
    </row>
    <row r="736" spans="1:14" s="25" customFormat="1" x14ac:dyDescent="0.3">
      <c r="A736" s="25">
        <v>1</v>
      </c>
      <c r="B736" s="461"/>
      <c r="C736" s="461"/>
      <c r="D736" s="461"/>
      <c r="E736" s="461"/>
      <c r="F736" s="461"/>
      <c r="G736" s="660"/>
      <c r="H736" s="36"/>
      <c r="I736" s="463"/>
      <c r="J736" s="463"/>
      <c r="K736" s="463"/>
      <c r="L736" s="463"/>
      <c r="M736" s="788"/>
      <c r="N736" s="25">
        <v>1</v>
      </c>
    </row>
    <row r="737" spans="1:14" s="25" customFormat="1" x14ac:dyDescent="0.3">
      <c r="A737" s="25">
        <v>1</v>
      </c>
      <c r="B737" s="461"/>
      <c r="C737" s="36"/>
      <c r="D737" s="462"/>
      <c r="E737" s="463"/>
      <c r="F737" s="463"/>
      <c r="G737" s="659"/>
      <c r="H737" s="463"/>
      <c r="I737" s="463"/>
      <c r="J737" s="463"/>
      <c r="K737" s="463"/>
      <c r="L737" s="463"/>
      <c r="M737" s="788"/>
      <c r="N737" s="25">
        <v>1</v>
      </c>
    </row>
    <row r="738" spans="1:14" s="25" customFormat="1" ht="18.75" customHeight="1" x14ac:dyDescent="0.3">
      <c r="A738" s="25">
        <v>1</v>
      </c>
      <c r="C738" s="37" t="s">
        <v>130</v>
      </c>
      <c r="E738" s="94" t="s">
        <v>131</v>
      </c>
      <c r="F738" s="20"/>
      <c r="G738" s="606"/>
      <c r="I738" s="37" t="s">
        <v>130</v>
      </c>
      <c r="K738" s="94" t="s">
        <v>131</v>
      </c>
      <c r="L738" s="20"/>
      <c r="M738" s="788"/>
      <c r="N738" s="25">
        <v>1</v>
      </c>
    </row>
    <row r="739" spans="1:14" s="25" customFormat="1" ht="51.75" customHeight="1" x14ac:dyDescent="0.3">
      <c r="A739" s="25">
        <v>1</v>
      </c>
      <c r="C739" s="38" t="s">
        <v>132</v>
      </c>
      <c r="E739" s="38" t="s">
        <v>140</v>
      </c>
      <c r="F739" s="39"/>
      <c r="G739" s="606"/>
      <c r="I739" s="38" t="s">
        <v>139</v>
      </c>
      <c r="K739" s="38" t="s">
        <v>140</v>
      </c>
      <c r="L739" s="39"/>
      <c r="M739" s="788"/>
      <c r="N739" s="25">
        <v>1</v>
      </c>
    </row>
    <row r="740" spans="1:14" s="25" customFormat="1" ht="31.5" customHeight="1" x14ac:dyDescent="0.3">
      <c r="A740" s="25">
        <v>1</v>
      </c>
      <c r="C740" s="38"/>
      <c r="E740" s="38"/>
      <c r="F740" s="39"/>
      <c r="G740" s="606"/>
      <c r="I740" s="38"/>
      <c r="K740" s="38"/>
      <c r="L740" s="39"/>
      <c r="M740" s="788"/>
      <c r="N740" s="25">
        <v>1</v>
      </c>
    </row>
    <row r="741" spans="1:14" s="96" customFormat="1" x14ac:dyDescent="0.3">
      <c r="A741" s="25">
        <v>1</v>
      </c>
      <c r="C741" s="19"/>
      <c r="D741" s="19"/>
      <c r="E741" s="19"/>
      <c r="F741" s="19"/>
      <c r="G741" s="656"/>
      <c r="I741" s="19"/>
      <c r="J741" s="19"/>
      <c r="K741" s="19"/>
      <c r="L741" s="19"/>
      <c r="M741" s="787"/>
      <c r="N741" s="25">
        <v>1</v>
      </c>
    </row>
    <row r="742" spans="1:14" s="25" customFormat="1" ht="18.75" customHeight="1" x14ac:dyDescent="0.3">
      <c r="A742" s="25">
        <v>1</v>
      </c>
      <c r="C742" s="22" t="s">
        <v>115</v>
      </c>
      <c r="D742" s="20"/>
      <c r="E742" s="20"/>
      <c r="F742" s="20"/>
      <c r="G742" s="656"/>
      <c r="I742" s="22" t="s">
        <v>115</v>
      </c>
      <c r="J742" s="20"/>
      <c r="K742" s="20"/>
      <c r="L742" s="20"/>
      <c r="M742" s="788"/>
      <c r="N742" s="25">
        <v>1</v>
      </c>
    </row>
    <row r="743" spans="1:14" s="25" customFormat="1" ht="18.75" customHeight="1" x14ac:dyDescent="0.3">
      <c r="A743" s="25">
        <v>1</v>
      </c>
      <c r="C743" s="22" t="s">
        <v>137</v>
      </c>
      <c r="D743" s="20"/>
      <c r="E743" s="20"/>
      <c r="F743" s="20"/>
      <c r="G743" s="606"/>
      <c r="I743" s="22" t="s">
        <v>138</v>
      </c>
      <c r="J743" s="20"/>
      <c r="K743" s="20"/>
      <c r="L743" s="20"/>
      <c r="M743" s="788"/>
      <c r="N743" s="25">
        <v>1</v>
      </c>
    </row>
    <row r="744" spans="1:14" s="25" customFormat="1" ht="18.75" customHeight="1" x14ac:dyDescent="0.3">
      <c r="A744" s="25">
        <v>1</v>
      </c>
      <c r="C744" s="20"/>
      <c r="D744" s="20"/>
      <c r="E744" s="20"/>
      <c r="F744" s="20"/>
      <c r="G744" s="606"/>
      <c r="I744" s="20"/>
      <c r="J744" s="20"/>
      <c r="K744" s="20"/>
      <c r="L744" s="20"/>
      <c r="M744" s="788"/>
      <c r="N744" s="25">
        <v>1</v>
      </c>
    </row>
    <row r="745" spans="1:14" s="25" customFormat="1" ht="18.75" customHeight="1" x14ac:dyDescent="0.3">
      <c r="A745" s="25">
        <v>1</v>
      </c>
      <c r="C745" s="20"/>
      <c r="D745" s="20"/>
      <c r="F745" s="603" t="s">
        <v>116</v>
      </c>
      <c r="G745" s="606"/>
      <c r="I745" s="20"/>
      <c r="J745" s="20"/>
      <c r="L745" s="603" t="s">
        <v>116</v>
      </c>
      <c r="M745" s="789"/>
      <c r="N745" s="25">
        <v>1</v>
      </c>
    </row>
    <row r="746" spans="1:14" s="25" customFormat="1" ht="18.75" customHeight="1" x14ac:dyDescent="0.3">
      <c r="A746" s="25">
        <v>1</v>
      </c>
      <c r="C746" s="20"/>
      <c r="D746" s="20"/>
      <c r="F746" s="603" t="s">
        <v>134</v>
      </c>
      <c r="G746" s="606"/>
      <c r="I746" s="20"/>
      <c r="J746" s="20"/>
      <c r="L746" s="603" t="s">
        <v>134</v>
      </c>
      <c r="M746" s="789"/>
      <c r="N746" s="25">
        <v>1</v>
      </c>
    </row>
    <row r="747" spans="1:14" s="25" customFormat="1" ht="18.75" customHeight="1" x14ac:dyDescent="0.3">
      <c r="A747" s="25">
        <v>1</v>
      </c>
      <c r="C747" s="20"/>
      <c r="D747" s="20"/>
      <c r="F747" s="603" t="s">
        <v>117</v>
      </c>
      <c r="G747" s="606"/>
      <c r="I747" s="20"/>
      <c r="J747" s="20"/>
      <c r="L747" s="603" t="s">
        <v>117</v>
      </c>
      <c r="M747" s="789"/>
      <c r="N747" s="25">
        <v>1</v>
      </c>
    </row>
    <row r="748" spans="1:14" s="25" customFormat="1" ht="18.75" customHeight="1" x14ac:dyDescent="0.3">
      <c r="A748" s="25">
        <v>1</v>
      </c>
      <c r="C748" s="20"/>
      <c r="D748" s="20"/>
      <c r="F748" s="603" t="s">
        <v>257</v>
      </c>
      <c r="G748" s="606"/>
      <c r="I748" s="20"/>
      <c r="J748" s="20"/>
      <c r="L748" s="603" t="s">
        <v>257</v>
      </c>
      <c r="M748" s="789"/>
      <c r="N748" s="25">
        <v>1</v>
      </c>
    </row>
    <row r="749" spans="1:14" s="25" customFormat="1" ht="18.75" customHeight="1" x14ac:dyDescent="0.3">
      <c r="A749" s="25">
        <v>1</v>
      </c>
      <c r="C749" s="20"/>
      <c r="D749" s="20"/>
      <c r="E749" s="20"/>
      <c r="F749" s="20"/>
      <c r="G749" s="656"/>
      <c r="I749" s="20"/>
      <c r="J749" s="20"/>
      <c r="K749" s="20"/>
      <c r="L749" s="20"/>
      <c r="M749" s="788"/>
      <c r="N749" s="25">
        <v>1</v>
      </c>
    </row>
    <row r="750" spans="1:14" s="25" customFormat="1" ht="18.75" customHeight="1" x14ac:dyDescent="0.3">
      <c r="A750" s="25">
        <v>1</v>
      </c>
      <c r="C750" s="20"/>
      <c r="D750" s="20"/>
      <c r="E750" s="20"/>
      <c r="F750" s="20"/>
      <c r="G750" s="656"/>
      <c r="I750" s="20"/>
      <c r="J750" s="20"/>
      <c r="K750" s="20"/>
      <c r="L750" s="20"/>
      <c r="M750" s="788"/>
      <c r="N750" s="25">
        <v>1</v>
      </c>
    </row>
    <row r="751" spans="1:14" s="25" customFormat="1" ht="18.75" customHeight="1" x14ac:dyDescent="0.3">
      <c r="A751" s="25">
        <v>1</v>
      </c>
      <c r="C751" s="20"/>
      <c r="D751" s="20"/>
      <c r="E751" s="20"/>
      <c r="F751" s="20"/>
      <c r="G751" s="656"/>
      <c r="I751" s="20"/>
      <c r="J751" s="20"/>
      <c r="K751" s="20"/>
      <c r="L751" s="20"/>
      <c r="M751" s="788"/>
      <c r="N751" s="25">
        <v>1</v>
      </c>
    </row>
    <row r="752" spans="1:14" s="25" customFormat="1" ht="18.75" customHeight="1" x14ac:dyDescent="0.3">
      <c r="A752" s="25">
        <v>1</v>
      </c>
      <c r="C752" s="1612" t="s">
        <v>119</v>
      </c>
      <c r="D752" s="1612"/>
      <c r="E752" s="1612"/>
      <c r="F752" s="26"/>
      <c r="G752" s="606"/>
      <c r="I752" s="1612" t="s">
        <v>119</v>
      </c>
      <c r="J752" s="1612"/>
      <c r="K752" s="1612"/>
      <c r="L752" s="26"/>
      <c r="M752" s="788"/>
      <c r="N752" s="25">
        <v>1</v>
      </c>
    </row>
    <row r="753" spans="1:14" s="25" customFormat="1" ht="18.75" customHeight="1" x14ac:dyDescent="0.3">
      <c r="A753" s="25">
        <v>1</v>
      </c>
      <c r="C753" s="1610">
        <v>45222</v>
      </c>
      <c r="D753" s="1610"/>
      <c r="E753" s="1610"/>
      <c r="F753" s="27"/>
      <c r="G753" s="606"/>
      <c r="I753" s="1610">
        <f>C753</f>
        <v>45222</v>
      </c>
      <c r="J753" s="1610"/>
      <c r="K753" s="1610"/>
      <c r="L753" s="27"/>
      <c r="M753" s="788"/>
      <c r="N753" s="25">
        <v>1</v>
      </c>
    </row>
    <row r="754" spans="1:14" s="25" customFormat="1" ht="18.75" customHeight="1" x14ac:dyDescent="0.3">
      <c r="A754" s="25">
        <v>1</v>
      </c>
      <c r="C754" s="20"/>
      <c r="D754" s="20"/>
      <c r="E754" s="20"/>
      <c r="F754" s="27"/>
      <c r="G754" s="606"/>
      <c r="I754" s="20"/>
      <c r="J754" s="20"/>
      <c r="K754" s="20"/>
      <c r="L754" s="27"/>
      <c r="M754" s="788"/>
      <c r="N754" s="25">
        <v>1</v>
      </c>
    </row>
    <row r="755" spans="1:14" s="25" customFormat="1" ht="18.75" customHeight="1" x14ac:dyDescent="0.3">
      <c r="A755" s="25">
        <v>1</v>
      </c>
      <c r="C755" s="882"/>
      <c r="D755" s="20"/>
      <c r="E755" s="20"/>
      <c r="F755" s="27"/>
      <c r="G755" s="606"/>
      <c r="I755" s="882"/>
      <c r="J755" s="20"/>
      <c r="K755" s="20"/>
      <c r="L755" s="27"/>
      <c r="M755" s="788"/>
      <c r="N755" s="25">
        <v>1</v>
      </c>
    </row>
    <row r="756" spans="1:14" s="25" customFormat="1" ht="18.75" customHeight="1" x14ac:dyDescent="0.3">
      <c r="A756" s="25">
        <v>1</v>
      </c>
      <c r="B756" s="28" t="s">
        <v>120</v>
      </c>
      <c r="C756" s="29" t="s">
        <v>121</v>
      </c>
      <c r="D756" s="1611" t="s">
        <v>122</v>
      </c>
      <c r="E756" s="1611"/>
      <c r="F756" s="1611"/>
      <c r="G756" s="606"/>
      <c r="H756" s="28" t="s">
        <v>120</v>
      </c>
      <c r="I756" s="29" t="s">
        <v>121</v>
      </c>
      <c r="J756" s="1611" t="s">
        <v>123</v>
      </c>
      <c r="K756" s="1611"/>
      <c r="L756" s="1611"/>
      <c r="M756" s="788"/>
      <c r="N756" s="25">
        <v>1</v>
      </c>
    </row>
    <row r="757" spans="1:14" s="25" customFormat="1" ht="18.75" customHeight="1" x14ac:dyDescent="0.3">
      <c r="A757" s="25">
        <v>1</v>
      </c>
      <c r="B757" s="28" t="s">
        <v>124</v>
      </c>
      <c r="C757" s="28" t="s">
        <v>265</v>
      </c>
      <c r="D757" s="29" t="s">
        <v>125</v>
      </c>
      <c r="E757" s="883" t="s">
        <v>126</v>
      </c>
      <c r="F757" s="883" t="s">
        <v>127</v>
      </c>
      <c r="G757" s="606"/>
      <c r="H757" s="28" t="s">
        <v>124</v>
      </c>
      <c r="I757" s="28" t="s">
        <v>265</v>
      </c>
      <c r="J757" s="29" t="s">
        <v>125</v>
      </c>
      <c r="K757" s="883" t="s">
        <v>126</v>
      </c>
      <c r="L757" s="883" t="s">
        <v>127</v>
      </c>
      <c r="M757" s="788"/>
      <c r="N757" s="25">
        <v>1</v>
      </c>
    </row>
    <row r="758" spans="1:14" s="10" customFormat="1" x14ac:dyDescent="0.3">
      <c r="A758" s="25">
        <v>1</v>
      </c>
      <c r="B758" s="883" t="s">
        <v>8</v>
      </c>
      <c r="C758" s="6" t="s">
        <v>47</v>
      </c>
      <c r="D758" s="2" t="s">
        <v>46</v>
      </c>
      <c r="E758" s="3">
        <v>42</v>
      </c>
      <c r="F758" s="3">
        <v>206.2</v>
      </c>
      <c r="G758" s="8"/>
      <c r="H758" s="883" t="s">
        <v>8</v>
      </c>
      <c r="I758" s="6" t="s">
        <v>47</v>
      </c>
      <c r="J758" s="2" t="s">
        <v>46</v>
      </c>
      <c r="K758" s="3">
        <v>42</v>
      </c>
      <c r="L758" s="3">
        <v>206.2</v>
      </c>
      <c r="M758" s="790"/>
      <c r="N758" s="25">
        <v>1</v>
      </c>
    </row>
    <row r="759" spans="1:14" s="50" customFormat="1" x14ac:dyDescent="0.3">
      <c r="A759" s="25">
        <v>1</v>
      </c>
      <c r="B759" s="883" t="s">
        <v>3</v>
      </c>
      <c r="C759" s="6" t="s">
        <v>64</v>
      </c>
      <c r="D759" s="2" t="s">
        <v>65</v>
      </c>
      <c r="E759" s="3">
        <v>12</v>
      </c>
      <c r="F759" s="3">
        <v>75</v>
      </c>
      <c r="G759" s="606"/>
      <c r="H759" s="883" t="s">
        <v>3</v>
      </c>
      <c r="I759" s="6" t="s">
        <v>64</v>
      </c>
      <c r="J759" s="2" t="s">
        <v>65</v>
      </c>
      <c r="K759" s="3">
        <v>12</v>
      </c>
      <c r="L759" s="3">
        <v>75</v>
      </c>
      <c r="M759" s="786"/>
      <c r="N759" s="25">
        <v>1</v>
      </c>
    </row>
    <row r="760" spans="1:14" s="25" customFormat="1" x14ac:dyDescent="0.3">
      <c r="A760" s="25">
        <v>1</v>
      </c>
      <c r="B760" s="883" t="s">
        <v>0</v>
      </c>
      <c r="C760" s="6" t="s">
        <v>102</v>
      </c>
      <c r="D760" s="2" t="s">
        <v>68</v>
      </c>
      <c r="E760" s="3">
        <v>30</v>
      </c>
      <c r="F760" s="3">
        <v>72</v>
      </c>
      <c r="G760" s="605">
        <v>58</v>
      </c>
      <c r="H760" s="883" t="s">
        <v>0</v>
      </c>
      <c r="I760" s="6" t="s">
        <v>102</v>
      </c>
      <c r="J760" s="2" t="s">
        <v>68</v>
      </c>
      <c r="K760" s="3">
        <v>30</v>
      </c>
      <c r="L760" s="3">
        <v>72</v>
      </c>
      <c r="M760" s="788"/>
      <c r="N760" s="25">
        <v>1</v>
      </c>
    </row>
    <row r="761" spans="1:14" s="25" customFormat="1" x14ac:dyDescent="0.3">
      <c r="A761" s="25">
        <v>1</v>
      </c>
      <c r="B761" s="5">
        <v>4</v>
      </c>
      <c r="C761" s="6" t="s">
        <v>114</v>
      </c>
      <c r="D761" s="2" t="s">
        <v>2</v>
      </c>
      <c r="E761" s="3">
        <v>6</v>
      </c>
      <c r="F761" s="3">
        <v>28</v>
      </c>
      <c r="G761" s="605"/>
      <c r="H761" s="5">
        <v>4</v>
      </c>
      <c r="I761" s="6" t="s">
        <v>114</v>
      </c>
      <c r="J761" s="2" t="s">
        <v>2</v>
      </c>
      <c r="K761" s="3">
        <v>6</v>
      </c>
      <c r="L761" s="3">
        <v>28</v>
      </c>
      <c r="M761" s="788"/>
      <c r="N761" s="25">
        <v>1</v>
      </c>
    </row>
    <row r="762" spans="1:14" s="25" customFormat="1" x14ac:dyDescent="0.3">
      <c r="A762" s="25">
        <v>1</v>
      </c>
      <c r="B762" s="883" t="s">
        <v>23</v>
      </c>
      <c r="C762" s="372" t="s">
        <v>107</v>
      </c>
      <c r="D762" s="373" t="s">
        <v>14</v>
      </c>
      <c r="E762" s="374">
        <v>3.4</v>
      </c>
      <c r="F762" s="374">
        <v>93.2</v>
      </c>
      <c r="G762" s="606"/>
      <c r="H762" s="884" t="s">
        <v>23</v>
      </c>
      <c r="I762" s="372" t="s">
        <v>107</v>
      </c>
      <c r="J762" s="373" t="s">
        <v>14</v>
      </c>
      <c r="K762" s="374">
        <v>3.4</v>
      </c>
      <c r="L762" s="3">
        <v>93.2</v>
      </c>
      <c r="M762" s="788"/>
      <c r="N762" s="25">
        <v>1</v>
      </c>
    </row>
    <row r="763" spans="1:14" s="8" customFormat="1" ht="18.75" customHeight="1" x14ac:dyDescent="0.3">
      <c r="A763" s="25">
        <v>1</v>
      </c>
      <c r="B763" s="883" t="s">
        <v>51</v>
      </c>
      <c r="C763" s="372" t="s">
        <v>37</v>
      </c>
      <c r="D763" s="373" t="s">
        <v>5</v>
      </c>
      <c r="E763" s="374">
        <v>130</v>
      </c>
      <c r="F763" s="374">
        <v>161</v>
      </c>
      <c r="G763" s="605"/>
      <c r="H763" s="884" t="s">
        <v>51</v>
      </c>
      <c r="I763" s="372" t="s">
        <v>37</v>
      </c>
      <c r="J763" s="373" t="s">
        <v>5</v>
      </c>
      <c r="K763" s="374">
        <v>130</v>
      </c>
      <c r="L763" s="3">
        <v>161</v>
      </c>
      <c r="M763" s="786"/>
      <c r="N763" s="25">
        <v>1</v>
      </c>
    </row>
    <row r="764" spans="1:14" s="25" customFormat="1" ht="19.5" customHeight="1" x14ac:dyDescent="0.3">
      <c r="A764" s="25">
        <v>1</v>
      </c>
      <c r="B764" s="883"/>
      <c r="C764" s="372"/>
      <c r="D764" s="373"/>
      <c r="E764" s="374"/>
      <c r="F764" s="374"/>
      <c r="G764" s="605"/>
      <c r="H764" s="884"/>
      <c r="I764" s="372"/>
      <c r="J764" s="373"/>
      <c r="K764" s="374"/>
      <c r="L764" s="3"/>
      <c r="M764" s="788"/>
      <c r="N764" s="25">
        <v>1</v>
      </c>
    </row>
    <row r="765" spans="1:14" s="25" customFormat="1" x14ac:dyDescent="0.3">
      <c r="A765" s="25">
        <v>1</v>
      </c>
      <c r="B765" s="5"/>
      <c r="C765" s="372"/>
      <c r="D765" s="373"/>
      <c r="E765" s="374"/>
      <c r="F765" s="374"/>
      <c r="G765" s="656"/>
      <c r="H765" s="371"/>
      <c r="I765" s="372"/>
      <c r="J765" s="373"/>
      <c r="K765" s="374"/>
      <c r="L765" s="3"/>
      <c r="M765" s="788"/>
      <c r="N765" s="25">
        <v>1</v>
      </c>
    </row>
    <row r="766" spans="1:14" s="25" customFormat="1" x14ac:dyDescent="0.3">
      <c r="A766" s="25">
        <v>1</v>
      </c>
      <c r="B766" s="5"/>
      <c r="C766" s="372"/>
      <c r="D766" s="373" t="s">
        <v>128</v>
      </c>
      <c r="E766" s="374">
        <f>SUM(E758:E764)</f>
        <v>223.4</v>
      </c>
      <c r="F766" s="374">
        <f>SUM(F758:F764)</f>
        <v>635.4</v>
      </c>
      <c r="G766" s="658">
        <v>587.5</v>
      </c>
      <c r="H766" s="371"/>
      <c r="I766" s="372"/>
      <c r="J766" s="373" t="s">
        <v>128</v>
      </c>
      <c r="K766" s="374">
        <f>SUM(K758:K764)</f>
        <v>223.4</v>
      </c>
      <c r="L766" s="3">
        <f>SUM(L758:L764)</f>
        <v>635.4</v>
      </c>
      <c r="M766" s="788"/>
      <c r="N766" s="25">
        <v>1</v>
      </c>
    </row>
    <row r="767" spans="1:14" s="25" customFormat="1" x14ac:dyDescent="0.3">
      <c r="A767" s="25">
        <v>1</v>
      </c>
      <c r="B767" s="5"/>
      <c r="C767" s="372"/>
      <c r="D767" s="373"/>
      <c r="E767" s="374">
        <f t="shared" ref="E767:E778" si="0">SUM(E759:E765)</f>
        <v>181.4</v>
      </c>
      <c r="F767" s="374"/>
      <c r="G767" s="656"/>
      <c r="H767" s="371"/>
      <c r="I767" s="372"/>
      <c r="J767" s="373"/>
      <c r="K767" s="374"/>
      <c r="L767" s="3"/>
      <c r="M767" s="788"/>
      <c r="N767" s="25">
        <v>1</v>
      </c>
    </row>
    <row r="768" spans="1:14" s="25" customFormat="1" x14ac:dyDescent="0.3">
      <c r="A768" s="25">
        <v>1</v>
      </c>
      <c r="B768" s="5">
        <v>1</v>
      </c>
      <c r="C768" s="372" t="s">
        <v>1</v>
      </c>
      <c r="D768" s="373" t="s">
        <v>5</v>
      </c>
      <c r="E768" s="374">
        <f t="shared" si="0"/>
        <v>392.8</v>
      </c>
      <c r="F768" s="374">
        <v>86</v>
      </c>
      <c r="G768" s="656"/>
      <c r="H768" s="371">
        <v>1</v>
      </c>
      <c r="I768" s="372" t="s">
        <v>1</v>
      </c>
      <c r="J768" s="373" t="s">
        <v>5</v>
      </c>
      <c r="K768" s="374">
        <v>200</v>
      </c>
      <c r="L768" s="3">
        <v>86</v>
      </c>
      <c r="M768" s="788"/>
      <c r="N768" s="25">
        <v>1</v>
      </c>
    </row>
    <row r="769" spans="1:14" s="25" customFormat="1" x14ac:dyDescent="0.3">
      <c r="A769" s="25">
        <v>1</v>
      </c>
      <c r="B769" s="5">
        <v>2</v>
      </c>
      <c r="C769" s="372" t="s">
        <v>238</v>
      </c>
      <c r="D769" s="373" t="s">
        <v>251</v>
      </c>
      <c r="E769" s="374">
        <f t="shared" si="0"/>
        <v>544.20000000000005</v>
      </c>
      <c r="F769" s="374">
        <v>114</v>
      </c>
      <c r="G769" s="656"/>
      <c r="H769" s="371">
        <v>2</v>
      </c>
      <c r="I769" s="372" t="s">
        <v>238</v>
      </c>
      <c r="J769" s="373" t="s">
        <v>251</v>
      </c>
      <c r="K769" s="374">
        <v>225</v>
      </c>
      <c r="L769" s="3">
        <v>114</v>
      </c>
      <c r="M769" s="788"/>
      <c r="N769" s="25">
        <v>1</v>
      </c>
    </row>
    <row r="770" spans="1:14" s="25" customFormat="1" x14ac:dyDescent="0.3">
      <c r="A770" s="25">
        <v>1</v>
      </c>
      <c r="B770" s="5">
        <v>3</v>
      </c>
      <c r="C770" s="372" t="s">
        <v>93</v>
      </c>
      <c r="D770" s="373" t="s">
        <v>5</v>
      </c>
      <c r="E770" s="374">
        <f t="shared" si="0"/>
        <v>931</v>
      </c>
      <c r="F770" s="374">
        <v>94.25</v>
      </c>
      <c r="G770" s="656"/>
      <c r="H770" s="371">
        <v>3</v>
      </c>
      <c r="I770" s="372" t="s">
        <v>93</v>
      </c>
      <c r="J770" s="373" t="s">
        <v>5</v>
      </c>
      <c r="K770" s="374">
        <v>135</v>
      </c>
      <c r="L770" s="3">
        <v>94.25</v>
      </c>
      <c r="M770" s="788"/>
      <c r="N770" s="25">
        <v>1</v>
      </c>
    </row>
    <row r="771" spans="1:14" s="25" customFormat="1" x14ac:dyDescent="0.3">
      <c r="A771" s="25">
        <v>1</v>
      </c>
      <c r="B771" s="5">
        <v>4</v>
      </c>
      <c r="C771" s="372" t="s">
        <v>253</v>
      </c>
      <c r="D771" s="373" t="s">
        <v>218</v>
      </c>
      <c r="E771" s="374">
        <f t="shared" si="0"/>
        <v>1471.8</v>
      </c>
      <c r="F771" s="374">
        <v>146.4</v>
      </c>
      <c r="G771" s="656"/>
      <c r="H771" s="371">
        <v>4</v>
      </c>
      <c r="I771" s="372" t="s">
        <v>253</v>
      </c>
      <c r="J771" s="373" t="s">
        <v>218</v>
      </c>
      <c r="K771" s="374">
        <v>125</v>
      </c>
      <c r="L771" s="3">
        <v>146.4</v>
      </c>
      <c r="M771" s="788"/>
      <c r="N771" s="25">
        <v>1</v>
      </c>
    </row>
    <row r="772" spans="1:14" s="25" customFormat="1" x14ac:dyDescent="0.3">
      <c r="A772" s="25">
        <v>1</v>
      </c>
      <c r="B772" s="5">
        <v>5</v>
      </c>
      <c r="C772" s="372" t="s">
        <v>255</v>
      </c>
      <c r="D772" s="373" t="s">
        <v>218</v>
      </c>
      <c r="E772" s="374">
        <f t="shared" si="0"/>
        <v>2272.8000000000002</v>
      </c>
      <c r="F772" s="374">
        <v>105.16</v>
      </c>
      <c r="G772" s="656"/>
      <c r="H772" s="371">
        <v>5</v>
      </c>
      <c r="I772" s="372" t="s">
        <v>255</v>
      </c>
      <c r="J772" s="373" t="s">
        <v>218</v>
      </c>
      <c r="K772" s="374">
        <v>80</v>
      </c>
      <c r="L772" s="3">
        <v>105.16</v>
      </c>
      <c r="M772" s="788"/>
      <c r="N772" s="25">
        <v>1</v>
      </c>
    </row>
    <row r="773" spans="1:14" s="25" customFormat="1" x14ac:dyDescent="0.3">
      <c r="A773" s="25">
        <v>1</v>
      </c>
      <c r="B773" s="5">
        <v>6</v>
      </c>
      <c r="C773" s="372" t="s">
        <v>252</v>
      </c>
      <c r="D773" s="373" t="s">
        <v>251</v>
      </c>
      <c r="E773" s="374">
        <f t="shared" si="0"/>
        <v>3744.6000000000004</v>
      </c>
      <c r="F773" s="374">
        <v>142</v>
      </c>
      <c r="G773" s="656"/>
      <c r="H773" s="371">
        <v>6</v>
      </c>
      <c r="I773" s="372" t="s">
        <v>252</v>
      </c>
      <c r="J773" s="373" t="s">
        <v>251</v>
      </c>
      <c r="K773" s="374">
        <v>105</v>
      </c>
      <c r="L773" s="3">
        <v>142</v>
      </c>
      <c r="M773" s="788"/>
      <c r="N773" s="25">
        <v>1</v>
      </c>
    </row>
    <row r="774" spans="1:14" s="25" customFormat="1" x14ac:dyDescent="0.3">
      <c r="A774" s="25">
        <v>1</v>
      </c>
      <c r="B774" s="5">
        <v>7</v>
      </c>
      <c r="C774" s="372" t="s">
        <v>254</v>
      </c>
      <c r="D774" s="373" t="s">
        <v>218</v>
      </c>
      <c r="E774" s="374">
        <f t="shared" si="0"/>
        <v>6017.4000000000005</v>
      </c>
      <c r="F774" s="374">
        <v>144</v>
      </c>
      <c r="G774" s="656"/>
      <c r="H774" s="371">
        <v>7</v>
      </c>
      <c r="I774" s="372" t="s">
        <v>254</v>
      </c>
      <c r="J774" s="373" t="s">
        <v>218</v>
      </c>
      <c r="K774" s="374">
        <v>120</v>
      </c>
      <c r="L774" s="3">
        <v>144</v>
      </c>
      <c r="M774" s="788"/>
      <c r="N774" s="25">
        <v>1</v>
      </c>
    </row>
    <row r="775" spans="1:14" s="25" customFormat="1" x14ac:dyDescent="0.3">
      <c r="A775" s="25">
        <v>1</v>
      </c>
      <c r="B775" s="5">
        <v>8</v>
      </c>
      <c r="C775" s="372" t="s">
        <v>31</v>
      </c>
      <c r="D775" s="373" t="s">
        <v>5</v>
      </c>
      <c r="E775" s="374">
        <f t="shared" si="0"/>
        <v>9538.6</v>
      </c>
      <c r="F775" s="374">
        <v>88</v>
      </c>
      <c r="G775" s="656"/>
      <c r="H775" s="371">
        <v>8</v>
      </c>
      <c r="I775" s="372" t="s">
        <v>31</v>
      </c>
      <c r="J775" s="373" t="s">
        <v>5</v>
      </c>
      <c r="K775" s="374">
        <v>55</v>
      </c>
      <c r="L775" s="3">
        <v>88</v>
      </c>
      <c r="M775" s="788"/>
      <c r="N775" s="25">
        <v>1</v>
      </c>
    </row>
    <row r="776" spans="1:14" s="50" customFormat="1" x14ac:dyDescent="0.3">
      <c r="A776" s="25">
        <v>1</v>
      </c>
      <c r="B776" s="883"/>
      <c r="C776" s="375"/>
      <c r="D776" s="884"/>
      <c r="E776" s="374">
        <f t="shared" si="0"/>
        <v>15374.600000000002</v>
      </c>
      <c r="F776" s="376"/>
      <c r="G776" s="657"/>
      <c r="H776" s="884"/>
      <c r="I776" s="375"/>
      <c r="J776" s="884"/>
      <c r="K776" s="376"/>
      <c r="L776" s="7"/>
      <c r="M776" s="792"/>
      <c r="N776" s="25">
        <v>1</v>
      </c>
    </row>
    <row r="777" spans="1:14" s="25" customFormat="1" x14ac:dyDescent="0.3">
      <c r="A777" s="25">
        <v>1</v>
      </c>
      <c r="B777" s="5"/>
      <c r="C777" s="372"/>
      <c r="D777" s="373" t="s">
        <v>128</v>
      </c>
      <c r="E777" s="374">
        <f t="shared" si="0"/>
        <v>24520.400000000001</v>
      </c>
      <c r="F777" s="374">
        <v>919.81</v>
      </c>
      <c r="G777" s="656"/>
      <c r="H777" s="371"/>
      <c r="I777" s="372"/>
      <c r="J777" s="373" t="s">
        <v>128</v>
      </c>
      <c r="K777" s="374">
        <v>1045</v>
      </c>
      <c r="L777" s="3">
        <v>919.81</v>
      </c>
      <c r="M777" s="788"/>
      <c r="N777" s="25">
        <v>1</v>
      </c>
    </row>
    <row r="778" spans="1:14" s="25" customFormat="1" x14ac:dyDescent="0.3">
      <c r="A778" s="25">
        <v>1</v>
      </c>
      <c r="B778" s="5"/>
      <c r="C778" s="372"/>
      <c r="D778" s="373"/>
      <c r="E778" s="374">
        <f t="shared" si="0"/>
        <v>39350.800000000003</v>
      </c>
      <c r="F778" s="374"/>
      <c r="G778" s="656"/>
      <c r="H778" s="371"/>
      <c r="I778" s="372"/>
      <c r="J778" s="373"/>
      <c r="K778" s="374"/>
      <c r="L778" s="3"/>
      <c r="M778" s="788"/>
      <c r="N778" s="25">
        <v>1</v>
      </c>
    </row>
    <row r="779" spans="1:14" s="25" customFormat="1" x14ac:dyDescent="0.3">
      <c r="A779" s="25">
        <v>1</v>
      </c>
      <c r="B779" s="5"/>
      <c r="C779" s="372"/>
      <c r="D779" s="373"/>
      <c r="E779" s="374"/>
      <c r="F779" s="374"/>
      <c r="G779" s="678">
        <f>G766-F766</f>
        <v>-47.899999999999977</v>
      </c>
      <c r="H779" s="371"/>
      <c r="I779" s="372"/>
      <c r="J779" s="373"/>
      <c r="K779" s="374"/>
      <c r="L779" s="3"/>
      <c r="M779" s="788"/>
      <c r="N779" s="25">
        <v>1</v>
      </c>
    </row>
    <row r="780" spans="1:14" s="25" customFormat="1" x14ac:dyDescent="0.3">
      <c r="A780" s="25">
        <v>1</v>
      </c>
      <c r="B780" s="5"/>
      <c r="C780" s="372"/>
      <c r="D780" s="373"/>
      <c r="E780" s="374"/>
      <c r="F780" s="374"/>
      <c r="G780" s="656"/>
      <c r="H780" s="371"/>
      <c r="I780" s="372"/>
      <c r="J780" s="373"/>
      <c r="K780" s="374"/>
      <c r="L780" s="3"/>
      <c r="M780" s="788"/>
      <c r="N780" s="25">
        <v>1</v>
      </c>
    </row>
    <row r="781" spans="1:14" s="25" customFormat="1" x14ac:dyDescent="0.3">
      <c r="A781" s="25">
        <v>1</v>
      </c>
      <c r="B781" s="28" t="s">
        <v>124</v>
      </c>
      <c r="C781" s="374" t="s">
        <v>259</v>
      </c>
      <c r="D781" s="373" t="s">
        <v>125</v>
      </c>
      <c r="E781" s="374" t="s">
        <v>126</v>
      </c>
      <c r="F781" s="374" t="s">
        <v>127</v>
      </c>
      <c r="G781" s="656"/>
      <c r="H781" s="368" t="s">
        <v>124</v>
      </c>
      <c r="I781" s="374" t="s">
        <v>247</v>
      </c>
      <c r="J781" s="373" t="s">
        <v>125</v>
      </c>
      <c r="K781" s="374" t="s">
        <v>126</v>
      </c>
      <c r="L781" s="3" t="s">
        <v>127</v>
      </c>
      <c r="M781" s="788"/>
      <c r="N781" s="25">
        <v>1</v>
      </c>
    </row>
    <row r="782" spans="1:14" s="8" customFormat="1" x14ac:dyDescent="0.3">
      <c r="A782" s="25">
        <v>1</v>
      </c>
      <c r="B782" s="5">
        <v>1</v>
      </c>
      <c r="C782" s="372" t="s">
        <v>181</v>
      </c>
      <c r="D782" s="373" t="s">
        <v>147</v>
      </c>
      <c r="E782" s="374">
        <v>60</v>
      </c>
      <c r="F782" s="374">
        <v>130.22999999999999</v>
      </c>
      <c r="G782" s="605"/>
      <c r="H782" s="371">
        <v>1</v>
      </c>
      <c r="I782" s="372" t="s">
        <v>181</v>
      </c>
      <c r="J782" s="373" t="s">
        <v>147</v>
      </c>
      <c r="K782" s="374">
        <v>60</v>
      </c>
      <c r="L782" s="3">
        <v>130.22999999999999</v>
      </c>
      <c r="M782" s="786"/>
      <c r="N782" s="25">
        <v>1</v>
      </c>
    </row>
    <row r="783" spans="1:14" s="25" customFormat="1" ht="19.5" customHeight="1" x14ac:dyDescent="0.3">
      <c r="A783" s="25">
        <v>1</v>
      </c>
      <c r="B783" s="5">
        <v>2</v>
      </c>
      <c r="C783" s="372" t="s">
        <v>103</v>
      </c>
      <c r="D783" s="373" t="s">
        <v>104</v>
      </c>
      <c r="E783" s="374">
        <v>50</v>
      </c>
      <c r="F783" s="374">
        <v>220</v>
      </c>
      <c r="G783" s="490">
        <v>36</v>
      </c>
      <c r="H783" s="371">
        <v>2</v>
      </c>
      <c r="I783" s="372" t="s">
        <v>103</v>
      </c>
      <c r="J783" s="373" t="s">
        <v>104</v>
      </c>
      <c r="K783" s="374">
        <v>50</v>
      </c>
      <c r="L783" s="3">
        <v>220</v>
      </c>
      <c r="M783" s="788"/>
      <c r="N783" s="25">
        <v>1</v>
      </c>
    </row>
    <row r="784" spans="1:14" s="50" customFormat="1" x14ac:dyDescent="0.3">
      <c r="A784" s="25">
        <v>1</v>
      </c>
      <c r="B784" s="883" t="s">
        <v>0</v>
      </c>
      <c r="C784" s="372" t="s">
        <v>260</v>
      </c>
      <c r="D784" s="373" t="s">
        <v>17</v>
      </c>
      <c r="E784" s="374">
        <v>27</v>
      </c>
      <c r="F784" s="374">
        <v>182.25</v>
      </c>
      <c r="G784" s="605"/>
      <c r="H784" s="884" t="s">
        <v>0</v>
      </c>
      <c r="I784" s="372" t="s">
        <v>260</v>
      </c>
      <c r="J784" s="373" t="s">
        <v>44</v>
      </c>
      <c r="K784" s="374">
        <v>29</v>
      </c>
      <c r="L784" s="3">
        <v>218.7</v>
      </c>
      <c r="M784" s="792"/>
      <c r="N784" s="25">
        <v>1</v>
      </c>
    </row>
    <row r="785" spans="1:14" s="50" customFormat="1" x14ac:dyDescent="0.3">
      <c r="A785" s="25">
        <v>1</v>
      </c>
      <c r="B785" s="883" t="s">
        <v>77</v>
      </c>
      <c r="C785" s="372" t="s">
        <v>346</v>
      </c>
      <c r="D785" s="373" t="s">
        <v>22</v>
      </c>
      <c r="E785" s="374">
        <v>24</v>
      </c>
      <c r="F785" s="374">
        <v>4.5</v>
      </c>
      <c r="G785" s="605"/>
      <c r="H785" s="884" t="s">
        <v>77</v>
      </c>
      <c r="I785" s="372" t="s">
        <v>346</v>
      </c>
      <c r="J785" s="373" t="s">
        <v>22</v>
      </c>
      <c r="K785" s="374">
        <v>24</v>
      </c>
      <c r="L785" s="3">
        <v>4.5</v>
      </c>
      <c r="M785" s="786"/>
      <c r="N785" s="25">
        <v>1</v>
      </c>
    </row>
    <row r="786" spans="1:14" s="25" customFormat="1" ht="19.5" customHeight="1" x14ac:dyDescent="0.3">
      <c r="A786" s="25">
        <v>1</v>
      </c>
      <c r="B786" s="883" t="s">
        <v>23</v>
      </c>
      <c r="C786" s="372" t="s">
        <v>144</v>
      </c>
      <c r="D786" s="373" t="s">
        <v>2</v>
      </c>
      <c r="E786" s="374">
        <v>15</v>
      </c>
      <c r="F786" s="374">
        <v>88</v>
      </c>
      <c r="G786" s="656"/>
      <c r="H786" s="884" t="s">
        <v>23</v>
      </c>
      <c r="I786" s="372" t="s">
        <v>144</v>
      </c>
      <c r="J786" s="373" t="s">
        <v>2</v>
      </c>
      <c r="K786" s="374">
        <v>15</v>
      </c>
      <c r="L786" s="3">
        <v>88</v>
      </c>
      <c r="M786" s="788"/>
      <c r="N786" s="25">
        <v>1</v>
      </c>
    </row>
    <row r="787" spans="1:14" s="50" customFormat="1" x14ac:dyDescent="0.3">
      <c r="A787" s="25">
        <v>1</v>
      </c>
      <c r="B787" s="883" t="s">
        <v>51</v>
      </c>
      <c r="C787" s="372" t="s">
        <v>107</v>
      </c>
      <c r="D787" s="373" t="s">
        <v>14</v>
      </c>
      <c r="E787" s="374">
        <v>3.4</v>
      </c>
      <c r="F787" s="374">
        <v>93.2</v>
      </c>
      <c r="G787" s="605"/>
      <c r="H787" s="884" t="s">
        <v>51</v>
      </c>
      <c r="I787" s="372" t="s">
        <v>107</v>
      </c>
      <c r="J787" s="373" t="s">
        <v>14</v>
      </c>
      <c r="K787" s="374">
        <v>3.4</v>
      </c>
      <c r="L787" s="3">
        <v>93.2</v>
      </c>
      <c r="M787" s="786"/>
      <c r="N787" s="25">
        <v>1</v>
      </c>
    </row>
    <row r="788" spans="1:14" s="25" customFormat="1" ht="19.5" customHeight="1" x14ac:dyDescent="0.3">
      <c r="A788" s="25">
        <v>1</v>
      </c>
      <c r="B788" s="883" t="s">
        <v>15</v>
      </c>
      <c r="C788" s="372" t="s">
        <v>108</v>
      </c>
      <c r="D788" s="373" t="s">
        <v>65</v>
      </c>
      <c r="E788" s="374">
        <v>1.2</v>
      </c>
      <c r="F788" s="374">
        <v>21.5</v>
      </c>
      <c r="G788" s="656"/>
      <c r="H788" s="884" t="s">
        <v>15</v>
      </c>
      <c r="I788" s="372" t="s">
        <v>108</v>
      </c>
      <c r="J788" s="373" t="s">
        <v>65</v>
      </c>
      <c r="K788" s="374">
        <v>1.2</v>
      </c>
      <c r="L788" s="3">
        <v>21.5</v>
      </c>
      <c r="M788" s="788"/>
      <c r="N788" s="25">
        <v>1</v>
      </c>
    </row>
    <row r="789" spans="1:14" s="25" customFormat="1" x14ac:dyDescent="0.3">
      <c r="A789" s="25">
        <v>1</v>
      </c>
      <c r="B789" s="883" t="s">
        <v>53</v>
      </c>
      <c r="C789" s="372" t="s">
        <v>398</v>
      </c>
      <c r="D789" s="373" t="s">
        <v>5</v>
      </c>
      <c r="E789" s="374">
        <v>37</v>
      </c>
      <c r="F789" s="374">
        <v>185</v>
      </c>
      <c r="G789" s="656"/>
      <c r="H789" s="884" t="s">
        <v>53</v>
      </c>
      <c r="I789" s="372" t="s">
        <v>398</v>
      </c>
      <c r="J789" s="373" t="s">
        <v>5</v>
      </c>
      <c r="K789" s="374">
        <v>37</v>
      </c>
      <c r="L789" s="3">
        <v>185</v>
      </c>
      <c r="M789" s="788"/>
      <c r="N789" s="25">
        <v>1</v>
      </c>
    </row>
    <row r="790" spans="1:14" s="50" customFormat="1" x14ac:dyDescent="0.3">
      <c r="A790" s="25">
        <v>1</v>
      </c>
      <c r="B790" s="5"/>
      <c r="C790" s="372"/>
      <c r="D790" s="373"/>
      <c r="E790" s="374"/>
      <c r="F790" s="374"/>
      <c r="G790" s="657"/>
      <c r="H790" s="371"/>
      <c r="I790" s="372"/>
      <c r="J790" s="373"/>
      <c r="K790" s="374"/>
      <c r="L790" s="3"/>
      <c r="M790" s="792"/>
      <c r="N790" s="25">
        <v>1</v>
      </c>
    </row>
    <row r="791" spans="1:14" s="25" customFormat="1" x14ac:dyDescent="0.3">
      <c r="A791" s="25">
        <v>1</v>
      </c>
      <c r="B791" s="883"/>
      <c r="C791" s="6"/>
      <c r="D791" s="2" t="s">
        <v>128</v>
      </c>
      <c r="E791" s="3">
        <f>SUM(E782:E790)</f>
        <v>217.6</v>
      </c>
      <c r="F791" s="3">
        <f>SUM(F782:F790)</f>
        <v>924.68000000000006</v>
      </c>
      <c r="G791" s="658">
        <v>822.5</v>
      </c>
      <c r="H791" s="883"/>
      <c r="I791" s="6"/>
      <c r="J791" s="2" t="s">
        <v>128</v>
      </c>
      <c r="K791" s="3">
        <f>SUM(K782:K790)</f>
        <v>219.6</v>
      </c>
      <c r="L791" s="3">
        <f>SUM(L782:L790)</f>
        <v>961.13000000000011</v>
      </c>
      <c r="M791" s="788"/>
      <c r="N791" s="25">
        <v>1</v>
      </c>
    </row>
    <row r="792" spans="1:14" s="25" customFormat="1" x14ac:dyDescent="0.3">
      <c r="A792" s="25">
        <v>1</v>
      </c>
      <c r="B792" s="5"/>
      <c r="C792" s="6"/>
      <c r="D792" s="2"/>
      <c r="E792" s="3"/>
      <c r="F792" s="3"/>
      <c r="G792" s="678">
        <f>G791-F791</f>
        <v>-102.18000000000006</v>
      </c>
      <c r="H792" s="5"/>
      <c r="I792" s="6"/>
      <c r="J792" s="2"/>
      <c r="K792" s="3"/>
      <c r="L792" s="3"/>
      <c r="M792" s="788"/>
      <c r="N792" s="25">
        <v>1</v>
      </c>
    </row>
    <row r="793" spans="1:14" s="25" customFormat="1" x14ac:dyDescent="0.3">
      <c r="A793" s="25">
        <v>1</v>
      </c>
      <c r="B793" s="5"/>
      <c r="C793" s="6"/>
      <c r="D793" s="2"/>
      <c r="E793" s="3"/>
      <c r="F793" s="3"/>
      <c r="G793" s="656"/>
      <c r="H793" s="5"/>
      <c r="I793" s="6"/>
      <c r="J793" s="2"/>
      <c r="K793" s="3"/>
      <c r="L793" s="3"/>
      <c r="M793" s="788"/>
      <c r="N793" s="25">
        <v>1</v>
      </c>
    </row>
    <row r="794" spans="1:14" s="25" customFormat="1" x14ac:dyDescent="0.3">
      <c r="A794" s="25">
        <v>1</v>
      </c>
      <c r="B794" s="883"/>
      <c r="C794" s="6"/>
      <c r="D794" s="2" t="s">
        <v>136</v>
      </c>
      <c r="E794" s="3">
        <f>+E791+E766</f>
        <v>441</v>
      </c>
      <c r="F794" s="3">
        <f>+F791+F766</f>
        <v>1560.08</v>
      </c>
      <c r="G794" s="659"/>
      <c r="H794" s="3"/>
      <c r="I794" s="3"/>
      <c r="J794" s="3" t="s">
        <v>136</v>
      </c>
      <c r="K794" s="3">
        <f>+K791+K766</f>
        <v>443</v>
      </c>
      <c r="L794" s="3">
        <f>+L791+L766</f>
        <v>1596.5300000000002</v>
      </c>
      <c r="M794" s="788"/>
      <c r="N794" s="25">
        <v>1</v>
      </c>
    </row>
    <row r="795" spans="1:14" s="25" customFormat="1" x14ac:dyDescent="0.3">
      <c r="A795" s="25">
        <v>1</v>
      </c>
      <c r="B795" s="461"/>
      <c r="C795" s="36"/>
      <c r="D795" s="462"/>
      <c r="E795" s="463"/>
      <c r="F795" s="463"/>
      <c r="G795" s="659"/>
      <c r="H795" s="463"/>
      <c r="I795" s="463"/>
      <c r="J795" s="463"/>
      <c r="K795" s="463"/>
      <c r="L795" s="463"/>
      <c r="M795" s="788"/>
      <c r="N795" s="25">
        <v>1</v>
      </c>
    </row>
    <row r="796" spans="1:14" s="25" customFormat="1" x14ac:dyDescent="0.3">
      <c r="A796" s="25">
        <v>1</v>
      </c>
      <c r="B796" s="461"/>
      <c r="C796" s="36"/>
      <c r="D796" s="462"/>
      <c r="E796" s="463"/>
      <c r="F796" s="463"/>
      <c r="G796" s="659"/>
      <c r="H796" s="463"/>
      <c r="I796" s="463"/>
      <c r="J796" s="463"/>
      <c r="K796" s="463"/>
      <c r="L796" s="463"/>
      <c r="M796" s="788"/>
      <c r="N796" s="25">
        <v>1</v>
      </c>
    </row>
    <row r="797" spans="1:14" s="25" customFormat="1" x14ac:dyDescent="0.3">
      <c r="A797" s="25">
        <v>1</v>
      </c>
      <c r="B797" s="461"/>
      <c r="C797" s="461"/>
      <c r="D797" s="461"/>
      <c r="E797" s="461"/>
      <c r="F797" s="461"/>
      <c r="G797" s="660"/>
      <c r="H797" s="36"/>
      <c r="I797" s="463"/>
      <c r="J797" s="463"/>
      <c r="K797" s="463"/>
      <c r="L797" s="463"/>
      <c r="M797" s="788"/>
      <c r="N797" s="25">
        <v>1</v>
      </c>
    </row>
    <row r="798" spans="1:14" s="25" customFormat="1" x14ac:dyDescent="0.3">
      <c r="A798" s="25">
        <v>1</v>
      </c>
      <c r="B798" s="461"/>
      <c r="C798" s="36"/>
      <c r="D798" s="462"/>
      <c r="E798" s="463"/>
      <c r="F798" s="463"/>
      <c r="G798" s="659"/>
      <c r="H798" s="463"/>
      <c r="I798" s="463"/>
      <c r="J798" s="463"/>
      <c r="K798" s="463"/>
      <c r="L798" s="463"/>
      <c r="M798" s="788"/>
      <c r="N798" s="25">
        <v>1</v>
      </c>
    </row>
    <row r="799" spans="1:14" s="25" customFormat="1" ht="18.75" customHeight="1" x14ac:dyDescent="0.3">
      <c r="A799" s="25">
        <v>1</v>
      </c>
      <c r="C799" s="37" t="s">
        <v>130</v>
      </c>
      <c r="E799" s="94" t="s">
        <v>131</v>
      </c>
      <c r="F799" s="20"/>
      <c r="G799" s="606"/>
      <c r="I799" s="37" t="s">
        <v>130</v>
      </c>
      <c r="K799" s="94" t="s">
        <v>131</v>
      </c>
      <c r="L799" s="20"/>
      <c r="M799" s="788"/>
      <c r="N799" s="25">
        <v>1</v>
      </c>
    </row>
    <row r="800" spans="1:14" s="25" customFormat="1" ht="51.75" customHeight="1" x14ac:dyDescent="0.3">
      <c r="A800" s="25">
        <v>1</v>
      </c>
      <c r="C800" s="38" t="s">
        <v>132</v>
      </c>
      <c r="E800" s="38" t="s">
        <v>140</v>
      </c>
      <c r="F800" s="39"/>
      <c r="G800" s="606"/>
      <c r="I800" s="38" t="s">
        <v>139</v>
      </c>
      <c r="K800" s="38" t="s">
        <v>140</v>
      </c>
      <c r="L800" s="39"/>
      <c r="M800" s="788"/>
      <c r="N800" s="25">
        <v>1</v>
      </c>
    </row>
    <row r="801" spans="1:14" s="25" customFormat="1" ht="22.5" customHeight="1" x14ac:dyDescent="0.3">
      <c r="A801" s="25">
        <v>1</v>
      </c>
      <c r="C801" s="38"/>
      <c r="E801" s="38"/>
      <c r="F801" s="39"/>
      <c r="G801" s="606"/>
      <c r="I801" s="38"/>
      <c r="K801" s="38"/>
      <c r="L801" s="39"/>
      <c r="M801" s="788"/>
      <c r="N801" s="25">
        <v>1</v>
      </c>
    </row>
    <row r="802" spans="1:14" s="96" customFormat="1" ht="23.25" customHeight="1" x14ac:dyDescent="0.3">
      <c r="A802" s="25">
        <v>1</v>
      </c>
      <c r="C802" s="254"/>
      <c r="E802" s="254"/>
      <c r="F802" s="255"/>
      <c r="G802" s="606"/>
      <c r="H802" s="254"/>
      <c r="J802" s="254"/>
      <c r="K802" s="255"/>
      <c r="L802" s="254"/>
      <c r="M802" s="787"/>
      <c r="N802" s="25">
        <v>1</v>
      </c>
    </row>
    <row r="803" spans="1:14" x14ac:dyDescent="0.3">
      <c r="A803" s="25">
        <v>1</v>
      </c>
      <c r="N803" s="25">
        <v>1</v>
      </c>
    </row>
    <row r="804" spans="1:14" s="25" customFormat="1" ht="18.75" customHeight="1" x14ac:dyDescent="0.3">
      <c r="A804" s="25">
        <v>1</v>
      </c>
      <c r="C804" s="22" t="s">
        <v>115</v>
      </c>
      <c r="D804" s="20"/>
      <c r="E804" s="20"/>
      <c r="F804" s="20"/>
      <c r="G804" s="656"/>
      <c r="I804" s="22" t="s">
        <v>115</v>
      </c>
      <c r="J804" s="20"/>
      <c r="K804" s="20"/>
      <c r="L804" s="20"/>
      <c r="M804" s="788"/>
      <c r="N804" s="25">
        <v>1</v>
      </c>
    </row>
    <row r="805" spans="1:14" s="25" customFormat="1" ht="18.75" customHeight="1" x14ac:dyDescent="0.3">
      <c r="A805" s="25">
        <v>1</v>
      </c>
      <c r="C805" s="22" t="s">
        <v>137</v>
      </c>
      <c r="D805" s="20"/>
      <c r="E805" s="20"/>
      <c r="F805" s="20"/>
      <c r="G805" s="606"/>
      <c r="I805" s="22" t="s">
        <v>138</v>
      </c>
      <c r="J805" s="20"/>
      <c r="K805" s="20"/>
      <c r="L805" s="20"/>
      <c r="M805" s="788"/>
      <c r="N805" s="25">
        <v>1</v>
      </c>
    </row>
    <row r="806" spans="1:14" s="25" customFormat="1" ht="18.75" customHeight="1" x14ac:dyDescent="0.3">
      <c r="A806" s="25">
        <v>1</v>
      </c>
      <c r="C806" s="20"/>
      <c r="D806" s="20"/>
      <c r="E806" s="20"/>
      <c r="F806" s="20"/>
      <c r="G806" s="606"/>
      <c r="I806" s="20"/>
      <c r="J806" s="20"/>
      <c r="K806" s="20"/>
      <c r="L806" s="20"/>
      <c r="M806" s="788"/>
      <c r="N806" s="25">
        <v>1</v>
      </c>
    </row>
    <row r="807" spans="1:14" s="25" customFormat="1" ht="18.75" customHeight="1" x14ac:dyDescent="0.3">
      <c r="A807" s="25">
        <v>1</v>
      </c>
      <c r="C807" s="20"/>
      <c r="D807" s="20"/>
      <c r="F807" s="603" t="s">
        <v>116</v>
      </c>
      <c r="G807" s="606"/>
      <c r="I807" s="20"/>
      <c r="J807" s="20"/>
      <c r="L807" s="603" t="s">
        <v>116</v>
      </c>
      <c r="M807" s="789"/>
      <c r="N807" s="25">
        <v>1</v>
      </c>
    </row>
    <row r="808" spans="1:14" s="25" customFormat="1" ht="18.75" customHeight="1" x14ac:dyDescent="0.3">
      <c r="A808" s="25">
        <v>1</v>
      </c>
      <c r="C808" s="20"/>
      <c r="D808" s="20"/>
      <c r="F808" s="603" t="s">
        <v>134</v>
      </c>
      <c r="G808" s="606"/>
      <c r="I808" s="20"/>
      <c r="J808" s="20"/>
      <c r="L808" s="603" t="s">
        <v>134</v>
      </c>
      <c r="M808" s="789"/>
      <c r="N808" s="25">
        <v>1</v>
      </c>
    </row>
    <row r="809" spans="1:14" s="25" customFormat="1" ht="18.75" customHeight="1" x14ac:dyDescent="0.3">
      <c r="A809" s="25">
        <v>1</v>
      </c>
      <c r="C809" s="20"/>
      <c r="D809" s="20"/>
      <c r="F809" s="603" t="s">
        <v>117</v>
      </c>
      <c r="G809" s="606"/>
      <c r="I809" s="20"/>
      <c r="J809" s="20"/>
      <c r="L809" s="603" t="s">
        <v>117</v>
      </c>
      <c r="M809" s="789"/>
      <c r="N809" s="25">
        <v>1</v>
      </c>
    </row>
    <row r="810" spans="1:14" s="25" customFormat="1" ht="18.75" customHeight="1" x14ac:dyDescent="0.3">
      <c r="A810" s="25">
        <v>1</v>
      </c>
      <c r="C810" s="20"/>
      <c r="D810" s="20"/>
      <c r="F810" s="603" t="s">
        <v>257</v>
      </c>
      <c r="G810" s="606"/>
      <c r="I810" s="20"/>
      <c r="J810" s="20"/>
      <c r="L810" s="603" t="s">
        <v>257</v>
      </c>
      <c r="M810" s="789"/>
      <c r="N810" s="25">
        <v>1</v>
      </c>
    </row>
    <row r="811" spans="1:14" s="25" customFormat="1" ht="18.75" customHeight="1" x14ac:dyDescent="0.3">
      <c r="A811" s="25">
        <v>1</v>
      </c>
      <c r="C811" s="20"/>
      <c r="D811" s="20"/>
      <c r="E811" s="20"/>
      <c r="F811" s="20"/>
      <c r="G811" s="656"/>
      <c r="I811" s="20"/>
      <c r="J811" s="20"/>
      <c r="K811" s="20"/>
      <c r="L811" s="20"/>
      <c r="M811" s="788"/>
      <c r="N811" s="25">
        <v>1</v>
      </c>
    </row>
    <row r="812" spans="1:14" s="25" customFormat="1" ht="18.75" customHeight="1" x14ac:dyDescent="0.3">
      <c r="A812" s="25">
        <v>1</v>
      </c>
      <c r="C812" s="20"/>
      <c r="D812" s="20"/>
      <c r="E812" s="20"/>
      <c r="F812" s="20"/>
      <c r="G812" s="656"/>
      <c r="I812" s="20"/>
      <c r="J812" s="20"/>
      <c r="K812" s="20"/>
      <c r="L812" s="20"/>
      <c r="M812" s="788"/>
      <c r="N812" s="25">
        <v>1</v>
      </c>
    </row>
    <row r="813" spans="1:14" s="25" customFormat="1" ht="18.75" customHeight="1" x14ac:dyDescent="0.3">
      <c r="A813" s="25">
        <v>1</v>
      </c>
      <c r="C813" s="20"/>
      <c r="D813" s="20"/>
      <c r="E813" s="20"/>
      <c r="F813" s="20"/>
      <c r="G813" s="656"/>
      <c r="I813" s="20"/>
      <c r="J813" s="20"/>
      <c r="K813" s="20"/>
      <c r="L813" s="20"/>
      <c r="M813" s="788"/>
      <c r="N813" s="25">
        <v>1</v>
      </c>
    </row>
    <row r="814" spans="1:14" s="25" customFormat="1" ht="18.75" customHeight="1" x14ac:dyDescent="0.3">
      <c r="A814" s="25">
        <v>1</v>
      </c>
      <c r="C814" s="1612" t="s">
        <v>119</v>
      </c>
      <c r="D814" s="1612"/>
      <c r="E814" s="1612"/>
      <c r="F814" s="26"/>
      <c r="G814" s="606"/>
      <c r="I814" s="1612" t="s">
        <v>119</v>
      </c>
      <c r="J814" s="1612"/>
      <c r="K814" s="1612"/>
      <c r="L814" s="26"/>
      <c r="M814" s="788"/>
      <c r="N814" s="25">
        <v>1</v>
      </c>
    </row>
    <row r="815" spans="1:14" s="25" customFormat="1" ht="18.75" customHeight="1" x14ac:dyDescent="0.3">
      <c r="A815" s="25">
        <v>1</v>
      </c>
      <c r="C815" s="1610">
        <v>45223</v>
      </c>
      <c r="D815" s="1610"/>
      <c r="E815" s="1610"/>
      <c r="F815" s="27"/>
      <c r="G815" s="606"/>
      <c r="I815" s="1610">
        <f>C815</f>
        <v>45223</v>
      </c>
      <c r="J815" s="1610"/>
      <c r="K815" s="1610"/>
      <c r="L815" s="27"/>
      <c r="M815" s="788"/>
      <c r="N815" s="25">
        <v>1</v>
      </c>
    </row>
    <row r="816" spans="1:14" s="25" customFormat="1" ht="18.75" customHeight="1" x14ac:dyDescent="0.3">
      <c r="A816" s="25">
        <v>1</v>
      </c>
      <c r="C816" s="20"/>
      <c r="D816" s="20"/>
      <c r="E816" s="20"/>
      <c r="F816" s="27"/>
      <c r="G816" s="606"/>
      <c r="I816" s="20"/>
      <c r="J816" s="20"/>
      <c r="K816" s="20"/>
      <c r="L816" s="27"/>
      <c r="M816" s="788"/>
      <c r="N816" s="25">
        <v>1</v>
      </c>
    </row>
    <row r="817" spans="1:14" s="25" customFormat="1" ht="18.75" customHeight="1" x14ac:dyDescent="0.3">
      <c r="A817" s="25">
        <v>1</v>
      </c>
      <c r="C817" s="882"/>
      <c r="D817" s="20"/>
      <c r="E817" s="20"/>
      <c r="F817" s="27"/>
      <c r="G817" s="606"/>
      <c r="I817" s="882"/>
      <c r="J817" s="20"/>
      <c r="K817" s="20"/>
      <c r="L817" s="27"/>
      <c r="M817" s="788"/>
      <c r="N817" s="25">
        <v>1</v>
      </c>
    </row>
    <row r="818" spans="1:14" s="25" customFormat="1" ht="18.75" customHeight="1" x14ac:dyDescent="0.3">
      <c r="A818" s="25">
        <v>1</v>
      </c>
      <c r="B818" s="28" t="s">
        <v>120</v>
      </c>
      <c r="C818" s="29" t="s">
        <v>121</v>
      </c>
      <c r="D818" s="1611" t="s">
        <v>122</v>
      </c>
      <c r="E818" s="1611"/>
      <c r="F818" s="1611"/>
      <c r="G818" s="606"/>
      <c r="H818" s="28" t="s">
        <v>120</v>
      </c>
      <c r="I818" s="29" t="s">
        <v>121</v>
      </c>
      <c r="J818" s="1611" t="s">
        <v>123</v>
      </c>
      <c r="K818" s="1611"/>
      <c r="L818" s="1611"/>
      <c r="M818" s="788"/>
      <c r="N818" s="25">
        <v>1</v>
      </c>
    </row>
    <row r="819" spans="1:14" s="25" customFormat="1" ht="18.75" customHeight="1" x14ac:dyDescent="0.3">
      <c r="A819" s="25">
        <v>1</v>
      </c>
      <c r="B819" s="28" t="s">
        <v>124</v>
      </c>
      <c r="C819" s="28" t="s">
        <v>265</v>
      </c>
      <c r="D819" s="29" t="s">
        <v>125</v>
      </c>
      <c r="E819" s="883" t="s">
        <v>126</v>
      </c>
      <c r="F819" s="883" t="s">
        <v>127</v>
      </c>
      <c r="G819" s="606"/>
      <c r="H819" s="28" t="s">
        <v>124</v>
      </c>
      <c r="I819" s="28" t="s">
        <v>265</v>
      </c>
      <c r="J819" s="29" t="s">
        <v>125</v>
      </c>
      <c r="K819" s="883" t="s">
        <v>126</v>
      </c>
      <c r="L819" s="883" t="s">
        <v>127</v>
      </c>
      <c r="M819" s="788"/>
      <c r="N819" s="25">
        <v>1</v>
      </c>
    </row>
    <row r="820" spans="1:14" s="25" customFormat="1" ht="19.5" customHeight="1" x14ac:dyDescent="0.3">
      <c r="A820" s="25">
        <v>1</v>
      </c>
      <c r="B820" s="5">
        <v>1</v>
      </c>
      <c r="C820" s="6" t="s">
        <v>30</v>
      </c>
      <c r="D820" s="2" t="s">
        <v>7</v>
      </c>
      <c r="E820" s="3">
        <v>75</v>
      </c>
      <c r="F820" s="3">
        <v>277.5</v>
      </c>
      <c r="G820" s="8"/>
      <c r="H820" s="5">
        <v>2</v>
      </c>
      <c r="I820" s="6" t="s">
        <v>30</v>
      </c>
      <c r="J820" s="2" t="s">
        <v>29</v>
      </c>
      <c r="K820" s="3">
        <v>80</v>
      </c>
      <c r="L820" s="3">
        <v>333</v>
      </c>
      <c r="M820" s="788"/>
      <c r="N820" s="25">
        <v>1</v>
      </c>
    </row>
    <row r="821" spans="1:14" s="8" customFormat="1" ht="18.75" customHeight="1" x14ac:dyDescent="0.3">
      <c r="A821" s="25">
        <v>1</v>
      </c>
      <c r="B821" s="883" t="s">
        <v>3</v>
      </c>
      <c r="C821" s="6" t="s">
        <v>43</v>
      </c>
      <c r="D821" s="2" t="s">
        <v>17</v>
      </c>
      <c r="E821" s="3">
        <v>40</v>
      </c>
      <c r="F821" s="3">
        <v>242.70999999999998</v>
      </c>
      <c r="G821" s="606"/>
      <c r="H821" s="883" t="s">
        <v>3</v>
      </c>
      <c r="I821" s="6" t="s">
        <v>43</v>
      </c>
      <c r="J821" s="2" t="s">
        <v>44</v>
      </c>
      <c r="K821" s="3">
        <v>48</v>
      </c>
      <c r="L821" s="3">
        <v>298.71999999999997</v>
      </c>
      <c r="M821" s="786"/>
      <c r="N821" s="25">
        <v>1</v>
      </c>
    </row>
    <row r="822" spans="1:14" s="50" customFormat="1" ht="18.75" customHeight="1" x14ac:dyDescent="0.3">
      <c r="A822" s="25">
        <v>1</v>
      </c>
      <c r="B822" s="18">
        <v>3</v>
      </c>
      <c r="C822" s="6" t="s">
        <v>346</v>
      </c>
      <c r="D822" s="2" t="s">
        <v>22</v>
      </c>
      <c r="E822" s="3">
        <v>24</v>
      </c>
      <c r="F822" s="3">
        <v>4.5</v>
      </c>
      <c r="G822" s="605"/>
      <c r="H822" s="18">
        <v>2</v>
      </c>
      <c r="I822" s="6" t="s">
        <v>346</v>
      </c>
      <c r="J822" s="2" t="s">
        <v>22</v>
      </c>
      <c r="K822" s="3">
        <v>24</v>
      </c>
      <c r="L822" s="3">
        <v>4.5</v>
      </c>
      <c r="M822" s="792"/>
      <c r="N822" s="25">
        <v>1</v>
      </c>
    </row>
    <row r="823" spans="1:14" s="50" customFormat="1" x14ac:dyDescent="0.3">
      <c r="A823" s="25">
        <v>1</v>
      </c>
      <c r="B823" s="883" t="s">
        <v>77</v>
      </c>
      <c r="C823" s="6" t="s">
        <v>202</v>
      </c>
      <c r="D823" s="2" t="s">
        <v>2</v>
      </c>
      <c r="E823" s="3">
        <v>12</v>
      </c>
      <c r="F823" s="3">
        <v>41.1</v>
      </c>
      <c r="G823" s="605"/>
      <c r="H823" s="883" t="s">
        <v>0</v>
      </c>
      <c r="I823" s="6" t="s">
        <v>202</v>
      </c>
      <c r="J823" s="2" t="s">
        <v>2</v>
      </c>
      <c r="K823" s="3">
        <v>12</v>
      </c>
      <c r="L823" s="3">
        <v>41.1</v>
      </c>
      <c r="M823" s="786"/>
      <c r="N823" s="25">
        <v>1</v>
      </c>
    </row>
    <row r="824" spans="1:14" s="25" customFormat="1" x14ac:dyDescent="0.3">
      <c r="A824" s="25">
        <v>1</v>
      </c>
      <c r="B824" s="883" t="s">
        <v>23</v>
      </c>
      <c r="C824" s="6" t="s">
        <v>107</v>
      </c>
      <c r="D824" s="2" t="s">
        <v>14</v>
      </c>
      <c r="E824" s="3">
        <v>3.4</v>
      </c>
      <c r="F824" s="3">
        <v>93.2</v>
      </c>
      <c r="G824" s="606"/>
      <c r="H824" s="883" t="s">
        <v>77</v>
      </c>
      <c r="I824" s="6" t="s">
        <v>107</v>
      </c>
      <c r="J824" s="2" t="s">
        <v>14</v>
      </c>
      <c r="K824" s="3">
        <v>3.4</v>
      </c>
      <c r="L824" s="3">
        <v>93.2</v>
      </c>
      <c r="M824" s="788"/>
      <c r="N824" s="25">
        <v>1</v>
      </c>
    </row>
    <row r="825" spans="1:14" s="25" customFormat="1" ht="18.75" customHeight="1" x14ac:dyDescent="0.3">
      <c r="A825" s="25">
        <v>1</v>
      </c>
      <c r="B825" s="883" t="s">
        <v>51</v>
      </c>
      <c r="C825" s="6" t="s">
        <v>110</v>
      </c>
      <c r="D825" s="2" t="s">
        <v>25</v>
      </c>
      <c r="E825" s="3">
        <v>100</v>
      </c>
      <c r="F825" s="3">
        <v>47</v>
      </c>
      <c r="G825" s="8"/>
      <c r="H825" s="883" t="s">
        <v>51</v>
      </c>
      <c r="I825" s="6" t="s">
        <v>110</v>
      </c>
      <c r="J825" s="2" t="s">
        <v>25</v>
      </c>
      <c r="K825" s="3">
        <v>100</v>
      </c>
      <c r="L825" s="3">
        <v>47</v>
      </c>
      <c r="N825" s="25">
        <v>1</v>
      </c>
    </row>
    <row r="826" spans="1:14" s="25" customFormat="1" ht="19.5" customHeight="1" x14ac:dyDescent="0.3">
      <c r="A826" s="25">
        <v>1</v>
      </c>
      <c r="B826" s="883"/>
      <c r="C826" s="6"/>
      <c r="D826" s="2"/>
      <c r="E826" s="3"/>
      <c r="F826" s="3"/>
      <c r="G826" s="605"/>
      <c r="H826" s="883"/>
      <c r="I826" s="6"/>
      <c r="J826" s="2"/>
      <c r="K826" s="3"/>
      <c r="L826" s="3"/>
      <c r="M826" s="788"/>
      <c r="N826" s="25">
        <v>1</v>
      </c>
    </row>
    <row r="827" spans="1:14" s="25" customFormat="1" x14ac:dyDescent="0.3">
      <c r="A827" s="25">
        <v>1</v>
      </c>
      <c r="B827" s="5"/>
      <c r="C827" s="6"/>
      <c r="D827" s="2"/>
      <c r="E827" s="3"/>
      <c r="F827" s="3"/>
      <c r="G827" s="656"/>
      <c r="H827" s="5"/>
      <c r="I827" s="6"/>
      <c r="J827" s="2"/>
      <c r="K827" s="3"/>
      <c r="L827" s="3"/>
      <c r="M827" s="788"/>
      <c r="N827" s="25">
        <v>1</v>
      </c>
    </row>
    <row r="828" spans="1:14" s="25" customFormat="1" x14ac:dyDescent="0.3">
      <c r="A828" s="25">
        <v>1</v>
      </c>
      <c r="B828" s="5"/>
      <c r="C828" s="6"/>
      <c r="D828" s="2" t="s">
        <v>128</v>
      </c>
      <c r="E828" s="3">
        <f>SUM(E820:E826)</f>
        <v>254.4</v>
      </c>
      <c r="F828" s="3">
        <f>SUM(F820:F826)</f>
        <v>706.0100000000001</v>
      </c>
      <c r="G828" s="658">
        <v>587.5</v>
      </c>
      <c r="H828" s="5"/>
      <c r="I828" s="6"/>
      <c r="J828" s="2" t="s">
        <v>128</v>
      </c>
      <c r="K828" s="3">
        <f>SUM(K820:K826)</f>
        <v>267.39999999999998</v>
      </c>
      <c r="L828" s="3">
        <f>SUM(L820:L826)</f>
        <v>817.5200000000001</v>
      </c>
      <c r="M828" s="788"/>
      <c r="N828" s="25">
        <v>1</v>
      </c>
    </row>
    <row r="829" spans="1:14" s="25" customFormat="1" x14ac:dyDescent="0.3">
      <c r="A829" s="25">
        <v>1</v>
      </c>
      <c r="B829" s="5"/>
      <c r="C829" s="6"/>
      <c r="D829" s="2"/>
      <c r="E829" s="3"/>
      <c r="F829" s="3"/>
      <c r="G829" s="678">
        <f>F828-G828</f>
        <v>118.5100000000001</v>
      </c>
      <c r="H829" s="5"/>
      <c r="I829" s="6"/>
      <c r="J829" s="2"/>
      <c r="K829" s="3"/>
      <c r="L829" s="3"/>
      <c r="M829" s="788"/>
      <c r="N829" s="25">
        <v>1</v>
      </c>
    </row>
    <row r="830" spans="1:14" s="25" customFormat="1" x14ac:dyDescent="0.3">
      <c r="A830" s="25">
        <v>1</v>
      </c>
      <c r="B830" s="28" t="s">
        <v>124</v>
      </c>
      <c r="C830" s="3" t="s">
        <v>259</v>
      </c>
      <c r="D830" s="2" t="s">
        <v>125</v>
      </c>
      <c r="E830" s="3" t="s">
        <v>126</v>
      </c>
      <c r="F830" s="3" t="s">
        <v>127</v>
      </c>
      <c r="G830" s="656"/>
      <c r="H830" s="28" t="s">
        <v>124</v>
      </c>
      <c r="I830" s="3" t="s">
        <v>247</v>
      </c>
      <c r="J830" s="2" t="s">
        <v>125</v>
      </c>
      <c r="K830" s="3" t="s">
        <v>126</v>
      </c>
      <c r="L830" s="3" t="s">
        <v>127</v>
      </c>
      <c r="M830" s="788"/>
      <c r="N830" s="25">
        <v>1</v>
      </c>
    </row>
    <row r="831" spans="1:14" s="50" customFormat="1" ht="18.75" customHeight="1" x14ac:dyDescent="0.3">
      <c r="A831" s="25">
        <v>1</v>
      </c>
      <c r="B831" s="883" t="s">
        <v>8</v>
      </c>
      <c r="C831" s="6" t="s">
        <v>382</v>
      </c>
      <c r="D831" s="2" t="s">
        <v>147</v>
      </c>
      <c r="E831" s="3">
        <v>60</v>
      </c>
      <c r="F831" s="3">
        <v>134.75</v>
      </c>
      <c r="G831" s="656"/>
      <c r="H831" s="883" t="s">
        <v>8</v>
      </c>
      <c r="I831" s="6" t="s">
        <v>382</v>
      </c>
      <c r="J831" s="2" t="s">
        <v>147</v>
      </c>
      <c r="K831" s="3">
        <v>60</v>
      </c>
      <c r="L831" s="3">
        <v>134.75</v>
      </c>
      <c r="M831" s="792"/>
      <c r="N831" s="25">
        <v>1</v>
      </c>
    </row>
    <row r="832" spans="1:14" s="25" customFormat="1" ht="19.5" customHeight="1" x14ac:dyDescent="0.3">
      <c r="A832" s="25">
        <v>1</v>
      </c>
      <c r="B832" s="5">
        <v>2</v>
      </c>
      <c r="C832" s="6" t="s">
        <v>206</v>
      </c>
      <c r="D832" s="2" t="s">
        <v>7</v>
      </c>
      <c r="E832" s="3">
        <v>50</v>
      </c>
      <c r="F832" s="3">
        <v>183</v>
      </c>
      <c r="G832" s="656"/>
      <c r="H832" s="5">
        <v>2</v>
      </c>
      <c r="I832" s="6" t="s">
        <v>206</v>
      </c>
      <c r="J832" s="2" t="s">
        <v>7</v>
      </c>
      <c r="K832" s="3">
        <v>50</v>
      </c>
      <c r="L832" s="3">
        <v>183</v>
      </c>
      <c r="M832" s="788"/>
      <c r="N832" s="25">
        <v>1</v>
      </c>
    </row>
    <row r="833" spans="1:14" s="8" customFormat="1" x14ac:dyDescent="0.3">
      <c r="A833" s="25">
        <v>1</v>
      </c>
      <c r="B833" s="883" t="s">
        <v>0</v>
      </c>
      <c r="C833" s="6" t="s">
        <v>179</v>
      </c>
      <c r="D833" s="2" t="s">
        <v>17</v>
      </c>
      <c r="E833" s="3">
        <v>23</v>
      </c>
      <c r="F833" s="3">
        <v>202.4</v>
      </c>
      <c r="G833" s="656"/>
      <c r="H833" s="883">
        <v>3</v>
      </c>
      <c r="I833" s="6" t="s">
        <v>179</v>
      </c>
      <c r="J833" s="2" t="s">
        <v>44</v>
      </c>
      <c r="K833" s="3">
        <v>28</v>
      </c>
      <c r="L833" s="3">
        <v>242.89</v>
      </c>
      <c r="M833" s="786"/>
      <c r="N833" s="25">
        <v>1</v>
      </c>
    </row>
    <row r="834" spans="1:14" s="8" customFormat="1" x14ac:dyDescent="0.3">
      <c r="A834" s="25">
        <v>1</v>
      </c>
      <c r="B834" s="883">
        <v>4</v>
      </c>
      <c r="C834" s="6" t="s">
        <v>87</v>
      </c>
      <c r="D834" s="2" t="s">
        <v>22</v>
      </c>
      <c r="E834" s="3">
        <v>26</v>
      </c>
      <c r="F834" s="3">
        <v>5.5719999999999992</v>
      </c>
      <c r="G834" s="656"/>
      <c r="H834" s="883">
        <v>4</v>
      </c>
      <c r="I834" s="6" t="s">
        <v>87</v>
      </c>
      <c r="J834" s="2" t="s">
        <v>22</v>
      </c>
      <c r="K834" s="3">
        <v>26</v>
      </c>
      <c r="L834" s="3">
        <v>5.5719999999999992</v>
      </c>
      <c r="M834" s="786"/>
      <c r="N834" s="25">
        <v>1</v>
      </c>
    </row>
    <row r="835" spans="1:14" s="50" customFormat="1" ht="18.75" customHeight="1" x14ac:dyDescent="0.3">
      <c r="A835" s="25">
        <v>1</v>
      </c>
      <c r="B835" s="883" t="s">
        <v>23</v>
      </c>
      <c r="C835" s="6" t="s">
        <v>113</v>
      </c>
      <c r="D835" s="2" t="s">
        <v>2</v>
      </c>
      <c r="E835" s="3">
        <v>15</v>
      </c>
      <c r="F835" s="3">
        <v>94.2</v>
      </c>
      <c r="G835" s="656"/>
      <c r="H835" s="883" t="s">
        <v>23</v>
      </c>
      <c r="I835" s="6" t="s">
        <v>113</v>
      </c>
      <c r="J835" s="2" t="s">
        <v>2</v>
      </c>
      <c r="K835" s="3">
        <v>15</v>
      </c>
      <c r="L835" s="3">
        <v>94.2</v>
      </c>
      <c r="M835" s="786"/>
      <c r="N835" s="25">
        <v>1</v>
      </c>
    </row>
    <row r="836" spans="1:14" s="50" customFormat="1" x14ac:dyDescent="0.3">
      <c r="A836" s="25">
        <v>1</v>
      </c>
      <c r="B836" s="883" t="s">
        <v>51</v>
      </c>
      <c r="C836" s="6" t="s">
        <v>107</v>
      </c>
      <c r="D836" s="2" t="s">
        <v>14</v>
      </c>
      <c r="E836" s="3">
        <v>3.4</v>
      </c>
      <c r="F836" s="3">
        <v>93.2</v>
      </c>
      <c r="G836" s="656"/>
      <c r="H836" s="883" t="s">
        <v>51</v>
      </c>
      <c r="I836" s="6" t="s">
        <v>107</v>
      </c>
      <c r="J836" s="2" t="s">
        <v>14</v>
      </c>
      <c r="K836" s="3">
        <v>3.4</v>
      </c>
      <c r="L836" s="3">
        <v>93.2</v>
      </c>
      <c r="M836" s="786"/>
      <c r="N836" s="25">
        <v>1</v>
      </c>
    </row>
    <row r="837" spans="1:14" s="25" customFormat="1" ht="19.5" customHeight="1" x14ac:dyDescent="0.3">
      <c r="A837" s="25">
        <v>1</v>
      </c>
      <c r="B837" s="884" t="s">
        <v>15</v>
      </c>
      <c r="C837" s="372" t="s">
        <v>108</v>
      </c>
      <c r="D837" s="373" t="s">
        <v>65</v>
      </c>
      <c r="E837" s="374">
        <v>1.2</v>
      </c>
      <c r="F837" s="374">
        <v>21.5</v>
      </c>
      <c r="G837" s="746"/>
      <c r="H837" s="884" t="s">
        <v>15</v>
      </c>
      <c r="I837" s="372" t="s">
        <v>108</v>
      </c>
      <c r="J837" s="373" t="s">
        <v>65</v>
      </c>
      <c r="K837" s="374">
        <v>1.2</v>
      </c>
      <c r="L837" s="374">
        <v>21.5</v>
      </c>
      <c r="M837" s="788"/>
      <c r="N837" s="25">
        <v>1</v>
      </c>
    </row>
    <row r="838" spans="1:14" s="50" customFormat="1" ht="18.75" customHeight="1" x14ac:dyDescent="0.3">
      <c r="A838" s="25">
        <v>1</v>
      </c>
      <c r="B838" s="884" t="s">
        <v>53</v>
      </c>
      <c r="C838" s="372" t="s">
        <v>93</v>
      </c>
      <c r="D838" s="373" t="s">
        <v>2</v>
      </c>
      <c r="E838" s="374">
        <v>75</v>
      </c>
      <c r="F838" s="374">
        <v>92</v>
      </c>
      <c r="G838" s="748"/>
      <c r="H838" s="884" t="s">
        <v>53</v>
      </c>
      <c r="I838" s="372" t="s">
        <v>93</v>
      </c>
      <c r="J838" s="373" t="s">
        <v>2</v>
      </c>
      <c r="K838" s="374">
        <v>75</v>
      </c>
      <c r="L838" s="374">
        <v>92</v>
      </c>
      <c r="M838" s="786"/>
      <c r="N838" s="25">
        <v>1</v>
      </c>
    </row>
    <row r="839" spans="1:14" s="50" customFormat="1" x14ac:dyDescent="0.3">
      <c r="A839" s="25">
        <v>1</v>
      </c>
      <c r="B839" s="371"/>
      <c r="C839" s="372"/>
      <c r="D839" s="373"/>
      <c r="E839" s="374"/>
      <c r="F839" s="374"/>
      <c r="G839" s="746"/>
      <c r="H839" s="371"/>
      <c r="I839" s="372"/>
      <c r="J839" s="373"/>
      <c r="K839" s="374"/>
      <c r="L839" s="374"/>
      <c r="M839" s="792"/>
      <c r="N839" s="25">
        <v>1</v>
      </c>
    </row>
    <row r="840" spans="1:14" s="25" customFormat="1" x14ac:dyDescent="0.3">
      <c r="A840" s="25">
        <v>1</v>
      </c>
      <c r="B840" s="884"/>
      <c r="C840" s="372"/>
      <c r="D840" s="373" t="s">
        <v>128</v>
      </c>
      <c r="E840" s="374">
        <f>SUM(E831:E839)</f>
        <v>253.6</v>
      </c>
      <c r="F840" s="374">
        <f>SUM(F831:F839)</f>
        <v>826.62200000000007</v>
      </c>
      <c r="G840" s="747">
        <v>822.5</v>
      </c>
      <c r="H840" s="884"/>
      <c r="I840" s="372"/>
      <c r="J840" s="373" t="s">
        <v>128</v>
      </c>
      <c r="K840" s="374">
        <f>SUM(K831:K839)</f>
        <v>258.60000000000002</v>
      </c>
      <c r="L840" s="374">
        <f>SUM(L831:L839)</f>
        <v>867.11200000000008</v>
      </c>
      <c r="M840" s="788"/>
      <c r="N840" s="25">
        <v>1</v>
      </c>
    </row>
    <row r="841" spans="1:14" s="25" customFormat="1" x14ac:dyDescent="0.3">
      <c r="A841" s="25">
        <v>1</v>
      </c>
      <c r="B841" s="371"/>
      <c r="C841" s="372"/>
      <c r="D841" s="373"/>
      <c r="E841" s="374"/>
      <c r="F841" s="374"/>
      <c r="G841" s="749">
        <f>F840-G840</f>
        <v>4.1220000000000709</v>
      </c>
      <c r="H841" s="371"/>
      <c r="I841" s="372"/>
      <c r="J841" s="373"/>
      <c r="K841" s="374"/>
      <c r="L841" s="374"/>
      <c r="M841" s="788"/>
      <c r="N841" s="25">
        <v>1</v>
      </c>
    </row>
    <row r="842" spans="1:14" s="25" customFormat="1" x14ac:dyDescent="0.3">
      <c r="A842" s="25">
        <v>1</v>
      </c>
      <c r="B842" s="371"/>
      <c r="C842" s="372"/>
      <c r="D842" s="373"/>
      <c r="E842" s="374"/>
      <c r="F842" s="374"/>
      <c r="G842" s="746"/>
      <c r="H842" s="371"/>
      <c r="I842" s="372"/>
      <c r="J842" s="373"/>
      <c r="K842" s="374"/>
      <c r="L842" s="374"/>
      <c r="M842" s="788"/>
      <c r="N842" s="25">
        <v>1</v>
      </c>
    </row>
    <row r="843" spans="1:14" s="25" customFormat="1" x14ac:dyDescent="0.3">
      <c r="A843" s="25">
        <v>1</v>
      </c>
      <c r="B843" s="884"/>
      <c r="C843" s="372"/>
      <c r="D843" s="373" t="s">
        <v>136</v>
      </c>
      <c r="E843" s="374">
        <f>+E840+E828</f>
        <v>508</v>
      </c>
      <c r="F843" s="374">
        <f>+F840+F828</f>
        <v>1532.6320000000001</v>
      </c>
      <c r="G843" s="746"/>
      <c r="H843" s="374"/>
      <c r="I843" s="374"/>
      <c r="J843" s="374" t="s">
        <v>136</v>
      </c>
      <c r="K843" s="374">
        <f>+K840+K828</f>
        <v>526</v>
      </c>
      <c r="L843" s="374">
        <f>+L840+L828</f>
        <v>1684.6320000000001</v>
      </c>
      <c r="M843" s="788"/>
      <c r="N843" s="25">
        <v>1</v>
      </c>
    </row>
    <row r="844" spans="1:14" s="25" customFormat="1" x14ac:dyDescent="0.3">
      <c r="A844" s="25">
        <v>1</v>
      </c>
      <c r="B844" s="804"/>
      <c r="C844" s="378"/>
      <c r="D844" s="805"/>
      <c r="E844" s="806"/>
      <c r="F844" s="806"/>
      <c r="G844" s="745"/>
      <c r="H844" s="806"/>
      <c r="I844" s="806"/>
      <c r="J844" s="806"/>
      <c r="K844" s="806"/>
      <c r="L844" s="806"/>
      <c r="M844" s="788"/>
      <c r="N844" s="25">
        <v>1</v>
      </c>
    </row>
    <row r="845" spans="1:14" s="25" customFormat="1" x14ac:dyDescent="0.3">
      <c r="A845" s="25">
        <v>1</v>
      </c>
      <c r="B845" s="804"/>
      <c r="C845" s="804"/>
      <c r="D845" s="804"/>
      <c r="E845" s="804"/>
      <c r="F845" s="804"/>
      <c r="G845" s="750"/>
      <c r="H845" s="378"/>
      <c r="I845" s="806"/>
      <c r="J845" s="806"/>
      <c r="K845" s="806"/>
      <c r="L845" s="806"/>
      <c r="M845" s="788"/>
      <c r="N845" s="25">
        <v>1</v>
      </c>
    </row>
    <row r="846" spans="1:14" s="25" customFormat="1" x14ac:dyDescent="0.3">
      <c r="A846" s="25">
        <v>1</v>
      </c>
      <c r="B846" s="804"/>
      <c r="C846" s="378"/>
      <c r="D846" s="805"/>
      <c r="E846" s="806"/>
      <c r="F846" s="806"/>
      <c r="G846" s="745"/>
      <c r="H846" s="806"/>
      <c r="I846" s="806"/>
      <c r="J846" s="806"/>
      <c r="K846" s="806"/>
      <c r="L846" s="806"/>
      <c r="M846" s="788"/>
      <c r="N846" s="25">
        <v>1</v>
      </c>
    </row>
    <row r="847" spans="1:14" s="25" customFormat="1" ht="18.75" customHeight="1" x14ac:dyDescent="0.3">
      <c r="A847" s="25">
        <v>1</v>
      </c>
      <c r="B847" s="360"/>
      <c r="C847" s="379" t="s">
        <v>130</v>
      </c>
      <c r="D847" s="360"/>
      <c r="E847" s="380" t="s">
        <v>131</v>
      </c>
      <c r="F847" s="362"/>
      <c r="G847" s="745"/>
      <c r="H847" s="360"/>
      <c r="I847" s="379" t="s">
        <v>130</v>
      </c>
      <c r="J847" s="360"/>
      <c r="K847" s="380" t="s">
        <v>131</v>
      </c>
      <c r="L847" s="362"/>
      <c r="M847" s="788"/>
      <c r="N847" s="25">
        <v>1</v>
      </c>
    </row>
    <row r="848" spans="1:14" s="25" customFormat="1" ht="51.75" customHeight="1" x14ac:dyDescent="0.3">
      <c r="A848" s="25">
        <v>1</v>
      </c>
      <c r="B848" s="360"/>
      <c r="C848" s="381" t="s">
        <v>132</v>
      </c>
      <c r="D848" s="360"/>
      <c r="E848" s="381" t="s">
        <v>140</v>
      </c>
      <c r="F848" s="382"/>
      <c r="G848" s="746"/>
      <c r="H848" s="360"/>
      <c r="I848" s="381" t="s">
        <v>139</v>
      </c>
      <c r="J848" s="360"/>
      <c r="K848" s="381" t="s">
        <v>140</v>
      </c>
      <c r="L848" s="382"/>
      <c r="M848" s="788"/>
      <c r="N848" s="25">
        <v>1</v>
      </c>
    </row>
    <row r="849" spans="1:14" s="25" customFormat="1" ht="33" customHeight="1" x14ac:dyDescent="0.3">
      <c r="A849" s="25">
        <v>1</v>
      </c>
      <c r="C849" s="38"/>
      <c r="E849" s="38"/>
      <c r="F849" s="39"/>
      <c r="G849" s="605"/>
      <c r="I849" s="38"/>
      <c r="K849" s="38"/>
      <c r="L849" s="39"/>
      <c r="M849" s="788"/>
      <c r="N849" s="25">
        <v>1</v>
      </c>
    </row>
    <row r="850" spans="1:14" s="96" customFormat="1" x14ac:dyDescent="0.3">
      <c r="A850" s="25">
        <v>1</v>
      </c>
      <c r="C850" s="19"/>
      <c r="D850" s="19"/>
      <c r="E850" s="19"/>
      <c r="F850" s="19"/>
      <c r="G850" s="656"/>
      <c r="I850" s="19"/>
      <c r="J850" s="19"/>
      <c r="K850" s="19"/>
      <c r="L850" s="19"/>
      <c r="M850" s="787"/>
      <c r="N850" s="25">
        <v>1</v>
      </c>
    </row>
    <row r="851" spans="1:14" s="25" customFormat="1" ht="18.75" customHeight="1" x14ac:dyDescent="0.3">
      <c r="A851" s="25">
        <v>1</v>
      </c>
      <c r="C851" s="22" t="s">
        <v>115</v>
      </c>
      <c r="D851" s="20"/>
      <c r="E851" s="20"/>
      <c r="F851" s="20"/>
      <c r="G851" s="656"/>
      <c r="I851" s="22" t="s">
        <v>115</v>
      </c>
      <c r="J851" s="20"/>
      <c r="K851" s="20"/>
      <c r="L851" s="20"/>
      <c r="M851" s="788"/>
      <c r="N851" s="25">
        <v>1</v>
      </c>
    </row>
    <row r="852" spans="1:14" s="25" customFormat="1" ht="18.75" customHeight="1" x14ac:dyDescent="0.3">
      <c r="A852" s="25">
        <v>1</v>
      </c>
      <c r="C852" s="22" t="s">
        <v>137</v>
      </c>
      <c r="D852" s="20"/>
      <c r="E852" s="20"/>
      <c r="F852" s="20"/>
      <c r="G852" s="657"/>
      <c r="I852" s="22" t="s">
        <v>138</v>
      </c>
      <c r="J852" s="20"/>
      <c r="K852" s="20"/>
      <c r="L852" s="20"/>
      <c r="M852" s="788"/>
      <c r="N852" s="25">
        <v>1</v>
      </c>
    </row>
    <row r="853" spans="1:14" s="25" customFormat="1" ht="18.75" customHeight="1" x14ac:dyDescent="0.3">
      <c r="A853" s="25">
        <v>1</v>
      </c>
      <c r="C853" s="20"/>
      <c r="D853" s="20"/>
      <c r="E853" s="20"/>
      <c r="F853" s="20"/>
      <c r="G853" s="658"/>
      <c r="I853" s="20"/>
      <c r="J853" s="20"/>
      <c r="K853" s="20"/>
      <c r="L853" s="20"/>
      <c r="M853" s="788"/>
      <c r="N853" s="25">
        <v>1</v>
      </c>
    </row>
    <row r="854" spans="1:14" s="25" customFormat="1" ht="18.75" customHeight="1" x14ac:dyDescent="0.3">
      <c r="A854" s="25">
        <v>1</v>
      </c>
      <c r="C854" s="20"/>
      <c r="D854" s="20"/>
      <c r="F854" s="603" t="s">
        <v>116</v>
      </c>
      <c r="G854" s="678"/>
      <c r="I854" s="20"/>
      <c r="J854" s="20"/>
      <c r="L854" s="603" t="s">
        <v>116</v>
      </c>
      <c r="M854" s="789"/>
      <c r="N854" s="25">
        <v>1</v>
      </c>
    </row>
    <row r="855" spans="1:14" s="25" customFormat="1" ht="18.75" customHeight="1" x14ac:dyDescent="0.3">
      <c r="A855" s="25">
        <v>1</v>
      </c>
      <c r="C855" s="20"/>
      <c r="D855" s="20"/>
      <c r="F855" s="603" t="s">
        <v>134</v>
      </c>
      <c r="G855" s="656"/>
      <c r="I855" s="20"/>
      <c r="J855" s="20"/>
      <c r="L855" s="603" t="s">
        <v>134</v>
      </c>
      <c r="M855" s="789"/>
      <c r="N855" s="25">
        <v>1</v>
      </c>
    </row>
    <row r="856" spans="1:14" s="25" customFormat="1" ht="18.75" customHeight="1" x14ac:dyDescent="0.3">
      <c r="A856" s="25">
        <v>1</v>
      </c>
      <c r="C856" s="20"/>
      <c r="D856" s="20"/>
      <c r="F856" s="603" t="s">
        <v>117</v>
      </c>
      <c r="G856" s="659"/>
      <c r="I856" s="20"/>
      <c r="J856" s="20"/>
      <c r="L856" s="603" t="s">
        <v>117</v>
      </c>
      <c r="M856" s="789"/>
      <c r="N856" s="25">
        <v>1</v>
      </c>
    </row>
    <row r="857" spans="1:14" s="25" customFormat="1" ht="18.75" customHeight="1" x14ac:dyDescent="0.3">
      <c r="A857" s="25">
        <v>1</v>
      </c>
      <c r="C857" s="20"/>
      <c r="D857" s="20"/>
      <c r="F857" s="603" t="s">
        <v>257</v>
      </c>
      <c r="G857" s="606"/>
      <c r="I857" s="20"/>
      <c r="J857" s="20"/>
      <c r="L857" s="603" t="s">
        <v>257</v>
      </c>
      <c r="M857" s="789"/>
      <c r="N857" s="25">
        <v>1</v>
      </c>
    </row>
    <row r="858" spans="1:14" s="25" customFormat="1" ht="18.75" customHeight="1" x14ac:dyDescent="0.3">
      <c r="A858" s="25">
        <v>1</v>
      </c>
      <c r="C858" s="20"/>
      <c r="D858" s="20"/>
      <c r="E858" s="20"/>
      <c r="F858" s="20"/>
      <c r="G858" s="656"/>
      <c r="I858" s="20"/>
      <c r="J858" s="20"/>
      <c r="K858" s="20"/>
      <c r="L858" s="20"/>
      <c r="M858" s="788"/>
      <c r="N858" s="25">
        <v>1</v>
      </c>
    </row>
    <row r="859" spans="1:14" s="25" customFormat="1" ht="18.75" customHeight="1" x14ac:dyDescent="0.3">
      <c r="A859" s="25">
        <v>1</v>
      </c>
      <c r="C859" s="20"/>
      <c r="D859" s="20"/>
      <c r="E859" s="20"/>
      <c r="F859" s="20"/>
      <c r="G859" s="656"/>
      <c r="I859" s="20"/>
      <c r="J859" s="20"/>
      <c r="K859" s="20"/>
      <c r="L859" s="20"/>
      <c r="M859" s="788"/>
      <c r="N859" s="25">
        <v>1</v>
      </c>
    </row>
    <row r="860" spans="1:14" s="25" customFormat="1" ht="18.75" customHeight="1" x14ac:dyDescent="0.3">
      <c r="A860" s="25">
        <v>1</v>
      </c>
      <c r="C860" s="20"/>
      <c r="D860" s="20"/>
      <c r="E860" s="20"/>
      <c r="F860" s="20"/>
      <c r="G860" s="656"/>
      <c r="I860" s="20"/>
      <c r="J860" s="20"/>
      <c r="K860" s="20"/>
      <c r="L860" s="20"/>
      <c r="M860" s="788"/>
      <c r="N860" s="25">
        <v>1</v>
      </c>
    </row>
    <row r="861" spans="1:14" s="25" customFormat="1" ht="18.75" customHeight="1" x14ac:dyDescent="0.3">
      <c r="A861" s="25">
        <v>1</v>
      </c>
      <c r="C861" s="1612" t="s">
        <v>119</v>
      </c>
      <c r="D861" s="1612"/>
      <c r="E861" s="1612"/>
      <c r="F861" s="26"/>
      <c r="G861" s="606"/>
      <c r="I861" s="1612" t="s">
        <v>119</v>
      </c>
      <c r="J861" s="1612"/>
      <c r="K861" s="1612"/>
      <c r="L861" s="26"/>
      <c r="M861" s="788"/>
      <c r="N861" s="25">
        <v>1</v>
      </c>
    </row>
    <row r="862" spans="1:14" s="25" customFormat="1" ht="18.75" customHeight="1" x14ac:dyDescent="0.3">
      <c r="A862" s="25">
        <v>1</v>
      </c>
      <c r="C862" s="1610">
        <v>45224</v>
      </c>
      <c r="D862" s="1610"/>
      <c r="E862" s="1610"/>
      <c r="F862" s="27"/>
      <c r="G862" s="606"/>
      <c r="I862" s="1610">
        <f>C862</f>
        <v>45224</v>
      </c>
      <c r="J862" s="1610"/>
      <c r="K862" s="1610"/>
      <c r="L862" s="27"/>
      <c r="M862" s="788"/>
      <c r="N862" s="25">
        <v>1</v>
      </c>
    </row>
    <row r="863" spans="1:14" s="25" customFormat="1" ht="18.75" customHeight="1" x14ac:dyDescent="0.3">
      <c r="A863" s="25">
        <v>1</v>
      </c>
      <c r="C863" s="20"/>
      <c r="D863" s="20"/>
      <c r="E863" s="20"/>
      <c r="F863" s="27"/>
      <c r="G863" s="606"/>
      <c r="I863" s="20"/>
      <c r="J863" s="20"/>
      <c r="K863" s="20"/>
      <c r="L863" s="27"/>
      <c r="M863" s="788"/>
      <c r="N863" s="25">
        <v>1</v>
      </c>
    </row>
    <row r="864" spans="1:14" s="25" customFormat="1" ht="18.75" customHeight="1" x14ac:dyDescent="0.3">
      <c r="A864" s="25">
        <v>1</v>
      </c>
      <c r="C864" s="882"/>
      <c r="D864" s="20"/>
      <c r="E864" s="20"/>
      <c r="F864" s="27"/>
      <c r="G864" s="606"/>
      <c r="I864" s="882"/>
      <c r="J864" s="20"/>
      <c r="K864" s="20"/>
      <c r="L864" s="27"/>
      <c r="M864" s="788"/>
      <c r="N864" s="25">
        <v>1</v>
      </c>
    </row>
    <row r="865" spans="1:14" s="25" customFormat="1" ht="18.75" customHeight="1" x14ac:dyDescent="0.3">
      <c r="A865" s="25">
        <v>1</v>
      </c>
      <c r="B865" s="28" t="s">
        <v>120</v>
      </c>
      <c r="C865" s="29" t="s">
        <v>121</v>
      </c>
      <c r="D865" s="1611" t="s">
        <v>122</v>
      </c>
      <c r="E865" s="1611"/>
      <c r="F865" s="1611"/>
      <c r="G865" s="606"/>
      <c r="H865" s="28" t="s">
        <v>120</v>
      </c>
      <c r="I865" s="29" t="s">
        <v>121</v>
      </c>
      <c r="J865" s="1611" t="s">
        <v>123</v>
      </c>
      <c r="K865" s="1611"/>
      <c r="L865" s="1611"/>
      <c r="M865" s="788"/>
      <c r="N865" s="25">
        <v>1</v>
      </c>
    </row>
    <row r="866" spans="1:14" s="25" customFormat="1" ht="18.75" customHeight="1" x14ac:dyDescent="0.3">
      <c r="A866" s="25">
        <v>1</v>
      </c>
      <c r="B866" s="28" t="s">
        <v>124</v>
      </c>
      <c r="C866" s="28" t="s">
        <v>265</v>
      </c>
      <c r="D866" s="29" t="s">
        <v>125</v>
      </c>
      <c r="E866" s="883" t="s">
        <v>126</v>
      </c>
      <c r="F866" s="883" t="s">
        <v>127</v>
      </c>
      <c r="G866" s="606"/>
      <c r="H866" s="28" t="s">
        <v>124</v>
      </c>
      <c r="I866" s="28" t="s">
        <v>265</v>
      </c>
      <c r="J866" s="29" t="s">
        <v>125</v>
      </c>
      <c r="K866" s="883" t="s">
        <v>126</v>
      </c>
      <c r="L866" s="883" t="s">
        <v>127</v>
      </c>
      <c r="M866" s="788"/>
      <c r="N866" s="25">
        <v>1</v>
      </c>
    </row>
    <row r="867" spans="1:14" s="25" customFormat="1" ht="19.5" customHeight="1" x14ac:dyDescent="0.3">
      <c r="A867" s="25">
        <v>1</v>
      </c>
      <c r="B867" s="5">
        <v>1</v>
      </c>
      <c r="C867" s="6" t="s">
        <v>72</v>
      </c>
      <c r="D867" s="2" t="s">
        <v>73</v>
      </c>
      <c r="E867" s="3">
        <v>68</v>
      </c>
      <c r="F867" s="3">
        <v>226</v>
      </c>
      <c r="G867" s="8"/>
      <c r="H867" s="5">
        <v>1</v>
      </c>
      <c r="I867" s="6" t="s">
        <v>72</v>
      </c>
      <c r="J867" s="2" t="s">
        <v>17</v>
      </c>
      <c r="K867" s="3">
        <v>81</v>
      </c>
      <c r="L867" s="3">
        <v>271.20000000000005</v>
      </c>
      <c r="M867" s="788"/>
      <c r="N867" s="25">
        <v>1</v>
      </c>
    </row>
    <row r="868" spans="1:14" s="8" customFormat="1" ht="18.75" customHeight="1" x14ac:dyDescent="0.3">
      <c r="A868" s="25">
        <v>1</v>
      </c>
      <c r="B868" s="883" t="s">
        <v>3</v>
      </c>
      <c r="C868" s="6" t="s">
        <v>61</v>
      </c>
      <c r="D868" s="2" t="s">
        <v>17</v>
      </c>
      <c r="E868" s="3">
        <v>29</v>
      </c>
      <c r="F868" s="3">
        <v>228.14999999999998</v>
      </c>
      <c r="G868" s="606"/>
      <c r="H868" s="883" t="s">
        <v>3</v>
      </c>
      <c r="I868" s="6" t="s">
        <v>61</v>
      </c>
      <c r="J868" s="2" t="s">
        <v>44</v>
      </c>
      <c r="K868" s="3">
        <v>34</v>
      </c>
      <c r="L868" s="3">
        <v>273.77999999999997</v>
      </c>
      <c r="M868" s="786">
        <v>45219</v>
      </c>
      <c r="N868" s="25">
        <v>1</v>
      </c>
    </row>
    <row r="869" spans="1:14" s="50" customFormat="1" x14ac:dyDescent="0.3">
      <c r="A869" s="25">
        <v>1</v>
      </c>
      <c r="B869" s="883" t="s">
        <v>0</v>
      </c>
      <c r="C869" s="6" t="s">
        <v>346</v>
      </c>
      <c r="D869" s="2" t="s">
        <v>22</v>
      </c>
      <c r="E869" s="3">
        <v>24</v>
      </c>
      <c r="F869" s="3">
        <v>4.5</v>
      </c>
      <c r="G869" s="605"/>
      <c r="H869" s="883" t="s">
        <v>0</v>
      </c>
      <c r="I869" s="6" t="s">
        <v>346</v>
      </c>
      <c r="J869" s="2" t="s">
        <v>22</v>
      </c>
      <c r="K869" s="3">
        <v>24</v>
      </c>
      <c r="L869" s="3">
        <v>4.5</v>
      </c>
      <c r="M869" s="786"/>
      <c r="N869" s="25">
        <v>1</v>
      </c>
    </row>
    <row r="870" spans="1:14" s="25" customFormat="1" x14ac:dyDescent="0.3">
      <c r="A870" s="25">
        <v>1</v>
      </c>
      <c r="B870" s="5">
        <v>4</v>
      </c>
      <c r="C870" s="6" t="s">
        <v>114</v>
      </c>
      <c r="D870" s="2" t="s">
        <v>2</v>
      </c>
      <c r="E870" s="3">
        <v>6</v>
      </c>
      <c r="F870" s="3">
        <v>28</v>
      </c>
      <c r="G870" s="605"/>
      <c r="H870" s="5">
        <v>4</v>
      </c>
      <c r="I870" s="6" t="s">
        <v>114</v>
      </c>
      <c r="J870" s="2" t="s">
        <v>2</v>
      </c>
      <c r="K870" s="3">
        <v>6</v>
      </c>
      <c r="L870" s="3">
        <v>28</v>
      </c>
      <c r="M870" s="788"/>
      <c r="N870" s="25">
        <v>1</v>
      </c>
    </row>
    <row r="871" spans="1:14" s="25" customFormat="1" x14ac:dyDescent="0.3">
      <c r="A871" s="25">
        <v>1</v>
      </c>
      <c r="B871" s="883" t="s">
        <v>23</v>
      </c>
      <c r="C871" s="6" t="s">
        <v>107</v>
      </c>
      <c r="D871" s="2" t="s">
        <v>14</v>
      </c>
      <c r="E871" s="3">
        <v>3.4</v>
      </c>
      <c r="F871" s="3">
        <v>93.2</v>
      </c>
      <c r="G871" s="606"/>
      <c r="H871" s="883" t="s">
        <v>23</v>
      </c>
      <c r="I871" s="6" t="s">
        <v>107</v>
      </c>
      <c r="J871" s="2" t="s">
        <v>14</v>
      </c>
      <c r="K871" s="3">
        <v>3.4</v>
      </c>
      <c r="L871" s="3">
        <v>93.2</v>
      </c>
      <c r="M871" s="788"/>
      <c r="N871" s="25">
        <v>1</v>
      </c>
    </row>
    <row r="872" spans="1:14" s="4" customFormat="1" x14ac:dyDescent="0.3">
      <c r="A872" s="25">
        <v>1</v>
      </c>
      <c r="B872" s="883" t="s">
        <v>51</v>
      </c>
      <c r="C872" s="6" t="s">
        <v>93</v>
      </c>
      <c r="D872" s="2">
        <v>200</v>
      </c>
      <c r="E872" s="3">
        <v>75</v>
      </c>
      <c r="F872" s="3">
        <v>92</v>
      </c>
      <c r="G872" s="8"/>
      <c r="H872" s="883" t="s">
        <v>51</v>
      </c>
      <c r="I872" s="6" t="s">
        <v>93</v>
      </c>
      <c r="J872" s="2">
        <v>200</v>
      </c>
      <c r="K872" s="3">
        <v>75</v>
      </c>
      <c r="L872" s="3">
        <v>92</v>
      </c>
      <c r="M872" s="790"/>
      <c r="N872" s="25">
        <v>1</v>
      </c>
    </row>
    <row r="873" spans="1:14" s="17" customFormat="1" x14ac:dyDescent="0.3">
      <c r="A873" s="96">
        <v>1</v>
      </c>
      <c r="B873" s="47" t="s">
        <v>15</v>
      </c>
      <c r="C873" s="48" t="s">
        <v>80</v>
      </c>
      <c r="D873" s="49" t="s">
        <v>5</v>
      </c>
      <c r="E873" s="46">
        <v>30</v>
      </c>
      <c r="F873" s="384">
        <v>124.6</v>
      </c>
      <c r="H873" s="47" t="s">
        <v>15</v>
      </c>
      <c r="I873" s="48" t="s">
        <v>80</v>
      </c>
      <c r="J873" s="49" t="s">
        <v>5</v>
      </c>
      <c r="K873" s="46">
        <v>30</v>
      </c>
      <c r="L873" s="384">
        <v>124.6</v>
      </c>
      <c r="N873" s="96">
        <v>1</v>
      </c>
    </row>
    <row r="874" spans="1:14" s="25" customFormat="1" x14ac:dyDescent="0.3">
      <c r="A874" s="25">
        <v>1</v>
      </c>
      <c r="B874" s="5"/>
      <c r="C874" s="408"/>
      <c r="D874" s="409"/>
      <c r="E874" s="410"/>
      <c r="F874" s="410"/>
      <c r="G874" s="780"/>
      <c r="H874" s="407"/>
      <c r="I874" s="408"/>
      <c r="J874" s="409"/>
      <c r="K874" s="410"/>
      <c r="L874" s="3"/>
      <c r="M874" s="788"/>
      <c r="N874" s="25">
        <v>1</v>
      </c>
    </row>
    <row r="875" spans="1:14" s="25" customFormat="1" x14ac:dyDescent="0.3">
      <c r="A875" s="25">
        <v>1</v>
      </c>
      <c r="B875" s="5"/>
      <c r="C875" s="408"/>
      <c r="D875" s="409" t="s">
        <v>128</v>
      </c>
      <c r="E875" s="410">
        <f>SUM(E867:E873)</f>
        <v>235.4</v>
      </c>
      <c r="F875" s="410">
        <f>SUM(F867:F873)</f>
        <v>796.45</v>
      </c>
      <c r="G875" s="782">
        <v>587.5</v>
      </c>
      <c r="H875" s="407"/>
      <c r="I875" s="408"/>
      <c r="J875" s="409" t="s">
        <v>128</v>
      </c>
      <c r="K875" s="410">
        <f>SUM(K867:K873)</f>
        <v>253.4</v>
      </c>
      <c r="L875" s="3">
        <f>SUM(L867:L873)</f>
        <v>887.28000000000009</v>
      </c>
      <c r="M875" s="788"/>
      <c r="N875" s="25">
        <v>1</v>
      </c>
    </row>
    <row r="876" spans="1:14" s="25" customFormat="1" x14ac:dyDescent="0.3">
      <c r="A876" s="25">
        <v>1</v>
      </c>
      <c r="B876" s="5"/>
      <c r="C876" s="408"/>
      <c r="D876" s="409"/>
      <c r="E876" s="410"/>
      <c r="F876" s="410"/>
      <c r="G876" s="784">
        <f>F875-G875</f>
        <v>208.95000000000005</v>
      </c>
      <c r="H876" s="407"/>
      <c r="I876" s="408"/>
      <c r="J876" s="409"/>
      <c r="K876" s="410"/>
      <c r="L876" s="3"/>
      <c r="M876" s="788"/>
      <c r="N876" s="25">
        <v>1</v>
      </c>
    </row>
    <row r="877" spans="1:14" s="25" customFormat="1" x14ac:dyDescent="0.3">
      <c r="A877" s="25">
        <v>1</v>
      </c>
      <c r="B877" s="5"/>
      <c r="C877" s="408"/>
      <c r="D877" s="409"/>
      <c r="E877" s="410"/>
      <c r="F877" s="410"/>
      <c r="G877" s="781"/>
      <c r="H877" s="407"/>
      <c r="I877" s="408"/>
      <c r="J877" s="409"/>
      <c r="K877" s="410"/>
      <c r="L877" s="3"/>
      <c r="M877" s="788"/>
      <c r="N877" s="25">
        <v>1</v>
      </c>
    </row>
    <row r="878" spans="1:14" s="25" customFormat="1" x14ac:dyDescent="0.3">
      <c r="A878" s="25">
        <v>1</v>
      </c>
      <c r="B878" s="28" t="s">
        <v>124</v>
      </c>
      <c r="C878" s="410" t="s">
        <v>259</v>
      </c>
      <c r="D878" s="409" t="s">
        <v>125</v>
      </c>
      <c r="E878" s="410" t="s">
        <v>126</v>
      </c>
      <c r="F878" s="410" t="s">
        <v>127</v>
      </c>
      <c r="G878" s="781"/>
      <c r="H878" s="406" t="s">
        <v>124</v>
      </c>
      <c r="I878" s="410" t="s">
        <v>247</v>
      </c>
      <c r="J878" s="409" t="s">
        <v>125</v>
      </c>
      <c r="K878" s="410" t="s">
        <v>126</v>
      </c>
      <c r="L878" s="3" t="s">
        <v>127</v>
      </c>
      <c r="M878" s="788"/>
      <c r="N878" s="25">
        <v>1</v>
      </c>
    </row>
    <row r="879" spans="1:14" s="50" customFormat="1" ht="18.75" customHeight="1" x14ac:dyDescent="0.3">
      <c r="A879" s="25">
        <v>1</v>
      </c>
      <c r="B879" s="883">
        <v>1</v>
      </c>
      <c r="C879" s="408" t="s">
        <v>100</v>
      </c>
      <c r="D879" s="409" t="s">
        <v>9</v>
      </c>
      <c r="E879" s="410">
        <v>60</v>
      </c>
      <c r="F879" s="410">
        <v>287.25</v>
      </c>
      <c r="G879" s="781"/>
      <c r="H879" s="885">
        <v>1</v>
      </c>
      <c r="I879" s="408" t="s">
        <v>100</v>
      </c>
      <c r="J879" s="409" t="s">
        <v>9</v>
      </c>
      <c r="K879" s="410">
        <v>60</v>
      </c>
      <c r="L879" s="3">
        <v>287.25</v>
      </c>
      <c r="M879" s="792"/>
      <c r="N879" s="25">
        <v>1</v>
      </c>
    </row>
    <row r="880" spans="1:14" s="25" customFormat="1" ht="19.5" customHeight="1" x14ac:dyDescent="0.3">
      <c r="A880" s="25">
        <v>1</v>
      </c>
      <c r="B880" s="5">
        <v>2</v>
      </c>
      <c r="C880" s="408" t="s">
        <v>348</v>
      </c>
      <c r="D880" s="409" t="s">
        <v>7</v>
      </c>
      <c r="E880" s="410">
        <v>50</v>
      </c>
      <c r="F880" s="410">
        <v>252.12</v>
      </c>
      <c r="G880" s="781"/>
      <c r="H880" s="407">
        <v>2</v>
      </c>
      <c r="I880" s="408" t="s">
        <v>348</v>
      </c>
      <c r="J880" s="409" t="s">
        <v>7</v>
      </c>
      <c r="K880" s="410">
        <v>50</v>
      </c>
      <c r="L880" s="3">
        <v>252.12</v>
      </c>
      <c r="M880" s="788"/>
      <c r="N880" s="25">
        <v>1</v>
      </c>
    </row>
    <row r="881" spans="1:14" s="8" customFormat="1" x14ac:dyDescent="0.3">
      <c r="A881" s="25">
        <v>1</v>
      </c>
      <c r="B881" s="883" t="s">
        <v>0</v>
      </c>
      <c r="C881" s="408" t="s">
        <v>278</v>
      </c>
      <c r="D881" s="409" t="s">
        <v>17</v>
      </c>
      <c r="E881" s="410">
        <v>20</v>
      </c>
      <c r="F881" s="410">
        <v>213.71</v>
      </c>
      <c r="G881" s="781"/>
      <c r="H881" s="885" t="s">
        <v>0</v>
      </c>
      <c r="I881" s="408" t="s">
        <v>278</v>
      </c>
      <c r="J881" s="409" t="s">
        <v>44</v>
      </c>
      <c r="K881" s="410">
        <v>24</v>
      </c>
      <c r="L881" s="3">
        <v>256.45</v>
      </c>
      <c r="M881" s="786"/>
      <c r="N881" s="25">
        <v>1</v>
      </c>
    </row>
    <row r="882" spans="1:14" s="50" customFormat="1" ht="18.75" customHeight="1" x14ac:dyDescent="0.3">
      <c r="A882" s="25">
        <v>1</v>
      </c>
      <c r="B882" s="18">
        <v>4</v>
      </c>
      <c r="C882" s="408" t="s">
        <v>346</v>
      </c>
      <c r="D882" s="409" t="s">
        <v>22</v>
      </c>
      <c r="E882" s="410">
        <v>24</v>
      </c>
      <c r="F882" s="410">
        <v>4.5</v>
      </c>
      <c r="G882" s="781"/>
      <c r="H882" s="807">
        <v>4</v>
      </c>
      <c r="I882" s="408" t="s">
        <v>346</v>
      </c>
      <c r="J882" s="409" t="s">
        <v>22</v>
      </c>
      <c r="K882" s="410">
        <v>24</v>
      </c>
      <c r="L882" s="3">
        <v>4.5</v>
      </c>
      <c r="M882" s="792"/>
      <c r="N882" s="25">
        <v>1</v>
      </c>
    </row>
    <row r="883" spans="1:14" s="25" customFormat="1" ht="19.5" customHeight="1" x14ac:dyDescent="0.3">
      <c r="A883" s="25">
        <v>1</v>
      </c>
      <c r="B883" s="883" t="s">
        <v>23</v>
      </c>
      <c r="C883" s="408" t="s">
        <v>144</v>
      </c>
      <c r="D883" s="409" t="s">
        <v>2</v>
      </c>
      <c r="E883" s="410">
        <v>15</v>
      </c>
      <c r="F883" s="410">
        <v>88</v>
      </c>
      <c r="G883" s="781"/>
      <c r="H883" s="885" t="s">
        <v>23</v>
      </c>
      <c r="I883" s="408" t="s">
        <v>144</v>
      </c>
      <c r="J883" s="409" t="s">
        <v>2</v>
      </c>
      <c r="K883" s="410">
        <v>15</v>
      </c>
      <c r="L883" s="3">
        <v>88</v>
      </c>
      <c r="M883" s="788"/>
      <c r="N883" s="25">
        <v>1</v>
      </c>
    </row>
    <row r="884" spans="1:14" s="50" customFormat="1" x14ac:dyDescent="0.3">
      <c r="A884" s="25">
        <v>1</v>
      </c>
      <c r="B884" s="883" t="s">
        <v>51</v>
      </c>
      <c r="C884" s="408" t="s">
        <v>107</v>
      </c>
      <c r="D884" s="409" t="s">
        <v>14</v>
      </c>
      <c r="E884" s="410">
        <v>3.4</v>
      </c>
      <c r="F884" s="410">
        <v>93.2</v>
      </c>
      <c r="G884" s="781"/>
      <c r="H884" s="885" t="s">
        <v>51</v>
      </c>
      <c r="I884" s="408" t="s">
        <v>107</v>
      </c>
      <c r="J884" s="409" t="s">
        <v>14</v>
      </c>
      <c r="K884" s="410">
        <v>3.4</v>
      </c>
      <c r="L884" s="3">
        <v>93.2</v>
      </c>
      <c r="M884" s="786"/>
      <c r="N884" s="25">
        <v>1</v>
      </c>
    </row>
    <row r="885" spans="1:14" s="25" customFormat="1" ht="19.5" customHeight="1" x14ac:dyDescent="0.3">
      <c r="A885" s="25">
        <v>1</v>
      </c>
      <c r="B885" s="883" t="s">
        <v>15</v>
      </c>
      <c r="C885" s="408" t="s">
        <v>108</v>
      </c>
      <c r="D885" s="409" t="s">
        <v>65</v>
      </c>
      <c r="E885" s="410">
        <v>1.2</v>
      </c>
      <c r="F885" s="410">
        <v>21.5</v>
      </c>
      <c r="G885" s="781"/>
      <c r="H885" s="885" t="s">
        <v>15</v>
      </c>
      <c r="I885" s="408" t="s">
        <v>108</v>
      </c>
      <c r="J885" s="409" t="s">
        <v>65</v>
      </c>
      <c r="K885" s="410">
        <v>1.2</v>
      </c>
      <c r="L885" s="3">
        <v>21.5</v>
      </c>
      <c r="M885" s="788"/>
      <c r="N885" s="25">
        <v>1</v>
      </c>
    </row>
    <row r="886" spans="1:14" s="25" customFormat="1" ht="19.5" customHeight="1" x14ac:dyDescent="0.3">
      <c r="A886" s="25">
        <v>1</v>
      </c>
      <c r="B886" s="883" t="s">
        <v>53</v>
      </c>
      <c r="C886" s="408" t="s">
        <v>11</v>
      </c>
      <c r="D886" s="409" t="s">
        <v>5</v>
      </c>
      <c r="E886" s="410">
        <v>50</v>
      </c>
      <c r="F886" s="410">
        <v>117</v>
      </c>
      <c r="G886" s="418"/>
      <c r="H886" s="885" t="s">
        <v>53</v>
      </c>
      <c r="I886" s="408" t="s">
        <v>11</v>
      </c>
      <c r="J886" s="409" t="s">
        <v>5</v>
      </c>
      <c r="K886" s="410">
        <v>50</v>
      </c>
      <c r="L886" s="3">
        <v>117</v>
      </c>
      <c r="N886" s="25">
        <v>1</v>
      </c>
    </row>
    <row r="887" spans="1:14" s="50" customFormat="1" x14ac:dyDescent="0.3">
      <c r="A887" s="25">
        <v>1</v>
      </c>
      <c r="B887" s="883"/>
      <c r="C887" s="411"/>
      <c r="D887" s="885"/>
      <c r="E887" s="412"/>
      <c r="F887" s="412"/>
      <c r="G887" s="781"/>
      <c r="H887" s="885"/>
      <c r="I887" s="411"/>
      <c r="J887" s="885"/>
      <c r="K887" s="412"/>
      <c r="L887" s="7"/>
      <c r="M887" s="786"/>
      <c r="N887" s="25">
        <v>1</v>
      </c>
    </row>
    <row r="888" spans="1:14" s="25" customFormat="1" x14ac:dyDescent="0.3">
      <c r="A888" s="25">
        <v>1</v>
      </c>
      <c r="B888" s="883"/>
      <c r="C888" s="408"/>
      <c r="D888" s="409" t="s">
        <v>128</v>
      </c>
      <c r="E888" s="410">
        <f>SUM(E879:E886)</f>
        <v>223.6</v>
      </c>
      <c r="F888" s="410">
        <f>SUM(F879:F886)</f>
        <v>1077.2800000000002</v>
      </c>
      <c r="G888" s="782">
        <v>822.5</v>
      </c>
      <c r="H888" s="885"/>
      <c r="I888" s="408"/>
      <c r="J888" s="409" t="s">
        <v>128</v>
      </c>
      <c r="K888" s="410">
        <f>SUM(K879:K886)</f>
        <v>227.6</v>
      </c>
      <c r="L888" s="3">
        <f>SUM(L879:L886)</f>
        <v>1120.02</v>
      </c>
      <c r="M888" s="788"/>
      <c r="N888" s="25">
        <v>1</v>
      </c>
    </row>
    <row r="889" spans="1:14" s="25" customFormat="1" x14ac:dyDescent="0.3">
      <c r="A889" s="25">
        <v>1</v>
      </c>
      <c r="B889" s="5"/>
      <c r="C889" s="6"/>
      <c r="D889" s="2"/>
      <c r="E889" s="3"/>
      <c r="F889" s="3"/>
      <c r="G889" s="678">
        <f>F888-G888</f>
        <v>254.7800000000002</v>
      </c>
      <c r="H889" s="5"/>
      <c r="I889" s="6"/>
      <c r="J889" s="2"/>
      <c r="K889" s="3"/>
      <c r="L889" s="3"/>
      <c r="M889" s="788"/>
      <c r="N889" s="25">
        <v>1</v>
      </c>
    </row>
    <row r="890" spans="1:14" s="25" customFormat="1" x14ac:dyDescent="0.3">
      <c r="A890" s="25">
        <v>1</v>
      </c>
      <c r="B890" s="5"/>
      <c r="C890" s="6"/>
      <c r="D890" s="2"/>
      <c r="E890" s="3"/>
      <c r="F890" s="3"/>
      <c r="G890" s="656"/>
      <c r="H890" s="5"/>
      <c r="I890" s="6"/>
      <c r="J890" s="2"/>
      <c r="K890" s="3"/>
      <c r="L890" s="3"/>
      <c r="M890" s="788"/>
      <c r="N890" s="25">
        <v>1</v>
      </c>
    </row>
    <row r="891" spans="1:14" s="25" customFormat="1" x14ac:dyDescent="0.3">
      <c r="A891" s="25">
        <v>1</v>
      </c>
      <c r="B891" s="883"/>
      <c r="C891" s="6"/>
      <c r="D891" s="2" t="s">
        <v>136</v>
      </c>
      <c r="E891" s="3">
        <f>+E888+E875</f>
        <v>459</v>
      </c>
      <c r="F891" s="3">
        <f>+F888+F875</f>
        <v>1873.7300000000002</v>
      </c>
      <c r="G891" s="656"/>
      <c r="H891" s="3"/>
      <c r="I891" s="3"/>
      <c r="J891" s="3" t="s">
        <v>136</v>
      </c>
      <c r="K891" s="3">
        <f>+K888+K875</f>
        <v>481</v>
      </c>
      <c r="L891" s="3">
        <f>+L888+L875</f>
        <v>2007.3000000000002</v>
      </c>
      <c r="M891" s="788"/>
      <c r="N891" s="25">
        <v>1</v>
      </c>
    </row>
    <row r="892" spans="1:14" s="25" customFormat="1" x14ac:dyDescent="0.3">
      <c r="A892" s="25">
        <v>1</v>
      </c>
      <c r="B892" s="461"/>
      <c r="C892" s="36"/>
      <c r="D892" s="462"/>
      <c r="E892" s="463"/>
      <c r="F892" s="463"/>
      <c r="G892" s="659"/>
      <c r="H892" s="463"/>
      <c r="I892" s="463"/>
      <c r="J892" s="463"/>
      <c r="K892" s="463"/>
      <c r="L892" s="463"/>
      <c r="M892" s="788"/>
      <c r="N892" s="25">
        <v>1</v>
      </c>
    </row>
    <row r="893" spans="1:14" s="25" customFormat="1" x14ac:dyDescent="0.3">
      <c r="A893" s="25">
        <v>1</v>
      </c>
      <c r="B893" s="461"/>
      <c r="C893" s="461"/>
      <c r="D893" s="461"/>
      <c r="E893" s="461"/>
      <c r="F893" s="461"/>
      <c r="G893" s="660"/>
      <c r="H893" s="36"/>
      <c r="I893" s="463"/>
      <c r="J893" s="463"/>
      <c r="K893" s="463"/>
      <c r="L893" s="463"/>
      <c r="M893" s="788"/>
      <c r="N893" s="25">
        <v>1</v>
      </c>
    </row>
    <row r="894" spans="1:14" s="25" customFormat="1" x14ac:dyDescent="0.3">
      <c r="A894" s="25">
        <v>1</v>
      </c>
      <c r="B894" s="461"/>
      <c r="C894" s="36"/>
      <c r="D894" s="462"/>
      <c r="E894" s="463"/>
      <c r="F894" s="463"/>
      <c r="G894" s="659"/>
      <c r="H894" s="463"/>
      <c r="I894" s="463"/>
      <c r="J894" s="463"/>
      <c r="K894" s="463"/>
      <c r="L894" s="463"/>
      <c r="M894" s="788"/>
      <c r="N894" s="25">
        <v>1</v>
      </c>
    </row>
    <row r="895" spans="1:14" s="25" customFormat="1" ht="18.75" customHeight="1" x14ac:dyDescent="0.3">
      <c r="A895" s="25">
        <v>1</v>
      </c>
      <c r="C895" s="37" t="s">
        <v>130</v>
      </c>
      <c r="E895" s="94" t="s">
        <v>131</v>
      </c>
      <c r="F895" s="20"/>
      <c r="G895" s="606"/>
      <c r="I895" s="37" t="s">
        <v>130</v>
      </c>
      <c r="K895" s="94" t="s">
        <v>131</v>
      </c>
      <c r="L895" s="20"/>
      <c r="M895" s="788"/>
      <c r="N895" s="25">
        <v>1</v>
      </c>
    </row>
    <row r="896" spans="1:14" s="25" customFormat="1" ht="51.75" customHeight="1" x14ac:dyDescent="0.3">
      <c r="A896" s="25">
        <v>1</v>
      </c>
      <c r="C896" s="38" t="s">
        <v>132</v>
      </c>
      <c r="E896" s="38" t="s">
        <v>140</v>
      </c>
      <c r="F896" s="39"/>
      <c r="G896" s="606"/>
      <c r="I896" s="38" t="s">
        <v>139</v>
      </c>
      <c r="K896" s="38" t="s">
        <v>140</v>
      </c>
      <c r="L896" s="39"/>
      <c r="M896" s="788"/>
      <c r="N896" s="25">
        <v>1</v>
      </c>
    </row>
    <row r="897" spans="1:14" s="25" customFormat="1" ht="23.25" customHeight="1" x14ac:dyDescent="0.3">
      <c r="A897" s="25">
        <v>1</v>
      </c>
      <c r="C897" s="38"/>
      <c r="E897" s="38"/>
      <c r="F897" s="39"/>
      <c r="G897" s="606"/>
      <c r="H897" s="38"/>
      <c r="J897" s="38"/>
      <c r="K897" s="39"/>
      <c r="L897" s="38"/>
      <c r="M897" s="788"/>
      <c r="N897" s="25">
        <v>1</v>
      </c>
    </row>
    <row r="898" spans="1:14" s="96" customFormat="1" ht="18.75" customHeight="1" x14ac:dyDescent="0.3">
      <c r="A898" s="25">
        <v>1</v>
      </c>
      <c r="C898" s="19"/>
      <c r="D898" s="19"/>
      <c r="E898" s="19"/>
      <c r="F898" s="19"/>
      <c r="G898" s="661"/>
      <c r="I898" s="19"/>
      <c r="J898" s="19"/>
      <c r="K898" s="19"/>
      <c r="L898" s="19"/>
      <c r="M898" s="787"/>
      <c r="N898" s="25">
        <v>1</v>
      </c>
    </row>
    <row r="899" spans="1:14" x14ac:dyDescent="0.3">
      <c r="A899" s="25">
        <v>1</v>
      </c>
      <c r="N899" s="25">
        <v>1</v>
      </c>
    </row>
    <row r="900" spans="1:14" s="25" customFormat="1" ht="18.75" customHeight="1" x14ac:dyDescent="0.3">
      <c r="A900" s="25">
        <v>1</v>
      </c>
      <c r="C900" s="22" t="s">
        <v>115</v>
      </c>
      <c r="D900" s="20"/>
      <c r="E900" s="20"/>
      <c r="F900" s="20"/>
      <c r="G900" s="656"/>
      <c r="I900" s="22" t="s">
        <v>115</v>
      </c>
      <c r="J900" s="20"/>
      <c r="K900" s="20"/>
      <c r="L900" s="20"/>
      <c r="M900" s="788"/>
      <c r="N900" s="25">
        <v>1</v>
      </c>
    </row>
    <row r="901" spans="1:14" s="25" customFormat="1" ht="18.75" customHeight="1" x14ac:dyDescent="0.3">
      <c r="A901" s="25">
        <v>1</v>
      </c>
      <c r="C901" s="22" t="s">
        <v>137</v>
      </c>
      <c r="D901" s="20"/>
      <c r="E901" s="20"/>
      <c r="F901" s="20"/>
      <c r="G901" s="606"/>
      <c r="I901" s="22" t="s">
        <v>138</v>
      </c>
      <c r="J901" s="20"/>
      <c r="K901" s="20"/>
      <c r="L901" s="20"/>
      <c r="M901" s="788"/>
      <c r="N901" s="25">
        <v>1</v>
      </c>
    </row>
    <row r="902" spans="1:14" s="25" customFormat="1" ht="18.75" customHeight="1" x14ac:dyDescent="0.3">
      <c r="A902" s="25">
        <v>1</v>
      </c>
      <c r="C902" s="20"/>
      <c r="D902" s="20"/>
      <c r="E902" s="20"/>
      <c r="F902" s="20"/>
      <c r="G902" s="606"/>
      <c r="I902" s="20"/>
      <c r="J902" s="20"/>
      <c r="K902" s="20"/>
      <c r="L902" s="20"/>
      <c r="M902" s="788"/>
      <c r="N902" s="25">
        <v>1</v>
      </c>
    </row>
    <row r="903" spans="1:14" s="25" customFormat="1" ht="18.75" customHeight="1" x14ac:dyDescent="0.3">
      <c r="A903" s="25">
        <v>1</v>
      </c>
      <c r="C903" s="20"/>
      <c r="D903" s="20"/>
      <c r="F903" s="603" t="s">
        <v>116</v>
      </c>
      <c r="G903" s="606"/>
      <c r="I903" s="20"/>
      <c r="J903" s="20"/>
      <c r="L903" s="603" t="s">
        <v>116</v>
      </c>
      <c r="M903" s="789"/>
      <c r="N903" s="25">
        <v>1</v>
      </c>
    </row>
    <row r="904" spans="1:14" s="25" customFormat="1" ht="18.75" customHeight="1" x14ac:dyDescent="0.3">
      <c r="A904" s="25">
        <v>1</v>
      </c>
      <c r="C904" s="20"/>
      <c r="D904" s="20"/>
      <c r="F904" s="603" t="s">
        <v>134</v>
      </c>
      <c r="G904" s="606"/>
      <c r="I904" s="20"/>
      <c r="J904" s="20"/>
      <c r="L904" s="603" t="s">
        <v>134</v>
      </c>
      <c r="M904" s="789"/>
      <c r="N904" s="25">
        <v>1</v>
      </c>
    </row>
    <row r="905" spans="1:14" s="25" customFormat="1" ht="18.75" customHeight="1" x14ac:dyDescent="0.3">
      <c r="A905" s="25">
        <v>1</v>
      </c>
      <c r="C905" s="20"/>
      <c r="D905" s="20"/>
      <c r="F905" s="603" t="s">
        <v>117</v>
      </c>
      <c r="G905" s="606"/>
      <c r="I905" s="20"/>
      <c r="J905" s="20"/>
      <c r="L905" s="603" t="s">
        <v>117</v>
      </c>
      <c r="M905" s="789"/>
      <c r="N905" s="25">
        <v>1</v>
      </c>
    </row>
    <row r="906" spans="1:14" s="25" customFormat="1" ht="18.75" customHeight="1" x14ac:dyDescent="0.3">
      <c r="A906" s="25">
        <v>1</v>
      </c>
      <c r="C906" s="20"/>
      <c r="D906" s="20"/>
      <c r="F906" s="603" t="s">
        <v>257</v>
      </c>
      <c r="G906" s="606"/>
      <c r="I906" s="20"/>
      <c r="J906" s="20"/>
      <c r="L906" s="603" t="s">
        <v>257</v>
      </c>
      <c r="M906" s="789"/>
      <c r="N906" s="25">
        <v>1</v>
      </c>
    </row>
    <row r="907" spans="1:14" s="25" customFormat="1" ht="18.75" customHeight="1" x14ac:dyDescent="0.3">
      <c r="A907" s="25">
        <v>1</v>
      </c>
      <c r="C907" s="20"/>
      <c r="D907" s="20"/>
      <c r="E907" s="20"/>
      <c r="F907" s="20"/>
      <c r="G907" s="656"/>
      <c r="I907" s="20"/>
      <c r="J907" s="20"/>
      <c r="K907" s="20"/>
      <c r="L907" s="20"/>
      <c r="M907" s="788"/>
      <c r="N907" s="25">
        <v>1</v>
      </c>
    </row>
    <row r="908" spans="1:14" s="25" customFormat="1" ht="18.75" customHeight="1" x14ac:dyDescent="0.3">
      <c r="A908" s="25">
        <v>1</v>
      </c>
      <c r="C908" s="20"/>
      <c r="D908" s="20"/>
      <c r="E908" s="20"/>
      <c r="F908" s="20"/>
      <c r="G908" s="656"/>
      <c r="I908" s="20"/>
      <c r="J908" s="20"/>
      <c r="K908" s="20"/>
      <c r="L908" s="20"/>
      <c r="M908" s="788"/>
      <c r="N908" s="25">
        <v>1</v>
      </c>
    </row>
    <row r="909" spans="1:14" s="25" customFormat="1" ht="18.75" customHeight="1" x14ac:dyDescent="0.3">
      <c r="A909" s="25">
        <v>1</v>
      </c>
      <c r="C909" s="20"/>
      <c r="D909" s="20"/>
      <c r="E909" s="20"/>
      <c r="F909" s="20"/>
      <c r="G909" s="656"/>
      <c r="I909" s="20"/>
      <c r="J909" s="20"/>
      <c r="K909" s="20"/>
      <c r="L909" s="20"/>
      <c r="M909" s="788"/>
      <c r="N909" s="25">
        <v>1</v>
      </c>
    </row>
    <row r="910" spans="1:14" s="25" customFormat="1" ht="18.75" customHeight="1" x14ac:dyDescent="0.3">
      <c r="A910" s="25">
        <v>1</v>
      </c>
      <c r="C910" s="1612" t="s">
        <v>119</v>
      </c>
      <c r="D910" s="1612"/>
      <c r="E910" s="1612"/>
      <c r="F910" s="26"/>
      <c r="G910" s="606"/>
      <c r="I910" s="1612" t="s">
        <v>119</v>
      </c>
      <c r="J910" s="1612"/>
      <c r="K910" s="1612"/>
      <c r="L910" s="26"/>
      <c r="M910" s="788"/>
      <c r="N910" s="25">
        <v>1</v>
      </c>
    </row>
    <row r="911" spans="1:14" s="25" customFormat="1" ht="18.75" customHeight="1" x14ac:dyDescent="0.3">
      <c r="A911" s="25">
        <v>1</v>
      </c>
      <c r="C911" s="1610">
        <v>45225</v>
      </c>
      <c r="D911" s="1610"/>
      <c r="E911" s="1610"/>
      <c r="F911" s="27"/>
      <c r="G911" s="606"/>
      <c r="I911" s="1610">
        <f>C911</f>
        <v>45225</v>
      </c>
      <c r="J911" s="1610"/>
      <c r="K911" s="1610"/>
      <c r="L911" s="27"/>
      <c r="M911" s="788"/>
      <c r="N911" s="25">
        <v>1</v>
      </c>
    </row>
    <row r="912" spans="1:14" s="25" customFormat="1" ht="18.75" customHeight="1" x14ac:dyDescent="0.3">
      <c r="A912" s="25">
        <v>1</v>
      </c>
      <c r="C912" s="20"/>
      <c r="D912" s="20"/>
      <c r="E912" s="20"/>
      <c r="F912" s="27"/>
      <c r="G912" s="606"/>
      <c r="I912" s="20"/>
      <c r="J912" s="20"/>
      <c r="K912" s="20"/>
      <c r="L912" s="27"/>
      <c r="M912" s="788"/>
      <c r="N912" s="25">
        <v>1</v>
      </c>
    </row>
    <row r="913" spans="1:14" s="25" customFormat="1" ht="18.75" customHeight="1" x14ac:dyDescent="0.3">
      <c r="A913" s="25">
        <v>1</v>
      </c>
      <c r="C913" s="882"/>
      <c r="D913" s="20"/>
      <c r="E913" s="20"/>
      <c r="F913" s="27"/>
      <c r="G913" s="606"/>
      <c r="I913" s="882"/>
      <c r="J913" s="20"/>
      <c r="K913" s="20"/>
      <c r="L913" s="27"/>
      <c r="M913" s="788"/>
      <c r="N913" s="25">
        <v>1</v>
      </c>
    </row>
    <row r="914" spans="1:14" s="25" customFormat="1" ht="18.75" customHeight="1" x14ac:dyDescent="0.3">
      <c r="A914" s="25">
        <v>1</v>
      </c>
      <c r="B914" s="28" t="s">
        <v>120</v>
      </c>
      <c r="C914" s="29" t="s">
        <v>121</v>
      </c>
      <c r="D914" s="1611" t="s">
        <v>122</v>
      </c>
      <c r="E914" s="1611"/>
      <c r="F914" s="1611"/>
      <c r="G914" s="606"/>
      <c r="H914" s="28" t="s">
        <v>120</v>
      </c>
      <c r="I914" s="29" t="s">
        <v>121</v>
      </c>
      <c r="J914" s="1611" t="s">
        <v>123</v>
      </c>
      <c r="K914" s="1611"/>
      <c r="L914" s="1611"/>
      <c r="M914" s="788"/>
      <c r="N914" s="25">
        <v>1</v>
      </c>
    </row>
    <row r="915" spans="1:14" s="25" customFormat="1" ht="18.75" customHeight="1" x14ac:dyDescent="0.3">
      <c r="A915" s="25">
        <v>1</v>
      </c>
      <c r="B915" s="28" t="s">
        <v>124</v>
      </c>
      <c r="C915" s="28" t="s">
        <v>265</v>
      </c>
      <c r="D915" s="29" t="s">
        <v>125</v>
      </c>
      <c r="E915" s="883" t="s">
        <v>126</v>
      </c>
      <c r="F915" s="883" t="s">
        <v>127</v>
      </c>
      <c r="G915" s="606"/>
      <c r="H915" s="28" t="s">
        <v>124</v>
      </c>
      <c r="I915" s="28" t="s">
        <v>265</v>
      </c>
      <c r="J915" s="29" t="s">
        <v>125</v>
      </c>
      <c r="K915" s="883" t="s">
        <v>126</v>
      </c>
      <c r="L915" s="883" t="s">
        <v>127</v>
      </c>
      <c r="M915" s="788"/>
      <c r="N915" s="25">
        <v>1</v>
      </c>
    </row>
    <row r="916" spans="1:14" s="25" customFormat="1" ht="19.5" customHeight="1" x14ac:dyDescent="0.3">
      <c r="A916" s="25">
        <v>1</v>
      </c>
      <c r="B916" s="5">
        <v>1</v>
      </c>
      <c r="C916" s="6" t="s">
        <v>103</v>
      </c>
      <c r="D916" s="2" t="s">
        <v>104</v>
      </c>
      <c r="E916" s="3">
        <v>50</v>
      </c>
      <c r="F916" s="3">
        <v>220</v>
      </c>
      <c r="G916" s="605">
        <v>220</v>
      </c>
      <c r="H916" s="5">
        <v>1</v>
      </c>
      <c r="I916" s="6" t="s">
        <v>103</v>
      </c>
      <c r="J916" s="2" t="s">
        <v>104</v>
      </c>
      <c r="K916" s="3">
        <v>50</v>
      </c>
      <c r="L916" s="3">
        <v>220</v>
      </c>
      <c r="M916" s="788"/>
      <c r="N916" s="25">
        <v>1</v>
      </c>
    </row>
    <row r="917" spans="1:14" s="8" customFormat="1" ht="18.75" customHeight="1" x14ac:dyDescent="0.3">
      <c r="A917" s="25">
        <v>1</v>
      </c>
      <c r="B917" s="883" t="s">
        <v>3</v>
      </c>
      <c r="C917" s="6" t="s">
        <v>43</v>
      </c>
      <c r="D917" s="2" t="s">
        <v>17</v>
      </c>
      <c r="E917" s="3">
        <v>40</v>
      </c>
      <c r="F917" s="3">
        <v>242.70999999999998</v>
      </c>
      <c r="G917" s="605"/>
      <c r="H917" s="883" t="s">
        <v>3</v>
      </c>
      <c r="I917" s="6" t="s">
        <v>43</v>
      </c>
      <c r="J917" s="2" t="s">
        <v>44</v>
      </c>
      <c r="K917" s="3">
        <v>48</v>
      </c>
      <c r="L917" s="3">
        <v>298.71999999999997</v>
      </c>
      <c r="M917" s="786"/>
      <c r="N917" s="25">
        <v>1</v>
      </c>
    </row>
    <row r="918" spans="1:14" s="50" customFormat="1" x14ac:dyDescent="0.3">
      <c r="A918" s="25">
        <v>1</v>
      </c>
      <c r="B918" s="883" t="s">
        <v>0</v>
      </c>
      <c r="C918" s="6" t="s">
        <v>346</v>
      </c>
      <c r="D918" s="2" t="s">
        <v>22</v>
      </c>
      <c r="E918" s="3">
        <v>24</v>
      </c>
      <c r="F918" s="3">
        <v>4.5</v>
      </c>
      <c r="G918" s="605"/>
      <c r="H918" s="883" t="s">
        <v>0</v>
      </c>
      <c r="I918" s="6" t="s">
        <v>346</v>
      </c>
      <c r="J918" s="2" t="s">
        <v>22</v>
      </c>
      <c r="K918" s="3">
        <v>24</v>
      </c>
      <c r="L918" s="3">
        <v>4.5</v>
      </c>
      <c r="M918" s="786"/>
      <c r="N918" s="25">
        <v>1</v>
      </c>
    </row>
    <row r="919" spans="1:14" s="4" customFormat="1" x14ac:dyDescent="0.3">
      <c r="A919" s="25">
        <v>1</v>
      </c>
      <c r="B919" s="883" t="s">
        <v>77</v>
      </c>
      <c r="C919" s="6" t="s">
        <v>39</v>
      </c>
      <c r="D919" s="2" t="s">
        <v>2</v>
      </c>
      <c r="E919" s="3">
        <v>25</v>
      </c>
      <c r="F919" s="3">
        <v>173.2</v>
      </c>
      <c r="H919" s="883" t="s">
        <v>77</v>
      </c>
      <c r="I919" s="6" t="s">
        <v>39</v>
      </c>
      <c r="J919" s="2" t="s">
        <v>2</v>
      </c>
      <c r="K919" s="3">
        <v>25</v>
      </c>
      <c r="L919" s="3">
        <v>173.2</v>
      </c>
      <c r="N919" s="25">
        <v>1</v>
      </c>
    </row>
    <row r="920" spans="1:14" s="25" customFormat="1" x14ac:dyDescent="0.3">
      <c r="A920" s="25">
        <v>1</v>
      </c>
      <c r="B920" s="883" t="s">
        <v>23</v>
      </c>
      <c r="C920" s="6" t="s">
        <v>107</v>
      </c>
      <c r="D920" s="2" t="s">
        <v>14</v>
      </c>
      <c r="E920" s="3">
        <v>3.4</v>
      </c>
      <c r="F920" s="3">
        <v>93.2</v>
      </c>
      <c r="G920" s="606"/>
      <c r="H920" s="883" t="s">
        <v>23</v>
      </c>
      <c r="I920" s="6" t="s">
        <v>107</v>
      </c>
      <c r="J920" s="2" t="s">
        <v>14</v>
      </c>
      <c r="K920" s="3">
        <v>3.4</v>
      </c>
      <c r="L920" s="3">
        <v>93.2</v>
      </c>
      <c r="M920" s="788"/>
      <c r="N920" s="25">
        <v>1</v>
      </c>
    </row>
    <row r="921" spans="1:14" s="25" customFormat="1" ht="19.5" customHeight="1" x14ac:dyDescent="0.3">
      <c r="A921" s="25">
        <v>1</v>
      </c>
      <c r="B921" s="883" t="s">
        <v>51</v>
      </c>
      <c r="C921" s="6" t="s">
        <v>93</v>
      </c>
      <c r="D921" s="2" t="s">
        <v>2</v>
      </c>
      <c r="E921" s="3">
        <v>75</v>
      </c>
      <c r="F921" s="3">
        <v>92</v>
      </c>
      <c r="G921" s="605"/>
      <c r="H921" s="883" t="s">
        <v>51</v>
      </c>
      <c r="I921" s="6" t="s">
        <v>93</v>
      </c>
      <c r="J921" s="2" t="s">
        <v>2</v>
      </c>
      <c r="K921" s="3">
        <v>75</v>
      </c>
      <c r="L921" s="3">
        <v>92</v>
      </c>
      <c r="M921" s="788"/>
      <c r="N921" s="25">
        <v>1</v>
      </c>
    </row>
    <row r="922" spans="1:14" s="25" customFormat="1" x14ac:dyDescent="0.3">
      <c r="A922" s="25">
        <v>1</v>
      </c>
      <c r="B922" s="5"/>
      <c r="C922" s="6"/>
      <c r="D922" s="2"/>
      <c r="E922" s="3"/>
      <c r="F922" s="3"/>
      <c r="G922" s="656"/>
      <c r="H922" s="5"/>
      <c r="I922" s="6"/>
      <c r="J922" s="2"/>
      <c r="K922" s="3"/>
      <c r="L922" s="3"/>
      <c r="M922" s="788"/>
      <c r="N922" s="25">
        <v>1</v>
      </c>
    </row>
    <row r="923" spans="1:14" s="25" customFormat="1" x14ac:dyDescent="0.3">
      <c r="A923" s="25">
        <v>1</v>
      </c>
      <c r="B923" s="5"/>
      <c r="C923" s="6"/>
      <c r="D923" s="2" t="s">
        <v>128</v>
      </c>
      <c r="E923" s="3">
        <f>SUM(E916:E921)</f>
        <v>217.4</v>
      </c>
      <c r="F923" s="3">
        <f>SUM(F916:F921)</f>
        <v>825.61</v>
      </c>
      <c r="G923" s="656"/>
      <c r="H923" s="5"/>
      <c r="I923" s="6"/>
      <c r="J923" s="2" t="s">
        <v>128</v>
      </c>
      <c r="K923" s="3">
        <f>SUM(K916:K921)</f>
        <v>225.4</v>
      </c>
      <c r="L923" s="3">
        <f>SUM(L916:L921)</f>
        <v>881.62000000000012</v>
      </c>
      <c r="M923" s="788"/>
      <c r="N923" s="25">
        <v>1</v>
      </c>
    </row>
    <row r="924" spans="1:14" s="25" customFormat="1" x14ac:dyDescent="0.3">
      <c r="A924" s="25">
        <v>1</v>
      </c>
      <c r="B924" s="5"/>
      <c r="C924" s="6"/>
      <c r="D924" s="2"/>
      <c r="E924" s="3"/>
      <c r="F924" s="3"/>
      <c r="G924" s="656"/>
      <c r="H924" s="5"/>
      <c r="I924" s="6"/>
      <c r="J924" s="2"/>
      <c r="K924" s="3"/>
      <c r="L924" s="3"/>
      <c r="M924" s="788"/>
      <c r="N924" s="25">
        <v>1</v>
      </c>
    </row>
    <row r="925" spans="1:14" s="25" customFormat="1" x14ac:dyDescent="0.3">
      <c r="A925" s="25">
        <v>1</v>
      </c>
      <c r="B925" s="5">
        <v>1</v>
      </c>
      <c r="C925" s="6" t="s">
        <v>1</v>
      </c>
      <c r="D925" s="2" t="s">
        <v>5</v>
      </c>
      <c r="E925" s="3">
        <v>200</v>
      </c>
      <c r="F925" s="3">
        <v>86</v>
      </c>
      <c r="G925" s="656"/>
      <c r="H925" s="5">
        <v>1</v>
      </c>
      <c r="I925" s="6" t="s">
        <v>1</v>
      </c>
      <c r="J925" s="2" t="s">
        <v>5</v>
      </c>
      <c r="K925" s="3">
        <v>200</v>
      </c>
      <c r="L925" s="3">
        <v>86</v>
      </c>
      <c r="M925" s="788"/>
      <c r="N925" s="25">
        <v>1</v>
      </c>
    </row>
    <row r="926" spans="1:14" s="25" customFormat="1" x14ac:dyDescent="0.3">
      <c r="A926" s="25">
        <v>1</v>
      </c>
      <c r="B926" s="5">
        <v>2</v>
      </c>
      <c r="C926" s="6" t="s">
        <v>238</v>
      </c>
      <c r="D926" s="2" t="s">
        <v>251</v>
      </c>
      <c r="E926" s="3">
        <v>225</v>
      </c>
      <c r="F926" s="3">
        <v>114</v>
      </c>
      <c r="G926" s="656"/>
      <c r="H926" s="5">
        <v>2</v>
      </c>
      <c r="I926" s="6" t="s">
        <v>238</v>
      </c>
      <c r="J926" s="2" t="s">
        <v>251</v>
      </c>
      <c r="K926" s="3">
        <v>225</v>
      </c>
      <c r="L926" s="3">
        <v>114</v>
      </c>
      <c r="M926" s="788"/>
      <c r="N926" s="25">
        <v>1</v>
      </c>
    </row>
    <row r="927" spans="1:14" s="25" customFormat="1" x14ac:dyDescent="0.3">
      <c r="A927" s="25">
        <v>1</v>
      </c>
      <c r="B927" s="5">
        <v>3</v>
      </c>
      <c r="C927" s="6" t="s">
        <v>93</v>
      </c>
      <c r="D927" s="2" t="s">
        <v>5</v>
      </c>
      <c r="E927" s="3">
        <v>135</v>
      </c>
      <c r="F927" s="3">
        <v>94.25</v>
      </c>
      <c r="G927" s="656"/>
      <c r="H927" s="5">
        <v>3</v>
      </c>
      <c r="I927" s="6" t="s">
        <v>93</v>
      </c>
      <c r="J927" s="2" t="s">
        <v>5</v>
      </c>
      <c r="K927" s="3">
        <v>135</v>
      </c>
      <c r="L927" s="3">
        <v>94.25</v>
      </c>
      <c r="M927" s="788"/>
      <c r="N927" s="25">
        <v>1</v>
      </c>
    </row>
    <row r="928" spans="1:14" s="25" customFormat="1" x14ac:dyDescent="0.3">
      <c r="A928" s="25">
        <v>1</v>
      </c>
      <c r="B928" s="5">
        <v>4</v>
      </c>
      <c r="C928" s="6" t="s">
        <v>253</v>
      </c>
      <c r="D928" s="2" t="s">
        <v>218</v>
      </c>
      <c r="E928" s="3">
        <v>125</v>
      </c>
      <c r="F928" s="3">
        <v>146.4</v>
      </c>
      <c r="G928" s="656"/>
      <c r="H928" s="5">
        <v>4</v>
      </c>
      <c r="I928" s="6" t="s">
        <v>253</v>
      </c>
      <c r="J928" s="2" t="s">
        <v>218</v>
      </c>
      <c r="K928" s="3">
        <v>125</v>
      </c>
      <c r="L928" s="3">
        <v>146.4</v>
      </c>
      <c r="M928" s="788"/>
      <c r="N928" s="25">
        <v>1</v>
      </c>
    </row>
    <row r="929" spans="1:14" s="25" customFormat="1" x14ac:dyDescent="0.3">
      <c r="A929" s="25">
        <v>1</v>
      </c>
      <c r="B929" s="5">
        <v>5</v>
      </c>
      <c r="C929" s="6" t="s">
        <v>255</v>
      </c>
      <c r="D929" s="2" t="s">
        <v>218</v>
      </c>
      <c r="E929" s="3">
        <v>80</v>
      </c>
      <c r="F929" s="3">
        <v>105.16</v>
      </c>
      <c r="G929" s="656"/>
      <c r="H929" s="5">
        <v>5</v>
      </c>
      <c r="I929" s="6" t="s">
        <v>255</v>
      </c>
      <c r="J929" s="2" t="s">
        <v>218</v>
      </c>
      <c r="K929" s="3">
        <v>80</v>
      </c>
      <c r="L929" s="3">
        <v>105.16</v>
      </c>
      <c r="M929" s="788"/>
      <c r="N929" s="25">
        <v>1</v>
      </c>
    </row>
    <row r="930" spans="1:14" s="25" customFormat="1" x14ac:dyDescent="0.3">
      <c r="A930" s="25">
        <v>1</v>
      </c>
      <c r="B930" s="5">
        <v>6</v>
      </c>
      <c r="C930" s="6" t="s">
        <v>252</v>
      </c>
      <c r="D930" s="2" t="s">
        <v>251</v>
      </c>
      <c r="E930" s="3">
        <v>105</v>
      </c>
      <c r="F930" s="3">
        <v>142</v>
      </c>
      <c r="G930" s="656"/>
      <c r="H930" s="5">
        <v>6</v>
      </c>
      <c r="I930" s="6" t="s">
        <v>252</v>
      </c>
      <c r="J930" s="2" t="s">
        <v>251</v>
      </c>
      <c r="K930" s="3">
        <v>105</v>
      </c>
      <c r="L930" s="3">
        <v>142</v>
      </c>
      <c r="M930" s="788"/>
      <c r="N930" s="25">
        <v>1</v>
      </c>
    </row>
    <row r="931" spans="1:14" s="25" customFormat="1" x14ac:dyDescent="0.3">
      <c r="A931" s="25">
        <v>1</v>
      </c>
      <c r="B931" s="5">
        <v>7</v>
      </c>
      <c r="C931" s="6" t="s">
        <v>254</v>
      </c>
      <c r="D931" s="2" t="s">
        <v>218</v>
      </c>
      <c r="E931" s="3">
        <v>120</v>
      </c>
      <c r="F931" s="3">
        <v>144</v>
      </c>
      <c r="G931" s="656"/>
      <c r="H931" s="5">
        <v>7</v>
      </c>
      <c r="I931" s="6" t="s">
        <v>254</v>
      </c>
      <c r="J931" s="2" t="s">
        <v>218</v>
      </c>
      <c r="K931" s="3">
        <v>120</v>
      </c>
      <c r="L931" s="3">
        <v>144</v>
      </c>
      <c r="M931" s="788"/>
      <c r="N931" s="25">
        <v>1</v>
      </c>
    </row>
    <row r="932" spans="1:14" s="25" customFormat="1" x14ac:dyDescent="0.3">
      <c r="A932" s="25">
        <v>1</v>
      </c>
      <c r="B932" s="5">
        <v>8</v>
      </c>
      <c r="C932" s="6" t="s">
        <v>31</v>
      </c>
      <c r="D932" s="2" t="s">
        <v>5</v>
      </c>
      <c r="E932" s="3">
        <v>55</v>
      </c>
      <c r="F932" s="3">
        <v>88</v>
      </c>
      <c r="G932" s="656"/>
      <c r="H932" s="5">
        <v>8</v>
      </c>
      <c r="I932" s="6" t="s">
        <v>31</v>
      </c>
      <c r="J932" s="2" t="s">
        <v>5</v>
      </c>
      <c r="K932" s="3">
        <v>55</v>
      </c>
      <c r="L932" s="3">
        <v>88</v>
      </c>
      <c r="M932" s="788"/>
      <c r="N932" s="25">
        <v>1</v>
      </c>
    </row>
    <row r="933" spans="1:14" s="50" customFormat="1" x14ac:dyDescent="0.3">
      <c r="A933" s="25">
        <v>1</v>
      </c>
      <c r="B933" s="883"/>
      <c r="C933" s="1"/>
      <c r="D933" s="883"/>
      <c r="E933" s="7"/>
      <c r="F933" s="7"/>
      <c r="G933" s="657"/>
      <c r="H933" s="883"/>
      <c r="I933" s="1"/>
      <c r="J933" s="883"/>
      <c r="K933" s="7"/>
      <c r="L933" s="7"/>
      <c r="M933" s="792"/>
      <c r="N933" s="25">
        <v>1</v>
      </c>
    </row>
    <row r="934" spans="1:14" s="25" customFormat="1" x14ac:dyDescent="0.3">
      <c r="A934" s="25">
        <v>1</v>
      </c>
      <c r="B934" s="5"/>
      <c r="C934" s="6"/>
      <c r="D934" s="2" t="s">
        <v>128</v>
      </c>
      <c r="E934" s="3">
        <v>1045</v>
      </c>
      <c r="F934" s="3">
        <v>919.81</v>
      </c>
      <c r="G934" s="656"/>
      <c r="H934" s="5"/>
      <c r="I934" s="6"/>
      <c r="J934" s="2" t="s">
        <v>128</v>
      </c>
      <c r="K934" s="3">
        <v>1045</v>
      </c>
      <c r="L934" s="3">
        <v>919.81</v>
      </c>
      <c r="M934" s="788"/>
      <c r="N934" s="25">
        <v>1</v>
      </c>
    </row>
    <row r="935" spans="1:14" s="25" customFormat="1" x14ac:dyDescent="0.3">
      <c r="A935" s="25">
        <v>1</v>
      </c>
      <c r="B935" s="5"/>
      <c r="C935" s="6"/>
      <c r="D935" s="2"/>
      <c r="E935" s="3"/>
      <c r="F935" s="3"/>
      <c r="G935" s="656"/>
      <c r="H935" s="5"/>
      <c r="I935" s="6"/>
      <c r="J935" s="2"/>
      <c r="K935" s="3"/>
      <c r="L935" s="3"/>
      <c r="M935" s="788"/>
      <c r="N935" s="25">
        <v>1</v>
      </c>
    </row>
    <row r="936" spans="1:14" s="25" customFormat="1" x14ac:dyDescent="0.3">
      <c r="A936" s="25">
        <v>1</v>
      </c>
      <c r="B936" s="5"/>
      <c r="C936" s="408"/>
      <c r="D936" s="409"/>
      <c r="E936" s="410"/>
      <c r="F936" s="410"/>
      <c r="G936" s="781"/>
      <c r="H936" s="407"/>
      <c r="I936" s="408"/>
      <c r="J936" s="409"/>
      <c r="K936" s="410"/>
      <c r="L936" s="3"/>
      <c r="M936" s="788"/>
      <c r="N936" s="25">
        <v>1</v>
      </c>
    </row>
    <row r="937" spans="1:14" s="25" customFormat="1" x14ac:dyDescent="0.3">
      <c r="A937" s="25">
        <v>1</v>
      </c>
      <c r="B937" s="5"/>
      <c r="C937" s="408"/>
      <c r="D937" s="409"/>
      <c r="E937" s="410"/>
      <c r="F937" s="410"/>
      <c r="G937" s="781"/>
      <c r="H937" s="407"/>
      <c r="I937" s="408"/>
      <c r="J937" s="409"/>
      <c r="K937" s="410"/>
      <c r="L937" s="3"/>
      <c r="M937" s="788"/>
      <c r="N937" s="25">
        <v>1</v>
      </c>
    </row>
    <row r="938" spans="1:14" s="25" customFormat="1" x14ac:dyDescent="0.3">
      <c r="A938" s="25">
        <v>1</v>
      </c>
      <c r="B938" s="28" t="s">
        <v>124</v>
      </c>
      <c r="C938" s="410" t="s">
        <v>259</v>
      </c>
      <c r="D938" s="409" t="s">
        <v>125</v>
      </c>
      <c r="E938" s="410" t="s">
        <v>126</v>
      </c>
      <c r="F938" s="410" t="s">
        <v>127</v>
      </c>
      <c r="G938" s="781"/>
      <c r="H938" s="406" t="s">
        <v>124</v>
      </c>
      <c r="I938" s="410" t="s">
        <v>247</v>
      </c>
      <c r="J938" s="409" t="s">
        <v>125</v>
      </c>
      <c r="K938" s="410" t="s">
        <v>126</v>
      </c>
      <c r="L938" s="3" t="s">
        <v>127</v>
      </c>
      <c r="M938" s="788"/>
      <c r="N938" s="25">
        <v>1</v>
      </c>
    </row>
    <row r="939" spans="1:14" s="50" customFormat="1" ht="18.75" customHeight="1" x14ac:dyDescent="0.3">
      <c r="A939" s="25">
        <v>1</v>
      </c>
      <c r="B939" s="883">
        <v>1</v>
      </c>
      <c r="C939" s="408" t="s">
        <v>261</v>
      </c>
      <c r="D939" s="409" t="s">
        <v>9</v>
      </c>
      <c r="E939" s="410">
        <v>60</v>
      </c>
      <c r="F939" s="410">
        <v>105.25</v>
      </c>
      <c r="G939" s="780"/>
      <c r="H939" s="885">
        <v>1</v>
      </c>
      <c r="I939" s="408" t="s">
        <v>261</v>
      </c>
      <c r="J939" s="409" t="s">
        <v>9</v>
      </c>
      <c r="K939" s="410">
        <v>60</v>
      </c>
      <c r="L939" s="3">
        <v>105.25</v>
      </c>
      <c r="M939" s="792"/>
      <c r="N939" s="25">
        <v>1</v>
      </c>
    </row>
    <row r="940" spans="1:14" s="25" customFormat="1" ht="19.5" customHeight="1" x14ac:dyDescent="0.3">
      <c r="A940" s="25">
        <v>1</v>
      </c>
      <c r="B940" s="5">
        <v>2</v>
      </c>
      <c r="C940" s="408" t="s">
        <v>94</v>
      </c>
      <c r="D940" s="409" t="s">
        <v>5</v>
      </c>
      <c r="E940" s="410">
        <v>50</v>
      </c>
      <c r="F940" s="410">
        <v>177.1</v>
      </c>
      <c r="G940" s="780"/>
      <c r="H940" s="407">
        <v>2</v>
      </c>
      <c r="I940" s="408" t="s">
        <v>94</v>
      </c>
      <c r="J940" s="409" t="s">
        <v>5</v>
      </c>
      <c r="K940" s="410">
        <v>50</v>
      </c>
      <c r="L940" s="3">
        <v>177.1</v>
      </c>
      <c r="M940" s="788"/>
      <c r="N940" s="25">
        <v>1</v>
      </c>
    </row>
    <row r="941" spans="1:14" s="8" customFormat="1" ht="18.75" customHeight="1" x14ac:dyDescent="0.3">
      <c r="A941" s="25">
        <v>1</v>
      </c>
      <c r="B941" s="883" t="s">
        <v>0</v>
      </c>
      <c r="C941" s="408" t="s">
        <v>61</v>
      </c>
      <c r="D941" s="409" t="s">
        <v>17</v>
      </c>
      <c r="E941" s="410">
        <v>29</v>
      </c>
      <c r="F941" s="410">
        <v>228.14999999999998</v>
      </c>
      <c r="G941" s="780"/>
      <c r="H941" s="885" t="s">
        <v>3</v>
      </c>
      <c r="I941" s="408" t="s">
        <v>61</v>
      </c>
      <c r="J941" s="409" t="s">
        <v>44</v>
      </c>
      <c r="K941" s="410">
        <v>34</v>
      </c>
      <c r="L941" s="3">
        <v>273.77999999999997</v>
      </c>
      <c r="M941" s="786">
        <v>45219</v>
      </c>
      <c r="N941" s="25">
        <v>1</v>
      </c>
    </row>
    <row r="942" spans="1:14" s="50" customFormat="1" ht="18.75" customHeight="1" x14ac:dyDescent="0.3">
      <c r="A942" s="25">
        <v>1</v>
      </c>
      <c r="B942" s="18">
        <v>4</v>
      </c>
      <c r="C942" s="408" t="s">
        <v>346</v>
      </c>
      <c r="D942" s="409" t="s">
        <v>22</v>
      </c>
      <c r="E942" s="410">
        <v>24</v>
      </c>
      <c r="F942" s="410">
        <v>4.5</v>
      </c>
      <c r="G942" s="785"/>
      <c r="H942" s="807" t="s">
        <v>0</v>
      </c>
      <c r="I942" s="408" t="s">
        <v>346</v>
      </c>
      <c r="J942" s="409" t="s">
        <v>22</v>
      </c>
      <c r="K942" s="410">
        <v>24</v>
      </c>
      <c r="L942" s="3">
        <v>4.5</v>
      </c>
      <c r="M942" s="792"/>
      <c r="N942" s="25">
        <v>1</v>
      </c>
    </row>
    <row r="943" spans="1:14" s="25" customFormat="1" ht="19.5" customHeight="1" x14ac:dyDescent="0.3">
      <c r="A943" s="25">
        <v>1</v>
      </c>
      <c r="B943" s="883" t="s">
        <v>23</v>
      </c>
      <c r="C943" s="408" t="s">
        <v>113</v>
      </c>
      <c r="D943" s="409" t="s">
        <v>2</v>
      </c>
      <c r="E943" s="410">
        <v>15</v>
      </c>
      <c r="F943" s="410">
        <v>94.2</v>
      </c>
      <c r="G943" s="781"/>
      <c r="H943" s="885" t="s">
        <v>23</v>
      </c>
      <c r="I943" s="408" t="s">
        <v>113</v>
      </c>
      <c r="J943" s="409" t="s">
        <v>2</v>
      </c>
      <c r="K943" s="410">
        <v>15</v>
      </c>
      <c r="L943" s="3">
        <v>94.2</v>
      </c>
      <c r="M943" s="788"/>
      <c r="N943" s="25">
        <v>1</v>
      </c>
    </row>
    <row r="944" spans="1:14" s="50" customFormat="1" x14ac:dyDescent="0.3">
      <c r="A944" s="25">
        <v>1</v>
      </c>
      <c r="B944" s="883" t="s">
        <v>51</v>
      </c>
      <c r="C944" s="408" t="s">
        <v>107</v>
      </c>
      <c r="D944" s="409" t="s">
        <v>14</v>
      </c>
      <c r="E944" s="410">
        <v>3.4</v>
      </c>
      <c r="F944" s="410">
        <v>93.2</v>
      </c>
      <c r="G944" s="780"/>
      <c r="H944" s="885" t="s">
        <v>51</v>
      </c>
      <c r="I944" s="408" t="s">
        <v>107</v>
      </c>
      <c r="J944" s="409" t="s">
        <v>14</v>
      </c>
      <c r="K944" s="410">
        <v>3.4</v>
      </c>
      <c r="L944" s="3">
        <v>93.2</v>
      </c>
      <c r="M944" s="786"/>
      <c r="N944" s="25">
        <v>1</v>
      </c>
    </row>
    <row r="945" spans="1:14" s="25" customFormat="1" ht="19.5" customHeight="1" x14ac:dyDescent="0.3">
      <c r="A945" s="25">
        <v>1</v>
      </c>
      <c r="B945" s="883" t="s">
        <v>15</v>
      </c>
      <c r="C945" s="408" t="s">
        <v>108</v>
      </c>
      <c r="D945" s="409" t="s">
        <v>65</v>
      </c>
      <c r="E945" s="410">
        <v>1.2</v>
      </c>
      <c r="F945" s="410">
        <v>21.5</v>
      </c>
      <c r="G945" s="781"/>
      <c r="H945" s="885" t="s">
        <v>15</v>
      </c>
      <c r="I945" s="408" t="s">
        <v>108</v>
      </c>
      <c r="J945" s="409" t="s">
        <v>65</v>
      </c>
      <c r="K945" s="410">
        <v>1.2</v>
      </c>
      <c r="L945" s="3">
        <v>21.5</v>
      </c>
      <c r="M945" s="788"/>
      <c r="N945" s="25">
        <v>1</v>
      </c>
    </row>
    <row r="946" spans="1:14" s="8" customFormat="1" ht="18.75" customHeight="1" x14ac:dyDescent="0.3">
      <c r="A946" s="25">
        <v>1</v>
      </c>
      <c r="B946" s="883" t="s">
        <v>53</v>
      </c>
      <c r="C946" s="408" t="s">
        <v>213</v>
      </c>
      <c r="D946" s="409" t="s">
        <v>5</v>
      </c>
      <c r="E946" s="410">
        <v>35</v>
      </c>
      <c r="F946" s="410">
        <v>216.76646706586828</v>
      </c>
      <c r="G946" s="418"/>
      <c r="H946" s="885" t="s">
        <v>53</v>
      </c>
      <c r="I946" s="408" t="s">
        <v>213</v>
      </c>
      <c r="J946" s="409" t="s">
        <v>5</v>
      </c>
      <c r="K946" s="410">
        <v>35</v>
      </c>
      <c r="L946" s="3">
        <v>216.76646706586828</v>
      </c>
      <c r="N946" s="25">
        <v>1</v>
      </c>
    </row>
    <row r="947" spans="1:14" s="50" customFormat="1" x14ac:dyDescent="0.3">
      <c r="A947" s="25">
        <v>1</v>
      </c>
      <c r="B947" s="5"/>
      <c r="C947" s="408"/>
      <c r="D947" s="409"/>
      <c r="E947" s="410"/>
      <c r="F947" s="410"/>
      <c r="G947" s="783"/>
      <c r="H947" s="407"/>
      <c r="I947" s="408"/>
      <c r="J947" s="409"/>
      <c r="K947" s="410"/>
      <c r="L947" s="3"/>
      <c r="M947" s="792"/>
      <c r="N947" s="25">
        <v>1</v>
      </c>
    </row>
    <row r="948" spans="1:14" s="25" customFormat="1" x14ac:dyDescent="0.3">
      <c r="A948" s="25">
        <v>1</v>
      </c>
      <c r="B948" s="883"/>
      <c r="C948" s="6"/>
      <c r="D948" s="2" t="s">
        <v>128</v>
      </c>
      <c r="E948" s="3">
        <f>SUM(E939:E947)</f>
        <v>217.6</v>
      </c>
      <c r="F948" s="3">
        <f>SUM(F939:F947)</f>
        <v>940.66646706586835</v>
      </c>
      <c r="G948" s="658"/>
      <c r="H948" s="883"/>
      <c r="I948" s="6"/>
      <c r="J948" s="2" t="s">
        <v>128</v>
      </c>
      <c r="K948" s="3">
        <f>SUM(K939:K947)</f>
        <v>222.6</v>
      </c>
      <c r="L948" s="3">
        <f>SUM(L939:L947)</f>
        <v>986.29646706586834</v>
      </c>
      <c r="M948" s="788"/>
      <c r="N948" s="25">
        <v>1</v>
      </c>
    </row>
    <row r="949" spans="1:14" s="25" customFormat="1" x14ac:dyDescent="0.3">
      <c r="A949" s="25">
        <v>1</v>
      </c>
      <c r="B949" s="5"/>
      <c r="C949" s="6"/>
      <c r="D949" s="2"/>
      <c r="E949" s="3"/>
      <c r="F949" s="3"/>
      <c r="G949" s="656"/>
      <c r="H949" s="5"/>
      <c r="I949" s="6"/>
      <c r="J949" s="2"/>
      <c r="K949" s="3"/>
      <c r="L949" s="3"/>
      <c r="M949" s="788"/>
      <c r="N949" s="25">
        <v>1</v>
      </c>
    </row>
    <row r="950" spans="1:14" s="25" customFormat="1" x14ac:dyDescent="0.3">
      <c r="A950" s="25">
        <v>1</v>
      </c>
      <c r="B950" s="5"/>
      <c r="C950" s="6"/>
      <c r="D950" s="2"/>
      <c r="E950" s="3"/>
      <c r="F950" s="3"/>
      <c r="G950" s="656"/>
      <c r="H950" s="5"/>
      <c r="I950" s="6"/>
      <c r="J950" s="2"/>
      <c r="K950" s="3"/>
      <c r="L950" s="3"/>
      <c r="M950" s="788"/>
      <c r="N950" s="25">
        <v>1</v>
      </c>
    </row>
    <row r="951" spans="1:14" s="25" customFormat="1" x14ac:dyDescent="0.3">
      <c r="A951" s="25">
        <v>1</v>
      </c>
      <c r="B951" s="883"/>
      <c r="C951" s="6"/>
      <c r="D951" s="2" t="s">
        <v>136</v>
      </c>
      <c r="E951" s="3">
        <f>+E948+E923</f>
        <v>435</v>
      </c>
      <c r="F951" s="3">
        <f>+F948+F923</f>
        <v>1766.2764670658685</v>
      </c>
      <c r="G951" s="659"/>
      <c r="H951" s="3"/>
      <c r="I951" s="3"/>
      <c r="J951" s="3" t="s">
        <v>136</v>
      </c>
      <c r="K951" s="3">
        <f>+K948+K923</f>
        <v>448</v>
      </c>
      <c r="L951" s="3">
        <f>+L948+L923</f>
        <v>1867.9164670658683</v>
      </c>
      <c r="M951" s="788"/>
      <c r="N951" s="25">
        <v>1</v>
      </c>
    </row>
    <row r="952" spans="1:14" s="25" customFormat="1" x14ac:dyDescent="0.3">
      <c r="A952" s="25">
        <v>1</v>
      </c>
      <c r="B952" s="461"/>
      <c r="C952" s="36"/>
      <c r="D952" s="462"/>
      <c r="E952" s="463"/>
      <c r="F952" s="463"/>
      <c r="G952" s="659"/>
      <c r="H952" s="463"/>
      <c r="I952" s="463"/>
      <c r="J952" s="463"/>
      <c r="K952" s="463"/>
      <c r="L952" s="463"/>
      <c r="M952" s="788"/>
      <c r="N952" s="25">
        <v>1</v>
      </c>
    </row>
    <row r="953" spans="1:14" s="25" customFormat="1" x14ac:dyDescent="0.3">
      <c r="A953" s="25">
        <v>1</v>
      </c>
      <c r="B953" s="461"/>
      <c r="C953" s="36"/>
      <c r="D953" s="462"/>
      <c r="E953" s="463"/>
      <c r="F953" s="463"/>
      <c r="G953" s="659"/>
      <c r="H953" s="463"/>
      <c r="I953" s="463"/>
      <c r="J953" s="463"/>
      <c r="K953" s="463"/>
      <c r="L953" s="463"/>
      <c r="M953" s="788"/>
      <c r="N953" s="25">
        <v>1</v>
      </c>
    </row>
    <row r="954" spans="1:14" s="25" customFormat="1" x14ac:dyDescent="0.3">
      <c r="A954" s="25">
        <v>1</v>
      </c>
      <c r="B954" s="461"/>
      <c r="C954" s="36"/>
      <c r="D954" s="462"/>
      <c r="E954" s="463"/>
      <c r="F954" s="463"/>
      <c r="G954" s="659"/>
      <c r="H954" s="463"/>
      <c r="I954" s="463"/>
      <c r="J954" s="463"/>
      <c r="K954" s="463"/>
      <c r="L954" s="463"/>
      <c r="M954" s="788"/>
      <c r="N954" s="25">
        <v>1</v>
      </c>
    </row>
    <row r="955" spans="1:14" s="25" customFormat="1" ht="18.75" customHeight="1" x14ac:dyDescent="0.3">
      <c r="A955" s="25">
        <v>1</v>
      </c>
      <c r="C955" s="37" t="s">
        <v>130</v>
      </c>
      <c r="E955" s="94" t="s">
        <v>131</v>
      </c>
      <c r="F955" s="20"/>
      <c r="G955" s="606"/>
      <c r="I955" s="37" t="s">
        <v>130</v>
      </c>
      <c r="K955" s="94" t="s">
        <v>131</v>
      </c>
      <c r="L955" s="20"/>
      <c r="M955" s="788"/>
      <c r="N955" s="25">
        <v>1</v>
      </c>
    </row>
    <row r="956" spans="1:14" s="25" customFormat="1" ht="51.75" customHeight="1" x14ac:dyDescent="0.3">
      <c r="A956" s="25">
        <v>1</v>
      </c>
      <c r="C956" s="38" t="s">
        <v>132</v>
      </c>
      <c r="E956" s="38" t="s">
        <v>140</v>
      </c>
      <c r="F956" s="39"/>
      <c r="G956" s="606"/>
      <c r="I956" s="38" t="s">
        <v>139</v>
      </c>
      <c r="K956" s="38" t="s">
        <v>140</v>
      </c>
      <c r="L956" s="39"/>
      <c r="M956" s="788"/>
      <c r="N956" s="25">
        <v>1</v>
      </c>
    </row>
    <row r="957" spans="1:14" s="25" customFormat="1" ht="23.25" customHeight="1" x14ac:dyDescent="0.3">
      <c r="A957" s="25">
        <v>1</v>
      </c>
      <c r="C957" s="38"/>
      <c r="E957" s="38"/>
      <c r="F957" s="39"/>
      <c r="G957" s="606"/>
      <c r="H957" s="38"/>
      <c r="J957" s="38"/>
      <c r="K957" s="39"/>
      <c r="L957" s="38"/>
      <c r="M957" s="788"/>
      <c r="N957" s="25">
        <v>1</v>
      </c>
    </row>
    <row r="958" spans="1:14" s="96" customFormat="1" ht="18.75" customHeight="1" x14ac:dyDescent="0.3">
      <c r="A958" s="25">
        <v>1</v>
      </c>
      <c r="C958" s="19"/>
      <c r="D958" s="19"/>
      <c r="E958" s="19"/>
      <c r="F958" s="19"/>
      <c r="G958" s="656"/>
      <c r="I958" s="19"/>
      <c r="J958" s="19"/>
      <c r="K958" s="19"/>
      <c r="L958" s="19"/>
      <c r="M958" s="787"/>
      <c r="N958" s="25">
        <v>1</v>
      </c>
    </row>
    <row r="959" spans="1:14" x14ac:dyDescent="0.3">
      <c r="A959" s="25">
        <v>1</v>
      </c>
      <c r="N959" s="25">
        <v>1</v>
      </c>
    </row>
    <row r="960" spans="1:14" x14ac:dyDescent="0.3">
      <c r="A960" s="25">
        <v>1</v>
      </c>
      <c r="N960" s="25">
        <v>1</v>
      </c>
    </row>
    <row r="961" spans="1:17" s="25" customFormat="1" ht="18.75" customHeight="1" x14ac:dyDescent="0.3">
      <c r="A961" s="25">
        <v>1</v>
      </c>
      <c r="C961" s="22" t="s">
        <v>115</v>
      </c>
      <c r="D961" s="20"/>
      <c r="E961" s="20"/>
      <c r="F961" s="20"/>
      <c r="G961" s="656"/>
      <c r="I961" s="22" t="s">
        <v>115</v>
      </c>
      <c r="J961" s="20"/>
      <c r="K961" s="20"/>
      <c r="L961" s="20"/>
      <c r="M961" s="788"/>
      <c r="N961" s="25">
        <v>1</v>
      </c>
    </row>
    <row r="962" spans="1:17" s="25" customFormat="1" ht="18.75" customHeight="1" x14ac:dyDescent="0.3">
      <c r="A962" s="25">
        <v>1</v>
      </c>
      <c r="C962" s="22" t="s">
        <v>137</v>
      </c>
      <c r="D962" s="20"/>
      <c r="E962" s="20"/>
      <c r="F962" s="20"/>
      <c r="G962" s="606"/>
      <c r="I962" s="22" t="s">
        <v>138</v>
      </c>
      <c r="J962" s="20"/>
      <c r="K962" s="20"/>
      <c r="L962" s="20"/>
      <c r="M962" s="788"/>
      <c r="N962" s="25">
        <v>1</v>
      </c>
    </row>
    <row r="963" spans="1:17" s="25" customFormat="1" ht="18.75" customHeight="1" x14ac:dyDescent="0.3">
      <c r="A963" s="25">
        <v>1</v>
      </c>
      <c r="C963" s="20"/>
      <c r="D963" s="20"/>
      <c r="E963" s="20"/>
      <c r="F963" s="20"/>
      <c r="G963" s="606"/>
      <c r="I963" s="20"/>
      <c r="J963" s="20"/>
      <c r="K963" s="20"/>
      <c r="L963" s="20"/>
      <c r="M963" s="788"/>
      <c r="N963" s="25">
        <v>1</v>
      </c>
    </row>
    <row r="964" spans="1:17" s="25" customFormat="1" ht="18.75" customHeight="1" x14ac:dyDescent="0.3">
      <c r="A964" s="25">
        <v>1</v>
      </c>
      <c r="C964" s="20"/>
      <c r="D964" s="20"/>
      <c r="F964" s="603" t="s">
        <v>116</v>
      </c>
      <c r="G964" s="606"/>
      <c r="I964" s="20"/>
      <c r="J964" s="20"/>
      <c r="L964" s="603" t="s">
        <v>116</v>
      </c>
      <c r="M964" s="789"/>
      <c r="N964" s="25">
        <v>1</v>
      </c>
      <c r="O964" s="603"/>
      <c r="P964" s="603"/>
      <c r="Q964" s="603"/>
    </row>
    <row r="965" spans="1:17" s="25" customFormat="1" ht="18.75" customHeight="1" x14ac:dyDescent="0.3">
      <c r="A965" s="25">
        <v>1</v>
      </c>
      <c r="C965" s="20"/>
      <c r="D965" s="20"/>
      <c r="F965" s="603" t="s">
        <v>134</v>
      </c>
      <c r="G965" s="606"/>
      <c r="I965" s="20"/>
      <c r="J965" s="20"/>
      <c r="L965" s="603" t="s">
        <v>134</v>
      </c>
      <c r="M965" s="789"/>
      <c r="N965" s="25">
        <v>1</v>
      </c>
      <c r="O965" s="603"/>
      <c r="P965" s="603"/>
      <c r="Q965" s="603"/>
    </row>
    <row r="966" spans="1:17" s="25" customFormat="1" ht="18.75" customHeight="1" x14ac:dyDescent="0.3">
      <c r="A966" s="25">
        <v>1</v>
      </c>
      <c r="C966" s="20"/>
      <c r="D966" s="20"/>
      <c r="F966" s="603" t="s">
        <v>117</v>
      </c>
      <c r="G966" s="606"/>
      <c r="I966" s="20"/>
      <c r="J966" s="20"/>
      <c r="L966" s="603" t="s">
        <v>117</v>
      </c>
      <c r="M966" s="789"/>
      <c r="N966" s="25">
        <v>1</v>
      </c>
      <c r="O966" s="603"/>
      <c r="P966" s="603"/>
      <c r="Q966" s="603"/>
    </row>
    <row r="967" spans="1:17" s="25" customFormat="1" ht="18.75" customHeight="1" x14ac:dyDescent="0.3">
      <c r="A967" s="25">
        <v>1</v>
      </c>
      <c r="C967" s="20"/>
      <c r="D967" s="20"/>
      <c r="F967" s="603" t="s">
        <v>257</v>
      </c>
      <c r="G967" s="606"/>
      <c r="I967" s="20"/>
      <c r="J967" s="20"/>
      <c r="L967" s="603" t="s">
        <v>257</v>
      </c>
      <c r="M967" s="789"/>
      <c r="N967" s="25">
        <v>1</v>
      </c>
      <c r="O967" s="603"/>
      <c r="P967" s="603"/>
      <c r="Q967" s="603"/>
    </row>
    <row r="968" spans="1:17" s="25" customFormat="1" ht="18.75" customHeight="1" x14ac:dyDescent="0.3">
      <c r="A968" s="25">
        <v>1</v>
      </c>
      <c r="C968" s="20"/>
      <c r="D968" s="20"/>
      <c r="E968" s="20"/>
      <c r="F968" s="20"/>
      <c r="G968" s="656"/>
      <c r="I968" s="20"/>
      <c r="J968" s="20"/>
      <c r="K968" s="20"/>
      <c r="L968" s="20"/>
      <c r="M968" s="788"/>
      <c r="N968" s="25">
        <v>1</v>
      </c>
    </row>
    <row r="969" spans="1:17" s="25" customFormat="1" ht="18.75" customHeight="1" x14ac:dyDescent="0.3">
      <c r="A969" s="25">
        <v>1</v>
      </c>
      <c r="C969" s="20"/>
      <c r="D969" s="20"/>
      <c r="E969" s="20"/>
      <c r="F969" s="20"/>
      <c r="G969" s="656"/>
      <c r="I969" s="20"/>
      <c r="J969" s="20"/>
      <c r="K969" s="20"/>
      <c r="L969" s="20"/>
      <c r="M969" s="788"/>
      <c r="N969" s="25">
        <v>1</v>
      </c>
    </row>
    <row r="970" spans="1:17" s="25" customFormat="1" ht="18.75" customHeight="1" x14ac:dyDescent="0.3">
      <c r="A970" s="25">
        <v>1</v>
      </c>
      <c r="C970" s="20"/>
      <c r="D970" s="20"/>
      <c r="E970" s="20"/>
      <c r="F970" s="20"/>
      <c r="G970" s="656"/>
      <c r="I970" s="20"/>
      <c r="J970" s="20"/>
      <c r="K970" s="20"/>
      <c r="L970" s="20"/>
      <c r="M970" s="788"/>
      <c r="N970" s="25">
        <v>1</v>
      </c>
    </row>
    <row r="971" spans="1:17" s="25" customFormat="1" ht="18.75" customHeight="1" x14ac:dyDescent="0.3">
      <c r="A971" s="25">
        <v>1</v>
      </c>
      <c r="C971" s="1612" t="s">
        <v>119</v>
      </c>
      <c r="D971" s="1612"/>
      <c r="E971" s="1612"/>
      <c r="F971" s="26"/>
      <c r="G971" s="606"/>
      <c r="I971" s="1612" t="s">
        <v>119</v>
      </c>
      <c r="J971" s="1612"/>
      <c r="K971" s="1612"/>
      <c r="L971" s="26"/>
      <c r="M971" s="788"/>
      <c r="N971" s="25">
        <v>1</v>
      </c>
    </row>
    <row r="972" spans="1:17" s="25" customFormat="1" ht="18.75" customHeight="1" x14ac:dyDescent="0.3">
      <c r="A972" s="25">
        <v>1</v>
      </c>
      <c r="C972" s="1610">
        <v>45226</v>
      </c>
      <c r="D972" s="1610"/>
      <c r="E972" s="1610"/>
      <c r="F972" s="27"/>
      <c r="G972" s="606"/>
      <c r="I972" s="1610">
        <f>C972</f>
        <v>45226</v>
      </c>
      <c r="J972" s="1610"/>
      <c r="K972" s="1610"/>
      <c r="L972" s="27"/>
      <c r="M972" s="788"/>
      <c r="N972" s="25">
        <v>1</v>
      </c>
    </row>
    <row r="973" spans="1:17" s="25" customFormat="1" ht="18.75" customHeight="1" x14ac:dyDescent="0.3">
      <c r="A973" s="25">
        <v>1</v>
      </c>
      <c r="C973" s="20"/>
      <c r="D973" s="20"/>
      <c r="E973" s="20"/>
      <c r="F973" s="27"/>
      <c r="G973" s="606"/>
      <c r="I973" s="20"/>
      <c r="J973" s="20"/>
      <c r="K973" s="20"/>
      <c r="L973" s="27"/>
      <c r="M973" s="788"/>
      <c r="N973" s="25">
        <v>1</v>
      </c>
    </row>
    <row r="974" spans="1:17" s="25" customFormat="1" ht="18.75" customHeight="1" x14ac:dyDescent="0.3">
      <c r="A974" s="25">
        <v>1</v>
      </c>
      <c r="C974" s="882"/>
      <c r="D974" s="20"/>
      <c r="E974" s="20"/>
      <c r="F974" s="27"/>
      <c r="G974" s="606"/>
      <c r="I974" s="882"/>
      <c r="J974" s="20"/>
      <c r="K974" s="20"/>
      <c r="L974" s="27"/>
      <c r="M974" s="788"/>
      <c r="N974" s="25">
        <v>1</v>
      </c>
    </row>
    <row r="975" spans="1:17" s="25" customFormat="1" ht="18.75" customHeight="1" x14ac:dyDescent="0.3">
      <c r="A975" s="25">
        <v>1</v>
      </c>
      <c r="B975" s="28" t="s">
        <v>120</v>
      </c>
      <c r="C975" s="29" t="s">
        <v>121</v>
      </c>
      <c r="D975" s="1611" t="s">
        <v>122</v>
      </c>
      <c r="E975" s="1611"/>
      <c r="F975" s="1611"/>
      <c r="G975" s="606"/>
      <c r="H975" s="28" t="s">
        <v>120</v>
      </c>
      <c r="I975" s="29" t="s">
        <v>121</v>
      </c>
      <c r="J975" s="1611" t="s">
        <v>123</v>
      </c>
      <c r="K975" s="1611"/>
      <c r="L975" s="1611"/>
      <c r="M975" s="788"/>
      <c r="N975" s="25">
        <v>1</v>
      </c>
    </row>
    <row r="976" spans="1:17" s="25" customFormat="1" ht="18.75" customHeight="1" x14ac:dyDescent="0.3">
      <c r="A976" s="25">
        <v>1</v>
      </c>
      <c r="B976" s="28" t="s">
        <v>124</v>
      </c>
      <c r="C976" s="28" t="s">
        <v>265</v>
      </c>
      <c r="D976" s="29" t="s">
        <v>125</v>
      </c>
      <c r="E976" s="883" t="s">
        <v>126</v>
      </c>
      <c r="F976" s="883" t="s">
        <v>127</v>
      </c>
      <c r="G976" s="606"/>
      <c r="H976" s="28" t="s">
        <v>124</v>
      </c>
      <c r="I976" s="28" t="s">
        <v>265</v>
      </c>
      <c r="J976" s="29" t="s">
        <v>125</v>
      </c>
      <c r="K976" s="883" t="s">
        <v>126</v>
      </c>
      <c r="L976" s="883" t="s">
        <v>127</v>
      </c>
      <c r="M976" s="788"/>
      <c r="N976" s="25">
        <v>1</v>
      </c>
    </row>
    <row r="977" spans="1:14" s="25" customFormat="1" ht="19.5" customHeight="1" x14ac:dyDescent="0.3">
      <c r="A977" s="25">
        <v>1</v>
      </c>
      <c r="B977" s="5">
        <v>1</v>
      </c>
      <c r="C977" s="6" t="s">
        <v>74</v>
      </c>
      <c r="D977" s="2" t="s">
        <v>17</v>
      </c>
      <c r="E977" s="3">
        <v>144</v>
      </c>
      <c r="F977" s="3">
        <v>276</v>
      </c>
      <c r="G977" s="605"/>
      <c r="H977" s="5">
        <v>1</v>
      </c>
      <c r="I977" s="6" t="s">
        <v>74</v>
      </c>
      <c r="J977" s="2" t="s">
        <v>17</v>
      </c>
      <c r="K977" s="3">
        <v>144</v>
      </c>
      <c r="L977" s="3">
        <v>276</v>
      </c>
      <c r="M977" s="788"/>
      <c r="N977" s="25">
        <v>1</v>
      </c>
    </row>
    <row r="978" spans="1:14" s="25" customFormat="1" ht="19.5" customHeight="1" x14ac:dyDescent="0.3">
      <c r="A978" s="25">
        <v>1</v>
      </c>
      <c r="B978" s="5" t="s">
        <v>3</v>
      </c>
      <c r="C978" s="6" t="s">
        <v>36</v>
      </c>
      <c r="D978" s="2" t="s">
        <v>14</v>
      </c>
      <c r="E978" s="3">
        <v>17</v>
      </c>
      <c r="F978" s="3">
        <v>22</v>
      </c>
      <c r="G978" s="605"/>
      <c r="H978" s="5" t="s">
        <v>3</v>
      </c>
      <c r="I978" s="6" t="s">
        <v>36</v>
      </c>
      <c r="J978" s="2" t="s">
        <v>14</v>
      </c>
      <c r="K978" s="3">
        <v>17</v>
      </c>
      <c r="L978" s="3">
        <v>22</v>
      </c>
      <c r="M978" s="788"/>
      <c r="N978" s="25">
        <v>1</v>
      </c>
    </row>
    <row r="979" spans="1:14" s="25" customFormat="1" x14ac:dyDescent="0.3">
      <c r="A979" s="25">
        <v>1</v>
      </c>
      <c r="B979" s="5">
        <v>3</v>
      </c>
      <c r="C979" s="6" t="s">
        <v>114</v>
      </c>
      <c r="D979" s="2" t="s">
        <v>2</v>
      </c>
      <c r="E979" s="3">
        <v>6</v>
      </c>
      <c r="F979" s="3">
        <v>28</v>
      </c>
      <c r="G979" s="606"/>
      <c r="H979" s="5">
        <v>3</v>
      </c>
      <c r="I979" s="6" t="s">
        <v>114</v>
      </c>
      <c r="J979" s="2" t="s">
        <v>2</v>
      </c>
      <c r="K979" s="3">
        <v>6</v>
      </c>
      <c r="L979" s="3">
        <v>28</v>
      </c>
      <c r="M979" s="788"/>
      <c r="N979" s="25">
        <v>1</v>
      </c>
    </row>
    <row r="980" spans="1:14" s="25" customFormat="1" x14ac:dyDescent="0.3">
      <c r="A980" s="25">
        <v>1</v>
      </c>
      <c r="B980" s="883" t="s">
        <v>77</v>
      </c>
      <c r="C980" s="6" t="s">
        <v>107</v>
      </c>
      <c r="D980" s="2" t="s">
        <v>14</v>
      </c>
      <c r="E980" s="3">
        <v>3.4</v>
      </c>
      <c r="F980" s="3">
        <v>93.2</v>
      </c>
      <c r="G980" s="606"/>
      <c r="H980" s="883" t="s">
        <v>77</v>
      </c>
      <c r="I980" s="6" t="s">
        <v>107</v>
      </c>
      <c r="J980" s="2" t="s">
        <v>14</v>
      </c>
      <c r="K980" s="3">
        <v>3.4</v>
      </c>
      <c r="L980" s="3">
        <v>93.2</v>
      </c>
      <c r="M980" s="788"/>
      <c r="N980" s="25">
        <v>1</v>
      </c>
    </row>
    <row r="981" spans="1:14" s="419" customFormat="1" ht="18.75" customHeight="1" x14ac:dyDescent="0.3">
      <c r="A981" s="25">
        <v>1</v>
      </c>
      <c r="B981" s="492" t="s">
        <v>77</v>
      </c>
      <c r="C981" s="483" t="s">
        <v>110</v>
      </c>
      <c r="D981" s="484" t="s">
        <v>5</v>
      </c>
      <c r="E981" s="485">
        <v>110</v>
      </c>
      <c r="F981" s="485">
        <v>77</v>
      </c>
      <c r="G981" s="779"/>
      <c r="H981" s="492" t="s">
        <v>77</v>
      </c>
      <c r="I981" s="483" t="s">
        <v>110</v>
      </c>
      <c r="J981" s="484" t="s">
        <v>5</v>
      </c>
      <c r="K981" s="485">
        <v>110</v>
      </c>
      <c r="L981" s="485">
        <v>77</v>
      </c>
      <c r="M981" s="799"/>
      <c r="N981" s="25">
        <v>1</v>
      </c>
    </row>
    <row r="982" spans="1:14" s="419" customFormat="1" x14ac:dyDescent="0.3">
      <c r="A982" s="25">
        <v>1</v>
      </c>
      <c r="B982" s="492" t="s">
        <v>23</v>
      </c>
      <c r="C982" s="483" t="s">
        <v>215</v>
      </c>
      <c r="D982" s="484" t="s">
        <v>5</v>
      </c>
      <c r="E982" s="485">
        <v>35</v>
      </c>
      <c r="F982" s="485">
        <v>185</v>
      </c>
      <c r="G982" s="772"/>
      <c r="H982" s="492" t="s">
        <v>23</v>
      </c>
      <c r="I982" s="483" t="s">
        <v>215</v>
      </c>
      <c r="J982" s="484" t="s">
        <v>5</v>
      </c>
      <c r="K982" s="485">
        <v>35</v>
      </c>
      <c r="L982" s="485">
        <v>185</v>
      </c>
      <c r="M982" s="799"/>
      <c r="N982" s="25">
        <v>1</v>
      </c>
    </row>
    <row r="983" spans="1:14" s="25" customFormat="1" x14ac:dyDescent="0.3">
      <c r="A983" s="25">
        <v>1</v>
      </c>
      <c r="B983" s="5"/>
      <c r="C983" s="6"/>
      <c r="D983" s="2"/>
      <c r="E983" s="3"/>
      <c r="F983" s="3"/>
      <c r="G983" s="656"/>
      <c r="H983" s="5"/>
      <c r="I983" s="6"/>
      <c r="J983" s="2"/>
      <c r="K983" s="3"/>
      <c r="L983" s="3"/>
      <c r="M983" s="788"/>
      <c r="N983" s="25">
        <v>1</v>
      </c>
    </row>
    <row r="984" spans="1:14" s="25" customFormat="1" x14ac:dyDescent="0.3">
      <c r="A984" s="25">
        <v>1</v>
      </c>
      <c r="B984" s="5"/>
      <c r="C984" s="6"/>
      <c r="D984" s="2" t="s">
        <v>128</v>
      </c>
      <c r="E984" s="3">
        <f>SUM(E977:E982)</f>
        <v>315.39999999999998</v>
      </c>
      <c r="F984" s="3">
        <f>SUM(F977:F982)</f>
        <v>681.2</v>
      </c>
      <c r="G984" s="656"/>
      <c r="H984" s="5"/>
      <c r="I984" s="6"/>
      <c r="J984" s="2" t="s">
        <v>128</v>
      </c>
      <c r="K984" s="3">
        <f>SUM(K977:K982)</f>
        <v>315.39999999999998</v>
      </c>
      <c r="L984" s="3">
        <f>SUM(L977:L982)</f>
        <v>681.2</v>
      </c>
      <c r="M984" s="788"/>
      <c r="N984" s="25">
        <v>1</v>
      </c>
    </row>
    <row r="985" spans="1:14" s="25" customFormat="1" x14ac:dyDescent="0.3">
      <c r="A985" s="25">
        <v>1</v>
      </c>
      <c r="B985" s="5"/>
      <c r="C985" s="6"/>
      <c r="D985" s="2"/>
      <c r="E985" s="3"/>
      <c r="F985" s="3"/>
      <c r="G985" s="656"/>
      <c r="H985" s="5"/>
      <c r="I985" s="6"/>
      <c r="J985" s="2"/>
      <c r="K985" s="3"/>
      <c r="L985" s="3"/>
      <c r="M985" s="788"/>
      <c r="N985" s="25">
        <v>1</v>
      </c>
    </row>
    <row r="986" spans="1:14" s="25" customFormat="1" x14ac:dyDescent="0.3">
      <c r="A986" s="25">
        <v>1</v>
      </c>
      <c r="B986" s="5">
        <v>1</v>
      </c>
      <c r="C986" s="6" t="s">
        <v>1</v>
      </c>
      <c r="D986" s="2" t="s">
        <v>5</v>
      </c>
      <c r="E986" s="3">
        <v>200</v>
      </c>
      <c r="F986" s="3">
        <v>86</v>
      </c>
      <c r="G986" s="656"/>
      <c r="H986" s="5">
        <v>1</v>
      </c>
      <c r="I986" s="6" t="s">
        <v>1</v>
      </c>
      <c r="J986" s="2" t="s">
        <v>5</v>
      </c>
      <c r="K986" s="3">
        <v>200</v>
      </c>
      <c r="L986" s="3">
        <v>86</v>
      </c>
      <c r="M986" s="788"/>
      <c r="N986" s="25">
        <v>1</v>
      </c>
    </row>
    <row r="987" spans="1:14" s="25" customFormat="1" x14ac:dyDescent="0.3">
      <c r="A987" s="25">
        <v>1</v>
      </c>
      <c r="B987" s="5">
        <v>2</v>
      </c>
      <c r="C987" s="6" t="s">
        <v>238</v>
      </c>
      <c r="D987" s="2" t="s">
        <v>251</v>
      </c>
      <c r="E987" s="3">
        <v>225</v>
      </c>
      <c r="F987" s="3">
        <v>114</v>
      </c>
      <c r="G987" s="656"/>
      <c r="H987" s="5">
        <v>2</v>
      </c>
      <c r="I987" s="6" t="s">
        <v>238</v>
      </c>
      <c r="J987" s="2" t="s">
        <v>251</v>
      </c>
      <c r="K987" s="3">
        <v>225</v>
      </c>
      <c r="L987" s="3">
        <v>114</v>
      </c>
      <c r="M987" s="788"/>
      <c r="N987" s="25">
        <v>1</v>
      </c>
    </row>
    <row r="988" spans="1:14" s="25" customFormat="1" x14ac:dyDescent="0.3">
      <c r="A988" s="25">
        <v>1</v>
      </c>
      <c r="B988" s="5">
        <v>3</v>
      </c>
      <c r="C988" s="6" t="s">
        <v>93</v>
      </c>
      <c r="D988" s="2" t="s">
        <v>5</v>
      </c>
      <c r="E988" s="3">
        <v>135</v>
      </c>
      <c r="F988" s="3">
        <v>94.25</v>
      </c>
      <c r="G988" s="656"/>
      <c r="H988" s="5">
        <v>3</v>
      </c>
      <c r="I988" s="6" t="s">
        <v>93</v>
      </c>
      <c r="J988" s="2" t="s">
        <v>5</v>
      </c>
      <c r="K988" s="3">
        <v>135</v>
      </c>
      <c r="L988" s="3">
        <v>94.25</v>
      </c>
      <c r="M988" s="788"/>
      <c r="N988" s="25">
        <v>1</v>
      </c>
    </row>
    <row r="989" spans="1:14" s="25" customFormat="1" x14ac:dyDescent="0.3">
      <c r="A989" s="25">
        <v>1</v>
      </c>
      <c r="B989" s="5">
        <v>4</v>
      </c>
      <c r="C989" s="6" t="s">
        <v>253</v>
      </c>
      <c r="D989" s="2" t="s">
        <v>218</v>
      </c>
      <c r="E989" s="3">
        <v>125</v>
      </c>
      <c r="F989" s="3">
        <v>146.4</v>
      </c>
      <c r="G989" s="656"/>
      <c r="H989" s="5">
        <v>4</v>
      </c>
      <c r="I989" s="6" t="s">
        <v>253</v>
      </c>
      <c r="J989" s="2" t="s">
        <v>218</v>
      </c>
      <c r="K989" s="3">
        <v>125</v>
      </c>
      <c r="L989" s="3">
        <v>146.4</v>
      </c>
      <c r="M989" s="788"/>
      <c r="N989" s="25">
        <v>1</v>
      </c>
    </row>
    <row r="990" spans="1:14" s="25" customFormat="1" x14ac:dyDescent="0.3">
      <c r="A990" s="25">
        <v>1</v>
      </c>
      <c r="B990" s="5">
        <v>5</v>
      </c>
      <c r="C990" s="6" t="s">
        <v>255</v>
      </c>
      <c r="D990" s="2" t="s">
        <v>218</v>
      </c>
      <c r="E990" s="3">
        <v>80</v>
      </c>
      <c r="F990" s="3">
        <v>105.16</v>
      </c>
      <c r="G990" s="656"/>
      <c r="H990" s="5">
        <v>5</v>
      </c>
      <c r="I990" s="6" t="s">
        <v>255</v>
      </c>
      <c r="J990" s="2" t="s">
        <v>218</v>
      </c>
      <c r="K990" s="3">
        <v>80</v>
      </c>
      <c r="L990" s="3">
        <v>105.16</v>
      </c>
      <c r="M990" s="788"/>
      <c r="N990" s="25">
        <v>1</v>
      </c>
    </row>
    <row r="991" spans="1:14" s="25" customFormat="1" x14ac:dyDescent="0.3">
      <c r="A991" s="25">
        <v>1</v>
      </c>
      <c r="B991" s="5">
        <v>6</v>
      </c>
      <c r="C991" s="6" t="s">
        <v>252</v>
      </c>
      <c r="D991" s="2" t="s">
        <v>251</v>
      </c>
      <c r="E991" s="3">
        <v>105</v>
      </c>
      <c r="F991" s="3">
        <v>142</v>
      </c>
      <c r="G991" s="656"/>
      <c r="H991" s="5">
        <v>6</v>
      </c>
      <c r="I991" s="6" t="s">
        <v>252</v>
      </c>
      <c r="J991" s="2" t="s">
        <v>251</v>
      </c>
      <c r="K991" s="3">
        <v>105</v>
      </c>
      <c r="L991" s="3">
        <v>142</v>
      </c>
      <c r="M991" s="788"/>
      <c r="N991" s="25">
        <v>1</v>
      </c>
    </row>
    <row r="992" spans="1:14" s="25" customFormat="1" x14ac:dyDescent="0.3">
      <c r="A992" s="25">
        <v>1</v>
      </c>
      <c r="B992" s="5">
        <v>7</v>
      </c>
      <c r="C992" s="6" t="s">
        <v>254</v>
      </c>
      <c r="D992" s="2" t="s">
        <v>218</v>
      </c>
      <c r="E992" s="3">
        <v>120</v>
      </c>
      <c r="F992" s="3">
        <v>144</v>
      </c>
      <c r="G992" s="656"/>
      <c r="H992" s="5">
        <v>7</v>
      </c>
      <c r="I992" s="6" t="s">
        <v>254</v>
      </c>
      <c r="J992" s="2" t="s">
        <v>218</v>
      </c>
      <c r="K992" s="3">
        <v>120</v>
      </c>
      <c r="L992" s="3">
        <v>144</v>
      </c>
      <c r="M992" s="788"/>
      <c r="N992" s="25">
        <v>1</v>
      </c>
    </row>
    <row r="993" spans="1:14" s="25" customFormat="1" x14ac:dyDescent="0.3">
      <c r="A993" s="25">
        <v>1</v>
      </c>
      <c r="B993" s="5">
        <v>8</v>
      </c>
      <c r="C993" s="6" t="s">
        <v>31</v>
      </c>
      <c r="D993" s="2" t="s">
        <v>5</v>
      </c>
      <c r="E993" s="3">
        <v>55</v>
      </c>
      <c r="F993" s="3">
        <v>88</v>
      </c>
      <c r="G993" s="656"/>
      <c r="H993" s="5">
        <v>8</v>
      </c>
      <c r="I993" s="6" t="s">
        <v>31</v>
      </c>
      <c r="J993" s="2" t="s">
        <v>5</v>
      </c>
      <c r="K993" s="3">
        <v>55</v>
      </c>
      <c r="L993" s="3">
        <v>88</v>
      </c>
      <c r="M993" s="788"/>
      <c r="N993" s="25">
        <v>1</v>
      </c>
    </row>
    <row r="994" spans="1:14" s="50" customFormat="1" x14ac:dyDescent="0.3">
      <c r="A994" s="25">
        <v>1</v>
      </c>
      <c r="B994" s="883"/>
      <c r="C994" s="1"/>
      <c r="D994" s="883"/>
      <c r="E994" s="7"/>
      <c r="F994" s="7"/>
      <c r="G994" s="657"/>
      <c r="H994" s="883"/>
      <c r="I994" s="1"/>
      <c r="J994" s="883"/>
      <c r="K994" s="7"/>
      <c r="L994" s="7"/>
      <c r="M994" s="792"/>
      <c r="N994" s="25">
        <v>1</v>
      </c>
    </row>
    <row r="995" spans="1:14" s="25" customFormat="1" x14ac:dyDescent="0.3">
      <c r="A995" s="25">
        <v>1</v>
      </c>
      <c r="B995" s="5"/>
      <c r="C995" s="6"/>
      <c r="D995" s="2" t="s">
        <v>128</v>
      </c>
      <c r="E995" s="3">
        <v>1045</v>
      </c>
      <c r="F995" s="3">
        <v>919.81</v>
      </c>
      <c r="G995" s="656"/>
      <c r="H995" s="5"/>
      <c r="I995" s="6"/>
      <c r="J995" s="2" t="s">
        <v>128</v>
      </c>
      <c r="K995" s="3">
        <v>1045</v>
      </c>
      <c r="L995" s="3">
        <v>919.81</v>
      </c>
      <c r="M995" s="788"/>
      <c r="N995" s="25">
        <v>1</v>
      </c>
    </row>
    <row r="996" spans="1:14" s="25" customFormat="1" x14ac:dyDescent="0.3">
      <c r="A996" s="25">
        <v>1</v>
      </c>
      <c r="B996" s="5"/>
      <c r="C996" s="6"/>
      <c r="D996" s="2"/>
      <c r="E996" s="3"/>
      <c r="F996" s="3"/>
      <c r="G996" s="656"/>
      <c r="H996" s="5"/>
      <c r="I996" s="6"/>
      <c r="J996" s="2"/>
      <c r="K996" s="3"/>
      <c r="L996" s="3"/>
      <c r="M996" s="788"/>
      <c r="N996" s="25">
        <v>1</v>
      </c>
    </row>
    <row r="997" spans="1:14" s="25" customFormat="1" x14ac:dyDescent="0.3">
      <c r="A997" s="25">
        <v>1</v>
      </c>
      <c r="B997" s="5"/>
      <c r="C997" s="6"/>
      <c r="D997" s="2"/>
      <c r="E997" s="3"/>
      <c r="F997" s="3"/>
      <c r="G997" s="656"/>
      <c r="H997" s="5"/>
      <c r="I997" s="6"/>
      <c r="J997" s="2"/>
      <c r="K997" s="3"/>
      <c r="L997" s="3"/>
      <c r="M997" s="788"/>
      <c r="N997" s="25">
        <v>1</v>
      </c>
    </row>
    <row r="998" spans="1:14" s="25" customFormat="1" x14ac:dyDescent="0.3">
      <c r="A998" s="25">
        <v>1</v>
      </c>
      <c r="B998" s="5"/>
      <c r="C998" s="6"/>
      <c r="D998" s="2"/>
      <c r="E998" s="3"/>
      <c r="F998" s="3"/>
      <c r="G998" s="656"/>
      <c r="H998" s="5"/>
      <c r="I998" s="6"/>
      <c r="J998" s="2"/>
      <c r="K998" s="3"/>
      <c r="L998" s="3"/>
      <c r="M998" s="788"/>
      <c r="N998" s="25">
        <v>1</v>
      </c>
    </row>
    <row r="999" spans="1:14" s="25" customFormat="1" x14ac:dyDescent="0.3">
      <c r="A999" s="25">
        <v>1</v>
      </c>
      <c r="B999" s="28" t="s">
        <v>124</v>
      </c>
      <c r="C999" s="3" t="s">
        <v>259</v>
      </c>
      <c r="D999" s="2" t="s">
        <v>125</v>
      </c>
      <c r="E999" s="3" t="s">
        <v>126</v>
      </c>
      <c r="F999" s="3" t="s">
        <v>127</v>
      </c>
      <c r="G999" s="656"/>
      <c r="H999" s="28" t="s">
        <v>124</v>
      </c>
      <c r="I999" s="3" t="s">
        <v>247</v>
      </c>
      <c r="J999" s="2" t="s">
        <v>125</v>
      </c>
      <c r="K999" s="3" t="s">
        <v>126</v>
      </c>
      <c r="L999" s="3" t="s">
        <v>127</v>
      </c>
      <c r="M999" s="788"/>
      <c r="N999" s="25">
        <v>1</v>
      </c>
    </row>
    <row r="1000" spans="1:14" s="50" customFormat="1" ht="18.75" customHeight="1" x14ac:dyDescent="0.3">
      <c r="A1000" s="25">
        <v>1</v>
      </c>
      <c r="B1000" s="883" t="s">
        <v>8</v>
      </c>
      <c r="C1000" s="6" t="s">
        <v>312</v>
      </c>
      <c r="D1000" s="2" t="s">
        <v>147</v>
      </c>
      <c r="E1000" s="3">
        <v>60</v>
      </c>
      <c r="F1000" s="3">
        <v>146</v>
      </c>
      <c r="G1000" s="605"/>
      <c r="H1000" s="883" t="s">
        <v>8</v>
      </c>
      <c r="I1000" s="6" t="s">
        <v>312</v>
      </c>
      <c r="J1000" s="2" t="s">
        <v>147</v>
      </c>
      <c r="K1000" s="3">
        <v>60</v>
      </c>
      <c r="L1000" s="3">
        <v>146</v>
      </c>
      <c r="M1000" s="792"/>
      <c r="N1000" s="25">
        <v>1</v>
      </c>
    </row>
    <row r="1001" spans="1:14" s="25" customFormat="1" ht="19.5" customHeight="1" x14ac:dyDescent="0.3">
      <c r="A1001" s="25">
        <v>1</v>
      </c>
      <c r="B1001" s="5">
        <v>2</v>
      </c>
      <c r="C1001" s="6" t="s">
        <v>72</v>
      </c>
      <c r="D1001" s="2" t="s">
        <v>73</v>
      </c>
      <c r="E1001" s="3">
        <v>75</v>
      </c>
      <c r="F1001" s="3">
        <v>226</v>
      </c>
      <c r="G1001" s="605"/>
      <c r="H1001" s="5" t="s">
        <v>3</v>
      </c>
      <c r="I1001" s="6" t="s">
        <v>72</v>
      </c>
      <c r="J1001" s="2" t="s">
        <v>17</v>
      </c>
      <c r="K1001" s="3">
        <v>90</v>
      </c>
      <c r="L1001" s="3">
        <v>271.20000000000005</v>
      </c>
      <c r="M1001" s="788"/>
      <c r="N1001" s="25">
        <v>1</v>
      </c>
    </row>
    <row r="1002" spans="1:14" s="25" customFormat="1" ht="19.5" customHeight="1" x14ac:dyDescent="0.3">
      <c r="A1002" s="25">
        <v>1</v>
      </c>
      <c r="B1002" s="5">
        <v>3</v>
      </c>
      <c r="C1002" s="6" t="s">
        <v>89</v>
      </c>
      <c r="D1002" s="2" t="s">
        <v>17</v>
      </c>
      <c r="E1002" s="3">
        <v>24</v>
      </c>
      <c r="F1002" s="3">
        <v>202.4</v>
      </c>
      <c r="G1002" s="605"/>
      <c r="H1002" s="5">
        <v>3</v>
      </c>
      <c r="I1002" s="6" t="s">
        <v>89</v>
      </c>
      <c r="J1002" s="2" t="s">
        <v>44</v>
      </c>
      <c r="K1002" s="3">
        <v>29</v>
      </c>
      <c r="L1002" s="3">
        <v>242.89</v>
      </c>
      <c r="M1002" s="788"/>
      <c r="N1002" s="25">
        <v>1</v>
      </c>
    </row>
    <row r="1003" spans="1:14" s="50" customFormat="1" ht="18.75" customHeight="1" x14ac:dyDescent="0.3">
      <c r="A1003" s="25">
        <v>1</v>
      </c>
      <c r="B1003" s="18">
        <v>4</v>
      </c>
      <c r="C1003" s="6" t="s">
        <v>346</v>
      </c>
      <c r="D1003" s="2" t="s">
        <v>22</v>
      </c>
      <c r="E1003" s="3">
        <v>24</v>
      </c>
      <c r="F1003" s="3">
        <v>4.5</v>
      </c>
      <c r="G1003" s="490"/>
      <c r="H1003" s="18" t="s">
        <v>0</v>
      </c>
      <c r="I1003" s="6" t="s">
        <v>346</v>
      </c>
      <c r="J1003" s="2" t="s">
        <v>22</v>
      </c>
      <c r="K1003" s="3">
        <v>24</v>
      </c>
      <c r="L1003" s="3">
        <v>4.5</v>
      </c>
      <c r="M1003" s="792"/>
      <c r="N1003" s="25">
        <v>1</v>
      </c>
    </row>
    <row r="1004" spans="1:14" s="25" customFormat="1" ht="19.5" customHeight="1" x14ac:dyDescent="0.3">
      <c r="A1004" s="25">
        <v>1</v>
      </c>
      <c r="B1004" s="883" t="s">
        <v>23</v>
      </c>
      <c r="C1004" s="6" t="s">
        <v>144</v>
      </c>
      <c r="D1004" s="2" t="s">
        <v>2</v>
      </c>
      <c r="E1004" s="3">
        <v>15</v>
      </c>
      <c r="F1004" s="3">
        <v>88</v>
      </c>
      <c r="G1004" s="656"/>
      <c r="H1004" s="883" t="s">
        <v>23</v>
      </c>
      <c r="I1004" s="6" t="s">
        <v>144</v>
      </c>
      <c r="J1004" s="2" t="s">
        <v>2</v>
      </c>
      <c r="K1004" s="3">
        <v>15</v>
      </c>
      <c r="L1004" s="3">
        <v>88</v>
      </c>
      <c r="M1004" s="788"/>
      <c r="N1004" s="25">
        <v>1</v>
      </c>
    </row>
    <row r="1005" spans="1:14" s="50" customFormat="1" x14ac:dyDescent="0.3">
      <c r="A1005" s="25">
        <v>1</v>
      </c>
      <c r="B1005" s="883" t="s">
        <v>51</v>
      </c>
      <c r="C1005" s="6" t="s">
        <v>107</v>
      </c>
      <c r="D1005" s="2" t="s">
        <v>14</v>
      </c>
      <c r="E1005" s="3">
        <v>3.4</v>
      </c>
      <c r="F1005" s="3">
        <v>93.2</v>
      </c>
      <c r="G1005" s="605"/>
      <c r="H1005" s="883" t="s">
        <v>51</v>
      </c>
      <c r="I1005" s="6" t="s">
        <v>107</v>
      </c>
      <c r="J1005" s="2" t="s">
        <v>14</v>
      </c>
      <c r="K1005" s="3">
        <v>3.4</v>
      </c>
      <c r="L1005" s="3">
        <v>93.2</v>
      </c>
      <c r="M1005" s="786"/>
      <c r="N1005" s="25">
        <v>1</v>
      </c>
    </row>
    <row r="1006" spans="1:14" s="25" customFormat="1" ht="19.5" customHeight="1" x14ac:dyDescent="0.3">
      <c r="A1006" s="25">
        <v>1</v>
      </c>
      <c r="B1006" s="883" t="s">
        <v>15</v>
      </c>
      <c r="C1006" s="6" t="s">
        <v>108</v>
      </c>
      <c r="D1006" s="2" t="s">
        <v>65</v>
      </c>
      <c r="E1006" s="3">
        <v>1.2</v>
      </c>
      <c r="F1006" s="3">
        <v>21.5</v>
      </c>
      <c r="G1006" s="656"/>
      <c r="H1006" s="883" t="s">
        <v>15</v>
      </c>
      <c r="I1006" s="6" t="s">
        <v>108</v>
      </c>
      <c r="J1006" s="2" t="s">
        <v>65</v>
      </c>
      <c r="K1006" s="3">
        <v>1.2</v>
      </c>
      <c r="L1006" s="3">
        <v>21.5</v>
      </c>
      <c r="M1006" s="788"/>
      <c r="N1006" s="25">
        <v>1</v>
      </c>
    </row>
    <row r="1007" spans="1:14" s="25" customFormat="1" ht="19.5" customHeight="1" x14ac:dyDescent="0.3">
      <c r="A1007" s="25">
        <v>1</v>
      </c>
      <c r="B1007" s="883" t="s">
        <v>53</v>
      </c>
      <c r="C1007" s="6" t="s">
        <v>11</v>
      </c>
      <c r="D1007" s="2" t="s">
        <v>5</v>
      </c>
      <c r="E1007" s="3">
        <v>50</v>
      </c>
      <c r="F1007" s="3">
        <v>117</v>
      </c>
      <c r="G1007" s="8"/>
      <c r="H1007" s="883" t="s">
        <v>53</v>
      </c>
      <c r="I1007" s="6" t="s">
        <v>11</v>
      </c>
      <c r="J1007" s="2" t="s">
        <v>5</v>
      </c>
      <c r="K1007" s="3">
        <v>50</v>
      </c>
      <c r="L1007" s="3">
        <v>117</v>
      </c>
      <c r="N1007" s="25">
        <v>1</v>
      </c>
    </row>
    <row r="1008" spans="1:14" s="50" customFormat="1" x14ac:dyDescent="0.3">
      <c r="A1008" s="25">
        <v>1</v>
      </c>
      <c r="B1008" s="5"/>
      <c r="C1008" s="6"/>
      <c r="D1008" s="2"/>
      <c r="E1008" s="3"/>
      <c r="F1008" s="3"/>
      <c r="G1008" s="657"/>
      <c r="H1008" s="5"/>
      <c r="I1008" s="6"/>
      <c r="J1008" s="2"/>
      <c r="K1008" s="3"/>
      <c r="L1008" s="3"/>
      <c r="M1008" s="792"/>
      <c r="N1008" s="25">
        <v>1</v>
      </c>
    </row>
    <row r="1009" spans="1:17" s="25" customFormat="1" x14ac:dyDescent="0.3">
      <c r="A1009" s="25">
        <v>1</v>
      </c>
      <c r="B1009" s="883"/>
      <c r="C1009" s="6"/>
      <c r="D1009" s="2" t="s">
        <v>128</v>
      </c>
      <c r="E1009" s="3">
        <f>SUM(E1000:E1008)</f>
        <v>252.6</v>
      </c>
      <c r="F1009" s="3">
        <f>SUM(F1000:F1008)</f>
        <v>898.6</v>
      </c>
      <c r="G1009" s="658"/>
      <c r="H1009" s="883"/>
      <c r="I1009" s="6"/>
      <c r="J1009" s="2" t="s">
        <v>128</v>
      </c>
      <c r="K1009" s="3">
        <f>SUM(K1000:K1008)</f>
        <v>272.60000000000002</v>
      </c>
      <c r="L1009" s="3">
        <f>SUM(L1000:L1008)</f>
        <v>984.29000000000008</v>
      </c>
      <c r="M1009" s="788"/>
      <c r="N1009" s="25">
        <v>1</v>
      </c>
    </row>
    <row r="1010" spans="1:17" s="25" customFormat="1" x14ac:dyDescent="0.3">
      <c r="A1010" s="25">
        <v>1</v>
      </c>
      <c r="B1010" s="5"/>
      <c r="C1010" s="6"/>
      <c r="D1010" s="2"/>
      <c r="E1010" s="3"/>
      <c r="F1010" s="3"/>
      <c r="G1010" s="656"/>
      <c r="H1010" s="5"/>
      <c r="I1010" s="6"/>
      <c r="J1010" s="2"/>
      <c r="K1010" s="3"/>
      <c r="L1010" s="3"/>
      <c r="M1010" s="788"/>
      <c r="N1010" s="25">
        <v>1</v>
      </c>
    </row>
    <row r="1011" spans="1:17" s="25" customFormat="1" x14ac:dyDescent="0.3">
      <c r="A1011" s="25">
        <v>1</v>
      </c>
      <c r="B1011" s="5"/>
      <c r="C1011" s="6"/>
      <c r="D1011" s="2"/>
      <c r="E1011" s="3"/>
      <c r="F1011" s="3"/>
      <c r="G1011" s="656"/>
      <c r="H1011" s="5"/>
      <c r="I1011" s="6"/>
      <c r="J1011" s="2"/>
      <c r="K1011" s="3"/>
      <c r="L1011" s="3"/>
      <c r="M1011" s="788"/>
      <c r="N1011" s="25">
        <v>1</v>
      </c>
    </row>
    <row r="1012" spans="1:17" s="25" customFormat="1" x14ac:dyDescent="0.3">
      <c r="A1012" s="25">
        <v>1</v>
      </c>
      <c r="B1012" s="883"/>
      <c r="C1012" s="6"/>
      <c r="D1012" s="2" t="s">
        <v>136</v>
      </c>
      <c r="E1012" s="3">
        <f>+E1009+E984</f>
        <v>568</v>
      </c>
      <c r="F1012" s="3">
        <f>+F1009+F984</f>
        <v>1579.8000000000002</v>
      </c>
      <c r="G1012" s="659"/>
      <c r="H1012" s="3"/>
      <c r="I1012" s="3"/>
      <c r="J1012" s="3" t="s">
        <v>136</v>
      </c>
      <c r="K1012" s="3">
        <f>+K1009+K984</f>
        <v>588</v>
      </c>
      <c r="L1012" s="3">
        <f>+L1009+L984</f>
        <v>1665.4900000000002</v>
      </c>
      <c r="M1012" s="788"/>
      <c r="N1012" s="25">
        <v>1</v>
      </c>
    </row>
    <row r="1013" spans="1:17" s="25" customFormat="1" x14ac:dyDescent="0.3">
      <c r="A1013" s="25">
        <v>1</v>
      </c>
      <c r="B1013" s="461"/>
      <c r="C1013" s="36"/>
      <c r="D1013" s="462"/>
      <c r="E1013" s="463"/>
      <c r="F1013" s="463"/>
      <c r="G1013" s="659"/>
      <c r="H1013" s="463"/>
      <c r="I1013" s="463"/>
      <c r="J1013" s="463"/>
      <c r="K1013" s="463"/>
      <c r="L1013" s="463"/>
      <c r="M1013" s="788"/>
      <c r="N1013" s="25">
        <v>1</v>
      </c>
    </row>
    <row r="1014" spans="1:17" s="25" customFormat="1" x14ac:dyDescent="0.3">
      <c r="A1014" s="25">
        <v>1</v>
      </c>
      <c r="B1014" s="461"/>
      <c r="C1014" s="461"/>
      <c r="D1014" s="461"/>
      <c r="E1014" s="461"/>
      <c r="F1014" s="461"/>
      <c r="G1014" s="660"/>
      <c r="H1014" s="36"/>
      <c r="I1014" s="463"/>
      <c r="J1014" s="463"/>
      <c r="K1014" s="463"/>
      <c r="L1014" s="463"/>
      <c r="M1014" s="788"/>
      <c r="N1014" s="25">
        <v>1</v>
      </c>
    </row>
    <row r="1015" spans="1:17" s="25" customFormat="1" x14ac:dyDescent="0.3">
      <c r="A1015" s="25">
        <v>1</v>
      </c>
      <c r="B1015" s="461"/>
      <c r="C1015" s="36"/>
      <c r="D1015" s="462"/>
      <c r="E1015" s="463"/>
      <c r="F1015" s="463"/>
      <c r="G1015" s="659"/>
      <c r="H1015" s="463"/>
      <c r="I1015" s="463"/>
      <c r="J1015" s="463"/>
      <c r="K1015" s="463"/>
      <c r="L1015" s="463"/>
      <c r="M1015" s="788"/>
      <c r="N1015" s="25">
        <v>1</v>
      </c>
    </row>
    <row r="1016" spans="1:17" s="25" customFormat="1" ht="18.75" customHeight="1" x14ac:dyDescent="0.3">
      <c r="A1016" s="25">
        <v>1</v>
      </c>
      <c r="C1016" s="37" t="s">
        <v>130</v>
      </c>
      <c r="E1016" s="94" t="s">
        <v>131</v>
      </c>
      <c r="F1016" s="20"/>
      <c r="G1016" s="606"/>
      <c r="I1016" s="37" t="s">
        <v>130</v>
      </c>
      <c r="K1016" s="94" t="s">
        <v>131</v>
      </c>
      <c r="L1016" s="20"/>
      <c r="M1016" s="788"/>
      <c r="N1016" s="25">
        <v>1</v>
      </c>
    </row>
    <row r="1017" spans="1:17" s="25" customFormat="1" ht="51.75" customHeight="1" x14ac:dyDescent="0.3">
      <c r="A1017" s="25">
        <v>1</v>
      </c>
      <c r="C1017" s="38" t="s">
        <v>132</v>
      </c>
      <c r="E1017" s="38" t="s">
        <v>140</v>
      </c>
      <c r="F1017" s="39"/>
      <c r="G1017" s="606"/>
      <c r="I1017" s="38" t="s">
        <v>139</v>
      </c>
      <c r="K1017" s="38" t="s">
        <v>140</v>
      </c>
      <c r="L1017" s="39"/>
      <c r="M1017" s="788"/>
      <c r="N1017" s="25">
        <v>1</v>
      </c>
    </row>
    <row r="1018" spans="1:17" s="25" customFormat="1" ht="23.25" customHeight="1" x14ac:dyDescent="0.3">
      <c r="A1018" s="25">
        <v>1</v>
      </c>
      <c r="C1018" s="38"/>
      <c r="E1018" s="38"/>
      <c r="F1018" s="39"/>
      <c r="G1018" s="606"/>
      <c r="H1018" s="38"/>
      <c r="J1018" s="38"/>
      <c r="K1018" s="39"/>
      <c r="L1018" s="38"/>
      <c r="M1018" s="788"/>
      <c r="N1018" s="25">
        <v>1</v>
      </c>
    </row>
    <row r="1019" spans="1:17" s="96" customFormat="1" ht="18.75" customHeight="1" x14ac:dyDescent="0.3">
      <c r="A1019" s="25">
        <v>1</v>
      </c>
      <c r="C1019" s="19"/>
      <c r="D1019" s="19"/>
      <c r="E1019" s="19"/>
      <c r="F1019" s="19"/>
      <c r="G1019" s="656"/>
      <c r="H1019" s="419"/>
      <c r="I1019" s="456"/>
      <c r="J1019" s="456"/>
      <c r="K1019" s="456"/>
      <c r="L1019" s="456"/>
      <c r="M1019" s="787"/>
      <c r="N1019" s="25">
        <v>1</v>
      </c>
    </row>
    <row r="1020" spans="1:17" x14ac:dyDescent="0.3">
      <c r="A1020" s="25">
        <v>1</v>
      </c>
      <c r="H1020" s="31"/>
      <c r="I1020" s="32"/>
      <c r="J1020" s="32"/>
      <c r="K1020" s="32"/>
      <c r="L1020" s="32"/>
      <c r="N1020" s="25">
        <v>1</v>
      </c>
    </row>
    <row r="1021" spans="1:17" s="25" customFormat="1" ht="18.75" customHeight="1" x14ac:dyDescent="0.3">
      <c r="A1021" s="25">
        <v>1</v>
      </c>
      <c r="C1021" s="22" t="s">
        <v>115</v>
      </c>
      <c r="D1021" s="20"/>
      <c r="E1021" s="20"/>
      <c r="F1021" s="20"/>
      <c r="G1021" s="656"/>
      <c r="H1021" s="537"/>
      <c r="I1021" s="538" t="s">
        <v>115</v>
      </c>
      <c r="J1021" s="539"/>
      <c r="K1021" s="539"/>
      <c r="L1021" s="539"/>
      <c r="M1021" s="788"/>
      <c r="N1021" s="25">
        <v>1</v>
      </c>
    </row>
    <row r="1022" spans="1:17" s="25" customFormat="1" ht="18.75" customHeight="1" x14ac:dyDescent="0.3">
      <c r="A1022" s="25">
        <v>1</v>
      </c>
      <c r="C1022" s="22" t="s">
        <v>137</v>
      </c>
      <c r="D1022" s="20"/>
      <c r="E1022" s="20"/>
      <c r="F1022" s="20"/>
      <c r="G1022" s="606"/>
      <c r="H1022" s="537"/>
      <c r="I1022" s="538" t="s">
        <v>138</v>
      </c>
      <c r="J1022" s="539"/>
      <c r="K1022" s="539"/>
      <c r="L1022" s="539"/>
      <c r="M1022" s="788"/>
      <c r="N1022" s="25">
        <v>1</v>
      </c>
    </row>
    <row r="1023" spans="1:17" s="25" customFormat="1" ht="18.75" customHeight="1" x14ac:dyDescent="0.3">
      <c r="A1023" s="25">
        <v>1</v>
      </c>
      <c r="C1023" s="20"/>
      <c r="D1023" s="20"/>
      <c r="E1023" s="20"/>
      <c r="F1023" s="20"/>
      <c r="G1023" s="606"/>
      <c r="H1023" s="537"/>
      <c r="I1023" s="539"/>
      <c r="J1023" s="539"/>
      <c r="K1023" s="539"/>
      <c r="L1023" s="539"/>
      <c r="M1023" s="788"/>
      <c r="N1023" s="25">
        <v>1</v>
      </c>
    </row>
    <row r="1024" spans="1:17" s="25" customFormat="1" ht="18.75" customHeight="1" x14ac:dyDescent="0.3">
      <c r="A1024" s="25">
        <v>1</v>
      </c>
      <c r="C1024" s="20"/>
      <c r="D1024" s="20"/>
      <c r="F1024" s="603" t="s">
        <v>116</v>
      </c>
      <c r="G1024" s="606"/>
      <c r="H1024" s="537"/>
      <c r="I1024" s="539"/>
      <c r="J1024" s="539"/>
      <c r="K1024" s="537"/>
      <c r="L1024" s="632" t="s">
        <v>116</v>
      </c>
      <c r="M1024" s="802"/>
      <c r="N1024" s="25">
        <v>1</v>
      </c>
      <c r="O1024" s="629" t="s">
        <v>116</v>
      </c>
      <c r="P1024" s="629" t="s">
        <v>116</v>
      </c>
      <c r="Q1024" s="629" t="s">
        <v>116</v>
      </c>
    </row>
    <row r="1025" spans="1:17" s="25" customFormat="1" ht="18.75" customHeight="1" x14ac:dyDescent="0.3">
      <c r="A1025" s="25">
        <v>1</v>
      </c>
      <c r="C1025" s="20"/>
      <c r="D1025" s="20"/>
      <c r="F1025" s="603" t="s">
        <v>134</v>
      </c>
      <c r="G1025" s="606"/>
      <c r="H1025" s="537"/>
      <c r="I1025" s="539"/>
      <c r="J1025" s="539"/>
      <c r="K1025" s="537"/>
      <c r="L1025" s="632" t="s">
        <v>134</v>
      </c>
      <c r="M1025" s="802"/>
      <c r="N1025" s="25">
        <v>1</v>
      </c>
      <c r="O1025" s="629" t="s">
        <v>134</v>
      </c>
      <c r="P1025" s="629" t="s">
        <v>134</v>
      </c>
      <c r="Q1025" s="629" t="s">
        <v>134</v>
      </c>
    </row>
    <row r="1026" spans="1:17" s="25" customFormat="1" ht="18.75" customHeight="1" x14ac:dyDescent="0.3">
      <c r="A1026" s="25">
        <v>1</v>
      </c>
      <c r="C1026" s="20"/>
      <c r="D1026" s="20"/>
      <c r="F1026" s="603" t="s">
        <v>117</v>
      </c>
      <c r="G1026" s="606"/>
      <c r="H1026" s="537"/>
      <c r="I1026" s="539"/>
      <c r="J1026" s="539"/>
      <c r="K1026" s="537"/>
      <c r="L1026" s="632" t="s">
        <v>117</v>
      </c>
      <c r="M1026" s="802"/>
      <c r="N1026" s="25">
        <v>1</v>
      </c>
      <c r="O1026" s="629" t="s">
        <v>117</v>
      </c>
      <c r="P1026" s="629" t="s">
        <v>117</v>
      </c>
      <c r="Q1026" s="629" t="s">
        <v>117</v>
      </c>
    </row>
    <row r="1027" spans="1:17" s="25" customFormat="1" ht="18.75" customHeight="1" x14ac:dyDescent="0.3">
      <c r="A1027" s="25">
        <v>1</v>
      </c>
      <c r="C1027" s="20"/>
      <c r="D1027" s="20"/>
      <c r="F1027" s="603" t="s">
        <v>257</v>
      </c>
      <c r="G1027" s="606"/>
      <c r="H1027" s="537"/>
      <c r="I1027" s="539"/>
      <c r="J1027" s="539"/>
      <c r="K1027" s="537"/>
      <c r="L1027" s="632" t="s">
        <v>257</v>
      </c>
      <c r="M1027" s="802"/>
      <c r="N1027" s="25">
        <v>1</v>
      </c>
      <c r="O1027" s="629" t="s">
        <v>257</v>
      </c>
      <c r="P1027" s="629" t="s">
        <v>257</v>
      </c>
      <c r="Q1027" s="629" t="s">
        <v>257</v>
      </c>
    </row>
    <row r="1028" spans="1:17" s="25" customFormat="1" ht="18.75" customHeight="1" x14ac:dyDescent="0.3">
      <c r="A1028" s="25">
        <v>1</v>
      </c>
      <c r="C1028" s="20"/>
      <c r="D1028" s="20"/>
      <c r="E1028" s="20"/>
      <c r="F1028" s="20"/>
      <c r="G1028" s="656"/>
      <c r="H1028" s="537"/>
      <c r="I1028" s="539"/>
      <c r="J1028" s="539"/>
      <c r="K1028" s="539"/>
      <c r="L1028" s="539"/>
      <c r="M1028" s="788"/>
      <c r="N1028" s="25">
        <v>1</v>
      </c>
    </row>
    <row r="1029" spans="1:17" s="25" customFormat="1" ht="18.75" customHeight="1" x14ac:dyDescent="0.3">
      <c r="A1029" s="25">
        <v>1</v>
      </c>
      <c r="C1029" s="20"/>
      <c r="D1029" s="20"/>
      <c r="E1029" s="20"/>
      <c r="F1029" s="20"/>
      <c r="G1029" s="656"/>
      <c r="H1029" s="537"/>
      <c r="I1029" s="539"/>
      <c r="J1029" s="539"/>
      <c r="K1029" s="539"/>
      <c r="L1029" s="539"/>
      <c r="M1029" s="788"/>
      <c r="N1029" s="25">
        <v>1</v>
      </c>
    </row>
    <row r="1030" spans="1:17" s="25" customFormat="1" ht="18.75" customHeight="1" x14ac:dyDescent="0.3">
      <c r="A1030" s="25">
        <v>1</v>
      </c>
      <c r="C1030" s="20"/>
      <c r="D1030" s="20"/>
      <c r="E1030" s="20"/>
      <c r="F1030" s="20"/>
      <c r="G1030" s="656"/>
      <c r="H1030" s="537"/>
      <c r="I1030" s="539"/>
      <c r="J1030" s="539"/>
      <c r="K1030" s="539"/>
      <c r="L1030" s="539"/>
      <c r="M1030" s="788"/>
      <c r="N1030" s="25">
        <v>1</v>
      </c>
    </row>
    <row r="1031" spans="1:17" s="25" customFormat="1" ht="18.75" customHeight="1" x14ac:dyDescent="0.3">
      <c r="A1031" s="25">
        <v>1</v>
      </c>
      <c r="C1031" s="1612" t="s">
        <v>119</v>
      </c>
      <c r="D1031" s="1612"/>
      <c r="E1031" s="1612"/>
      <c r="F1031" s="26"/>
      <c r="G1031" s="606"/>
      <c r="H1031" s="537"/>
      <c r="I1031" s="1616" t="s">
        <v>119</v>
      </c>
      <c r="J1031" s="1616"/>
      <c r="K1031" s="1616"/>
      <c r="L1031" s="541"/>
      <c r="M1031" s="788"/>
      <c r="N1031" s="25">
        <v>1</v>
      </c>
    </row>
    <row r="1032" spans="1:17" s="25" customFormat="1" ht="18.75" customHeight="1" x14ac:dyDescent="0.3">
      <c r="A1032" s="25">
        <v>1</v>
      </c>
      <c r="C1032" s="1610"/>
      <c r="D1032" s="1610"/>
      <c r="E1032" s="1610"/>
      <c r="F1032" s="27"/>
      <c r="G1032" s="606"/>
      <c r="H1032" s="537"/>
      <c r="I1032" s="1617">
        <f>C1032</f>
        <v>0</v>
      </c>
      <c r="J1032" s="1617"/>
      <c r="K1032" s="1617"/>
      <c r="L1032" s="542"/>
      <c r="M1032" s="788"/>
      <c r="N1032" s="25">
        <v>1</v>
      </c>
    </row>
    <row r="1033" spans="1:17" s="25" customFormat="1" ht="18.75" customHeight="1" x14ac:dyDescent="0.3">
      <c r="A1033" s="25">
        <v>1</v>
      </c>
      <c r="C1033" s="20"/>
      <c r="D1033" s="20"/>
      <c r="E1033" s="20"/>
      <c r="F1033" s="27"/>
      <c r="G1033" s="606"/>
      <c r="H1033" s="537"/>
      <c r="I1033" s="539"/>
      <c r="J1033" s="539"/>
      <c r="K1033" s="539"/>
      <c r="L1033" s="542"/>
      <c r="M1033" s="788"/>
      <c r="N1033" s="25">
        <v>1</v>
      </c>
    </row>
    <row r="1034" spans="1:17" s="25" customFormat="1" ht="18.75" customHeight="1" x14ac:dyDescent="0.3">
      <c r="A1034" s="25">
        <v>1</v>
      </c>
      <c r="B1034" s="537"/>
      <c r="C1034" s="892"/>
      <c r="D1034" s="539"/>
      <c r="E1034" s="539"/>
      <c r="F1034" s="542"/>
      <c r="G1034" s="606"/>
      <c r="H1034" s="537"/>
      <c r="I1034" s="892"/>
      <c r="J1034" s="539"/>
      <c r="K1034" s="539"/>
      <c r="L1034" s="542"/>
      <c r="M1034" s="788"/>
      <c r="N1034" s="25">
        <v>1</v>
      </c>
    </row>
    <row r="1035" spans="1:17" s="25" customFormat="1" ht="18.75" customHeight="1" x14ac:dyDescent="0.3">
      <c r="A1035" s="25">
        <v>1</v>
      </c>
      <c r="B1035" s="543" t="s">
        <v>120</v>
      </c>
      <c r="C1035" s="544" t="s">
        <v>121</v>
      </c>
      <c r="D1035" s="1618" t="s">
        <v>122</v>
      </c>
      <c r="E1035" s="1618"/>
      <c r="F1035" s="1618"/>
      <c r="G1035" s="606"/>
      <c r="H1035" s="543" t="s">
        <v>120</v>
      </c>
      <c r="I1035" s="544" t="s">
        <v>121</v>
      </c>
      <c r="J1035" s="1618" t="s">
        <v>123</v>
      </c>
      <c r="K1035" s="1618"/>
      <c r="L1035" s="1618"/>
      <c r="M1035" s="788"/>
      <c r="N1035" s="25">
        <v>1</v>
      </c>
    </row>
    <row r="1036" spans="1:17" s="25" customFormat="1" ht="18.75" customHeight="1" x14ac:dyDescent="0.3">
      <c r="A1036" s="25">
        <v>1</v>
      </c>
      <c r="B1036" s="543" t="s">
        <v>124</v>
      </c>
      <c r="C1036" s="543" t="s">
        <v>265</v>
      </c>
      <c r="D1036" s="544" t="s">
        <v>125</v>
      </c>
      <c r="E1036" s="893" t="s">
        <v>126</v>
      </c>
      <c r="F1036" s="893" t="s">
        <v>127</v>
      </c>
      <c r="G1036" s="606"/>
      <c r="H1036" s="543" t="s">
        <v>124</v>
      </c>
      <c r="I1036" s="543" t="s">
        <v>265</v>
      </c>
      <c r="J1036" s="544" t="s">
        <v>125</v>
      </c>
      <c r="K1036" s="893" t="s">
        <v>126</v>
      </c>
      <c r="L1036" s="893" t="s">
        <v>127</v>
      </c>
      <c r="M1036" s="788"/>
      <c r="N1036" s="25">
        <v>1</v>
      </c>
    </row>
    <row r="1037" spans="1:17" s="4" customFormat="1" x14ac:dyDescent="0.3">
      <c r="A1037" s="25">
        <v>1</v>
      </c>
      <c r="B1037" s="548">
        <v>1</v>
      </c>
      <c r="C1037" s="545" t="s">
        <v>270</v>
      </c>
      <c r="D1037" s="546" t="s">
        <v>46</v>
      </c>
      <c r="E1037" s="547">
        <v>40</v>
      </c>
      <c r="F1037" s="547">
        <v>205.8</v>
      </c>
      <c r="G1037" s="605"/>
      <c r="H1037" s="548">
        <v>1</v>
      </c>
      <c r="I1037" s="545" t="s">
        <v>270</v>
      </c>
      <c r="J1037" s="546" t="s">
        <v>46</v>
      </c>
      <c r="K1037" s="547">
        <v>40</v>
      </c>
      <c r="L1037" s="547">
        <v>205.8</v>
      </c>
      <c r="M1037" s="790"/>
      <c r="N1037" s="25">
        <v>1</v>
      </c>
    </row>
    <row r="1038" spans="1:17" s="50" customFormat="1" x14ac:dyDescent="0.3">
      <c r="A1038" s="25">
        <v>1</v>
      </c>
      <c r="B1038" s="893" t="s">
        <v>3</v>
      </c>
      <c r="C1038" s="545" t="s">
        <v>64</v>
      </c>
      <c r="D1038" s="546" t="s">
        <v>65</v>
      </c>
      <c r="E1038" s="547">
        <v>13</v>
      </c>
      <c r="F1038" s="547">
        <v>75</v>
      </c>
      <c r="G1038" s="605"/>
      <c r="H1038" s="893" t="s">
        <v>3</v>
      </c>
      <c r="I1038" s="545" t="s">
        <v>64</v>
      </c>
      <c r="J1038" s="546" t="s">
        <v>65</v>
      </c>
      <c r="K1038" s="547">
        <v>13</v>
      </c>
      <c r="L1038" s="547">
        <v>75</v>
      </c>
      <c r="M1038" s="786"/>
      <c r="N1038" s="25">
        <v>1</v>
      </c>
    </row>
    <row r="1039" spans="1:17" s="25" customFormat="1" x14ac:dyDescent="0.3">
      <c r="A1039" s="25">
        <v>1</v>
      </c>
      <c r="B1039" s="893" t="s">
        <v>0</v>
      </c>
      <c r="C1039" s="545" t="s">
        <v>102</v>
      </c>
      <c r="D1039" s="546" t="s">
        <v>68</v>
      </c>
      <c r="E1039" s="547">
        <v>28</v>
      </c>
      <c r="F1039" s="547">
        <v>84</v>
      </c>
      <c r="G1039" s="605"/>
      <c r="H1039" s="893" t="s">
        <v>0</v>
      </c>
      <c r="I1039" s="545" t="s">
        <v>102</v>
      </c>
      <c r="J1039" s="546" t="s">
        <v>68</v>
      </c>
      <c r="K1039" s="547">
        <v>28</v>
      </c>
      <c r="L1039" s="547">
        <v>84</v>
      </c>
      <c r="M1039" s="788"/>
      <c r="N1039" s="25">
        <v>1</v>
      </c>
    </row>
    <row r="1040" spans="1:17" s="25" customFormat="1" x14ac:dyDescent="0.3">
      <c r="A1040" s="25">
        <v>1</v>
      </c>
      <c r="B1040" s="548">
        <v>4</v>
      </c>
      <c r="C1040" s="545" t="s">
        <v>114</v>
      </c>
      <c r="D1040" s="546" t="s">
        <v>2</v>
      </c>
      <c r="E1040" s="547">
        <v>6</v>
      </c>
      <c r="F1040" s="547">
        <v>28</v>
      </c>
      <c r="G1040" s="606"/>
      <c r="H1040" s="548">
        <v>4</v>
      </c>
      <c r="I1040" s="545" t="s">
        <v>114</v>
      </c>
      <c r="J1040" s="546" t="s">
        <v>2</v>
      </c>
      <c r="K1040" s="547">
        <v>6</v>
      </c>
      <c r="L1040" s="547">
        <v>28</v>
      </c>
      <c r="M1040" s="788"/>
      <c r="N1040" s="25">
        <v>1</v>
      </c>
    </row>
    <row r="1041" spans="1:14" s="25" customFormat="1" x14ac:dyDescent="0.3">
      <c r="A1041" s="25">
        <v>1</v>
      </c>
      <c r="B1041" s="893" t="s">
        <v>23</v>
      </c>
      <c r="C1041" s="545" t="s">
        <v>107</v>
      </c>
      <c r="D1041" s="546" t="s">
        <v>14</v>
      </c>
      <c r="E1041" s="547">
        <v>3.4</v>
      </c>
      <c r="F1041" s="547">
        <v>93.2</v>
      </c>
      <c r="G1041" s="606"/>
      <c r="H1041" s="893" t="s">
        <v>23</v>
      </c>
      <c r="I1041" s="545" t="s">
        <v>107</v>
      </c>
      <c r="J1041" s="546" t="s">
        <v>14</v>
      </c>
      <c r="K1041" s="547">
        <v>3.4</v>
      </c>
      <c r="L1041" s="547">
        <v>93.2</v>
      </c>
      <c r="M1041" s="788"/>
      <c r="N1041" s="25">
        <v>1</v>
      </c>
    </row>
    <row r="1042" spans="1:14" s="50" customFormat="1" x14ac:dyDescent="0.3">
      <c r="A1042" s="25">
        <v>1</v>
      </c>
      <c r="B1042" s="548">
        <v>6</v>
      </c>
      <c r="C1042" s="545" t="s">
        <v>37</v>
      </c>
      <c r="D1042" s="546" t="s">
        <v>5</v>
      </c>
      <c r="E1042" s="547">
        <v>120</v>
      </c>
      <c r="F1042" s="547">
        <v>63</v>
      </c>
      <c r="G1042" s="605"/>
      <c r="H1042" s="548">
        <v>6</v>
      </c>
      <c r="I1042" s="545" t="s">
        <v>37</v>
      </c>
      <c r="J1042" s="546" t="s">
        <v>5</v>
      </c>
      <c r="K1042" s="547">
        <v>120</v>
      </c>
      <c r="L1042" s="547">
        <v>63</v>
      </c>
      <c r="M1042" s="786"/>
      <c r="N1042" s="25">
        <v>1</v>
      </c>
    </row>
    <row r="1043" spans="1:14" s="25" customFormat="1" x14ac:dyDescent="0.3">
      <c r="A1043" s="25">
        <v>1</v>
      </c>
      <c r="B1043" s="548"/>
      <c r="C1043" s="545"/>
      <c r="D1043" s="546"/>
      <c r="E1043" s="547"/>
      <c r="F1043" s="547"/>
      <c r="G1043" s="656"/>
      <c r="H1043" s="548"/>
      <c r="I1043" s="545"/>
      <c r="J1043" s="546"/>
      <c r="K1043" s="547"/>
      <c r="L1043" s="547"/>
      <c r="M1043" s="788"/>
      <c r="N1043" s="25">
        <v>1</v>
      </c>
    </row>
    <row r="1044" spans="1:14" s="25" customFormat="1" x14ac:dyDescent="0.3">
      <c r="A1044" s="25">
        <v>1</v>
      </c>
      <c r="B1044" s="548"/>
      <c r="C1044" s="545"/>
      <c r="D1044" s="546" t="s">
        <v>128</v>
      </c>
      <c r="E1044" s="547">
        <f>SUM(E1037:E1042)</f>
        <v>210.4</v>
      </c>
      <c r="F1044" s="547">
        <f>SUM(F1037:F1042)</f>
        <v>549</v>
      </c>
      <c r="G1044" s="656"/>
      <c r="H1044" s="548"/>
      <c r="I1044" s="545"/>
      <c r="J1044" s="546" t="s">
        <v>128</v>
      </c>
      <c r="K1044" s="547">
        <f>SUM(K1037:K1042)</f>
        <v>210.4</v>
      </c>
      <c r="L1044" s="547">
        <f>SUM(L1037:L1042)</f>
        <v>549</v>
      </c>
      <c r="M1044" s="788"/>
      <c r="N1044" s="25">
        <v>1</v>
      </c>
    </row>
    <row r="1045" spans="1:14" s="25" customFormat="1" x14ac:dyDescent="0.3">
      <c r="A1045" s="25">
        <v>1</v>
      </c>
      <c r="B1045" s="548"/>
      <c r="C1045" s="545"/>
      <c r="D1045" s="546"/>
      <c r="E1045" s="547"/>
      <c r="F1045" s="547"/>
      <c r="G1045" s="656"/>
      <c r="H1045" s="548"/>
      <c r="I1045" s="545"/>
      <c r="J1045" s="546"/>
      <c r="K1045" s="547"/>
      <c r="L1045" s="547"/>
      <c r="M1045" s="788"/>
      <c r="N1045" s="25">
        <v>1</v>
      </c>
    </row>
    <row r="1046" spans="1:14" s="25" customFormat="1" x14ac:dyDescent="0.3">
      <c r="A1046" s="25">
        <v>1</v>
      </c>
      <c r="B1046" s="548">
        <v>1</v>
      </c>
      <c r="C1046" s="545" t="s">
        <v>1</v>
      </c>
      <c r="D1046" s="546" t="s">
        <v>5</v>
      </c>
      <c r="E1046" s="547">
        <v>200</v>
      </c>
      <c r="F1046" s="547">
        <v>86</v>
      </c>
      <c r="G1046" s="656"/>
      <c r="H1046" s="548">
        <v>1</v>
      </c>
      <c r="I1046" s="545" t="s">
        <v>1</v>
      </c>
      <c r="J1046" s="546" t="s">
        <v>5</v>
      </c>
      <c r="K1046" s="547">
        <v>200</v>
      </c>
      <c r="L1046" s="547">
        <v>86</v>
      </c>
      <c r="M1046" s="788"/>
      <c r="N1046" s="25">
        <v>1</v>
      </c>
    </row>
    <row r="1047" spans="1:14" s="25" customFormat="1" x14ac:dyDescent="0.3">
      <c r="A1047" s="25">
        <v>1</v>
      </c>
      <c r="B1047" s="548">
        <v>2</v>
      </c>
      <c r="C1047" s="545" t="s">
        <v>238</v>
      </c>
      <c r="D1047" s="546" t="s">
        <v>251</v>
      </c>
      <c r="E1047" s="547">
        <v>225</v>
      </c>
      <c r="F1047" s="547">
        <v>114</v>
      </c>
      <c r="G1047" s="656"/>
      <c r="H1047" s="548">
        <v>2</v>
      </c>
      <c r="I1047" s="545" t="s">
        <v>238</v>
      </c>
      <c r="J1047" s="546" t="s">
        <v>251</v>
      </c>
      <c r="K1047" s="547">
        <v>225</v>
      </c>
      <c r="L1047" s="547">
        <v>114</v>
      </c>
      <c r="M1047" s="788"/>
      <c r="N1047" s="25">
        <v>1</v>
      </c>
    </row>
    <row r="1048" spans="1:14" s="25" customFormat="1" x14ac:dyDescent="0.3">
      <c r="A1048" s="25">
        <v>1</v>
      </c>
      <c r="B1048" s="548">
        <v>3</v>
      </c>
      <c r="C1048" s="545" t="s">
        <v>93</v>
      </c>
      <c r="D1048" s="546" t="s">
        <v>5</v>
      </c>
      <c r="E1048" s="547">
        <v>135</v>
      </c>
      <c r="F1048" s="547">
        <v>94.25</v>
      </c>
      <c r="G1048" s="656"/>
      <c r="H1048" s="548">
        <v>3</v>
      </c>
      <c r="I1048" s="545" t="s">
        <v>93</v>
      </c>
      <c r="J1048" s="546" t="s">
        <v>5</v>
      </c>
      <c r="K1048" s="547">
        <v>135</v>
      </c>
      <c r="L1048" s="547">
        <v>94.25</v>
      </c>
      <c r="M1048" s="788"/>
      <c r="N1048" s="25">
        <v>1</v>
      </c>
    </row>
    <row r="1049" spans="1:14" s="25" customFormat="1" x14ac:dyDescent="0.3">
      <c r="A1049" s="25">
        <v>1</v>
      </c>
      <c r="B1049" s="548">
        <v>4</v>
      </c>
      <c r="C1049" s="545" t="s">
        <v>253</v>
      </c>
      <c r="D1049" s="546" t="s">
        <v>218</v>
      </c>
      <c r="E1049" s="547">
        <v>125</v>
      </c>
      <c r="F1049" s="547">
        <v>146.4</v>
      </c>
      <c r="G1049" s="656"/>
      <c r="H1049" s="548">
        <v>4</v>
      </c>
      <c r="I1049" s="545" t="s">
        <v>253</v>
      </c>
      <c r="J1049" s="546" t="s">
        <v>218</v>
      </c>
      <c r="K1049" s="547">
        <v>125</v>
      </c>
      <c r="L1049" s="547">
        <v>146.4</v>
      </c>
      <c r="M1049" s="788"/>
      <c r="N1049" s="25">
        <v>1</v>
      </c>
    </row>
    <row r="1050" spans="1:14" s="25" customFormat="1" x14ac:dyDescent="0.3">
      <c r="A1050" s="25">
        <v>1</v>
      </c>
      <c r="B1050" s="548">
        <v>5</v>
      </c>
      <c r="C1050" s="545" t="s">
        <v>255</v>
      </c>
      <c r="D1050" s="546" t="s">
        <v>218</v>
      </c>
      <c r="E1050" s="547">
        <v>80</v>
      </c>
      <c r="F1050" s="547">
        <v>105.16</v>
      </c>
      <c r="G1050" s="656"/>
      <c r="H1050" s="548">
        <v>5</v>
      </c>
      <c r="I1050" s="545" t="s">
        <v>255</v>
      </c>
      <c r="J1050" s="546" t="s">
        <v>218</v>
      </c>
      <c r="K1050" s="547">
        <v>80</v>
      </c>
      <c r="L1050" s="547">
        <v>105.16</v>
      </c>
      <c r="M1050" s="788"/>
      <c r="N1050" s="25">
        <v>1</v>
      </c>
    </row>
    <row r="1051" spans="1:14" s="25" customFormat="1" x14ac:dyDescent="0.3">
      <c r="A1051" s="25">
        <v>1</v>
      </c>
      <c r="B1051" s="548">
        <v>6</v>
      </c>
      <c r="C1051" s="545" t="s">
        <v>252</v>
      </c>
      <c r="D1051" s="546" t="s">
        <v>251</v>
      </c>
      <c r="E1051" s="547">
        <v>105</v>
      </c>
      <c r="F1051" s="547">
        <v>142</v>
      </c>
      <c r="G1051" s="656"/>
      <c r="H1051" s="548">
        <v>6</v>
      </c>
      <c r="I1051" s="545" t="s">
        <v>252</v>
      </c>
      <c r="J1051" s="546" t="s">
        <v>251</v>
      </c>
      <c r="K1051" s="547">
        <v>105</v>
      </c>
      <c r="L1051" s="547">
        <v>142</v>
      </c>
      <c r="M1051" s="788"/>
      <c r="N1051" s="25">
        <v>1</v>
      </c>
    </row>
    <row r="1052" spans="1:14" s="25" customFormat="1" x14ac:dyDescent="0.3">
      <c r="A1052" s="25">
        <v>1</v>
      </c>
      <c r="B1052" s="548">
        <v>7</v>
      </c>
      <c r="C1052" s="545" t="s">
        <v>254</v>
      </c>
      <c r="D1052" s="546" t="s">
        <v>218</v>
      </c>
      <c r="E1052" s="547">
        <v>120</v>
      </c>
      <c r="F1052" s="547">
        <v>144</v>
      </c>
      <c r="G1052" s="656"/>
      <c r="H1052" s="548">
        <v>7</v>
      </c>
      <c r="I1052" s="545" t="s">
        <v>254</v>
      </c>
      <c r="J1052" s="546" t="s">
        <v>218</v>
      </c>
      <c r="K1052" s="547">
        <v>120</v>
      </c>
      <c r="L1052" s="547">
        <v>144</v>
      </c>
      <c r="M1052" s="788"/>
      <c r="N1052" s="25">
        <v>1</v>
      </c>
    </row>
    <row r="1053" spans="1:14" s="25" customFormat="1" x14ac:dyDescent="0.3">
      <c r="A1053" s="25">
        <v>1</v>
      </c>
      <c r="B1053" s="548">
        <v>8</v>
      </c>
      <c r="C1053" s="545" t="s">
        <v>31</v>
      </c>
      <c r="D1053" s="546" t="s">
        <v>5</v>
      </c>
      <c r="E1053" s="547">
        <v>55</v>
      </c>
      <c r="F1053" s="547">
        <v>88</v>
      </c>
      <c r="G1053" s="656"/>
      <c r="H1053" s="548">
        <v>8</v>
      </c>
      <c r="I1053" s="545" t="s">
        <v>31</v>
      </c>
      <c r="J1053" s="546" t="s">
        <v>5</v>
      </c>
      <c r="K1053" s="547">
        <v>55</v>
      </c>
      <c r="L1053" s="547">
        <v>88</v>
      </c>
      <c r="M1053" s="788"/>
      <c r="N1053" s="25">
        <v>1</v>
      </c>
    </row>
    <row r="1054" spans="1:14" s="50" customFormat="1" x14ac:dyDescent="0.3">
      <c r="A1054" s="25">
        <v>1</v>
      </c>
      <c r="B1054" s="893"/>
      <c r="C1054" s="549"/>
      <c r="D1054" s="893"/>
      <c r="E1054" s="550"/>
      <c r="F1054" s="550"/>
      <c r="G1054" s="657"/>
      <c r="H1054" s="893"/>
      <c r="I1054" s="549"/>
      <c r="J1054" s="893"/>
      <c r="K1054" s="550"/>
      <c r="L1054" s="550"/>
      <c r="M1054" s="792"/>
      <c r="N1054" s="25">
        <v>1</v>
      </c>
    </row>
    <row r="1055" spans="1:14" s="25" customFormat="1" x14ac:dyDescent="0.3">
      <c r="A1055" s="25">
        <v>1</v>
      </c>
      <c r="B1055" s="548"/>
      <c r="C1055" s="545"/>
      <c r="D1055" s="546" t="s">
        <v>128</v>
      </c>
      <c r="E1055" s="547">
        <v>1045</v>
      </c>
      <c r="F1055" s="547">
        <v>919.81</v>
      </c>
      <c r="G1055" s="656"/>
      <c r="H1055" s="548"/>
      <c r="I1055" s="545"/>
      <c r="J1055" s="546" t="s">
        <v>128</v>
      </c>
      <c r="K1055" s="547">
        <v>1045</v>
      </c>
      <c r="L1055" s="547">
        <v>919.81</v>
      </c>
      <c r="M1055" s="788"/>
      <c r="N1055" s="25">
        <v>1</v>
      </c>
    </row>
    <row r="1056" spans="1:14" s="25" customFormat="1" x14ac:dyDescent="0.3">
      <c r="A1056" s="25">
        <v>1</v>
      </c>
      <c r="B1056" s="548"/>
      <c r="C1056" s="545"/>
      <c r="D1056" s="546"/>
      <c r="E1056" s="547"/>
      <c r="F1056" s="547"/>
      <c r="G1056" s="656"/>
      <c r="H1056" s="548"/>
      <c r="I1056" s="545"/>
      <c r="J1056" s="546"/>
      <c r="K1056" s="547"/>
      <c r="L1056" s="547"/>
      <c r="M1056" s="788"/>
      <c r="N1056" s="25">
        <v>1</v>
      </c>
    </row>
    <row r="1057" spans="1:14" s="25" customFormat="1" x14ac:dyDescent="0.3">
      <c r="A1057" s="25">
        <v>1</v>
      </c>
      <c r="B1057" s="548"/>
      <c r="C1057" s="545"/>
      <c r="D1057" s="546"/>
      <c r="E1057" s="547"/>
      <c r="F1057" s="547"/>
      <c r="G1057" s="656"/>
      <c r="H1057" s="548"/>
      <c r="I1057" s="545"/>
      <c r="J1057" s="546"/>
      <c r="K1057" s="547"/>
      <c r="L1057" s="547"/>
      <c r="M1057" s="788"/>
      <c r="N1057" s="25">
        <v>1</v>
      </c>
    </row>
    <row r="1058" spans="1:14" s="25" customFormat="1" x14ac:dyDescent="0.3">
      <c r="A1058" s="25">
        <v>1</v>
      </c>
      <c r="B1058" s="548"/>
      <c r="C1058" s="545"/>
      <c r="D1058" s="546"/>
      <c r="E1058" s="547"/>
      <c r="F1058" s="547"/>
      <c r="G1058" s="656"/>
      <c r="H1058" s="548"/>
      <c r="I1058" s="545"/>
      <c r="J1058" s="546"/>
      <c r="K1058" s="547"/>
      <c r="L1058" s="547"/>
      <c r="M1058" s="788"/>
      <c r="N1058" s="25">
        <v>1</v>
      </c>
    </row>
    <row r="1059" spans="1:14" s="25" customFormat="1" x14ac:dyDescent="0.3">
      <c r="A1059" s="25">
        <v>1</v>
      </c>
      <c r="B1059" s="543" t="s">
        <v>124</v>
      </c>
      <c r="C1059" s="547" t="s">
        <v>259</v>
      </c>
      <c r="D1059" s="546" t="s">
        <v>125</v>
      </c>
      <c r="E1059" s="547" t="s">
        <v>126</v>
      </c>
      <c r="F1059" s="547" t="s">
        <v>127</v>
      </c>
      <c r="G1059" s="656"/>
      <c r="H1059" s="543" t="s">
        <v>124</v>
      </c>
      <c r="I1059" s="547" t="s">
        <v>247</v>
      </c>
      <c r="J1059" s="546" t="s">
        <v>125</v>
      </c>
      <c r="K1059" s="547" t="s">
        <v>126</v>
      </c>
      <c r="L1059" s="547" t="s">
        <v>127</v>
      </c>
      <c r="M1059" s="788"/>
      <c r="N1059" s="25">
        <v>1</v>
      </c>
    </row>
    <row r="1060" spans="1:14" s="8" customFormat="1" x14ac:dyDescent="0.3">
      <c r="A1060" s="25">
        <v>1</v>
      </c>
      <c r="B1060" s="548" t="s">
        <v>8</v>
      </c>
      <c r="C1060" s="545" t="s">
        <v>109</v>
      </c>
      <c r="D1060" s="546" t="s">
        <v>9</v>
      </c>
      <c r="E1060" s="547">
        <v>60</v>
      </c>
      <c r="F1060" s="547">
        <v>122</v>
      </c>
      <c r="G1060" s="605"/>
      <c r="H1060" s="548" t="s">
        <v>8</v>
      </c>
      <c r="I1060" s="545" t="s">
        <v>109</v>
      </c>
      <c r="J1060" s="546" t="s">
        <v>9</v>
      </c>
      <c r="K1060" s="547">
        <v>60</v>
      </c>
      <c r="L1060" s="547">
        <v>122</v>
      </c>
      <c r="M1060" s="786"/>
      <c r="N1060" s="25">
        <v>1</v>
      </c>
    </row>
    <row r="1061" spans="1:14" s="25" customFormat="1" ht="19.5" customHeight="1" x14ac:dyDescent="0.3">
      <c r="A1061" s="25">
        <v>1</v>
      </c>
      <c r="B1061" s="548">
        <v>2</v>
      </c>
      <c r="C1061" s="545" t="s">
        <v>103</v>
      </c>
      <c r="D1061" s="546" t="s">
        <v>104</v>
      </c>
      <c r="E1061" s="547">
        <v>50</v>
      </c>
      <c r="F1061" s="547">
        <v>220</v>
      </c>
      <c r="G1061" s="605"/>
      <c r="H1061" s="548">
        <v>2</v>
      </c>
      <c r="I1061" s="545" t="s">
        <v>103</v>
      </c>
      <c r="J1061" s="546" t="s">
        <v>104</v>
      </c>
      <c r="K1061" s="547">
        <v>50</v>
      </c>
      <c r="L1061" s="547">
        <v>220</v>
      </c>
      <c r="M1061" s="788"/>
      <c r="N1061" s="25">
        <v>1</v>
      </c>
    </row>
    <row r="1062" spans="1:14" s="50" customFormat="1" x14ac:dyDescent="0.3">
      <c r="A1062" s="25">
        <v>1</v>
      </c>
      <c r="B1062" s="893" t="s">
        <v>0</v>
      </c>
      <c r="C1062" s="545" t="s">
        <v>260</v>
      </c>
      <c r="D1062" s="546" t="s">
        <v>17</v>
      </c>
      <c r="E1062" s="547">
        <v>25</v>
      </c>
      <c r="F1062" s="547">
        <v>182.25</v>
      </c>
      <c r="G1062" s="605"/>
      <c r="H1062" s="893" t="s">
        <v>0</v>
      </c>
      <c r="I1062" s="545" t="s">
        <v>260</v>
      </c>
      <c r="J1062" s="546" t="s">
        <v>44</v>
      </c>
      <c r="K1062" s="547">
        <v>30</v>
      </c>
      <c r="L1062" s="547">
        <v>218.7</v>
      </c>
      <c r="M1062" s="792"/>
      <c r="N1062" s="25">
        <v>1</v>
      </c>
    </row>
    <row r="1063" spans="1:14" s="50" customFormat="1" ht="18.75" customHeight="1" x14ac:dyDescent="0.3">
      <c r="A1063" s="25">
        <v>1</v>
      </c>
      <c r="B1063" s="633">
        <v>4</v>
      </c>
      <c r="C1063" s="545" t="s">
        <v>87</v>
      </c>
      <c r="D1063" s="546" t="s">
        <v>22</v>
      </c>
      <c r="E1063" s="547">
        <v>22</v>
      </c>
      <c r="F1063" s="547">
        <v>5.5719999999999992</v>
      </c>
      <c r="G1063" s="490"/>
      <c r="H1063" s="633">
        <v>4</v>
      </c>
      <c r="I1063" s="545" t="s">
        <v>87</v>
      </c>
      <c r="J1063" s="546" t="s">
        <v>22</v>
      </c>
      <c r="K1063" s="547">
        <v>22</v>
      </c>
      <c r="L1063" s="547">
        <v>5.5719999999999992</v>
      </c>
      <c r="M1063" s="792"/>
      <c r="N1063" s="25">
        <v>1</v>
      </c>
    </row>
    <row r="1064" spans="1:14" s="25" customFormat="1" ht="19.5" customHeight="1" x14ac:dyDescent="0.3">
      <c r="A1064" s="25">
        <v>1</v>
      </c>
      <c r="B1064" s="893" t="s">
        <v>23</v>
      </c>
      <c r="C1064" s="545" t="s">
        <v>144</v>
      </c>
      <c r="D1064" s="546" t="s">
        <v>2</v>
      </c>
      <c r="E1064" s="547">
        <v>15</v>
      </c>
      <c r="F1064" s="547">
        <v>88</v>
      </c>
      <c r="G1064" s="656"/>
      <c r="H1064" s="893" t="s">
        <v>23</v>
      </c>
      <c r="I1064" s="545" t="s">
        <v>144</v>
      </c>
      <c r="J1064" s="546" t="s">
        <v>2</v>
      </c>
      <c r="K1064" s="547">
        <v>15</v>
      </c>
      <c r="L1064" s="547">
        <v>88</v>
      </c>
      <c r="M1064" s="788"/>
      <c r="N1064" s="25">
        <v>1</v>
      </c>
    </row>
    <row r="1065" spans="1:14" s="50" customFormat="1" x14ac:dyDescent="0.3">
      <c r="A1065" s="25">
        <v>1</v>
      </c>
      <c r="B1065" s="893" t="s">
        <v>51</v>
      </c>
      <c r="C1065" s="545" t="s">
        <v>107</v>
      </c>
      <c r="D1065" s="546" t="s">
        <v>14</v>
      </c>
      <c r="E1065" s="547">
        <v>3.4</v>
      </c>
      <c r="F1065" s="547">
        <v>93.2</v>
      </c>
      <c r="G1065" s="605"/>
      <c r="H1065" s="893" t="s">
        <v>51</v>
      </c>
      <c r="I1065" s="545" t="s">
        <v>107</v>
      </c>
      <c r="J1065" s="546" t="s">
        <v>14</v>
      </c>
      <c r="K1065" s="547">
        <v>3.4</v>
      </c>
      <c r="L1065" s="547">
        <v>93.2</v>
      </c>
      <c r="M1065" s="786"/>
      <c r="N1065" s="25">
        <v>1</v>
      </c>
    </row>
    <row r="1066" spans="1:14" s="25" customFormat="1" ht="19.5" customHeight="1" x14ac:dyDescent="0.3">
      <c r="A1066" s="25">
        <v>1</v>
      </c>
      <c r="B1066" s="893" t="s">
        <v>15</v>
      </c>
      <c r="C1066" s="545" t="s">
        <v>108</v>
      </c>
      <c r="D1066" s="546" t="s">
        <v>65</v>
      </c>
      <c r="E1066" s="547">
        <v>1.2</v>
      </c>
      <c r="F1066" s="547">
        <v>21.5</v>
      </c>
      <c r="G1066" s="656"/>
      <c r="H1066" s="893" t="s">
        <v>15</v>
      </c>
      <c r="I1066" s="545" t="s">
        <v>108</v>
      </c>
      <c r="J1066" s="546" t="s">
        <v>65</v>
      </c>
      <c r="K1066" s="547">
        <v>1.2</v>
      </c>
      <c r="L1066" s="547">
        <v>21.5</v>
      </c>
      <c r="M1066" s="788"/>
      <c r="N1066" s="25">
        <v>1</v>
      </c>
    </row>
    <row r="1067" spans="1:14" s="50" customFormat="1" x14ac:dyDescent="0.3">
      <c r="A1067" s="25">
        <v>1</v>
      </c>
      <c r="B1067" s="893" t="s">
        <v>53</v>
      </c>
      <c r="C1067" s="549" t="s">
        <v>360</v>
      </c>
      <c r="D1067" s="893" t="s">
        <v>5</v>
      </c>
      <c r="E1067" s="550">
        <v>20</v>
      </c>
      <c r="F1067" s="550">
        <v>140</v>
      </c>
      <c r="G1067" s="490"/>
      <c r="H1067" s="893" t="s">
        <v>53</v>
      </c>
      <c r="I1067" s="549" t="s">
        <v>360</v>
      </c>
      <c r="J1067" s="893" t="s">
        <v>5</v>
      </c>
      <c r="K1067" s="550">
        <v>20</v>
      </c>
      <c r="L1067" s="550">
        <v>140</v>
      </c>
      <c r="M1067" s="786"/>
      <c r="N1067" s="25">
        <v>1</v>
      </c>
    </row>
    <row r="1068" spans="1:14" s="50" customFormat="1" x14ac:dyDescent="0.3">
      <c r="A1068" s="25">
        <v>1</v>
      </c>
      <c r="B1068" s="548"/>
      <c r="C1068" s="545"/>
      <c r="D1068" s="546"/>
      <c r="E1068" s="547"/>
      <c r="F1068" s="547"/>
      <c r="G1068" s="657"/>
      <c r="H1068" s="548"/>
      <c r="I1068" s="545"/>
      <c r="J1068" s="546"/>
      <c r="K1068" s="547"/>
      <c r="L1068" s="547"/>
      <c r="M1068" s="792"/>
      <c r="N1068" s="25">
        <v>1</v>
      </c>
    </row>
    <row r="1069" spans="1:14" s="25" customFormat="1" x14ac:dyDescent="0.3">
      <c r="A1069" s="25">
        <v>1</v>
      </c>
      <c r="B1069" s="893"/>
      <c r="C1069" s="545"/>
      <c r="D1069" s="546" t="s">
        <v>128</v>
      </c>
      <c r="E1069" s="547">
        <f>SUM(E1060:E1068)</f>
        <v>196.6</v>
      </c>
      <c r="F1069" s="547">
        <f>SUM(F1060:F1068)</f>
        <v>872.52200000000005</v>
      </c>
      <c r="G1069" s="658"/>
      <c r="H1069" s="893"/>
      <c r="I1069" s="545"/>
      <c r="J1069" s="546" t="s">
        <v>128</v>
      </c>
      <c r="K1069" s="547">
        <f>SUM(K1060:K1068)</f>
        <v>201.6</v>
      </c>
      <c r="L1069" s="547">
        <f>SUM(L1060:L1068)</f>
        <v>908.97200000000009</v>
      </c>
      <c r="M1069" s="788"/>
      <c r="N1069" s="25">
        <v>1</v>
      </c>
    </row>
    <row r="1070" spans="1:14" s="25" customFormat="1" x14ac:dyDescent="0.3">
      <c r="A1070" s="25">
        <v>1</v>
      </c>
      <c r="B1070" s="548"/>
      <c r="C1070" s="545"/>
      <c r="D1070" s="546"/>
      <c r="E1070" s="547"/>
      <c r="F1070" s="547"/>
      <c r="G1070" s="656"/>
      <c r="H1070" s="548"/>
      <c r="I1070" s="545"/>
      <c r="J1070" s="546"/>
      <c r="K1070" s="547"/>
      <c r="L1070" s="547"/>
      <c r="M1070" s="788"/>
      <c r="N1070" s="25">
        <v>1</v>
      </c>
    </row>
    <row r="1071" spans="1:14" s="25" customFormat="1" x14ac:dyDescent="0.3">
      <c r="A1071" s="25">
        <v>1</v>
      </c>
      <c r="B1071" s="548"/>
      <c r="C1071" s="545"/>
      <c r="D1071" s="546"/>
      <c r="E1071" s="547"/>
      <c r="F1071" s="547"/>
      <c r="G1071" s="656"/>
      <c r="H1071" s="548"/>
      <c r="I1071" s="545"/>
      <c r="J1071" s="546"/>
      <c r="K1071" s="547"/>
      <c r="L1071" s="547"/>
      <c r="M1071" s="788"/>
      <c r="N1071" s="25">
        <v>1</v>
      </c>
    </row>
    <row r="1072" spans="1:14" s="25" customFormat="1" x14ac:dyDescent="0.3">
      <c r="A1072" s="25">
        <v>1</v>
      </c>
      <c r="B1072" s="893"/>
      <c r="C1072" s="545"/>
      <c r="D1072" s="546" t="s">
        <v>136</v>
      </c>
      <c r="E1072" s="547">
        <f>+E1069+E1044</f>
        <v>407</v>
      </c>
      <c r="F1072" s="547">
        <f>+F1069+F1044</f>
        <v>1421.5219999999999</v>
      </c>
      <c r="G1072" s="659"/>
      <c r="H1072" s="547"/>
      <c r="I1072" s="547"/>
      <c r="J1072" s="547" t="s">
        <v>136</v>
      </c>
      <c r="K1072" s="547">
        <f>+K1069+K1044</f>
        <v>412</v>
      </c>
      <c r="L1072" s="547">
        <f>+L1069+L1044</f>
        <v>1457.9720000000002</v>
      </c>
      <c r="M1072" s="788"/>
      <c r="N1072" s="25">
        <v>1</v>
      </c>
    </row>
    <row r="1073" spans="1:17" s="25" customFormat="1" ht="18.75" customHeight="1" x14ac:dyDescent="0.3">
      <c r="A1073" s="25">
        <v>1</v>
      </c>
      <c r="B1073" s="257"/>
      <c r="C1073" s="32"/>
      <c r="D1073" s="32"/>
      <c r="E1073" s="257"/>
      <c r="F1073" s="478"/>
      <c r="G1073" s="606"/>
      <c r="H1073" s="537"/>
      <c r="I1073" s="539"/>
      <c r="J1073" s="539"/>
      <c r="K1073" s="537"/>
      <c r="L1073" s="540"/>
      <c r="M1073" s="788"/>
      <c r="N1073" s="25">
        <v>1</v>
      </c>
    </row>
    <row r="1074" spans="1:17" s="25" customFormat="1" ht="18.75" customHeight="1" x14ac:dyDescent="0.3">
      <c r="A1074" s="25">
        <v>1</v>
      </c>
      <c r="B1074" s="257"/>
      <c r="C1074" s="32"/>
      <c r="D1074" s="32"/>
      <c r="E1074" s="257"/>
      <c r="F1074" s="478"/>
      <c r="G1074" s="606"/>
      <c r="H1074" s="537"/>
      <c r="I1074" s="539"/>
      <c r="J1074" s="539"/>
      <c r="K1074" s="537"/>
      <c r="L1074" s="540"/>
      <c r="M1074" s="788"/>
      <c r="N1074" s="25">
        <v>1</v>
      </c>
    </row>
    <row r="1075" spans="1:17" s="508" customFormat="1" x14ac:dyDescent="0.3">
      <c r="A1075" s="25">
        <v>1</v>
      </c>
      <c r="B1075" s="461"/>
      <c r="C1075" s="461"/>
      <c r="D1075" s="461"/>
      <c r="E1075" s="461"/>
      <c r="F1075" s="461"/>
      <c r="G1075" s="679"/>
      <c r="H1075" s="552"/>
      <c r="I1075" s="551"/>
      <c r="J1075" s="551"/>
      <c r="K1075" s="551"/>
      <c r="L1075" s="551"/>
      <c r="M1075" s="803"/>
      <c r="N1075" s="25">
        <v>1</v>
      </c>
    </row>
    <row r="1076" spans="1:17" s="508" customFormat="1" x14ac:dyDescent="0.3">
      <c r="A1076" s="25">
        <v>1</v>
      </c>
      <c r="B1076" s="461"/>
      <c r="C1076" s="36"/>
      <c r="D1076" s="462"/>
      <c r="E1076" s="463"/>
      <c r="F1076" s="463"/>
      <c r="G1076" s="676"/>
      <c r="H1076" s="551"/>
      <c r="I1076" s="551"/>
      <c r="J1076" s="551"/>
      <c r="K1076" s="551"/>
      <c r="L1076" s="551"/>
      <c r="M1076" s="803"/>
      <c r="N1076" s="25">
        <v>1</v>
      </c>
    </row>
    <row r="1077" spans="1:17" s="508" customFormat="1" ht="18.75" customHeight="1" x14ac:dyDescent="0.3">
      <c r="A1077" s="25">
        <v>1</v>
      </c>
      <c r="B1077" s="25"/>
      <c r="C1077" s="37" t="s">
        <v>130</v>
      </c>
      <c r="D1077" s="25"/>
      <c r="E1077" s="94" t="s">
        <v>131</v>
      </c>
      <c r="F1077" s="20"/>
      <c r="G1077" s="631"/>
      <c r="H1077" s="537"/>
      <c r="I1077" s="553" t="s">
        <v>130</v>
      </c>
      <c r="J1077" s="537"/>
      <c r="K1077" s="554" t="s">
        <v>131</v>
      </c>
      <c r="L1077" s="539"/>
      <c r="M1077" s="803"/>
      <c r="N1077" s="25">
        <v>1</v>
      </c>
    </row>
    <row r="1078" spans="1:17" s="508" customFormat="1" ht="51.75" customHeight="1" x14ac:dyDescent="0.3">
      <c r="A1078" s="25">
        <v>1</v>
      </c>
      <c r="B1078" s="25"/>
      <c r="C1078" s="38" t="s">
        <v>132</v>
      </c>
      <c r="D1078" s="25"/>
      <c r="E1078" s="38" t="s">
        <v>140</v>
      </c>
      <c r="F1078" s="39"/>
      <c r="G1078" s="631"/>
      <c r="H1078" s="537"/>
      <c r="I1078" s="555" t="s">
        <v>139</v>
      </c>
      <c r="J1078" s="537"/>
      <c r="K1078" s="555" t="s">
        <v>140</v>
      </c>
      <c r="L1078" s="556"/>
      <c r="M1078" s="803"/>
      <c r="N1078" s="25">
        <v>1</v>
      </c>
    </row>
    <row r="1079" spans="1:17" s="25" customFormat="1" ht="23.25" customHeight="1" x14ac:dyDescent="0.3">
      <c r="A1079" s="25">
        <v>1</v>
      </c>
      <c r="C1079" s="38"/>
      <c r="E1079" s="38"/>
      <c r="F1079" s="39"/>
      <c r="G1079" s="606"/>
      <c r="H1079" s="555"/>
      <c r="I1079" s="537"/>
      <c r="J1079" s="555"/>
      <c r="K1079" s="556"/>
      <c r="L1079" s="555"/>
      <c r="M1079" s="788"/>
      <c r="N1079" s="25">
        <v>1</v>
      </c>
    </row>
    <row r="1080" spans="1:17" s="96" customFormat="1" ht="18.75" customHeight="1" x14ac:dyDescent="0.3">
      <c r="A1080" s="25">
        <v>1</v>
      </c>
      <c r="C1080" s="19"/>
      <c r="D1080" s="19"/>
      <c r="E1080" s="19"/>
      <c r="F1080" s="19"/>
      <c r="G1080" s="656"/>
      <c r="H1080" s="419"/>
      <c r="I1080" s="456"/>
      <c r="J1080" s="456"/>
      <c r="K1080" s="456"/>
      <c r="L1080" s="456"/>
      <c r="M1080" s="787"/>
      <c r="N1080" s="25">
        <v>1</v>
      </c>
    </row>
    <row r="1081" spans="1:17" x14ac:dyDescent="0.3">
      <c r="A1081" s="25">
        <v>1</v>
      </c>
      <c r="H1081" s="31"/>
      <c r="I1081" s="32"/>
      <c r="J1081" s="32"/>
      <c r="K1081" s="32"/>
      <c r="L1081" s="32"/>
      <c r="N1081" s="25">
        <v>1</v>
      </c>
    </row>
    <row r="1082" spans="1:17" s="25" customFormat="1" ht="18.75" customHeight="1" x14ac:dyDescent="0.3">
      <c r="A1082" s="25">
        <v>1</v>
      </c>
      <c r="C1082" s="538" t="s">
        <v>115</v>
      </c>
      <c r="D1082" s="539"/>
      <c r="E1082" s="539"/>
      <c r="F1082" s="539"/>
      <c r="G1082" s="656"/>
      <c r="H1082" s="537"/>
      <c r="I1082" s="538" t="s">
        <v>115</v>
      </c>
      <c r="J1082" s="539"/>
      <c r="K1082" s="539"/>
      <c r="L1082" s="539"/>
      <c r="M1082" s="788"/>
      <c r="N1082" s="25">
        <v>1</v>
      </c>
    </row>
    <row r="1083" spans="1:17" s="25" customFormat="1" ht="18.75" customHeight="1" x14ac:dyDescent="0.3">
      <c r="A1083" s="25">
        <v>1</v>
      </c>
      <c r="C1083" s="538" t="s">
        <v>137</v>
      </c>
      <c r="D1083" s="539"/>
      <c r="E1083" s="539"/>
      <c r="F1083" s="539"/>
      <c r="G1083" s="606"/>
      <c r="H1083" s="537"/>
      <c r="I1083" s="538" t="s">
        <v>138</v>
      </c>
      <c r="J1083" s="539"/>
      <c r="K1083" s="539"/>
      <c r="L1083" s="539"/>
      <c r="M1083" s="788"/>
      <c r="N1083" s="25">
        <v>1</v>
      </c>
    </row>
    <row r="1084" spans="1:17" s="25" customFormat="1" ht="18.75" customHeight="1" x14ac:dyDescent="0.3">
      <c r="A1084" s="25">
        <v>1</v>
      </c>
      <c r="C1084" s="539"/>
      <c r="D1084" s="539"/>
      <c r="E1084" s="539"/>
      <c r="F1084" s="539"/>
      <c r="G1084" s="606"/>
      <c r="H1084" s="537"/>
      <c r="I1084" s="539"/>
      <c r="J1084" s="539"/>
      <c r="K1084" s="539"/>
      <c r="L1084" s="539"/>
      <c r="M1084" s="788"/>
      <c r="N1084" s="25">
        <v>1</v>
      </c>
    </row>
    <row r="1085" spans="1:17" s="25" customFormat="1" ht="18.75" customHeight="1" x14ac:dyDescent="0.3">
      <c r="A1085" s="25">
        <v>1</v>
      </c>
      <c r="C1085" s="539"/>
      <c r="D1085" s="539"/>
      <c r="E1085" s="537"/>
      <c r="F1085" s="632" t="s">
        <v>116</v>
      </c>
      <c r="G1085" s="606"/>
      <c r="H1085" s="537"/>
      <c r="I1085" s="539"/>
      <c r="J1085" s="539"/>
      <c r="K1085" s="537"/>
      <c r="L1085" s="632" t="s">
        <v>116</v>
      </c>
      <c r="M1085" s="802"/>
      <c r="N1085" s="25">
        <v>1</v>
      </c>
      <c r="O1085" s="629" t="s">
        <v>116</v>
      </c>
      <c r="P1085" s="629" t="s">
        <v>116</v>
      </c>
      <c r="Q1085" s="629" t="s">
        <v>116</v>
      </c>
    </row>
    <row r="1086" spans="1:17" s="25" customFormat="1" ht="18.75" customHeight="1" x14ac:dyDescent="0.3">
      <c r="A1086" s="25">
        <v>1</v>
      </c>
      <c r="C1086" s="539"/>
      <c r="D1086" s="539"/>
      <c r="E1086" s="537"/>
      <c r="F1086" s="632" t="s">
        <v>134</v>
      </c>
      <c r="G1086" s="606"/>
      <c r="H1086" s="537"/>
      <c r="I1086" s="539"/>
      <c r="J1086" s="539"/>
      <c r="K1086" s="537"/>
      <c r="L1086" s="632" t="s">
        <v>134</v>
      </c>
      <c r="M1086" s="802"/>
      <c r="N1086" s="25">
        <v>1</v>
      </c>
      <c r="O1086" s="629" t="s">
        <v>134</v>
      </c>
      <c r="P1086" s="629" t="s">
        <v>134</v>
      </c>
      <c r="Q1086" s="629" t="s">
        <v>134</v>
      </c>
    </row>
    <row r="1087" spans="1:17" s="25" customFormat="1" ht="18.75" customHeight="1" x14ac:dyDescent="0.3">
      <c r="A1087" s="25">
        <v>1</v>
      </c>
      <c r="C1087" s="539"/>
      <c r="D1087" s="539"/>
      <c r="E1087" s="537"/>
      <c r="F1087" s="632" t="s">
        <v>117</v>
      </c>
      <c r="G1087" s="606"/>
      <c r="H1087" s="537"/>
      <c r="I1087" s="539"/>
      <c r="J1087" s="539"/>
      <c r="K1087" s="537"/>
      <c r="L1087" s="632" t="s">
        <v>117</v>
      </c>
      <c r="M1087" s="802"/>
      <c r="N1087" s="25">
        <v>1</v>
      </c>
      <c r="O1087" s="629" t="s">
        <v>117</v>
      </c>
      <c r="P1087" s="629" t="s">
        <v>117</v>
      </c>
      <c r="Q1087" s="629" t="s">
        <v>117</v>
      </c>
    </row>
    <row r="1088" spans="1:17" s="25" customFormat="1" ht="18.75" customHeight="1" x14ac:dyDescent="0.3">
      <c r="A1088" s="25">
        <v>1</v>
      </c>
      <c r="C1088" s="539"/>
      <c r="D1088" s="539"/>
      <c r="E1088" s="537"/>
      <c r="F1088" s="632" t="s">
        <v>257</v>
      </c>
      <c r="G1088" s="606"/>
      <c r="H1088" s="537"/>
      <c r="I1088" s="539"/>
      <c r="J1088" s="539"/>
      <c r="K1088" s="537"/>
      <c r="L1088" s="632" t="s">
        <v>257</v>
      </c>
      <c r="M1088" s="802"/>
      <c r="N1088" s="25">
        <v>1</v>
      </c>
      <c r="O1088" s="629" t="s">
        <v>257</v>
      </c>
      <c r="P1088" s="629" t="s">
        <v>257</v>
      </c>
      <c r="Q1088" s="629" t="s">
        <v>257</v>
      </c>
    </row>
    <row r="1089" spans="1:14" s="25" customFormat="1" ht="18.75" customHeight="1" x14ac:dyDescent="0.3">
      <c r="A1089" s="25">
        <v>1</v>
      </c>
      <c r="C1089" s="539"/>
      <c r="D1089" s="539"/>
      <c r="E1089" s="539"/>
      <c r="F1089" s="539"/>
      <c r="G1089" s="656"/>
      <c r="H1089" s="537"/>
      <c r="I1089" s="539"/>
      <c r="J1089" s="539"/>
      <c r="K1089" s="539"/>
      <c r="L1089" s="539"/>
      <c r="M1089" s="788"/>
      <c r="N1089" s="25">
        <v>1</v>
      </c>
    </row>
    <row r="1090" spans="1:14" s="25" customFormat="1" ht="18.75" customHeight="1" x14ac:dyDescent="0.3">
      <c r="A1090" s="25">
        <v>1</v>
      </c>
      <c r="C1090" s="539"/>
      <c r="D1090" s="539"/>
      <c r="E1090" s="539"/>
      <c r="F1090" s="539"/>
      <c r="G1090" s="656"/>
      <c r="H1090" s="537"/>
      <c r="I1090" s="539"/>
      <c r="J1090" s="539"/>
      <c r="K1090" s="539"/>
      <c r="L1090" s="539"/>
      <c r="M1090" s="788"/>
      <c r="N1090" s="25">
        <v>1</v>
      </c>
    </row>
    <row r="1091" spans="1:14" s="25" customFormat="1" ht="18.75" customHeight="1" x14ac:dyDescent="0.3">
      <c r="A1091" s="25">
        <v>1</v>
      </c>
      <c r="C1091" s="539"/>
      <c r="D1091" s="539"/>
      <c r="E1091" s="539"/>
      <c r="F1091" s="539"/>
      <c r="G1091" s="656"/>
      <c r="H1091" s="537"/>
      <c r="I1091" s="539"/>
      <c r="J1091" s="539"/>
      <c r="K1091" s="539"/>
      <c r="L1091" s="539"/>
      <c r="M1091" s="788"/>
      <c r="N1091" s="25">
        <v>1</v>
      </c>
    </row>
    <row r="1092" spans="1:14" s="25" customFormat="1" ht="18.75" customHeight="1" x14ac:dyDescent="0.3">
      <c r="A1092" s="25">
        <v>1</v>
      </c>
      <c r="C1092" s="1616" t="s">
        <v>119</v>
      </c>
      <c r="D1092" s="1616"/>
      <c r="E1092" s="1616"/>
      <c r="F1092" s="541"/>
      <c r="G1092" s="606"/>
      <c r="H1092" s="537"/>
      <c r="I1092" s="1616" t="s">
        <v>119</v>
      </c>
      <c r="J1092" s="1616"/>
      <c r="K1092" s="1616"/>
      <c r="L1092" s="541"/>
      <c r="M1092" s="788"/>
      <c r="N1092" s="25">
        <v>1</v>
      </c>
    </row>
    <row r="1093" spans="1:14" s="25" customFormat="1" ht="18.75" customHeight="1" x14ac:dyDescent="0.3">
      <c r="A1093" s="25">
        <v>1</v>
      </c>
      <c r="C1093" s="1617"/>
      <c r="D1093" s="1617"/>
      <c r="E1093" s="1617"/>
      <c r="F1093" s="542"/>
      <c r="G1093" s="606"/>
      <c r="H1093" s="537"/>
      <c r="I1093" s="1617">
        <f>C1093</f>
        <v>0</v>
      </c>
      <c r="J1093" s="1617"/>
      <c r="K1093" s="1617"/>
      <c r="L1093" s="542"/>
      <c r="M1093" s="788"/>
      <c r="N1093" s="25">
        <v>1</v>
      </c>
    </row>
    <row r="1094" spans="1:14" s="25" customFormat="1" ht="18.75" customHeight="1" x14ac:dyDescent="0.3">
      <c r="A1094" s="25">
        <v>1</v>
      </c>
      <c r="C1094" s="539"/>
      <c r="D1094" s="539"/>
      <c r="E1094" s="539"/>
      <c r="F1094" s="542"/>
      <c r="G1094" s="606"/>
      <c r="H1094" s="537"/>
      <c r="I1094" s="539"/>
      <c r="J1094" s="539"/>
      <c r="K1094" s="539"/>
      <c r="L1094" s="542"/>
      <c r="M1094" s="788"/>
      <c r="N1094" s="25">
        <v>1</v>
      </c>
    </row>
    <row r="1095" spans="1:14" s="25" customFormat="1" ht="18.75" customHeight="1" x14ac:dyDescent="0.3">
      <c r="A1095" s="25">
        <v>1</v>
      </c>
      <c r="C1095" s="892"/>
      <c r="D1095" s="539"/>
      <c r="E1095" s="539"/>
      <c r="F1095" s="542"/>
      <c r="G1095" s="606"/>
      <c r="H1095" s="537"/>
      <c r="I1095" s="892"/>
      <c r="J1095" s="539"/>
      <c r="K1095" s="539"/>
      <c r="L1095" s="542"/>
      <c r="M1095" s="788"/>
      <c r="N1095" s="25">
        <v>1</v>
      </c>
    </row>
    <row r="1096" spans="1:14" s="25" customFormat="1" ht="18.75" customHeight="1" x14ac:dyDescent="0.3">
      <c r="A1096" s="25">
        <v>1</v>
      </c>
      <c r="B1096" s="28" t="s">
        <v>120</v>
      </c>
      <c r="C1096" s="544" t="s">
        <v>121</v>
      </c>
      <c r="D1096" s="1618" t="s">
        <v>122</v>
      </c>
      <c r="E1096" s="1618"/>
      <c r="F1096" s="1618"/>
      <c r="G1096" s="606"/>
      <c r="H1096" s="543" t="s">
        <v>120</v>
      </c>
      <c r="I1096" s="544" t="s">
        <v>121</v>
      </c>
      <c r="J1096" s="1618" t="s">
        <v>123</v>
      </c>
      <c r="K1096" s="1618"/>
      <c r="L1096" s="1618"/>
      <c r="M1096" s="788"/>
      <c r="N1096" s="25">
        <v>1</v>
      </c>
    </row>
    <row r="1097" spans="1:14" s="25" customFormat="1" ht="18.75" customHeight="1" x14ac:dyDescent="0.3">
      <c r="A1097" s="25">
        <v>1</v>
      </c>
      <c r="B1097" s="28" t="s">
        <v>124</v>
      </c>
      <c r="C1097" s="543" t="s">
        <v>265</v>
      </c>
      <c r="D1097" s="544" t="s">
        <v>125</v>
      </c>
      <c r="E1097" s="893" t="s">
        <v>126</v>
      </c>
      <c r="F1097" s="893" t="s">
        <v>127</v>
      </c>
      <c r="G1097" s="606"/>
      <c r="H1097" s="543" t="s">
        <v>124</v>
      </c>
      <c r="I1097" s="543" t="s">
        <v>265</v>
      </c>
      <c r="J1097" s="544" t="s">
        <v>125</v>
      </c>
      <c r="K1097" s="893" t="s">
        <v>126</v>
      </c>
      <c r="L1097" s="893" t="s">
        <v>127</v>
      </c>
      <c r="M1097" s="788"/>
      <c r="N1097" s="25">
        <v>1</v>
      </c>
    </row>
    <row r="1098" spans="1:14" s="8" customFormat="1" x14ac:dyDescent="0.3">
      <c r="A1098" s="25">
        <v>1</v>
      </c>
      <c r="B1098" s="5" t="s">
        <v>8</v>
      </c>
      <c r="C1098" s="545" t="s">
        <v>58</v>
      </c>
      <c r="D1098" s="546" t="s">
        <v>59</v>
      </c>
      <c r="E1098" s="547">
        <v>80</v>
      </c>
      <c r="F1098" s="547">
        <v>336.63</v>
      </c>
      <c r="G1098" s="605"/>
      <c r="H1098" s="548" t="s">
        <v>8</v>
      </c>
      <c r="I1098" s="545" t="s">
        <v>58</v>
      </c>
      <c r="J1098" s="546" t="s">
        <v>60</v>
      </c>
      <c r="K1098" s="547">
        <v>90</v>
      </c>
      <c r="L1098" s="547">
        <v>376.70499999999998</v>
      </c>
      <c r="M1098" s="786"/>
      <c r="N1098" s="25">
        <v>1</v>
      </c>
    </row>
    <row r="1099" spans="1:14" s="50" customFormat="1" x14ac:dyDescent="0.3">
      <c r="A1099" s="25">
        <v>1</v>
      </c>
      <c r="B1099" s="883" t="s">
        <v>3</v>
      </c>
      <c r="C1099" s="545" t="s">
        <v>346</v>
      </c>
      <c r="D1099" s="546" t="s">
        <v>22</v>
      </c>
      <c r="E1099" s="547">
        <v>24</v>
      </c>
      <c r="F1099" s="547">
        <v>4.5</v>
      </c>
      <c r="G1099" s="605"/>
      <c r="H1099" s="893" t="s">
        <v>3</v>
      </c>
      <c r="I1099" s="545" t="s">
        <v>346</v>
      </c>
      <c r="J1099" s="546" t="s">
        <v>22</v>
      </c>
      <c r="K1099" s="547">
        <v>24</v>
      </c>
      <c r="L1099" s="547">
        <v>4.5</v>
      </c>
      <c r="M1099" s="786"/>
      <c r="N1099" s="25">
        <v>1</v>
      </c>
    </row>
    <row r="1100" spans="1:14" s="25" customFormat="1" x14ac:dyDescent="0.3">
      <c r="A1100" s="25">
        <v>1</v>
      </c>
      <c r="B1100" s="5">
        <v>3</v>
      </c>
      <c r="C1100" s="545" t="s">
        <v>114</v>
      </c>
      <c r="D1100" s="546" t="s">
        <v>2</v>
      </c>
      <c r="E1100" s="547">
        <v>6</v>
      </c>
      <c r="F1100" s="547">
        <v>28</v>
      </c>
      <c r="G1100" s="606"/>
      <c r="H1100" s="548">
        <v>3</v>
      </c>
      <c r="I1100" s="545" t="s">
        <v>114</v>
      </c>
      <c r="J1100" s="546" t="s">
        <v>2</v>
      </c>
      <c r="K1100" s="547">
        <v>6</v>
      </c>
      <c r="L1100" s="547">
        <v>28</v>
      </c>
      <c r="M1100" s="788"/>
      <c r="N1100" s="25">
        <v>1</v>
      </c>
    </row>
    <row r="1101" spans="1:14" s="25" customFormat="1" x14ac:dyDescent="0.3">
      <c r="A1101" s="25">
        <v>1</v>
      </c>
      <c r="B1101" s="883" t="s">
        <v>77</v>
      </c>
      <c r="C1101" s="545" t="s">
        <v>107</v>
      </c>
      <c r="D1101" s="546" t="s">
        <v>14</v>
      </c>
      <c r="E1101" s="547">
        <v>3.4</v>
      </c>
      <c r="F1101" s="547">
        <v>93.2</v>
      </c>
      <c r="G1101" s="606"/>
      <c r="H1101" s="893" t="s">
        <v>77</v>
      </c>
      <c r="I1101" s="545" t="s">
        <v>107</v>
      </c>
      <c r="J1101" s="546" t="s">
        <v>14</v>
      </c>
      <c r="K1101" s="547">
        <v>3.4</v>
      </c>
      <c r="L1101" s="547">
        <v>93.2</v>
      </c>
      <c r="M1101" s="788"/>
      <c r="N1101" s="25">
        <v>1</v>
      </c>
    </row>
    <row r="1102" spans="1:14" s="50" customFormat="1" x14ac:dyDescent="0.3">
      <c r="A1102" s="25">
        <v>1</v>
      </c>
      <c r="B1102" s="5">
        <v>5</v>
      </c>
      <c r="C1102" s="545" t="s">
        <v>110</v>
      </c>
      <c r="D1102" s="546" t="s">
        <v>5</v>
      </c>
      <c r="E1102" s="547">
        <v>110</v>
      </c>
      <c r="F1102" s="547">
        <v>91</v>
      </c>
      <c r="G1102" s="605"/>
      <c r="H1102" s="548">
        <v>5</v>
      </c>
      <c r="I1102" s="545" t="s">
        <v>110</v>
      </c>
      <c r="J1102" s="546" t="s">
        <v>5</v>
      </c>
      <c r="K1102" s="547">
        <v>110</v>
      </c>
      <c r="L1102" s="547">
        <v>91</v>
      </c>
      <c r="M1102" s="786"/>
      <c r="N1102" s="25">
        <v>1</v>
      </c>
    </row>
    <row r="1103" spans="1:14" s="25" customFormat="1" x14ac:dyDescent="0.3">
      <c r="A1103" s="25">
        <v>1</v>
      </c>
      <c r="B1103" s="5"/>
      <c r="C1103" s="545"/>
      <c r="D1103" s="546"/>
      <c r="E1103" s="547"/>
      <c r="F1103" s="547"/>
      <c r="G1103" s="656"/>
      <c r="H1103" s="548"/>
      <c r="I1103" s="545"/>
      <c r="J1103" s="546"/>
      <c r="K1103" s="547"/>
      <c r="L1103" s="547"/>
      <c r="M1103" s="788"/>
      <c r="N1103" s="25">
        <v>1</v>
      </c>
    </row>
    <row r="1104" spans="1:14" s="25" customFormat="1" x14ac:dyDescent="0.3">
      <c r="A1104" s="25">
        <v>1</v>
      </c>
      <c r="B1104" s="5"/>
      <c r="C1104" s="545"/>
      <c r="D1104" s="546" t="s">
        <v>128</v>
      </c>
      <c r="E1104" s="547">
        <f>SUM(E1098:E1102)</f>
        <v>223.4</v>
      </c>
      <c r="F1104" s="547">
        <f>SUM(F1098:F1102)</f>
        <v>553.32999999999993</v>
      </c>
      <c r="G1104" s="656"/>
      <c r="H1104" s="548"/>
      <c r="I1104" s="545"/>
      <c r="J1104" s="546" t="s">
        <v>128</v>
      </c>
      <c r="K1104" s="547">
        <f>SUM(K1098:K1102)</f>
        <v>233.4</v>
      </c>
      <c r="L1104" s="547">
        <f>SUM(L1098:L1102)</f>
        <v>593.40499999999997</v>
      </c>
      <c r="M1104" s="788"/>
      <c r="N1104" s="25">
        <v>1</v>
      </c>
    </row>
    <row r="1105" spans="1:14" s="25" customFormat="1" x14ac:dyDescent="0.3">
      <c r="A1105" s="25">
        <v>1</v>
      </c>
      <c r="B1105" s="5"/>
      <c r="C1105" s="545"/>
      <c r="D1105" s="546"/>
      <c r="E1105" s="547"/>
      <c r="F1105" s="547"/>
      <c r="G1105" s="656"/>
      <c r="H1105" s="548"/>
      <c r="I1105" s="545"/>
      <c r="J1105" s="546"/>
      <c r="K1105" s="547"/>
      <c r="L1105" s="547"/>
      <c r="M1105" s="788"/>
      <c r="N1105" s="25">
        <v>1</v>
      </c>
    </row>
    <row r="1106" spans="1:14" s="25" customFormat="1" x14ac:dyDescent="0.3">
      <c r="A1106" s="25">
        <v>1</v>
      </c>
      <c r="B1106" s="5">
        <v>1</v>
      </c>
      <c r="C1106" s="545" t="s">
        <v>1</v>
      </c>
      <c r="D1106" s="546" t="s">
        <v>5</v>
      </c>
      <c r="E1106" s="547">
        <v>200</v>
      </c>
      <c r="F1106" s="547">
        <v>86</v>
      </c>
      <c r="G1106" s="656"/>
      <c r="H1106" s="548">
        <v>1</v>
      </c>
      <c r="I1106" s="545" t="s">
        <v>1</v>
      </c>
      <c r="J1106" s="546" t="s">
        <v>5</v>
      </c>
      <c r="K1106" s="547">
        <v>200</v>
      </c>
      <c r="L1106" s="547">
        <v>86</v>
      </c>
      <c r="M1106" s="788"/>
      <c r="N1106" s="25">
        <v>1</v>
      </c>
    </row>
    <row r="1107" spans="1:14" s="25" customFormat="1" x14ac:dyDescent="0.3">
      <c r="A1107" s="25">
        <v>1</v>
      </c>
      <c r="B1107" s="5">
        <v>2</v>
      </c>
      <c r="C1107" s="545" t="s">
        <v>238</v>
      </c>
      <c r="D1107" s="546" t="s">
        <v>251</v>
      </c>
      <c r="E1107" s="547">
        <v>225</v>
      </c>
      <c r="F1107" s="547">
        <v>114</v>
      </c>
      <c r="G1107" s="656"/>
      <c r="H1107" s="548">
        <v>2</v>
      </c>
      <c r="I1107" s="545" t="s">
        <v>238</v>
      </c>
      <c r="J1107" s="546" t="s">
        <v>251</v>
      </c>
      <c r="K1107" s="547">
        <v>225</v>
      </c>
      <c r="L1107" s="547">
        <v>114</v>
      </c>
      <c r="M1107" s="788"/>
      <c r="N1107" s="25">
        <v>1</v>
      </c>
    </row>
    <row r="1108" spans="1:14" s="25" customFormat="1" x14ac:dyDescent="0.3">
      <c r="A1108" s="25">
        <v>1</v>
      </c>
      <c r="B1108" s="5">
        <v>3</v>
      </c>
      <c r="C1108" s="545" t="s">
        <v>93</v>
      </c>
      <c r="D1108" s="546" t="s">
        <v>5</v>
      </c>
      <c r="E1108" s="547">
        <v>135</v>
      </c>
      <c r="F1108" s="547">
        <v>94.25</v>
      </c>
      <c r="G1108" s="656"/>
      <c r="H1108" s="548">
        <v>3</v>
      </c>
      <c r="I1108" s="545" t="s">
        <v>93</v>
      </c>
      <c r="J1108" s="546" t="s">
        <v>5</v>
      </c>
      <c r="K1108" s="547">
        <v>135</v>
      </c>
      <c r="L1108" s="547">
        <v>94.25</v>
      </c>
      <c r="M1108" s="788"/>
      <c r="N1108" s="25">
        <v>1</v>
      </c>
    </row>
    <row r="1109" spans="1:14" s="25" customFormat="1" x14ac:dyDescent="0.3">
      <c r="A1109" s="25">
        <v>1</v>
      </c>
      <c r="B1109" s="5">
        <v>4</v>
      </c>
      <c r="C1109" s="545" t="s">
        <v>253</v>
      </c>
      <c r="D1109" s="546" t="s">
        <v>218</v>
      </c>
      <c r="E1109" s="547">
        <v>125</v>
      </c>
      <c r="F1109" s="547">
        <v>146.4</v>
      </c>
      <c r="G1109" s="656"/>
      <c r="H1109" s="548">
        <v>4</v>
      </c>
      <c r="I1109" s="545" t="s">
        <v>253</v>
      </c>
      <c r="J1109" s="546" t="s">
        <v>218</v>
      </c>
      <c r="K1109" s="547">
        <v>125</v>
      </c>
      <c r="L1109" s="547">
        <v>146.4</v>
      </c>
      <c r="M1109" s="788"/>
      <c r="N1109" s="25">
        <v>1</v>
      </c>
    </row>
    <row r="1110" spans="1:14" s="25" customFormat="1" x14ac:dyDescent="0.3">
      <c r="A1110" s="25">
        <v>1</v>
      </c>
      <c r="B1110" s="5">
        <v>5</v>
      </c>
      <c r="C1110" s="545" t="s">
        <v>255</v>
      </c>
      <c r="D1110" s="546" t="s">
        <v>218</v>
      </c>
      <c r="E1110" s="547">
        <v>80</v>
      </c>
      <c r="F1110" s="547">
        <v>105.16</v>
      </c>
      <c r="G1110" s="656"/>
      <c r="H1110" s="548">
        <v>5</v>
      </c>
      <c r="I1110" s="545" t="s">
        <v>255</v>
      </c>
      <c r="J1110" s="546" t="s">
        <v>218</v>
      </c>
      <c r="K1110" s="547">
        <v>80</v>
      </c>
      <c r="L1110" s="547">
        <v>105.16</v>
      </c>
      <c r="M1110" s="788"/>
      <c r="N1110" s="25">
        <v>1</v>
      </c>
    </row>
    <row r="1111" spans="1:14" s="25" customFormat="1" x14ac:dyDescent="0.3">
      <c r="A1111" s="25">
        <v>1</v>
      </c>
      <c r="B1111" s="5">
        <v>6</v>
      </c>
      <c r="C1111" s="545" t="s">
        <v>252</v>
      </c>
      <c r="D1111" s="546" t="s">
        <v>251</v>
      </c>
      <c r="E1111" s="547">
        <v>105</v>
      </c>
      <c r="F1111" s="547">
        <v>142</v>
      </c>
      <c r="G1111" s="656"/>
      <c r="H1111" s="548">
        <v>6</v>
      </c>
      <c r="I1111" s="545" t="s">
        <v>252</v>
      </c>
      <c r="J1111" s="546" t="s">
        <v>251</v>
      </c>
      <c r="K1111" s="547">
        <v>105</v>
      </c>
      <c r="L1111" s="547">
        <v>142</v>
      </c>
      <c r="M1111" s="788"/>
      <c r="N1111" s="25">
        <v>1</v>
      </c>
    </row>
    <row r="1112" spans="1:14" s="25" customFormat="1" x14ac:dyDescent="0.3">
      <c r="A1112" s="25">
        <v>1</v>
      </c>
      <c r="B1112" s="5">
        <v>7</v>
      </c>
      <c r="C1112" s="545" t="s">
        <v>254</v>
      </c>
      <c r="D1112" s="546" t="s">
        <v>218</v>
      </c>
      <c r="E1112" s="547">
        <v>120</v>
      </c>
      <c r="F1112" s="547">
        <v>144</v>
      </c>
      <c r="G1112" s="656"/>
      <c r="H1112" s="548">
        <v>7</v>
      </c>
      <c r="I1112" s="545" t="s">
        <v>254</v>
      </c>
      <c r="J1112" s="546" t="s">
        <v>218</v>
      </c>
      <c r="K1112" s="547">
        <v>120</v>
      </c>
      <c r="L1112" s="547">
        <v>144</v>
      </c>
      <c r="M1112" s="788"/>
      <c r="N1112" s="25">
        <v>1</v>
      </c>
    </row>
    <row r="1113" spans="1:14" s="25" customFormat="1" x14ac:dyDescent="0.3">
      <c r="A1113" s="25">
        <v>1</v>
      </c>
      <c r="B1113" s="5">
        <v>8</v>
      </c>
      <c r="C1113" s="545" t="s">
        <v>31</v>
      </c>
      <c r="D1113" s="546" t="s">
        <v>5</v>
      </c>
      <c r="E1113" s="547">
        <v>55</v>
      </c>
      <c r="F1113" s="547">
        <v>88</v>
      </c>
      <c r="G1113" s="656"/>
      <c r="H1113" s="548">
        <v>8</v>
      </c>
      <c r="I1113" s="545" t="s">
        <v>31</v>
      </c>
      <c r="J1113" s="546" t="s">
        <v>5</v>
      </c>
      <c r="K1113" s="547">
        <v>55</v>
      </c>
      <c r="L1113" s="547">
        <v>88</v>
      </c>
      <c r="M1113" s="788"/>
      <c r="N1113" s="25">
        <v>1</v>
      </c>
    </row>
    <row r="1114" spans="1:14" s="50" customFormat="1" x14ac:dyDescent="0.3">
      <c r="A1114" s="25">
        <v>1</v>
      </c>
      <c r="B1114" s="883"/>
      <c r="C1114" s="549"/>
      <c r="D1114" s="893"/>
      <c r="E1114" s="550"/>
      <c r="F1114" s="550"/>
      <c r="G1114" s="657"/>
      <c r="H1114" s="893"/>
      <c r="I1114" s="549"/>
      <c r="J1114" s="893"/>
      <c r="K1114" s="550"/>
      <c r="L1114" s="550"/>
      <c r="M1114" s="792"/>
      <c r="N1114" s="25">
        <v>1</v>
      </c>
    </row>
    <row r="1115" spans="1:14" s="25" customFormat="1" x14ac:dyDescent="0.3">
      <c r="A1115" s="25">
        <v>1</v>
      </c>
      <c r="B1115" s="5"/>
      <c r="C1115" s="545"/>
      <c r="D1115" s="546" t="s">
        <v>128</v>
      </c>
      <c r="E1115" s="547">
        <v>1045</v>
      </c>
      <c r="F1115" s="547">
        <v>919.81</v>
      </c>
      <c r="G1115" s="656"/>
      <c r="H1115" s="548"/>
      <c r="I1115" s="545"/>
      <c r="J1115" s="546" t="s">
        <v>128</v>
      </c>
      <c r="K1115" s="547">
        <v>1045</v>
      </c>
      <c r="L1115" s="547">
        <v>919.81</v>
      </c>
      <c r="M1115" s="788"/>
      <c r="N1115" s="25">
        <v>1</v>
      </c>
    </row>
    <row r="1116" spans="1:14" s="25" customFormat="1" x14ac:dyDescent="0.3">
      <c r="A1116" s="25">
        <v>1</v>
      </c>
      <c r="B1116" s="5"/>
      <c r="C1116" s="545"/>
      <c r="D1116" s="546"/>
      <c r="E1116" s="547"/>
      <c r="F1116" s="547"/>
      <c r="G1116" s="656"/>
      <c r="H1116" s="548"/>
      <c r="I1116" s="545"/>
      <c r="J1116" s="546"/>
      <c r="K1116" s="547"/>
      <c r="L1116" s="547"/>
      <c r="M1116" s="788"/>
      <c r="N1116" s="25">
        <v>1</v>
      </c>
    </row>
    <row r="1117" spans="1:14" s="25" customFormat="1" x14ac:dyDescent="0.3">
      <c r="A1117" s="25">
        <v>1</v>
      </c>
      <c r="B1117" s="5"/>
      <c r="C1117" s="545"/>
      <c r="D1117" s="546"/>
      <c r="E1117" s="547"/>
      <c r="F1117" s="547"/>
      <c r="G1117" s="656"/>
      <c r="H1117" s="548"/>
      <c r="I1117" s="545"/>
      <c r="J1117" s="546"/>
      <c r="K1117" s="547"/>
      <c r="L1117" s="547"/>
      <c r="M1117" s="788"/>
      <c r="N1117" s="25">
        <v>1</v>
      </c>
    </row>
    <row r="1118" spans="1:14" s="25" customFormat="1" x14ac:dyDescent="0.3">
      <c r="A1118" s="25">
        <v>1</v>
      </c>
      <c r="B1118" s="5"/>
      <c r="C1118" s="545"/>
      <c r="D1118" s="546"/>
      <c r="E1118" s="547"/>
      <c r="F1118" s="547"/>
      <c r="G1118" s="656"/>
      <c r="H1118" s="548"/>
      <c r="I1118" s="545"/>
      <c r="J1118" s="546"/>
      <c r="K1118" s="547"/>
      <c r="L1118" s="547"/>
      <c r="M1118" s="788"/>
      <c r="N1118" s="25">
        <v>1</v>
      </c>
    </row>
    <row r="1119" spans="1:14" s="25" customFormat="1" x14ac:dyDescent="0.3">
      <c r="A1119" s="25">
        <v>1</v>
      </c>
      <c r="B1119" s="28" t="s">
        <v>124</v>
      </c>
      <c r="C1119" s="547" t="s">
        <v>259</v>
      </c>
      <c r="D1119" s="546" t="s">
        <v>125</v>
      </c>
      <c r="E1119" s="547" t="s">
        <v>126</v>
      </c>
      <c r="F1119" s="547" t="s">
        <v>127</v>
      </c>
      <c r="G1119" s="656"/>
      <c r="H1119" s="543" t="s">
        <v>124</v>
      </c>
      <c r="I1119" s="547" t="s">
        <v>247</v>
      </c>
      <c r="J1119" s="546" t="s">
        <v>125</v>
      </c>
      <c r="K1119" s="547" t="s">
        <v>126</v>
      </c>
      <c r="L1119" s="547" t="s">
        <v>127</v>
      </c>
      <c r="M1119" s="788"/>
      <c r="N1119" s="25">
        <v>1</v>
      </c>
    </row>
    <row r="1120" spans="1:14" s="25" customFormat="1" ht="19.5" customHeight="1" x14ac:dyDescent="0.3">
      <c r="A1120" s="25">
        <v>1</v>
      </c>
      <c r="B1120" s="883">
        <v>1</v>
      </c>
      <c r="C1120" s="545" t="s">
        <v>99</v>
      </c>
      <c r="D1120" s="546" t="s">
        <v>9</v>
      </c>
      <c r="E1120" s="547">
        <v>65</v>
      </c>
      <c r="F1120" s="547">
        <v>235.98</v>
      </c>
      <c r="G1120" s="490"/>
      <c r="H1120" s="893">
        <v>1</v>
      </c>
      <c r="I1120" s="545" t="s">
        <v>99</v>
      </c>
      <c r="J1120" s="546" t="s">
        <v>9</v>
      </c>
      <c r="K1120" s="547">
        <v>65</v>
      </c>
      <c r="L1120" s="547">
        <v>235.98</v>
      </c>
      <c r="M1120" s="788"/>
      <c r="N1120" s="25">
        <v>1</v>
      </c>
    </row>
    <row r="1121" spans="1:14" s="25" customFormat="1" ht="19.5" customHeight="1" x14ac:dyDescent="0.3">
      <c r="A1121" s="25">
        <v>1</v>
      </c>
      <c r="B1121" s="5">
        <v>2</v>
      </c>
      <c r="C1121" s="545" t="s">
        <v>72</v>
      </c>
      <c r="D1121" s="546" t="s">
        <v>73</v>
      </c>
      <c r="E1121" s="547">
        <v>70</v>
      </c>
      <c r="F1121" s="547">
        <v>226</v>
      </c>
      <c r="G1121" s="605"/>
      <c r="H1121" s="548">
        <v>2</v>
      </c>
      <c r="I1121" s="545" t="s">
        <v>72</v>
      </c>
      <c r="J1121" s="546" t="s">
        <v>17</v>
      </c>
      <c r="K1121" s="547">
        <v>77</v>
      </c>
      <c r="L1121" s="547">
        <v>271.20000000000005</v>
      </c>
      <c r="M1121" s="788"/>
      <c r="N1121" s="25">
        <v>1</v>
      </c>
    </row>
    <row r="1122" spans="1:14" s="8" customFormat="1" ht="18.75" customHeight="1" x14ac:dyDescent="0.3">
      <c r="A1122" s="25">
        <v>1</v>
      </c>
      <c r="B1122" s="883" t="s">
        <v>0</v>
      </c>
      <c r="C1122" s="545" t="s">
        <v>43</v>
      </c>
      <c r="D1122" s="546" t="s">
        <v>17</v>
      </c>
      <c r="E1122" s="547">
        <v>33</v>
      </c>
      <c r="F1122" s="547">
        <v>242.70999999999998</v>
      </c>
      <c r="G1122" s="490"/>
      <c r="H1122" s="893" t="s">
        <v>0</v>
      </c>
      <c r="I1122" s="545" t="s">
        <v>43</v>
      </c>
      <c r="J1122" s="546" t="s">
        <v>44</v>
      </c>
      <c r="K1122" s="547">
        <v>39</v>
      </c>
      <c r="L1122" s="547">
        <v>298.71999999999997</v>
      </c>
      <c r="M1122" s="786"/>
      <c r="N1122" s="25">
        <v>1</v>
      </c>
    </row>
    <row r="1123" spans="1:14" s="50" customFormat="1" x14ac:dyDescent="0.3">
      <c r="A1123" s="25">
        <v>1</v>
      </c>
      <c r="B1123" s="883">
        <v>4</v>
      </c>
      <c r="C1123" s="545" t="s">
        <v>87</v>
      </c>
      <c r="D1123" s="546" t="s">
        <v>22</v>
      </c>
      <c r="E1123" s="547">
        <v>22</v>
      </c>
      <c r="F1123" s="547">
        <v>5.5719999999999992</v>
      </c>
      <c r="G1123" s="490"/>
      <c r="H1123" s="893">
        <v>4</v>
      </c>
      <c r="I1123" s="545" t="s">
        <v>87</v>
      </c>
      <c r="J1123" s="546" t="s">
        <v>22</v>
      </c>
      <c r="K1123" s="547">
        <v>22</v>
      </c>
      <c r="L1123" s="547">
        <v>5.5719999999999992</v>
      </c>
      <c r="M1123" s="786"/>
      <c r="N1123" s="25">
        <v>1</v>
      </c>
    </row>
    <row r="1124" spans="1:14" s="25" customFormat="1" ht="19.5" customHeight="1" x14ac:dyDescent="0.3">
      <c r="A1124" s="25">
        <v>1</v>
      </c>
      <c r="B1124" s="883" t="s">
        <v>23</v>
      </c>
      <c r="C1124" s="545" t="s">
        <v>113</v>
      </c>
      <c r="D1124" s="546" t="s">
        <v>2</v>
      </c>
      <c r="E1124" s="547">
        <v>15</v>
      </c>
      <c r="F1124" s="547">
        <v>94.2</v>
      </c>
      <c r="G1124" s="605"/>
      <c r="H1124" s="893" t="s">
        <v>23</v>
      </c>
      <c r="I1124" s="545" t="s">
        <v>113</v>
      </c>
      <c r="J1124" s="546" t="s">
        <v>2</v>
      </c>
      <c r="K1124" s="547">
        <v>15</v>
      </c>
      <c r="L1124" s="547">
        <v>94.2</v>
      </c>
      <c r="M1124" s="788"/>
      <c r="N1124" s="25">
        <v>1</v>
      </c>
    </row>
    <row r="1125" spans="1:14" s="50" customFormat="1" x14ac:dyDescent="0.3">
      <c r="A1125" s="25">
        <v>1</v>
      </c>
      <c r="B1125" s="883" t="s">
        <v>51</v>
      </c>
      <c r="C1125" s="545" t="s">
        <v>107</v>
      </c>
      <c r="D1125" s="546" t="s">
        <v>14</v>
      </c>
      <c r="E1125" s="547">
        <v>3.4</v>
      </c>
      <c r="F1125" s="547">
        <v>93.2</v>
      </c>
      <c r="G1125" s="656"/>
      <c r="H1125" s="893" t="s">
        <v>51</v>
      </c>
      <c r="I1125" s="545" t="s">
        <v>107</v>
      </c>
      <c r="J1125" s="546" t="s">
        <v>14</v>
      </c>
      <c r="K1125" s="547">
        <v>3.4</v>
      </c>
      <c r="L1125" s="547">
        <v>93.2</v>
      </c>
      <c r="M1125" s="786"/>
      <c r="N1125" s="25">
        <v>1</v>
      </c>
    </row>
    <row r="1126" spans="1:14" s="25" customFormat="1" ht="19.5" customHeight="1" x14ac:dyDescent="0.3">
      <c r="A1126" s="25">
        <v>1</v>
      </c>
      <c r="B1126" s="883" t="s">
        <v>15</v>
      </c>
      <c r="C1126" s="545" t="s">
        <v>108</v>
      </c>
      <c r="D1126" s="546" t="s">
        <v>65</v>
      </c>
      <c r="E1126" s="547">
        <v>1.2</v>
      </c>
      <c r="F1126" s="547">
        <v>21.5</v>
      </c>
      <c r="G1126" s="605"/>
      <c r="H1126" s="893" t="s">
        <v>15</v>
      </c>
      <c r="I1126" s="545" t="s">
        <v>108</v>
      </c>
      <c r="J1126" s="546" t="s">
        <v>65</v>
      </c>
      <c r="K1126" s="547">
        <v>1.2</v>
      </c>
      <c r="L1126" s="547">
        <v>21.5</v>
      </c>
      <c r="M1126" s="788"/>
      <c r="N1126" s="25">
        <v>1</v>
      </c>
    </row>
    <row r="1127" spans="1:14" s="25" customFormat="1" x14ac:dyDescent="0.3">
      <c r="A1127" s="25">
        <v>1</v>
      </c>
      <c r="B1127" s="883"/>
      <c r="C1127" s="545"/>
      <c r="D1127" s="546"/>
      <c r="E1127" s="547"/>
      <c r="F1127" s="547"/>
      <c r="G1127" s="605"/>
      <c r="H1127" s="893"/>
      <c r="I1127" s="545"/>
      <c r="J1127" s="546"/>
      <c r="K1127" s="547"/>
      <c r="L1127" s="547"/>
      <c r="M1127" s="788"/>
      <c r="N1127" s="25">
        <v>1</v>
      </c>
    </row>
    <row r="1128" spans="1:14" s="50" customFormat="1" x14ac:dyDescent="0.3">
      <c r="A1128" s="25">
        <v>1</v>
      </c>
      <c r="B1128" s="5"/>
      <c r="C1128" s="545"/>
      <c r="D1128" s="546"/>
      <c r="E1128" s="547"/>
      <c r="F1128" s="547"/>
      <c r="G1128" s="657"/>
      <c r="H1128" s="548"/>
      <c r="I1128" s="545"/>
      <c r="J1128" s="546"/>
      <c r="K1128" s="547"/>
      <c r="L1128" s="547"/>
      <c r="M1128" s="792"/>
      <c r="N1128" s="25">
        <v>1</v>
      </c>
    </row>
    <row r="1129" spans="1:14" s="25" customFormat="1" x14ac:dyDescent="0.3">
      <c r="A1129" s="25">
        <v>1</v>
      </c>
      <c r="B1129" s="883"/>
      <c r="C1129" s="545"/>
      <c r="D1129" s="546" t="s">
        <v>128</v>
      </c>
      <c r="E1129" s="547">
        <f>SUM(E1120:E1128)</f>
        <v>209.6</v>
      </c>
      <c r="F1129" s="547">
        <f>SUM(F1120:F1128)</f>
        <v>919.16200000000015</v>
      </c>
      <c r="G1129" s="658"/>
      <c r="H1129" s="893"/>
      <c r="I1129" s="545"/>
      <c r="J1129" s="546" t="s">
        <v>128</v>
      </c>
      <c r="K1129" s="547">
        <f>SUM(K1120:K1128)</f>
        <v>222.6</v>
      </c>
      <c r="L1129" s="547">
        <f>SUM(L1120:L1128)</f>
        <v>1020.3720000000002</v>
      </c>
      <c r="M1129" s="788"/>
      <c r="N1129" s="25">
        <v>1</v>
      </c>
    </row>
    <row r="1130" spans="1:14" s="25" customFormat="1" x14ac:dyDescent="0.3">
      <c r="A1130" s="25">
        <v>1</v>
      </c>
      <c r="B1130" s="5"/>
      <c r="C1130" s="545"/>
      <c r="D1130" s="546"/>
      <c r="E1130" s="547"/>
      <c r="F1130" s="547"/>
      <c r="G1130" s="656"/>
      <c r="H1130" s="548"/>
      <c r="I1130" s="545"/>
      <c r="J1130" s="546"/>
      <c r="K1130" s="547"/>
      <c r="L1130" s="547"/>
      <c r="M1130" s="788"/>
      <c r="N1130" s="25">
        <v>1</v>
      </c>
    </row>
    <row r="1131" spans="1:14" s="25" customFormat="1" x14ac:dyDescent="0.3">
      <c r="A1131" s="25">
        <v>1</v>
      </c>
      <c r="B1131" s="5"/>
      <c r="C1131" s="545"/>
      <c r="D1131" s="546"/>
      <c r="E1131" s="547"/>
      <c r="F1131" s="547"/>
      <c r="G1131" s="656"/>
      <c r="H1131" s="548"/>
      <c r="I1131" s="545"/>
      <c r="J1131" s="546"/>
      <c r="K1131" s="547"/>
      <c r="L1131" s="547"/>
      <c r="M1131" s="788"/>
      <c r="N1131" s="25">
        <v>1</v>
      </c>
    </row>
    <row r="1132" spans="1:14" s="25" customFormat="1" x14ac:dyDescent="0.3">
      <c r="A1132" s="25">
        <v>1</v>
      </c>
      <c r="B1132" s="883"/>
      <c r="C1132" s="545"/>
      <c r="D1132" s="546" t="s">
        <v>136</v>
      </c>
      <c r="E1132" s="547">
        <f>+E1129+E1104</f>
        <v>433</v>
      </c>
      <c r="F1132" s="547">
        <f>+F1129+F1104</f>
        <v>1472.4920000000002</v>
      </c>
      <c r="G1132" s="659"/>
      <c r="H1132" s="547"/>
      <c r="I1132" s="547"/>
      <c r="J1132" s="547" t="s">
        <v>136</v>
      </c>
      <c r="K1132" s="547">
        <f>+K1129+K1104</f>
        <v>456</v>
      </c>
      <c r="L1132" s="547">
        <f>+L1129+L1104</f>
        <v>1613.777</v>
      </c>
      <c r="M1132" s="788"/>
      <c r="N1132" s="25">
        <v>1</v>
      </c>
    </row>
    <row r="1133" spans="1:14" s="25" customFormat="1" ht="18.75" customHeight="1" x14ac:dyDescent="0.3">
      <c r="A1133" s="25">
        <v>1</v>
      </c>
      <c r="C1133" s="539"/>
      <c r="D1133" s="539"/>
      <c r="E1133" s="537"/>
      <c r="F1133" s="540"/>
      <c r="G1133" s="606"/>
      <c r="H1133" s="537"/>
      <c r="I1133" s="539"/>
      <c r="J1133" s="539"/>
      <c r="K1133" s="537"/>
      <c r="L1133" s="540"/>
      <c r="M1133" s="788"/>
      <c r="N1133" s="25">
        <v>1</v>
      </c>
    </row>
    <row r="1134" spans="1:14" s="25" customFormat="1" ht="18.75" customHeight="1" x14ac:dyDescent="0.3">
      <c r="A1134" s="25">
        <v>1</v>
      </c>
      <c r="C1134" s="539"/>
      <c r="D1134" s="539"/>
      <c r="E1134" s="537"/>
      <c r="F1134" s="540"/>
      <c r="G1134" s="606"/>
      <c r="H1134" s="537"/>
      <c r="I1134" s="539"/>
      <c r="J1134" s="539"/>
      <c r="K1134" s="537"/>
      <c r="L1134" s="540"/>
      <c r="M1134" s="788"/>
      <c r="N1134" s="25">
        <v>1</v>
      </c>
    </row>
    <row r="1135" spans="1:14" s="508" customFormat="1" x14ac:dyDescent="0.3">
      <c r="A1135" s="25">
        <v>1</v>
      </c>
      <c r="B1135" s="461"/>
      <c r="C1135" s="559"/>
      <c r="D1135" s="559"/>
      <c r="E1135" s="559"/>
      <c r="F1135" s="559"/>
      <c r="G1135" s="679"/>
      <c r="H1135" s="552"/>
      <c r="I1135" s="551"/>
      <c r="J1135" s="551"/>
      <c r="K1135" s="551"/>
      <c r="L1135" s="551"/>
      <c r="M1135" s="803"/>
      <c r="N1135" s="25">
        <v>1</v>
      </c>
    </row>
    <row r="1136" spans="1:14" s="508" customFormat="1" x14ac:dyDescent="0.3">
      <c r="A1136" s="25">
        <v>1</v>
      </c>
      <c r="B1136" s="461"/>
      <c r="C1136" s="552"/>
      <c r="D1136" s="560"/>
      <c r="E1136" s="551"/>
      <c r="F1136" s="551"/>
      <c r="G1136" s="676"/>
      <c r="H1136" s="551"/>
      <c r="I1136" s="551"/>
      <c r="J1136" s="551"/>
      <c r="K1136" s="551"/>
      <c r="L1136" s="551"/>
      <c r="M1136" s="803"/>
      <c r="N1136" s="25">
        <v>1</v>
      </c>
    </row>
    <row r="1137" spans="1:17" s="508" customFormat="1" ht="18.75" customHeight="1" x14ac:dyDescent="0.3">
      <c r="A1137" s="25">
        <v>1</v>
      </c>
      <c r="B1137" s="25"/>
      <c r="C1137" s="553" t="s">
        <v>130</v>
      </c>
      <c r="D1137" s="537"/>
      <c r="E1137" s="554" t="s">
        <v>131</v>
      </c>
      <c r="F1137" s="539"/>
      <c r="G1137" s="631"/>
      <c r="H1137" s="537"/>
      <c r="I1137" s="553" t="s">
        <v>130</v>
      </c>
      <c r="J1137" s="537"/>
      <c r="K1137" s="554" t="s">
        <v>131</v>
      </c>
      <c r="L1137" s="539"/>
      <c r="M1137" s="803"/>
      <c r="N1137" s="25">
        <v>1</v>
      </c>
    </row>
    <row r="1138" spans="1:17" s="508" customFormat="1" ht="51.75" customHeight="1" x14ac:dyDescent="0.3">
      <c r="A1138" s="25">
        <v>1</v>
      </c>
      <c r="B1138" s="25"/>
      <c r="C1138" s="555" t="s">
        <v>132</v>
      </c>
      <c r="D1138" s="537"/>
      <c r="E1138" s="555" t="s">
        <v>140</v>
      </c>
      <c r="F1138" s="556"/>
      <c r="G1138" s="631"/>
      <c r="H1138" s="537"/>
      <c r="I1138" s="555" t="s">
        <v>139</v>
      </c>
      <c r="J1138" s="537"/>
      <c r="K1138" s="555" t="s">
        <v>140</v>
      </c>
      <c r="L1138" s="556"/>
      <c r="M1138" s="803"/>
      <c r="N1138" s="25">
        <v>1</v>
      </c>
    </row>
    <row r="1139" spans="1:17" s="25" customFormat="1" ht="23.25" customHeight="1" x14ac:dyDescent="0.3">
      <c r="A1139" s="25">
        <v>1</v>
      </c>
      <c r="C1139" s="38"/>
      <c r="E1139" s="38"/>
      <c r="F1139" s="39"/>
      <c r="G1139" s="606"/>
      <c r="H1139" s="555"/>
      <c r="I1139" s="537"/>
      <c r="J1139" s="555"/>
      <c r="K1139" s="556"/>
      <c r="L1139" s="555"/>
      <c r="M1139" s="788"/>
      <c r="N1139" s="25">
        <v>1</v>
      </c>
    </row>
    <row r="1140" spans="1:17" s="96" customFormat="1" ht="18.75" customHeight="1" x14ac:dyDescent="0.3">
      <c r="A1140" s="25">
        <v>1</v>
      </c>
      <c r="C1140" s="19"/>
      <c r="D1140" s="19"/>
      <c r="E1140" s="19"/>
      <c r="F1140" s="19"/>
      <c r="G1140" s="656"/>
      <c r="H1140" s="419"/>
      <c r="I1140" s="456"/>
      <c r="J1140" s="456"/>
      <c r="K1140" s="456"/>
      <c r="L1140" s="456"/>
      <c r="M1140" s="787"/>
      <c r="N1140" s="25">
        <v>1</v>
      </c>
    </row>
    <row r="1141" spans="1:17" x14ac:dyDescent="0.3">
      <c r="A1141" s="25">
        <v>1</v>
      </c>
      <c r="H1141" s="31"/>
      <c r="I1141" s="32"/>
      <c r="J1141" s="32"/>
      <c r="K1141" s="32"/>
      <c r="L1141" s="32"/>
      <c r="N1141" s="25">
        <v>1</v>
      </c>
    </row>
    <row r="1142" spans="1:17" s="25" customFormat="1" ht="18.75" customHeight="1" x14ac:dyDescent="0.3">
      <c r="A1142" s="25">
        <v>1</v>
      </c>
      <c r="C1142" s="22" t="s">
        <v>115</v>
      </c>
      <c r="D1142" s="20"/>
      <c r="E1142" s="20"/>
      <c r="F1142" s="20"/>
      <c r="G1142" s="656"/>
      <c r="I1142" s="22" t="s">
        <v>115</v>
      </c>
      <c r="J1142" s="20"/>
      <c r="K1142" s="20"/>
      <c r="L1142" s="20"/>
      <c r="M1142" s="788"/>
      <c r="N1142" s="25">
        <v>1</v>
      </c>
    </row>
    <row r="1143" spans="1:17" s="25" customFormat="1" ht="18.75" customHeight="1" x14ac:dyDescent="0.3">
      <c r="A1143" s="25">
        <v>1</v>
      </c>
      <c r="C1143" s="22" t="s">
        <v>137</v>
      </c>
      <c r="D1143" s="20"/>
      <c r="E1143" s="20"/>
      <c r="F1143" s="20"/>
      <c r="G1143" s="606"/>
      <c r="I1143" s="22" t="s">
        <v>138</v>
      </c>
      <c r="J1143" s="20"/>
      <c r="K1143" s="20"/>
      <c r="L1143" s="20"/>
      <c r="M1143" s="788"/>
      <c r="N1143" s="25">
        <v>1</v>
      </c>
    </row>
    <row r="1144" spans="1:17" s="25" customFormat="1" ht="18.75" customHeight="1" x14ac:dyDescent="0.3">
      <c r="A1144" s="25">
        <v>1</v>
      </c>
      <c r="C1144" s="20"/>
      <c r="D1144" s="20"/>
      <c r="E1144" s="20"/>
      <c r="F1144" s="20"/>
      <c r="G1144" s="606"/>
      <c r="I1144" s="20"/>
      <c r="J1144" s="20"/>
      <c r="K1144" s="20"/>
      <c r="L1144" s="20"/>
      <c r="M1144" s="788"/>
      <c r="N1144" s="25">
        <v>1</v>
      </c>
    </row>
    <row r="1145" spans="1:17" s="25" customFormat="1" ht="18.75" customHeight="1" x14ac:dyDescent="0.3">
      <c r="A1145" s="25">
        <v>1</v>
      </c>
      <c r="C1145" s="20"/>
      <c r="D1145" s="20"/>
      <c r="F1145" s="603" t="s">
        <v>116</v>
      </c>
      <c r="G1145" s="606"/>
      <c r="I1145" s="20"/>
      <c r="J1145" s="20"/>
      <c r="L1145" s="603" t="s">
        <v>116</v>
      </c>
      <c r="M1145" s="802"/>
      <c r="N1145" s="25">
        <v>1</v>
      </c>
      <c r="O1145" s="629" t="s">
        <v>116</v>
      </c>
      <c r="P1145" s="629" t="s">
        <v>116</v>
      </c>
      <c r="Q1145" s="629" t="s">
        <v>116</v>
      </c>
    </row>
    <row r="1146" spans="1:17" s="25" customFormat="1" ht="18.75" customHeight="1" x14ac:dyDescent="0.3">
      <c r="A1146" s="25">
        <v>1</v>
      </c>
      <c r="C1146" s="20"/>
      <c r="D1146" s="20"/>
      <c r="F1146" s="603" t="s">
        <v>134</v>
      </c>
      <c r="G1146" s="606"/>
      <c r="I1146" s="20"/>
      <c r="J1146" s="20"/>
      <c r="L1146" s="603" t="s">
        <v>134</v>
      </c>
      <c r="M1146" s="802"/>
      <c r="N1146" s="25">
        <v>1</v>
      </c>
      <c r="O1146" s="629" t="s">
        <v>134</v>
      </c>
      <c r="P1146" s="629" t="s">
        <v>134</v>
      </c>
      <c r="Q1146" s="629" t="s">
        <v>134</v>
      </c>
    </row>
    <row r="1147" spans="1:17" s="25" customFormat="1" ht="18.75" customHeight="1" x14ac:dyDescent="0.3">
      <c r="A1147" s="25">
        <v>1</v>
      </c>
      <c r="C1147" s="20"/>
      <c r="D1147" s="20"/>
      <c r="F1147" s="603" t="s">
        <v>117</v>
      </c>
      <c r="G1147" s="606"/>
      <c r="I1147" s="20"/>
      <c r="J1147" s="20"/>
      <c r="L1147" s="603" t="s">
        <v>117</v>
      </c>
      <c r="M1147" s="802"/>
      <c r="N1147" s="25">
        <v>1</v>
      </c>
      <c r="O1147" s="629" t="s">
        <v>117</v>
      </c>
      <c r="P1147" s="629" t="s">
        <v>117</v>
      </c>
      <c r="Q1147" s="629" t="s">
        <v>117</v>
      </c>
    </row>
    <row r="1148" spans="1:17" s="25" customFormat="1" ht="18.75" customHeight="1" x14ac:dyDescent="0.3">
      <c r="A1148" s="25">
        <v>1</v>
      </c>
      <c r="C1148" s="20"/>
      <c r="D1148" s="20"/>
      <c r="F1148" s="603" t="s">
        <v>257</v>
      </c>
      <c r="G1148" s="606"/>
      <c r="I1148" s="20"/>
      <c r="J1148" s="20"/>
      <c r="L1148" s="603" t="s">
        <v>257</v>
      </c>
      <c r="M1148" s="802"/>
      <c r="N1148" s="25">
        <v>1</v>
      </c>
      <c r="O1148" s="629" t="s">
        <v>257</v>
      </c>
      <c r="P1148" s="629" t="s">
        <v>257</v>
      </c>
      <c r="Q1148" s="629" t="s">
        <v>257</v>
      </c>
    </row>
    <row r="1149" spans="1:17" s="25" customFormat="1" ht="18.75" customHeight="1" x14ac:dyDescent="0.3">
      <c r="A1149" s="25">
        <v>1</v>
      </c>
      <c r="C1149" s="20"/>
      <c r="D1149" s="20"/>
      <c r="E1149" s="20"/>
      <c r="F1149" s="20"/>
      <c r="G1149" s="656"/>
      <c r="I1149" s="20"/>
      <c r="J1149" s="20"/>
      <c r="K1149" s="20"/>
      <c r="L1149" s="20"/>
      <c r="M1149" s="788"/>
      <c r="N1149" s="25">
        <v>1</v>
      </c>
    </row>
    <row r="1150" spans="1:17" s="25" customFormat="1" ht="18.75" customHeight="1" x14ac:dyDescent="0.3">
      <c r="A1150" s="25">
        <v>1</v>
      </c>
      <c r="C1150" s="20"/>
      <c r="D1150" s="20"/>
      <c r="E1150" s="20"/>
      <c r="F1150" s="20"/>
      <c r="G1150" s="656"/>
      <c r="I1150" s="20"/>
      <c r="J1150" s="20"/>
      <c r="K1150" s="20"/>
      <c r="L1150" s="20"/>
      <c r="M1150" s="788"/>
      <c r="N1150" s="25">
        <v>1</v>
      </c>
    </row>
    <row r="1151" spans="1:17" s="25" customFormat="1" ht="18.75" customHeight="1" x14ac:dyDescent="0.3">
      <c r="A1151" s="25">
        <v>1</v>
      </c>
      <c r="C1151" s="20"/>
      <c r="D1151" s="20"/>
      <c r="E1151" s="20"/>
      <c r="F1151" s="20"/>
      <c r="G1151" s="656"/>
      <c r="I1151" s="20"/>
      <c r="J1151" s="20"/>
      <c r="K1151" s="20"/>
      <c r="L1151" s="20"/>
      <c r="M1151" s="788"/>
      <c r="N1151" s="25">
        <v>1</v>
      </c>
    </row>
    <row r="1152" spans="1:17" s="25" customFormat="1" ht="18.75" customHeight="1" x14ac:dyDescent="0.3">
      <c r="A1152" s="25">
        <v>1</v>
      </c>
      <c r="C1152" s="1612" t="s">
        <v>119</v>
      </c>
      <c r="D1152" s="1612"/>
      <c r="E1152" s="1612"/>
      <c r="F1152" s="26"/>
      <c r="G1152" s="606"/>
      <c r="I1152" s="1612" t="s">
        <v>119</v>
      </c>
      <c r="J1152" s="1612"/>
      <c r="K1152" s="1612"/>
      <c r="L1152" s="26"/>
      <c r="M1152" s="788"/>
      <c r="N1152" s="25">
        <v>1</v>
      </c>
    </row>
    <row r="1153" spans="1:14" s="25" customFormat="1" ht="18.75" customHeight="1" x14ac:dyDescent="0.3">
      <c r="A1153" s="25">
        <v>1</v>
      </c>
      <c r="C1153" s="1610"/>
      <c r="D1153" s="1610"/>
      <c r="E1153" s="1610"/>
      <c r="F1153" s="27"/>
      <c r="G1153" s="606"/>
      <c r="I1153" s="1610">
        <f>C1153</f>
        <v>0</v>
      </c>
      <c r="J1153" s="1610"/>
      <c r="K1153" s="1610"/>
      <c r="L1153" s="27"/>
      <c r="M1153" s="788"/>
      <c r="N1153" s="25">
        <v>1</v>
      </c>
    </row>
    <row r="1154" spans="1:14" s="25" customFormat="1" ht="18.75" customHeight="1" x14ac:dyDescent="0.3">
      <c r="A1154" s="25">
        <v>1</v>
      </c>
      <c r="C1154" s="20"/>
      <c r="D1154" s="20"/>
      <c r="E1154" s="20"/>
      <c r="F1154" s="27"/>
      <c r="G1154" s="606"/>
      <c r="I1154" s="20"/>
      <c r="J1154" s="20"/>
      <c r="K1154" s="20"/>
      <c r="L1154" s="27"/>
      <c r="M1154" s="788"/>
      <c r="N1154" s="25">
        <v>1</v>
      </c>
    </row>
    <row r="1155" spans="1:14" s="25" customFormat="1" ht="18.75" customHeight="1" x14ac:dyDescent="0.3">
      <c r="A1155" s="25">
        <v>1</v>
      </c>
      <c r="C1155" s="882"/>
      <c r="D1155" s="20"/>
      <c r="E1155" s="20"/>
      <c r="F1155" s="27"/>
      <c r="G1155" s="606"/>
      <c r="I1155" s="882"/>
      <c r="J1155" s="20"/>
      <c r="K1155" s="20"/>
      <c r="L1155" s="27"/>
      <c r="M1155" s="788"/>
      <c r="N1155" s="25">
        <v>1</v>
      </c>
    </row>
    <row r="1156" spans="1:14" s="25" customFormat="1" ht="18.75" customHeight="1" x14ac:dyDescent="0.3">
      <c r="A1156" s="25">
        <v>1</v>
      </c>
      <c r="B1156" s="28" t="s">
        <v>120</v>
      </c>
      <c r="C1156" s="29" t="s">
        <v>121</v>
      </c>
      <c r="D1156" s="1611" t="s">
        <v>122</v>
      </c>
      <c r="E1156" s="1611"/>
      <c r="F1156" s="1611"/>
      <c r="G1156" s="606"/>
      <c r="H1156" s="28" t="s">
        <v>120</v>
      </c>
      <c r="I1156" s="29" t="s">
        <v>121</v>
      </c>
      <c r="J1156" s="1611" t="s">
        <v>123</v>
      </c>
      <c r="K1156" s="1611"/>
      <c r="L1156" s="1611"/>
      <c r="M1156" s="788"/>
      <c r="N1156" s="25">
        <v>1</v>
      </c>
    </row>
    <row r="1157" spans="1:14" s="25" customFormat="1" ht="18.75" customHeight="1" x14ac:dyDescent="0.3">
      <c r="A1157" s="25">
        <v>1</v>
      </c>
      <c r="B1157" s="28" t="s">
        <v>124</v>
      </c>
      <c r="C1157" s="28" t="s">
        <v>265</v>
      </c>
      <c r="D1157" s="29" t="s">
        <v>125</v>
      </c>
      <c r="E1157" s="883" t="s">
        <v>126</v>
      </c>
      <c r="F1157" s="883" t="s">
        <v>127</v>
      </c>
      <c r="G1157" s="606"/>
      <c r="H1157" s="28" t="s">
        <v>124</v>
      </c>
      <c r="I1157" s="28" t="s">
        <v>265</v>
      </c>
      <c r="J1157" s="29" t="s">
        <v>125</v>
      </c>
      <c r="K1157" s="883" t="s">
        <v>126</v>
      </c>
      <c r="L1157" s="883" t="s">
        <v>127</v>
      </c>
      <c r="M1157" s="788"/>
      <c r="N1157" s="25">
        <v>1</v>
      </c>
    </row>
    <row r="1158" spans="1:14" s="8" customFormat="1" x14ac:dyDescent="0.3">
      <c r="A1158" s="25">
        <v>1</v>
      </c>
      <c r="B1158" s="5">
        <v>1</v>
      </c>
      <c r="C1158" s="6" t="s">
        <v>30</v>
      </c>
      <c r="D1158" s="2" t="s">
        <v>7</v>
      </c>
      <c r="E1158" s="3">
        <v>75</v>
      </c>
      <c r="F1158" s="3">
        <v>277.5</v>
      </c>
      <c r="G1158" s="605"/>
      <c r="H1158" s="5">
        <v>1</v>
      </c>
      <c r="I1158" s="6" t="s">
        <v>30</v>
      </c>
      <c r="J1158" s="2" t="s">
        <v>29</v>
      </c>
      <c r="K1158" s="3">
        <v>80</v>
      </c>
      <c r="L1158" s="3">
        <v>333</v>
      </c>
      <c r="M1158" s="786"/>
      <c r="N1158" s="25">
        <v>1</v>
      </c>
    </row>
    <row r="1159" spans="1:14" s="8" customFormat="1" x14ac:dyDescent="0.3">
      <c r="A1159" s="25">
        <v>1</v>
      </c>
      <c r="B1159" s="5">
        <v>2</v>
      </c>
      <c r="C1159" s="6" t="s">
        <v>260</v>
      </c>
      <c r="D1159" s="2" t="s">
        <v>17</v>
      </c>
      <c r="E1159" s="3">
        <v>25</v>
      </c>
      <c r="F1159" s="3">
        <v>182.25</v>
      </c>
      <c r="G1159" s="605"/>
      <c r="H1159" s="5">
        <v>2</v>
      </c>
      <c r="I1159" s="6" t="s">
        <v>260</v>
      </c>
      <c r="J1159" s="2" t="s">
        <v>44</v>
      </c>
      <c r="K1159" s="3">
        <v>30</v>
      </c>
      <c r="L1159" s="3">
        <v>218.7</v>
      </c>
      <c r="M1159" s="786"/>
      <c r="N1159" s="25">
        <v>1</v>
      </c>
    </row>
    <row r="1160" spans="1:14" s="50" customFormat="1" x14ac:dyDescent="0.3">
      <c r="A1160" s="25">
        <v>1</v>
      </c>
      <c r="B1160" s="883" t="s">
        <v>0</v>
      </c>
      <c r="C1160" s="6" t="s">
        <v>346</v>
      </c>
      <c r="D1160" s="2" t="s">
        <v>22</v>
      </c>
      <c r="E1160" s="3">
        <v>24</v>
      </c>
      <c r="F1160" s="3">
        <v>4.5</v>
      </c>
      <c r="G1160" s="605"/>
      <c r="H1160" s="883" t="s">
        <v>0</v>
      </c>
      <c r="I1160" s="6" t="s">
        <v>346</v>
      </c>
      <c r="J1160" s="2" t="s">
        <v>22</v>
      </c>
      <c r="K1160" s="3">
        <v>24</v>
      </c>
      <c r="L1160" s="3">
        <v>4.5</v>
      </c>
      <c r="M1160" s="786"/>
      <c r="N1160" s="25">
        <v>1</v>
      </c>
    </row>
    <row r="1161" spans="1:14" s="25" customFormat="1" x14ac:dyDescent="0.3">
      <c r="A1161" s="25">
        <v>1</v>
      </c>
      <c r="B1161" s="5">
        <v>4</v>
      </c>
      <c r="C1161" s="6" t="s">
        <v>114</v>
      </c>
      <c r="D1161" s="2" t="s">
        <v>2</v>
      </c>
      <c r="E1161" s="3">
        <v>6</v>
      </c>
      <c r="F1161" s="3">
        <v>28</v>
      </c>
      <c r="G1161" s="606"/>
      <c r="H1161" s="5">
        <v>4</v>
      </c>
      <c r="I1161" s="6" t="s">
        <v>114</v>
      </c>
      <c r="J1161" s="2" t="s">
        <v>2</v>
      </c>
      <c r="K1161" s="3">
        <v>6</v>
      </c>
      <c r="L1161" s="3">
        <v>28</v>
      </c>
      <c r="M1161" s="788"/>
      <c r="N1161" s="25">
        <v>1</v>
      </c>
    </row>
    <row r="1162" spans="1:14" s="25" customFormat="1" x14ac:dyDescent="0.3">
      <c r="A1162" s="25">
        <v>1</v>
      </c>
      <c r="B1162" s="883" t="s">
        <v>23</v>
      </c>
      <c r="C1162" s="6" t="s">
        <v>107</v>
      </c>
      <c r="D1162" s="2" t="s">
        <v>14</v>
      </c>
      <c r="E1162" s="3">
        <v>3.4</v>
      </c>
      <c r="F1162" s="3">
        <v>93.2</v>
      </c>
      <c r="G1162" s="606"/>
      <c r="H1162" s="883" t="s">
        <v>23</v>
      </c>
      <c r="I1162" s="6" t="s">
        <v>107</v>
      </c>
      <c r="J1162" s="2" t="s">
        <v>14</v>
      </c>
      <c r="K1162" s="3">
        <v>3.4</v>
      </c>
      <c r="L1162" s="3">
        <v>93.2</v>
      </c>
      <c r="M1162" s="788"/>
      <c r="N1162" s="25">
        <v>1</v>
      </c>
    </row>
    <row r="1163" spans="1:14" s="50" customFormat="1" ht="18.75" customHeight="1" x14ac:dyDescent="0.3">
      <c r="A1163" s="25">
        <v>1</v>
      </c>
      <c r="B1163" s="883" t="s">
        <v>51</v>
      </c>
      <c r="C1163" s="6" t="s">
        <v>93</v>
      </c>
      <c r="D1163" s="2" t="s">
        <v>2</v>
      </c>
      <c r="E1163" s="3">
        <v>75</v>
      </c>
      <c r="F1163" s="3">
        <v>92</v>
      </c>
      <c r="G1163" s="662"/>
      <c r="H1163" s="883" t="s">
        <v>51</v>
      </c>
      <c r="I1163" s="6" t="s">
        <v>93</v>
      </c>
      <c r="J1163" s="2" t="s">
        <v>2</v>
      </c>
      <c r="K1163" s="3">
        <v>75</v>
      </c>
      <c r="L1163" s="3">
        <v>92</v>
      </c>
      <c r="M1163" s="786"/>
      <c r="N1163" s="25">
        <v>1</v>
      </c>
    </row>
    <row r="1164" spans="1:14" s="25" customFormat="1" x14ac:dyDescent="0.3">
      <c r="A1164" s="25">
        <v>1</v>
      </c>
      <c r="B1164" s="5"/>
      <c r="C1164" s="6"/>
      <c r="D1164" s="2"/>
      <c r="E1164" s="3"/>
      <c r="F1164" s="3"/>
      <c r="G1164" s="656"/>
      <c r="H1164" s="5"/>
      <c r="I1164" s="6"/>
      <c r="J1164" s="2"/>
      <c r="K1164" s="3"/>
      <c r="L1164" s="3"/>
      <c r="M1164" s="788"/>
      <c r="N1164" s="25">
        <v>1</v>
      </c>
    </row>
    <row r="1165" spans="1:14" s="25" customFormat="1" x14ac:dyDescent="0.3">
      <c r="A1165" s="25">
        <v>1</v>
      </c>
      <c r="B1165" s="5"/>
      <c r="C1165" s="6"/>
      <c r="D1165" s="2" t="s">
        <v>128</v>
      </c>
      <c r="E1165" s="3">
        <f>SUM(E1158:E1163)</f>
        <v>208.4</v>
      </c>
      <c r="F1165" s="3">
        <f>SUM(F1158:F1163)</f>
        <v>677.45</v>
      </c>
      <c r="G1165" s="656"/>
      <c r="H1165" s="5"/>
      <c r="I1165" s="6"/>
      <c r="J1165" s="2" t="s">
        <v>128</v>
      </c>
      <c r="K1165" s="3">
        <f>SUM(K1158:K1163)</f>
        <v>218.4</v>
      </c>
      <c r="L1165" s="3">
        <f>SUM(L1158:L1163)</f>
        <v>769.40000000000009</v>
      </c>
      <c r="M1165" s="788"/>
      <c r="N1165" s="25">
        <v>1</v>
      </c>
    </row>
    <row r="1166" spans="1:14" s="25" customFormat="1" x14ac:dyDescent="0.3">
      <c r="A1166" s="25">
        <v>1</v>
      </c>
      <c r="B1166" s="5"/>
      <c r="C1166" s="6"/>
      <c r="D1166" s="2"/>
      <c r="E1166" s="3"/>
      <c r="F1166" s="3"/>
      <c r="G1166" s="656"/>
      <c r="H1166" s="5"/>
      <c r="I1166" s="6"/>
      <c r="J1166" s="2"/>
      <c r="K1166" s="3"/>
      <c r="L1166" s="3"/>
      <c r="M1166" s="788"/>
      <c r="N1166" s="25">
        <v>1</v>
      </c>
    </row>
    <row r="1167" spans="1:14" s="25" customFormat="1" x14ac:dyDescent="0.3">
      <c r="A1167" s="25">
        <v>1</v>
      </c>
      <c r="B1167" s="28" t="s">
        <v>124</v>
      </c>
      <c r="C1167" s="3" t="s">
        <v>259</v>
      </c>
      <c r="D1167" s="2" t="s">
        <v>125</v>
      </c>
      <c r="E1167" s="3" t="s">
        <v>126</v>
      </c>
      <c r="F1167" s="3" t="s">
        <v>127</v>
      </c>
      <c r="G1167" s="656"/>
      <c r="H1167" s="28" t="s">
        <v>124</v>
      </c>
      <c r="I1167" s="3" t="s">
        <v>247</v>
      </c>
      <c r="J1167" s="2" t="s">
        <v>125</v>
      </c>
      <c r="K1167" s="3" t="s">
        <v>126</v>
      </c>
      <c r="L1167" s="3" t="s">
        <v>127</v>
      </c>
      <c r="M1167" s="788"/>
      <c r="N1167" s="25">
        <v>1</v>
      </c>
    </row>
    <row r="1168" spans="1:14" s="25" customFormat="1" ht="19.5" customHeight="1" x14ac:dyDescent="0.3">
      <c r="A1168" s="25">
        <v>1</v>
      </c>
      <c r="B1168" s="883" t="s">
        <v>8</v>
      </c>
      <c r="C1168" s="6" t="s">
        <v>91</v>
      </c>
      <c r="D1168" s="2" t="s">
        <v>92</v>
      </c>
      <c r="E1168" s="3">
        <v>60</v>
      </c>
      <c r="F1168" s="3">
        <v>122</v>
      </c>
      <c r="G1168" s="490"/>
      <c r="H1168" s="883" t="s">
        <v>8</v>
      </c>
      <c r="I1168" s="6" t="s">
        <v>91</v>
      </c>
      <c r="J1168" s="2" t="s">
        <v>92</v>
      </c>
      <c r="K1168" s="3">
        <v>60</v>
      </c>
      <c r="L1168" s="3">
        <v>122</v>
      </c>
      <c r="M1168" s="788"/>
      <c r="N1168" s="25">
        <v>1</v>
      </c>
    </row>
    <row r="1169" spans="1:15" s="25" customFormat="1" ht="18.75" customHeight="1" x14ac:dyDescent="0.3">
      <c r="A1169" s="25">
        <v>1</v>
      </c>
      <c r="B1169" s="883" t="s">
        <v>3</v>
      </c>
      <c r="C1169" s="6" t="s">
        <v>26</v>
      </c>
      <c r="D1169" s="2" t="s">
        <v>7</v>
      </c>
      <c r="E1169" s="3">
        <v>60</v>
      </c>
      <c r="F1169" s="3">
        <v>152.375</v>
      </c>
      <c r="G1169" s="490"/>
      <c r="H1169" s="883" t="s">
        <v>3</v>
      </c>
      <c r="I1169" s="6" t="s">
        <v>26</v>
      </c>
      <c r="J1169" s="2" t="s">
        <v>90</v>
      </c>
      <c r="K1169" s="3">
        <v>75</v>
      </c>
      <c r="L1169" s="3">
        <v>213.32499999999999</v>
      </c>
      <c r="M1169" s="792"/>
      <c r="N1169" s="25">
        <v>1</v>
      </c>
      <c r="O1169" s="50"/>
    </row>
    <row r="1170" spans="1:15" s="8" customFormat="1" ht="18.75" customHeight="1" x14ac:dyDescent="0.3">
      <c r="A1170" s="25">
        <v>1</v>
      </c>
      <c r="B1170" s="883" t="s">
        <v>0</v>
      </c>
      <c r="C1170" s="6" t="s">
        <v>278</v>
      </c>
      <c r="D1170" s="2" t="s">
        <v>17</v>
      </c>
      <c r="E1170" s="3">
        <v>16</v>
      </c>
      <c r="F1170" s="3">
        <v>213.71</v>
      </c>
      <c r="G1170" s="490"/>
      <c r="H1170" s="883" t="s">
        <v>0</v>
      </c>
      <c r="I1170" s="6" t="s">
        <v>278</v>
      </c>
      <c r="J1170" s="2" t="s">
        <v>44</v>
      </c>
      <c r="K1170" s="3">
        <v>19</v>
      </c>
      <c r="L1170" s="3">
        <v>256.45</v>
      </c>
      <c r="M1170" s="786"/>
      <c r="N1170" s="25">
        <v>1</v>
      </c>
    </row>
    <row r="1171" spans="1:15" s="50" customFormat="1" x14ac:dyDescent="0.3">
      <c r="A1171" s="25">
        <v>1</v>
      </c>
      <c r="B1171" s="883" t="s">
        <v>77</v>
      </c>
      <c r="C1171" s="6" t="s">
        <v>87</v>
      </c>
      <c r="D1171" s="2" t="s">
        <v>22</v>
      </c>
      <c r="E1171" s="3">
        <v>22</v>
      </c>
      <c r="F1171" s="3">
        <v>5.5719999999999992</v>
      </c>
      <c r="G1171" s="605"/>
      <c r="H1171" s="883" t="s">
        <v>77</v>
      </c>
      <c r="I1171" s="6" t="s">
        <v>87</v>
      </c>
      <c r="J1171" s="2" t="s">
        <v>22</v>
      </c>
      <c r="K1171" s="3">
        <v>22</v>
      </c>
      <c r="L1171" s="3">
        <v>5.5719999999999992</v>
      </c>
      <c r="M1171" s="786"/>
      <c r="N1171" s="25">
        <v>1</v>
      </c>
    </row>
    <row r="1172" spans="1:15" s="25" customFormat="1" ht="19.5" customHeight="1" x14ac:dyDescent="0.3">
      <c r="A1172" s="25">
        <v>1</v>
      </c>
      <c r="B1172" s="883" t="s">
        <v>23</v>
      </c>
      <c r="C1172" s="6" t="s">
        <v>144</v>
      </c>
      <c r="D1172" s="2" t="s">
        <v>2</v>
      </c>
      <c r="E1172" s="3">
        <v>15</v>
      </c>
      <c r="F1172" s="3">
        <v>88</v>
      </c>
      <c r="G1172" s="656"/>
      <c r="H1172" s="883" t="s">
        <v>23</v>
      </c>
      <c r="I1172" s="6" t="s">
        <v>144</v>
      </c>
      <c r="J1172" s="2" t="s">
        <v>2</v>
      </c>
      <c r="K1172" s="3">
        <v>15</v>
      </c>
      <c r="L1172" s="3">
        <v>88</v>
      </c>
      <c r="M1172" s="788"/>
      <c r="N1172" s="25">
        <v>1</v>
      </c>
    </row>
    <row r="1173" spans="1:15" s="50" customFormat="1" x14ac:dyDescent="0.3">
      <c r="A1173" s="25">
        <v>1</v>
      </c>
      <c r="B1173" s="883" t="s">
        <v>51</v>
      </c>
      <c r="C1173" s="6" t="s">
        <v>107</v>
      </c>
      <c r="D1173" s="2" t="s">
        <v>14</v>
      </c>
      <c r="E1173" s="3">
        <v>3.4</v>
      </c>
      <c r="F1173" s="3">
        <v>93.2</v>
      </c>
      <c r="G1173" s="605"/>
      <c r="H1173" s="883" t="s">
        <v>51</v>
      </c>
      <c r="I1173" s="6" t="s">
        <v>107</v>
      </c>
      <c r="J1173" s="2" t="s">
        <v>14</v>
      </c>
      <c r="K1173" s="3">
        <v>3.4</v>
      </c>
      <c r="L1173" s="3">
        <v>93.2</v>
      </c>
      <c r="M1173" s="786"/>
      <c r="N1173" s="25">
        <v>1</v>
      </c>
    </row>
    <row r="1174" spans="1:15" s="25" customFormat="1" ht="19.5" customHeight="1" x14ac:dyDescent="0.3">
      <c r="A1174" s="25">
        <v>1</v>
      </c>
      <c r="B1174" s="883" t="s">
        <v>15</v>
      </c>
      <c r="C1174" s="6" t="s">
        <v>108</v>
      </c>
      <c r="D1174" s="2" t="s">
        <v>65</v>
      </c>
      <c r="E1174" s="3">
        <v>1.2</v>
      </c>
      <c r="F1174" s="3">
        <v>21.5</v>
      </c>
      <c r="G1174" s="656"/>
      <c r="H1174" s="883" t="s">
        <v>15</v>
      </c>
      <c r="I1174" s="6" t="s">
        <v>108</v>
      </c>
      <c r="J1174" s="2" t="s">
        <v>65</v>
      </c>
      <c r="K1174" s="3">
        <v>1.2</v>
      </c>
      <c r="L1174" s="3">
        <v>21.5</v>
      </c>
      <c r="M1174" s="788"/>
      <c r="N1174" s="25">
        <v>1</v>
      </c>
    </row>
    <row r="1175" spans="1:15" s="25" customFormat="1" ht="19.5" customHeight="1" x14ac:dyDescent="0.3">
      <c r="A1175" s="25">
        <v>1</v>
      </c>
      <c r="B1175" s="883" t="s">
        <v>53</v>
      </c>
      <c r="C1175" s="6" t="s">
        <v>11</v>
      </c>
      <c r="D1175" s="2" t="s">
        <v>52</v>
      </c>
      <c r="E1175" s="3">
        <v>50</v>
      </c>
      <c r="F1175" s="3">
        <v>117</v>
      </c>
      <c r="G1175" s="490"/>
      <c r="H1175" s="883" t="s">
        <v>53</v>
      </c>
      <c r="I1175" s="6" t="s">
        <v>11</v>
      </c>
      <c r="J1175" s="2" t="s">
        <v>52</v>
      </c>
      <c r="K1175" s="3">
        <v>50</v>
      </c>
      <c r="L1175" s="3">
        <v>117</v>
      </c>
      <c r="M1175" s="788"/>
      <c r="N1175" s="25">
        <v>1</v>
      </c>
    </row>
    <row r="1176" spans="1:15" s="50" customFormat="1" x14ac:dyDescent="0.3">
      <c r="A1176" s="25">
        <v>1</v>
      </c>
      <c r="B1176" s="5"/>
      <c r="C1176" s="6"/>
      <c r="D1176" s="2"/>
      <c r="E1176" s="3"/>
      <c r="F1176" s="3"/>
      <c r="G1176" s="657"/>
      <c r="H1176" s="5"/>
      <c r="I1176" s="6"/>
      <c r="J1176" s="2"/>
      <c r="K1176" s="3"/>
      <c r="L1176" s="3"/>
      <c r="M1176" s="792"/>
      <c r="N1176" s="25">
        <v>1</v>
      </c>
    </row>
    <row r="1177" spans="1:15" s="25" customFormat="1" x14ac:dyDescent="0.3">
      <c r="A1177" s="25">
        <v>1</v>
      </c>
      <c r="B1177" s="883"/>
      <c r="C1177" s="6"/>
      <c r="D1177" s="2" t="s">
        <v>128</v>
      </c>
      <c r="E1177" s="3">
        <f>SUM(E1168:E1176)</f>
        <v>227.6</v>
      </c>
      <c r="F1177" s="3">
        <f>SUM(F1168:F1176)</f>
        <v>813.35700000000008</v>
      </c>
      <c r="G1177" s="658"/>
      <c r="H1177" s="883"/>
      <c r="I1177" s="6"/>
      <c r="J1177" s="2" t="s">
        <v>128</v>
      </c>
      <c r="K1177" s="3">
        <f>SUM(K1168:K1176)</f>
        <v>245.6</v>
      </c>
      <c r="L1177" s="3">
        <f>SUM(L1168:L1176)</f>
        <v>917.04700000000003</v>
      </c>
      <c r="M1177" s="788"/>
      <c r="N1177" s="25">
        <v>1</v>
      </c>
    </row>
    <row r="1178" spans="1:15" s="25" customFormat="1" x14ac:dyDescent="0.3">
      <c r="A1178" s="25">
        <v>1</v>
      </c>
      <c r="B1178" s="5"/>
      <c r="C1178" s="6"/>
      <c r="D1178" s="2"/>
      <c r="E1178" s="3"/>
      <c r="F1178" s="3"/>
      <c r="G1178" s="656"/>
      <c r="H1178" s="5"/>
      <c r="I1178" s="6"/>
      <c r="J1178" s="2"/>
      <c r="K1178" s="3"/>
      <c r="L1178" s="3"/>
      <c r="M1178" s="788"/>
      <c r="N1178" s="25">
        <v>1</v>
      </c>
    </row>
    <row r="1179" spans="1:15" s="25" customFormat="1" x14ac:dyDescent="0.3">
      <c r="A1179" s="25">
        <v>1</v>
      </c>
      <c r="B1179" s="5"/>
      <c r="C1179" s="6"/>
      <c r="D1179" s="2"/>
      <c r="E1179" s="3"/>
      <c r="F1179" s="3"/>
      <c r="G1179" s="656"/>
      <c r="H1179" s="5"/>
      <c r="I1179" s="6"/>
      <c r="J1179" s="2"/>
      <c r="K1179" s="3"/>
      <c r="L1179" s="3"/>
      <c r="M1179" s="788"/>
      <c r="N1179" s="25">
        <v>1</v>
      </c>
    </row>
    <row r="1180" spans="1:15" s="25" customFormat="1" x14ac:dyDescent="0.3">
      <c r="A1180" s="25">
        <v>1</v>
      </c>
      <c r="B1180" s="883"/>
      <c r="C1180" s="6"/>
      <c r="D1180" s="2" t="s">
        <v>136</v>
      </c>
      <c r="E1180" s="3">
        <f>+E1177+E1165</f>
        <v>436</v>
      </c>
      <c r="F1180" s="3">
        <f>+F1177+F1165</f>
        <v>1490.8070000000002</v>
      </c>
      <c r="G1180" s="659"/>
      <c r="H1180" s="3"/>
      <c r="I1180" s="3"/>
      <c r="J1180" s="3" t="s">
        <v>136</v>
      </c>
      <c r="K1180" s="3">
        <f>+K1177+K1165</f>
        <v>464</v>
      </c>
      <c r="L1180" s="3">
        <f>+L1177+L1165</f>
        <v>1686.4470000000001</v>
      </c>
      <c r="M1180" s="788"/>
      <c r="N1180" s="25">
        <v>1</v>
      </c>
    </row>
    <row r="1181" spans="1:15" s="25" customFormat="1" ht="18.75" customHeight="1" x14ac:dyDescent="0.3">
      <c r="A1181" s="25">
        <v>1</v>
      </c>
      <c r="C1181" s="20"/>
      <c r="D1181" s="20"/>
      <c r="F1181" s="24"/>
      <c r="G1181" s="606"/>
      <c r="I1181" s="20"/>
      <c r="J1181" s="20"/>
      <c r="L1181" s="24"/>
      <c r="M1181" s="788"/>
      <c r="N1181" s="25">
        <v>1</v>
      </c>
    </row>
    <row r="1182" spans="1:15" s="25" customFormat="1" ht="18.75" customHeight="1" x14ac:dyDescent="0.3">
      <c r="A1182" s="25">
        <v>1</v>
      </c>
      <c r="C1182" s="20"/>
      <c r="D1182" s="20"/>
      <c r="F1182" s="24"/>
      <c r="G1182" s="606"/>
      <c r="I1182" s="20"/>
      <c r="J1182" s="20"/>
      <c r="L1182" s="24"/>
      <c r="M1182" s="788"/>
      <c r="N1182" s="25">
        <v>1</v>
      </c>
    </row>
    <row r="1183" spans="1:15" s="25" customFormat="1" x14ac:dyDescent="0.3">
      <c r="A1183" s="25">
        <v>1</v>
      </c>
      <c r="B1183" s="461"/>
      <c r="C1183" s="461"/>
      <c r="D1183" s="461"/>
      <c r="E1183" s="461"/>
      <c r="F1183" s="461"/>
      <c r="G1183" s="660"/>
      <c r="H1183" s="36"/>
      <c r="I1183" s="463"/>
      <c r="J1183" s="463"/>
      <c r="K1183" s="463"/>
      <c r="L1183" s="463"/>
      <c r="M1183" s="788"/>
      <c r="N1183" s="25">
        <v>1</v>
      </c>
    </row>
    <row r="1184" spans="1:15" s="25" customFormat="1" x14ac:dyDescent="0.3">
      <c r="A1184" s="25">
        <v>1</v>
      </c>
      <c r="B1184" s="461"/>
      <c r="C1184" s="36"/>
      <c r="D1184" s="462"/>
      <c r="E1184" s="463"/>
      <c r="F1184" s="463"/>
      <c r="G1184" s="659"/>
      <c r="H1184" s="463"/>
      <c r="I1184" s="463"/>
      <c r="J1184" s="463"/>
      <c r="K1184" s="463"/>
      <c r="L1184" s="463"/>
      <c r="M1184" s="788"/>
      <c r="N1184" s="25">
        <v>1</v>
      </c>
    </row>
    <row r="1185" spans="1:17" s="25" customFormat="1" ht="18.75" customHeight="1" x14ac:dyDescent="0.3">
      <c r="A1185" s="25">
        <v>1</v>
      </c>
      <c r="C1185" s="37" t="s">
        <v>130</v>
      </c>
      <c r="E1185" s="94" t="s">
        <v>131</v>
      </c>
      <c r="F1185" s="20"/>
      <c r="G1185" s="606"/>
      <c r="I1185" s="37" t="s">
        <v>130</v>
      </c>
      <c r="K1185" s="94" t="s">
        <v>131</v>
      </c>
      <c r="L1185" s="20"/>
      <c r="M1185" s="788"/>
      <c r="N1185" s="25">
        <v>1</v>
      </c>
    </row>
    <row r="1186" spans="1:17" s="25" customFormat="1" ht="51.75" customHeight="1" x14ac:dyDescent="0.3">
      <c r="A1186" s="25">
        <v>1</v>
      </c>
      <c r="C1186" s="38" t="s">
        <v>132</v>
      </c>
      <c r="E1186" s="38" t="s">
        <v>140</v>
      </c>
      <c r="F1186" s="39"/>
      <c r="G1186" s="606"/>
      <c r="I1186" s="38" t="s">
        <v>139</v>
      </c>
      <c r="K1186" s="38" t="s">
        <v>140</v>
      </c>
      <c r="L1186" s="39"/>
      <c r="M1186" s="788"/>
      <c r="N1186" s="25">
        <v>1</v>
      </c>
    </row>
    <row r="1187" spans="1:17" s="25" customFormat="1" ht="23.25" customHeight="1" x14ac:dyDescent="0.3">
      <c r="A1187" s="25">
        <v>1</v>
      </c>
      <c r="C1187" s="38"/>
      <c r="E1187" s="38"/>
      <c r="F1187" s="39"/>
      <c r="G1187" s="606"/>
      <c r="H1187" s="38"/>
      <c r="J1187" s="38"/>
      <c r="K1187" s="39"/>
      <c r="L1187" s="38"/>
      <c r="M1187" s="788"/>
      <c r="N1187" s="25">
        <v>1</v>
      </c>
    </row>
    <row r="1188" spans="1:17" s="96" customFormat="1" ht="18.75" customHeight="1" x14ac:dyDescent="0.3">
      <c r="A1188" s="25">
        <v>1</v>
      </c>
      <c r="C1188" s="19"/>
      <c r="D1188" s="19"/>
      <c r="E1188" s="19"/>
      <c r="F1188" s="19"/>
      <c r="G1188" s="656"/>
      <c r="H1188" s="419"/>
      <c r="I1188" s="456"/>
      <c r="J1188" s="456"/>
      <c r="K1188" s="456"/>
      <c r="L1188" s="456"/>
      <c r="M1188" s="787"/>
      <c r="N1188" s="25">
        <v>1</v>
      </c>
    </row>
    <row r="1189" spans="1:17" x14ac:dyDescent="0.3">
      <c r="A1189" s="25">
        <v>1</v>
      </c>
      <c r="N1189" s="25">
        <v>1</v>
      </c>
    </row>
    <row r="1190" spans="1:17" s="25" customFormat="1" ht="18.75" customHeight="1" x14ac:dyDescent="0.3">
      <c r="A1190" s="25">
        <v>1</v>
      </c>
      <c r="C1190" s="538" t="s">
        <v>115</v>
      </c>
      <c r="D1190" s="539"/>
      <c r="E1190" s="539"/>
      <c r="F1190" s="539"/>
      <c r="G1190" s="663"/>
      <c r="H1190" s="537"/>
      <c r="I1190" s="538" t="s">
        <v>115</v>
      </c>
      <c r="J1190" s="539"/>
      <c r="K1190" s="539"/>
      <c r="L1190" s="539"/>
      <c r="M1190" s="788"/>
      <c r="N1190" s="25">
        <v>1</v>
      </c>
    </row>
    <row r="1191" spans="1:17" s="25" customFormat="1" ht="18.75" customHeight="1" x14ac:dyDescent="0.3">
      <c r="A1191" s="25">
        <v>1</v>
      </c>
      <c r="C1191" s="538" t="s">
        <v>137</v>
      </c>
      <c r="D1191" s="539"/>
      <c r="E1191" s="539"/>
      <c r="F1191" s="539"/>
      <c r="G1191" s="635"/>
      <c r="H1191" s="537"/>
      <c r="I1191" s="538" t="s">
        <v>138</v>
      </c>
      <c r="J1191" s="539"/>
      <c r="K1191" s="539"/>
      <c r="L1191" s="539"/>
      <c r="M1191" s="788"/>
      <c r="N1191" s="25">
        <v>1</v>
      </c>
    </row>
    <row r="1192" spans="1:17" s="25" customFormat="1" ht="18.75" customHeight="1" x14ac:dyDescent="0.3">
      <c r="A1192" s="25">
        <v>1</v>
      </c>
      <c r="C1192" s="539"/>
      <c r="D1192" s="539"/>
      <c r="E1192" s="539"/>
      <c r="F1192" s="539"/>
      <c r="G1192" s="635"/>
      <c r="H1192" s="537"/>
      <c r="I1192" s="539"/>
      <c r="J1192" s="539"/>
      <c r="K1192" s="539"/>
      <c r="L1192" s="539"/>
      <c r="M1192" s="788"/>
      <c r="N1192" s="25">
        <v>1</v>
      </c>
    </row>
    <row r="1193" spans="1:17" s="25" customFormat="1" ht="18.75" customHeight="1" x14ac:dyDescent="0.3">
      <c r="A1193" s="25">
        <v>1</v>
      </c>
      <c r="C1193" s="539"/>
      <c r="D1193" s="539"/>
      <c r="E1193" s="537"/>
      <c r="F1193" s="632" t="s">
        <v>116</v>
      </c>
      <c r="G1193" s="635"/>
      <c r="H1193" s="537"/>
      <c r="I1193" s="539"/>
      <c r="J1193" s="539"/>
      <c r="K1193" s="537"/>
      <c r="L1193" s="632" t="s">
        <v>116</v>
      </c>
      <c r="M1193" s="789"/>
      <c r="N1193" s="25">
        <v>1</v>
      </c>
      <c r="O1193" s="603" t="s">
        <v>116</v>
      </c>
      <c r="P1193" s="603" t="s">
        <v>116</v>
      </c>
      <c r="Q1193" s="603" t="s">
        <v>116</v>
      </c>
    </row>
    <row r="1194" spans="1:17" s="25" customFormat="1" ht="18.75" customHeight="1" x14ac:dyDescent="0.3">
      <c r="A1194" s="25">
        <v>1</v>
      </c>
      <c r="C1194" s="539"/>
      <c r="D1194" s="539"/>
      <c r="E1194" s="537"/>
      <c r="F1194" s="632" t="s">
        <v>134</v>
      </c>
      <c r="G1194" s="635"/>
      <c r="H1194" s="537"/>
      <c r="I1194" s="539"/>
      <c r="J1194" s="539"/>
      <c r="K1194" s="537"/>
      <c r="L1194" s="632" t="s">
        <v>134</v>
      </c>
      <c r="M1194" s="789"/>
      <c r="N1194" s="25">
        <v>1</v>
      </c>
      <c r="O1194" s="603" t="s">
        <v>134</v>
      </c>
      <c r="P1194" s="603" t="s">
        <v>134</v>
      </c>
      <c r="Q1194" s="603" t="s">
        <v>134</v>
      </c>
    </row>
    <row r="1195" spans="1:17" s="25" customFormat="1" ht="18.75" customHeight="1" x14ac:dyDescent="0.3">
      <c r="A1195" s="25">
        <v>1</v>
      </c>
      <c r="C1195" s="539"/>
      <c r="D1195" s="539"/>
      <c r="E1195" s="537"/>
      <c r="F1195" s="632" t="s">
        <v>117</v>
      </c>
      <c r="G1195" s="635"/>
      <c r="H1195" s="537"/>
      <c r="I1195" s="539"/>
      <c r="J1195" s="539"/>
      <c r="K1195" s="537"/>
      <c r="L1195" s="632" t="s">
        <v>117</v>
      </c>
      <c r="M1195" s="789"/>
      <c r="N1195" s="25">
        <v>1</v>
      </c>
      <c r="O1195" s="603" t="s">
        <v>117</v>
      </c>
      <c r="P1195" s="603" t="s">
        <v>117</v>
      </c>
      <c r="Q1195" s="603" t="s">
        <v>117</v>
      </c>
    </row>
    <row r="1196" spans="1:17" s="25" customFormat="1" ht="18.75" customHeight="1" x14ac:dyDescent="0.3">
      <c r="A1196" s="25">
        <v>1</v>
      </c>
      <c r="C1196" s="539"/>
      <c r="D1196" s="539"/>
      <c r="E1196" s="537"/>
      <c r="F1196" s="632" t="s">
        <v>257</v>
      </c>
      <c r="G1196" s="635"/>
      <c r="H1196" s="537"/>
      <c r="I1196" s="539"/>
      <c r="J1196" s="539"/>
      <c r="K1196" s="537"/>
      <c r="L1196" s="632" t="s">
        <v>257</v>
      </c>
      <c r="M1196" s="789"/>
      <c r="N1196" s="25">
        <v>1</v>
      </c>
      <c r="O1196" s="603" t="s">
        <v>257</v>
      </c>
      <c r="P1196" s="603" t="s">
        <v>257</v>
      </c>
      <c r="Q1196" s="603" t="s">
        <v>257</v>
      </c>
    </row>
    <row r="1197" spans="1:17" s="25" customFormat="1" ht="18.75" customHeight="1" x14ac:dyDescent="0.3">
      <c r="A1197" s="25">
        <v>1</v>
      </c>
      <c r="C1197" s="539"/>
      <c r="D1197" s="539"/>
      <c r="E1197" s="539"/>
      <c r="F1197" s="539"/>
      <c r="G1197" s="663"/>
      <c r="H1197" s="537"/>
      <c r="I1197" s="539"/>
      <c r="J1197" s="539"/>
      <c r="K1197" s="539"/>
      <c r="L1197" s="539"/>
      <c r="M1197" s="788"/>
      <c r="N1197" s="25">
        <v>1</v>
      </c>
    </row>
    <row r="1198" spans="1:17" s="25" customFormat="1" ht="18.75" customHeight="1" x14ac:dyDescent="0.3">
      <c r="A1198" s="25">
        <v>1</v>
      </c>
      <c r="C1198" s="539"/>
      <c r="D1198" s="539"/>
      <c r="E1198" s="539"/>
      <c r="F1198" s="539"/>
      <c r="G1198" s="663"/>
      <c r="H1198" s="537"/>
      <c r="I1198" s="539"/>
      <c r="J1198" s="539"/>
      <c r="K1198" s="539"/>
      <c r="L1198" s="539"/>
      <c r="M1198" s="788"/>
      <c r="N1198" s="25">
        <v>1</v>
      </c>
    </row>
    <row r="1199" spans="1:17" s="25" customFormat="1" ht="18.75" customHeight="1" x14ac:dyDescent="0.3">
      <c r="A1199" s="25">
        <v>1</v>
      </c>
      <c r="C1199" s="539"/>
      <c r="D1199" s="539"/>
      <c r="E1199" s="539"/>
      <c r="F1199" s="539"/>
      <c r="G1199" s="663"/>
      <c r="H1199" s="537"/>
      <c r="I1199" s="539"/>
      <c r="J1199" s="539"/>
      <c r="K1199" s="539"/>
      <c r="L1199" s="539"/>
      <c r="M1199" s="788"/>
      <c r="N1199" s="25">
        <v>1</v>
      </c>
    </row>
    <row r="1200" spans="1:17" s="25" customFormat="1" ht="18.75" customHeight="1" x14ac:dyDescent="0.3">
      <c r="A1200" s="25">
        <v>1</v>
      </c>
      <c r="C1200" s="1616" t="s">
        <v>119</v>
      </c>
      <c r="D1200" s="1616"/>
      <c r="E1200" s="1616"/>
      <c r="F1200" s="541"/>
      <c r="G1200" s="635"/>
      <c r="H1200" s="537"/>
      <c r="I1200" s="1616" t="s">
        <v>119</v>
      </c>
      <c r="J1200" s="1616"/>
      <c r="K1200" s="1616"/>
      <c r="L1200" s="541"/>
      <c r="M1200" s="788"/>
      <c r="N1200" s="25">
        <v>1</v>
      </c>
    </row>
    <row r="1201" spans="1:14" s="25" customFormat="1" ht="18.75" customHeight="1" x14ac:dyDescent="0.3">
      <c r="A1201" s="25">
        <v>1</v>
      </c>
      <c r="C1201" s="1617"/>
      <c r="D1201" s="1617"/>
      <c r="E1201" s="1617"/>
      <c r="F1201" s="542"/>
      <c r="G1201" s="635"/>
      <c r="H1201" s="537"/>
      <c r="I1201" s="1617">
        <f>C1201</f>
        <v>0</v>
      </c>
      <c r="J1201" s="1617"/>
      <c r="K1201" s="1617"/>
      <c r="L1201" s="542"/>
      <c r="M1201" s="788"/>
      <c r="N1201" s="25">
        <v>1</v>
      </c>
    </row>
    <row r="1202" spans="1:14" s="25" customFormat="1" ht="18.75" customHeight="1" x14ac:dyDescent="0.3">
      <c r="A1202" s="25">
        <v>1</v>
      </c>
      <c r="C1202" s="539"/>
      <c r="D1202" s="539"/>
      <c r="E1202" s="539"/>
      <c r="F1202" s="542"/>
      <c r="G1202" s="635"/>
      <c r="H1202" s="537"/>
      <c r="I1202" s="539"/>
      <c r="J1202" s="539"/>
      <c r="K1202" s="539"/>
      <c r="L1202" s="542"/>
      <c r="M1202" s="788"/>
      <c r="N1202" s="25">
        <v>1</v>
      </c>
    </row>
    <row r="1203" spans="1:14" s="25" customFormat="1" ht="18.75" customHeight="1" x14ac:dyDescent="0.3">
      <c r="A1203" s="25">
        <v>1</v>
      </c>
      <c r="C1203" s="892"/>
      <c r="D1203" s="539"/>
      <c r="E1203" s="539"/>
      <c r="F1203" s="542"/>
      <c r="G1203" s="635"/>
      <c r="H1203" s="537"/>
      <c r="I1203" s="892"/>
      <c r="J1203" s="539"/>
      <c r="K1203" s="539"/>
      <c r="L1203" s="542"/>
      <c r="M1203" s="788"/>
      <c r="N1203" s="25">
        <v>1</v>
      </c>
    </row>
    <row r="1204" spans="1:14" s="25" customFormat="1" ht="18.75" customHeight="1" x14ac:dyDescent="0.3">
      <c r="A1204" s="25">
        <v>1</v>
      </c>
      <c r="B1204" s="28" t="s">
        <v>120</v>
      </c>
      <c r="C1204" s="544" t="s">
        <v>121</v>
      </c>
      <c r="D1204" s="1618" t="s">
        <v>122</v>
      </c>
      <c r="E1204" s="1618"/>
      <c r="F1204" s="1618"/>
      <c r="G1204" s="635"/>
      <c r="H1204" s="543" t="s">
        <v>120</v>
      </c>
      <c r="I1204" s="544" t="s">
        <v>121</v>
      </c>
      <c r="J1204" s="1618" t="s">
        <v>123</v>
      </c>
      <c r="K1204" s="1618"/>
      <c r="L1204" s="1618"/>
      <c r="M1204" s="788"/>
      <c r="N1204" s="25">
        <v>1</v>
      </c>
    </row>
    <row r="1205" spans="1:14" s="25" customFormat="1" ht="18.75" customHeight="1" x14ac:dyDescent="0.3">
      <c r="A1205" s="25">
        <v>1</v>
      </c>
      <c r="B1205" s="28" t="s">
        <v>124</v>
      </c>
      <c r="C1205" s="543" t="s">
        <v>265</v>
      </c>
      <c r="D1205" s="544" t="s">
        <v>125</v>
      </c>
      <c r="E1205" s="893" t="s">
        <v>126</v>
      </c>
      <c r="F1205" s="893" t="s">
        <v>127</v>
      </c>
      <c r="G1205" s="635"/>
      <c r="H1205" s="543" t="s">
        <v>124</v>
      </c>
      <c r="I1205" s="543" t="s">
        <v>265</v>
      </c>
      <c r="J1205" s="544" t="s">
        <v>125</v>
      </c>
      <c r="K1205" s="893" t="s">
        <v>126</v>
      </c>
      <c r="L1205" s="893" t="s">
        <v>127</v>
      </c>
      <c r="M1205" s="788"/>
      <c r="N1205" s="25">
        <v>1</v>
      </c>
    </row>
    <row r="1206" spans="1:14" s="25" customFormat="1" ht="19.5" customHeight="1" x14ac:dyDescent="0.3">
      <c r="A1206" s="25">
        <v>1</v>
      </c>
      <c r="B1206" s="5">
        <v>1</v>
      </c>
      <c r="C1206" s="545" t="s">
        <v>72</v>
      </c>
      <c r="D1206" s="546" t="s">
        <v>73</v>
      </c>
      <c r="E1206" s="547">
        <v>70</v>
      </c>
      <c r="F1206" s="547">
        <v>226</v>
      </c>
      <c r="G1206" s="634"/>
      <c r="H1206" s="548">
        <v>1</v>
      </c>
      <c r="I1206" s="545" t="s">
        <v>72</v>
      </c>
      <c r="J1206" s="546" t="s">
        <v>17</v>
      </c>
      <c r="K1206" s="547">
        <v>77</v>
      </c>
      <c r="L1206" s="547">
        <v>271.20000000000005</v>
      </c>
      <c r="M1206" s="788"/>
      <c r="N1206" s="25">
        <v>1</v>
      </c>
    </row>
    <row r="1207" spans="1:14" s="8" customFormat="1" ht="18.75" customHeight="1" x14ac:dyDescent="0.3">
      <c r="A1207" s="25">
        <v>1</v>
      </c>
      <c r="B1207" s="883" t="s">
        <v>3</v>
      </c>
      <c r="C1207" s="545" t="s">
        <v>43</v>
      </c>
      <c r="D1207" s="546" t="s">
        <v>17</v>
      </c>
      <c r="E1207" s="547">
        <v>33</v>
      </c>
      <c r="F1207" s="547">
        <v>242.70999999999998</v>
      </c>
      <c r="G1207" s="664"/>
      <c r="H1207" s="893" t="s">
        <v>3</v>
      </c>
      <c r="I1207" s="545" t="s">
        <v>43</v>
      </c>
      <c r="J1207" s="546" t="s">
        <v>44</v>
      </c>
      <c r="K1207" s="547">
        <v>39</v>
      </c>
      <c r="L1207" s="547">
        <v>298.71999999999997</v>
      </c>
      <c r="M1207" s="786"/>
      <c r="N1207" s="25">
        <v>1</v>
      </c>
    </row>
    <row r="1208" spans="1:14" s="50" customFormat="1" x14ac:dyDescent="0.3">
      <c r="A1208" s="25">
        <v>1</v>
      </c>
      <c r="B1208" s="883" t="s">
        <v>0</v>
      </c>
      <c r="C1208" s="545" t="s">
        <v>346</v>
      </c>
      <c r="D1208" s="546" t="s">
        <v>22</v>
      </c>
      <c r="E1208" s="547">
        <v>24</v>
      </c>
      <c r="F1208" s="547">
        <v>4.5</v>
      </c>
      <c r="G1208" s="634"/>
      <c r="H1208" s="893" t="s">
        <v>0</v>
      </c>
      <c r="I1208" s="545" t="s">
        <v>346</v>
      </c>
      <c r="J1208" s="546" t="s">
        <v>22</v>
      </c>
      <c r="K1208" s="547">
        <v>24</v>
      </c>
      <c r="L1208" s="547">
        <v>4.5</v>
      </c>
      <c r="M1208" s="786"/>
      <c r="N1208" s="25">
        <v>1</v>
      </c>
    </row>
    <row r="1209" spans="1:14" s="25" customFormat="1" x14ac:dyDescent="0.3">
      <c r="A1209" s="25">
        <v>1</v>
      </c>
      <c r="B1209" s="5">
        <v>4</v>
      </c>
      <c r="C1209" s="545" t="s">
        <v>114</v>
      </c>
      <c r="D1209" s="546" t="s">
        <v>2</v>
      </c>
      <c r="E1209" s="547">
        <v>6</v>
      </c>
      <c r="F1209" s="547">
        <v>28</v>
      </c>
      <c r="G1209" s="635"/>
      <c r="H1209" s="548">
        <v>4</v>
      </c>
      <c r="I1209" s="545" t="s">
        <v>114</v>
      </c>
      <c r="J1209" s="546" t="s">
        <v>2</v>
      </c>
      <c r="K1209" s="547">
        <v>6</v>
      </c>
      <c r="L1209" s="547">
        <v>28</v>
      </c>
      <c r="M1209" s="788"/>
      <c r="N1209" s="25">
        <v>1</v>
      </c>
    </row>
    <row r="1210" spans="1:14" s="25" customFormat="1" x14ac:dyDescent="0.3">
      <c r="A1210" s="25">
        <v>1</v>
      </c>
      <c r="B1210" s="883" t="s">
        <v>23</v>
      </c>
      <c r="C1210" s="545" t="s">
        <v>107</v>
      </c>
      <c r="D1210" s="546" t="s">
        <v>14</v>
      </c>
      <c r="E1210" s="547">
        <v>3.4</v>
      </c>
      <c r="F1210" s="547">
        <v>93.2</v>
      </c>
      <c r="G1210" s="635"/>
      <c r="H1210" s="893" t="s">
        <v>23</v>
      </c>
      <c r="I1210" s="545" t="s">
        <v>107</v>
      </c>
      <c r="J1210" s="546" t="s">
        <v>14</v>
      </c>
      <c r="K1210" s="547">
        <v>3.4</v>
      </c>
      <c r="L1210" s="547">
        <v>93.2</v>
      </c>
      <c r="M1210" s="788"/>
      <c r="N1210" s="25">
        <v>1</v>
      </c>
    </row>
    <row r="1211" spans="1:14" s="50" customFormat="1" ht="18.75" customHeight="1" x14ac:dyDescent="0.3">
      <c r="A1211" s="25">
        <v>1</v>
      </c>
      <c r="B1211" s="883" t="s">
        <v>51</v>
      </c>
      <c r="C1211" s="545" t="s">
        <v>93</v>
      </c>
      <c r="D1211" s="546" t="s">
        <v>2</v>
      </c>
      <c r="E1211" s="547">
        <v>75</v>
      </c>
      <c r="F1211" s="547">
        <v>92</v>
      </c>
      <c r="G1211" s="665"/>
      <c r="H1211" s="893" t="s">
        <v>51</v>
      </c>
      <c r="I1211" s="545" t="s">
        <v>93</v>
      </c>
      <c r="J1211" s="546" t="s">
        <v>2</v>
      </c>
      <c r="K1211" s="547">
        <v>75</v>
      </c>
      <c r="L1211" s="547">
        <v>92</v>
      </c>
      <c r="M1211" s="786"/>
      <c r="N1211" s="25">
        <v>1</v>
      </c>
    </row>
    <row r="1212" spans="1:14" s="25" customFormat="1" x14ac:dyDescent="0.3">
      <c r="A1212" s="25">
        <v>1</v>
      </c>
      <c r="B1212" s="5"/>
      <c r="C1212" s="545"/>
      <c r="D1212" s="546"/>
      <c r="E1212" s="547"/>
      <c r="F1212" s="547"/>
      <c r="G1212" s="663"/>
      <c r="H1212" s="548"/>
      <c r="I1212" s="545"/>
      <c r="J1212" s="546"/>
      <c r="K1212" s="547"/>
      <c r="L1212" s="547"/>
      <c r="M1212" s="788"/>
      <c r="N1212" s="25">
        <v>1</v>
      </c>
    </row>
    <row r="1213" spans="1:14" s="25" customFormat="1" x14ac:dyDescent="0.3">
      <c r="A1213" s="25">
        <v>1</v>
      </c>
      <c r="B1213" s="5"/>
      <c r="C1213" s="545"/>
      <c r="D1213" s="546" t="s">
        <v>128</v>
      </c>
      <c r="E1213" s="547">
        <f>SUM(E1206:E1211)</f>
        <v>211.4</v>
      </c>
      <c r="F1213" s="547">
        <f>SUM(F1206:F1211)</f>
        <v>686.41</v>
      </c>
      <c r="G1213" s="663"/>
      <c r="H1213" s="548"/>
      <c r="I1213" s="545"/>
      <c r="J1213" s="546" t="s">
        <v>128</v>
      </c>
      <c r="K1213" s="547">
        <f>SUM(K1206:K1211)</f>
        <v>224.4</v>
      </c>
      <c r="L1213" s="547">
        <f>SUM(L1206:L1211)</f>
        <v>787.62000000000012</v>
      </c>
      <c r="M1213" s="788"/>
      <c r="N1213" s="25">
        <v>1</v>
      </c>
    </row>
    <row r="1214" spans="1:14" s="25" customFormat="1" x14ac:dyDescent="0.3">
      <c r="A1214" s="25">
        <v>1</v>
      </c>
      <c r="B1214" s="5"/>
      <c r="C1214" s="545"/>
      <c r="D1214" s="546"/>
      <c r="E1214" s="547"/>
      <c r="F1214" s="547"/>
      <c r="G1214" s="663"/>
      <c r="H1214" s="548"/>
      <c r="I1214" s="545"/>
      <c r="J1214" s="546"/>
      <c r="K1214" s="547"/>
      <c r="L1214" s="547"/>
      <c r="M1214" s="788"/>
      <c r="N1214" s="25">
        <v>1</v>
      </c>
    </row>
    <row r="1215" spans="1:14" s="25" customFormat="1" x14ac:dyDescent="0.3">
      <c r="A1215" s="25">
        <v>1</v>
      </c>
      <c r="B1215" s="5">
        <v>1</v>
      </c>
      <c r="C1215" s="545" t="s">
        <v>1</v>
      </c>
      <c r="D1215" s="546" t="s">
        <v>5</v>
      </c>
      <c r="E1215" s="547">
        <v>200</v>
      </c>
      <c r="F1215" s="547">
        <v>86</v>
      </c>
      <c r="G1215" s="663"/>
      <c r="H1215" s="548">
        <v>1</v>
      </c>
      <c r="I1215" s="545" t="s">
        <v>1</v>
      </c>
      <c r="J1215" s="546" t="s">
        <v>5</v>
      </c>
      <c r="K1215" s="547">
        <v>200</v>
      </c>
      <c r="L1215" s="547">
        <v>86</v>
      </c>
      <c r="M1215" s="788"/>
      <c r="N1215" s="25">
        <v>1</v>
      </c>
    </row>
    <row r="1216" spans="1:14" s="25" customFormat="1" x14ac:dyDescent="0.3">
      <c r="A1216" s="25">
        <v>1</v>
      </c>
      <c r="B1216" s="5">
        <v>2</v>
      </c>
      <c r="C1216" s="545" t="s">
        <v>238</v>
      </c>
      <c r="D1216" s="546" t="s">
        <v>251</v>
      </c>
      <c r="E1216" s="547">
        <v>225</v>
      </c>
      <c r="F1216" s="547">
        <v>114</v>
      </c>
      <c r="G1216" s="663"/>
      <c r="H1216" s="548">
        <v>2</v>
      </c>
      <c r="I1216" s="545" t="s">
        <v>238</v>
      </c>
      <c r="J1216" s="546" t="s">
        <v>251</v>
      </c>
      <c r="K1216" s="547">
        <v>225</v>
      </c>
      <c r="L1216" s="547">
        <v>114</v>
      </c>
      <c r="M1216" s="788"/>
      <c r="N1216" s="25">
        <v>1</v>
      </c>
    </row>
    <row r="1217" spans="1:14" s="25" customFormat="1" x14ac:dyDescent="0.3">
      <c r="A1217" s="25">
        <v>1</v>
      </c>
      <c r="B1217" s="5">
        <v>3</v>
      </c>
      <c r="C1217" s="545" t="s">
        <v>93</v>
      </c>
      <c r="D1217" s="546" t="s">
        <v>5</v>
      </c>
      <c r="E1217" s="547">
        <v>135</v>
      </c>
      <c r="F1217" s="547">
        <v>94.25</v>
      </c>
      <c r="G1217" s="663"/>
      <c r="H1217" s="548">
        <v>3</v>
      </c>
      <c r="I1217" s="545" t="s">
        <v>93</v>
      </c>
      <c r="J1217" s="546" t="s">
        <v>5</v>
      </c>
      <c r="K1217" s="547">
        <v>135</v>
      </c>
      <c r="L1217" s="547">
        <v>94.25</v>
      </c>
      <c r="M1217" s="788"/>
      <c r="N1217" s="25">
        <v>1</v>
      </c>
    </row>
    <row r="1218" spans="1:14" s="25" customFormat="1" x14ac:dyDescent="0.3">
      <c r="A1218" s="25">
        <v>1</v>
      </c>
      <c r="B1218" s="5">
        <v>4</v>
      </c>
      <c r="C1218" s="545" t="s">
        <v>253</v>
      </c>
      <c r="D1218" s="546" t="s">
        <v>218</v>
      </c>
      <c r="E1218" s="547">
        <v>125</v>
      </c>
      <c r="F1218" s="547">
        <v>146.4</v>
      </c>
      <c r="G1218" s="663"/>
      <c r="H1218" s="548">
        <v>4</v>
      </c>
      <c r="I1218" s="545" t="s">
        <v>253</v>
      </c>
      <c r="J1218" s="546" t="s">
        <v>218</v>
      </c>
      <c r="K1218" s="547">
        <v>125</v>
      </c>
      <c r="L1218" s="547">
        <v>146.4</v>
      </c>
      <c r="M1218" s="788"/>
      <c r="N1218" s="25">
        <v>1</v>
      </c>
    </row>
    <row r="1219" spans="1:14" s="25" customFormat="1" x14ac:dyDescent="0.3">
      <c r="A1219" s="25">
        <v>1</v>
      </c>
      <c r="B1219" s="5">
        <v>5</v>
      </c>
      <c r="C1219" s="545" t="s">
        <v>255</v>
      </c>
      <c r="D1219" s="546" t="s">
        <v>218</v>
      </c>
      <c r="E1219" s="547">
        <v>80</v>
      </c>
      <c r="F1219" s="547">
        <v>105.16</v>
      </c>
      <c r="G1219" s="663"/>
      <c r="H1219" s="548">
        <v>5</v>
      </c>
      <c r="I1219" s="545" t="s">
        <v>255</v>
      </c>
      <c r="J1219" s="546" t="s">
        <v>218</v>
      </c>
      <c r="K1219" s="547">
        <v>80</v>
      </c>
      <c r="L1219" s="547">
        <v>105.16</v>
      </c>
      <c r="M1219" s="788"/>
      <c r="N1219" s="25">
        <v>1</v>
      </c>
    </row>
    <row r="1220" spans="1:14" s="25" customFormat="1" x14ac:dyDescent="0.3">
      <c r="A1220" s="25">
        <v>1</v>
      </c>
      <c r="B1220" s="5">
        <v>6</v>
      </c>
      <c r="C1220" s="545" t="s">
        <v>252</v>
      </c>
      <c r="D1220" s="546" t="s">
        <v>251</v>
      </c>
      <c r="E1220" s="547">
        <v>105</v>
      </c>
      <c r="F1220" s="547">
        <v>142</v>
      </c>
      <c r="G1220" s="663"/>
      <c r="H1220" s="548">
        <v>6</v>
      </c>
      <c r="I1220" s="545" t="s">
        <v>252</v>
      </c>
      <c r="J1220" s="546" t="s">
        <v>251</v>
      </c>
      <c r="K1220" s="547">
        <v>105</v>
      </c>
      <c r="L1220" s="547">
        <v>142</v>
      </c>
      <c r="M1220" s="788"/>
      <c r="N1220" s="25">
        <v>1</v>
      </c>
    </row>
    <row r="1221" spans="1:14" s="25" customFormat="1" x14ac:dyDescent="0.3">
      <c r="A1221" s="25">
        <v>1</v>
      </c>
      <c r="B1221" s="5">
        <v>7</v>
      </c>
      <c r="C1221" s="545" t="s">
        <v>254</v>
      </c>
      <c r="D1221" s="546" t="s">
        <v>218</v>
      </c>
      <c r="E1221" s="547">
        <v>120</v>
      </c>
      <c r="F1221" s="547">
        <v>144</v>
      </c>
      <c r="G1221" s="663"/>
      <c r="H1221" s="548">
        <v>7</v>
      </c>
      <c r="I1221" s="545" t="s">
        <v>254</v>
      </c>
      <c r="J1221" s="546" t="s">
        <v>218</v>
      </c>
      <c r="K1221" s="547">
        <v>120</v>
      </c>
      <c r="L1221" s="547">
        <v>144</v>
      </c>
      <c r="M1221" s="788"/>
      <c r="N1221" s="25">
        <v>1</v>
      </c>
    </row>
    <row r="1222" spans="1:14" s="25" customFormat="1" x14ac:dyDescent="0.3">
      <c r="A1222" s="25">
        <v>1</v>
      </c>
      <c r="B1222" s="5">
        <v>8</v>
      </c>
      <c r="C1222" s="545" t="s">
        <v>31</v>
      </c>
      <c r="D1222" s="546" t="s">
        <v>5</v>
      </c>
      <c r="E1222" s="547">
        <v>55</v>
      </c>
      <c r="F1222" s="547">
        <v>88</v>
      </c>
      <c r="G1222" s="663"/>
      <c r="H1222" s="548">
        <v>8</v>
      </c>
      <c r="I1222" s="545" t="s">
        <v>31</v>
      </c>
      <c r="J1222" s="546" t="s">
        <v>5</v>
      </c>
      <c r="K1222" s="547">
        <v>55</v>
      </c>
      <c r="L1222" s="547">
        <v>88</v>
      </c>
      <c r="M1222" s="788"/>
      <c r="N1222" s="25">
        <v>1</v>
      </c>
    </row>
    <row r="1223" spans="1:14" s="50" customFormat="1" x14ac:dyDescent="0.3">
      <c r="A1223" s="25">
        <v>1</v>
      </c>
      <c r="B1223" s="883"/>
      <c r="C1223" s="549"/>
      <c r="D1223" s="893"/>
      <c r="E1223" s="550"/>
      <c r="F1223" s="550"/>
      <c r="G1223" s="666"/>
      <c r="H1223" s="893"/>
      <c r="I1223" s="549"/>
      <c r="J1223" s="893"/>
      <c r="K1223" s="550"/>
      <c r="L1223" s="550"/>
      <c r="M1223" s="792"/>
      <c r="N1223" s="25">
        <v>1</v>
      </c>
    </row>
    <row r="1224" spans="1:14" s="25" customFormat="1" x14ac:dyDescent="0.3">
      <c r="A1224" s="25">
        <v>1</v>
      </c>
      <c r="B1224" s="5"/>
      <c r="C1224" s="545"/>
      <c r="D1224" s="546" t="s">
        <v>128</v>
      </c>
      <c r="E1224" s="547">
        <v>1045</v>
      </c>
      <c r="F1224" s="547">
        <v>919.81</v>
      </c>
      <c r="G1224" s="663"/>
      <c r="H1224" s="548"/>
      <c r="I1224" s="545"/>
      <c r="J1224" s="546" t="s">
        <v>128</v>
      </c>
      <c r="K1224" s="547">
        <v>1045</v>
      </c>
      <c r="L1224" s="547">
        <v>919.81</v>
      </c>
      <c r="M1224" s="788"/>
      <c r="N1224" s="25">
        <v>1</v>
      </c>
    </row>
    <row r="1225" spans="1:14" s="25" customFormat="1" x14ac:dyDescent="0.3">
      <c r="A1225" s="25">
        <v>1</v>
      </c>
      <c r="B1225" s="5"/>
      <c r="C1225" s="545"/>
      <c r="D1225" s="546"/>
      <c r="E1225" s="547"/>
      <c r="F1225" s="547"/>
      <c r="G1225" s="663"/>
      <c r="H1225" s="548"/>
      <c r="I1225" s="545"/>
      <c r="J1225" s="546"/>
      <c r="K1225" s="547"/>
      <c r="L1225" s="547"/>
      <c r="M1225" s="788"/>
      <c r="N1225" s="25">
        <v>1</v>
      </c>
    </row>
    <row r="1226" spans="1:14" s="25" customFormat="1" x14ac:dyDescent="0.3">
      <c r="A1226" s="25">
        <v>1</v>
      </c>
      <c r="B1226" s="5"/>
      <c r="C1226" s="545"/>
      <c r="D1226" s="546"/>
      <c r="E1226" s="547"/>
      <c r="F1226" s="547"/>
      <c r="G1226" s="663"/>
      <c r="H1226" s="548"/>
      <c r="I1226" s="545"/>
      <c r="J1226" s="546"/>
      <c r="K1226" s="547"/>
      <c r="L1226" s="547"/>
      <c r="M1226" s="788"/>
      <c r="N1226" s="25">
        <v>1</v>
      </c>
    </row>
    <row r="1227" spans="1:14" s="25" customFormat="1" x14ac:dyDescent="0.3">
      <c r="A1227" s="25">
        <v>1</v>
      </c>
      <c r="B1227" s="5"/>
      <c r="C1227" s="545"/>
      <c r="D1227" s="546"/>
      <c r="E1227" s="547"/>
      <c r="F1227" s="547"/>
      <c r="G1227" s="663"/>
      <c r="H1227" s="548"/>
      <c r="I1227" s="545"/>
      <c r="J1227" s="546"/>
      <c r="K1227" s="547"/>
      <c r="L1227" s="547"/>
      <c r="M1227" s="788"/>
      <c r="N1227" s="25">
        <v>1</v>
      </c>
    </row>
    <row r="1228" spans="1:14" s="25" customFormat="1" x14ac:dyDescent="0.3">
      <c r="A1228" s="25">
        <v>1</v>
      </c>
      <c r="B1228" s="28" t="s">
        <v>124</v>
      </c>
      <c r="C1228" s="547" t="s">
        <v>259</v>
      </c>
      <c r="D1228" s="546" t="s">
        <v>125</v>
      </c>
      <c r="E1228" s="547" t="s">
        <v>126</v>
      </c>
      <c r="F1228" s="547" t="s">
        <v>127</v>
      </c>
      <c r="G1228" s="663"/>
      <c r="H1228" s="543" t="s">
        <v>124</v>
      </c>
      <c r="I1228" s="547" t="s">
        <v>247</v>
      </c>
      <c r="J1228" s="546" t="s">
        <v>125</v>
      </c>
      <c r="K1228" s="547" t="s">
        <v>126</v>
      </c>
      <c r="L1228" s="547" t="s">
        <v>127</v>
      </c>
      <c r="M1228" s="788"/>
      <c r="N1228" s="25">
        <v>1</v>
      </c>
    </row>
    <row r="1229" spans="1:14" s="25" customFormat="1" ht="19.5" customHeight="1" x14ac:dyDescent="0.3">
      <c r="A1229" s="25">
        <v>1</v>
      </c>
      <c r="B1229" s="883" t="s">
        <v>8</v>
      </c>
      <c r="C1229" s="545" t="s">
        <v>355</v>
      </c>
      <c r="D1229" s="546" t="s">
        <v>9</v>
      </c>
      <c r="E1229" s="547">
        <v>60</v>
      </c>
      <c r="F1229" s="547">
        <v>132</v>
      </c>
      <c r="G1229" s="664"/>
      <c r="H1229" s="893" t="s">
        <v>8</v>
      </c>
      <c r="I1229" s="545" t="s">
        <v>355</v>
      </c>
      <c r="J1229" s="546" t="s">
        <v>9</v>
      </c>
      <c r="K1229" s="547">
        <v>60</v>
      </c>
      <c r="L1229" s="547">
        <v>132</v>
      </c>
      <c r="M1229" s="788"/>
      <c r="N1229" s="25">
        <v>1</v>
      </c>
    </row>
    <row r="1230" spans="1:14" s="25" customFormat="1" ht="19.5" customHeight="1" x14ac:dyDescent="0.3">
      <c r="A1230" s="25">
        <v>1</v>
      </c>
      <c r="B1230" s="5">
        <v>2</v>
      </c>
      <c r="C1230" s="545" t="s">
        <v>56</v>
      </c>
      <c r="D1230" s="546" t="s">
        <v>7</v>
      </c>
      <c r="E1230" s="547">
        <v>50</v>
      </c>
      <c r="F1230" s="547">
        <v>252.125</v>
      </c>
      <c r="G1230" s="634"/>
      <c r="H1230" s="548">
        <v>2</v>
      </c>
      <c r="I1230" s="545" t="s">
        <v>56</v>
      </c>
      <c r="J1230" s="546" t="s">
        <v>7</v>
      </c>
      <c r="K1230" s="547">
        <v>50</v>
      </c>
      <c r="L1230" s="547">
        <v>252.125</v>
      </c>
      <c r="M1230" s="788"/>
      <c r="N1230" s="25">
        <v>1</v>
      </c>
    </row>
    <row r="1231" spans="1:14" s="8" customFormat="1" ht="18.75" customHeight="1" x14ac:dyDescent="0.3">
      <c r="A1231" s="25">
        <v>1</v>
      </c>
      <c r="B1231" s="883">
        <v>3</v>
      </c>
      <c r="C1231" s="545" t="s">
        <v>61</v>
      </c>
      <c r="D1231" s="546" t="s">
        <v>17</v>
      </c>
      <c r="E1231" s="547">
        <v>35</v>
      </c>
      <c r="F1231" s="547">
        <v>180</v>
      </c>
      <c r="G1231" s="664"/>
      <c r="H1231" s="893">
        <v>3</v>
      </c>
      <c r="I1231" s="545" t="s">
        <v>61</v>
      </c>
      <c r="J1231" s="546" t="s">
        <v>44</v>
      </c>
      <c r="K1231" s="547">
        <v>41</v>
      </c>
      <c r="L1231" s="547">
        <v>216</v>
      </c>
      <c r="M1231" s="786"/>
      <c r="N1231" s="25">
        <v>1</v>
      </c>
    </row>
    <row r="1232" spans="1:14" s="50" customFormat="1" x14ac:dyDescent="0.3">
      <c r="A1232" s="25">
        <v>1</v>
      </c>
      <c r="B1232" s="883" t="s">
        <v>77</v>
      </c>
      <c r="C1232" s="545" t="s">
        <v>87</v>
      </c>
      <c r="D1232" s="546" t="s">
        <v>22</v>
      </c>
      <c r="E1232" s="547">
        <v>22</v>
      </c>
      <c r="F1232" s="547">
        <v>5.5719999999999992</v>
      </c>
      <c r="G1232" s="634"/>
      <c r="H1232" s="893" t="s">
        <v>77</v>
      </c>
      <c r="I1232" s="545" t="s">
        <v>87</v>
      </c>
      <c r="J1232" s="546" t="s">
        <v>22</v>
      </c>
      <c r="K1232" s="547">
        <v>22</v>
      </c>
      <c r="L1232" s="547">
        <v>5.5719999999999992</v>
      </c>
      <c r="M1232" s="786"/>
      <c r="N1232" s="25">
        <v>1</v>
      </c>
    </row>
    <row r="1233" spans="1:14" s="25" customFormat="1" ht="19.5" customHeight="1" x14ac:dyDescent="0.3">
      <c r="A1233" s="25">
        <v>1</v>
      </c>
      <c r="B1233" s="883" t="s">
        <v>23</v>
      </c>
      <c r="C1233" s="545" t="s">
        <v>113</v>
      </c>
      <c r="D1233" s="546" t="s">
        <v>2</v>
      </c>
      <c r="E1233" s="547">
        <v>15</v>
      </c>
      <c r="F1233" s="547">
        <v>94.2</v>
      </c>
      <c r="G1233" s="663"/>
      <c r="H1233" s="893" t="s">
        <v>23</v>
      </c>
      <c r="I1233" s="545" t="s">
        <v>113</v>
      </c>
      <c r="J1233" s="546" t="s">
        <v>2</v>
      </c>
      <c r="K1233" s="547">
        <v>15</v>
      </c>
      <c r="L1233" s="547">
        <v>94.2</v>
      </c>
      <c r="M1233" s="788"/>
      <c r="N1233" s="25">
        <v>1</v>
      </c>
    </row>
    <row r="1234" spans="1:14" s="50" customFormat="1" x14ac:dyDescent="0.3">
      <c r="A1234" s="25">
        <v>1</v>
      </c>
      <c r="B1234" s="883" t="s">
        <v>51</v>
      </c>
      <c r="C1234" s="545" t="s">
        <v>107</v>
      </c>
      <c r="D1234" s="546" t="s">
        <v>14</v>
      </c>
      <c r="E1234" s="547">
        <v>3.4</v>
      </c>
      <c r="F1234" s="547">
        <v>93.2</v>
      </c>
      <c r="G1234" s="634"/>
      <c r="H1234" s="893" t="s">
        <v>51</v>
      </c>
      <c r="I1234" s="545" t="s">
        <v>107</v>
      </c>
      <c r="J1234" s="546" t="s">
        <v>14</v>
      </c>
      <c r="K1234" s="547">
        <v>3.4</v>
      </c>
      <c r="L1234" s="547">
        <v>93.2</v>
      </c>
      <c r="M1234" s="786"/>
      <c r="N1234" s="25">
        <v>1</v>
      </c>
    </row>
    <row r="1235" spans="1:14" s="25" customFormat="1" ht="19.5" customHeight="1" x14ac:dyDescent="0.3">
      <c r="A1235" s="25">
        <v>1</v>
      </c>
      <c r="B1235" s="883" t="s">
        <v>15</v>
      </c>
      <c r="C1235" s="545" t="s">
        <v>108</v>
      </c>
      <c r="D1235" s="546" t="s">
        <v>65</v>
      </c>
      <c r="E1235" s="547">
        <v>1.2</v>
      </c>
      <c r="F1235" s="547">
        <v>21.5</v>
      </c>
      <c r="G1235" s="663"/>
      <c r="H1235" s="893" t="s">
        <v>15</v>
      </c>
      <c r="I1235" s="545" t="s">
        <v>108</v>
      </c>
      <c r="J1235" s="546" t="s">
        <v>65</v>
      </c>
      <c r="K1235" s="547">
        <v>1.2</v>
      </c>
      <c r="L1235" s="547">
        <v>21.5</v>
      </c>
      <c r="M1235" s="788"/>
      <c r="N1235" s="25">
        <v>1</v>
      </c>
    </row>
    <row r="1236" spans="1:14" s="25" customFormat="1" ht="19.5" customHeight="1" x14ac:dyDescent="0.3">
      <c r="A1236" s="25">
        <v>1</v>
      </c>
      <c r="B1236" s="883" t="s">
        <v>53</v>
      </c>
      <c r="C1236" s="545" t="s">
        <v>11</v>
      </c>
      <c r="D1236" s="546" t="s">
        <v>52</v>
      </c>
      <c r="E1236" s="547">
        <v>50</v>
      </c>
      <c r="F1236" s="547">
        <v>117</v>
      </c>
      <c r="G1236" s="664"/>
      <c r="H1236" s="893" t="s">
        <v>53</v>
      </c>
      <c r="I1236" s="545" t="s">
        <v>11</v>
      </c>
      <c r="J1236" s="546" t="s">
        <v>52</v>
      </c>
      <c r="K1236" s="547">
        <v>50</v>
      </c>
      <c r="L1236" s="547">
        <v>117</v>
      </c>
      <c r="M1236" s="788"/>
      <c r="N1236" s="25">
        <v>1</v>
      </c>
    </row>
    <row r="1237" spans="1:14" s="50" customFormat="1" x14ac:dyDescent="0.3">
      <c r="A1237" s="25">
        <v>1</v>
      </c>
      <c r="B1237" s="5"/>
      <c r="C1237" s="545"/>
      <c r="D1237" s="546"/>
      <c r="E1237" s="547"/>
      <c r="F1237" s="547"/>
      <c r="G1237" s="666"/>
      <c r="H1237" s="548"/>
      <c r="I1237" s="545"/>
      <c r="J1237" s="546"/>
      <c r="K1237" s="547"/>
      <c r="L1237" s="547"/>
      <c r="M1237" s="792"/>
      <c r="N1237" s="25">
        <v>1</v>
      </c>
    </row>
    <row r="1238" spans="1:14" s="25" customFormat="1" x14ac:dyDescent="0.3">
      <c r="A1238" s="25">
        <v>1</v>
      </c>
      <c r="B1238" s="883"/>
      <c r="C1238" s="545"/>
      <c r="D1238" s="546" t="s">
        <v>128</v>
      </c>
      <c r="E1238" s="547">
        <f>SUM(E1229:E1237)</f>
        <v>236.6</v>
      </c>
      <c r="F1238" s="547">
        <f>SUM(F1229:F1237)</f>
        <v>895.59700000000009</v>
      </c>
      <c r="G1238" s="667"/>
      <c r="H1238" s="893"/>
      <c r="I1238" s="545"/>
      <c r="J1238" s="546" t="s">
        <v>128</v>
      </c>
      <c r="K1238" s="547">
        <f>SUM(K1229:K1237)</f>
        <v>242.6</v>
      </c>
      <c r="L1238" s="547">
        <f>SUM(L1229:L1237)</f>
        <v>931.59700000000009</v>
      </c>
      <c r="M1238" s="788"/>
      <c r="N1238" s="25">
        <v>1</v>
      </c>
    </row>
    <row r="1239" spans="1:14" s="25" customFormat="1" x14ac:dyDescent="0.3">
      <c r="A1239" s="25">
        <v>1</v>
      </c>
      <c r="B1239" s="5"/>
      <c r="C1239" s="545"/>
      <c r="D1239" s="546"/>
      <c r="E1239" s="547"/>
      <c r="F1239" s="547"/>
      <c r="G1239" s="663"/>
      <c r="H1239" s="548"/>
      <c r="I1239" s="545"/>
      <c r="J1239" s="546"/>
      <c r="K1239" s="547"/>
      <c r="L1239" s="547"/>
      <c r="M1239" s="788"/>
      <c r="N1239" s="25">
        <v>1</v>
      </c>
    </row>
    <row r="1240" spans="1:14" s="25" customFormat="1" x14ac:dyDescent="0.3">
      <c r="A1240" s="25">
        <v>1</v>
      </c>
      <c r="B1240" s="5"/>
      <c r="C1240" s="545"/>
      <c r="D1240" s="546"/>
      <c r="E1240" s="547"/>
      <c r="F1240" s="547"/>
      <c r="G1240" s="663"/>
      <c r="H1240" s="548"/>
      <c r="I1240" s="545"/>
      <c r="J1240" s="546"/>
      <c r="K1240" s="547"/>
      <c r="L1240" s="547"/>
      <c r="M1240" s="788"/>
      <c r="N1240" s="25">
        <v>1</v>
      </c>
    </row>
    <row r="1241" spans="1:14" s="25" customFormat="1" x14ac:dyDescent="0.3">
      <c r="A1241" s="25">
        <v>1</v>
      </c>
      <c r="B1241" s="883"/>
      <c r="C1241" s="545"/>
      <c r="D1241" s="546" t="s">
        <v>136</v>
      </c>
      <c r="E1241" s="547">
        <f>+E1238+E1213</f>
        <v>448</v>
      </c>
      <c r="F1241" s="547">
        <f>+F1238+F1213</f>
        <v>1582.0070000000001</v>
      </c>
      <c r="G1241" s="668"/>
      <c r="H1241" s="547"/>
      <c r="I1241" s="547"/>
      <c r="J1241" s="547" t="s">
        <v>136</v>
      </c>
      <c r="K1241" s="547">
        <f>+K1238+K1213</f>
        <v>467</v>
      </c>
      <c r="L1241" s="547">
        <f>+L1238+L1213</f>
        <v>1719.2170000000001</v>
      </c>
      <c r="M1241" s="788"/>
      <c r="N1241" s="25">
        <v>1</v>
      </c>
    </row>
    <row r="1242" spans="1:14" s="25" customFormat="1" ht="18.75" customHeight="1" x14ac:dyDescent="0.3">
      <c r="A1242" s="25">
        <v>1</v>
      </c>
      <c r="C1242" s="539"/>
      <c r="D1242" s="539"/>
      <c r="E1242" s="537"/>
      <c r="F1242" s="540"/>
      <c r="G1242" s="635"/>
      <c r="H1242" s="537"/>
      <c r="I1242" s="539"/>
      <c r="J1242" s="539"/>
      <c r="K1242" s="537"/>
      <c r="L1242" s="540"/>
      <c r="M1242" s="788"/>
      <c r="N1242" s="25">
        <v>1</v>
      </c>
    </row>
    <row r="1243" spans="1:14" s="25" customFormat="1" ht="18.75" customHeight="1" x14ac:dyDescent="0.3">
      <c r="A1243" s="25">
        <v>1</v>
      </c>
      <c r="C1243" s="539"/>
      <c r="D1243" s="539"/>
      <c r="E1243" s="537"/>
      <c r="F1243" s="540"/>
      <c r="G1243" s="635"/>
      <c r="H1243" s="537"/>
      <c r="I1243" s="539"/>
      <c r="J1243" s="539"/>
      <c r="K1243" s="537"/>
      <c r="L1243" s="540"/>
      <c r="M1243" s="788"/>
      <c r="N1243" s="25">
        <v>1</v>
      </c>
    </row>
    <row r="1244" spans="1:14" s="25" customFormat="1" x14ac:dyDescent="0.3">
      <c r="A1244" s="25">
        <v>1</v>
      </c>
      <c r="B1244" s="461"/>
      <c r="C1244" s="559"/>
      <c r="D1244" s="559"/>
      <c r="E1244" s="559"/>
      <c r="F1244" s="559"/>
      <c r="G1244" s="669"/>
      <c r="H1244" s="552"/>
      <c r="I1244" s="551"/>
      <c r="J1244" s="551"/>
      <c r="K1244" s="551"/>
      <c r="L1244" s="551"/>
      <c r="M1244" s="788"/>
      <c r="N1244" s="25">
        <v>1</v>
      </c>
    </row>
    <row r="1245" spans="1:14" s="25" customFormat="1" x14ac:dyDescent="0.3">
      <c r="A1245" s="25">
        <v>1</v>
      </c>
      <c r="B1245" s="461"/>
      <c r="C1245" s="552"/>
      <c r="D1245" s="560"/>
      <c r="E1245" s="551"/>
      <c r="F1245" s="551"/>
      <c r="G1245" s="668"/>
      <c r="H1245" s="551"/>
      <c r="I1245" s="551"/>
      <c r="J1245" s="551"/>
      <c r="K1245" s="551"/>
      <c r="L1245" s="551"/>
      <c r="M1245" s="788"/>
      <c r="N1245" s="25">
        <v>1</v>
      </c>
    </row>
    <row r="1246" spans="1:14" s="25" customFormat="1" ht="18.75" customHeight="1" x14ac:dyDescent="0.3">
      <c r="A1246" s="25">
        <v>1</v>
      </c>
      <c r="C1246" s="553" t="s">
        <v>130</v>
      </c>
      <c r="D1246" s="537"/>
      <c r="E1246" s="554" t="s">
        <v>131</v>
      </c>
      <c r="F1246" s="539"/>
      <c r="G1246" s="635"/>
      <c r="H1246" s="537"/>
      <c r="I1246" s="553" t="s">
        <v>130</v>
      </c>
      <c r="J1246" s="537"/>
      <c r="K1246" s="554" t="s">
        <v>131</v>
      </c>
      <c r="L1246" s="539"/>
      <c r="M1246" s="788"/>
      <c r="N1246" s="25">
        <v>1</v>
      </c>
    </row>
    <row r="1247" spans="1:14" s="25" customFormat="1" ht="51.75" customHeight="1" x14ac:dyDescent="0.3">
      <c r="A1247" s="25">
        <v>1</v>
      </c>
      <c r="C1247" s="555" t="s">
        <v>132</v>
      </c>
      <c r="D1247" s="537"/>
      <c r="E1247" s="555" t="s">
        <v>140</v>
      </c>
      <c r="F1247" s="556"/>
      <c r="G1247" s="635"/>
      <c r="H1247" s="537"/>
      <c r="I1247" s="555" t="s">
        <v>139</v>
      </c>
      <c r="J1247" s="537"/>
      <c r="K1247" s="555" t="s">
        <v>140</v>
      </c>
      <c r="L1247" s="556"/>
      <c r="M1247" s="788"/>
      <c r="N1247" s="25">
        <v>1</v>
      </c>
    </row>
    <row r="1248" spans="1:14" s="25" customFormat="1" ht="23.25" customHeight="1" x14ac:dyDescent="0.3">
      <c r="A1248" s="25">
        <v>1</v>
      </c>
      <c r="C1248" s="555"/>
      <c r="D1248" s="537"/>
      <c r="E1248" s="555"/>
      <c r="F1248" s="556"/>
      <c r="G1248" s="635"/>
      <c r="H1248" s="555"/>
      <c r="I1248" s="537"/>
      <c r="J1248" s="555"/>
      <c r="K1248" s="556"/>
      <c r="L1248" s="555"/>
      <c r="M1248" s="788"/>
      <c r="N1248" s="25">
        <v>1</v>
      </c>
    </row>
    <row r="1249" spans="1:17" s="96" customFormat="1" ht="18.75" customHeight="1" x14ac:dyDescent="0.3">
      <c r="A1249" s="25">
        <v>1</v>
      </c>
      <c r="C1249" s="640"/>
      <c r="D1249" s="640"/>
      <c r="E1249" s="640"/>
      <c r="F1249" s="640"/>
      <c r="G1249" s="663"/>
      <c r="H1249" s="641"/>
      <c r="I1249" s="640"/>
      <c r="J1249" s="640"/>
      <c r="K1249" s="640"/>
      <c r="L1249" s="640"/>
      <c r="M1249" s="787"/>
      <c r="N1249" s="25">
        <v>1</v>
      </c>
    </row>
    <row r="1250" spans="1:17" x14ac:dyDescent="0.3">
      <c r="A1250" s="25">
        <v>1</v>
      </c>
      <c r="C1250" s="539"/>
      <c r="D1250" s="539"/>
      <c r="E1250" s="539"/>
      <c r="F1250" s="539"/>
      <c r="G1250" s="663"/>
      <c r="H1250" s="592"/>
      <c r="I1250" s="539"/>
      <c r="J1250" s="539"/>
      <c r="K1250" s="539"/>
      <c r="L1250" s="539"/>
      <c r="N1250" s="25">
        <v>1</v>
      </c>
    </row>
    <row r="1251" spans="1:17" s="25" customFormat="1" ht="18.75" customHeight="1" x14ac:dyDescent="0.3">
      <c r="A1251" s="25">
        <v>1</v>
      </c>
      <c r="C1251" s="22" t="s">
        <v>115</v>
      </c>
      <c r="D1251" s="20"/>
      <c r="E1251" s="20"/>
      <c r="F1251" s="20"/>
      <c r="G1251" s="656"/>
      <c r="H1251" s="508"/>
      <c r="I1251" s="521" t="s">
        <v>115</v>
      </c>
      <c r="J1251" s="518"/>
      <c r="K1251" s="518"/>
      <c r="L1251" s="518"/>
      <c r="M1251" s="788"/>
      <c r="N1251" s="25">
        <v>1</v>
      </c>
    </row>
    <row r="1252" spans="1:17" s="25" customFormat="1" ht="18.75" customHeight="1" x14ac:dyDescent="0.3">
      <c r="A1252" s="25">
        <v>1</v>
      </c>
      <c r="C1252" s="22" t="s">
        <v>137</v>
      </c>
      <c r="D1252" s="20"/>
      <c r="E1252" s="20"/>
      <c r="F1252" s="20"/>
      <c r="G1252" s="606"/>
      <c r="H1252" s="508"/>
      <c r="I1252" s="521" t="s">
        <v>138</v>
      </c>
      <c r="J1252" s="518"/>
      <c r="K1252" s="518"/>
      <c r="L1252" s="518"/>
      <c r="M1252" s="788"/>
      <c r="N1252" s="25">
        <v>1</v>
      </c>
    </row>
    <row r="1253" spans="1:17" s="25" customFormat="1" ht="18.75" customHeight="1" x14ac:dyDescent="0.3">
      <c r="A1253" s="25">
        <v>1</v>
      </c>
      <c r="C1253" s="20"/>
      <c r="D1253" s="20"/>
      <c r="E1253" s="20"/>
      <c r="F1253" s="20"/>
      <c r="G1253" s="606"/>
      <c r="H1253" s="508"/>
      <c r="I1253" s="518"/>
      <c r="J1253" s="518"/>
      <c r="K1253" s="518"/>
      <c r="L1253" s="518"/>
      <c r="M1253" s="788"/>
      <c r="N1253" s="25">
        <v>1</v>
      </c>
    </row>
    <row r="1254" spans="1:17" s="25" customFormat="1" ht="18.75" customHeight="1" x14ac:dyDescent="0.3">
      <c r="A1254" s="25">
        <v>1</v>
      </c>
      <c r="C1254" s="20"/>
      <c r="D1254" s="20"/>
      <c r="F1254" s="603" t="s">
        <v>116</v>
      </c>
      <c r="G1254" s="606"/>
      <c r="H1254" s="508"/>
      <c r="I1254" s="518"/>
      <c r="J1254" s="518"/>
      <c r="K1254" s="508"/>
      <c r="L1254" s="629" t="s">
        <v>116</v>
      </c>
      <c r="M1254" s="789"/>
      <c r="N1254" s="25">
        <v>1</v>
      </c>
      <c r="O1254" s="603" t="s">
        <v>116</v>
      </c>
      <c r="P1254" s="603" t="s">
        <v>116</v>
      </c>
      <c r="Q1254" s="603" t="s">
        <v>116</v>
      </c>
    </row>
    <row r="1255" spans="1:17" s="25" customFormat="1" ht="18.75" customHeight="1" x14ac:dyDescent="0.3">
      <c r="A1255" s="25">
        <v>1</v>
      </c>
      <c r="C1255" s="20"/>
      <c r="D1255" s="20"/>
      <c r="F1255" s="603" t="s">
        <v>134</v>
      </c>
      <c r="G1255" s="606"/>
      <c r="H1255" s="508"/>
      <c r="I1255" s="518"/>
      <c r="J1255" s="518"/>
      <c r="K1255" s="508"/>
      <c r="L1255" s="629" t="s">
        <v>134</v>
      </c>
      <c r="M1255" s="789"/>
      <c r="N1255" s="25">
        <v>1</v>
      </c>
      <c r="O1255" s="603" t="s">
        <v>134</v>
      </c>
      <c r="P1255" s="603" t="s">
        <v>134</v>
      </c>
      <c r="Q1255" s="603" t="s">
        <v>134</v>
      </c>
    </row>
    <row r="1256" spans="1:17" s="25" customFormat="1" ht="18.75" customHeight="1" x14ac:dyDescent="0.3">
      <c r="A1256" s="25">
        <v>1</v>
      </c>
      <c r="C1256" s="20"/>
      <c r="D1256" s="20"/>
      <c r="F1256" s="603" t="s">
        <v>117</v>
      </c>
      <c r="G1256" s="606"/>
      <c r="H1256" s="508"/>
      <c r="I1256" s="518"/>
      <c r="J1256" s="518"/>
      <c r="K1256" s="508"/>
      <c r="L1256" s="629" t="s">
        <v>117</v>
      </c>
      <c r="M1256" s="789"/>
      <c r="N1256" s="25">
        <v>1</v>
      </c>
      <c r="O1256" s="603" t="s">
        <v>117</v>
      </c>
      <c r="P1256" s="603" t="s">
        <v>117</v>
      </c>
      <c r="Q1256" s="603" t="s">
        <v>117</v>
      </c>
    </row>
    <row r="1257" spans="1:17" s="25" customFormat="1" ht="18.75" customHeight="1" x14ac:dyDescent="0.3">
      <c r="A1257" s="25">
        <v>1</v>
      </c>
      <c r="C1257" s="20"/>
      <c r="D1257" s="20"/>
      <c r="F1257" s="603" t="s">
        <v>257</v>
      </c>
      <c r="G1257" s="606"/>
      <c r="H1257" s="508"/>
      <c r="I1257" s="518"/>
      <c r="J1257" s="518"/>
      <c r="K1257" s="508"/>
      <c r="L1257" s="629" t="s">
        <v>257</v>
      </c>
      <c r="M1257" s="789"/>
      <c r="N1257" s="25">
        <v>1</v>
      </c>
      <c r="O1257" s="603" t="s">
        <v>257</v>
      </c>
      <c r="P1257" s="603" t="s">
        <v>257</v>
      </c>
      <c r="Q1257" s="603" t="s">
        <v>257</v>
      </c>
    </row>
    <row r="1258" spans="1:17" s="25" customFormat="1" ht="18.75" customHeight="1" x14ac:dyDescent="0.3">
      <c r="A1258" s="25">
        <v>1</v>
      </c>
      <c r="C1258" s="20"/>
      <c r="D1258" s="20"/>
      <c r="E1258" s="20"/>
      <c r="F1258" s="20"/>
      <c r="G1258" s="656"/>
      <c r="H1258" s="508"/>
      <c r="I1258" s="518"/>
      <c r="J1258" s="518"/>
      <c r="K1258" s="518"/>
      <c r="L1258" s="518"/>
      <c r="M1258" s="788"/>
      <c r="N1258" s="25">
        <v>1</v>
      </c>
    </row>
    <row r="1259" spans="1:17" s="25" customFormat="1" ht="18.75" customHeight="1" x14ac:dyDescent="0.3">
      <c r="A1259" s="25">
        <v>1</v>
      </c>
      <c r="C1259" s="20"/>
      <c r="D1259" s="20"/>
      <c r="E1259" s="20"/>
      <c r="F1259" s="20"/>
      <c r="G1259" s="656"/>
      <c r="H1259" s="508"/>
      <c r="I1259" s="518"/>
      <c r="J1259" s="518"/>
      <c r="K1259" s="518"/>
      <c r="L1259" s="518"/>
      <c r="M1259" s="788"/>
      <c r="N1259" s="25">
        <v>1</v>
      </c>
    </row>
    <row r="1260" spans="1:17" s="25" customFormat="1" ht="18.75" customHeight="1" x14ac:dyDescent="0.3">
      <c r="A1260" s="25">
        <v>1</v>
      </c>
      <c r="C1260" s="20"/>
      <c r="D1260" s="20"/>
      <c r="E1260" s="20"/>
      <c r="F1260" s="20"/>
      <c r="G1260" s="656"/>
      <c r="H1260" s="508"/>
      <c r="I1260" s="518"/>
      <c r="J1260" s="518"/>
      <c r="K1260" s="518"/>
      <c r="L1260" s="518"/>
      <c r="M1260" s="788"/>
      <c r="N1260" s="25">
        <v>1</v>
      </c>
    </row>
    <row r="1261" spans="1:17" s="25" customFormat="1" ht="18.75" customHeight="1" x14ac:dyDescent="0.3">
      <c r="A1261" s="25">
        <v>1</v>
      </c>
      <c r="C1261" s="1612" t="s">
        <v>119</v>
      </c>
      <c r="D1261" s="1612"/>
      <c r="E1261" s="1612"/>
      <c r="F1261" s="26"/>
      <c r="G1261" s="606"/>
      <c r="H1261" s="508"/>
      <c r="I1261" s="1619" t="s">
        <v>119</v>
      </c>
      <c r="J1261" s="1619"/>
      <c r="K1261" s="1619"/>
      <c r="L1261" s="523"/>
      <c r="M1261" s="788"/>
      <c r="N1261" s="25">
        <v>1</v>
      </c>
    </row>
    <row r="1262" spans="1:17" s="25" customFormat="1" ht="18.75" customHeight="1" x14ac:dyDescent="0.3">
      <c r="A1262" s="25">
        <v>1</v>
      </c>
      <c r="C1262" s="1610"/>
      <c r="D1262" s="1610"/>
      <c r="E1262" s="1610"/>
      <c r="F1262" s="27"/>
      <c r="G1262" s="606"/>
      <c r="H1262" s="537"/>
      <c r="I1262" s="1617">
        <f>C1262</f>
        <v>0</v>
      </c>
      <c r="J1262" s="1617"/>
      <c r="K1262" s="1617"/>
      <c r="L1262" s="542"/>
      <c r="M1262" s="788"/>
      <c r="N1262" s="25">
        <v>1</v>
      </c>
    </row>
    <row r="1263" spans="1:17" s="25" customFormat="1" ht="18.75" customHeight="1" x14ac:dyDescent="0.3">
      <c r="A1263" s="25">
        <v>1</v>
      </c>
      <c r="C1263" s="20"/>
      <c r="D1263" s="20"/>
      <c r="E1263" s="20"/>
      <c r="F1263" s="27"/>
      <c r="G1263" s="606"/>
      <c r="H1263" s="537"/>
      <c r="I1263" s="539"/>
      <c r="J1263" s="539"/>
      <c r="K1263" s="539"/>
      <c r="L1263" s="542"/>
      <c r="M1263" s="788"/>
      <c r="N1263" s="25">
        <v>1</v>
      </c>
    </row>
    <row r="1264" spans="1:17" s="25" customFormat="1" ht="18.75" customHeight="1" x14ac:dyDescent="0.3">
      <c r="A1264" s="25">
        <v>1</v>
      </c>
      <c r="C1264" s="882"/>
      <c r="D1264" s="20"/>
      <c r="E1264" s="20"/>
      <c r="F1264" s="27"/>
      <c r="G1264" s="606"/>
      <c r="H1264" s="537"/>
      <c r="I1264" s="892"/>
      <c r="J1264" s="539"/>
      <c r="K1264" s="539"/>
      <c r="L1264" s="542"/>
      <c r="M1264" s="788"/>
      <c r="N1264" s="25">
        <v>1</v>
      </c>
    </row>
    <row r="1265" spans="1:14" s="25" customFormat="1" ht="18.75" customHeight="1" x14ac:dyDescent="0.3">
      <c r="A1265" s="25">
        <v>1</v>
      </c>
      <c r="B1265" s="28" t="s">
        <v>120</v>
      </c>
      <c r="C1265" s="29" t="s">
        <v>121</v>
      </c>
      <c r="D1265" s="1611" t="s">
        <v>122</v>
      </c>
      <c r="E1265" s="1611"/>
      <c r="F1265" s="1611"/>
      <c r="G1265" s="606"/>
      <c r="H1265" s="543" t="s">
        <v>120</v>
      </c>
      <c r="I1265" s="544" t="s">
        <v>121</v>
      </c>
      <c r="J1265" s="1618" t="s">
        <v>123</v>
      </c>
      <c r="K1265" s="1618"/>
      <c r="L1265" s="1618"/>
      <c r="M1265" s="788"/>
      <c r="N1265" s="25">
        <v>1</v>
      </c>
    </row>
    <row r="1266" spans="1:14" s="25" customFormat="1" ht="18.75" customHeight="1" x14ac:dyDescent="0.3">
      <c r="A1266" s="25">
        <v>1</v>
      </c>
      <c r="B1266" s="28" t="s">
        <v>124</v>
      </c>
      <c r="C1266" s="28" t="s">
        <v>265</v>
      </c>
      <c r="D1266" s="29" t="s">
        <v>125</v>
      </c>
      <c r="E1266" s="883" t="s">
        <v>126</v>
      </c>
      <c r="F1266" s="883" t="s">
        <v>127</v>
      </c>
      <c r="G1266" s="606"/>
      <c r="H1266" s="543" t="s">
        <v>124</v>
      </c>
      <c r="I1266" s="543" t="s">
        <v>265</v>
      </c>
      <c r="J1266" s="544" t="s">
        <v>125</v>
      </c>
      <c r="K1266" s="893" t="s">
        <v>126</v>
      </c>
      <c r="L1266" s="893" t="s">
        <v>127</v>
      </c>
      <c r="M1266" s="788"/>
      <c r="N1266" s="25">
        <v>1</v>
      </c>
    </row>
    <row r="1267" spans="1:14" s="25" customFormat="1" ht="19.5" customHeight="1" x14ac:dyDescent="0.3">
      <c r="A1267" s="25">
        <v>1</v>
      </c>
      <c r="B1267" s="5">
        <v>1</v>
      </c>
      <c r="C1267" s="6" t="s">
        <v>74</v>
      </c>
      <c r="D1267" s="2" t="s">
        <v>17</v>
      </c>
      <c r="E1267" s="3">
        <v>144</v>
      </c>
      <c r="F1267" s="3">
        <v>276</v>
      </c>
      <c r="G1267" s="605"/>
      <c r="H1267" s="548">
        <v>1</v>
      </c>
      <c r="I1267" s="545" t="s">
        <v>74</v>
      </c>
      <c r="J1267" s="546" t="s">
        <v>17</v>
      </c>
      <c r="K1267" s="547">
        <v>144</v>
      </c>
      <c r="L1267" s="547">
        <v>276</v>
      </c>
      <c r="M1267" s="788"/>
      <c r="N1267" s="25">
        <v>1</v>
      </c>
    </row>
    <row r="1268" spans="1:14" s="8" customFormat="1" ht="18.75" customHeight="1" x14ac:dyDescent="0.3">
      <c r="A1268" s="25">
        <v>1</v>
      </c>
      <c r="B1268" s="883" t="s">
        <v>3</v>
      </c>
      <c r="C1268" s="6" t="s">
        <v>36</v>
      </c>
      <c r="D1268" s="2" t="s">
        <v>14</v>
      </c>
      <c r="E1268" s="3">
        <v>17</v>
      </c>
      <c r="F1268" s="3">
        <v>22</v>
      </c>
      <c r="G1268" s="490"/>
      <c r="H1268" s="893" t="s">
        <v>3</v>
      </c>
      <c r="I1268" s="545" t="s">
        <v>36</v>
      </c>
      <c r="J1268" s="546" t="s">
        <v>14</v>
      </c>
      <c r="K1268" s="547">
        <v>17</v>
      </c>
      <c r="L1268" s="547">
        <v>22</v>
      </c>
      <c r="M1268" s="786"/>
      <c r="N1268" s="25">
        <v>1</v>
      </c>
    </row>
    <row r="1269" spans="1:14" s="25" customFormat="1" x14ac:dyDescent="0.3">
      <c r="A1269" s="25">
        <v>1</v>
      </c>
      <c r="B1269" s="5">
        <v>3</v>
      </c>
      <c r="C1269" s="6" t="s">
        <v>114</v>
      </c>
      <c r="D1269" s="2" t="s">
        <v>2</v>
      </c>
      <c r="E1269" s="3">
        <v>6</v>
      </c>
      <c r="F1269" s="3">
        <v>28</v>
      </c>
      <c r="G1269" s="606"/>
      <c r="H1269" s="548">
        <v>3</v>
      </c>
      <c r="I1269" s="545" t="s">
        <v>114</v>
      </c>
      <c r="J1269" s="546" t="s">
        <v>2</v>
      </c>
      <c r="K1269" s="547">
        <v>6</v>
      </c>
      <c r="L1269" s="547">
        <v>28</v>
      </c>
      <c r="M1269" s="788"/>
      <c r="N1269" s="25">
        <v>1</v>
      </c>
    </row>
    <row r="1270" spans="1:14" s="25" customFormat="1" x14ac:dyDescent="0.3">
      <c r="A1270" s="25">
        <v>1</v>
      </c>
      <c r="B1270" s="883" t="s">
        <v>77</v>
      </c>
      <c r="C1270" s="6" t="s">
        <v>107</v>
      </c>
      <c r="D1270" s="2" t="s">
        <v>14</v>
      </c>
      <c r="E1270" s="3">
        <v>3.4</v>
      </c>
      <c r="F1270" s="3">
        <v>93.2</v>
      </c>
      <c r="G1270" s="606"/>
      <c r="H1270" s="893" t="s">
        <v>77</v>
      </c>
      <c r="I1270" s="545" t="s">
        <v>107</v>
      </c>
      <c r="J1270" s="546" t="s">
        <v>14</v>
      </c>
      <c r="K1270" s="547">
        <v>3.4</v>
      </c>
      <c r="L1270" s="547">
        <v>93.2</v>
      </c>
      <c r="M1270" s="788"/>
      <c r="N1270" s="25">
        <v>1</v>
      </c>
    </row>
    <row r="1271" spans="1:14" s="25" customFormat="1" ht="19.5" customHeight="1" x14ac:dyDescent="0.3">
      <c r="A1271" s="25">
        <v>1</v>
      </c>
      <c r="B1271" s="883" t="s">
        <v>23</v>
      </c>
      <c r="C1271" s="6" t="s">
        <v>356</v>
      </c>
      <c r="D1271" s="2" t="s">
        <v>12</v>
      </c>
      <c r="E1271" s="3">
        <v>60</v>
      </c>
      <c r="F1271" s="3">
        <v>214.15</v>
      </c>
      <c r="G1271" s="606"/>
      <c r="H1271" s="893" t="s">
        <v>23</v>
      </c>
      <c r="I1271" s="545" t="s">
        <v>356</v>
      </c>
      <c r="J1271" s="546" t="s">
        <v>12</v>
      </c>
      <c r="K1271" s="547">
        <v>60</v>
      </c>
      <c r="L1271" s="547">
        <v>214.15</v>
      </c>
      <c r="M1271" s="788"/>
      <c r="N1271" s="25">
        <v>1</v>
      </c>
    </row>
    <row r="1272" spans="1:14" s="25" customFormat="1" x14ac:dyDescent="0.3">
      <c r="A1272" s="25">
        <v>1</v>
      </c>
      <c r="B1272" s="5"/>
      <c r="C1272" s="6"/>
      <c r="D1272" s="2"/>
      <c r="E1272" s="3"/>
      <c r="F1272" s="3"/>
      <c r="G1272" s="656"/>
      <c r="H1272" s="548"/>
      <c r="I1272" s="545"/>
      <c r="J1272" s="546"/>
      <c r="K1272" s="547"/>
      <c r="L1272" s="547"/>
      <c r="M1272" s="788"/>
      <c r="N1272" s="25">
        <v>1</v>
      </c>
    </row>
    <row r="1273" spans="1:14" s="25" customFormat="1" x14ac:dyDescent="0.3">
      <c r="A1273" s="25">
        <v>1</v>
      </c>
      <c r="B1273" s="5"/>
      <c r="C1273" s="6"/>
      <c r="D1273" s="2"/>
      <c r="E1273" s="3"/>
      <c r="F1273" s="3"/>
      <c r="G1273" s="656"/>
      <c r="H1273" s="548"/>
      <c r="I1273" s="545"/>
      <c r="J1273" s="546"/>
      <c r="K1273" s="547"/>
      <c r="L1273" s="547"/>
      <c r="M1273" s="788"/>
      <c r="N1273" s="25">
        <v>1</v>
      </c>
    </row>
    <row r="1274" spans="1:14" s="25" customFormat="1" x14ac:dyDescent="0.3">
      <c r="A1274" s="25">
        <v>1</v>
      </c>
      <c r="B1274" s="5"/>
      <c r="C1274" s="6"/>
      <c r="D1274" s="2" t="s">
        <v>128</v>
      </c>
      <c r="E1274" s="3">
        <f>SUM(E1267:E1272)</f>
        <v>230.4</v>
      </c>
      <c r="F1274" s="3">
        <f>SUM(F1267:F1272)</f>
        <v>633.35</v>
      </c>
      <c r="G1274" s="656"/>
      <c r="H1274" s="548"/>
      <c r="I1274" s="545"/>
      <c r="J1274" s="546" t="s">
        <v>128</v>
      </c>
      <c r="K1274" s="547">
        <f>SUM(K1267:K1272)</f>
        <v>230.4</v>
      </c>
      <c r="L1274" s="547">
        <f>SUM(L1267:L1272)</f>
        <v>633.35</v>
      </c>
      <c r="M1274" s="788"/>
      <c r="N1274" s="25">
        <v>1</v>
      </c>
    </row>
    <row r="1275" spans="1:14" s="25" customFormat="1" x14ac:dyDescent="0.3">
      <c r="A1275" s="25">
        <v>1</v>
      </c>
      <c r="B1275" s="5"/>
      <c r="C1275" s="6"/>
      <c r="D1275" s="2"/>
      <c r="E1275" s="3"/>
      <c r="F1275" s="3"/>
      <c r="G1275" s="656"/>
      <c r="H1275" s="548"/>
      <c r="I1275" s="545"/>
      <c r="J1275" s="546"/>
      <c r="K1275" s="547"/>
      <c r="L1275" s="547"/>
      <c r="M1275" s="788"/>
      <c r="N1275" s="25">
        <v>1</v>
      </c>
    </row>
    <row r="1276" spans="1:14" s="25" customFormat="1" x14ac:dyDescent="0.3">
      <c r="A1276" s="25">
        <v>1</v>
      </c>
      <c r="B1276" s="5">
        <v>1</v>
      </c>
      <c r="C1276" s="6" t="s">
        <v>1</v>
      </c>
      <c r="D1276" s="2" t="s">
        <v>5</v>
      </c>
      <c r="E1276" s="3">
        <v>200</v>
      </c>
      <c r="F1276" s="3">
        <v>86</v>
      </c>
      <c r="G1276" s="656"/>
      <c r="H1276" s="548">
        <v>1</v>
      </c>
      <c r="I1276" s="545" t="s">
        <v>1</v>
      </c>
      <c r="J1276" s="546" t="s">
        <v>5</v>
      </c>
      <c r="K1276" s="547">
        <v>200</v>
      </c>
      <c r="L1276" s="547">
        <v>86</v>
      </c>
      <c r="M1276" s="788"/>
      <c r="N1276" s="25">
        <v>1</v>
      </c>
    </row>
    <row r="1277" spans="1:14" s="25" customFormat="1" x14ac:dyDescent="0.3">
      <c r="A1277" s="25">
        <v>1</v>
      </c>
      <c r="B1277" s="5">
        <v>2</v>
      </c>
      <c r="C1277" s="6" t="s">
        <v>238</v>
      </c>
      <c r="D1277" s="2" t="s">
        <v>251</v>
      </c>
      <c r="E1277" s="3">
        <v>225</v>
      </c>
      <c r="F1277" s="3">
        <v>114</v>
      </c>
      <c r="G1277" s="656"/>
      <c r="H1277" s="548">
        <v>2</v>
      </c>
      <c r="I1277" s="545" t="s">
        <v>238</v>
      </c>
      <c r="J1277" s="546" t="s">
        <v>251</v>
      </c>
      <c r="K1277" s="547">
        <v>225</v>
      </c>
      <c r="L1277" s="547">
        <v>114</v>
      </c>
      <c r="M1277" s="788"/>
      <c r="N1277" s="25">
        <v>1</v>
      </c>
    </row>
    <row r="1278" spans="1:14" s="25" customFormat="1" x14ac:dyDescent="0.3">
      <c r="A1278" s="25">
        <v>1</v>
      </c>
      <c r="B1278" s="5">
        <v>3</v>
      </c>
      <c r="C1278" s="6" t="s">
        <v>93</v>
      </c>
      <c r="D1278" s="2" t="s">
        <v>5</v>
      </c>
      <c r="E1278" s="3">
        <v>135</v>
      </c>
      <c r="F1278" s="3">
        <v>94.25</v>
      </c>
      <c r="G1278" s="656"/>
      <c r="H1278" s="548">
        <v>3</v>
      </c>
      <c r="I1278" s="545" t="s">
        <v>93</v>
      </c>
      <c r="J1278" s="546" t="s">
        <v>5</v>
      </c>
      <c r="K1278" s="547">
        <v>135</v>
      </c>
      <c r="L1278" s="547">
        <v>94.25</v>
      </c>
      <c r="M1278" s="788"/>
      <c r="N1278" s="25">
        <v>1</v>
      </c>
    </row>
    <row r="1279" spans="1:14" s="25" customFormat="1" x14ac:dyDescent="0.3">
      <c r="A1279" s="25">
        <v>1</v>
      </c>
      <c r="B1279" s="5">
        <v>4</v>
      </c>
      <c r="C1279" s="6" t="s">
        <v>253</v>
      </c>
      <c r="D1279" s="2" t="s">
        <v>218</v>
      </c>
      <c r="E1279" s="3">
        <v>125</v>
      </c>
      <c r="F1279" s="3">
        <v>146.4</v>
      </c>
      <c r="G1279" s="656"/>
      <c r="H1279" s="548">
        <v>4</v>
      </c>
      <c r="I1279" s="545" t="s">
        <v>253</v>
      </c>
      <c r="J1279" s="546" t="s">
        <v>218</v>
      </c>
      <c r="K1279" s="547">
        <v>125</v>
      </c>
      <c r="L1279" s="547">
        <v>146.4</v>
      </c>
      <c r="M1279" s="788"/>
      <c r="N1279" s="25">
        <v>1</v>
      </c>
    </row>
    <row r="1280" spans="1:14" s="25" customFormat="1" x14ac:dyDescent="0.3">
      <c r="A1280" s="25">
        <v>1</v>
      </c>
      <c r="B1280" s="5">
        <v>5</v>
      </c>
      <c r="C1280" s="6" t="s">
        <v>255</v>
      </c>
      <c r="D1280" s="2" t="s">
        <v>218</v>
      </c>
      <c r="E1280" s="3">
        <v>80</v>
      </c>
      <c r="F1280" s="3">
        <v>105.16</v>
      </c>
      <c r="G1280" s="656"/>
      <c r="H1280" s="548">
        <v>5</v>
      </c>
      <c r="I1280" s="545" t="s">
        <v>255</v>
      </c>
      <c r="J1280" s="546" t="s">
        <v>218</v>
      </c>
      <c r="K1280" s="547">
        <v>80</v>
      </c>
      <c r="L1280" s="547">
        <v>105.16</v>
      </c>
      <c r="M1280" s="788"/>
      <c r="N1280" s="25">
        <v>1</v>
      </c>
    </row>
    <row r="1281" spans="1:14" s="25" customFormat="1" x14ac:dyDescent="0.3">
      <c r="A1281" s="25">
        <v>1</v>
      </c>
      <c r="B1281" s="5">
        <v>6</v>
      </c>
      <c r="C1281" s="6" t="s">
        <v>252</v>
      </c>
      <c r="D1281" s="2" t="s">
        <v>251</v>
      </c>
      <c r="E1281" s="3">
        <v>105</v>
      </c>
      <c r="F1281" s="3">
        <v>142</v>
      </c>
      <c r="G1281" s="656"/>
      <c r="H1281" s="548">
        <v>6</v>
      </c>
      <c r="I1281" s="545" t="s">
        <v>252</v>
      </c>
      <c r="J1281" s="546" t="s">
        <v>251</v>
      </c>
      <c r="K1281" s="547">
        <v>105</v>
      </c>
      <c r="L1281" s="547">
        <v>142</v>
      </c>
      <c r="M1281" s="788"/>
      <c r="N1281" s="25">
        <v>1</v>
      </c>
    </row>
    <row r="1282" spans="1:14" s="25" customFormat="1" x14ac:dyDescent="0.3">
      <c r="A1282" s="25">
        <v>1</v>
      </c>
      <c r="B1282" s="5">
        <v>7</v>
      </c>
      <c r="C1282" s="6" t="s">
        <v>254</v>
      </c>
      <c r="D1282" s="2" t="s">
        <v>218</v>
      </c>
      <c r="E1282" s="3">
        <v>120</v>
      </c>
      <c r="F1282" s="3">
        <v>144</v>
      </c>
      <c r="G1282" s="656"/>
      <c r="H1282" s="548">
        <v>7</v>
      </c>
      <c r="I1282" s="545" t="s">
        <v>254</v>
      </c>
      <c r="J1282" s="546" t="s">
        <v>218</v>
      </c>
      <c r="K1282" s="547">
        <v>120</v>
      </c>
      <c r="L1282" s="547">
        <v>144</v>
      </c>
      <c r="M1282" s="788"/>
      <c r="N1282" s="25">
        <v>1</v>
      </c>
    </row>
    <row r="1283" spans="1:14" s="25" customFormat="1" x14ac:dyDescent="0.3">
      <c r="A1283" s="25">
        <v>1</v>
      </c>
      <c r="B1283" s="5">
        <v>8</v>
      </c>
      <c r="C1283" s="6" t="s">
        <v>31</v>
      </c>
      <c r="D1283" s="2" t="s">
        <v>5</v>
      </c>
      <c r="E1283" s="3">
        <v>55</v>
      </c>
      <c r="F1283" s="3">
        <v>88</v>
      </c>
      <c r="G1283" s="656"/>
      <c r="H1283" s="548">
        <v>8</v>
      </c>
      <c r="I1283" s="545" t="s">
        <v>31</v>
      </c>
      <c r="J1283" s="546" t="s">
        <v>5</v>
      </c>
      <c r="K1283" s="547">
        <v>55</v>
      </c>
      <c r="L1283" s="547">
        <v>88</v>
      </c>
      <c r="M1283" s="788"/>
      <c r="N1283" s="25">
        <v>1</v>
      </c>
    </row>
    <row r="1284" spans="1:14" s="50" customFormat="1" x14ac:dyDescent="0.3">
      <c r="A1284" s="25">
        <v>1</v>
      </c>
      <c r="B1284" s="883"/>
      <c r="C1284" s="1"/>
      <c r="D1284" s="883"/>
      <c r="E1284" s="7"/>
      <c r="F1284" s="7"/>
      <c r="G1284" s="657"/>
      <c r="H1284" s="893"/>
      <c r="I1284" s="549"/>
      <c r="J1284" s="893"/>
      <c r="K1284" s="550"/>
      <c r="L1284" s="550"/>
      <c r="M1284" s="792"/>
      <c r="N1284" s="25">
        <v>1</v>
      </c>
    </row>
    <row r="1285" spans="1:14" s="25" customFormat="1" x14ac:dyDescent="0.3">
      <c r="A1285" s="25">
        <v>1</v>
      </c>
      <c r="B1285" s="5"/>
      <c r="C1285" s="6"/>
      <c r="D1285" s="2" t="s">
        <v>128</v>
      </c>
      <c r="E1285" s="3">
        <v>1045</v>
      </c>
      <c r="F1285" s="3">
        <v>919.81</v>
      </c>
      <c r="G1285" s="656"/>
      <c r="H1285" s="548"/>
      <c r="I1285" s="545"/>
      <c r="J1285" s="546" t="s">
        <v>128</v>
      </c>
      <c r="K1285" s="547">
        <v>1045</v>
      </c>
      <c r="L1285" s="547">
        <v>919.81</v>
      </c>
      <c r="M1285" s="788"/>
      <c r="N1285" s="25">
        <v>1</v>
      </c>
    </row>
    <row r="1286" spans="1:14" s="25" customFormat="1" x14ac:dyDescent="0.3">
      <c r="A1286" s="25">
        <v>1</v>
      </c>
      <c r="B1286" s="5"/>
      <c r="C1286" s="6"/>
      <c r="D1286" s="2"/>
      <c r="E1286" s="3"/>
      <c r="F1286" s="3"/>
      <c r="G1286" s="656"/>
      <c r="H1286" s="548"/>
      <c r="I1286" s="545"/>
      <c r="J1286" s="546"/>
      <c r="K1286" s="547"/>
      <c r="L1286" s="547"/>
      <c r="M1286" s="788"/>
      <c r="N1286" s="25">
        <v>1</v>
      </c>
    </row>
    <row r="1287" spans="1:14" s="25" customFormat="1" x14ac:dyDescent="0.3">
      <c r="A1287" s="25">
        <v>1</v>
      </c>
      <c r="B1287" s="5"/>
      <c r="C1287" s="6"/>
      <c r="D1287" s="2"/>
      <c r="E1287" s="3"/>
      <c r="F1287" s="3"/>
      <c r="G1287" s="656"/>
      <c r="H1287" s="548"/>
      <c r="I1287" s="545"/>
      <c r="J1287" s="546"/>
      <c r="K1287" s="547"/>
      <c r="L1287" s="547"/>
      <c r="M1287" s="788"/>
      <c r="N1287" s="25">
        <v>1</v>
      </c>
    </row>
    <row r="1288" spans="1:14" s="25" customFormat="1" x14ac:dyDescent="0.3">
      <c r="A1288" s="25">
        <v>1</v>
      </c>
      <c r="B1288" s="5"/>
      <c r="C1288" s="505"/>
      <c r="D1288" s="506"/>
      <c r="E1288" s="507"/>
      <c r="F1288" s="507"/>
      <c r="G1288" s="656"/>
      <c r="H1288" s="548"/>
      <c r="I1288" s="545"/>
      <c r="J1288" s="546"/>
      <c r="K1288" s="547"/>
      <c r="L1288" s="547"/>
      <c r="M1288" s="788"/>
      <c r="N1288" s="25">
        <v>1</v>
      </c>
    </row>
    <row r="1289" spans="1:14" s="25" customFormat="1" x14ac:dyDescent="0.3">
      <c r="A1289" s="25">
        <v>1</v>
      </c>
      <c r="B1289" s="28" t="s">
        <v>124</v>
      </c>
      <c r="C1289" s="507" t="s">
        <v>259</v>
      </c>
      <c r="D1289" s="506" t="s">
        <v>125</v>
      </c>
      <c r="E1289" s="507" t="s">
        <v>126</v>
      </c>
      <c r="F1289" s="507" t="s">
        <v>127</v>
      </c>
      <c r="G1289" s="656"/>
      <c r="H1289" s="543" t="s">
        <v>124</v>
      </c>
      <c r="I1289" s="547" t="s">
        <v>247</v>
      </c>
      <c r="J1289" s="546" t="s">
        <v>125</v>
      </c>
      <c r="K1289" s="547" t="s">
        <v>126</v>
      </c>
      <c r="L1289" s="547" t="s">
        <v>127</v>
      </c>
      <c r="M1289" s="788"/>
      <c r="N1289" s="25">
        <v>1</v>
      </c>
    </row>
    <row r="1290" spans="1:14" s="25" customFormat="1" ht="19.5" customHeight="1" x14ac:dyDescent="0.3">
      <c r="A1290" s="25">
        <v>1</v>
      </c>
      <c r="B1290" s="883">
        <v>1</v>
      </c>
      <c r="C1290" s="505" t="s">
        <v>95</v>
      </c>
      <c r="D1290" s="506" t="s">
        <v>9</v>
      </c>
      <c r="E1290" s="507">
        <v>60</v>
      </c>
      <c r="F1290" s="507">
        <v>105.25</v>
      </c>
      <c r="G1290" s="490"/>
      <c r="H1290" s="893">
        <v>1</v>
      </c>
      <c r="I1290" s="545" t="s">
        <v>95</v>
      </c>
      <c r="J1290" s="546" t="s">
        <v>9</v>
      </c>
      <c r="K1290" s="547">
        <v>60</v>
      </c>
      <c r="L1290" s="547">
        <v>105.25</v>
      </c>
      <c r="M1290" s="788"/>
      <c r="N1290" s="25">
        <v>1</v>
      </c>
    </row>
    <row r="1291" spans="1:14" s="25" customFormat="1" ht="19.5" customHeight="1" x14ac:dyDescent="0.3">
      <c r="A1291" s="25">
        <v>1</v>
      </c>
      <c r="B1291" s="5">
        <v>2</v>
      </c>
      <c r="C1291" s="505" t="s">
        <v>30</v>
      </c>
      <c r="D1291" s="506" t="s">
        <v>7</v>
      </c>
      <c r="E1291" s="507">
        <v>75</v>
      </c>
      <c r="F1291" s="507">
        <v>277.5</v>
      </c>
      <c r="G1291" s="605"/>
      <c r="H1291" s="548">
        <v>2</v>
      </c>
      <c r="I1291" s="545" t="s">
        <v>30</v>
      </c>
      <c r="J1291" s="546" t="s">
        <v>29</v>
      </c>
      <c r="K1291" s="547">
        <v>80</v>
      </c>
      <c r="L1291" s="547">
        <v>333</v>
      </c>
      <c r="M1291" s="788"/>
      <c r="N1291" s="25">
        <v>1</v>
      </c>
    </row>
    <row r="1292" spans="1:14" s="8" customFormat="1" x14ac:dyDescent="0.3">
      <c r="A1292" s="25">
        <v>1</v>
      </c>
      <c r="B1292" s="883" t="s">
        <v>0</v>
      </c>
      <c r="C1292" s="505" t="s">
        <v>179</v>
      </c>
      <c r="D1292" s="506" t="s">
        <v>17</v>
      </c>
      <c r="E1292" s="507">
        <v>23</v>
      </c>
      <c r="F1292" s="507">
        <v>202.41</v>
      </c>
      <c r="G1292" s="605"/>
      <c r="H1292" s="893" t="s">
        <v>0</v>
      </c>
      <c r="I1292" s="545" t="s">
        <v>179</v>
      </c>
      <c r="J1292" s="546" t="s">
        <v>44</v>
      </c>
      <c r="K1292" s="547">
        <v>27</v>
      </c>
      <c r="L1292" s="547">
        <v>242.89</v>
      </c>
      <c r="M1292" s="786"/>
      <c r="N1292" s="25">
        <v>1</v>
      </c>
    </row>
    <row r="1293" spans="1:14" s="50" customFormat="1" x14ac:dyDescent="0.3">
      <c r="A1293" s="25">
        <v>1</v>
      </c>
      <c r="B1293" s="883" t="s">
        <v>77</v>
      </c>
      <c r="C1293" s="505" t="s">
        <v>346</v>
      </c>
      <c r="D1293" s="506" t="s">
        <v>22</v>
      </c>
      <c r="E1293" s="507">
        <v>24</v>
      </c>
      <c r="F1293" s="507">
        <v>4.5</v>
      </c>
      <c r="G1293" s="605"/>
      <c r="H1293" s="893" t="s">
        <v>77</v>
      </c>
      <c r="I1293" s="545" t="s">
        <v>346</v>
      </c>
      <c r="J1293" s="546" t="s">
        <v>22</v>
      </c>
      <c r="K1293" s="547">
        <v>24</v>
      </c>
      <c r="L1293" s="547">
        <v>4.5</v>
      </c>
      <c r="M1293" s="786"/>
      <c r="N1293" s="25">
        <v>1</v>
      </c>
    </row>
    <row r="1294" spans="1:14" s="25" customFormat="1" ht="19.5" customHeight="1" x14ac:dyDescent="0.3">
      <c r="A1294" s="25">
        <v>1</v>
      </c>
      <c r="B1294" s="883" t="s">
        <v>23</v>
      </c>
      <c r="C1294" s="505" t="s">
        <v>144</v>
      </c>
      <c r="D1294" s="506" t="s">
        <v>2</v>
      </c>
      <c r="E1294" s="507">
        <v>15</v>
      </c>
      <c r="F1294" s="507">
        <v>88</v>
      </c>
      <c r="G1294" s="656"/>
      <c r="H1294" s="893" t="s">
        <v>23</v>
      </c>
      <c r="I1294" s="545" t="s">
        <v>144</v>
      </c>
      <c r="J1294" s="546" t="s">
        <v>2</v>
      </c>
      <c r="K1294" s="547">
        <v>15</v>
      </c>
      <c r="L1294" s="547">
        <v>88</v>
      </c>
      <c r="M1294" s="788"/>
      <c r="N1294" s="25">
        <v>1</v>
      </c>
    </row>
    <row r="1295" spans="1:14" s="50" customFormat="1" x14ac:dyDescent="0.3">
      <c r="A1295" s="25">
        <v>1</v>
      </c>
      <c r="B1295" s="883" t="s">
        <v>51</v>
      </c>
      <c r="C1295" s="505" t="s">
        <v>107</v>
      </c>
      <c r="D1295" s="506" t="s">
        <v>14</v>
      </c>
      <c r="E1295" s="507">
        <v>3.4</v>
      </c>
      <c r="F1295" s="507">
        <v>93.2</v>
      </c>
      <c r="G1295" s="605"/>
      <c r="H1295" s="893" t="s">
        <v>51</v>
      </c>
      <c r="I1295" s="545" t="s">
        <v>107</v>
      </c>
      <c r="J1295" s="546" t="s">
        <v>14</v>
      </c>
      <c r="K1295" s="547">
        <v>3.4</v>
      </c>
      <c r="L1295" s="547">
        <v>93.2</v>
      </c>
      <c r="M1295" s="786"/>
      <c r="N1295" s="25">
        <v>1</v>
      </c>
    </row>
    <row r="1296" spans="1:14" s="25" customFormat="1" ht="19.5" customHeight="1" x14ac:dyDescent="0.3">
      <c r="A1296" s="25">
        <v>1</v>
      </c>
      <c r="B1296" s="883" t="s">
        <v>15</v>
      </c>
      <c r="C1296" s="505" t="s">
        <v>108</v>
      </c>
      <c r="D1296" s="506" t="s">
        <v>65</v>
      </c>
      <c r="E1296" s="507">
        <v>1.2</v>
      </c>
      <c r="F1296" s="507">
        <v>21.5</v>
      </c>
      <c r="G1296" s="656"/>
      <c r="H1296" s="893" t="s">
        <v>15</v>
      </c>
      <c r="I1296" s="545" t="s">
        <v>108</v>
      </c>
      <c r="J1296" s="546" t="s">
        <v>65</v>
      </c>
      <c r="K1296" s="547">
        <v>1.2</v>
      </c>
      <c r="L1296" s="547">
        <v>21.5</v>
      </c>
      <c r="M1296" s="788"/>
      <c r="N1296" s="25">
        <v>1</v>
      </c>
    </row>
    <row r="1297" spans="1:14" s="50" customFormat="1" x14ac:dyDescent="0.3">
      <c r="A1297" s="25">
        <v>1</v>
      </c>
      <c r="B1297" s="5">
        <v>8</v>
      </c>
      <c r="C1297" s="509" t="s">
        <v>360</v>
      </c>
      <c r="D1297" s="887" t="s">
        <v>5</v>
      </c>
      <c r="E1297" s="510">
        <v>20</v>
      </c>
      <c r="F1297" s="510">
        <v>140</v>
      </c>
      <c r="G1297" s="490"/>
      <c r="H1297" s="548">
        <v>8</v>
      </c>
      <c r="I1297" s="549" t="s">
        <v>360</v>
      </c>
      <c r="J1297" s="893" t="s">
        <v>5</v>
      </c>
      <c r="K1297" s="550">
        <v>20</v>
      </c>
      <c r="L1297" s="550">
        <v>140</v>
      </c>
      <c r="M1297" s="786"/>
      <c r="N1297" s="25">
        <v>1</v>
      </c>
    </row>
    <row r="1298" spans="1:14" s="50" customFormat="1" x14ac:dyDescent="0.3">
      <c r="A1298" s="25">
        <v>1</v>
      </c>
      <c r="B1298" s="5"/>
      <c r="C1298" s="505"/>
      <c r="D1298" s="506"/>
      <c r="E1298" s="507"/>
      <c r="F1298" s="507"/>
      <c r="G1298" s="657"/>
      <c r="H1298" s="548"/>
      <c r="I1298" s="545"/>
      <c r="J1298" s="546"/>
      <c r="K1298" s="547"/>
      <c r="L1298" s="547"/>
      <c r="M1298" s="792"/>
      <c r="N1298" s="25">
        <v>1</v>
      </c>
    </row>
    <row r="1299" spans="1:14" s="25" customFormat="1" x14ac:dyDescent="0.3">
      <c r="A1299" s="25">
        <v>1</v>
      </c>
      <c r="B1299" s="883"/>
      <c r="C1299" s="505"/>
      <c r="D1299" s="506" t="s">
        <v>128</v>
      </c>
      <c r="E1299" s="507">
        <f>SUM(E1290:E1298)</f>
        <v>221.6</v>
      </c>
      <c r="F1299" s="507">
        <f>SUM(F1290:F1298)</f>
        <v>932.36</v>
      </c>
      <c r="G1299" s="658"/>
      <c r="H1299" s="893"/>
      <c r="I1299" s="545"/>
      <c r="J1299" s="546" t="s">
        <v>128</v>
      </c>
      <c r="K1299" s="547">
        <f>SUM(K1290:K1298)</f>
        <v>230.6</v>
      </c>
      <c r="L1299" s="547">
        <f>SUM(L1290:L1298)</f>
        <v>1028.3400000000001</v>
      </c>
      <c r="M1299" s="788"/>
      <c r="N1299" s="25">
        <v>1</v>
      </c>
    </row>
    <row r="1300" spans="1:14" s="25" customFormat="1" x14ac:dyDescent="0.3">
      <c r="A1300" s="25">
        <v>1</v>
      </c>
      <c r="B1300" s="5"/>
      <c r="C1300" s="505"/>
      <c r="D1300" s="506"/>
      <c r="E1300" s="507"/>
      <c r="F1300" s="507"/>
      <c r="G1300" s="656"/>
      <c r="H1300" s="548"/>
      <c r="I1300" s="545"/>
      <c r="J1300" s="546"/>
      <c r="K1300" s="547"/>
      <c r="L1300" s="547"/>
      <c r="M1300" s="788"/>
      <c r="N1300" s="25">
        <v>1</v>
      </c>
    </row>
    <row r="1301" spans="1:14" s="25" customFormat="1" x14ac:dyDescent="0.3">
      <c r="A1301" s="25">
        <v>1</v>
      </c>
      <c r="B1301" s="5"/>
      <c r="C1301" s="505"/>
      <c r="D1301" s="506"/>
      <c r="E1301" s="507"/>
      <c r="F1301" s="507"/>
      <c r="G1301" s="656"/>
      <c r="H1301" s="548"/>
      <c r="I1301" s="545"/>
      <c r="J1301" s="546"/>
      <c r="K1301" s="547"/>
      <c r="L1301" s="547"/>
      <c r="M1301" s="788"/>
      <c r="N1301" s="25">
        <v>1</v>
      </c>
    </row>
    <row r="1302" spans="1:14" s="25" customFormat="1" x14ac:dyDescent="0.3">
      <c r="A1302" s="25">
        <v>1</v>
      </c>
      <c r="B1302" s="883"/>
      <c r="C1302" s="505"/>
      <c r="D1302" s="506" t="s">
        <v>136</v>
      </c>
      <c r="E1302" s="507">
        <f>+E1299+E1274</f>
        <v>452</v>
      </c>
      <c r="F1302" s="507">
        <f>+F1299+F1274</f>
        <v>1565.71</v>
      </c>
      <c r="G1302" s="659"/>
      <c r="H1302" s="547"/>
      <c r="I1302" s="547"/>
      <c r="J1302" s="547" t="s">
        <v>136</v>
      </c>
      <c r="K1302" s="547">
        <f>+K1299+K1274</f>
        <v>461</v>
      </c>
      <c r="L1302" s="547">
        <f>+L1299+L1274</f>
        <v>1661.69</v>
      </c>
      <c r="M1302" s="788"/>
      <c r="N1302" s="25">
        <v>1</v>
      </c>
    </row>
    <row r="1303" spans="1:14" s="25" customFormat="1" ht="18.75" customHeight="1" x14ac:dyDescent="0.3">
      <c r="A1303" s="25">
        <v>1</v>
      </c>
      <c r="C1303" s="518"/>
      <c r="D1303" s="518"/>
      <c r="E1303" s="508"/>
      <c r="F1303" s="522"/>
      <c r="G1303" s="606"/>
      <c r="H1303" s="508"/>
      <c r="I1303" s="518"/>
      <c r="J1303" s="518"/>
      <c r="K1303" s="508"/>
      <c r="L1303" s="522"/>
      <c r="M1303" s="788"/>
      <c r="N1303" s="25">
        <v>1</v>
      </c>
    </row>
    <row r="1304" spans="1:14" s="25" customFormat="1" ht="18.75" customHeight="1" x14ac:dyDescent="0.3">
      <c r="A1304" s="25">
        <v>1</v>
      </c>
      <c r="C1304" s="518"/>
      <c r="D1304" s="518"/>
      <c r="E1304" s="508"/>
      <c r="F1304" s="522"/>
      <c r="G1304" s="606"/>
      <c r="H1304" s="508"/>
      <c r="I1304" s="518"/>
      <c r="J1304" s="518"/>
      <c r="K1304" s="508"/>
      <c r="L1304" s="522"/>
      <c r="M1304" s="788"/>
      <c r="N1304" s="25">
        <v>1</v>
      </c>
    </row>
    <row r="1305" spans="1:14" s="25" customFormat="1" x14ac:dyDescent="0.3">
      <c r="A1305" s="25">
        <v>1</v>
      </c>
      <c r="B1305" s="461"/>
      <c r="C1305" s="512"/>
      <c r="D1305" s="512"/>
      <c r="E1305" s="512"/>
      <c r="F1305" s="512"/>
      <c r="G1305" s="660"/>
      <c r="H1305" s="513"/>
      <c r="I1305" s="515"/>
      <c r="J1305" s="515"/>
      <c r="K1305" s="515"/>
      <c r="L1305" s="515"/>
      <c r="M1305" s="788"/>
      <c r="N1305" s="25">
        <v>1</v>
      </c>
    </row>
    <row r="1306" spans="1:14" s="25" customFormat="1" x14ac:dyDescent="0.3">
      <c r="A1306" s="25">
        <v>1</v>
      </c>
      <c r="B1306" s="461"/>
      <c r="C1306" s="513"/>
      <c r="D1306" s="514"/>
      <c r="E1306" s="515"/>
      <c r="F1306" s="515"/>
      <c r="G1306" s="659"/>
      <c r="H1306" s="515"/>
      <c r="I1306" s="515"/>
      <c r="J1306" s="515"/>
      <c r="K1306" s="515"/>
      <c r="L1306" s="515"/>
      <c r="M1306" s="788"/>
      <c r="N1306" s="25">
        <v>1</v>
      </c>
    </row>
    <row r="1307" spans="1:14" s="25" customFormat="1" ht="18.75" customHeight="1" x14ac:dyDescent="0.3">
      <c r="A1307" s="25">
        <v>1</v>
      </c>
      <c r="C1307" s="516" t="s">
        <v>130</v>
      </c>
      <c r="D1307" s="508"/>
      <c r="E1307" s="517" t="s">
        <v>131</v>
      </c>
      <c r="F1307" s="518"/>
      <c r="G1307" s="606"/>
      <c r="H1307" s="508"/>
      <c r="I1307" s="516" t="s">
        <v>130</v>
      </c>
      <c r="J1307" s="508"/>
      <c r="K1307" s="517" t="s">
        <v>131</v>
      </c>
      <c r="L1307" s="518"/>
      <c r="M1307" s="788"/>
      <c r="N1307" s="25">
        <v>1</v>
      </c>
    </row>
    <row r="1308" spans="1:14" s="25" customFormat="1" ht="51.75" customHeight="1" x14ac:dyDescent="0.3">
      <c r="A1308" s="25">
        <v>1</v>
      </c>
      <c r="C1308" s="519" t="s">
        <v>132</v>
      </c>
      <c r="D1308" s="508"/>
      <c r="E1308" s="519" t="s">
        <v>140</v>
      </c>
      <c r="F1308" s="520"/>
      <c r="G1308" s="606"/>
      <c r="H1308" s="508"/>
      <c r="I1308" s="519" t="s">
        <v>139</v>
      </c>
      <c r="J1308" s="508"/>
      <c r="K1308" s="519" t="s">
        <v>140</v>
      </c>
      <c r="L1308" s="520"/>
      <c r="M1308" s="788"/>
      <c r="N1308" s="25">
        <v>1</v>
      </c>
    </row>
    <row r="1309" spans="1:14" s="96" customFormat="1" ht="24.75" customHeight="1" x14ac:dyDescent="0.3">
      <c r="A1309" s="25">
        <v>1</v>
      </c>
      <c r="C1309" s="642"/>
      <c r="D1309" s="643"/>
      <c r="E1309" s="642"/>
      <c r="F1309" s="644"/>
      <c r="G1309" s="606"/>
      <c r="H1309" s="643"/>
      <c r="I1309" s="642"/>
      <c r="J1309" s="643"/>
      <c r="K1309" s="642"/>
      <c r="L1309" s="644"/>
      <c r="M1309" s="787"/>
      <c r="N1309" s="25">
        <v>1</v>
      </c>
    </row>
    <row r="1310" spans="1:14" s="25" customFormat="1" ht="23.25" customHeight="1" x14ac:dyDescent="0.3">
      <c r="A1310" s="25">
        <v>1</v>
      </c>
      <c r="C1310" s="38"/>
      <c r="E1310" s="38"/>
      <c r="F1310" s="39"/>
      <c r="G1310" s="606"/>
      <c r="H1310" s="519"/>
      <c r="I1310" s="508"/>
      <c r="J1310" s="519"/>
      <c r="K1310" s="520"/>
      <c r="L1310" s="519"/>
      <c r="M1310" s="788"/>
      <c r="N1310" s="25">
        <v>1</v>
      </c>
    </row>
    <row r="1311" spans="1:14" s="25" customFormat="1" ht="18.75" customHeight="1" x14ac:dyDescent="0.3">
      <c r="A1311" s="25">
        <v>1</v>
      </c>
      <c r="B1311" s="22" t="s">
        <v>115</v>
      </c>
      <c r="C1311" s="22"/>
      <c r="D1311" s="20"/>
      <c r="E1311" s="20"/>
      <c r="F1311" s="20"/>
      <c r="G1311" s="656"/>
      <c r="H1311" s="476" t="s">
        <v>115</v>
      </c>
      <c r="I1311" s="32"/>
      <c r="J1311" s="32"/>
      <c r="K1311" s="32"/>
      <c r="L1311" s="32"/>
      <c r="M1311" s="788"/>
      <c r="N1311" s="25">
        <v>1</v>
      </c>
    </row>
    <row r="1312" spans="1:14" s="25" customFormat="1" ht="18.75" customHeight="1" x14ac:dyDescent="0.3">
      <c r="A1312" s="25">
        <v>1</v>
      </c>
      <c r="B1312" s="476" t="s">
        <v>137</v>
      </c>
      <c r="C1312" s="476"/>
      <c r="D1312" s="32"/>
      <c r="E1312" s="32"/>
      <c r="F1312" s="32"/>
      <c r="G1312" s="606"/>
      <c r="H1312" s="476" t="s">
        <v>138</v>
      </c>
      <c r="I1312" s="32"/>
      <c r="J1312" s="32"/>
      <c r="K1312" s="32"/>
      <c r="L1312" s="32"/>
      <c r="M1312" s="788"/>
      <c r="N1312" s="25">
        <v>1</v>
      </c>
    </row>
    <row r="1313" spans="1:16" s="25" customFormat="1" ht="18.75" customHeight="1" x14ac:dyDescent="0.3">
      <c r="A1313" s="25">
        <v>1</v>
      </c>
      <c r="B1313" s="257"/>
      <c r="C1313" s="32"/>
      <c r="D1313" s="32"/>
      <c r="E1313" s="32"/>
      <c r="F1313" s="32"/>
      <c r="G1313" s="606"/>
      <c r="H1313" s="257"/>
      <c r="I1313" s="32"/>
      <c r="J1313" s="32"/>
      <c r="K1313" s="32"/>
      <c r="L1313" s="32"/>
      <c r="M1313" s="788"/>
      <c r="N1313" s="25">
        <v>1</v>
      </c>
    </row>
    <row r="1314" spans="1:16" s="25" customFormat="1" ht="18.75" customHeight="1" x14ac:dyDescent="0.3">
      <c r="A1314" s="25">
        <v>1</v>
      </c>
      <c r="B1314" s="257"/>
      <c r="C1314" s="32"/>
      <c r="D1314" s="32"/>
      <c r="E1314" s="257"/>
      <c r="F1314" s="604" t="s">
        <v>116</v>
      </c>
      <c r="G1314" s="606"/>
      <c r="H1314" s="257"/>
      <c r="I1314" s="32"/>
      <c r="J1314" s="32"/>
      <c r="K1314" s="257"/>
      <c r="L1314" s="604" t="s">
        <v>116</v>
      </c>
      <c r="M1314" s="789"/>
      <c r="N1314" s="25">
        <v>1</v>
      </c>
      <c r="O1314" s="603" t="s">
        <v>116</v>
      </c>
      <c r="P1314" s="603" t="s">
        <v>116</v>
      </c>
    </row>
    <row r="1315" spans="1:16" s="25" customFormat="1" ht="18.75" customHeight="1" x14ac:dyDescent="0.3">
      <c r="A1315" s="25">
        <v>1</v>
      </c>
      <c r="B1315" s="257"/>
      <c r="C1315" s="32"/>
      <c r="D1315" s="32"/>
      <c r="E1315" s="257"/>
      <c r="F1315" s="604" t="s">
        <v>134</v>
      </c>
      <c r="G1315" s="606"/>
      <c r="H1315" s="257"/>
      <c r="I1315" s="32"/>
      <c r="J1315" s="32"/>
      <c r="K1315" s="257"/>
      <c r="L1315" s="604" t="s">
        <v>134</v>
      </c>
      <c r="M1315" s="789"/>
      <c r="N1315" s="25">
        <v>1</v>
      </c>
      <c r="O1315" s="603" t="s">
        <v>134</v>
      </c>
      <c r="P1315" s="603" t="s">
        <v>134</v>
      </c>
    </row>
    <row r="1316" spans="1:16" s="25" customFormat="1" ht="18.75" customHeight="1" x14ac:dyDescent="0.3">
      <c r="A1316" s="25">
        <v>1</v>
      </c>
      <c r="B1316" s="257"/>
      <c r="C1316" s="32"/>
      <c r="D1316" s="32"/>
      <c r="E1316" s="257"/>
      <c r="F1316" s="604" t="s">
        <v>117</v>
      </c>
      <c r="G1316" s="606"/>
      <c r="H1316" s="257"/>
      <c r="I1316" s="32"/>
      <c r="J1316" s="32"/>
      <c r="K1316" s="257"/>
      <c r="L1316" s="604" t="s">
        <v>117</v>
      </c>
      <c r="M1316" s="789"/>
      <c r="N1316" s="25">
        <v>1</v>
      </c>
      <c r="O1316" s="603" t="s">
        <v>117</v>
      </c>
      <c r="P1316" s="603" t="s">
        <v>117</v>
      </c>
    </row>
    <row r="1317" spans="1:16" s="25" customFormat="1" ht="18.75" customHeight="1" x14ac:dyDescent="0.3">
      <c r="A1317" s="25">
        <v>1</v>
      </c>
      <c r="B1317" s="257"/>
      <c r="C1317" s="32"/>
      <c r="D1317" s="32"/>
      <c r="E1317" s="257"/>
      <c r="F1317" s="604" t="s">
        <v>257</v>
      </c>
      <c r="G1317" s="606"/>
      <c r="H1317" s="257"/>
      <c r="I1317" s="32"/>
      <c r="J1317" s="32"/>
      <c r="K1317" s="257"/>
      <c r="L1317" s="604" t="s">
        <v>257</v>
      </c>
      <c r="M1317" s="789"/>
      <c r="N1317" s="25">
        <v>1</v>
      </c>
      <c r="O1317" s="603" t="s">
        <v>257</v>
      </c>
      <c r="P1317" s="603" t="s">
        <v>257</v>
      </c>
    </row>
    <row r="1318" spans="1:16" s="25" customFormat="1" ht="18.75" customHeight="1" x14ac:dyDescent="0.3">
      <c r="A1318" s="25">
        <v>1</v>
      </c>
      <c r="B1318" s="257"/>
      <c r="C1318" s="32"/>
      <c r="D1318" s="32"/>
      <c r="E1318" s="32"/>
      <c r="F1318" s="32"/>
      <c r="G1318" s="656"/>
      <c r="H1318" s="257"/>
      <c r="I1318" s="32"/>
      <c r="J1318" s="32"/>
      <c r="K1318" s="32"/>
      <c r="L1318" s="32"/>
      <c r="M1318" s="788"/>
      <c r="N1318" s="25">
        <v>1</v>
      </c>
    </row>
    <row r="1319" spans="1:16" s="25" customFormat="1" ht="18.75" customHeight="1" x14ac:dyDescent="0.3">
      <c r="A1319" s="25">
        <v>1</v>
      </c>
      <c r="B1319" s="257"/>
      <c r="C1319" s="32"/>
      <c r="D1319" s="32"/>
      <c r="E1319" s="32"/>
      <c r="F1319" s="32"/>
      <c r="G1319" s="656"/>
      <c r="H1319" s="257"/>
      <c r="I1319" s="32"/>
      <c r="J1319" s="32"/>
      <c r="K1319" s="32"/>
      <c r="L1319" s="32"/>
      <c r="M1319" s="788"/>
      <c r="N1319" s="25">
        <v>1</v>
      </c>
    </row>
    <row r="1320" spans="1:16" s="25" customFormat="1" ht="18.75" customHeight="1" x14ac:dyDescent="0.3">
      <c r="A1320" s="25">
        <v>1</v>
      </c>
      <c r="B1320" s="257"/>
      <c r="C1320" s="32"/>
      <c r="D1320" s="32"/>
      <c r="E1320" s="32"/>
      <c r="F1320" s="32"/>
      <c r="G1320" s="656"/>
      <c r="H1320" s="257"/>
      <c r="I1320" s="32"/>
      <c r="J1320" s="32"/>
      <c r="K1320" s="32"/>
      <c r="L1320" s="32"/>
      <c r="M1320" s="788"/>
      <c r="N1320" s="25">
        <v>1</v>
      </c>
    </row>
    <row r="1321" spans="1:16" s="25" customFormat="1" ht="18.75" customHeight="1" x14ac:dyDescent="0.3">
      <c r="A1321" s="25">
        <v>1</v>
      </c>
      <c r="B1321" s="257"/>
      <c r="C1321" s="1605" t="s">
        <v>119</v>
      </c>
      <c r="D1321" s="1605"/>
      <c r="E1321" s="1605"/>
      <c r="F1321" s="481"/>
      <c r="G1321" s="606"/>
      <c r="H1321" s="257"/>
      <c r="I1321" s="1605" t="s">
        <v>119</v>
      </c>
      <c r="J1321" s="1605"/>
      <c r="K1321" s="1605"/>
      <c r="L1321" s="481"/>
      <c r="M1321" s="788"/>
      <c r="N1321" s="25">
        <v>1</v>
      </c>
    </row>
    <row r="1322" spans="1:16" s="25" customFormat="1" ht="18.75" customHeight="1" x14ac:dyDescent="0.3">
      <c r="A1322" s="25">
        <v>1</v>
      </c>
      <c r="B1322" s="257"/>
      <c r="C1322" s="1606"/>
      <c r="D1322" s="1606"/>
      <c r="E1322" s="1606"/>
      <c r="F1322" s="482"/>
      <c r="G1322" s="606"/>
      <c r="H1322" s="257"/>
      <c r="I1322" s="1606">
        <f>C1322</f>
        <v>0</v>
      </c>
      <c r="J1322" s="1606"/>
      <c r="K1322" s="1606"/>
      <c r="L1322" s="482"/>
      <c r="M1322" s="788"/>
      <c r="N1322" s="25">
        <v>1</v>
      </c>
    </row>
    <row r="1323" spans="1:16" s="25" customFormat="1" ht="18.75" customHeight="1" x14ac:dyDescent="0.3">
      <c r="A1323" s="25">
        <v>1</v>
      </c>
      <c r="B1323" s="257"/>
      <c r="C1323" s="32"/>
      <c r="D1323" s="32"/>
      <c r="E1323" s="32"/>
      <c r="F1323" s="482"/>
      <c r="G1323" s="606"/>
      <c r="H1323" s="257"/>
      <c r="I1323" s="32"/>
      <c r="J1323" s="32"/>
      <c r="K1323" s="32"/>
      <c r="L1323" s="482"/>
      <c r="M1323" s="788"/>
      <c r="N1323" s="25">
        <v>1</v>
      </c>
    </row>
    <row r="1324" spans="1:16" s="25" customFormat="1" ht="18.75" customHeight="1" x14ac:dyDescent="0.3">
      <c r="A1324" s="25">
        <v>1</v>
      </c>
      <c r="B1324" s="257"/>
      <c r="C1324" s="889"/>
      <c r="D1324" s="32"/>
      <c r="E1324" s="32"/>
      <c r="F1324" s="482"/>
      <c r="G1324" s="606"/>
      <c r="H1324" s="257"/>
      <c r="I1324" s="889"/>
      <c r="J1324" s="32"/>
      <c r="K1324" s="32"/>
      <c r="L1324" s="482"/>
      <c r="M1324" s="788"/>
      <c r="N1324" s="25">
        <v>1</v>
      </c>
    </row>
    <row r="1325" spans="1:16" s="25" customFormat="1" ht="18.75" customHeight="1" x14ac:dyDescent="0.3">
      <c r="A1325" s="25">
        <v>1</v>
      </c>
      <c r="B1325" s="469" t="s">
        <v>120</v>
      </c>
      <c r="C1325" s="475" t="s">
        <v>121</v>
      </c>
      <c r="D1325" s="1604" t="s">
        <v>122</v>
      </c>
      <c r="E1325" s="1604"/>
      <c r="F1325" s="1604"/>
      <c r="G1325" s="606"/>
      <c r="H1325" s="469" t="s">
        <v>120</v>
      </c>
      <c r="I1325" s="475" t="s">
        <v>121</v>
      </c>
      <c r="J1325" s="1604" t="s">
        <v>123</v>
      </c>
      <c r="K1325" s="1604"/>
      <c r="L1325" s="1604"/>
      <c r="M1325" s="788"/>
      <c r="N1325" s="25">
        <v>1</v>
      </c>
    </row>
    <row r="1326" spans="1:16" s="25" customFormat="1" ht="18.75" customHeight="1" x14ac:dyDescent="0.3">
      <c r="A1326" s="25">
        <v>1</v>
      </c>
      <c r="B1326" s="469" t="s">
        <v>124</v>
      </c>
      <c r="C1326" s="469" t="s">
        <v>265</v>
      </c>
      <c r="D1326" s="475" t="s">
        <v>125</v>
      </c>
      <c r="E1326" s="890" t="s">
        <v>126</v>
      </c>
      <c r="F1326" s="890" t="s">
        <v>127</v>
      </c>
      <c r="G1326" s="606"/>
      <c r="H1326" s="469" t="s">
        <v>124</v>
      </c>
      <c r="I1326" s="469" t="s">
        <v>265</v>
      </c>
      <c r="J1326" s="475" t="s">
        <v>125</v>
      </c>
      <c r="K1326" s="890" t="s">
        <v>126</v>
      </c>
      <c r="L1326" s="890" t="s">
        <v>127</v>
      </c>
      <c r="M1326" s="788"/>
      <c r="N1326" s="25">
        <v>1</v>
      </c>
    </row>
    <row r="1327" spans="1:16" s="4" customFormat="1" ht="18.75" customHeight="1" x14ac:dyDescent="0.3">
      <c r="A1327" s="25">
        <v>1</v>
      </c>
      <c r="B1327" s="12">
        <v>1</v>
      </c>
      <c r="C1327" s="13" t="s">
        <v>48</v>
      </c>
      <c r="D1327" s="14" t="s">
        <v>46</v>
      </c>
      <c r="E1327" s="15">
        <v>40</v>
      </c>
      <c r="F1327" s="15">
        <v>197</v>
      </c>
      <c r="G1327" s="490"/>
      <c r="H1327" s="12">
        <v>1</v>
      </c>
      <c r="I1327" s="13" t="s">
        <v>48</v>
      </c>
      <c r="J1327" s="14" t="s">
        <v>46</v>
      </c>
      <c r="K1327" s="15">
        <v>40</v>
      </c>
      <c r="L1327" s="15">
        <v>197</v>
      </c>
      <c r="M1327" s="790"/>
      <c r="N1327" s="25">
        <v>1</v>
      </c>
    </row>
    <row r="1328" spans="1:16" s="50" customFormat="1" x14ac:dyDescent="0.3">
      <c r="A1328" s="25">
        <v>1</v>
      </c>
      <c r="B1328" s="890" t="s">
        <v>3</v>
      </c>
      <c r="C1328" s="13" t="s">
        <v>64</v>
      </c>
      <c r="D1328" s="14" t="s">
        <v>65</v>
      </c>
      <c r="E1328" s="15">
        <v>12</v>
      </c>
      <c r="F1328" s="15">
        <v>75</v>
      </c>
      <c r="G1328" s="605"/>
      <c r="H1328" s="890" t="s">
        <v>3</v>
      </c>
      <c r="I1328" s="13" t="s">
        <v>64</v>
      </c>
      <c r="J1328" s="14" t="s">
        <v>65</v>
      </c>
      <c r="K1328" s="15">
        <v>12</v>
      </c>
      <c r="L1328" s="15">
        <v>75</v>
      </c>
      <c r="M1328" s="786"/>
      <c r="N1328" s="25">
        <v>1</v>
      </c>
    </row>
    <row r="1329" spans="1:14" s="25" customFormat="1" x14ac:dyDescent="0.3">
      <c r="A1329" s="25">
        <v>1</v>
      </c>
      <c r="B1329" s="890" t="s">
        <v>0</v>
      </c>
      <c r="C1329" s="13" t="s">
        <v>102</v>
      </c>
      <c r="D1329" s="14" t="s">
        <v>68</v>
      </c>
      <c r="E1329" s="15">
        <v>31</v>
      </c>
      <c r="F1329" s="15">
        <v>72</v>
      </c>
      <c r="G1329" s="605"/>
      <c r="H1329" s="890" t="s">
        <v>0</v>
      </c>
      <c r="I1329" s="13" t="s">
        <v>102</v>
      </c>
      <c r="J1329" s="14" t="s">
        <v>68</v>
      </c>
      <c r="K1329" s="15">
        <v>31</v>
      </c>
      <c r="L1329" s="15">
        <v>72</v>
      </c>
      <c r="M1329" s="788"/>
      <c r="N1329" s="25">
        <v>1</v>
      </c>
    </row>
    <row r="1330" spans="1:14" s="25" customFormat="1" x14ac:dyDescent="0.3">
      <c r="A1330" s="25">
        <v>1</v>
      </c>
      <c r="B1330" s="12">
        <v>4</v>
      </c>
      <c r="C1330" s="13" t="s">
        <v>114</v>
      </c>
      <c r="D1330" s="14" t="s">
        <v>2</v>
      </c>
      <c r="E1330" s="15">
        <v>6</v>
      </c>
      <c r="F1330" s="15">
        <v>28</v>
      </c>
      <c r="G1330" s="606"/>
      <c r="H1330" s="12">
        <v>4</v>
      </c>
      <c r="I1330" s="13" t="s">
        <v>114</v>
      </c>
      <c r="J1330" s="14" t="s">
        <v>2</v>
      </c>
      <c r="K1330" s="15">
        <v>6</v>
      </c>
      <c r="L1330" s="15">
        <v>28</v>
      </c>
      <c r="M1330" s="788"/>
      <c r="N1330" s="25">
        <v>1</v>
      </c>
    </row>
    <row r="1331" spans="1:14" s="25" customFormat="1" x14ac:dyDescent="0.3">
      <c r="A1331" s="25">
        <v>1</v>
      </c>
      <c r="B1331" s="890" t="s">
        <v>23</v>
      </c>
      <c r="C1331" s="13" t="s">
        <v>107</v>
      </c>
      <c r="D1331" s="14" t="s">
        <v>14</v>
      </c>
      <c r="E1331" s="15">
        <v>3.4</v>
      </c>
      <c r="F1331" s="15">
        <v>93.2</v>
      </c>
      <c r="G1331" s="606"/>
      <c r="H1331" s="890" t="s">
        <v>23</v>
      </c>
      <c r="I1331" s="13" t="s">
        <v>107</v>
      </c>
      <c r="J1331" s="14" t="s">
        <v>14</v>
      </c>
      <c r="K1331" s="15">
        <v>3.4</v>
      </c>
      <c r="L1331" s="15">
        <v>93.2</v>
      </c>
      <c r="M1331" s="788"/>
      <c r="N1331" s="25">
        <v>1</v>
      </c>
    </row>
    <row r="1332" spans="1:14" s="8" customFormat="1" ht="18.75" customHeight="1" x14ac:dyDescent="0.3">
      <c r="A1332" s="25">
        <v>1</v>
      </c>
      <c r="B1332" s="890" t="s">
        <v>15</v>
      </c>
      <c r="C1332" s="13" t="s">
        <v>37</v>
      </c>
      <c r="D1332" s="14" t="s">
        <v>4</v>
      </c>
      <c r="E1332" s="15">
        <v>130</v>
      </c>
      <c r="F1332" s="15">
        <v>63</v>
      </c>
      <c r="G1332" s="605"/>
      <c r="H1332" s="890" t="s">
        <v>15</v>
      </c>
      <c r="I1332" s="13" t="s">
        <v>37</v>
      </c>
      <c r="J1332" s="14" t="s">
        <v>5</v>
      </c>
      <c r="K1332" s="15">
        <v>130</v>
      </c>
      <c r="L1332" s="15">
        <v>63</v>
      </c>
      <c r="M1332" s="786"/>
      <c r="N1332" s="25">
        <v>1</v>
      </c>
    </row>
    <row r="1333" spans="1:14" s="25" customFormat="1" ht="19.5" customHeight="1" x14ac:dyDescent="0.3">
      <c r="A1333" s="25">
        <v>1</v>
      </c>
      <c r="B1333" s="890"/>
      <c r="C1333" s="13"/>
      <c r="D1333" s="14"/>
      <c r="E1333" s="15"/>
      <c r="F1333" s="15"/>
      <c r="G1333" s="490"/>
      <c r="H1333" s="12"/>
      <c r="I1333" s="13"/>
      <c r="J1333" s="14"/>
      <c r="K1333" s="15"/>
      <c r="L1333" s="15"/>
      <c r="M1333" s="788"/>
      <c r="N1333" s="25">
        <v>1</v>
      </c>
    </row>
    <row r="1334" spans="1:14" s="25" customFormat="1" x14ac:dyDescent="0.3">
      <c r="A1334" s="25">
        <v>1</v>
      </c>
      <c r="B1334" s="12"/>
      <c r="C1334" s="13"/>
      <c r="D1334" s="14" t="s">
        <v>128</v>
      </c>
      <c r="E1334" s="15">
        <f>SUM(E1327:E1333)</f>
        <v>222.4</v>
      </c>
      <c r="F1334" s="15">
        <f>SUM(F1327:F1333)</f>
        <v>528.20000000000005</v>
      </c>
      <c r="G1334" s="656"/>
      <c r="H1334" s="12"/>
      <c r="I1334" s="13"/>
      <c r="J1334" s="14" t="s">
        <v>128</v>
      </c>
      <c r="K1334" s="15">
        <f>SUM(K1327:K1333)</f>
        <v>222.4</v>
      </c>
      <c r="L1334" s="15">
        <f>SUM(L1327:L1333)</f>
        <v>528.20000000000005</v>
      </c>
      <c r="M1334" s="788"/>
      <c r="N1334" s="25">
        <v>1</v>
      </c>
    </row>
    <row r="1335" spans="1:14" s="25" customFormat="1" x14ac:dyDescent="0.3">
      <c r="A1335" s="25">
        <v>1</v>
      </c>
      <c r="B1335" s="12"/>
      <c r="C1335" s="13"/>
      <c r="D1335" s="14"/>
      <c r="E1335" s="15"/>
      <c r="F1335" s="15"/>
      <c r="G1335" s="656"/>
      <c r="H1335" s="12"/>
      <c r="I1335" s="13"/>
      <c r="J1335" s="14"/>
      <c r="K1335" s="15"/>
      <c r="L1335" s="15"/>
      <c r="M1335" s="788"/>
      <c r="N1335" s="25">
        <v>1</v>
      </c>
    </row>
    <row r="1336" spans="1:14" s="25" customFormat="1" x14ac:dyDescent="0.3">
      <c r="A1336" s="25">
        <v>1</v>
      </c>
      <c r="B1336" s="469" t="s">
        <v>124</v>
      </c>
      <c r="C1336" s="15" t="s">
        <v>259</v>
      </c>
      <c r="D1336" s="14" t="s">
        <v>125</v>
      </c>
      <c r="E1336" s="15" t="s">
        <v>126</v>
      </c>
      <c r="F1336" s="15" t="s">
        <v>127</v>
      </c>
      <c r="G1336" s="656"/>
      <c r="H1336" s="469" t="s">
        <v>124</v>
      </c>
      <c r="I1336" s="15" t="s">
        <v>247</v>
      </c>
      <c r="J1336" s="14" t="s">
        <v>125</v>
      </c>
      <c r="K1336" s="15" t="s">
        <v>126</v>
      </c>
      <c r="L1336" s="15" t="s">
        <v>127</v>
      </c>
      <c r="M1336" s="788"/>
      <c r="N1336" s="25">
        <v>1</v>
      </c>
    </row>
    <row r="1337" spans="1:14" s="257" customFormat="1" ht="18.75" customHeight="1" x14ac:dyDescent="0.3">
      <c r="A1337" s="25">
        <v>1</v>
      </c>
      <c r="B1337" s="890" t="s">
        <v>8</v>
      </c>
      <c r="C1337" s="13" t="s">
        <v>10</v>
      </c>
      <c r="D1337" s="14" t="s">
        <v>9</v>
      </c>
      <c r="E1337" s="15">
        <v>70</v>
      </c>
      <c r="F1337" s="15">
        <v>122</v>
      </c>
      <c r="G1337" s="490"/>
      <c r="H1337" s="890" t="s">
        <v>8</v>
      </c>
      <c r="I1337" s="13" t="s">
        <v>10</v>
      </c>
      <c r="J1337" s="14" t="s">
        <v>9</v>
      </c>
      <c r="K1337" s="15">
        <v>70</v>
      </c>
      <c r="L1337" s="15">
        <v>122</v>
      </c>
      <c r="M1337" s="791"/>
      <c r="N1337" s="25">
        <v>1</v>
      </c>
    </row>
    <row r="1338" spans="1:14" s="25" customFormat="1" ht="19.5" customHeight="1" x14ac:dyDescent="0.3">
      <c r="A1338" s="25">
        <v>1</v>
      </c>
      <c r="B1338" s="12">
        <v>2</v>
      </c>
      <c r="C1338" s="13" t="s">
        <v>103</v>
      </c>
      <c r="D1338" s="14" t="s">
        <v>104</v>
      </c>
      <c r="E1338" s="15">
        <v>50</v>
      </c>
      <c r="F1338" s="15">
        <v>220</v>
      </c>
      <c r="G1338" s="605"/>
      <c r="H1338" s="12">
        <v>2</v>
      </c>
      <c r="I1338" s="13" t="s">
        <v>103</v>
      </c>
      <c r="J1338" s="14" t="s">
        <v>104</v>
      </c>
      <c r="K1338" s="15">
        <v>50</v>
      </c>
      <c r="L1338" s="15">
        <v>220</v>
      </c>
      <c r="M1338" s="788"/>
      <c r="N1338" s="25">
        <v>1</v>
      </c>
    </row>
    <row r="1339" spans="1:14" s="50" customFormat="1" x14ac:dyDescent="0.3">
      <c r="A1339" s="25">
        <v>1</v>
      </c>
      <c r="B1339" s="890" t="s">
        <v>0</v>
      </c>
      <c r="C1339" s="13" t="s">
        <v>260</v>
      </c>
      <c r="D1339" s="14" t="s">
        <v>17</v>
      </c>
      <c r="E1339" s="15">
        <v>25</v>
      </c>
      <c r="F1339" s="15">
        <v>182.25</v>
      </c>
      <c r="G1339" s="605"/>
      <c r="H1339" s="890" t="s">
        <v>0</v>
      </c>
      <c r="I1339" s="13" t="s">
        <v>260</v>
      </c>
      <c r="J1339" s="14" t="s">
        <v>44</v>
      </c>
      <c r="K1339" s="15">
        <v>30</v>
      </c>
      <c r="L1339" s="15">
        <v>218.7</v>
      </c>
      <c r="M1339" s="792"/>
      <c r="N1339" s="25">
        <v>1</v>
      </c>
    </row>
    <row r="1340" spans="1:14" s="50" customFormat="1" x14ac:dyDescent="0.3">
      <c r="A1340" s="25">
        <v>1</v>
      </c>
      <c r="B1340" s="890" t="s">
        <v>77</v>
      </c>
      <c r="C1340" s="13" t="s">
        <v>361</v>
      </c>
      <c r="D1340" s="14" t="s">
        <v>22</v>
      </c>
      <c r="E1340" s="15">
        <v>24</v>
      </c>
      <c r="F1340" s="15">
        <v>4.5</v>
      </c>
      <c r="G1340" s="605"/>
      <c r="H1340" s="890" t="s">
        <v>77</v>
      </c>
      <c r="I1340" s="13" t="s">
        <v>361</v>
      </c>
      <c r="J1340" s="14" t="s">
        <v>22</v>
      </c>
      <c r="K1340" s="15">
        <v>24</v>
      </c>
      <c r="L1340" s="15">
        <v>4.5</v>
      </c>
      <c r="M1340" s="786"/>
      <c r="N1340" s="25">
        <v>1</v>
      </c>
    </row>
    <row r="1341" spans="1:14" s="25" customFormat="1" ht="19.5" customHeight="1" x14ac:dyDescent="0.3">
      <c r="A1341" s="25">
        <v>1</v>
      </c>
      <c r="B1341" s="890" t="s">
        <v>23</v>
      </c>
      <c r="C1341" s="13" t="s">
        <v>144</v>
      </c>
      <c r="D1341" s="14" t="s">
        <v>2</v>
      </c>
      <c r="E1341" s="15">
        <v>15</v>
      </c>
      <c r="F1341" s="15">
        <v>88</v>
      </c>
      <c r="G1341" s="656"/>
      <c r="H1341" s="890" t="s">
        <v>23</v>
      </c>
      <c r="I1341" s="13" t="s">
        <v>144</v>
      </c>
      <c r="J1341" s="14" t="s">
        <v>2</v>
      </c>
      <c r="K1341" s="15">
        <v>15</v>
      </c>
      <c r="L1341" s="15">
        <v>88</v>
      </c>
      <c r="M1341" s="788"/>
      <c r="N1341" s="25">
        <v>1</v>
      </c>
    </row>
    <row r="1342" spans="1:14" s="50" customFormat="1" x14ac:dyDescent="0.3">
      <c r="A1342" s="25">
        <v>1</v>
      </c>
      <c r="B1342" s="890" t="s">
        <v>51</v>
      </c>
      <c r="C1342" s="13" t="s">
        <v>107</v>
      </c>
      <c r="D1342" s="14" t="s">
        <v>14</v>
      </c>
      <c r="E1342" s="15">
        <v>3.4</v>
      </c>
      <c r="F1342" s="15">
        <v>93.2</v>
      </c>
      <c r="G1342" s="605"/>
      <c r="H1342" s="890" t="s">
        <v>51</v>
      </c>
      <c r="I1342" s="13" t="s">
        <v>107</v>
      </c>
      <c r="J1342" s="14" t="s">
        <v>14</v>
      </c>
      <c r="K1342" s="15">
        <v>3.4</v>
      </c>
      <c r="L1342" s="15">
        <v>93.2</v>
      </c>
      <c r="M1342" s="786"/>
      <c r="N1342" s="25">
        <v>1</v>
      </c>
    </row>
    <row r="1343" spans="1:14" s="25" customFormat="1" ht="19.5" customHeight="1" x14ac:dyDescent="0.3">
      <c r="A1343" s="25">
        <v>1</v>
      </c>
      <c r="B1343" s="883" t="s">
        <v>15</v>
      </c>
      <c r="C1343" s="6" t="s">
        <v>108</v>
      </c>
      <c r="D1343" s="2" t="s">
        <v>65</v>
      </c>
      <c r="E1343" s="3">
        <v>1.2</v>
      </c>
      <c r="F1343" s="3">
        <v>21.5</v>
      </c>
      <c r="G1343" s="656"/>
      <c r="H1343" s="890" t="s">
        <v>15</v>
      </c>
      <c r="I1343" s="13" t="s">
        <v>108</v>
      </c>
      <c r="J1343" s="14" t="s">
        <v>65</v>
      </c>
      <c r="K1343" s="15">
        <v>1.2</v>
      </c>
      <c r="L1343" s="15">
        <v>21.5</v>
      </c>
      <c r="M1343" s="788"/>
      <c r="N1343" s="25">
        <v>1</v>
      </c>
    </row>
    <row r="1344" spans="1:14" s="25" customFormat="1" ht="18.75" customHeight="1" x14ac:dyDescent="0.3">
      <c r="A1344" s="25">
        <v>1</v>
      </c>
      <c r="B1344" s="883">
        <v>8</v>
      </c>
      <c r="C1344" s="6" t="s">
        <v>360</v>
      </c>
      <c r="D1344" s="2" t="s">
        <v>5</v>
      </c>
      <c r="E1344" s="3">
        <v>20</v>
      </c>
      <c r="F1344" s="3">
        <v>140</v>
      </c>
      <c r="G1344" s="490"/>
      <c r="H1344" s="890">
        <v>8</v>
      </c>
      <c r="I1344" s="13" t="s">
        <v>360</v>
      </c>
      <c r="J1344" s="14" t="s">
        <v>5</v>
      </c>
      <c r="K1344" s="15">
        <v>20</v>
      </c>
      <c r="L1344" s="15">
        <v>140</v>
      </c>
      <c r="M1344" s="788"/>
      <c r="N1344" s="25">
        <v>1</v>
      </c>
    </row>
    <row r="1345" spans="1:14" s="50" customFormat="1" x14ac:dyDescent="0.3">
      <c r="A1345" s="25">
        <v>1</v>
      </c>
      <c r="B1345" s="5"/>
      <c r="C1345" s="6"/>
      <c r="D1345" s="2"/>
      <c r="E1345" s="3"/>
      <c r="F1345" s="3"/>
      <c r="G1345" s="657"/>
      <c r="H1345" s="12"/>
      <c r="I1345" s="13"/>
      <c r="J1345" s="14"/>
      <c r="K1345" s="15"/>
      <c r="L1345" s="15"/>
      <c r="M1345" s="792"/>
      <c r="N1345" s="25">
        <v>1</v>
      </c>
    </row>
    <row r="1346" spans="1:14" s="25" customFormat="1" x14ac:dyDescent="0.3">
      <c r="A1346" s="25">
        <v>1</v>
      </c>
      <c r="B1346" s="883"/>
      <c r="C1346" s="6"/>
      <c r="D1346" s="2" t="s">
        <v>128</v>
      </c>
      <c r="E1346" s="3">
        <f>SUM(E1337:E1345)</f>
        <v>208.6</v>
      </c>
      <c r="F1346" s="3">
        <f>SUM(F1337:F1345)</f>
        <v>871.45</v>
      </c>
      <c r="G1346" s="658"/>
      <c r="H1346" s="890"/>
      <c r="I1346" s="13"/>
      <c r="J1346" s="14" t="s">
        <v>128</v>
      </c>
      <c r="K1346" s="15">
        <f>SUM(K1337:K1345)</f>
        <v>213.6</v>
      </c>
      <c r="L1346" s="15">
        <f>SUM(L1337:L1345)</f>
        <v>907.90000000000009</v>
      </c>
      <c r="M1346" s="788"/>
      <c r="N1346" s="25">
        <v>1</v>
      </c>
    </row>
    <row r="1347" spans="1:14" s="25" customFormat="1" x14ac:dyDescent="0.3">
      <c r="A1347" s="25">
        <v>1</v>
      </c>
      <c r="B1347" s="5"/>
      <c r="C1347" s="6"/>
      <c r="D1347" s="2"/>
      <c r="E1347" s="3"/>
      <c r="F1347" s="3"/>
      <c r="G1347" s="656"/>
      <c r="H1347" s="12"/>
      <c r="I1347" s="13"/>
      <c r="J1347" s="14"/>
      <c r="K1347" s="15"/>
      <c r="L1347" s="15"/>
      <c r="M1347" s="788"/>
      <c r="N1347" s="25">
        <v>1</v>
      </c>
    </row>
    <row r="1348" spans="1:14" s="25" customFormat="1" x14ac:dyDescent="0.3">
      <c r="A1348" s="25">
        <v>1</v>
      </c>
      <c r="B1348" s="883"/>
      <c r="C1348" s="6"/>
      <c r="D1348" s="2" t="s">
        <v>136</v>
      </c>
      <c r="E1348" s="3">
        <f>+E1346+E1334</f>
        <v>431</v>
      </c>
      <c r="F1348" s="3">
        <f>+F1346+F1334</f>
        <v>1399.65</v>
      </c>
      <c r="G1348" s="659"/>
      <c r="H1348" s="15"/>
      <c r="I1348" s="15"/>
      <c r="J1348" s="15" t="s">
        <v>136</v>
      </c>
      <c r="K1348" s="15">
        <f>+K1346+K1334</f>
        <v>436</v>
      </c>
      <c r="L1348" s="15">
        <f>+L1346+L1334</f>
        <v>1436.1000000000001</v>
      </c>
      <c r="M1348" s="788"/>
      <c r="N1348" s="25">
        <v>1</v>
      </c>
    </row>
    <row r="1349" spans="1:14" s="25" customFormat="1" x14ac:dyDescent="0.3">
      <c r="A1349" s="25">
        <v>1</v>
      </c>
      <c r="B1349" s="461"/>
      <c r="C1349" s="461"/>
      <c r="D1349" s="461"/>
      <c r="E1349" s="461"/>
      <c r="F1349" s="461"/>
      <c r="G1349" s="660"/>
      <c r="H1349" s="259"/>
      <c r="I1349" s="473"/>
      <c r="J1349" s="473"/>
      <c r="K1349" s="473"/>
      <c r="L1349" s="473"/>
      <c r="M1349" s="788"/>
      <c r="N1349" s="25">
        <v>1</v>
      </c>
    </row>
    <row r="1350" spans="1:14" s="25" customFormat="1" x14ac:dyDescent="0.3">
      <c r="A1350" s="25">
        <v>1</v>
      </c>
      <c r="B1350" s="461"/>
      <c r="C1350" s="461"/>
      <c r="D1350" s="461"/>
      <c r="E1350" s="461"/>
      <c r="F1350" s="461"/>
      <c r="G1350" s="660"/>
      <c r="H1350" s="259"/>
      <c r="I1350" s="473"/>
      <c r="J1350" s="473"/>
      <c r="K1350" s="473"/>
      <c r="L1350" s="473"/>
      <c r="M1350" s="788"/>
      <c r="N1350" s="25">
        <v>1</v>
      </c>
    </row>
    <row r="1351" spans="1:14" s="25" customFormat="1" ht="21" customHeight="1" x14ac:dyDescent="0.3">
      <c r="A1351" s="25">
        <v>1</v>
      </c>
      <c r="B1351" s="461"/>
      <c r="C1351" s="36"/>
      <c r="D1351" s="462"/>
      <c r="E1351" s="463"/>
      <c r="F1351" s="463"/>
      <c r="G1351" s="659"/>
      <c r="H1351" s="473"/>
      <c r="I1351" s="473"/>
      <c r="J1351" s="473"/>
      <c r="K1351" s="473"/>
      <c r="L1351" s="473"/>
      <c r="M1351" s="788"/>
      <c r="N1351" s="25">
        <v>1</v>
      </c>
    </row>
    <row r="1352" spans="1:14" s="25" customFormat="1" ht="24" customHeight="1" x14ac:dyDescent="0.3">
      <c r="A1352" s="25">
        <v>1</v>
      </c>
      <c r="C1352" s="37" t="s">
        <v>130</v>
      </c>
      <c r="E1352" s="94" t="s">
        <v>131</v>
      </c>
      <c r="F1352" s="20"/>
      <c r="G1352" s="606"/>
      <c r="H1352" s="257"/>
      <c r="I1352" s="260" t="s">
        <v>130</v>
      </c>
      <c r="J1352" s="257"/>
      <c r="K1352" s="261" t="s">
        <v>131</v>
      </c>
      <c r="L1352" s="32"/>
      <c r="M1352" s="788"/>
      <c r="N1352" s="25">
        <v>1</v>
      </c>
    </row>
    <row r="1353" spans="1:14" s="25" customFormat="1" ht="51.75" customHeight="1" x14ac:dyDescent="0.3">
      <c r="A1353" s="25">
        <v>1</v>
      </c>
      <c r="C1353" s="38" t="s">
        <v>132</v>
      </c>
      <c r="E1353" s="38" t="s">
        <v>140</v>
      </c>
      <c r="F1353" s="39"/>
      <c r="G1353" s="606"/>
      <c r="H1353" s="257"/>
      <c r="I1353" s="262" t="s">
        <v>139</v>
      </c>
      <c r="J1353" s="257"/>
      <c r="K1353" s="262" t="s">
        <v>140</v>
      </c>
      <c r="L1353" s="263"/>
      <c r="M1353" s="788"/>
      <c r="N1353" s="25">
        <v>1</v>
      </c>
    </row>
    <row r="1354" spans="1:14" s="25" customFormat="1" ht="18.75" customHeight="1" x14ac:dyDescent="0.3">
      <c r="A1354" s="25">
        <v>1</v>
      </c>
      <c r="C1354" s="20"/>
      <c r="D1354" s="20"/>
      <c r="E1354" s="20"/>
      <c r="F1354" s="20"/>
      <c r="G1354" s="656"/>
      <c r="H1354" s="257"/>
      <c r="I1354" s="32"/>
      <c r="J1354" s="32"/>
      <c r="K1354" s="32"/>
      <c r="L1354" s="32"/>
      <c r="M1354" s="788"/>
      <c r="N1354" s="25">
        <v>1</v>
      </c>
    </row>
    <row r="1355" spans="1:14" s="96" customFormat="1" x14ac:dyDescent="0.3">
      <c r="A1355" s="25">
        <v>1</v>
      </c>
      <c r="C1355" s="19"/>
      <c r="D1355" s="19"/>
      <c r="E1355" s="19"/>
      <c r="F1355" s="19"/>
      <c r="G1355" s="656"/>
      <c r="I1355" s="19"/>
      <c r="J1355" s="19"/>
      <c r="K1355" s="19"/>
      <c r="L1355" s="19"/>
      <c r="M1355" s="787"/>
      <c r="N1355" s="25">
        <v>1</v>
      </c>
    </row>
    <row r="1356" spans="1:14" s="96" customFormat="1" ht="24.75" customHeight="1" x14ac:dyDescent="0.3">
      <c r="A1356" s="25">
        <v>1</v>
      </c>
      <c r="C1356" s="642"/>
      <c r="D1356" s="643"/>
      <c r="E1356" s="642"/>
      <c r="F1356" s="644"/>
      <c r="G1356" s="606"/>
      <c r="H1356" s="643"/>
      <c r="I1356" s="642"/>
      <c r="J1356" s="643"/>
      <c r="K1356" s="642"/>
      <c r="L1356" s="644"/>
      <c r="M1356" s="787"/>
      <c r="N1356" s="25">
        <v>1</v>
      </c>
    </row>
    <row r="1357" spans="1:14" s="25" customFormat="1" ht="23.25" customHeight="1" x14ac:dyDescent="0.3">
      <c r="A1357" s="25">
        <v>1</v>
      </c>
      <c r="C1357" s="38"/>
      <c r="E1357" s="38"/>
      <c r="F1357" s="39"/>
      <c r="G1357" s="606"/>
      <c r="H1357" s="519"/>
      <c r="I1357" s="508"/>
      <c r="J1357" s="519"/>
      <c r="K1357" s="520"/>
      <c r="L1357" s="519"/>
      <c r="M1357" s="788"/>
      <c r="N1357" s="25">
        <v>1</v>
      </c>
    </row>
    <row r="1358" spans="1:14" s="25" customFormat="1" ht="18.75" customHeight="1" x14ac:dyDescent="0.3">
      <c r="A1358" s="25">
        <v>1</v>
      </c>
      <c r="B1358" s="22" t="s">
        <v>115</v>
      </c>
      <c r="C1358" s="22"/>
      <c r="D1358" s="20"/>
      <c r="E1358" s="20"/>
      <c r="F1358" s="20"/>
      <c r="G1358" s="656"/>
      <c r="H1358" s="22" t="s">
        <v>115</v>
      </c>
      <c r="I1358" s="20"/>
      <c r="J1358" s="20"/>
      <c r="K1358" s="20"/>
      <c r="L1358" s="20"/>
      <c r="M1358" s="788"/>
      <c r="N1358" s="25">
        <v>1</v>
      </c>
    </row>
    <row r="1359" spans="1:14" s="25" customFormat="1" ht="18.75" customHeight="1" x14ac:dyDescent="0.3">
      <c r="A1359" s="25">
        <v>1</v>
      </c>
      <c r="B1359" s="22" t="s">
        <v>137</v>
      </c>
      <c r="C1359" s="22"/>
      <c r="D1359" s="20"/>
      <c r="E1359" s="20"/>
      <c r="F1359" s="20"/>
      <c r="G1359" s="606"/>
      <c r="H1359" s="22" t="s">
        <v>138</v>
      </c>
      <c r="I1359" s="20"/>
      <c r="J1359" s="20"/>
      <c r="K1359" s="20"/>
      <c r="L1359" s="20"/>
      <c r="M1359" s="788"/>
      <c r="N1359" s="25">
        <v>1</v>
      </c>
    </row>
    <row r="1360" spans="1:14" s="25" customFormat="1" ht="18.75" customHeight="1" x14ac:dyDescent="0.3">
      <c r="A1360" s="25">
        <v>1</v>
      </c>
      <c r="C1360" s="20"/>
      <c r="D1360" s="20"/>
      <c r="E1360" s="20"/>
      <c r="F1360" s="20"/>
      <c r="G1360" s="606"/>
      <c r="I1360" s="20"/>
      <c r="J1360" s="20"/>
      <c r="K1360" s="20"/>
      <c r="L1360" s="20"/>
      <c r="M1360" s="788"/>
      <c r="N1360" s="25">
        <v>1</v>
      </c>
    </row>
    <row r="1361" spans="1:16" s="25" customFormat="1" ht="18.75" customHeight="1" x14ac:dyDescent="0.3">
      <c r="A1361" s="25">
        <v>1</v>
      </c>
      <c r="C1361" s="20"/>
      <c r="D1361" s="20"/>
      <c r="F1361" s="603" t="s">
        <v>116</v>
      </c>
      <c r="G1361" s="606"/>
      <c r="I1361" s="20"/>
      <c r="J1361" s="20"/>
      <c r="L1361" s="603" t="s">
        <v>116</v>
      </c>
      <c r="M1361" s="789"/>
      <c r="N1361" s="25">
        <v>1</v>
      </c>
      <c r="O1361" s="603" t="s">
        <v>116</v>
      </c>
      <c r="P1361" s="603" t="s">
        <v>116</v>
      </c>
    </row>
    <row r="1362" spans="1:16" s="25" customFormat="1" ht="18.75" customHeight="1" x14ac:dyDescent="0.3">
      <c r="A1362" s="25">
        <v>1</v>
      </c>
      <c r="C1362" s="20"/>
      <c r="D1362" s="20"/>
      <c r="F1362" s="603" t="s">
        <v>134</v>
      </c>
      <c r="G1362" s="606"/>
      <c r="I1362" s="20"/>
      <c r="J1362" s="20"/>
      <c r="L1362" s="603" t="s">
        <v>134</v>
      </c>
      <c r="M1362" s="789"/>
      <c r="N1362" s="25">
        <v>1</v>
      </c>
      <c r="O1362" s="603" t="s">
        <v>134</v>
      </c>
      <c r="P1362" s="603" t="s">
        <v>134</v>
      </c>
    </row>
    <row r="1363" spans="1:16" s="25" customFormat="1" ht="18.75" customHeight="1" x14ac:dyDescent="0.3">
      <c r="A1363" s="25">
        <v>1</v>
      </c>
      <c r="C1363" s="20"/>
      <c r="D1363" s="20"/>
      <c r="F1363" s="603" t="s">
        <v>117</v>
      </c>
      <c r="G1363" s="606"/>
      <c r="I1363" s="20"/>
      <c r="J1363" s="20"/>
      <c r="L1363" s="603" t="s">
        <v>117</v>
      </c>
      <c r="M1363" s="789"/>
      <c r="N1363" s="25">
        <v>1</v>
      </c>
      <c r="O1363" s="603" t="s">
        <v>117</v>
      </c>
      <c r="P1363" s="603" t="s">
        <v>117</v>
      </c>
    </row>
    <row r="1364" spans="1:16" s="25" customFormat="1" ht="18.75" customHeight="1" x14ac:dyDescent="0.3">
      <c r="A1364" s="25">
        <v>1</v>
      </c>
      <c r="C1364" s="20"/>
      <c r="D1364" s="20"/>
      <c r="F1364" s="603" t="s">
        <v>257</v>
      </c>
      <c r="G1364" s="606"/>
      <c r="I1364" s="20"/>
      <c r="J1364" s="20"/>
      <c r="L1364" s="603" t="s">
        <v>257</v>
      </c>
      <c r="M1364" s="789"/>
      <c r="N1364" s="25">
        <v>1</v>
      </c>
      <c r="O1364" s="603" t="s">
        <v>257</v>
      </c>
      <c r="P1364" s="603" t="s">
        <v>257</v>
      </c>
    </row>
    <row r="1365" spans="1:16" s="25" customFormat="1" ht="18.75" customHeight="1" x14ac:dyDescent="0.3">
      <c r="A1365" s="25">
        <v>1</v>
      </c>
      <c r="C1365" s="20"/>
      <c r="D1365" s="20"/>
      <c r="E1365" s="20"/>
      <c r="F1365" s="20"/>
      <c r="G1365" s="656"/>
      <c r="I1365" s="20"/>
      <c r="J1365" s="20"/>
      <c r="K1365" s="20"/>
      <c r="L1365" s="20"/>
      <c r="M1365" s="788"/>
      <c r="N1365" s="25">
        <v>1</v>
      </c>
    </row>
    <row r="1366" spans="1:16" s="25" customFormat="1" ht="18.75" customHeight="1" x14ac:dyDescent="0.3">
      <c r="A1366" s="25">
        <v>1</v>
      </c>
      <c r="C1366" s="20"/>
      <c r="D1366" s="20"/>
      <c r="E1366" s="20"/>
      <c r="F1366" s="20"/>
      <c r="G1366" s="656"/>
      <c r="I1366" s="20"/>
      <c r="J1366" s="20"/>
      <c r="K1366" s="20"/>
      <c r="L1366" s="20"/>
      <c r="M1366" s="788"/>
      <c r="N1366" s="25">
        <v>1</v>
      </c>
    </row>
    <row r="1367" spans="1:16" s="25" customFormat="1" ht="18.75" customHeight="1" x14ac:dyDescent="0.3">
      <c r="A1367" s="25">
        <v>1</v>
      </c>
      <c r="C1367" s="20"/>
      <c r="D1367" s="20"/>
      <c r="E1367" s="20"/>
      <c r="F1367" s="20"/>
      <c r="G1367" s="656"/>
      <c r="I1367" s="20"/>
      <c r="J1367" s="20"/>
      <c r="K1367" s="20"/>
      <c r="L1367" s="20"/>
      <c r="M1367" s="788"/>
      <c r="N1367" s="25">
        <v>1</v>
      </c>
    </row>
    <row r="1368" spans="1:16" s="25" customFormat="1" ht="18.75" customHeight="1" x14ac:dyDescent="0.3">
      <c r="A1368" s="25">
        <v>1</v>
      </c>
      <c r="C1368" s="1612" t="s">
        <v>119</v>
      </c>
      <c r="D1368" s="1612"/>
      <c r="E1368" s="1612"/>
      <c r="F1368" s="26"/>
      <c r="G1368" s="606"/>
      <c r="I1368" s="1612" t="s">
        <v>119</v>
      </c>
      <c r="J1368" s="1612"/>
      <c r="K1368" s="1612"/>
      <c r="L1368" s="26"/>
      <c r="M1368" s="788"/>
      <c r="N1368" s="25">
        <v>1</v>
      </c>
    </row>
    <row r="1369" spans="1:16" s="25" customFormat="1" ht="18.75" customHeight="1" x14ac:dyDescent="0.3">
      <c r="A1369" s="25">
        <v>1</v>
      </c>
      <c r="C1369" s="1610"/>
      <c r="D1369" s="1610"/>
      <c r="E1369" s="1610"/>
      <c r="F1369" s="27"/>
      <c r="G1369" s="606"/>
      <c r="I1369" s="1610">
        <f>C1369</f>
        <v>0</v>
      </c>
      <c r="J1369" s="1610"/>
      <c r="K1369" s="1610"/>
      <c r="L1369" s="27"/>
      <c r="M1369" s="788"/>
      <c r="N1369" s="25">
        <v>1</v>
      </c>
    </row>
    <row r="1370" spans="1:16" s="25" customFormat="1" ht="18.75" customHeight="1" x14ac:dyDescent="0.3">
      <c r="A1370" s="25">
        <v>1</v>
      </c>
      <c r="C1370" s="20"/>
      <c r="D1370" s="20"/>
      <c r="E1370" s="20"/>
      <c r="F1370" s="27"/>
      <c r="G1370" s="606"/>
      <c r="I1370" s="20"/>
      <c r="J1370" s="20"/>
      <c r="K1370" s="20"/>
      <c r="L1370" s="27"/>
      <c r="M1370" s="788"/>
      <c r="N1370" s="25">
        <v>1</v>
      </c>
    </row>
    <row r="1371" spans="1:16" s="25" customFormat="1" ht="18.75" customHeight="1" x14ac:dyDescent="0.3">
      <c r="A1371" s="25">
        <v>1</v>
      </c>
      <c r="C1371" s="882"/>
      <c r="D1371" s="20"/>
      <c r="E1371" s="20"/>
      <c r="F1371" s="27"/>
      <c r="G1371" s="606"/>
      <c r="I1371" s="882"/>
      <c r="J1371" s="20"/>
      <c r="K1371" s="20"/>
      <c r="L1371" s="27"/>
      <c r="M1371" s="788"/>
      <c r="N1371" s="25">
        <v>1</v>
      </c>
    </row>
    <row r="1372" spans="1:16" s="25" customFormat="1" ht="18.75" customHeight="1" x14ac:dyDescent="0.3">
      <c r="A1372" s="25">
        <v>1</v>
      </c>
      <c r="B1372" s="28" t="s">
        <v>120</v>
      </c>
      <c r="C1372" s="29" t="s">
        <v>121</v>
      </c>
      <c r="D1372" s="1611" t="s">
        <v>122</v>
      </c>
      <c r="E1372" s="1611"/>
      <c r="F1372" s="1611"/>
      <c r="G1372" s="606"/>
      <c r="H1372" s="28" t="s">
        <v>120</v>
      </c>
      <c r="I1372" s="29" t="s">
        <v>121</v>
      </c>
      <c r="J1372" s="1611" t="s">
        <v>123</v>
      </c>
      <c r="K1372" s="1611"/>
      <c r="L1372" s="1611"/>
      <c r="M1372" s="788"/>
      <c r="N1372" s="25">
        <v>1</v>
      </c>
    </row>
    <row r="1373" spans="1:16" s="25" customFormat="1" ht="18.75" customHeight="1" x14ac:dyDescent="0.3">
      <c r="A1373" s="25">
        <v>1</v>
      </c>
      <c r="B1373" s="28" t="s">
        <v>124</v>
      </c>
      <c r="C1373" s="28" t="s">
        <v>265</v>
      </c>
      <c r="D1373" s="29" t="s">
        <v>125</v>
      </c>
      <c r="E1373" s="883" t="s">
        <v>126</v>
      </c>
      <c r="F1373" s="883" t="s">
        <v>127</v>
      </c>
      <c r="G1373" s="606"/>
      <c r="H1373" s="28" t="s">
        <v>124</v>
      </c>
      <c r="I1373" s="28" t="s">
        <v>265</v>
      </c>
      <c r="J1373" s="29" t="s">
        <v>125</v>
      </c>
      <c r="K1373" s="883" t="s">
        <v>126</v>
      </c>
      <c r="L1373" s="883" t="s">
        <v>127</v>
      </c>
      <c r="M1373" s="788"/>
      <c r="N1373" s="25">
        <v>1</v>
      </c>
    </row>
    <row r="1374" spans="1:16" s="4" customFormat="1" ht="18.75" customHeight="1" x14ac:dyDescent="0.3">
      <c r="A1374" s="25">
        <v>1</v>
      </c>
      <c r="B1374" s="5">
        <v>1</v>
      </c>
      <c r="C1374" s="6" t="s">
        <v>26</v>
      </c>
      <c r="D1374" s="2" t="s">
        <v>7</v>
      </c>
      <c r="E1374" s="3">
        <v>60</v>
      </c>
      <c r="F1374" s="3">
        <v>152.375</v>
      </c>
      <c r="G1374" s="490"/>
      <c r="H1374" s="5">
        <v>1</v>
      </c>
      <c r="I1374" s="6" t="s">
        <v>26</v>
      </c>
      <c r="J1374" s="2" t="s">
        <v>90</v>
      </c>
      <c r="K1374" s="3">
        <v>75</v>
      </c>
      <c r="L1374" s="3">
        <v>213.32499999999999</v>
      </c>
      <c r="M1374" s="790"/>
      <c r="N1374" s="25">
        <v>1</v>
      </c>
    </row>
    <row r="1375" spans="1:16" s="50" customFormat="1" x14ac:dyDescent="0.3">
      <c r="A1375" s="25">
        <v>1</v>
      </c>
      <c r="B1375" s="883">
        <v>3</v>
      </c>
      <c r="C1375" s="6" t="s">
        <v>61</v>
      </c>
      <c r="D1375" s="2" t="s">
        <v>17</v>
      </c>
      <c r="E1375" s="3">
        <v>30</v>
      </c>
      <c r="F1375" s="3">
        <v>180</v>
      </c>
      <c r="G1375" s="605"/>
      <c r="H1375" s="883">
        <v>3</v>
      </c>
      <c r="I1375" s="6" t="s">
        <v>61</v>
      </c>
      <c r="J1375" s="2" t="s">
        <v>44</v>
      </c>
      <c r="K1375" s="3">
        <v>35</v>
      </c>
      <c r="L1375" s="3">
        <v>216</v>
      </c>
      <c r="M1375" s="786"/>
      <c r="N1375" s="25">
        <v>1</v>
      </c>
    </row>
    <row r="1376" spans="1:16" s="50" customFormat="1" x14ac:dyDescent="0.3">
      <c r="A1376" s="25">
        <v>1</v>
      </c>
      <c r="B1376" s="883" t="s">
        <v>77</v>
      </c>
      <c r="C1376" s="6" t="s">
        <v>361</v>
      </c>
      <c r="D1376" s="2" t="s">
        <v>22</v>
      </c>
      <c r="E1376" s="3">
        <v>24</v>
      </c>
      <c r="F1376" s="3">
        <v>4.5</v>
      </c>
      <c r="G1376" s="605"/>
      <c r="H1376" s="883" t="s">
        <v>77</v>
      </c>
      <c r="I1376" s="6" t="s">
        <v>361</v>
      </c>
      <c r="J1376" s="2" t="s">
        <v>22</v>
      </c>
      <c r="K1376" s="3">
        <v>24</v>
      </c>
      <c r="L1376" s="3">
        <v>4.5</v>
      </c>
      <c r="M1376" s="786"/>
      <c r="N1376" s="25">
        <v>1</v>
      </c>
    </row>
    <row r="1377" spans="1:14" s="25" customFormat="1" x14ac:dyDescent="0.3">
      <c r="A1377" s="25">
        <v>1</v>
      </c>
      <c r="B1377" s="5">
        <v>4</v>
      </c>
      <c r="C1377" s="6" t="s">
        <v>114</v>
      </c>
      <c r="D1377" s="2" t="s">
        <v>2</v>
      </c>
      <c r="E1377" s="3">
        <v>6</v>
      </c>
      <c r="F1377" s="3">
        <v>28</v>
      </c>
      <c r="G1377" s="606"/>
      <c r="H1377" s="5">
        <v>4</v>
      </c>
      <c r="I1377" s="6" t="s">
        <v>114</v>
      </c>
      <c r="J1377" s="2" t="s">
        <v>2</v>
      </c>
      <c r="K1377" s="3">
        <v>6</v>
      </c>
      <c r="L1377" s="3">
        <v>28</v>
      </c>
      <c r="M1377" s="788"/>
      <c r="N1377" s="25">
        <v>1</v>
      </c>
    </row>
    <row r="1378" spans="1:14" s="25" customFormat="1" x14ac:dyDescent="0.3">
      <c r="A1378" s="25">
        <v>1</v>
      </c>
      <c r="B1378" s="883" t="s">
        <v>23</v>
      </c>
      <c r="C1378" s="6" t="s">
        <v>107</v>
      </c>
      <c r="D1378" s="2" t="s">
        <v>14</v>
      </c>
      <c r="E1378" s="3">
        <v>3.4</v>
      </c>
      <c r="F1378" s="3">
        <v>93.2</v>
      </c>
      <c r="G1378" s="606"/>
      <c r="H1378" s="883" t="s">
        <v>23</v>
      </c>
      <c r="I1378" s="6" t="s">
        <v>107</v>
      </c>
      <c r="J1378" s="2" t="s">
        <v>14</v>
      </c>
      <c r="K1378" s="3">
        <v>3.4</v>
      </c>
      <c r="L1378" s="3">
        <v>93.2</v>
      </c>
      <c r="M1378" s="788"/>
      <c r="N1378" s="25">
        <v>1</v>
      </c>
    </row>
    <row r="1379" spans="1:14" s="8" customFormat="1" ht="18.75" customHeight="1" x14ac:dyDescent="0.3">
      <c r="A1379" s="25">
        <v>1</v>
      </c>
      <c r="B1379" s="883"/>
      <c r="C1379" s="6"/>
      <c r="D1379" s="2"/>
      <c r="E1379" s="3"/>
      <c r="F1379" s="3"/>
      <c r="G1379" s="605"/>
      <c r="H1379" s="883"/>
      <c r="I1379" s="6"/>
      <c r="J1379" s="2"/>
      <c r="K1379" s="3"/>
      <c r="L1379" s="3"/>
      <c r="M1379" s="786"/>
      <c r="N1379" s="25">
        <v>1</v>
      </c>
    </row>
    <row r="1380" spans="1:14" s="25" customFormat="1" ht="19.5" customHeight="1" x14ac:dyDescent="0.3">
      <c r="A1380" s="25">
        <v>1</v>
      </c>
      <c r="B1380" s="883"/>
      <c r="C1380" s="6"/>
      <c r="D1380" s="2"/>
      <c r="E1380" s="3"/>
      <c r="F1380" s="3"/>
      <c r="G1380" s="490"/>
      <c r="H1380" s="5"/>
      <c r="I1380" s="6"/>
      <c r="J1380" s="2"/>
      <c r="K1380" s="3"/>
      <c r="L1380" s="3"/>
      <c r="M1380" s="788"/>
      <c r="N1380" s="25">
        <v>1</v>
      </c>
    </row>
    <row r="1381" spans="1:14" s="25" customFormat="1" x14ac:dyDescent="0.3">
      <c r="A1381" s="25">
        <v>1</v>
      </c>
      <c r="B1381" s="5"/>
      <c r="C1381" s="6"/>
      <c r="D1381" s="2" t="s">
        <v>128</v>
      </c>
      <c r="E1381" s="3">
        <f>SUM(E1374:E1380)</f>
        <v>123.4</v>
      </c>
      <c r="F1381" s="3">
        <f>SUM(F1374:F1380)</f>
        <v>458.07499999999999</v>
      </c>
      <c r="G1381" s="656"/>
      <c r="H1381" s="5"/>
      <c r="I1381" s="6"/>
      <c r="J1381" s="2" t="s">
        <v>128</v>
      </c>
      <c r="K1381" s="3">
        <f>SUM(K1374:K1380)</f>
        <v>143.4</v>
      </c>
      <c r="L1381" s="3">
        <f>SUM(L1374:L1380)</f>
        <v>555.02499999999998</v>
      </c>
      <c r="M1381" s="788"/>
      <c r="N1381" s="25">
        <v>1</v>
      </c>
    </row>
    <row r="1382" spans="1:14" s="25" customFormat="1" x14ac:dyDescent="0.3">
      <c r="A1382" s="25">
        <v>1</v>
      </c>
      <c r="B1382" s="5"/>
      <c r="C1382" s="6"/>
      <c r="D1382" s="2"/>
      <c r="E1382" s="3"/>
      <c r="F1382" s="3"/>
      <c r="G1382" s="656"/>
      <c r="H1382" s="5"/>
      <c r="I1382" s="6"/>
      <c r="J1382" s="2"/>
      <c r="K1382" s="3"/>
      <c r="L1382" s="3"/>
      <c r="M1382" s="788"/>
      <c r="N1382" s="25">
        <v>1</v>
      </c>
    </row>
    <row r="1383" spans="1:14" s="25" customFormat="1" x14ac:dyDescent="0.3">
      <c r="A1383" s="25">
        <v>1</v>
      </c>
      <c r="B1383" s="28" t="s">
        <v>124</v>
      </c>
      <c r="C1383" s="3" t="s">
        <v>259</v>
      </c>
      <c r="D1383" s="2" t="s">
        <v>125</v>
      </c>
      <c r="E1383" s="3" t="s">
        <v>126</v>
      </c>
      <c r="F1383" s="3" t="s">
        <v>127</v>
      </c>
      <c r="G1383" s="656"/>
      <c r="H1383" s="28" t="s">
        <v>124</v>
      </c>
      <c r="I1383" s="3" t="s">
        <v>247</v>
      </c>
      <c r="J1383" s="2" t="s">
        <v>125</v>
      </c>
      <c r="K1383" s="3" t="s">
        <v>126</v>
      </c>
      <c r="L1383" s="3" t="s">
        <v>127</v>
      </c>
      <c r="M1383" s="788"/>
      <c r="N1383" s="25">
        <v>1</v>
      </c>
    </row>
    <row r="1384" spans="1:14" s="257" customFormat="1" ht="18.75" customHeight="1" x14ac:dyDescent="0.3">
      <c r="A1384" s="25">
        <v>1</v>
      </c>
      <c r="B1384" s="883"/>
      <c r="C1384" s="6"/>
      <c r="D1384" s="2"/>
      <c r="E1384" s="3"/>
      <c r="F1384" s="3"/>
      <c r="G1384" s="490"/>
      <c r="H1384" s="883"/>
      <c r="I1384" s="6"/>
      <c r="J1384" s="2"/>
      <c r="K1384" s="3"/>
      <c r="L1384" s="3"/>
      <c r="M1384" s="791"/>
      <c r="N1384" s="25">
        <v>1</v>
      </c>
    </row>
    <row r="1385" spans="1:14" s="25" customFormat="1" ht="19.5" customHeight="1" x14ac:dyDescent="0.3">
      <c r="A1385" s="25">
        <v>1</v>
      </c>
      <c r="B1385" s="5"/>
      <c r="C1385" s="6"/>
      <c r="D1385" s="2"/>
      <c r="E1385" s="3"/>
      <c r="F1385" s="3"/>
      <c r="G1385" s="605"/>
      <c r="H1385" s="5"/>
      <c r="I1385" s="6"/>
      <c r="J1385" s="2"/>
      <c r="K1385" s="3"/>
      <c r="L1385" s="3"/>
      <c r="M1385" s="788"/>
      <c r="N1385" s="25">
        <v>1</v>
      </c>
    </row>
    <row r="1386" spans="1:14" s="50" customFormat="1" x14ac:dyDescent="0.3">
      <c r="A1386" s="25">
        <v>1</v>
      </c>
      <c r="B1386" s="883"/>
      <c r="C1386" s="6"/>
      <c r="D1386" s="2"/>
      <c r="E1386" s="3"/>
      <c r="F1386" s="3"/>
      <c r="G1386" s="605"/>
      <c r="H1386" s="883"/>
      <c r="I1386" s="6"/>
      <c r="J1386" s="2"/>
      <c r="K1386" s="3"/>
      <c r="L1386" s="3"/>
      <c r="M1386" s="792"/>
      <c r="N1386" s="25">
        <v>1</v>
      </c>
    </row>
    <row r="1387" spans="1:14" s="50" customFormat="1" x14ac:dyDescent="0.3">
      <c r="A1387" s="25">
        <v>1</v>
      </c>
      <c r="B1387" s="883" t="s">
        <v>77</v>
      </c>
      <c r="C1387" s="6" t="s">
        <v>361</v>
      </c>
      <c r="D1387" s="2" t="s">
        <v>22</v>
      </c>
      <c r="E1387" s="3">
        <v>24</v>
      </c>
      <c r="F1387" s="3">
        <v>4.5</v>
      </c>
      <c r="G1387" s="605"/>
      <c r="H1387" s="883" t="s">
        <v>77</v>
      </c>
      <c r="I1387" s="6" t="s">
        <v>361</v>
      </c>
      <c r="J1387" s="2" t="s">
        <v>22</v>
      </c>
      <c r="K1387" s="3">
        <v>24</v>
      </c>
      <c r="L1387" s="3">
        <v>4.5</v>
      </c>
      <c r="M1387" s="786"/>
      <c r="N1387" s="25">
        <v>1</v>
      </c>
    </row>
    <row r="1388" spans="1:14" s="25" customFormat="1" ht="19.5" customHeight="1" x14ac:dyDescent="0.3">
      <c r="A1388" s="25">
        <v>1</v>
      </c>
      <c r="B1388" s="883" t="s">
        <v>23</v>
      </c>
      <c r="C1388" s="6" t="s">
        <v>144</v>
      </c>
      <c r="D1388" s="2" t="s">
        <v>2</v>
      </c>
      <c r="E1388" s="3">
        <v>15</v>
      </c>
      <c r="F1388" s="3">
        <v>88</v>
      </c>
      <c r="G1388" s="656"/>
      <c r="H1388" s="883" t="s">
        <v>23</v>
      </c>
      <c r="I1388" s="6" t="s">
        <v>144</v>
      </c>
      <c r="J1388" s="2" t="s">
        <v>2</v>
      </c>
      <c r="K1388" s="3">
        <v>15</v>
      </c>
      <c r="L1388" s="3">
        <v>88</v>
      </c>
      <c r="M1388" s="788"/>
      <c r="N1388" s="25">
        <v>1</v>
      </c>
    </row>
    <row r="1389" spans="1:14" s="50" customFormat="1" x14ac:dyDescent="0.3">
      <c r="A1389" s="25">
        <v>1</v>
      </c>
      <c r="B1389" s="883" t="s">
        <v>51</v>
      </c>
      <c r="C1389" s="6" t="s">
        <v>107</v>
      </c>
      <c r="D1389" s="2" t="s">
        <v>14</v>
      </c>
      <c r="E1389" s="3">
        <v>3.4</v>
      </c>
      <c r="F1389" s="3">
        <v>93.2</v>
      </c>
      <c r="G1389" s="605"/>
      <c r="H1389" s="883" t="s">
        <v>51</v>
      </c>
      <c r="I1389" s="6" t="s">
        <v>107</v>
      </c>
      <c r="J1389" s="2" t="s">
        <v>14</v>
      </c>
      <c r="K1389" s="3">
        <v>3.4</v>
      </c>
      <c r="L1389" s="3">
        <v>93.2</v>
      </c>
      <c r="M1389" s="786"/>
      <c r="N1389" s="25">
        <v>1</v>
      </c>
    </row>
    <row r="1390" spans="1:14" s="25" customFormat="1" ht="19.5" customHeight="1" x14ac:dyDescent="0.3">
      <c r="A1390" s="25">
        <v>1</v>
      </c>
      <c r="B1390" s="883" t="s">
        <v>15</v>
      </c>
      <c r="C1390" s="6" t="s">
        <v>108</v>
      </c>
      <c r="D1390" s="2" t="s">
        <v>65</v>
      </c>
      <c r="E1390" s="3">
        <v>1.2</v>
      </c>
      <c r="F1390" s="3">
        <v>21.5</v>
      </c>
      <c r="G1390" s="656"/>
      <c r="H1390" s="883" t="s">
        <v>15</v>
      </c>
      <c r="I1390" s="6" t="s">
        <v>108</v>
      </c>
      <c r="J1390" s="2" t="s">
        <v>65</v>
      </c>
      <c r="K1390" s="3">
        <v>1.2</v>
      </c>
      <c r="L1390" s="3">
        <v>21.5</v>
      </c>
      <c r="M1390" s="788"/>
      <c r="N1390" s="25">
        <v>1</v>
      </c>
    </row>
    <row r="1391" spans="1:14" s="25" customFormat="1" ht="18.75" customHeight="1" x14ac:dyDescent="0.3">
      <c r="A1391" s="25">
        <v>1</v>
      </c>
      <c r="B1391" s="883">
        <v>8</v>
      </c>
      <c r="C1391" s="6" t="s">
        <v>360</v>
      </c>
      <c r="D1391" s="2" t="s">
        <v>5</v>
      </c>
      <c r="E1391" s="3">
        <v>20</v>
      </c>
      <c r="F1391" s="3">
        <v>140</v>
      </c>
      <c r="G1391" s="490"/>
      <c r="H1391" s="883">
        <v>8</v>
      </c>
      <c r="I1391" s="6" t="s">
        <v>360</v>
      </c>
      <c r="J1391" s="2" t="s">
        <v>5</v>
      </c>
      <c r="K1391" s="3">
        <v>20</v>
      </c>
      <c r="L1391" s="3">
        <v>140</v>
      </c>
      <c r="M1391" s="788"/>
      <c r="N1391" s="25">
        <v>1</v>
      </c>
    </row>
    <row r="1392" spans="1:14" s="50" customFormat="1" x14ac:dyDescent="0.3">
      <c r="A1392" s="25">
        <v>1</v>
      </c>
      <c r="B1392" s="5"/>
      <c r="C1392" s="6"/>
      <c r="D1392" s="2"/>
      <c r="E1392" s="3"/>
      <c r="F1392" s="3"/>
      <c r="G1392" s="657"/>
      <c r="H1392" s="5"/>
      <c r="I1392" s="6"/>
      <c r="J1392" s="2"/>
      <c r="K1392" s="3"/>
      <c r="L1392" s="3"/>
      <c r="M1392" s="792"/>
      <c r="N1392" s="25">
        <v>1</v>
      </c>
    </row>
    <row r="1393" spans="1:16" s="25" customFormat="1" x14ac:dyDescent="0.3">
      <c r="A1393" s="25">
        <v>1</v>
      </c>
      <c r="B1393" s="883"/>
      <c r="C1393" s="6"/>
      <c r="D1393" s="2" t="s">
        <v>128</v>
      </c>
      <c r="E1393" s="3">
        <f>SUM(E1384:E1392)</f>
        <v>63.6</v>
      </c>
      <c r="F1393" s="3">
        <f>SUM(F1384:F1392)</f>
        <v>347.2</v>
      </c>
      <c r="G1393" s="658"/>
      <c r="H1393" s="883"/>
      <c r="I1393" s="6"/>
      <c r="J1393" s="2" t="s">
        <v>128</v>
      </c>
      <c r="K1393" s="3">
        <f>SUM(K1384:K1392)</f>
        <v>63.6</v>
      </c>
      <c r="L1393" s="3">
        <f>SUM(L1384:L1392)</f>
        <v>347.2</v>
      </c>
      <c r="M1393" s="788"/>
      <c r="N1393" s="25">
        <v>1</v>
      </c>
    </row>
    <row r="1394" spans="1:16" s="25" customFormat="1" x14ac:dyDescent="0.3">
      <c r="A1394" s="25">
        <v>1</v>
      </c>
      <c r="B1394" s="5"/>
      <c r="C1394" s="6"/>
      <c r="D1394" s="2"/>
      <c r="E1394" s="3"/>
      <c r="F1394" s="3"/>
      <c r="G1394" s="656"/>
      <c r="H1394" s="5"/>
      <c r="I1394" s="6"/>
      <c r="J1394" s="2"/>
      <c r="K1394" s="3"/>
      <c r="L1394" s="3"/>
      <c r="M1394" s="788"/>
      <c r="N1394" s="25">
        <v>1</v>
      </c>
    </row>
    <row r="1395" spans="1:16" s="25" customFormat="1" x14ac:dyDescent="0.3">
      <c r="A1395" s="25">
        <v>1</v>
      </c>
      <c r="B1395" s="883"/>
      <c r="C1395" s="6"/>
      <c r="D1395" s="2" t="s">
        <v>136</v>
      </c>
      <c r="E1395" s="3">
        <f>+E1393+E1381</f>
        <v>187</v>
      </c>
      <c r="F1395" s="3">
        <f>+F1393+F1381</f>
        <v>805.27499999999998</v>
      </c>
      <c r="G1395" s="659"/>
      <c r="H1395" s="3"/>
      <c r="I1395" s="3"/>
      <c r="J1395" s="3" t="s">
        <v>136</v>
      </c>
      <c r="K1395" s="3">
        <f>+K1393+K1381</f>
        <v>207</v>
      </c>
      <c r="L1395" s="3">
        <f>+L1393+L1381</f>
        <v>902.22499999999991</v>
      </c>
      <c r="M1395" s="788"/>
      <c r="N1395" s="25">
        <v>1</v>
      </c>
    </row>
    <row r="1396" spans="1:16" s="25" customFormat="1" x14ac:dyDescent="0.3">
      <c r="A1396" s="25">
        <v>1</v>
      </c>
      <c r="B1396" s="461"/>
      <c r="C1396" s="461"/>
      <c r="D1396" s="461"/>
      <c r="E1396" s="461"/>
      <c r="F1396" s="461"/>
      <c r="G1396" s="660"/>
      <c r="H1396" s="36"/>
      <c r="I1396" s="463"/>
      <c r="J1396" s="463"/>
      <c r="K1396" s="463"/>
      <c r="L1396" s="463"/>
      <c r="M1396" s="788"/>
      <c r="N1396" s="25">
        <v>1</v>
      </c>
    </row>
    <row r="1397" spans="1:16" s="25" customFormat="1" x14ac:dyDescent="0.3">
      <c r="A1397" s="25">
        <v>1</v>
      </c>
      <c r="B1397" s="461"/>
      <c r="C1397" s="461"/>
      <c r="D1397" s="461"/>
      <c r="E1397" s="461"/>
      <c r="F1397" s="461"/>
      <c r="G1397" s="660"/>
      <c r="H1397" s="36"/>
      <c r="I1397" s="463"/>
      <c r="J1397" s="463"/>
      <c r="K1397" s="463"/>
      <c r="L1397" s="463"/>
      <c r="M1397" s="788"/>
      <c r="N1397" s="25">
        <v>1</v>
      </c>
    </row>
    <row r="1398" spans="1:16" s="25" customFormat="1" ht="21" customHeight="1" x14ac:dyDescent="0.3">
      <c r="A1398" s="25">
        <v>1</v>
      </c>
      <c r="B1398" s="461"/>
      <c r="C1398" s="36"/>
      <c r="D1398" s="462"/>
      <c r="E1398" s="463"/>
      <c r="F1398" s="463"/>
      <c r="G1398" s="659"/>
      <c r="H1398" s="463"/>
      <c r="I1398" s="463"/>
      <c r="J1398" s="463"/>
      <c r="K1398" s="463"/>
      <c r="L1398" s="463"/>
      <c r="M1398" s="788"/>
      <c r="N1398" s="25">
        <v>1</v>
      </c>
    </row>
    <row r="1399" spans="1:16" s="25" customFormat="1" ht="24" customHeight="1" x14ac:dyDescent="0.3">
      <c r="A1399" s="25">
        <v>1</v>
      </c>
      <c r="C1399" s="37" t="s">
        <v>130</v>
      </c>
      <c r="E1399" s="94" t="s">
        <v>131</v>
      </c>
      <c r="F1399" s="20"/>
      <c r="G1399" s="606"/>
      <c r="I1399" s="37" t="s">
        <v>130</v>
      </c>
      <c r="K1399" s="94" t="s">
        <v>131</v>
      </c>
      <c r="L1399" s="20"/>
      <c r="M1399" s="788"/>
      <c r="N1399" s="25">
        <v>1</v>
      </c>
    </row>
    <row r="1400" spans="1:16" s="25" customFormat="1" ht="51.75" customHeight="1" x14ac:dyDescent="0.3">
      <c r="A1400" s="25">
        <v>1</v>
      </c>
      <c r="C1400" s="38" t="s">
        <v>132</v>
      </c>
      <c r="E1400" s="38" t="s">
        <v>140</v>
      </c>
      <c r="F1400" s="39"/>
      <c r="G1400" s="606"/>
      <c r="I1400" s="38" t="s">
        <v>139</v>
      </c>
      <c r="K1400" s="38" t="s">
        <v>140</v>
      </c>
      <c r="L1400" s="39"/>
      <c r="M1400" s="788"/>
      <c r="N1400" s="25">
        <v>1</v>
      </c>
    </row>
    <row r="1401" spans="1:16" s="25" customFormat="1" ht="18.75" customHeight="1" x14ac:dyDescent="0.3">
      <c r="A1401" s="25">
        <v>1</v>
      </c>
      <c r="C1401" s="20"/>
      <c r="D1401" s="20"/>
      <c r="E1401" s="20"/>
      <c r="F1401" s="20"/>
      <c r="G1401" s="656"/>
      <c r="I1401" s="20"/>
      <c r="J1401" s="20"/>
      <c r="K1401" s="20"/>
      <c r="L1401" s="20"/>
      <c r="M1401" s="788"/>
      <c r="N1401" s="25">
        <v>1</v>
      </c>
    </row>
    <row r="1402" spans="1:16" s="96" customFormat="1" ht="24.75" customHeight="1" x14ac:dyDescent="0.3">
      <c r="A1402" s="25">
        <v>1</v>
      </c>
      <c r="C1402" s="642"/>
      <c r="D1402" s="643"/>
      <c r="E1402" s="642"/>
      <c r="F1402" s="644"/>
      <c r="G1402" s="606"/>
      <c r="H1402" s="643"/>
      <c r="I1402" s="642"/>
      <c r="J1402" s="643"/>
      <c r="K1402" s="642"/>
      <c r="L1402" s="644"/>
      <c r="M1402" s="787"/>
      <c r="N1402" s="25">
        <v>1</v>
      </c>
    </row>
    <row r="1403" spans="1:16" s="25" customFormat="1" ht="23.25" customHeight="1" x14ac:dyDescent="0.3">
      <c r="A1403" s="25">
        <v>1</v>
      </c>
      <c r="C1403" s="38"/>
      <c r="E1403" s="38"/>
      <c r="F1403" s="39"/>
      <c r="G1403" s="606"/>
      <c r="H1403" s="519"/>
      <c r="I1403" s="508"/>
      <c r="J1403" s="519"/>
      <c r="K1403" s="520"/>
      <c r="L1403" s="519"/>
      <c r="M1403" s="788"/>
      <c r="N1403" s="25">
        <v>1</v>
      </c>
    </row>
    <row r="1404" spans="1:16" s="25" customFormat="1" ht="18.75" customHeight="1" x14ac:dyDescent="0.3">
      <c r="A1404" s="25">
        <v>1</v>
      </c>
      <c r="B1404" s="538" t="s">
        <v>115</v>
      </c>
      <c r="C1404" s="538"/>
      <c r="D1404" s="539"/>
      <c r="E1404" s="539"/>
      <c r="F1404" s="539"/>
      <c r="G1404" s="656"/>
      <c r="H1404" s="22" t="s">
        <v>115</v>
      </c>
      <c r="I1404" s="20"/>
      <c r="J1404" s="20"/>
      <c r="K1404" s="20"/>
      <c r="L1404" s="20"/>
      <c r="M1404" s="788"/>
      <c r="N1404" s="25">
        <v>1</v>
      </c>
    </row>
    <row r="1405" spans="1:16" s="25" customFormat="1" ht="18.75" customHeight="1" x14ac:dyDescent="0.3">
      <c r="A1405" s="25">
        <v>1</v>
      </c>
      <c r="B1405" s="538" t="s">
        <v>137</v>
      </c>
      <c r="C1405" s="538"/>
      <c r="D1405" s="539"/>
      <c r="E1405" s="539"/>
      <c r="F1405" s="539"/>
      <c r="G1405" s="606"/>
      <c r="H1405" s="22" t="s">
        <v>138</v>
      </c>
      <c r="I1405" s="20"/>
      <c r="J1405" s="20"/>
      <c r="K1405" s="20"/>
      <c r="L1405" s="20"/>
      <c r="M1405" s="788"/>
      <c r="N1405" s="25">
        <v>1</v>
      </c>
    </row>
    <row r="1406" spans="1:16" s="25" customFormat="1" ht="18.75" customHeight="1" x14ac:dyDescent="0.3">
      <c r="A1406" s="25">
        <v>1</v>
      </c>
      <c r="B1406" s="537"/>
      <c r="C1406" s="539"/>
      <c r="D1406" s="539"/>
      <c r="E1406" s="539"/>
      <c r="F1406" s="539"/>
      <c r="G1406" s="606"/>
      <c r="I1406" s="20"/>
      <c r="J1406" s="20"/>
      <c r="K1406" s="20"/>
      <c r="L1406" s="20"/>
      <c r="M1406" s="788"/>
      <c r="N1406" s="25">
        <v>1</v>
      </c>
    </row>
    <row r="1407" spans="1:16" s="25" customFormat="1" ht="18.75" customHeight="1" x14ac:dyDescent="0.3">
      <c r="A1407" s="25">
        <v>1</v>
      </c>
      <c r="B1407" s="537"/>
      <c r="C1407" s="539"/>
      <c r="D1407" s="539"/>
      <c r="E1407" s="537"/>
      <c r="F1407" s="632" t="s">
        <v>116</v>
      </c>
      <c r="G1407" s="606"/>
      <c r="I1407" s="20"/>
      <c r="J1407" s="20"/>
      <c r="L1407" s="603" t="s">
        <v>116</v>
      </c>
      <c r="M1407" s="789"/>
      <c r="N1407" s="25">
        <v>1</v>
      </c>
      <c r="O1407" s="603"/>
      <c r="P1407" s="603"/>
    </row>
    <row r="1408" spans="1:16" s="25" customFormat="1" ht="18.75" customHeight="1" x14ac:dyDescent="0.3">
      <c r="A1408" s="25">
        <v>1</v>
      </c>
      <c r="B1408" s="537"/>
      <c r="C1408" s="539"/>
      <c r="D1408" s="539"/>
      <c r="E1408" s="537"/>
      <c r="F1408" s="632" t="s">
        <v>134</v>
      </c>
      <c r="G1408" s="606"/>
      <c r="I1408" s="20"/>
      <c r="J1408" s="20"/>
      <c r="L1408" s="603" t="s">
        <v>134</v>
      </c>
      <c r="M1408" s="789"/>
      <c r="N1408" s="25">
        <v>1</v>
      </c>
      <c r="O1408" s="603"/>
      <c r="P1408" s="603"/>
    </row>
    <row r="1409" spans="1:16" s="25" customFormat="1" ht="18.75" customHeight="1" x14ac:dyDescent="0.3">
      <c r="A1409" s="25">
        <v>1</v>
      </c>
      <c r="B1409" s="537"/>
      <c r="C1409" s="539"/>
      <c r="D1409" s="539"/>
      <c r="E1409" s="537"/>
      <c r="F1409" s="632" t="s">
        <v>117</v>
      </c>
      <c r="G1409" s="606"/>
      <c r="I1409" s="20"/>
      <c r="J1409" s="20"/>
      <c r="L1409" s="603" t="s">
        <v>117</v>
      </c>
      <c r="M1409" s="789"/>
      <c r="N1409" s="25">
        <v>1</v>
      </c>
      <c r="O1409" s="603"/>
      <c r="P1409" s="603"/>
    </row>
    <row r="1410" spans="1:16" s="25" customFormat="1" ht="18.75" customHeight="1" x14ac:dyDescent="0.3">
      <c r="A1410" s="25">
        <v>1</v>
      </c>
      <c r="B1410" s="537"/>
      <c r="C1410" s="539"/>
      <c r="D1410" s="539"/>
      <c r="E1410" s="537"/>
      <c r="F1410" s="632" t="s">
        <v>257</v>
      </c>
      <c r="G1410" s="606"/>
      <c r="I1410" s="20"/>
      <c r="J1410" s="20"/>
      <c r="L1410" s="603" t="s">
        <v>257</v>
      </c>
      <c r="M1410" s="789"/>
      <c r="N1410" s="25">
        <v>1</v>
      </c>
      <c r="O1410" s="603"/>
      <c r="P1410" s="603"/>
    </row>
    <row r="1411" spans="1:16" s="25" customFormat="1" ht="18.75" customHeight="1" x14ac:dyDescent="0.3">
      <c r="A1411" s="25">
        <v>1</v>
      </c>
      <c r="B1411" s="537"/>
      <c r="C1411" s="539"/>
      <c r="D1411" s="539"/>
      <c r="E1411" s="539"/>
      <c r="F1411" s="539"/>
      <c r="G1411" s="656"/>
      <c r="I1411" s="20"/>
      <c r="J1411" s="20"/>
      <c r="K1411" s="20"/>
      <c r="L1411" s="20"/>
      <c r="M1411" s="788"/>
      <c r="N1411" s="25">
        <v>1</v>
      </c>
    </row>
    <row r="1412" spans="1:16" s="25" customFormat="1" ht="18.75" customHeight="1" x14ac:dyDescent="0.3">
      <c r="A1412" s="25">
        <v>1</v>
      </c>
      <c r="B1412" s="537"/>
      <c r="C1412" s="539"/>
      <c r="D1412" s="539"/>
      <c r="E1412" s="539"/>
      <c r="F1412" s="539"/>
      <c r="G1412" s="656"/>
      <c r="I1412" s="20"/>
      <c r="J1412" s="20"/>
      <c r="K1412" s="20"/>
      <c r="L1412" s="20"/>
      <c r="M1412" s="788"/>
      <c r="N1412" s="25">
        <v>1</v>
      </c>
    </row>
    <row r="1413" spans="1:16" s="25" customFormat="1" ht="18.75" customHeight="1" x14ac:dyDescent="0.3">
      <c r="A1413" s="25">
        <v>1</v>
      </c>
      <c r="B1413" s="537"/>
      <c r="C1413" s="539"/>
      <c r="D1413" s="539"/>
      <c r="E1413" s="539"/>
      <c r="F1413" s="539"/>
      <c r="G1413" s="656"/>
      <c r="I1413" s="20"/>
      <c r="J1413" s="20"/>
      <c r="K1413" s="20"/>
      <c r="L1413" s="20"/>
      <c r="M1413" s="788"/>
      <c r="N1413" s="25">
        <v>1</v>
      </c>
    </row>
    <row r="1414" spans="1:16" s="25" customFormat="1" ht="18.75" customHeight="1" x14ac:dyDescent="0.3">
      <c r="A1414" s="25">
        <v>1</v>
      </c>
      <c r="B1414" s="537"/>
      <c r="C1414" s="1616" t="s">
        <v>119</v>
      </c>
      <c r="D1414" s="1616"/>
      <c r="E1414" s="1616"/>
      <c r="F1414" s="541"/>
      <c r="G1414" s="606"/>
      <c r="I1414" s="1612" t="s">
        <v>119</v>
      </c>
      <c r="J1414" s="1612"/>
      <c r="K1414" s="1612"/>
      <c r="L1414" s="26"/>
      <c r="M1414" s="788"/>
      <c r="N1414" s="25">
        <v>1</v>
      </c>
    </row>
    <row r="1415" spans="1:16" s="25" customFormat="1" ht="18.75" customHeight="1" x14ac:dyDescent="0.3">
      <c r="A1415" s="25">
        <v>1</v>
      </c>
      <c r="B1415" s="537"/>
      <c r="C1415" s="1617"/>
      <c r="D1415" s="1617"/>
      <c r="E1415" s="1617"/>
      <c r="F1415" s="542"/>
      <c r="G1415" s="606"/>
      <c r="I1415" s="1610">
        <f>C1415</f>
        <v>0</v>
      </c>
      <c r="J1415" s="1610"/>
      <c r="K1415" s="1610"/>
      <c r="L1415" s="27"/>
      <c r="M1415" s="788"/>
      <c r="N1415" s="25">
        <v>1</v>
      </c>
    </row>
    <row r="1416" spans="1:16" s="25" customFormat="1" ht="18.75" customHeight="1" x14ac:dyDescent="0.3">
      <c r="A1416" s="25">
        <v>1</v>
      </c>
      <c r="B1416" s="537"/>
      <c r="C1416" s="539"/>
      <c r="D1416" s="539"/>
      <c r="E1416" s="539"/>
      <c r="F1416" s="542"/>
      <c r="G1416" s="606"/>
      <c r="I1416" s="20"/>
      <c r="J1416" s="20"/>
      <c r="K1416" s="20"/>
      <c r="L1416" s="27"/>
      <c r="M1416" s="788"/>
      <c r="N1416" s="25">
        <v>1</v>
      </c>
    </row>
    <row r="1417" spans="1:16" s="25" customFormat="1" ht="18.75" customHeight="1" x14ac:dyDescent="0.3">
      <c r="A1417" s="25">
        <v>1</v>
      </c>
      <c r="B1417" s="537"/>
      <c r="C1417" s="892"/>
      <c r="D1417" s="539"/>
      <c r="E1417" s="539"/>
      <c r="F1417" s="542"/>
      <c r="G1417" s="606"/>
      <c r="I1417" s="882"/>
      <c r="J1417" s="20"/>
      <c r="K1417" s="20"/>
      <c r="L1417" s="27"/>
      <c r="M1417" s="788"/>
      <c r="N1417" s="25">
        <v>1</v>
      </c>
    </row>
    <row r="1418" spans="1:16" s="25" customFormat="1" ht="18.75" customHeight="1" x14ac:dyDescent="0.3">
      <c r="A1418" s="25">
        <v>1</v>
      </c>
      <c r="B1418" s="543" t="s">
        <v>120</v>
      </c>
      <c r="C1418" s="544" t="s">
        <v>121</v>
      </c>
      <c r="D1418" s="1618" t="s">
        <v>122</v>
      </c>
      <c r="E1418" s="1618"/>
      <c r="F1418" s="1618"/>
      <c r="G1418" s="606"/>
      <c r="H1418" s="28" t="s">
        <v>120</v>
      </c>
      <c r="I1418" s="29" t="s">
        <v>121</v>
      </c>
      <c r="J1418" s="1611" t="s">
        <v>123</v>
      </c>
      <c r="K1418" s="1611"/>
      <c r="L1418" s="1611"/>
      <c r="M1418" s="788"/>
      <c r="N1418" s="25">
        <v>1</v>
      </c>
    </row>
    <row r="1419" spans="1:16" s="25" customFormat="1" ht="18.75" customHeight="1" x14ac:dyDescent="0.3">
      <c r="A1419" s="25">
        <v>1</v>
      </c>
      <c r="B1419" s="543" t="s">
        <v>124</v>
      </c>
      <c r="C1419" s="543" t="s">
        <v>265</v>
      </c>
      <c r="D1419" s="544" t="s">
        <v>125</v>
      </c>
      <c r="E1419" s="893" t="s">
        <v>126</v>
      </c>
      <c r="F1419" s="893" t="s">
        <v>127</v>
      </c>
      <c r="G1419" s="606"/>
      <c r="H1419" s="28" t="s">
        <v>124</v>
      </c>
      <c r="I1419" s="28" t="s">
        <v>265</v>
      </c>
      <c r="J1419" s="29" t="s">
        <v>125</v>
      </c>
      <c r="K1419" s="883" t="s">
        <v>126</v>
      </c>
      <c r="L1419" s="883" t="s">
        <v>127</v>
      </c>
      <c r="M1419" s="788"/>
      <c r="N1419" s="25">
        <v>1</v>
      </c>
    </row>
    <row r="1420" spans="1:16" s="4" customFormat="1" ht="18.75" customHeight="1" x14ac:dyDescent="0.3">
      <c r="A1420" s="25">
        <v>1</v>
      </c>
      <c r="B1420" s="548" t="s">
        <v>8</v>
      </c>
      <c r="C1420" s="545" t="s">
        <v>58</v>
      </c>
      <c r="D1420" s="546" t="s">
        <v>59</v>
      </c>
      <c r="E1420" s="547">
        <v>80</v>
      </c>
      <c r="F1420" s="547">
        <v>336.63</v>
      </c>
      <c r="G1420" s="490"/>
      <c r="H1420" s="5" t="s">
        <v>8</v>
      </c>
      <c r="I1420" s="6" t="s">
        <v>58</v>
      </c>
      <c r="J1420" s="2" t="s">
        <v>60</v>
      </c>
      <c r="K1420" s="3">
        <v>90</v>
      </c>
      <c r="L1420" s="3">
        <v>376.70499999999998</v>
      </c>
      <c r="M1420" s="790"/>
      <c r="N1420" s="25">
        <v>1</v>
      </c>
    </row>
    <row r="1421" spans="1:16" s="50" customFormat="1" x14ac:dyDescent="0.3">
      <c r="A1421" s="25">
        <v>1</v>
      </c>
      <c r="B1421" s="893" t="s">
        <v>3</v>
      </c>
      <c r="C1421" s="545" t="s">
        <v>87</v>
      </c>
      <c r="D1421" s="546" t="s">
        <v>22</v>
      </c>
      <c r="E1421" s="547">
        <v>22</v>
      </c>
      <c r="F1421" s="547">
        <v>5.5719999999999992</v>
      </c>
      <c r="G1421" s="605"/>
      <c r="H1421" s="883" t="s">
        <v>3</v>
      </c>
      <c r="I1421" s="6" t="s">
        <v>87</v>
      </c>
      <c r="J1421" s="2" t="s">
        <v>22</v>
      </c>
      <c r="K1421" s="3">
        <v>22</v>
      </c>
      <c r="L1421" s="3">
        <v>5.5719999999999992</v>
      </c>
      <c r="M1421" s="786"/>
      <c r="N1421" s="25">
        <v>1</v>
      </c>
    </row>
    <row r="1422" spans="1:16" s="25" customFormat="1" x14ac:dyDescent="0.3">
      <c r="A1422" s="25">
        <v>1</v>
      </c>
      <c r="B1422" s="548">
        <v>3</v>
      </c>
      <c r="C1422" s="545" t="s">
        <v>114</v>
      </c>
      <c r="D1422" s="546" t="s">
        <v>2</v>
      </c>
      <c r="E1422" s="547">
        <v>6</v>
      </c>
      <c r="F1422" s="547">
        <v>28</v>
      </c>
      <c r="G1422" s="606"/>
      <c r="H1422" s="5">
        <v>3</v>
      </c>
      <c r="I1422" s="6" t="s">
        <v>114</v>
      </c>
      <c r="J1422" s="2" t="s">
        <v>2</v>
      </c>
      <c r="K1422" s="3">
        <v>6</v>
      </c>
      <c r="L1422" s="3">
        <v>28</v>
      </c>
      <c r="M1422" s="788"/>
      <c r="N1422" s="25">
        <v>1</v>
      </c>
    </row>
    <row r="1423" spans="1:16" s="417" customFormat="1" ht="21" customHeight="1" x14ac:dyDescent="0.3">
      <c r="A1423" s="25">
        <v>1</v>
      </c>
      <c r="B1423" s="893" t="s">
        <v>77</v>
      </c>
      <c r="C1423" s="545" t="s">
        <v>93</v>
      </c>
      <c r="D1423" s="546" t="s">
        <v>2</v>
      </c>
      <c r="E1423" s="547">
        <v>75</v>
      </c>
      <c r="F1423" s="547">
        <v>92</v>
      </c>
      <c r="G1423" s="662"/>
      <c r="H1423" s="883" t="s">
        <v>77</v>
      </c>
      <c r="I1423" s="6" t="s">
        <v>93</v>
      </c>
      <c r="J1423" s="2" t="s">
        <v>2</v>
      </c>
      <c r="K1423" s="3">
        <v>75</v>
      </c>
      <c r="L1423" s="3">
        <v>92</v>
      </c>
      <c r="M1423" s="793"/>
      <c r="N1423" s="25">
        <v>1</v>
      </c>
    </row>
    <row r="1424" spans="1:16" s="8" customFormat="1" ht="18.75" customHeight="1" x14ac:dyDescent="0.3">
      <c r="A1424" s="25">
        <v>1</v>
      </c>
      <c r="B1424" s="893" t="s">
        <v>23</v>
      </c>
      <c r="C1424" s="545" t="s">
        <v>356</v>
      </c>
      <c r="D1424" s="546" t="s">
        <v>12</v>
      </c>
      <c r="E1424" s="547">
        <v>60</v>
      </c>
      <c r="F1424" s="547">
        <v>214.15</v>
      </c>
      <c r="G1424" s="605"/>
      <c r="H1424" s="883" t="s">
        <v>23</v>
      </c>
      <c r="I1424" s="6" t="s">
        <v>356</v>
      </c>
      <c r="J1424" s="2" t="s">
        <v>12</v>
      </c>
      <c r="K1424" s="3">
        <v>60</v>
      </c>
      <c r="L1424" s="3">
        <v>214.15</v>
      </c>
      <c r="M1424" s="786"/>
      <c r="N1424" s="25">
        <v>1</v>
      </c>
    </row>
    <row r="1425" spans="1:14" s="25" customFormat="1" ht="19.5" customHeight="1" x14ac:dyDescent="0.3">
      <c r="A1425" s="25">
        <v>1</v>
      </c>
      <c r="B1425" s="893"/>
      <c r="C1425" s="545"/>
      <c r="D1425" s="546"/>
      <c r="E1425" s="547"/>
      <c r="F1425" s="547"/>
      <c r="G1425" s="490"/>
      <c r="H1425" s="883"/>
      <c r="I1425" s="6"/>
      <c r="J1425" s="2"/>
      <c r="K1425" s="3"/>
      <c r="L1425" s="3"/>
      <c r="M1425" s="788"/>
      <c r="N1425" s="25">
        <v>1</v>
      </c>
    </row>
    <row r="1426" spans="1:14" s="25" customFormat="1" x14ac:dyDescent="0.3">
      <c r="A1426" s="25">
        <v>1</v>
      </c>
      <c r="B1426" s="548"/>
      <c r="C1426" s="545"/>
      <c r="D1426" s="546" t="s">
        <v>128</v>
      </c>
      <c r="E1426" s="547">
        <f>SUM(E1420:E1425)</f>
        <v>243</v>
      </c>
      <c r="F1426" s="547">
        <f>SUM(F1420:F1425)</f>
        <v>676.35199999999998</v>
      </c>
      <c r="G1426" s="656"/>
      <c r="H1426" s="5"/>
      <c r="I1426" s="6"/>
      <c r="J1426" s="2" t="s">
        <v>128</v>
      </c>
      <c r="K1426" s="3">
        <f>SUM(K1420:K1425)</f>
        <v>253</v>
      </c>
      <c r="L1426" s="3">
        <f>SUM(L1420:L1425)</f>
        <v>716.42700000000002</v>
      </c>
      <c r="M1426" s="788"/>
      <c r="N1426" s="25">
        <v>1</v>
      </c>
    </row>
    <row r="1427" spans="1:14" s="25" customFormat="1" x14ac:dyDescent="0.3">
      <c r="A1427" s="25">
        <v>1</v>
      </c>
      <c r="B1427" s="548"/>
      <c r="C1427" s="545"/>
      <c r="D1427" s="546"/>
      <c r="E1427" s="547"/>
      <c r="F1427" s="547"/>
      <c r="G1427" s="656"/>
      <c r="H1427" s="5"/>
      <c r="I1427" s="6"/>
      <c r="J1427" s="2"/>
      <c r="K1427" s="3"/>
      <c r="L1427" s="3"/>
      <c r="M1427" s="788"/>
      <c r="N1427" s="25">
        <v>1</v>
      </c>
    </row>
    <row r="1428" spans="1:14" s="25" customFormat="1" x14ac:dyDescent="0.3">
      <c r="A1428" s="25">
        <v>1</v>
      </c>
      <c r="B1428" s="543" t="s">
        <v>124</v>
      </c>
      <c r="C1428" s="547" t="s">
        <v>259</v>
      </c>
      <c r="D1428" s="546" t="s">
        <v>125</v>
      </c>
      <c r="E1428" s="547" t="s">
        <v>126</v>
      </c>
      <c r="F1428" s="547" t="s">
        <v>127</v>
      </c>
      <c r="G1428" s="663"/>
      <c r="H1428" s="28" t="s">
        <v>124</v>
      </c>
      <c r="I1428" s="3" t="s">
        <v>247</v>
      </c>
      <c r="J1428" s="2" t="s">
        <v>125</v>
      </c>
      <c r="K1428" s="3" t="s">
        <v>126</v>
      </c>
      <c r="L1428" s="3" t="s">
        <v>127</v>
      </c>
      <c r="M1428" s="788"/>
      <c r="N1428" s="25">
        <v>1</v>
      </c>
    </row>
    <row r="1429" spans="1:14" s="257" customFormat="1" ht="18.75" customHeight="1" x14ac:dyDescent="0.3">
      <c r="A1429" s="25">
        <v>1</v>
      </c>
      <c r="B1429" s="893" t="s">
        <v>8</v>
      </c>
      <c r="C1429" s="545" t="s">
        <v>355</v>
      </c>
      <c r="D1429" s="546" t="s">
        <v>9</v>
      </c>
      <c r="E1429" s="547">
        <v>60</v>
      </c>
      <c r="F1429" s="547">
        <v>132</v>
      </c>
      <c r="G1429" s="664"/>
      <c r="H1429" s="893" t="s">
        <v>8</v>
      </c>
      <c r="I1429" s="545" t="s">
        <v>355</v>
      </c>
      <c r="J1429" s="546" t="s">
        <v>9</v>
      </c>
      <c r="K1429" s="547">
        <v>60</v>
      </c>
      <c r="L1429" s="547">
        <v>132</v>
      </c>
      <c r="M1429" s="791"/>
      <c r="N1429" s="25">
        <v>1</v>
      </c>
    </row>
    <row r="1430" spans="1:14" s="25" customFormat="1" ht="19.5" customHeight="1" x14ac:dyDescent="0.3">
      <c r="A1430" s="25">
        <v>1</v>
      </c>
      <c r="B1430" s="548">
        <v>2</v>
      </c>
      <c r="C1430" s="545" t="s">
        <v>30</v>
      </c>
      <c r="D1430" s="546" t="s">
        <v>28</v>
      </c>
      <c r="E1430" s="547">
        <v>80</v>
      </c>
      <c r="F1430" s="547">
        <v>222</v>
      </c>
      <c r="G1430" s="634"/>
      <c r="H1430" s="548">
        <v>2</v>
      </c>
      <c r="I1430" s="545" t="s">
        <v>30</v>
      </c>
      <c r="J1430" s="546" t="s">
        <v>7</v>
      </c>
      <c r="K1430" s="547">
        <v>100</v>
      </c>
      <c r="L1430" s="547">
        <v>333</v>
      </c>
      <c r="M1430" s="788"/>
      <c r="N1430" s="25">
        <v>1</v>
      </c>
    </row>
    <row r="1431" spans="1:14" s="50" customFormat="1" x14ac:dyDescent="0.3">
      <c r="A1431" s="25">
        <v>1</v>
      </c>
      <c r="B1431" s="893" t="s">
        <v>0</v>
      </c>
      <c r="C1431" s="545" t="s">
        <v>278</v>
      </c>
      <c r="D1431" s="546" t="s">
        <v>17</v>
      </c>
      <c r="E1431" s="547">
        <v>20</v>
      </c>
      <c r="F1431" s="547">
        <v>213.71</v>
      </c>
      <c r="G1431" s="634"/>
      <c r="H1431" s="893" t="s">
        <v>0</v>
      </c>
      <c r="I1431" s="545" t="s">
        <v>278</v>
      </c>
      <c r="J1431" s="546" t="s">
        <v>44</v>
      </c>
      <c r="K1431" s="547">
        <v>24</v>
      </c>
      <c r="L1431" s="547">
        <v>256.45</v>
      </c>
      <c r="M1431" s="792"/>
      <c r="N1431" s="25">
        <v>1</v>
      </c>
    </row>
    <row r="1432" spans="1:14" s="50" customFormat="1" x14ac:dyDescent="0.3">
      <c r="A1432" s="25">
        <v>1</v>
      </c>
      <c r="B1432" s="893" t="s">
        <v>77</v>
      </c>
      <c r="C1432" s="545" t="s">
        <v>87</v>
      </c>
      <c r="D1432" s="546" t="s">
        <v>22</v>
      </c>
      <c r="E1432" s="547">
        <v>22</v>
      </c>
      <c r="F1432" s="547">
        <v>5.5719999999999992</v>
      </c>
      <c r="G1432" s="634"/>
      <c r="H1432" s="893" t="s">
        <v>77</v>
      </c>
      <c r="I1432" s="545" t="s">
        <v>87</v>
      </c>
      <c r="J1432" s="546" t="s">
        <v>22</v>
      </c>
      <c r="K1432" s="547">
        <v>22</v>
      </c>
      <c r="L1432" s="547">
        <v>5.5719999999999992</v>
      </c>
      <c r="M1432" s="786"/>
      <c r="N1432" s="25">
        <v>1</v>
      </c>
    </row>
    <row r="1433" spans="1:14" s="25" customFormat="1" ht="19.5" customHeight="1" x14ac:dyDescent="0.3">
      <c r="A1433" s="25">
        <v>1</v>
      </c>
      <c r="B1433" s="893" t="s">
        <v>23</v>
      </c>
      <c r="C1433" s="545" t="s">
        <v>113</v>
      </c>
      <c r="D1433" s="546" t="s">
        <v>2</v>
      </c>
      <c r="E1433" s="547">
        <v>15</v>
      </c>
      <c r="F1433" s="547">
        <v>94.2</v>
      </c>
      <c r="G1433" s="663"/>
      <c r="H1433" s="893" t="s">
        <v>23</v>
      </c>
      <c r="I1433" s="545" t="s">
        <v>113</v>
      </c>
      <c r="J1433" s="546" t="s">
        <v>2</v>
      </c>
      <c r="K1433" s="547">
        <v>15</v>
      </c>
      <c r="L1433" s="547">
        <v>94.2</v>
      </c>
      <c r="M1433" s="788"/>
      <c r="N1433" s="25">
        <v>1</v>
      </c>
    </row>
    <row r="1434" spans="1:14" s="50" customFormat="1" x14ac:dyDescent="0.3">
      <c r="A1434" s="25">
        <v>1</v>
      </c>
      <c r="B1434" s="893" t="s">
        <v>51</v>
      </c>
      <c r="C1434" s="545" t="s">
        <v>107</v>
      </c>
      <c r="D1434" s="546" t="s">
        <v>14</v>
      </c>
      <c r="E1434" s="547">
        <v>3.4</v>
      </c>
      <c r="F1434" s="547">
        <v>93.2</v>
      </c>
      <c r="G1434" s="634"/>
      <c r="H1434" s="893" t="s">
        <v>51</v>
      </c>
      <c r="I1434" s="545" t="s">
        <v>107</v>
      </c>
      <c r="J1434" s="546" t="s">
        <v>14</v>
      </c>
      <c r="K1434" s="547">
        <v>3.4</v>
      </c>
      <c r="L1434" s="547">
        <v>93.2</v>
      </c>
      <c r="M1434" s="786"/>
      <c r="N1434" s="25">
        <v>1</v>
      </c>
    </row>
    <row r="1435" spans="1:14" s="25" customFormat="1" ht="19.5" customHeight="1" x14ac:dyDescent="0.3">
      <c r="A1435" s="25">
        <v>1</v>
      </c>
      <c r="B1435" s="893" t="s">
        <v>15</v>
      </c>
      <c r="C1435" s="545" t="s">
        <v>108</v>
      </c>
      <c r="D1435" s="546" t="s">
        <v>65</v>
      </c>
      <c r="E1435" s="547">
        <v>1.2</v>
      </c>
      <c r="F1435" s="547">
        <v>21.5</v>
      </c>
      <c r="G1435" s="663"/>
      <c r="H1435" s="893" t="s">
        <v>15</v>
      </c>
      <c r="I1435" s="545" t="s">
        <v>108</v>
      </c>
      <c r="J1435" s="546" t="s">
        <v>65</v>
      </c>
      <c r="K1435" s="547">
        <v>1.2</v>
      </c>
      <c r="L1435" s="547">
        <v>21.5</v>
      </c>
      <c r="M1435" s="788"/>
      <c r="N1435" s="25">
        <v>1</v>
      </c>
    </row>
    <row r="1436" spans="1:14" s="50" customFormat="1" ht="21" customHeight="1" x14ac:dyDescent="0.3">
      <c r="A1436" s="25">
        <v>1</v>
      </c>
      <c r="B1436" s="893" t="s">
        <v>53</v>
      </c>
      <c r="C1436" s="545" t="s">
        <v>93</v>
      </c>
      <c r="D1436" s="546" t="s">
        <v>2</v>
      </c>
      <c r="E1436" s="547">
        <v>75</v>
      </c>
      <c r="F1436" s="547">
        <v>92</v>
      </c>
      <c r="G1436" s="665"/>
      <c r="H1436" s="893" t="s">
        <v>53</v>
      </c>
      <c r="I1436" s="545" t="s">
        <v>93</v>
      </c>
      <c r="J1436" s="546" t="s">
        <v>2</v>
      </c>
      <c r="K1436" s="547">
        <v>75</v>
      </c>
      <c r="L1436" s="547">
        <v>92</v>
      </c>
      <c r="M1436" s="786"/>
      <c r="N1436" s="25">
        <v>1</v>
      </c>
    </row>
    <row r="1437" spans="1:14" s="50" customFormat="1" x14ac:dyDescent="0.3">
      <c r="A1437" s="25">
        <v>1</v>
      </c>
      <c r="B1437" s="548"/>
      <c r="C1437" s="545"/>
      <c r="D1437" s="546"/>
      <c r="E1437" s="547"/>
      <c r="F1437" s="547"/>
      <c r="G1437" s="666"/>
      <c r="H1437" s="548"/>
      <c r="I1437" s="545"/>
      <c r="J1437" s="546"/>
      <c r="K1437" s="547"/>
      <c r="L1437" s="547"/>
      <c r="M1437" s="792"/>
      <c r="N1437" s="25">
        <v>1</v>
      </c>
    </row>
    <row r="1438" spans="1:14" s="25" customFormat="1" x14ac:dyDescent="0.3">
      <c r="A1438" s="25">
        <v>1</v>
      </c>
      <c r="B1438" s="893"/>
      <c r="C1438" s="545"/>
      <c r="D1438" s="546" t="s">
        <v>128</v>
      </c>
      <c r="E1438" s="547">
        <f>SUM(E1429:E1437)</f>
        <v>276.60000000000002</v>
      </c>
      <c r="F1438" s="547">
        <f>SUM(F1429:F1437)</f>
        <v>874.18200000000013</v>
      </c>
      <c r="G1438" s="667"/>
      <c r="H1438" s="893"/>
      <c r="I1438" s="545"/>
      <c r="J1438" s="546" t="s">
        <v>128</v>
      </c>
      <c r="K1438" s="547">
        <f>SUM(K1429:K1437)</f>
        <v>300.60000000000002</v>
      </c>
      <c r="L1438" s="547">
        <f>SUM(L1429:L1437)</f>
        <v>1027.922</v>
      </c>
      <c r="M1438" s="788"/>
      <c r="N1438" s="25">
        <v>1</v>
      </c>
    </row>
    <row r="1439" spans="1:14" s="25" customFormat="1" x14ac:dyDescent="0.3">
      <c r="A1439" s="25">
        <v>1</v>
      </c>
      <c r="B1439" s="548"/>
      <c r="C1439" s="545"/>
      <c r="D1439" s="546"/>
      <c r="E1439" s="547"/>
      <c r="F1439" s="547"/>
      <c r="G1439" s="663"/>
      <c r="H1439" s="548"/>
      <c r="I1439" s="545"/>
      <c r="J1439" s="546"/>
      <c r="K1439" s="547"/>
      <c r="L1439" s="547"/>
      <c r="M1439" s="788"/>
      <c r="N1439" s="25">
        <v>1</v>
      </c>
    </row>
    <row r="1440" spans="1:14" s="25" customFormat="1" x14ac:dyDescent="0.3">
      <c r="A1440" s="25">
        <v>1</v>
      </c>
      <c r="B1440" s="893"/>
      <c r="C1440" s="545"/>
      <c r="D1440" s="546" t="s">
        <v>136</v>
      </c>
      <c r="E1440" s="547">
        <f>+E1438+E1426</f>
        <v>519.6</v>
      </c>
      <c r="F1440" s="547">
        <f>+F1438+F1426</f>
        <v>1550.5340000000001</v>
      </c>
      <c r="G1440" s="668"/>
      <c r="H1440" s="547"/>
      <c r="I1440" s="547"/>
      <c r="J1440" s="547" t="s">
        <v>136</v>
      </c>
      <c r="K1440" s="547">
        <f>+K1438+K1426</f>
        <v>553.6</v>
      </c>
      <c r="L1440" s="547">
        <f>+L1438+L1426</f>
        <v>1744.3490000000002</v>
      </c>
      <c r="M1440" s="788"/>
      <c r="N1440" s="25">
        <v>1</v>
      </c>
    </row>
    <row r="1441" spans="1:16" s="25" customFormat="1" x14ac:dyDescent="0.3">
      <c r="A1441" s="25">
        <v>1</v>
      </c>
      <c r="B1441" s="559"/>
      <c r="C1441" s="559"/>
      <c r="D1441" s="559"/>
      <c r="E1441" s="559"/>
      <c r="F1441" s="559"/>
      <c r="G1441" s="669"/>
      <c r="H1441" s="552"/>
      <c r="I1441" s="551"/>
      <c r="J1441" s="551"/>
      <c r="K1441" s="551"/>
      <c r="L1441" s="551"/>
      <c r="M1441" s="788"/>
      <c r="N1441" s="25">
        <v>1</v>
      </c>
    </row>
    <row r="1442" spans="1:16" s="25" customFormat="1" x14ac:dyDescent="0.3">
      <c r="A1442" s="25">
        <v>1</v>
      </c>
      <c r="B1442" s="559"/>
      <c r="C1442" s="559"/>
      <c r="D1442" s="559"/>
      <c r="E1442" s="559"/>
      <c r="F1442" s="559"/>
      <c r="G1442" s="669"/>
      <c r="H1442" s="552"/>
      <c r="I1442" s="551"/>
      <c r="J1442" s="551"/>
      <c r="K1442" s="551"/>
      <c r="L1442" s="551"/>
      <c r="M1442" s="788"/>
      <c r="N1442" s="25">
        <v>1</v>
      </c>
    </row>
    <row r="1443" spans="1:16" s="25" customFormat="1" ht="21" customHeight="1" x14ac:dyDescent="0.3">
      <c r="A1443" s="25">
        <v>1</v>
      </c>
      <c r="B1443" s="559"/>
      <c r="C1443" s="552"/>
      <c r="D1443" s="560"/>
      <c r="E1443" s="551"/>
      <c r="F1443" s="551"/>
      <c r="G1443" s="668"/>
      <c r="H1443" s="551"/>
      <c r="I1443" s="551"/>
      <c r="J1443" s="551"/>
      <c r="K1443" s="551"/>
      <c r="L1443" s="551"/>
      <c r="M1443" s="788"/>
      <c r="N1443" s="25">
        <v>1</v>
      </c>
    </row>
    <row r="1444" spans="1:16" s="25" customFormat="1" ht="24" customHeight="1" x14ac:dyDescent="0.3">
      <c r="A1444" s="25">
        <v>1</v>
      </c>
      <c r="B1444" s="537"/>
      <c r="C1444" s="553" t="s">
        <v>130</v>
      </c>
      <c r="D1444" s="537"/>
      <c r="E1444" s="554" t="s">
        <v>131</v>
      </c>
      <c r="F1444" s="539"/>
      <c r="G1444" s="635"/>
      <c r="H1444" s="537"/>
      <c r="I1444" s="553" t="s">
        <v>130</v>
      </c>
      <c r="J1444" s="537"/>
      <c r="K1444" s="554" t="s">
        <v>131</v>
      </c>
      <c r="L1444" s="539"/>
      <c r="M1444" s="788"/>
      <c r="N1444" s="25">
        <v>1</v>
      </c>
    </row>
    <row r="1445" spans="1:16" s="25" customFormat="1" ht="51.75" customHeight="1" x14ac:dyDescent="0.3">
      <c r="A1445" s="25">
        <v>1</v>
      </c>
      <c r="B1445" s="537"/>
      <c r="C1445" s="555" t="s">
        <v>132</v>
      </c>
      <c r="D1445" s="537"/>
      <c r="E1445" s="555" t="s">
        <v>140</v>
      </c>
      <c r="F1445" s="556"/>
      <c r="G1445" s="635"/>
      <c r="H1445" s="537"/>
      <c r="I1445" s="555" t="s">
        <v>139</v>
      </c>
      <c r="J1445" s="537"/>
      <c r="K1445" s="555" t="s">
        <v>140</v>
      </c>
      <c r="L1445" s="556"/>
      <c r="M1445" s="788"/>
      <c r="N1445" s="25">
        <v>1</v>
      </c>
    </row>
    <row r="1446" spans="1:16" s="25" customFormat="1" ht="18.75" customHeight="1" x14ac:dyDescent="0.3">
      <c r="A1446" s="25">
        <v>1</v>
      </c>
      <c r="B1446" s="537"/>
      <c r="C1446" s="539"/>
      <c r="D1446" s="539"/>
      <c r="E1446" s="539"/>
      <c r="F1446" s="539"/>
      <c r="G1446" s="663"/>
      <c r="H1446" s="537"/>
      <c r="I1446" s="539"/>
      <c r="J1446" s="539"/>
      <c r="K1446" s="539"/>
      <c r="L1446" s="539"/>
      <c r="M1446" s="788"/>
      <c r="N1446" s="25">
        <v>1</v>
      </c>
    </row>
    <row r="1447" spans="1:16" s="96" customFormat="1" x14ac:dyDescent="0.3">
      <c r="A1447" s="25">
        <v>1</v>
      </c>
      <c r="C1447" s="19"/>
      <c r="D1447" s="19"/>
      <c r="E1447" s="19"/>
      <c r="F1447" s="19"/>
      <c r="G1447" s="656"/>
      <c r="I1447" s="19"/>
      <c r="J1447" s="19"/>
      <c r="K1447" s="19"/>
      <c r="L1447" s="19"/>
      <c r="M1447" s="787"/>
      <c r="N1447" s="25">
        <v>1</v>
      </c>
    </row>
    <row r="1448" spans="1:16" s="257" customFormat="1" ht="18.75" customHeight="1" x14ac:dyDescent="0.3">
      <c r="A1448" s="25">
        <v>1</v>
      </c>
      <c r="B1448" s="476" t="s">
        <v>137</v>
      </c>
      <c r="C1448" s="476"/>
      <c r="D1448" s="32"/>
      <c r="E1448" s="32"/>
      <c r="F1448" s="32"/>
      <c r="G1448" s="645"/>
      <c r="H1448" s="476" t="s">
        <v>138</v>
      </c>
      <c r="I1448" s="32"/>
      <c r="J1448" s="32"/>
      <c r="K1448" s="32"/>
      <c r="L1448" s="32"/>
      <c r="M1448" s="791"/>
      <c r="N1448" s="25">
        <v>1</v>
      </c>
    </row>
    <row r="1449" spans="1:16" s="257" customFormat="1" ht="18.75" customHeight="1" x14ac:dyDescent="0.3">
      <c r="A1449" s="25">
        <v>1</v>
      </c>
      <c r="C1449" s="32"/>
      <c r="D1449" s="32"/>
      <c r="E1449" s="32"/>
      <c r="F1449" s="32"/>
      <c r="G1449" s="645"/>
      <c r="I1449" s="32"/>
      <c r="J1449" s="32"/>
      <c r="K1449" s="32"/>
      <c r="L1449" s="32"/>
      <c r="M1449" s="791"/>
      <c r="N1449" s="25">
        <v>1</v>
      </c>
    </row>
    <row r="1450" spans="1:16" s="257" customFormat="1" ht="18.75" customHeight="1" x14ac:dyDescent="0.3">
      <c r="A1450" s="25">
        <v>1</v>
      </c>
      <c r="C1450" s="32"/>
      <c r="D1450" s="32"/>
      <c r="F1450" s="604" t="s">
        <v>116</v>
      </c>
      <c r="G1450" s="645"/>
      <c r="I1450" s="32"/>
      <c r="J1450" s="32"/>
      <c r="L1450" s="604" t="s">
        <v>116</v>
      </c>
      <c r="M1450" s="794"/>
      <c r="N1450" s="25">
        <v>1</v>
      </c>
      <c r="O1450" s="604"/>
      <c r="P1450" s="604"/>
    </row>
    <row r="1451" spans="1:16" s="257" customFormat="1" ht="18.75" customHeight="1" x14ac:dyDescent="0.3">
      <c r="A1451" s="25">
        <v>1</v>
      </c>
      <c r="C1451" s="32"/>
      <c r="D1451" s="32"/>
      <c r="F1451" s="604" t="s">
        <v>134</v>
      </c>
      <c r="G1451" s="645"/>
      <c r="I1451" s="32"/>
      <c r="J1451" s="32"/>
      <c r="L1451" s="604" t="s">
        <v>134</v>
      </c>
      <c r="M1451" s="794"/>
      <c r="N1451" s="25">
        <v>1</v>
      </c>
      <c r="O1451" s="604"/>
      <c r="P1451" s="604"/>
    </row>
    <row r="1452" spans="1:16" s="257" customFormat="1" ht="18.75" customHeight="1" x14ac:dyDescent="0.3">
      <c r="A1452" s="25">
        <v>1</v>
      </c>
      <c r="C1452" s="32"/>
      <c r="D1452" s="32"/>
      <c r="F1452" s="604" t="s">
        <v>117</v>
      </c>
      <c r="G1452" s="645"/>
      <c r="I1452" s="32"/>
      <c r="J1452" s="32"/>
      <c r="L1452" s="604" t="s">
        <v>117</v>
      </c>
      <c r="M1452" s="794"/>
      <c r="N1452" s="25">
        <v>1</v>
      </c>
      <c r="O1452" s="604"/>
      <c r="P1452" s="604"/>
    </row>
    <row r="1453" spans="1:16" s="257" customFormat="1" ht="18.75" customHeight="1" x14ac:dyDescent="0.3">
      <c r="A1453" s="25">
        <v>1</v>
      </c>
      <c r="C1453" s="32"/>
      <c r="D1453" s="32"/>
      <c r="F1453" s="604" t="s">
        <v>257</v>
      </c>
      <c r="G1453" s="645"/>
      <c r="I1453" s="32"/>
      <c r="J1453" s="32"/>
      <c r="L1453" s="604" t="s">
        <v>257</v>
      </c>
      <c r="M1453" s="794"/>
      <c r="N1453" s="25">
        <v>1</v>
      </c>
      <c r="O1453" s="604"/>
      <c r="P1453" s="604"/>
    </row>
    <row r="1454" spans="1:16" s="257" customFormat="1" ht="18.75" customHeight="1" x14ac:dyDescent="0.3">
      <c r="A1454" s="25">
        <v>1</v>
      </c>
      <c r="C1454" s="32"/>
      <c r="D1454" s="32"/>
      <c r="E1454" s="32"/>
      <c r="F1454" s="32"/>
      <c r="G1454" s="670"/>
      <c r="I1454" s="32"/>
      <c r="J1454" s="32"/>
      <c r="K1454" s="32"/>
      <c r="L1454" s="32"/>
      <c r="M1454" s="791"/>
      <c r="N1454" s="25">
        <v>1</v>
      </c>
    </row>
    <row r="1455" spans="1:16" s="257" customFormat="1" ht="18.75" customHeight="1" x14ac:dyDescent="0.3">
      <c r="A1455" s="25">
        <v>1</v>
      </c>
      <c r="C1455" s="32"/>
      <c r="D1455" s="32"/>
      <c r="E1455" s="32"/>
      <c r="F1455" s="32"/>
      <c r="G1455" s="670"/>
      <c r="I1455" s="32"/>
      <c r="J1455" s="32"/>
      <c r="K1455" s="32"/>
      <c r="L1455" s="32"/>
      <c r="M1455" s="791"/>
      <c r="N1455" s="25">
        <v>1</v>
      </c>
    </row>
    <row r="1456" spans="1:16" s="257" customFormat="1" ht="18.75" customHeight="1" x14ac:dyDescent="0.3">
      <c r="A1456" s="25">
        <v>1</v>
      </c>
      <c r="C1456" s="32"/>
      <c r="D1456" s="32"/>
      <c r="E1456" s="32"/>
      <c r="F1456" s="32"/>
      <c r="G1456" s="670"/>
      <c r="I1456" s="32"/>
      <c r="J1456" s="32"/>
      <c r="K1456" s="32"/>
      <c r="L1456" s="32"/>
      <c r="M1456" s="791"/>
      <c r="N1456" s="25">
        <v>1</v>
      </c>
    </row>
    <row r="1457" spans="1:14" s="257" customFormat="1" ht="18.75" customHeight="1" x14ac:dyDescent="0.3">
      <c r="A1457" s="25">
        <v>1</v>
      </c>
      <c r="C1457" s="1605" t="s">
        <v>119</v>
      </c>
      <c r="D1457" s="1605"/>
      <c r="E1457" s="1605"/>
      <c r="F1457" s="481"/>
      <c r="G1457" s="645"/>
      <c r="I1457" s="1605" t="s">
        <v>119</v>
      </c>
      <c r="J1457" s="1605"/>
      <c r="K1457" s="1605"/>
      <c r="L1457" s="481"/>
      <c r="M1457" s="791"/>
      <c r="N1457" s="25">
        <v>1</v>
      </c>
    </row>
    <row r="1458" spans="1:14" s="257" customFormat="1" ht="18.75" customHeight="1" x14ac:dyDescent="0.3">
      <c r="A1458" s="25">
        <v>1</v>
      </c>
      <c r="C1458" s="1606"/>
      <c r="D1458" s="1606"/>
      <c r="E1458" s="1606"/>
      <c r="F1458" s="482"/>
      <c r="G1458" s="645"/>
      <c r="I1458" s="1606">
        <f>C1458</f>
        <v>0</v>
      </c>
      <c r="J1458" s="1606"/>
      <c r="K1458" s="1606"/>
      <c r="L1458" s="482"/>
      <c r="M1458" s="791"/>
      <c r="N1458" s="25">
        <v>1</v>
      </c>
    </row>
    <row r="1459" spans="1:14" s="257" customFormat="1" ht="18.75" customHeight="1" x14ac:dyDescent="0.3">
      <c r="A1459" s="25">
        <v>1</v>
      </c>
      <c r="C1459" s="32"/>
      <c r="D1459" s="32"/>
      <c r="E1459" s="32"/>
      <c r="F1459" s="482"/>
      <c r="G1459" s="645"/>
      <c r="I1459" s="32"/>
      <c r="J1459" s="32"/>
      <c r="K1459" s="32"/>
      <c r="L1459" s="482"/>
      <c r="M1459" s="791"/>
      <c r="N1459" s="25">
        <v>1</v>
      </c>
    </row>
    <row r="1460" spans="1:14" s="257" customFormat="1" ht="18.75" customHeight="1" x14ac:dyDescent="0.3">
      <c r="A1460" s="25">
        <v>1</v>
      </c>
      <c r="C1460" s="889"/>
      <c r="D1460" s="32"/>
      <c r="E1460" s="32"/>
      <c r="F1460" s="482"/>
      <c r="G1460" s="645"/>
      <c r="I1460" s="889"/>
      <c r="J1460" s="32"/>
      <c r="K1460" s="32"/>
      <c r="L1460" s="482"/>
      <c r="M1460" s="791"/>
      <c r="N1460" s="25">
        <v>1</v>
      </c>
    </row>
    <row r="1461" spans="1:14" s="257" customFormat="1" ht="18.75" customHeight="1" x14ac:dyDescent="0.3">
      <c r="A1461" s="25">
        <v>1</v>
      </c>
      <c r="B1461" s="469" t="s">
        <v>120</v>
      </c>
      <c r="C1461" s="475" t="s">
        <v>121</v>
      </c>
      <c r="D1461" s="1604" t="s">
        <v>122</v>
      </c>
      <c r="E1461" s="1604"/>
      <c r="F1461" s="1604"/>
      <c r="G1461" s="645"/>
      <c r="H1461" s="469" t="s">
        <v>120</v>
      </c>
      <c r="I1461" s="475" t="s">
        <v>121</v>
      </c>
      <c r="J1461" s="1604" t="s">
        <v>123</v>
      </c>
      <c r="K1461" s="1604"/>
      <c r="L1461" s="1604"/>
      <c r="M1461" s="791"/>
      <c r="N1461" s="25">
        <v>1</v>
      </c>
    </row>
    <row r="1462" spans="1:14" s="257" customFormat="1" ht="18.75" customHeight="1" x14ac:dyDescent="0.3">
      <c r="A1462" s="25">
        <v>1</v>
      </c>
      <c r="B1462" s="469" t="s">
        <v>124</v>
      </c>
      <c r="C1462" s="469" t="s">
        <v>265</v>
      </c>
      <c r="D1462" s="475" t="s">
        <v>125</v>
      </c>
      <c r="E1462" s="890" t="s">
        <v>126</v>
      </c>
      <c r="F1462" s="890" t="s">
        <v>127</v>
      </c>
      <c r="G1462" s="645"/>
      <c r="H1462" s="469" t="s">
        <v>124</v>
      </c>
      <c r="I1462" s="469" t="s">
        <v>265</v>
      </c>
      <c r="J1462" s="475" t="s">
        <v>125</v>
      </c>
      <c r="K1462" s="890" t="s">
        <v>126</v>
      </c>
      <c r="L1462" s="890" t="s">
        <v>127</v>
      </c>
      <c r="M1462" s="791"/>
      <c r="N1462" s="25">
        <v>1</v>
      </c>
    </row>
    <row r="1463" spans="1:14" s="257" customFormat="1" ht="19.5" customHeight="1" x14ac:dyDescent="0.3">
      <c r="A1463" s="25">
        <v>1</v>
      </c>
      <c r="B1463" s="12" t="s">
        <v>8</v>
      </c>
      <c r="C1463" s="13" t="s">
        <v>359</v>
      </c>
      <c r="D1463" s="14" t="s">
        <v>230</v>
      </c>
      <c r="E1463" s="15">
        <v>90</v>
      </c>
      <c r="F1463" s="15">
        <v>262.82</v>
      </c>
      <c r="G1463" s="607"/>
      <c r="H1463" s="12" t="s">
        <v>8</v>
      </c>
      <c r="I1463" s="13" t="s">
        <v>359</v>
      </c>
      <c r="J1463" s="14" t="s">
        <v>264</v>
      </c>
      <c r="K1463" s="15">
        <v>108</v>
      </c>
      <c r="L1463" s="15">
        <v>282.82</v>
      </c>
      <c r="M1463" s="791"/>
      <c r="N1463" s="25">
        <v>1</v>
      </c>
    </row>
    <row r="1464" spans="1:14" s="257" customFormat="1" x14ac:dyDescent="0.3">
      <c r="A1464" s="25">
        <v>1</v>
      </c>
      <c r="B1464" s="12">
        <v>2</v>
      </c>
      <c r="C1464" s="13" t="s">
        <v>114</v>
      </c>
      <c r="D1464" s="14" t="s">
        <v>2</v>
      </c>
      <c r="E1464" s="15">
        <v>6</v>
      </c>
      <c r="F1464" s="15">
        <v>28</v>
      </c>
      <c r="G1464" s="645"/>
      <c r="H1464" s="12">
        <v>2</v>
      </c>
      <c r="I1464" s="13" t="s">
        <v>114</v>
      </c>
      <c r="J1464" s="14" t="s">
        <v>2</v>
      </c>
      <c r="K1464" s="15">
        <v>6</v>
      </c>
      <c r="L1464" s="15">
        <v>28</v>
      </c>
      <c r="M1464" s="791"/>
      <c r="N1464" s="25">
        <v>1</v>
      </c>
    </row>
    <row r="1465" spans="1:14" s="420" customFormat="1" x14ac:dyDescent="0.3">
      <c r="A1465" s="25">
        <v>1</v>
      </c>
      <c r="B1465" s="890" t="s">
        <v>0</v>
      </c>
      <c r="C1465" s="13" t="s">
        <v>107</v>
      </c>
      <c r="D1465" s="14" t="s">
        <v>14</v>
      </c>
      <c r="E1465" s="15">
        <v>3.4</v>
      </c>
      <c r="F1465" s="15">
        <v>93.2</v>
      </c>
      <c r="G1465" s="607"/>
      <c r="H1465" s="890" t="s">
        <v>0</v>
      </c>
      <c r="I1465" s="13" t="s">
        <v>107</v>
      </c>
      <c r="J1465" s="14" t="s">
        <v>14</v>
      </c>
      <c r="K1465" s="15">
        <v>3.4</v>
      </c>
      <c r="L1465" s="15">
        <v>93.2</v>
      </c>
      <c r="M1465" s="795"/>
      <c r="N1465" s="25">
        <v>1</v>
      </c>
    </row>
    <row r="1466" spans="1:14" s="420" customFormat="1" ht="21" customHeight="1" x14ac:dyDescent="0.3">
      <c r="A1466" s="25">
        <v>1</v>
      </c>
      <c r="B1466" s="890" t="s">
        <v>77</v>
      </c>
      <c r="C1466" s="13" t="s">
        <v>93</v>
      </c>
      <c r="D1466" s="14" t="s">
        <v>2</v>
      </c>
      <c r="E1466" s="15">
        <v>75</v>
      </c>
      <c r="F1466" s="15">
        <v>92</v>
      </c>
      <c r="G1466" s="671"/>
      <c r="H1466" s="890" t="s">
        <v>77</v>
      </c>
      <c r="I1466" s="13" t="s">
        <v>93</v>
      </c>
      <c r="J1466" s="14" t="s">
        <v>2</v>
      </c>
      <c r="K1466" s="15">
        <v>75</v>
      </c>
      <c r="L1466" s="15">
        <v>92</v>
      </c>
      <c r="M1466" s="795"/>
      <c r="N1466" s="25">
        <v>1</v>
      </c>
    </row>
    <row r="1467" spans="1:14" s="389" customFormat="1" ht="18.75" customHeight="1" x14ac:dyDescent="0.3">
      <c r="A1467" s="25">
        <v>1</v>
      </c>
      <c r="B1467" s="890" t="s">
        <v>23</v>
      </c>
      <c r="C1467" s="13" t="s">
        <v>356</v>
      </c>
      <c r="D1467" s="14" t="s">
        <v>12</v>
      </c>
      <c r="E1467" s="15">
        <v>60</v>
      </c>
      <c r="F1467" s="15">
        <v>214.15</v>
      </c>
      <c r="G1467" s="607"/>
      <c r="H1467" s="890" t="s">
        <v>23</v>
      </c>
      <c r="I1467" s="13" t="s">
        <v>356</v>
      </c>
      <c r="J1467" s="14" t="s">
        <v>12</v>
      </c>
      <c r="K1467" s="15">
        <v>60</v>
      </c>
      <c r="L1467" s="15">
        <v>214.15</v>
      </c>
      <c r="M1467" s="795"/>
      <c r="N1467" s="25">
        <v>1</v>
      </c>
    </row>
    <row r="1468" spans="1:14" s="257" customFormat="1" ht="19.5" customHeight="1" x14ac:dyDescent="0.3">
      <c r="A1468" s="25">
        <v>1</v>
      </c>
      <c r="B1468" s="890"/>
      <c r="C1468" s="13"/>
      <c r="D1468" s="14"/>
      <c r="E1468" s="15"/>
      <c r="F1468" s="15"/>
      <c r="G1468" s="526"/>
      <c r="H1468" s="890"/>
      <c r="I1468" s="13"/>
      <c r="J1468" s="14"/>
      <c r="K1468" s="15"/>
      <c r="L1468" s="15"/>
      <c r="M1468" s="791"/>
      <c r="N1468" s="25">
        <v>1</v>
      </c>
    </row>
    <row r="1469" spans="1:14" s="257" customFormat="1" x14ac:dyDescent="0.3">
      <c r="A1469" s="25">
        <v>1</v>
      </c>
      <c r="B1469" s="12"/>
      <c r="C1469" s="13"/>
      <c r="D1469" s="14" t="s">
        <v>128</v>
      </c>
      <c r="E1469" s="15">
        <f>SUM(E1463:E1468)</f>
        <v>234.4</v>
      </c>
      <c r="F1469" s="15">
        <f>SUM(F1463:F1468)</f>
        <v>690.17</v>
      </c>
      <c r="G1469" s="670"/>
      <c r="H1469" s="12"/>
      <c r="I1469" s="13"/>
      <c r="J1469" s="14" t="s">
        <v>128</v>
      </c>
      <c r="K1469" s="15">
        <f>SUM(K1463:K1468)</f>
        <v>252.4</v>
      </c>
      <c r="L1469" s="15">
        <f>SUM(L1463:L1468)</f>
        <v>710.17</v>
      </c>
      <c r="M1469" s="791"/>
      <c r="N1469" s="25">
        <v>1</v>
      </c>
    </row>
    <row r="1470" spans="1:14" s="257" customFormat="1" x14ac:dyDescent="0.3">
      <c r="A1470" s="25">
        <v>1</v>
      </c>
      <c r="B1470" s="12"/>
      <c r="C1470" s="13"/>
      <c r="D1470" s="14"/>
      <c r="E1470" s="15"/>
      <c r="F1470" s="15"/>
      <c r="G1470" s="670"/>
      <c r="H1470" s="12"/>
      <c r="I1470" s="13"/>
      <c r="J1470" s="14"/>
      <c r="K1470" s="15"/>
      <c r="L1470" s="15"/>
      <c r="M1470" s="791"/>
      <c r="N1470" s="25">
        <v>1</v>
      </c>
    </row>
    <row r="1471" spans="1:14" s="257" customFormat="1" x14ac:dyDescent="0.3">
      <c r="A1471" s="25">
        <v>1</v>
      </c>
      <c r="B1471" s="469" t="s">
        <v>124</v>
      </c>
      <c r="C1471" s="15" t="s">
        <v>259</v>
      </c>
      <c r="D1471" s="14" t="s">
        <v>125</v>
      </c>
      <c r="E1471" s="15" t="s">
        <v>126</v>
      </c>
      <c r="F1471" s="15" t="s">
        <v>127</v>
      </c>
      <c r="G1471" s="670"/>
      <c r="H1471" s="469" t="s">
        <v>124</v>
      </c>
      <c r="I1471" s="15" t="s">
        <v>247</v>
      </c>
      <c r="J1471" s="14" t="s">
        <v>125</v>
      </c>
      <c r="K1471" s="15" t="s">
        <v>126</v>
      </c>
      <c r="L1471" s="15" t="s">
        <v>127</v>
      </c>
      <c r="M1471" s="791"/>
      <c r="N1471" s="25">
        <v>1</v>
      </c>
    </row>
    <row r="1472" spans="1:14" s="257" customFormat="1" ht="18.75" customHeight="1" x14ac:dyDescent="0.3">
      <c r="A1472" s="25">
        <v>1</v>
      </c>
      <c r="B1472" s="890" t="s">
        <v>8</v>
      </c>
      <c r="C1472" s="13" t="s">
        <v>88</v>
      </c>
      <c r="D1472" s="14" t="s">
        <v>9</v>
      </c>
      <c r="E1472" s="15">
        <v>60</v>
      </c>
      <c r="F1472" s="15">
        <v>133.25</v>
      </c>
      <c r="G1472" s="526"/>
      <c r="H1472" s="890" t="s">
        <v>8</v>
      </c>
      <c r="I1472" s="13" t="s">
        <v>88</v>
      </c>
      <c r="J1472" s="14" t="s">
        <v>9</v>
      </c>
      <c r="K1472" s="15">
        <v>60</v>
      </c>
      <c r="L1472" s="15">
        <v>133.25</v>
      </c>
      <c r="M1472" s="791"/>
      <c r="N1472" s="25">
        <v>1</v>
      </c>
    </row>
    <row r="1473" spans="1:14" s="257" customFormat="1" ht="19.5" customHeight="1" x14ac:dyDescent="0.3">
      <c r="A1473" s="25">
        <v>1</v>
      </c>
      <c r="B1473" s="12">
        <v>2</v>
      </c>
      <c r="C1473" s="13" t="s">
        <v>72</v>
      </c>
      <c r="D1473" s="14" t="s">
        <v>73</v>
      </c>
      <c r="E1473" s="15">
        <v>71</v>
      </c>
      <c r="F1473" s="15">
        <v>226</v>
      </c>
      <c r="G1473" s="607"/>
      <c r="H1473" s="12" t="s">
        <v>3</v>
      </c>
      <c r="I1473" s="13" t="s">
        <v>72</v>
      </c>
      <c r="J1473" s="14" t="s">
        <v>17</v>
      </c>
      <c r="K1473" s="15">
        <v>85</v>
      </c>
      <c r="L1473" s="15">
        <v>271.20000000000005</v>
      </c>
      <c r="M1473" s="791"/>
      <c r="N1473" s="25">
        <v>1</v>
      </c>
    </row>
    <row r="1474" spans="1:14" s="420" customFormat="1" x14ac:dyDescent="0.3">
      <c r="A1474" s="25">
        <v>1</v>
      </c>
      <c r="B1474" s="890" t="s">
        <v>0</v>
      </c>
      <c r="C1474" s="13" t="s">
        <v>260</v>
      </c>
      <c r="D1474" s="14" t="s">
        <v>17</v>
      </c>
      <c r="E1474" s="15">
        <v>25</v>
      </c>
      <c r="F1474" s="15">
        <v>182.25</v>
      </c>
      <c r="G1474" s="607"/>
      <c r="H1474" s="890" t="s">
        <v>0</v>
      </c>
      <c r="I1474" s="13" t="s">
        <v>260</v>
      </c>
      <c r="J1474" s="14" t="s">
        <v>44</v>
      </c>
      <c r="K1474" s="15">
        <v>30</v>
      </c>
      <c r="L1474" s="15">
        <v>218.7</v>
      </c>
      <c r="M1474" s="796"/>
      <c r="N1474" s="25">
        <v>1</v>
      </c>
    </row>
    <row r="1475" spans="1:14" s="389" customFormat="1" x14ac:dyDescent="0.3">
      <c r="A1475" s="25">
        <v>1</v>
      </c>
      <c r="B1475" s="890" t="s">
        <v>77</v>
      </c>
      <c r="C1475" s="13" t="s">
        <v>346</v>
      </c>
      <c r="D1475" s="14" t="s">
        <v>22</v>
      </c>
      <c r="E1475" s="15">
        <v>24</v>
      </c>
      <c r="F1475" s="15">
        <v>4.5</v>
      </c>
      <c r="G1475" s="526"/>
      <c r="H1475" s="890" t="s">
        <v>77</v>
      </c>
      <c r="I1475" s="13" t="s">
        <v>346</v>
      </c>
      <c r="J1475" s="14" t="s">
        <v>22</v>
      </c>
      <c r="K1475" s="15">
        <v>24</v>
      </c>
      <c r="L1475" s="15">
        <v>4.5</v>
      </c>
      <c r="M1475" s="795"/>
      <c r="N1475" s="25">
        <v>1</v>
      </c>
    </row>
    <row r="1476" spans="1:14" s="257" customFormat="1" ht="19.5" customHeight="1" x14ac:dyDescent="0.3">
      <c r="A1476" s="25">
        <v>1</v>
      </c>
      <c r="B1476" s="890" t="s">
        <v>23</v>
      </c>
      <c r="C1476" s="13" t="s">
        <v>144</v>
      </c>
      <c r="D1476" s="14" t="s">
        <v>2</v>
      </c>
      <c r="E1476" s="15">
        <v>15</v>
      </c>
      <c r="F1476" s="15">
        <v>88</v>
      </c>
      <c r="G1476" s="670"/>
      <c r="H1476" s="890" t="s">
        <v>23</v>
      </c>
      <c r="I1476" s="13" t="s">
        <v>144</v>
      </c>
      <c r="J1476" s="14" t="s">
        <v>2</v>
      </c>
      <c r="K1476" s="15">
        <v>15</v>
      </c>
      <c r="L1476" s="15">
        <v>88</v>
      </c>
      <c r="M1476" s="791"/>
      <c r="N1476" s="25">
        <v>1</v>
      </c>
    </row>
    <row r="1477" spans="1:14" s="420" customFormat="1" x14ac:dyDescent="0.3">
      <c r="A1477" s="25">
        <v>1</v>
      </c>
      <c r="B1477" s="890" t="s">
        <v>51</v>
      </c>
      <c r="C1477" s="13" t="s">
        <v>107</v>
      </c>
      <c r="D1477" s="14" t="s">
        <v>14</v>
      </c>
      <c r="E1477" s="15">
        <v>3.4</v>
      </c>
      <c r="F1477" s="15">
        <v>93.2</v>
      </c>
      <c r="G1477" s="607"/>
      <c r="H1477" s="890" t="s">
        <v>51</v>
      </c>
      <c r="I1477" s="13" t="s">
        <v>107</v>
      </c>
      <c r="J1477" s="14" t="s">
        <v>14</v>
      </c>
      <c r="K1477" s="15">
        <v>3.4</v>
      </c>
      <c r="L1477" s="15">
        <v>93.2</v>
      </c>
      <c r="M1477" s="795"/>
      <c r="N1477" s="25">
        <v>1</v>
      </c>
    </row>
    <row r="1478" spans="1:14" s="257" customFormat="1" ht="19.5" customHeight="1" x14ac:dyDescent="0.3">
      <c r="A1478" s="25">
        <v>1</v>
      </c>
      <c r="B1478" s="890" t="s">
        <v>15</v>
      </c>
      <c r="C1478" s="13" t="s">
        <v>108</v>
      </c>
      <c r="D1478" s="14" t="s">
        <v>65</v>
      </c>
      <c r="E1478" s="15">
        <v>1.2</v>
      </c>
      <c r="F1478" s="15">
        <v>21.5</v>
      </c>
      <c r="G1478" s="670"/>
      <c r="H1478" s="890" t="s">
        <v>15</v>
      </c>
      <c r="I1478" s="13" t="s">
        <v>108</v>
      </c>
      <c r="J1478" s="14" t="s">
        <v>65</v>
      </c>
      <c r="K1478" s="15">
        <v>1.2</v>
      </c>
      <c r="L1478" s="15">
        <v>21.5</v>
      </c>
      <c r="M1478" s="791"/>
      <c r="N1478" s="25">
        <v>1</v>
      </c>
    </row>
    <row r="1479" spans="1:14" s="420" customFormat="1" ht="21" customHeight="1" x14ac:dyDescent="0.3">
      <c r="A1479" s="25">
        <v>1</v>
      </c>
      <c r="B1479" s="890">
        <v>8</v>
      </c>
      <c r="C1479" s="13" t="s">
        <v>133</v>
      </c>
      <c r="D1479" s="14" t="s">
        <v>5</v>
      </c>
      <c r="E1479" s="15">
        <v>20</v>
      </c>
      <c r="F1479" s="15">
        <v>140</v>
      </c>
      <c r="G1479" s="671"/>
      <c r="H1479" s="890">
        <v>8</v>
      </c>
      <c r="I1479" s="13" t="s">
        <v>360</v>
      </c>
      <c r="J1479" s="14" t="s">
        <v>5</v>
      </c>
      <c r="K1479" s="15">
        <v>20</v>
      </c>
      <c r="L1479" s="15">
        <v>140</v>
      </c>
      <c r="M1479" s="795"/>
      <c r="N1479" s="25">
        <v>1</v>
      </c>
    </row>
    <row r="1480" spans="1:14" s="420" customFormat="1" x14ac:dyDescent="0.3">
      <c r="A1480" s="25">
        <v>1</v>
      </c>
      <c r="B1480" s="12"/>
      <c r="C1480" s="13"/>
      <c r="D1480" s="14"/>
      <c r="E1480" s="15"/>
      <c r="F1480" s="15"/>
      <c r="G1480" s="672"/>
      <c r="H1480" s="12"/>
      <c r="I1480" s="13"/>
      <c r="J1480" s="14"/>
      <c r="K1480" s="15"/>
      <c r="L1480" s="15"/>
      <c r="M1480" s="796"/>
      <c r="N1480" s="25">
        <v>1</v>
      </c>
    </row>
    <row r="1481" spans="1:14" s="257" customFormat="1" x14ac:dyDescent="0.3">
      <c r="A1481" s="25">
        <v>1</v>
      </c>
      <c r="B1481" s="890"/>
      <c r="C1481" s="13"/>
      <c r="D1481" s="14" t="s">
        <v>128</v>
      </c>
      <c r="E1481" s="15">
        <f>SUM(E1472:E1480)</f>
        <v>219.6</v>
      </c>
      <c r="F1481" s="15">
        <f>SUM(F1472:F1480)</f>
        <v>888.7</v>
      </c>
      <c r="G1481" s="673"/>
      <c r="H1481" s="890"/>
      <c r="I1481" s="13"/>
      <c r="J1481" s="14" t="s">
        <v>128</v>
      </c>
      <c r="K1481" s="15">
        <f>SUM(K1472:K1480)</f>
        <v>238.6</v>
      </c>
      <c r="L1481" s="15">
        <f>SUM(L1472:L1480)</f>
        <v>970.35000000000014</v>
      </c>
      <c r="M1481" s="791"/>
      <c r="N1481" s="25">
        <v>1</v>
      </c>
    </row>
    <row r="1482" spans="1:14" s="257" customFormat="1" x14ac:dyDescent="0.3">
      <c r="A1482" s="25">
        <v>1</v>
      </c>
      <c r="B1482" s="12"/>
      <c r="C1482" s="13"/>
      <c r="D1482" s="14"/>
      <c r="E1482" s="15"/>
      <c r="F1482" s="15"/>
      <c r="G1482" s="670"/>
      <c r="H1482" s="12"/>
      <c r="I1482" s="13"/>
      <c r="J1482" s="14"/>
      <c r="K1482" s="15"/>
      <c r="L1482" s="15"/>
      <c r="M1482" s="791"/>
      <c r="N1482" s="25">
        <v>1</v>
      </c>
    </row>
    <row r="1483" spans="1:14" s="257" customFormat="1" x14ac:dyDescent="0.3">
      <c r="A1483" s="25">
        <v>1</v>
      </c>
      <c r="B1483" s="890"/>
      <c r="C1483" s="13"/>
      <c r="D1483" s="14" t="s">
        <v>136</v>
      </c>
      <c r="E1483" s="15">
        <f>+E1481+E1469</f>
        <v>454</v>
      </c>
      <c r="F1483" s="15">
        <f>+F1481+F1469</f>
        <v>1578.87</v>
      </c>
      <c r="G1483" s="674"/>
      <c r="H1483" s="15"/>
      <c r="I1483" s="15"/>
      <c r="J1483" s="15" t="s">
        <v>136</v>
      </c>
      <c r="K1483" s="15">
        <f>+K1481+K1469</f>
        <v>491</v>
      </c>
      <c r="L1483" s="15">
        <f>+L1481+L1469</f>
        <v>1680.52</v>
      </c>
      <c r="M1483" s="791"/>
      <c r="N1483" s="25">
        <v>1</v>
      </c>
    </row>
    <row r="1484" spans="1:14" s="257" customFormat="1" x14ac:dyDescent="0.3">
      <c r="A1484" s="25">
        <v>1</v>
      </c>
      <c r="B1484" s="471"/>
      <c r="C1484" s="471"/>
      <c r="D1484" s="471"/>
      <c r="E1484" s="471"/>
      <c r="F1484" s="471"/>
      <c r="G1484" s="675"/>
      <c r="H1484" s="259"/>
      <c r="I1484" s="473"/>
      <c r="J1484" s="473"/>
      <c r="K1484" s="473"/>
      <c r="L1484" s="473"/>
      <c r="M1484" s="791"/>
      <c r="N1484" s="25">
        <v>1</v>
      </c>
    </row>
    <row r="1485" spans="1:14" s="257" customFormat="1" x14ac:dyDescent="0.3">
      <c r="A1485" s="25">
        <v>1</v>
      </c>
      <c r="B1485" s="471"/>
      <c r="C1485" s="471"/>
      <c r="D1485" s="471"/>
      <c r="E1485" s="471"/>
      <c r="F1485" s="471"/>
      <c r="G1485" s="675"/>
      <c r="H1485" s="259"/>
      <c r="I1485" s="473"/>
      <c r="J1485" s="473"/>
      <c r="K1485" s="473"/>
      <c r="L1485" s="473"/>
      <c r="M1485" s="791"/>
      <c r="N1485" s="25">
        <v>1</v>
      </c>
    </row>
    <row r="1486" spans="1:14" s="257" customFormat="1" ht="21" customHeight="1" x14ac:dyDescent="0.3">
      <c r="A1486" s="25">
        <v>1</v>
      </c>
      <c r="B1486" s="471"/>
      <c r="C1486" s="259"/>
      <c r="D1486" s="472"/>
      <c r="E1486" s="473"/>
      <c r="F1486" s="473"/>
      <c r="G1486" s="674"/>
      <c r="H1486" s="473"/>
      <c r="I1486" s="473"/>
      <c r="J1486" s="473"/>
      <c r="K1486" s="473"/>
      <c r="L1486" s="473"/>
      <c r="M1486" s="791"/>
      <c r="N1486" s="25">
        <v>1</v>
      </c>
    </row>
    <row r="1487" spans="1:14" s="257" customFormat="1" ht="24" customHeight="1" x14ac:dyDescent="0.3">
      <c r="A1487" s="25">
        <v>1</v>
      </c>
      <c r="C1487" s="260" t="s">
        <v>130</v>
      </c>
      <c r="E1487" s="261" t="s">
        <v>131</v>
      </c>
      <c r="F1487" s="32"/>
      <c r="G1487" s="645"/>
      <c r="I1487" s="260" t="s">
        <v>130</v>
      </c>
      <c r="K1487" s="261" t="s">
        <v>131</v>
      </c>
      <c r="L1487" s="32"/>
      <c r="M1487" s="791"/>
      <c r="N1487" s="25">
        <v>1</v>
      </c>
    </row>
    <row r="1488" spans="1:14" s="257" customFormat="1" ht="51.75" customHeight="1" x14ac:dyDescent="0.3">
      <c r="A1488" s="25">
        <v>1</v>
      </c>
      <c r="C1488" s="262" t="s">
        <v>132</v>
      </c>
      <c r="E1488" s="262" t="s">
        <v>140</v>
      </c>
      <c r="F1488" s="263"/>
      <c r="G1488" s="645"/>
      <c r="I1488" s="262" t="s">
        <v>139</v>
      </c>
      <c r="K1488" s="262" t="s">
        <v>140</v>
      </c>
      <c r="L1488" s="263"/>
      <c r="M1488" s="791"/>
      <c r="N1488" s="25">
        <v>1</v>
      </c>
    </row>
    <row r="1489" spans="1:16" s="25" customFormat="1" ht="18.75" customHeight="1" x14ac:dyDescent="0.3">
      <c r="A1489" s="25">
        <v>1</v>
      </c>
      <c r="C1489" s="20"/>
      <c r="D1489" s="20"/>
      <c r="E1489" s="20"/>
      <c r="F1489" s="20"/>
      <c r="G1489" s="656"/>
      <c r="I1489" s="20"/>
      <c r="J1489" s="20"/>
      <c r="K1489" s="20"/>
      <c r="L1489" s="20"/>
      <c r="M1489" s="788"/>
      <c r="N1489" s="25">
        <v>1</v>
      </c>
    </row>
    <row r="1490" spans="1:16" s="96" customFormat="1" x14ac:dyDescent="0.3">
      <c r="A1490" s="25">
        <v>1</v>
      </c>
      <c r="C1490" s="19"/>
      <c r="D1490" s="19"/>
      <c r="E1490" s="19"/>
      <c r="F1490" s="19"/>
      <c r="G1490" s="656"/>
      <c r="I1490" s="19"/>
      <c r="J1490" s="19"/>
      <c r="K1490" s="19"/>
      <c r="L1490" s="19"/>
      <c r="M1490" s="787"/>
      <c r="N1490" s="25">
        <v>1</v>
      </c>
    </row>
    <row r="1491" spans="1:16" s="31" customFormat="1" x14ac:dyDescent="0.3">
      <c r="A1491" s="25">
        <v>1</v>
      </c>
      <c r="C1491" s="32"/>
      <c r="D1491" s="32"/>
      <c r="E1491" s="32"/>
      <c r="F1491" s="32"/>
      <c r="G1491" s="670"/>
      <c r="I1491" s="32"/>
      <c r="J1491" s="32"/>
      <c r="K1491" s="32"/>
      <c r="L1491" s="32"/>
      <c r="M1491" s="797"/>
      <c r="N1491" s="25">
        <v>1</v>
      </c>
    </row>
    <row r="1492" spans="1:16" s="257" customFormat="1" ht="18.75" customHeight="1" x14ac:dyDescent="0.3">
      <c r="A1492" s="25">
        <v>1</v>
      </c>
      <c r="B1492" s="476" t="s">
        <v>115</v>
      </c>
      <c r="C1492" s="476"/>
      <c r="D1492" s="32"/>
      <c r="E1492" s="32"/>
      <c r="F1492" s="32"/>
      <c r="G1492" s="670"/>
      <c r="H1492" s="476" t="s">
        <v>115</v>
      </c>
      <c r="I1492" s="32"/>
      <c r="J1492" s="32"/>
      <c r="K1492" s="32"/>
      <c r="L1492" s="32"/>
      <c r="M1492" s="791"/>
      <c r="N1492" s="25">
        <v>1</v>
      </c>
    </row>
    <row r="1493" spans="1:16" s="257" customFormat="1" ht="18.75" customHeight="1" x14ac:dyDescent="0.3">
      <c r="A1493" s="25">
        <v>1</v>
      </c>
      <c r="B1493" s="476" t="s">
        <v>137</v>
      </c>
      <c r="C1493" s="476"/>
      <c r="D1493" s="32"/>
      <c r="E1493" s="32"/>
      <c r="F1493" s="32"/>
      <c r="G1493" s="645"/>
      <c r="H1493" s="476" t="s">
        <v>138</v>
      </c>
      <c r="I1493" s="32"/>
      <c r="J1493" s="32"/>
      <c r="K1493" s="32"/>
      <c r="L1493" s="32"/>
      <c r="M1493" s="791"/>
      <c r="N1493" s="25">
        <v>1</v>
      </c>
    </row>
    <row r="1494" spans="1:16" s="257" customFormat="1" ht="18.75" customHeight="1" x14ac:dyDescent="0.3">
      <c r="A1494" s="25">
        <v>1</v>
      </c>
      <c r="C1494" s="32"/>
      <c r="D1494" s="32"/>
      <c r="E1494" s="32"/>
      <c r="F1494" s="32"/>
      <c r="G1494" s="645"/>
      <c r="I1494" s="32"/>
      <c r="J1494" s="32"/>
      <c r="K1494" s="32"/>
      <c r="L1494" s="32"/>
      <c r="M1494" s="791"/>
      <c r="N1494" s="25">
        <v>1</v>
      </c>
    </row>
    <row r="1495" spans="1:16" s="257" customFormat="1" ht="18.75" customHeight="1" x14ac:dyDescent="0.3">
      <c r="A1495" s="25">
        <v>1</v>
      </c>
      <c r="C1495" s="32"/>
      <c r="D1495" s="32"/>
      <c r="F1495" s="604" t="s">
        <v>116</v>
      </c>
      <c r="G1495" s="645"/>
      <c r="I1495" s="32"/>
      <c r="J1495" s="32"/>
      <c r="L1495" s="604" t="s">
        <v>116</v>
      </c>
      <c r="M1495" s="794"/>
      <c r="N1495" s="25">
        <v>1</v>
      </c>
      <c r="O1495" s="604"/>
      <c r="P1495" s="604"/>
    </row>
    <row r="1496" spans="1:16" s="257" customFormat="1" ht="18.75" customHeight="1" x14ac:dyDescent="0.3">
      <c r="A1496" s="25">
        <v>1</v>
      </c>
      <c r="C1496" s="32"/>
      <c r="D1496" s="32"/>
      <c r="F1496" s="604" t="s">
        <v>134</v>
      </c>
      <c r="G1496" s="645"/>
      <c r="I1496" s="32"/>
      <c r="J1496" s="32"/>
      <c r="L1496" s="604" t="s">
        <v>134</v>
      </c>
      <c r="M1496" s="794"/>
      <c r="N1496" s="25">
        <v>1</v>
      </c>
      <c r="O1496" s="604"/>
      <c r="P1496" s="604"/>
    </row>
    <row r="1497" spans="1:16" s="257" customFormat="1" ht="18.75" customHeight="1" x14ac:dyDescent="0.3">
      <c r="A1497" s="25">
        <v>1</v>
      </c>
      <c r="C1497" s="32"/>
      <c r="D1497" s="32"/>
      <c r="F1497" s="604" t="s">
        <v>117</v>
      </c>
      <c r="G1497" s="645"/>
      <c r="I1497" s="32"/>
      <c r="J1497" s="32"/>
      <c r="L1497" s="604" t="s">
        <v>117</v>
      </c>
      <c r="M1497" s="794"/>
      <c r="N1497" s="25">
        <v>1</v>
      </c>
      <c r="O1497" s="604"/>
      <c r="P1497" s="604"/>
    </row>
    <row r="1498" spans="1:16" s="257" customFormat="1" ht="18.75" customHeight="1" x14ac:dyDescent="0.3">
      <c r="A1498" s="25">
        <v>1</v>
      </c>
      <c r="C1498" s="32"/>
      <c r="D1498" s="32"/>
      <c r="F1498" s="604" t="s">
        <v>257</v>
      </c>
      <c r="G1498" s="645"/>
      <c r="I1498" s="32"/>
      <c r="J1498" s="32"/>
      <c r="L1498" s="604" t="s">
        <v>257</v>
      </c>
      <c r="M1498" s="794"/>
      <c r="N1498" s="25">
        <v>1</v>
      </c>
      <c r="O1498" s="604"/>
      <c r="P1498" s="604"/>
    </row>
    <row r="1499" spans="1:16" s="257" customFormat="1" ht="18.75" customHeight="1" x14ac:dyDescent="0.3">
      <c r="A1499" s="25">
        <v>1</v>
      </c>
      <c r="C1499" s="32"/>
      <c r="D1499" s="32"/>
      <c r="E1499" s="32"/>
      <c r="F1499" s="32"/>
      <c r="G1499" s="670"/>
      <c r="I1499" s="32"/>
      <c r="J1499" s="32"/>
      <c r="K1499" s="32"/>
      <c r="L1499" s="32"/>
      <c r="M1499" s="791"/>
      <c r="N1499" s="25">
        <v>1</v>
      </c>
    </row>
    <row r="1500" spans="1:16" s="257" customFormat="1" ht="18.75" customHeight="1" x14ac:dyDescent="0.3">
      <c r="A1500" s="25">
        <v>1</v>
      </c>
      <c r="C1500" s="32"/>
      <c r="D1500" s="32"/>
      <c r="E1500" s="32"/>
      <c r="F1500" s="32"/>
      <c r="G1500" s="670"/>
      <c r="I1500" s="32"/>
      <c r="J1500" s="32"/>
      <c r="K1500" s="32"/>
      <c r="L1500" s="32"/>
      <c r="M1500" s="791"/>
      <c r="N1500" s="25">
        <v>1</v>
      </c>
    </row>
    <row r="1501" spans="1:16" s="257" customFormat="1" ht="18.75" customHeight="1" x14ac:dyDescent="0.3">
      <c r="A1501" s="25">
        <v>1</v>
      </c>
      <c r="C1501" s="32"/>
      <c r="D1501" s="32"/>
      <c r="E1501" s="32"/>
      <c r="F1501" s="32"/>
      <c r="G1501" s="670"/>
      <c r="I1501" s="32"/>
      <c r="J1501" s="32"/>
      <c r="K1501" s="32"/>
      <c r="L1501" s="32"/>
      <c r="M1501" s="791"/>
      <c r="N1501" s="25">
        <v>1</v>
      </c>
    </row>
    <row r="1502" spans="1:16" s="257" customFormat="1" ht="18.75" customHeight="1" x14ac:dyDescent="0.3">
      <c r="A1502" s="25">
        <v>1</v>
      </c>
      <c r="C1502" s="1605" t="s">
        <v>119</v>
      </c>
      <c r="D1502" s="1605"/>
      <c r="E1502" s="1605"/>
      <c r="F1502" s="481"/>
      <c r="G1502" s="645"/>
      <c r="I1502" s="1605" t="s">
        <v>119</v>
      </c>
      <c r="J1502" s="1605"/>
      <c r="K1502" s="1605"/>
      <c r="L1502" s="481"/>
      <c r="M1502" s="791"/>
      <c r="N1502" s="25">
        <v>1</v>
      </c>
    </row>
    <row r="1503" spans="1:16" s="257" customFormat="1" ht="18.75" customHeight="1" x14ac:dyDescent="0.3">
      <c r="A1503" s="25">
        <v>1</v>
      </c>
      <c r="C1503" s="1606"/>
      <c r="D1503" s="1606"/>
      <c r="E1503" s="1606"/>
      <c r="F1503" s="482"/>
      <c r="G1503" s="645"/>
      <c r="I1503" s="1606">
        <f>C1503</f>
        <v>0</v>
      </c>
      <c r="J1503" s="1606"/>
      <c r="K1503" s="1606"/>
      <c r="L1503" s="482"/>
      <c r="M1503" s="791"/>
      <c r="N1503" s="25">
        <v>1</v>
      </c>
    </row>
    <row r="1504" spans="1:16" s="257" customFormat="1" ht="18.75" customHeight="1" x14ac:dyDescent="0.3">
      <c r="A1504" s="25">
        <v>1</v>
      </c>
      <c r="C1504" s="32"/>
      <c r="D1504" s="32"/>
      <c r="E1504" s="32"/>
      <c r="F1504" s="482"/>
      <c r="G1504" s="645"/>
      <c r="I1504" s="32"/>
      <c r="J1504" s="32"/>
      <c r="K1504" s="32"/>
      <c r="L1504" s="482"/>
      <c r="M1504" s="791"/>
      <c r="N1504" s="25">
        <v>1</v>
      </c>
    </row>
    <row r="1505" spans="1:14" s="257" customFormat="1" ht="18.75" customHeight="1" x14ac:dyDescent="0.3">
      <c r="A1505" s="25">
        <v>1</v>
      </c>
      <c r="C1505" s="889"/>
      <c r="D1505" s="32"/>
      <c r="E1505" s="32"/>
      <c r="F1505" s="482"/>
      <c r="G1505" s="645"/>
      <c r="I1505" s="889"/>
      <c r="J1505" s="32"/>
      <c r="K1505" s="32"/>
      <c r="L1505" s="482"/>
      <c r="M1505" s="791"/>
      <c r="N1505" s="25">
        <v>1</v>
      </c>
    </row>
    <row r="1506" spans="1:14" s="257" customFormat="1" ht="18.75" customHeight="1" x14ac:dyDescent="0.3">
      <c r="A1506" s="25">
        <v>1</v>
      </c>
      <c r="B1506" s="469" t="s">
        <v>120</v>
      </c>
      <c r="C1506" s="475" t="s">
        <v>121</v>
      </c>
      <c r="D1506" s="1604" t="s">
        <v>122</v>
      </c>
      <c r="E1506" s="1604"/>
      <c r="F1506" s="1604"/>
      <c r="G1506" s="645"/>
      <c r="H1506" s="469" t="s">
        <v>120</v>
      </c>
      <c r="I1506" s="475" t="s">
        <v>121</v>
      </c>
      <c r="J1506" s="1604" t="s">
        <v>123</v>
      </c>
      <c r="K1506" s="1604"/>
      <c r="L1506" s="1604"/>
      <c r="M1506" s="791"/>
      <c r="N1506" s="25">
        <v>1</v>
      </c>
    </row>
    <row r="1507" spans="1:14" s="257" customFormat="1" ht="18.75" customHeight="1" x14ac:dyDescent="0.3">
      <c r="A1507" s="25">
        <v>1</v>
      </c>
      <c r="B1507" s="469" t="s">
        <v>124</v>
      </c>
      <c r="C1507" s="469" t="s">
        <v>265</v>
      </c>
      <c r="D1507" s="475" t="s">
        <v>125</v>
      </c>
      <c r="E1507" s="890" t="s">
        <v>126</v>
      </c>
      <c r="F1507" s="890" t="s">
        <v>127</v>
      </c>
      <c r="G1507" s="645"/>
      <c r="H1507" s="469" t="s">
        <v>124</v>
      </c>
      <c r="I1507" s="469" t="s">
        <v>265</v>
      </c>
      <c r="J1507" s="475" t="s">
        <v>125</v>
      </c>
      <c r="K1507" s="890" t="s">
        <v>126</v>
      </c>
      <c r="L1507" s="890" t="s">
        <v>127</v>
      </c>
      <c r="M1507" s="791"/>
      <c r="N1507" s="25">
        <v>1</v>
      </c>
    </row>
    <row r="1508" spans="1:14" s="16" customFormat="1" x14ac:dyDescent="0.3">
      <c r="A1508" s="25">
        <v>1</v>
      </c>
      <c r="B1508" s="12">
        <v>1</v>
      </c>
      <c r="C1508" s="13" t="s">
        <v>270</v>
      </c>
      <c r="D1508" s="14" t="s">
        <v>46</v>
      </c>
      <c r="E1508" s="15">
        <v>30</v>
      </c>
      <c r="F1508" s="15">
        <v>205.8</v>
      </c>
      <c r="G1508" s="607"/>
      <c r="H1508" s="12">
        <v>1</v>
      </c>
      <c r="I1508" s="13" t="s">
        <v>270</v>
      </c>
      <c r="J1508" s="14" t="s">
        <v>46</v>
      </c>
      <c r="K1508" s="15">
        <v>30</v>
      </c>
      <c r="L1508" s="15">
        <v>205.8</v>
      </c>
      <c r="M1508" s="798"/>
      <c r="N1508" s="25">
        <v>1</v>
      </c>
    </row>
    <row r="1509" spans="1:14" s="420" customFormat="1" x14ac:dyDescent="0.3">
      <c r="A1509" s="25">
        <v>1</v>
      </c>
      <c r="B1509" s="890" t="s">
        <v>3</v>
      </c>
      <c r="C1509" s="13" t="s">
        <v>64</v>
      </c>
      <c r="D1509" s="14" t="s">
        <v>65</v>
      </c>
      <c r="E1509" s="15">
        <v>12</v>
      </c>
      <c r="F1509" s="15">
        <v>75</v>
      </c>
      <c r="G1509" s="607"/>
      <c r="H1509" s="890" t="s">
        <v>3</v>
      </c>
      <c r="I1509" s="13" t="s">
        <v>64</v>
      </c>
      <c r="J1509" s="14" t="s">
        <v>65</v>
      </c>
      <c r="K1509" s="15">
        <v>12</v>
      </c>
      <c r="L1509" s="15">
        <v>75</v>
      </c>
      <c r="M1509" s="795"/>
      <c r="N1509" s="25">
        <v>1</v>
      </c>
    </row>
    <row r="1510" spans="1:14" s="257" customFormat="1" x14ac:dyDescent="0.3">
      <c r="A1510" s="25">
        <v>1</v>
      </c>
      <c r="B1510" s="890" t="s">
        <v>0</v>
      </c>
      <c r="C1510" s="13" t="s">
        <v>102</v>
      </c>
      <c r="D1510" s="14" t="s">
        <v>68</v>
      </c>
      <c r="E1510" s="15">
        <v>28</v>
      </c>
      <c r="F1510" s="15">
        <v>72</v>
      </c>
      <c r="G1510" s="607"/>
      <c r="H1510" s="890" t="s">
        <v>0</v>
      </c>
      <c r="I1510" s="13" t="s">
        <v>102</v>
      </c>
      <c r="J1510" s="14" t="s">
        <v>68</v>
      </c>
      <c r="K1510" s="15">
        <v>28</v>
      </c>
      <c r="L1510" s="15">
        <v>72</v>
      </c>
      <c r="M1510" s="791"/>
      <c r="N1510" s="25">
        <v>1</v>
      </c>
    </row>
    <row r="1511" spans="1:14" s="257" customFormat="1" x14ac:dyDescent="0.3">
      <c r="A1511" s="25">
        <v>1</v>
      </c>
      <c r="B1511" s="12">
        <v>4</v>
      </c>
      <c r="C1511" s="13" t="s">
        <v>114</v>
      </c>
      <c r="D1511" s="14" t="s">
        <v>2</v>
      </c>
      <c r="E1511" s="15">
        <v>7</v>
      </c>
      <c r="F1511" s="15">
        <v>28</v>
      </c>
      <c r="G1511" s="645"/>
      <c r="H1511" s="12">
        <v>4</v>
      </c>
      <c r="I1511" s="13" t="s">
        <v>114</v>
      </c>
      <c r="J1511" s="14" t="s">
        <v>2</v>
      </c>
      <c r="K1511" s="15">
        <v>7</v>
      </c>
      <c r="L1511" s="15">
        <v>28</v>
      </c>
      <c r="M1511" s="791"/>
      <c r="N1511" s="25">
        <v>1</v>
      </c>
    </row>
    <row r="1512" spans="1:14" s="257" customFormat="1" x14ac:dyDescent="0.3">
      <c r="A1512" s="25">
        <v>1</v>
      </c>
      <c r="B1512" s="890" t="s">
        <v>23</v>
      </c>
      <c r="C1512" s="13" t="s">
        <v>107</v>
      </c>
      <c r="D1512" s="14" t="s">
        <v>14</v>
      </c>
      <c r="E1512" s="15">
        <v>3.4</v>
      </c>
      <c r="F1512" s="15">
        <v>93.2</v>
      </c>
      <c r="G1512" s="645"/>
      <c r="H1512" s="890" t="s">
        <v>23</v>
      </c>
      <c r="I1512" s="13" t="s">
        <v>107</v>
      </c>
      <c r="J1512" s="14" t="s">
        <v>14</v>
      </c>
      <c r="K1512" s="15">
        <v>3.4</v>
      </c>
      <c r="L1512" s="15">
        <v>93.2</v>
      </c>
      <c r="M1512" s="791"/>
      <c r="N1512" s="25">
        <v>1</v>
      </c>
    </row>
    <row r="1513" spans="1:14" s="420" customFormat="1" x14ac:dyDescent="0.3">
      <c r="A1513" s="25">
        <v>1</v>
      </c>
      <c r="B1513" s="12">
        <v>6</v>
      </c>
      <c r="C1513" s="13" t="s">
        <v>356</v>
      </c>
      <c r="D1513" s="14" t="s">
        <v>362</v>
      </c>
      <c r="E1513" s="15">
        <v>120</v>
      </c>
      <c r="F1513" s="15">
        <v>385.47</v>
      </c>
      <c r="G1513" s="607"/>
      <c r="H1513" s="12">
        <v>6</v>
      </c>
      <c r="I1513" s="13" t="s">
        <v>356</v>
      </c>
      <c r="J1513" s="14" t="s">
        <v>362</v>
      </c>
      <c r="K1513" s="15">
        <v>120</v>
      </c>
      <c r="L1513" s="15">
        <v>385.47</v>
      </c>
      <c r="M1513" s="795"/>
      <c r="N1513" s="25">
        <v>1</v>
      </c>
    </row>
    <row r="1514" spans="1:14" s="257" customFormat="1" x14ac:dyDescent="0.3">
      <c r="A1514" s="25">
        <v>1</v>
      </c>
      <c r="B1514" s="12"/>
      <c r="C1514" s="13"/>
      <c r="D1514" s="14"/>
      <c r="E1514" s="15"/>
      <c r="F1514" s="15"/>
      <c r="G1514" s="670"/>
      <c r="H1514" s="12"/>
      <c r="I1514" s="13"/>
      <c r="J1514" s="14"/>
      <c r="K1514" s="15"/>
      <c r="L1514" s="15"/>
      <c r="M1514" s="791"/>
      <c r="N1514" s="25">
        <v>1</v>
      </c>
    </row>
    <row r="1515" spans="1:14" s="257" customFormat="1" x14ac:dyDescent="0.3">
      <c r="A1515" s="25">
        <v>1</v>
      </c>
      <c r="B1515" s="12"/>
      <c r="C1515" s="13"/>
      <c r="D1515" s="14" t="s">
        <v>128</v>
      </c>
      <c r="E1515" s="15">
        <f>SUM(E1508:E1513)</f>
        <v>200.4</v>
      </c>
      <c r="F1515" s="15">
        <f>SUM(F1508:F1513)</f>
        <v>859.47</v>
      </c>
      <c r="G1515" s="670"/>
      <c r="H1515" s="12"/>
      <c r="I1515" s="13"/>
      <c r="J1515" s="14" t="s">
        <v>128</v>
      </c>
      <c r="K1515" s="15">
        <f>SUM(K1508:K1513)</f>
        <v>200.4</v>
      </c>
      <c r="L1515" s="15">
        <f>SUM(L1508:L1513)</f>
        <v>859.47</v>
      </c>
      <c r="M1515" s="791"/>
      <c r="N1515" s="25">
        <v>1</v>
      </c>
    </row>
    <row r="1516" spans="1:14" s="257" customFormat="1" x14ac:dyDescent="0.3">
      <c r="A1516" s="25">
        <v>1</v>
      </c>
      <c r="B1516" s="12"/>
      <c r="C1516" s="13"/>
      <c r="D1516" s="14"/>
      <c r="E1516" s="15"/>
      <c r="F1516" s="15"/>
      <c r="G1516" s="670"/>
      <c r="H1516" s="12"/>
      <c r="I1516" s="13"/>
      <c r="J1516" s="14"/>
      <c r="K1516" s="15"/>
      <c r="L1516" s="15"/>
      <c r="M1516" s="791"/>
      <c r="N1516" s="25">
        <v>1</v>
      </c>
    </row>
    <row r="1517" spans="1:14" s="257" customFormat="1" x14ac:dyDescent="0.3">
      <c r="A1517" s="25">
        <v>1</v>
      </c>
      <c r="B1517" s="12">
        <v>1</v>
      </c>
      <c r="C1517" s="13" t="s">
        <v>1</v>
      </c>
      <c r="D1517" s="14" t="s">
        <v>5</v>
      </c>
      <c r="E1517" s="15">
        <v>200</v>
      </c>
      <c r="F1517" s="15">
        <v>86</v>
      </c>
      <c r="G1517" s="670"/>
      <c r="H1517" s="12">
        <v>1</v>
      </c>
      <c r="I1517" s="13" t="s">
        <v>1</v>
      </c>
      <c r="J1517" s="14" t="s">
        <v>5</v>
      </c>
      <c r="K1517" s="15">
        <v>200</v>
      </c>
      <c r="L1517" s="15">
        <v>86</v>
      </c>
      <c r="M1517" s="791"/>
      <c r="N1517" s="25">
        <v>1</v>
      </c>
    </row>
    <row r="1518" spans="1:14" s="257" customFormat="1" x14ac:dyDescent="0.3">
      <c r="A1518" s="25">
        <v>1</v>
      </c>
      <c r="B1518" s="12">
        <v>2</v>
      </c>
      <c r="C1518" s="13" t="s">
        <v>238</v>
      </c>
      <c r="D1518" s="14" t="s">
        <v>251</v>
      </c>
      <c r="E1518" s="15">
        <v>225</v>
      </c>
      <c r="F1518" s="15">
        <v>114</v>
      </c>
      <c r="G1518" s="670"/>
      <c r="H1518" s="12">
        <v>2</v>
      </c>
      <c r="I1518" s="13" t="s">
        <v>238</v>
      </c>
      <c r="J1518" s="14" t="s">
        <v>251</v>
      </c>
      <c r="K1518" s="15">
        <v>225</v>
      </c>
      <c r="L1518" s="15">
        <v>114</v>
      </c>
      <c r="M1518" s="791"/>
      <c r="N1518" s="25">
        <v>1</v>
      </c>
    </row>
    <row r="1519" spans="1:14" s="257" customFormat="1" x14ac:dyDescent="0.3">
      <c r="A1519" s="25">
        <v>1</v>
      </c>
      <c r="B1519" s="12">
        <v>3</v>
      </c>
      <c r="C1519" s="13" t="s">
        <v>93</v>
      </c>
      <c r="D1519" s="14" t="s">
        <v>5</v>
      </c>
      <c r="E1519" s="15">
        <v>135</v>
      </c>
      <c r="F1519" s="15">
        <v>94.25</v>
      </c>
      <c r="G1519" s="670"/>
      <c r="H1519" s="12">
        <v>3</v>
      </c>
      <c r="I1519" s="13" t="s">
        <v>93</v>
      </c>
      <c r="J1519" s="14" t="s">
        <v>5</v>
      </c>
      <c r="K1519" s="15">
        <v>135</v>
      </c>
      <c r="L1519" s="15">
        <v>94.25</v>
      </c>
      <c r="M1519" s="791"/>
      <c r="N1519" s="25">
        <v>1</v>
      </c>
    </row>
    <row r="1520" spans="1:14" s="257" customFormat="1" x14ac:dyDescent="0.3">
      <c r="A1520" s="25">
        <v>1</v>
      </c>
      <c r="B1520" s="12">
        <v>4</v>
      </c>
      <c r="C1520" s="13" t="s">
        <v>253</v>
      </c>
      <c r="D1520" s="14" t="s">
        <v>218</v>
      </c>
      <c r="E1520" s="15">
        <v>125</v>
      </c>
      <c r="F1520" s="15">
        <v>146.4</v>
      </c>
      <c r="G1520" s="670"/>
      <c r="H1520" s="12">
        <v>4</v>
      </c>
      <c r="I1520" s="13" t="s">
        <v>253</v>
      </c>
      <c r="J1520" s="14" t="s">
        <v>218</v>
      </c>
      <c r="K1520" s="15">
        <v>125</v>
      </c>
      <c r="L1520" s="15">
        <v>146.4</v>
      </c>
      <c r="M1520" s="791"/>
      <c r="N1520" s="25">
        <v>1</v>
      </c>
    </row>
    <row r="1521" spans="1:14" s="257" customFormat="1" x14ac:dyDescent="0.3">
      <c r="A1521" s="25">
        <v>1</v>
      </c>
      <c r="B1521" s="12">
        <v>5</v>
      </c>
      <c r="C1521" s="13" t="s">
        <v>255</v>
      </c>
      <c r="D1521" s="14" t="s">
        <v>218</v>
      </c>
      <c r="E1521" s="15">
        <v>80</v>
      </c>
      <c r="F1521" s="15">
        <v>105.16</v>
      </c>
      <c r="G1521" s="670"/>
      <c r="H1521" s="12">
        <v>5</v>
      </c>
      <c r="I1521" s="13" t="s">
        <v>255</v>
      </c>
      <c r="J1521" s="14" t="s">
        <v>218</v>
      </c>
      <c r="K1521" s="15">
        <v>80</v>
      </c>
      <c r="L1521" s="15">
        <v>105.16</v>
      </c>
      <c r="M1521" s="791"/>
      <c r="N1521" s="25">
        <v>1</v>
      </c>
    </row>
    <row r="1522" spans="1:14" s="257" customFormat="1" x14ac:dyDescent="0.3">
      <c r="A1522" s="25">
        <v>1</v>
      </c>
      <c r="B1522" s="12">
        <v>6</v>
      </c>
      <c r="C1522" s="13" t="s">
        <v>252</v>
      </c>
      <c r="D1522" s="14" t="s">
        <v>251</v>
      </c>
      <c r="E1522" s="15">
        <v>105</v>
      </c>
      <c r="F1522" s="15">
        <v>142</v>
      </c>
      <c r="G1522" s="670"/>
      <c r="H1522" s="12">
        <v>6</v>
      </c>
      <c r="I1522" s="13" t="s">
        <v>252</v>
      </c>
      <c r="J1522" s="14" t="s">
        <v>251</v>
      </c>
      <c r="K1522" s="15">
        <v>105</v>
      </c>
      <c r="L1522" s="15">
        <v>142</v>
      </c>
      <c r="M1522" s="791"/>
      <c r="N1522" s="25">
        <v>1</v>
      </c>
    </row>
    <row r="1523" spans="1:14" s="257" customFormat="1" x14ac:dyDescent="0.3">
      <c r="A1523" s="25">
        <v>1</v>
      </c>
      <c r="B1523" s="12">
        <v>7</v>
      </c>
      <c r="C1523" s="13" t="s">
        <v>254</v>
      </c>
      <c r="D1523" s="14" t="s">
        <v>218</v>
      </c>
      <c r="E1523" s="15">
        <v>120</v>
      </c>
      <c r="F1523" s="15">
        <v>144</v>
      </c>
      <c r="G1523" s="670"/>
      <c r="H1523" s="12">
        <v>7</v>
      </c>
      <c r="I1523" s="13" t="s">
        <v>254</v>
      </c>
      <c r="J1523" s="14" t="s">
        <v>218</v>
      </c>
      <c r="K1523" s="15">
        <v>120</v>
      </c>
      <c r="L1523" s="15">
        <v>144</v>
      </c>
      <c r="M1523" s="791"/>
      <c r="N1523" s="25">
        <v>1</v>
      </c>
    </row>
    <row r="1524" spans="1:14" s="257" customFormat="1" x14ac:dyDescent="0.3">
      <c r="A1524" s="25">
        <v>1</v>
      </c>
      <c r="B1524" s="12">
        <v>8</v>
      </c>
      <c r="C1524" s="13" t="s">
        <v>31</v>
      </c>
      <c r="D1524" s="14" t="s">
        <v>5</v>
      </c>
      <c r="E1524" s="15">
        <v>55</v>
      </c>
      <c r="F1524" s="15">
        <v>88</v>
      </c>
      <c r="G1524" s="670"/>
      <c r="H1524" s="12">
        <v>8</v>
      </c>
      <c r="I1524" s="13" t="s">
        <v>31</v>
      </c>
      <c r="J1524" s="14" t="s">
        <v>5</v>
      </c>
      <c r="K1524" s="15">
        <v>55</v>
      </c>
      <c r="L1524" s="15">
        <v>88</v>
      </c>
      <c r="M1524" s="791"/>
      <c r="N1524" s="25">
        <v>1</v>
      </c>
    </row>
    <row r="1525" spans="1:14" s="420" customFormat="1" x14ac:dyDescent="0.3">
      <c r="A1525" s="25">
        <v>1</v>
      </c>
      <c r="B1525" s="890"/>
      <c r="C1525" s="467"/>
      <c r="D1525" s="890"/>
      <c r="E1525" s="468"/>
      <c r="F1525" s="468"/>
      <c r="G1525" s="672"/>
      <c r="H1525" s="890"/>
      <c r="I1525" s="467"/>
      <c r="J1525" s="890"/>
      <c r="K1525" s="468"/>
      <c r="L1525" s="468"/>
      <c r="M1525" s="796"/>
      <c r="N1525" s="25">
        <v>1</v>
      </c>
    </row>
    <row r="1526" spans="1:14" s="257" customFormat="1" x14ac:dyDescent="0.3">
      <c r="A1526" s="25">
        <v>1</v>
      </c>
      <c r="B1526" s="12"/>
      <c r="C1526" s="13"/>
      <c r="D1526" s="14" t="s">
        <v>128</v>
      </c>
      <c r="E1526" s="15">
        <v>1045</v>
      </c>
      <c r="F1526" s="15">
        <v>919.81</v>
      </c>
      <c r="G1526" s="670"/>
      <c r="H1526" s="12"/>
      <c r="I1526" s="13"/>
      <c r="J1526" s="14" t="s">
        <v>128</v>
      </c>
      <c r="K1526" s="15">
        <v>1045</v>
      </c>
      <c r="L1526" s="15">
        <v>919.81</v>
      </c>
      <c r="M1526" s="791"/>
      <c r="N1526" s="25">
        <v>1</v>
      </c>
    </row>
    <row r="1527" spans="1:14" s="257" customFormat="1" x14ac:dyDescent="0.3">
      <c r="A1527" s="25">
        <v>1</v>
      </c>
      <c r="B1527" s="12"/>
      <c r="C1527" s="13"/>
      <c r="D1527" s="14"/>
      <c r="E1527" s="15"/>
      <c r="F1527" s="15"/>
      <c r="G1527" s="670"/>
      <c r="H1527" s="12"/>
      <c r="I1527" s="13"/>
      <c r="J1527" s="14"/>
      <c r="K1527" s="15"/>
      <c r="L1527" s="15"/>
      <c r="M1527" s="791"/>
      <c r="N1527" s="25">
        <v>1</v>
      </c>
    </row>
    <row r="1528" spans="1:14" s="257" customFormat="1" x14ac:dyDescent="0.3">
      <c r="A1528" s="25">
        <v>1</v>
      </c>
      <c r="B1528" s="12"/>
      <c r="C1528" s="13"/>
      <c r="D1528" s="14"/>
      <c r="E1528" s="15"/>
      <c r="F1528" s="15"/>
      <c r="G1528" s="670"/>
      <c r="H1528" s="12"/>
      <c r="I1528" s="13"/>
      <c r="J1528" s="14"/>
      <c r="K1528" s="15"/>
      <c r="L1528" s="15"/>
      <c r="M1528" s="791"/>
      <c r="N1528" s="25">
        <v>1</v>
      </c>
    </row>
    <row r="1529" spans="1:14" s="257" customFormat="1" x14ac:dyDescent="0.3">
      <c r="A1529" s="25">
        <v>1</v>
      </c>
      <c r="B1529" s="12"/>
      <c r="C1529" s="13"/>
      <c r="D1529" s="14"/>
      <c r="E1529" s="15"/>
      <c r="F1529" s="15"/>
      <c r="G1529" s="670"/>
      <c r="H1529" s="12"/>
      <c r="I1529" s="13"/>
      <c r="J1529" s="14"/>
      <c r="K1529" s="15"/>
      <c r="L1529" s="15"/>
      <c r="M1529" s="791"/>
      <c r="N1529" s="25">
        <v>1</v>
      </c>
    </row>
    <row r="1530" spans="1:14" s="257" customFormat="1" x14ac:dyDescent="0.3">
      <c r="A1530" s="25">
        <v>1</v>
      </c>
      <c r="B1530" s="469" t="s">
        <v>124</v>
      </c>
      <c r="C1530" s="15" t="s">
        <v>259</v>
      </c>
      <c r="D1530" s="14" t="s">
        <v>125</v>
      </c>
      <c r="E1530" s="15" t="s">
        <v>126</v>
      </c>
      <c r="F1530" s="15" t="s">
        <v>127</v>
      </c>
      <c r="G1530" s="670"/>
      <c r="H1530" s="469" t="s">
        <v>124</v>
      </c>
      <c r="I1530" s="15" t="s">
        <v>247</v>
      </c>
      <c r="J1530" s="14" t="s">
        <v>125</v>
      </c>
      <c r="K1530" s="15" t="s">
        <v>126</v>
      </c>
      <c r="L1530" s="15" t="s">
        <v>127</v>
      </c>
      <c r="M1530" s="791"/>
      <c r="N1530" s="25">
        <v>1</v>
      </c>
    </row>
    <row r="1531" spans="1:14" s="389" customFormat="1" x14ac:dyDescent="0.3">
      <c r="A1531" s="25">
        <v>1</v>
      </c>
      <c r="B1531" s="12" t="s">
        <v>8</v>
      </c>
      <c r="C1531" s="13" t="s">
        <v>109</v>
      </c>
      <c r="D1531" s="14" t="s">
        <v>9</v>
      </c>
      <c r="E1531" s="15">
        <v>60</v>
      </c>
      <c r="F1531" s="15">
        <v>122</v>
      </c>
      <c r="G1531" s="607"/>
      <c r="H1531" s="12" t="s">
        <v>8</v>
      </c>
      <c r="I1531" s="13" t="s">
        <v>109</v>
      </c>
      <c r="J1531" s="14" t="s">
        <v>9</v>
      </c>
      <c r="K1531" s="15">
        <v>60</v>
      </c>
      <c r="L1531" s="15">
        <v>122</v>
      </c>
      <c r="M1531" s="795"/>
      <c r="N1531" s="25">
        <v>1</v>
      </c>
    </row>
    <row r="1532" spans="1:14" s="257" customFormat="1" ht="19.5" customHeight="1" x14ac:dyDescent="0.3">
      <c r="A1532" s="25">
        <v>1</v>
      </c>
      <c r="B1532" s="12">
        <v>2</v>
      </c>
      <c r="C1532" s="13" t="s">
        <v>103</v>
      </c>
      <c r="D1532" s="14" t="s">
        <v>104</v>
      </c>
      <c r="E1532" s="15">
        <v>50</v>
      </c>
      <c r="F1532" s="15">
        <v>220</v>
      </c>
      <c r="G1532" s="607"/>
      <c r="H1532" s="12">
        <v>2</v>
      </c>
      <c r="I1532" s="13" t="s">
        <v>103</v>
      </c>
      <c r="J1532" s="14" t="s">
        <v>104</v>
      </c>
      <c r="K1532" s="15">
        <v>50</v>
      </c>
      <c r="L1532" s="15">
        <v>220</v>
      </c>
      <c r="M1532" s="791"/>
      <c r="N1532" s="25">
        <v>1</v>
      </c>
    </row>
    <row r="1533" spans="1:14" s="420" customFormat="1" x14ac:dyDescent="0.3">
      <c r="A1533" s="25">
        <v>1</v>
      </c>
      <c r="B1533" s="890" t="s">
        <v>0</v>
      </c>
      <c r="C1533" s="13" t="s">
        <v>260</v>
      </c>
      <c r="D1533" s="14" t="s">
        <v>17</v>
      </c>
      <c r="E1533" s="15">
        <v>25</v>
      </c>
      <c r="F1533" s="15">
        <v>182.25</v>
      </c>
      <c r="G1533" s="607"/>
      <c r="H1533" s="890" t="s">
        <v>0</v>
      </c>
      <c r="I1533" s="13" t="s">
        <v>260</v>
      </c>
      <c r="J1533" s="14" t="s">
        <v>44</v>
      </c>
      <c r="K1533" s="15">
        <v>30</v>
      </c>
      <c r="L1533" s="15">
        <v>218.7</v>
      </c>
      <c r="M1533" s="796"/>
      <c r="N1533" s="25">
        <v>1</v>
      </c>
    </row>
    <row r="1534" spans="1:14" s="420" customFormat="1" x14ac:dyDescent="0.3">
      <c r="A1534" s="25">
        <v>1</v>
      </c>
      <c r="B1534" s="890" t="s">
        <v>77</v>
      </c>
      <c r="C1534" s="13" t="s">
        <v>346</v>
      </c>
      <c r="D1534" s="14" t="s">
        <v>22</v>
      </c>
      <c r="E1534" s="15">
        <v>24</v>
      </c>
      <c r="F1534" s="15">
        <v>4.5</v>
      </c>
      <c r="G1534" s="607"/>
      <c r="H1534" s="890" t="s">
        <v>77</v>
      </c>
      <c r="I1534" s="13" t="s">
        <v>346</v>
      </c>
      <c r="J1534" s="14" t="s">
        <v>22</v>
      </c>
      <c r="K1534" s="15">
        <v>24</v>
      </c>
      <c r="L1534" s="15">
        <v>4.5</v>
      </c>
      <c r="M1534" s="795"/>
      <c r="N1534" s="25">
        <v>1</v>
      </c>
    </row>
    <row r="1535" spans="1:14" s="257" customFormat="1" ht="19.5" customHeight="1" x14ac:dyDescent="0.3">
      <c r="A1535" s="25">
        <v>1</v>
      </c>
      <c r="B1535" s="890" t="s">
        <v>23</v>
      </c>
      <c r="C1535" s="13" t="s">
        <v>144</v>
      </c>
      <c r="D1535" s="14" t="s">
        <v>2</v>
      </c>
      <c r="E1535" s="15">
        <v>15</v>
      </c>
      <c r="F1535" s="15">
        <v>88</v>
      </c>
      <c r="G1535" s="670"/>
      <c r="H1535" s="890" t="s">
        <v>23</v>
      </c>
      <c r="I1535" s="13" t="s">
        <v>144</v>
      </c>
      <c r="J1535" s="14" t="s">
        <v>2</v>
      </c>
      <c r="K1535" s="15">
        <v>15</v>
      </c>
      <c r="L1535" s="15">
        <v>88</v>
      </c>
      <c r="M1535" s="791"/>
      <c r="N1535" s="25">
        <v>1</v>
      </c>
    </row>
    <row r="1536" spans="1:14" s="420" customFormat="1" x14ac:dyDescent="0.3">
      <c r="A1536" s="25">
        <v>1</v>
      </c>
      <c r="B1536" s="890" t="s">
        <v>51</v>
      </c>
      <c r="C1536" s="13" t="s">
        <v>107</v>
      </c>
      <c r="D1536" s="14" t="s">
        <v>14</v>
      </c>
      <c r="E1536" s="15">
        <v>3.4</v>
      </c>
      <c r="F1536" s="15">
        <v>93.2</v>
      </c>
      <c r="G1536" s="607"/>
      <c r="H1536" s="890" t="s">
        <v>51</v>
      </c>
      <c r="I1536" s="13" t="s">
        <v>107</v>
      </c>
      <c r="J1536" s="14" t="s">
        <v>14</v>
      </c>
      <c r="K1536" s="15">
        <v>3.4</v>
      </c>
      <c r="L1536" s="15">
        <v>93.2</v>
      </c>
      <c r="M1536" s="795"/>
      <c r="N1536" s="25">
        <v>1</v>
      </c>
    </row>
    <row r="1537" spans="1:14" s="257" customFormat="1" ht="19.5" customHeight="1" x14ac:dyDescent="0.3">
      <c r="A1537" s="25">
        <v>1</v>
      </c>
      <c r="B1537" s="890" t="s">
        <v>15</v>
      </c>
      <c r="C1537" s="13" t="s">
        <v>108</v>
      </c>
      <c r="D1537" s="14" t="s">
        <v>65</v>
      </c>
      <c r="E1537" s="15">
        <v>1.2</v>
      </c>
      <c r="F1537" s="15">
        <v>21.5</v>
      </c>
      <c r="G1537" s="670"/>
      <c r="H1537" s="890" t="s">
        <v>15</v>
      </c>
      <c r="I1537" s="13" t="s">
        <v>108</v>
      </c>
      <c r="J1537" s="14" t="s">
        <v>65</v>
      </c>
      <c r="K1537" s="15">
        <v>1.2</v>
      </c>
      <c r="L1537" s="15">
        <v>21.5</v>
      </c>
      <c r="M1537" s="791"/>
      <c r="N1537" s="25">
        <v>1</v>
      </c>
    </row>
    <row r="1538" spans="1:14" s="257" customFormat="1" x14ac:dyDescent="0.3">
      <c r="A1538" s="25">
        <v>1</v>
      </c>
      <c r="B1538" s="890" t="s">
        <v>53</v>
      </c>
      <c r="C1538" s="13" t="s">
        <v>93</v>
      </c>
      <c r="D1538" s="14" t="s">
        <v>2</v>
      </c>
      <c r="E1538" s="15">
        <v>75</v>
      </c>
      <c r="F1538" s="15">
        <v>92</v>
      </c>
      <c r="G1538" s="607"/>
      <c r="H1538" s="890" t="s">
        <v>53</v>
      </c>
      <c r="I1538" s="13" t="s">
        <v>93</v>
      </c>
      <c r="J1538" s="14" t="s">
        <v>2</v>
      </c>
      <c r="K1538" s="15">
        <v>75</v>
      </c>
      <c r="L1538" s="15">
        <v>92</v>
      </c>
      <c r="M1538" s="791"/>
      <c r="N1538" s="25">
        <v>1</v>
      </c>
    </row>
    <row r="1539" spans="1:14" s="420" customFormat="1" x14ac:dyDescent="0.3">
      <c r="A1539" s="25">
        <v>1</v>
      </c>
      <c r="B1539" s="12"/>
      <c r="C1539" s="13"/>
      <c r="D1539" s="14"/>
      <c r="E1539" s="15"/>
      <c r="F1539" s="15"/>
      <c r="G1539" s="672"/>
      <c r="H1539" s="12"/>
      <c r="I1539" s="13"/>
      <c r="J1539" s="14"/>
      <c r="K1539" s="15"/>
      <c r="L1539" s="15"/>
      <c r="M1539" s="796"/>
      <c r="N1539" s="25">
        <v>1</v>
      </c>
    </row>
    <row r="1540" spans="1:14" s="257" customFormat="1" x14ac:dyDescent="0.3">
      <c r="A1540" s="25">
        <v>1</v>
      </c>
      <c r="B1540" s="890"/>
      <c r="C1540" s="13"/>
      <c r="D1540" s="14" t="s">
        <v>128</v>
      </c>
      <c r="E1540" s="15">
        <f>SUM(E1531:E1539)</f>
        <v>253.6</v>
      </c>
      <c r="F1540" s="15">
        <f>SUM(F1531:F1539)</f>
        <v>823.45</v>
      </c>
      <c r="G1540" s="673"/>
      <c r="H1540" s="890"/>
      <c r="I1540" s="13"/>
      <c r="J1540" s="14" t="s">
        <v>128</v>
      </c>
      <c r="K1540" s="15">
        <f>SUM(K1531:K1539)</f>
        <v>258.60000000000002</v>
      </c>
      <c r="L1540" s="15">
        <f>SUM(L1531:L1539)</f>
        <v>859.90000000000009</v>
      </c>
      <c r="M1540" s="791"/>
      <c r="N1540" s="25">
        <v>1</v>
      </c>
    </row>
    <row r="1541" spans="1:14" s="257" customFormat="1" x14ac:dyDescent="0.3">
      <c r="A1541" s="25">
        <v>1</v>
      </c>
      <c r="B1541" s="12"/>
      <c r="C1541" s="13"/>
      <c r="D1541" s="14"/>
      <c r="E1541" s="15"/>
      <c r="F1541" s="15"/>
      <c r="G1541" s="670"/>
      <c r="H1541" s="12"/>
      <c r="I1541" s="13"/>
      <c r="J1541" s="14"/>
      <c r="K1541" s="15"/>
      <c r="L1541" s="15"/>
      <c r="M1541" s="791"/>
      <c r="N1541" s="25">
        <v>1</v>
      </c>
    </row>
    <row r="1542" spans="1:14" s="257" customFormat="1" x14ac:dyDescent="0.3">
      <c r="A1542" s="25">
        <v>1</v>
      </c>
      <c r="B1542" s="12"/>
      <c r="C1542" s="13"/>
      <c r="D1542" s="14"/>
      <c r="E1542" s="15"/>
      <c r="F1542" s="15"/>
      <c r="G1542" s="670"/>
      <c r="H1542" s="12"/>
      <c r="I1542" s="13"/>
      <c r="J1542" s="14"/>
      <c r="K1542" s="15"/>
      <c r="L1542" s="15"/>
      <c r="M1542" s="791"/>
      <c r="N1542" s="25">
        <v>1</v>
      </c>
    </row>
    <row r="1543" spans="1:14" s="257" customFormat="1" x14ac:dyDescent="0.3">
      <c r="A1543" s="25">
        <v>1</v>
      </c>
      <c r="B1543" s="890"/>
      <c r="C1543" s="13"/>
      <c r="D1543" s="14" t="s">
        <v>136</v>
      </c>
      <c r="E1543" s="15">
        <f>+E1540+E1515</f>
        <v>454</v>
      </c>
      <c r="F1543" s="15">
        <f>+F1540+F1515</f>
        <v>1682.92</v>
      </c>
      <c r="G1543" s="674"/>
      <c r="H1543" s="15"/>
      <c r="I1543" s="15"/>
      <c r="J1543" s="15" t="s">
        <v>136</v>
      </c>
      <c r="K1543" s="15">
        <f>+K1540+K1515</f>
        <v>459</v>
      </c>
      <c r="L1543" s="15">
        <f>+L1540+L1515</f>
        <v>1719.3700000000001</v>
      </c>
      <c r="M1543" s="791"/>
      <c r="N1543" s="25">
        <v>1</v>
      </c>
    </row>
    <row r="1544" spans="1:14" s="257" customFormat="1" x14ac:dyDescent="0.3">
      <c r="A1544" s="25">
        <v>1</v>
      </c>
      <c r="B1544" s="471"/>
      <c r="C1544" s="259"/>
      <c r="D1544" s="472"/>
      <c r="E1544" s="473"/>
      <c r="F1544" s="473"/>
      <c r="G1544" s="674"/>
      <c r="H1544" s="473"/>
      <c r="I1544" s="473"/>
      <c r="J1544" s="473"/>
      <c r="K1544" s="473"/>
      <c r="L1544" s="473"/>
      <c r="M1544" s="791"/>
      <c r="N1544" s="25">
        <v>1</v>
      </c>
    </row>
    <row r="1545" spans="1:14" s="257" customFormat="1" x14ac:dyDescent="0.3">
      <c r="A1545" s="25">
        <v>1</v>
      </c>
      <c r="B1545" s="471"/>
      <c r="C1545" s="471"/>
      <c r="D1545" s="471"/>
      <c r="E1545" s="471"/>
      <c r="F1545" s="471"/>
      <c r="G1545" s="675"/>
      <c r="H1545" s="259"/>
      <c r="I1545" s="473"/>
      <c r="J1545" s="473"/>
      <c r="K1545" s="473"/>
      <c r="L1545" s="473"/>
      <c r="M1545" s="791"/>
      <c r="N1545" s="25">
        <v>1</v>
      </c>
    </row>
    <row r="1546" spans="1:14" s="257" customFormat="1" x14ac:dyDescent="0.3">
      <c r="A1546" s="25">
        <v>1</v>
      </c>
      <c r="B1546" s="471"/>
      <c r="C1546" s="259"/>
      <c r="D1546" s="472"/>
      <c r="E1546" s="473"/>
      <c r="F1546" s="473"/>
      <c r="G1546" s="674"/>
      <c r="H1546" s="473"/>
      <c r="I1546" s="473"/>
      <c r="J1546" s="473"/>
      <c r="K1546" s="473"/>
      <c r="L1546" s="473"/>
      <c r="M1546" s="791"/>
      <c r="N1546" s="25">
        <v>1</v>
      </c>
    </row>
    <row r="1547" spans="1:14" s="257" customFormat="1" ht="18.75" customHeight="1" x14ac:dyDescent="0.3">
      <c r="A1547" s="25">
        <v>1</v>
      </c>
      <c r="C1547" s="260" t="s">
        <v>130</v>
      </c>
      <c r="E1547" s="261" t="s">
        <v>131</v>
      </c>
      <c r="F1547" s="32"/>
      <c r="G1547" s="645"/>
      <c r="I1547" s="260" t="s">
        <v>130</v>
      </c>
      <c r="K1547" s="261" t="s">
        <v>131</v>
      </c>
      <c r="L1547" s="32"/>
      <c r="M1547" s="791"/>
      <c r="N1547" s="25">
        <v>1</v>
      </c>
    </row>
    <row r="1548" spans="1:14" s="257" customFormat="1" ht="51.75" customHeight="1" x14ac:dyDescent="0.3">
      <c r="A1548" s="25">
        <v>1</v>
      </c>
      <c r="C1548" s="262" t="s">
        <v>132</v>
      </c>
      <c r="E1548" s="262" t="s">
        <v>140</v>
      </c>
      <c r="F1548" s="263"/>
      <c r="G1548" s="645"/>
      <c r="I1548" s="262" t="s">
        <v>139</v>
      </c>
      <c r="K1548" s="262" t="s">
        <v>140</v>
      </c>
      <c r="L1548" s="263"/>
      <c r="M1548" s="791"/>
      <c r="N1548" s="25">
        <v>1</v>
      </c>
    </row>
    <row r="1549" spans="1:14" s="257" customFormat="1" ht="34.5" customHeight="1" x14ac:dyDescent="0.3">
      <c r="A1549" s="25">
        <v>1</v>
      </c>
      <c r="C1549" s="262"/>
      <c r="E1549" s="262"/>
      <c r="F1549" s="263"/>
      <c r="G1549" s="645"/>
      <c r="I1549" s="262"/>
      <c r="K1549" s="262"/>
      <c r="L1549" s="263"/>
      <c r="M1549" s="791"/>
      <c r="N1549" s="25">
        <v>1</v>
      </c>
    </row>
    <row r="1550" spans="1:14" s="419" customFormat="1" ht="23.25" customHeight="1" x14ac:dyDescent="0.3">
      <c r="A1550" s="25">
        <v>1</v>
      </c>
      <c r="C1550" s="770"/>
      <c r="E1550" s="770"/>
      <c r="F1550" s="771"/>
      <c r="G1550" s="645"/>
      <c r="H1550" s="770"/>
      <c r="J1550" s="770"/>
      <c r="K1550" s="771"/>
      <c r="L1550" s="770"/>
      <c r="M1550" s="799"/>
      <c r="N1550" s="25">
        <v>1</v>
      </c>
    </row>
    <row r="1551" spans="1:14" s="257" customFormat="1" ht="18.75" customHeight="1" x14ac:dyDescent="0.3">
      <c r="A1551" s="25">
        <v>1</v>
      </c>
      <c r="B1551" s="476" t="s">
        <v>115</v>
      </c>
      <c r="C1551" s="476"/>
      <c r="D1551" s="32"/>
      <c r="E1551" s="32"/>
      <c r="F1551" s="32"/>
      <c r="G1551" s="670"/>
      <c r="H1551" s="476" t="s">
        <v>115</v>
      </c>
      <c r="I1551" s="32"/>
      <c r="J1551" s="32"/>
      <c r="K1551" s="32"/>
      <c r="L1551" s="32"/>
      <c r="M1551" s="791"/>
      <c r="N1551" s="25">
        <v>1</v>
      </c>
    </row>
    <row r="1552" spans="1:14" s="257" customFormat="1" ht="18.75" customHeight="1" x14ac:dyDescent="0.3">
      <c r="A1552" s="25">
        <v>1</v>
      </c>
      <c r="B1552" s="476" t="s">
        <v>137</v>
      </c>
      <c r="C1552" s="476"/>
      <c r="D1552" s="32"/>
      <c r="E1552" s="32"/>
      <c r="F1552" s="32"/>
      <c r="G1552" s="645"/>
      <c r="H1552" s="476" t="s">
        <v>138</v>
      </c>
      <c r="I1552" s="32"/>
      <c r="J1552" s="32"/>
      <c r="K1552" s="32"/>
      <c r="L1552" s="32"/>
      <c r="M1552" s="791"/>
      <c r="N1552" s="25">
        <v>1</v>
      </c>
    </row>
    <row r="1553" spans="1:16" s="257" customFormat="1" ht="18.75" customHeight="1" x14ac:dyDescent="0.3">
      <c r="A1553" s="25">
        <v>1</v>
      </c>
      <c r="C1553" s="32"/>
      <c r="D1553" s="32"/>
      <c r="E1553" s="32"/>
      <c r="F1553" s="32"/>
      <c r="G1553" s="645"/>
      <c r="I1553" s="32"/>
      <c r="J1553" s="32"/>
      <c r="K1553" s="32"/>
      <c r="L1553" s="32"/>
      <c r="M1553" s="791"/>
      <c r="N1553" s="25">
        <v>1</v>
      </c>
    </row>
    <row r="1554" spans="1:16" s="257" customFormat="1" ht="18.75" customHeight="1" x14ac:dyDescent="0.3">
      <c r="A1554" s="25">
        <v>1</v>
      </c>
      <c r="C1554" s="32"/>
      <c r="D1554" s="32"/>
      <c r="F1554" s="604" t="s">
        <v>116</v>
      </c>
      <c r="G1554" s="645"/>
      <c r="I1554" s="32"/>
      <c r="J1554" s="32"/>
      <c r="L1554" s="604" t="s">
        <v>116</v>
      </c>
      <c r="M1554" s="794"/>
      <c r="N1554" s="25">
        <v>1</v>
      </c>
      <c r="O1554" s="604"/>
      <c r="P1554" s="604"/>
    </row>
    <row r="1555" spans="1:16" s="257" customFormat="1" ht="18.75" customHeight="1" x14ac:dyDescent="0.3">
      <c r="A1555" s="25">
        <v>1</v>
      </c>
      <c r="C1555" s="32"/>
      <c r="D1555" s="32"/>
      <c r="F1555" s="604" t="s">
        <v>134</v>
      </c>
      <c r="G1555" s="645"/>
      <c r="I1555" s="32"/>
      <c r="J1555" s="32"/>
      <c r="L1555" s="604" t="s">
        <v>134</v>
      </c>
      <c r="M1555" s="794"/>
      <c r="N1555" s="25">
        <v>1</v>
      </c>
      <c r="O1555" s="604"/>
      <c r="P1555" s="604"/>
    </row>
    <row r="1556" spans="1:16" s="257" customFormat="1" ht="18.75" customHeight="1" x14ac:dyDescent="0.3">
      <c r="A1556" s="25">
        <v>1</v>
      </c>
      <c r="C1556" s="32"/>
      <c r="D1556" s="32"/>
      <c r="F1556" s="604" t="s">
        <v>117</v>
      </c>
      <c r="G1556" s="645"/>
      <c r="I1556" s="32"/>
      <c r="J1556" s="32"/>
      <c r="L1556" s="604" t="s">
        <v>117</v>
      </c>
      <c r="M1556" s="794"/>
      <c r="N1556" s="25">
        <v>1</v>
      </c>
      <c r="O1556" s="604"/>
      <c r="P1556" s="604"/>
    </row>
    <row r="1557" spans="1:16" s="257" customFormat="1" ht="18.75" customHeight="1" x14ac:dyDescent="0.3">
      <c r="A1557" s="25">
        <v>1</v>
      </c>
      <c r="C1557" s="32"/>
      <c r="D1557" s="32"/>
      <c r="F1557" s="604" t="s">
        <v>257</v>
      </c>
      <c r="G1557" s="645"/>
      <c r="I1557" s="32"/>
      <c r="J1557" s="32"/>
      <c r="L1557" s="604" t="s">
        <v>257</v>
      </c>
      <c r="M1557" s="794"/>
      <c r="N1557" s="25">
        <v>1</v>
      </c>
      <c r="O1557" s="604"/>
      <c r="P1557" s="604"/>
    </row>
    <row r="1558" spans="1:16" s="257" customFormat="1" ht="18.75" customHeight="1" x14ac:dyDescent="0.3">
      <c r="A1558" s="25">
        <v>1</v>
      </c>
      <c r="C1558" s="32"/>
      <c r="D1558" s="32"/>
      <c r="E1558" s="32"/>
      <c r="F1558" s="32"/>
      <c r="G1558" s="670"/>
      <c r="I1558" s="32"/>
      <c r="J1558" s="32"/>
      <c r="K1558" s="32"/>
      <c r="L1558" s="32"/>
      <c r="M1558" s="791"/>
      <c r="N1558" s="25">
        <v>1</v>
      </c>
    </row>
    <row r="1559" spans="1:16" s="257" customFormat="1" ht="18.75" customHeight="1" x14ac:dyDescent="0.3">
      <c r="A1559" s="25">
        <v>1</v>
      </c>
      <c r="C1559" s="32"/>
      <c r="D1559" s="32"/>
      <c r="E1559" s="32"/>
      <c r="F1559" s="32"/>
      <c r="G1559" s="670"/>
      <c r="I1559" s="32"/>
      <c r="J1559" s="32"/>
      <c r="K1559" s="32"/>
      <c r="L1559" s="32"/>
      <c r="M1559" s="791"/>
      <c r="N1559" s="25">
        <v>1</v>
      </c>
    </row>
    <row r="1560" spans="1:16" s="257" customFormat="1" ht="18.75" customHeight="1" x14ac:dyDescent="0.3">
      <c r="A1560" s="25">
        <v>1</v>
      </c>
      <c r="C1560" s="32"/>
      <c r="D1560" s="32"/>
      <c r="E1560" s="32"/>
      <c r="F1560" s="32"/>
      <c r="G1560" s="670"/>
      <c r="I1560" s="32"/>
      <c r="J1560" s="32"/>
      <c r="K1560" s="32"/>
      <c r="L1560" s="32"/>
      <c r="M1560" s="791"/>
      <c r="N1560" s="25">
        <v>1</v>
      </c>
    </row>
    <row r="1561" spans="1:16" s="257" customFormat="1" ht="18.75" customHeight="1" x14ac:dyDescent="0.3">
      <c r="A1561" s="25">
        <v>1</v>
      </c>
      <c r="C1561" s="1605" t="s">
        <v>119</v>
      </c>
      <c r="D1561" s="1605"/>
      <c r="E1561" s="1605"/>
      <c r="F1561" s="481"/>
      <c r="G1561" s="645"/>
      <c r="I1561" s="1605" t="s">
        <v>119</v>
      </c>
      <c r="J1561" s="1605"/>
      <c r="K1561" s="1605"/>
      <c r="L1561" s="481"/>
      <c r="M1561" s="791"/>
      <c r="N1561" s="25">
        <v>1</v>
      </c>
    </row>
    <row r="1562" spans="1:16" s="257" customFormat="1" ht="18.75" customHeight="1" x14ac:dyDescent="0.3">
      <c r="A1562" s="25">
        <v>1</v>
      </c>
      <c r="C1562" s="1606"/>
      <c r="D1562" s="1606"/>
      <c r="E1562" s="1606"/>
      <c r="F1562" s="482"/>
      <c r="G1562" s="645"/>
      <c r="I1562" s="1606">
        <f>C1562</f>
        <v>0</v>
      </c>
      <c r="J1562" s="1606"/>
      <c r="K1562" s="1606"/>
      <c r="L1562" s="482"/>
      <c r="M1562" s="791"/>
      <c r="N1562" s="25">
        <v>1</v>
      </c>
    </row>
    <row r="1563" spans="1:16" s="257" customFormat="1" ht="18.75" customHeight="1" x14ac:dyDescent="0.3">
      <c r="A1563" s="25">
        <v>1</v>
      </c>
      <c r="C1563" s="891"/>
      <c r="D1563" s="891"/>
      <c r="E1563" s="891"/>
      <c r="F1563" s="482"/>
      <c r="G1563" s="645"/>
      <c r="I1563" s="891"/>
      <c r="J1563" s="891"/>
      <c r="K1563" s="891"/>
      <c r="L1563" s="482"/>
      <c r="M1563" s="791"/>
      <c r="N1563" s="25">
        <v>1</v>
      </c>
    </row>
    <row r="1564" spans="1:16" s="257" customFormat="1" ht="18.75" customHeight="1" x14ac:dyDescent="0.3">
      <c r="A1564" s="25">
        <v>1</v>
      </c>
      <c r="C1564" s="889"/>
      <c r="D1564" s="32"/>
      <c r="E1564" s="32"/>
      <c r="F1564" s="482"/>
      <c r="G1564" s="645"/>
      <c r="I1564" s="889"/>
      <c r="J1564" s="32"/>
      <c r="K1564" s="32"/>
      <c r="L1564" s="482"/>
      <c r="M1564" s="791"/>
      <c r="N1564" s="25">
        <v>1</v>
      </c>
    </row>
    <row r="1565" spans="1:16" s="257" customFormat="1" ht="18.75" customHeight="1" x14ac:dyDescent="0.3">
      <c r="A1565" s="25">
        <v>1</v>
      </c>
      <c r="B1565" s="469" t="s">
        <v>120</v>
      </c>
      <c r="C1565" s="475" t="s">
        <v>121</v>
      </c>
      <c r="D1565" s="1604" t="s">
        <v>122</v>
      </c>
      <c r="E1565" s="1604"/>
      <c r="F1565" s="1604"/>
      <c r="G1565" s="645"/>
      <c r="H1565" s="469" t="s">
        <v>120</v>
      </c>
      <c r="I1565" s="475" t="s">
        <v>121</v>
      </c>
      <c r="J1565" s="1604" t="s">
        <v>123</v>
      </c>
      <c r="K1565" s="1604"/>
      <c r="L1565" s="1604"/>
      <c r="M1565" s="791"/>
      <c r="N1565" s="25">
        <v>1</v>
      </c>
    </row>
    <row r="1566" spans="1:16" s="257" customFormat="1" ht="18.75" customHeight="1" x14ac:dyDescent="0.3">
      <c r="A1566" s="25">
        <v>1</v>
      </c>
      <c r="B1566" s="469" t="s">
        <v>124</v>
      </c>
      <c r="C1566" s="469" t="s">
        <v>265</v>
      </c>
      <c r="D1566" s="475" t="s">
        <v>125</v>
      </c>
      <c r="E1566" s="890" t="s">
        <v>126</v>
      </c>
      <c r="F1566" s="890" t="s">
        <v>127</v>
      </c>
      <c r="G1566" s="645"/>
      <c r="H1566" s="469" t="s">
        <v>124</v>
      </c>
      <c r="I1566" s="469" t="s">
        <v>265</v>
      </c>
      <c r="J1566" s="475" t="s">
        <v>125</v>
      </c>
      <c r="K1566" s="890" t="s">
        <v>126</v>
      </c>
      <c r="L1566" s="890" t="s">
        <v>127</v>
      </c>
      <c r="M1566" s="791"/>
      <c r="N1566" s="25">
        <v>1</v>
      </c>
    </row>
    <row r="1567" spans="1:16" s="420" customFormat="1" x14ac:dyDescent="0.3">
      <c r="A1567" s="25">
        <v>1</v>
      </c>
      <c r="B1567" s="12">
        <v>1</v>
      </c>
      <c r="C1567" s="13" t="s">
        <v>30</v>
      </c>
      <c r="D1567" s="14" t="s">
        <v>28</v>
      </c>
      <c r="E1567" s="15">
        <v>75</v>
      </c>
      <c r="F1567" s="15">
        <v>222</v>
      </c>
      <c r="G1567" s="607"/>
      <c r="H1567" s="12">
        <v>1</v>
      </c>
      <c r="I1567" s="13" t="s">
        <v>30</v>
      </c>
      <c r="J1567" s="14" t="s">
        <v>7</v>
      </c>
      <c r="K1567" s="15">
        <v>84</v>
      </c>
      <c r="L1567" s="15">
        <v>277.5</v>
      </c>
      <c r="M1567" s="796"/>
      <c r="N1567" s="25">
        <v>1</v>
      </c>
    </row>
    <row r="1568" spans="1:16" s="389" customFormat="1" x14ac:dyDescent="0.3">
      <c r="A1568" s="25">
        <v>1</v>
      </c>
      <c r="B1568" s="890" t="s">
        <v>3</v>
      </c>
      <c r="C1568" s="13" t="s">
        <v>43</v>
      </c>
      <c r="D1568" s="14" t="s">
        <v>17</v>
      </c>
      <c r="E1568" s="15">
        <v>39</v>
      </c>
      <c r="F1568" s="15">
        <v>242.70999999999998</v>
      </c>
      <c r="G1568" s="607"/>
      <c r="H1568" s="890" t="s">
        <v>3</v>
      </c>
      <c r="I1568" s="13" t="s">
        <v>43</v>
      </c>
      <c r="J1568" s="14" t="s">
        <v>44</v>
      </c>
      <c r="K1568" s="15">
        <v>46</v>
      </c>
      <c r="L1568" s="15">
        <v>298.71999999999997</v>
      </c>
      <c r="M1568" s="795"/>
      <c r="N1568" s="25">
        <v>1</v>
      </c>
    </row>
    <row r="1569" spans="1:14" s="420" customFormat="1" x14ac:dyDescent="0.3">
      <c r="A1569" s="25">
        <v>1</v>
      </c>
      <c r="B1569" s="890" t="s">
        <v>0</v>
      </c>
      <c r="C1569" s="13" t="s">
        <v>87</v>
      </c>
      <c r="D1569" s="14" t="s">
        <v>22</v>
      </c>
      <c r="E1569" s="15">
        <v>24</v>
      </c>
      <c r="F1569" s="15">
        <v>5.5719999999999992</v>
      </c>
      <c r="G1569" s="607"/>
      <c r="H1569" s="890" t="s">
        <v>0</v>
      </c>
      <c r="I1569" s="13" t="s">
        <v>87</v>
      </c>
      <c r="J1569" s="14" t="s">
        <v>22</v>
      </c>
      <c r="K1569" s="15">
        <v>24</v>
      </c>
      <c r="L1569" s="15">
        <v>5.5719999999999992</v>
      </c>
      <c r="M1569" s="795"/>
      <c r="N1569" s="25">
        <v>1</v>
      </c>
    </row>
    <row r="1570" spans="1:14" s="420" customFormat="1" x14ac:dyDescent="0.3">
      <c r="A1570" s="25">
        <v>1</v>
      </c>
      <c r="B1570" s="890" t="s">
        <v>77</v>
      </c>
      <c r="C1570" s="13" t="s">
        <v>114</v>
      </c>
      <c r="D1570" s="14" t="s">
        <v>2</v>
      </c>
      <c r="E1570" s="15">
        <v>6</v>
      </c>
      <c r="F1570" s="15">
        <v>28</v>
      </c>
      <c r="G1570" s="607"/>
      <c r="H1570" s="890" t="s">
        <v>77</v>
      </c>
      <c r="I1570" s="13" t="s">
        <v>114</v>
      </c>
      <c r="J1570" s="14" t="s">
        <v>2</v>
      </c>
      <c r="K1570" s="15">
        <v>6</v>
      </c>
      <c r="L1570" s="15">
        <v>28</v>
      </c>
      <c r="M1570" s="795"/>
      <c r="N1570" s="25">
        <v>1</v>
      </c>
    </row>
    <row r="1571" spans="1:14" s="257" customFormat="1" x14ac:dyDescent="0.3">
      <c r="A1571" s="25">
        <v>1</v>
      </c>
      <c r="B1571" s="890" t="s">
        <v>23</v>
      </c>
      <c r="C1571" s="13" t="s">
        <v>107</v>
      </c>
      <c r="D1571" s="14" t="s">
        <v>14</v>
      </c>
      <c r="E1571" s="15">
        <v>3.4</v>
      </c>
      <c r="F1571" s="15">
        <v>93.2</v>
      </c>
      <c r="G1571" s="645"/>
      <c r="H1571" s="890" t="s">
        <v>23</v>
      </c>
      <c r="I1571" s="13" t="s">
        <v>107</v>
      </c>
      <c r="J1571" s="14" t="s">
        <v>14</v>
      </c>
      <c r="K1571" s="15">
        <v>3.4</v>
      </c>
      <c r="L1571" s="15">
        <v>93.2</v>
      </c>
      <c r="M1571" s="791"/>
      <c r="N1571" s="25">
        <v>1</v>
      </c>
    </row>
    <row r="1572" spans="1:14" s="257" customFormat="1" ht="19.5" customHeight="1" x14ac:dyDescent="0.3">
      <c r="A1572" s="25">
        <v>1</v>
      </c>
      <c r="B1572" s="890" t="s">
        <v>51</v>
      </c>
      <c r="C1572" s="13" t="s">
        <v>356</v>
      </c>
      <c r="D1572" s="14" t="s">
        <v>12</v>
      </c>
      <c r="E1572" s="15">
        <v>60</v>
      </c>
      <c r="F1572" s="15">
        <v>214.15</v>
      </c>
      <c r="G1572" s="645"/>
      <c r="H1572" s="890" t="s">
        <v>51</v>
      </c>
      <c r="I1572" s="13" t="s">
        <v>356</v>
      </c>
      <c r="J1572" s="14" t="s">
        <v>12</v>
      </c>
      <c r="K1572" s="15">
        <v>60</v>
      </c>
      <c r="L1572" s="15">
        <v>214.15</v>
      </c>
      <c r="M1572" s="791"/>
      <c r="N1572" s="25">
        <v>1</v>
      </c>
    </row>
    <row r="1573" spans="1:14" s="257" customFormat="1" x14ac:dyDescent="0.3">
      <c r="A1573" s="25">
        <v>1</v>
      </c>
      <c r="B1573" s="12"/>
      <c r="C1573" s="13"/>
      <c r="D1573" s="14"/>
      <c r="E1573" s="15"/>
      <c r="F1573" s="15"/>
      <c r="G1573" s="670"/>
      <c r="H1573" s="12"/>
      <c r="I1573" s="13"/>
      <c r="J1573" s="14"/>
      <c r="K1573" s="15"/>
      <c r="L1573" s="15"/>
      <c r="M1573" s="791"/>
      <c r="N1573" s="25">
        <v>1</v>
      </c>
    </row>
    <row r="1574" spans="1:14" s="257" customFormat="1" x14ac:dyDescent="0.3">
      <c r="A1574" s="25">
        <v>1</v>
      </c>
      <c r="B1574" s="12"/>
      <c r="C1574" s="13"/>
      <c r="D1574" s="14" t="s">
        <v>128</v>
      </c>
      <c r="E1574" s="15">
        <f>SUM(E1567:E1572)</f>
        <v>207.4</v>
      </c>
      <c r="F1574" s="15">
        <f>SUM(F1567:F1572)</f>
        <v>805.63199999999995</v>
      </c>
      <c r="G1574" s="670"/>
      <c r="H1574" s="12"/>
      <c r="I1574" s="13"/>
      <c r="J1574" s="14" t="s">
        <v>128</v>
      </c>
      <c r="K1574" s="15">
        <f>SUM(K1567:K1572)</f>
        <v>223.4</v>
      </c>
      <c r="L1574" s="15">
        <f>SUM(L1567:L1572)</f>
        <v>917.14200000000005</v>
      </c>
      <c r="M1574" s="791"/>
      <c r="N1574" s="25">
        <v>1</v>
      </c>
    </row>
    <row r="1575" spans="1:14" s="257" customFormat="1" x14ac:dyDescent="0.3">
      <c r="A1575" s="25">
        <v>1</v>
      </c>
      <c r="B1575" s="12"/>
      <c r="C1575" s="13"/>
      <c r="D1575" s="14"/>
      <c r="E1575" s="15"/>
      <c r="F1575" s="15"/>
      <c r="G1575" s="670"/>
      <c r="H1575" s="12"/>
      <c r="I1575" s="13"/>
      <c r="J1575" s="14"/>
      <c r="K1575" s="15"/>
      <c r="L1575" s="15"/>
      <c r="M1575" s="791"/>
      <c r="N1575" s="25">
        <v>1</v>
      </c>
    </row>
    <row r="1576" spans="1:14" s="257" customFormat="1" x14ac:dyDescent="0.3">
      <c r="A1576" s="25">
        <v>1</v>
      </c>
      <c r="B1576" s="12"/>
      <c r="C1576" s="13"/>
      <c r="D1576" s="14"/>
      <c r="E1576" s="15"/>
      <c r="F1576" s="15"/>
      <c r="G1576" s="670"/>
      <c r="H1576" s="12"/>
      <c r="I1576" s="13"/>
      <c r="J1576" s="14"/>
      <c r="K1576" s="15"/>
      <c r="L1576" s="15"/>
      <c r="M1576" s="791"/>
      <c r="N1576" s="25">
        <v>1</v>
      </c>
    </row>
    <row r="1577" spans="1:14" s="257" customFormat="1" x14ac:dyDescent="0.3">
      <c r="A1577" s="25">
        <v>1</v>
      </c>
      <c r="B1577" s="469" t="s">
        <v>124</v>
      </c>
      <c r="C1577" s="15" t="s">
        <v>259</v>
      </c>
      <c r="D1577" s="14" t="s">
        <v>125</v>
      </c>
      <c r="E1577" s="15" t="s">
        <v>126</v>
      </c>
      <c r="F1577" s="15" t="s">
        <v>127</v>
      </c>
      <c r="G1577" s="670"/>
      <c r="H1577" s="469" t="s">
        <v>124</v>
      </c>
      <c r="I1577" s="15" t="s">
        <v>247</v>
      </c>
      <c r="J1577" s="14" t="s">
        <v>125</v>
      </c>
      <c r="K1577" s="15" t="s">
        <v>126</v>
      </c>
      <c r="L1577" s="15" t="s">
        <v>127</v>
      </c>
      <c r="M1577" s="791"/>
      <c r="N1577" s="25">
        <v>1</v>
      </c>
    </row>
    <row r="1578" spans="1:14" s="389" customFormat="1" x14ac:dyDescent="0.3">
      <c r="A1578" s="25">
        <v>1</v>
      </c>
      <c r="B1578" s="12" t="s">
        <v>8</v>
      </c>
      <c r="C1578" s="13" t="s">
        <v>276</v>
      </c>
      <c r="D1578" s="14" t="s">
        <v>9</v>
      </c>
      <c r="E1578" s="15">
        <v>60</v>
      </c>
      <c r="F1578" s="15">
        <v>134.75</v>
      </c>
      <c r="G1578" s="607"/>
      <c r="H1578" s="12" t="s">
        <v>8</v>
      </c>
      <c r="I1578" s="13" t="s">
        <v>276</v>
      </c>
      <c r="J1578" s="14" t="s">
        <v>9</v>
      </c>
      <c r="K1578" s="15">
        <v>60</v>
      </c>
      <c r="L1578" s="15">
        <v>134.75</v>
      </c>
      <c r="M1578" s="795"/>
      <c r="N1578" s="25">
        <v>1</v>
      </c>
    </row>
    <row r="1579" spans="1:14" s="257" customFormat="1" ht="18.75" customHeight="1" x14ac:dyDescent="0.3">
      <c r="A1579" s="25">
        <v>1</v>
      </c>
      <c r="B1579" s="890" t="s">
        <v>3</v>
      </c>
      <c r="C1579" s="13" t="s">
        <v>206</v>
      </c>
      <c r="D1579" s="14" t="s">
        <v>7</v>
      </c>
      <c r="E1579" s="15">
        <v>50</v>
      </c>
      <c r="F1579" s="15">
        <v>183</v>
      </c>
      <c r="G1579" s="607"/>
      <c r="H1579" s="890" t="s">
        <v>3</v>
      </c>
      <c r="I1579" s="13" t="s">
        <v>206</v>
      </c>
      <c r="J1579" s="14" t="s">
        <v>7</v>
      </c>
      <c r="K1579" s="15">
        <v>50</v>
      </c>
      <c r="L1579" s="15">
        <v>183</v>
      </c>
      <c r="M1579" s="791"/>
      <c r="N1579" s="25">
        <v>1</v>
      </c>
    </row>
    <row r="1580" spans="1:14" s="389" customFormat="1" x14ac:dyDescent="0.3">
      <c r="A1580" s="25">
        <v>1</v>
      </c>
      <c r="B1580" s="890" t="s">
        <v>0</v>
      </c>
      <c r="C1580" s="13" t="s">
        <v>179</v>
      </c>
      <c r="D1580" s="14" t="s">
        <v>17</v>
      </c>
      <c r="E1580" s="15">
        <v>23</v>
      </c>
      <c r="F1580" s="15">
        <v>202.41</v>
      </c>
      <c r="G1580" s="607"/>
      <c r="H1580" s="890" t="s">
        <v>0</v>
      </c>
      <c r="I1580" s="13" t="s">
        <v>179</v>
      </c>
      <c r="J1580" s="14" t="s">
        <v>44</v>
      </c>
      <c r="K1580" s="15">
        <v>27</v>
      </c>
      <c r="L1580" s="15">
        <v>242.89</v>
      </c>
      <c r="M1580" s="795"/>
      <c r="N1580" s="25">
        <v>1</v>
      </c>
    </row>
    <row r="1581" spans="1:14" s="420" customFormat="1" x14ac:dyDescent="0.3">
      <c r="A1581" s="25">
        <v>1</v>
      </c>
      <c r="B1581" s="890" t="s">
        <v>77</v>
      </c>
      <c r="C1581" s="13" t="s">
        <v>69</v>
      </c>
      <c r="D1581" s="14" t="s">
        <v>22</v>
      </c>
      <c r="E1581" s="15">
        <v>24</v>
      </c>
      <c r="F1581" s="15">
        <v>3.9199999999999995</v>
      </c>
      <c r="G1581" s="607"/>
      <c r="H1581" s="890" t="s">
        <v>77</v>
      </c>
      <c r="I1581" s="13" t="s">
        <v>69</v>
      </c>
      <c r="J1581" s="14" t="s">
        <v>22</v>
      </c>
      <c r="K1581" s="15">
        <v>24</v>
      </c>
      <c r="L1581" s="15">
        <v>3.9199999999999995</v>
      </c>
      <c r="M1581" s="795"/>
      <c r="N1581" s="25">
        <v>1</v>
      </c>
    </row>
    <row r="1582" spans="1:14" s="257" customFormat="1" ht="19.5" customHeight="1" x14ac:dyDescent="0.3">
      <c r="A1582" s="25">
        <v>1</v>
      </c>
      <c r="B1582" s="890" t="s">
        <v>23</v>
      </c>
      <c r="C1582" s="13" t="s">
        <v>113</v>
      </c>
      <c r="D1582" s="14" t="s">
        <v>2</v>
      </c>
      <c r="E1582" s="15">
        <v>15</v>
      </c>
      <c r="F1582" s="15">
        <v>94.2</v>
      </c>
      <c r="G1582" s="670"/>
      <c r="H1582" s="890" t="s">
        <v>23</v>
      </c>
      <c r="I1582" s="13" t="s">
        <v>113</v>
      </c>
      <c r="J1582" s="14" t="s">
        <v>2</v>
      </c>
      <c r="K1582" s="15">
        <v>15</v>
      </c>
      <c r="L1582" s="15">
        <v>94.2</v>
      </c>
      <c r="M1582" s="791"/>
      <c r="N1582" s="25">
        <v>1</v>
      </c>
    </row>
    <row r="1583" spans="1:14" s="420" customFormat="1" x14ac:dyDescent="0.3">
      <c r="A1583" s="25">
        <v>1</v>
      </c>
      <c r="B1583" s="890" t="s">
        <v>51</v>
      </c>
      <c r="C1583" s="13" t="s">
        <v>107</v>
      </c>
      <c r="D1583" s="14" t="s">
        <v>14</v>
      </c>
      <c r="E1583" s="15">
        <v>3.4</v>
      </c>
      <c r="F1583" s="15">
        <v>93.2</v>
      </c>
      <c r="G1583" s="607"/>
      <c r="H1583" s="890" t="s">
        <v>51</v>
      </c>
      <c r="I1583" s="13" t="s">
        <v>107</v>
      </c>
      <c r="J1583" s="14" t="s">
        <v>14</v>
      </c>
      <c r="K1583" s="15">
        <v>3.4</v>
      </c>
      <c r="L1583" s="15">
        <v>93.2</v>
      </c>
      <c r="M1583" s="795"/>
      <c r="N1583" s="25">
        <v>1</v>
      </c>
    </row>
    <row r="1584" spans="1:14" s="257" customFormat="1" ht="19.5" customHeight="1" x14ac:dyDescent="0.3">
      <c r="A1584" s="25">
        <v>1</v>
      </c>
      <c r="B1584" s="890" t="s">
        <v>15</v>
      </c>
      <c r="C1584" s="13" t="s">
        <v>108</v>
      </c>
      <c r="D1584" s="14" t="s">
        <v>65</v>
      </c>
      <c r="E1584" s="15">
        <v>1.2</v>
      </c>
      <c r="F1584" s="15">
        <v>21.5</v>
      </c>
      <c r="G1584" s="670"/>
      <c r="H1584" s="890" t="s">
        <v>15</v>
      </c>
      <c r="I1584" s="13" t="s">
        <v>108</v>
      </c>
      <c r="J1584" s="14" t="s">
        <v>65</v>
      </c>
      <c r="K1584" s="15">
        <v>1.2</v>
      </c>
      <c r="L1584" s="15">
        <v>21.5</v>
      </c>
      <c r="M1584" s="791"/>
      <c r="N1584" s="25">
        <v>1</v>
      </c>
    </row>
    <row r="1585" spans="1:14" s="420" customFormat="1" ht="18.75" customHeight="1" x14ac:dyDescent="0.3">
      <c r="A1585" s="25">
        <v>1</v>
      </c>
      <c r="B1585" s="890" t="s">
        <v>53</v>
      </c>
      <c r="C1585" s="13" t="s">
        <v>93</v>
      </c>
      <c r="D1585" s="14" t="s">
        <v>2</v>
      </c>
      <c r="E1585" s="15">
        <v>75</v>
      </c>
      <c r="F1585" s="15">
        <v>92</v>
      </c>
      <c r="G1585" s="671"/>
      <c r="H1585" s="890" t="s">
        <v>53</v>
      </c>
      <c r="I1585" s="13" t="s">
        <v>93</v>
      </c>
      <c r="J1585" s="14" t="s">
        <v>2</v>
      </c>
      <c r="K1585" s="15">
        <v>75</v>
      </c>
      <c r="L1585" s="15">
        <v>92</v>
      </c>
      <c r="M1585" s="795"/>
      <c r="N1585" s="25">
        <v>1</v>
      </c>
    </row>
    <row r="1586" spans="1:14" s="420" customFormat="1" x14ac:dyDescent="0.3">
      <c r="A1586" s="25">
        <v>1</v>
      </c>
      <c r="B1586" s="12"/>
      <c r="C1586" s="13"/>
      <c r="D1586" s="14"/>
      <c r="E1586" s="15"/>
      <c r="F1586" s="15"/>
      <c r="G1586" s="672"/>
      <c r="H1586" s="12"/>
      <c r="I1586" s="13"/>
      <c r="J1586" s="14"/>
      <c r="K1586" s="15"/>
      <c r="L1586" s="15"/>
      <c r="M1586" s="796"/>
      <c r="N1586" s="25">
        <v>1</v>
      </c>
    </row>
    <row r="1587" spans="1:14" s="257" customFormat="1" x14ac:dyDescent="0.3">
      <c r="A1587" s="25">
        <v>1</v>
      </c>
      <c r="B1587" s="890"/>
      <c r="C1587" s="13"/>
      <c r="D1587" s="14" t="s">
        <v>128</v>
      </c>
      <c r="E1587" s="15">
        <f>SUM(E1578:E1586)</f>
        <v>251.6</v>
      </c>
      <c r="F1587" s="15">
        <f>SUM(F1578:F1586)</f>
        <v>824.98</v>
      </c>
      <c r="G1587" s="673"/>
      <c r="H1587" s="890"/>
      <c r="I1587" s="13"/>
      <c r="J1587" s="14" t="s">
        <v>128</v>
      </c>
      <c r="K1587" s="15">
        <f>SUM(K1578:K1586)</f>
        <v>255.6</v>
      </c>
      <c r="L1587" s="15">
        <f>SUM(L1578:L1586)</f>
        <v>865.46</v>
      </c>
      <c r="M1587" s="791"/>
      <c r="N1587" s="25">
        <v>1</v>
      </c>
    </row>
    <row r="1588" spans="1:14" s="257" customFormat="1" x14ac:dyDescent="0.3">
      <c r="A1588" s="25">
        <v>1</v>
      </c>
      <c r="B1588" s="12"/>
      <c r="C1588" s="13"/>
      <c r="D1588" s="14"/>
      <c r="E1588" s="15"/>
      <c r="F1588" s="15"/>
      <c r="G1588" s="670"/>
      <c r="H1588" s="12"/>
      <c r="I1588" s="13"/>
      <c r="J1588" s="14"/>
      <c r="K1588" s="15"/>
      <c r="L1588" s="15"/>
      <c r="M1588" s="791"/>
      <c r="N1588" s="25">
        <v>1</v>
      </c>
    </row>
    <row r="1589" spans="1:14" s="257" customFormat="1" x14ac:dyDescent="0.3">
      <c r="A1589" s="25">
        <v>1</v>
      </c>
      <c r="B1589" s="12"/>
      <c r="C1589" s="13"/>
      <c r="D1589" s="14"/>
      <c r="E1589" s="15"/>
      <c r="F1589" s="15"/>
      <c r="G1589" s="670"/>
      <c r="H1589" s="12"/>
      <c r="I1589" s="13"/>
      <c r="J1589" s="14"/>
      <c r="K1589" s="15"/>
      <c r="L1589" s="15"/>
      <c r="M1589" s="791"/>
      <c r="N1589" s="25">
        <v>1</v>
      </c>
    </row>
    <row r="1590" spans="1:14" s="257" customFormat="1" x14ac:dyDescent="0.3">
      <c r="A1590" s="25">
        <v>1</v>
      </c>
      <c r="B1590" s="890"/>
      <c r="C1590" s="13"/>
      <c r="D1590" s="14" t="s">
        <v>136</v>
      </c>
      <c r="E1590" s="15">
        <f>+E1587+E1574</f>
        <v>459</v>
      </c>
      <c r="F1590" s="15">
        <f>+F1587+F1574</f>
        <v>1630.6120000000001</v>
      </c>
      <c r="G1590" s="674"/>
      <c r="H1590" s="15"/>
      <c r="I1590" s="15"/>
      <c r="J1590" s="15" t="s">
        <v>136</v>
      </c>
      <c r="K1590" s="15">
        <f>+K1587+K1574</f>
        <v>479</v>
      </c>
      <c r="L1590" s="15">
        <f>+L1587+L1574</f>
        <v>1782.6020000000001</v>
      </c>
      <c r="M1590" s="791"/>
      <c r="N1590" s="25">
        <v>1</v>
      </c>
    </row>
    <row r="1591" spans="1:14" s="257" customFormat="1" x14ac:dyDescent="0.3">
      <c r="A1591" s="25">
        <v>1</v>
      </c>
      <c r="B1591" s="471"/>
      <c r="C1591" s="259"/>
      <c r="D1591" s="472"/>
      <c r="E1591" s="473"/>
      <c r="F1591" s="473"/>
      <c r="G1591" s="674"/>
      <c r="H1591" s="473"/>
      <c r="I1591" s="473"/>
      <c r="J1591" s="473"/>
      <c r="K1591" s="473"/>
      <c r="L1591" s="473"/>
      <c r="M1591" s="791"/>
      <c r="N1591" s="25">
        <v>1</v>
      </c>
    </row>
    <row r="1592" spans="1:14" s="257" customFormat="1" x14ac:dyDescent="0.3">
      <c r="A1592" s="25">
        <v>1</v>
      </c>
      <c r="B1592" s="471"/>
      <c r="C1592" s="471"/>
      <c r="D1592" s="471"/>
      <c r="E1592" s="471"/>
      <c r="F1592" s="471"/>
      <c r="G1592" s="675"/>
      <c r="H1592" s="259"/>
      <c r="I1592" s="473"/>
      <c r="J1592" s="473"/>
      <c r="K1592" s="473"/>
      <c r="L1592" s="473"/>
      <c r="M1592" s="791"/>
      <c r="N1592" s="25">
        <v>1</v>
      </c>
    </row>
    <row r="1593" spans="1:14" s="257" customFormat="1" x14ac:dyDescent="0.3">
      <c r="A1593" s="25">
        <v>1</v>
      </c>
      <c r="B1593" s="471"/>
      <c r="C1593" s="259"/>
      <c r="D1593" s="472"/>
      <c r="E1593" s="473"/>
      <c r="F1593" s="473"/>
      <c r="G1593" s="674"/>
      <c r="H1593" s="473"/>
      <c r="I1593" s="473"/>
      <c r="J1593" s="473"/>
      <c r="K1593" s="473"/>
      <c r="L1593" s="473"/>
      <c r="M1593" s="791"/>
      <c r="N1593" s="25">
        <v>1</v>
      </c>
    </row>
    <row r="1594" spans="1:14" s="257" customFormat="1" ht="18.75" customHeight="1" x14ac:dyDescent="0.3">
      <c r="A1594" s="25">
        <v>1</v>
      </c>
      <c r="C1594" s="260" t="s">
        <v>130</v>
      </c>
      <c r="E1594" s="261" t="s">
        <v>131</v>
      </c>
      <c r="F1594" s="32"/>
      <c r="G1594" s="645"/>
      <c r="I1594" s="260" t="s">
        <v>130</v>
      </c>
      <c r="K1594" s="261" t="s">
        <v>131</v>
      </c>
      <c r="L1594" s="32"/>
      <c r="M1594" s="791"/>
      <c r="N1594" s="25">
        <v>1</v>
      </c>
    </row>
    <row r="1595" spans="1:14" s="257" customFormat="1" ht="51.75" customHeight="1" x14ac:dyDescent="0.3">
      <c r="A1595" s="25">
        <v>1</v>
      </c>
      <c r="C1595" s="262" t="s">
        <v>132</v>
      </c>
      <c r="E1595" s="262" t="s">
        <v>140</v>
      </c>
      <c r="F1595" s="263"/>
      <c r="G1595" s="645"/>
      <c r="I1595" s="262" t="s">
        <v>139</v>
      </c>
      <c r="K1595" s="262" t="s">
        <v>140</v>
      </c>
      <c r="L1595" s="263"/>
      <c r="M1595" s="791"/>
      <c r="N1595" s="25">
        <v>1</v>
      </c>
    </row>
    <row r="1596" spans="1:14" s="257" customFormat="1" ht="23.25" customHeight="1" x14ac:dyDescent="0.3">
      <c r="A1596" s="25">
        <v>1</v>
      </c>
      <c r="C1596" s="262"/>
      <c r="E1596" s="262"/>
      <c r="F1596" s="263"/>
      <c r="G1596" s="645"/>
      <c r="H1596" s="262"/>
      <c r="J1596" s="262"/>
      <c r="K1596" s="263"/>
      <c r="L1596" s="262"/>
      <c r="M1596" s="791"/>
      <c r="N1596" s="25">
        <v>1</v>
      </c>
    </row>
    <row r="1597" spans="1:14" s="419" customFormat="1" ht="18.75" customHeight="1" x14ac:dyDescent="0.3">
      <c r="A1597" s="25">
        <v>1</v>
      </c>
      <c r="C1597" s="456"/>
      <c r="D1597" s="456"/>
      <c r="E1597" s="456"/>
      <c r="F1597" s="456"/>
      <c r="G1597" s="670"/>
      <c r="I1597" s="456"/>
      <c r="J1597" s="456"/>
      <c r="K1597" s="456"/>
      <c r="L1597" s="456"/>
      <c r="M1597" s="799"/>
      <c r="N1597" s="25">
        <v>1</v>
      </c>
    </row>
    <row r="1598" spans="1:14" s="419" customFormat="1" ht="23.25" customHeight="1" x14ac:dyDescent="0.3">
      <c r="A1598" s="25">
        <v>1</v>
      </c>
      <c r="C1598" s="770"/>
      <c r="E1598" s="770"/>
      <c r="F1598" s="771"/>
      <c r="G1598" s="645"/>
      <c r="H1598" s="770"/>
      <c r="J1598" s="770"/>
      <c r="K1598" s="771"/>
      <c r="L1598" s="770"/>
      <c r="M1598" s="799"/>
      <c r="N1598" s="25">
        <v>1</v>
      </c>
    </row>
    <row r="1599" spans="1:14" s="31" customFormat="1" x14ac:dyDescent="0.3">
      <c r="A1599" s="25">
        <v>1</v>
      </c>
      <c r="C1599" s="32"/>
      <c r="D1599" s="32"/>
      <c r="E1599" s="32"/>
      <c r="F1599" s="32"/>
      <c r="G1599" s="670"/>
      <c r="I1599" s="32"/>
      <c r="J1599" s="32"/>
      <c r="K1599" s="32"/>
      <c r="L1599" s="32"/>
      <c r="M1599" s="797"/>
      <c r="N1599" s="25">
        <v>1</v>
      </c>
    </row>
    <row r="1600" spans="1:14" s="257" customFormat="1" ht="18.75" customHeight="1" x14ac:dyDescent="0.3">
      <c r="A1600" s="25">
        <v>1</v>
      </c>
      <c r="B1600" s="476" t="s">
        <v>115</v>
      </c>
      <c r="C1600" s="32"/>
      <c r="D1600" s="32"/>
      <c r="E1600" s="32"/>
      <c r="F1600" s="32"/>
      <c r="G1600" s="670"/>
      <c r="H1600" s="476" t="s">
        <v>115</v>
      </c>
      <c r="I1600" s="32"/>
      <c r="J1600" s="32"/>
      <c r="K1600" s="32"/>
      <c r="L1600" s="32"/>
      <c r="M1600" s="791"/>
      <c r="N1600" s="25">
        <v>1</v>
      </c>
    </row>
    <row r="1601" spans="1:17" s="257" customFormat="1" ht="18.75" customHeight="1" x14ac:dyDescent="0.3">
      <c r="A1601" s="25">
        <v>1</v>
      </c>
      <c r="B1601" s="476" t="s">
        <v>137</v>
      </c>
      <c r="C1601" s="32"/>
      <c r="D1601" s="32"/>
      <c r="E1601" s="32"/>
      <c r="F1601" s="32"/>
      <c r="G1601" s="645"/>
      <c r="H1601" s="476" t="s">
        <v>138</v>
      </c>
      <c r="I1601" s="32"/>
      <c r="J1601" s="32"/>
      <c r="K1601" s="32"/>
      <c r="L1601" s="32"/>
      <c r="M1601" s="791"/>
      <c r="N1601" s="25">
        <v>1</v>
      </c>
    </row>
    <row r="1602" spans="1:17" s="257" customFormat="1" ht="18.75" customHeight="1" x14ac:dyDescent="0.3">
      <c r="A1602" s="25">
        <v>1</v>
      </c>
      <c r="C1602" s="32"/>
      <c r="D1602" s="32"/>
      <c r="E1602" s="32"/>
      <c r="F1602" s="32"/>
      <c r="G1602" s="645"/>
      <c r="I1602" s="32"/>
      <c r="J1602" s="32"/>
      <c r="K1602" s="32"/>
      <c r="L1602" s="32"/>
      <c r="M1602" s="791"/>
      <c r="N1602" s="25">
        <v>1</v>
      </c>
    </row>
    <row r="1603" spans="1:17" s="257" customFormat="1" ht="18.75" customHeight="1" x14ac:dyDescent="0.3">
      <c r="A1603" s="25">
        <v>1</v>
      </c>
      <c r="C1603" s="32"/>
      <c r="D1603" s="32"/>
      <c r="F1603" s="604" t="s">
        <v>116</v>
      </c>
      <c r="G1603" s="645"/>
      <c r="I1603" s="32"/>
      <c r="J1603" s="32"/>
      <c r="L1603" s="604" t="s">
        <v>116</v>
      </c>
      <c r="M1603" s="794"/>
      <c r="N1603" s="25">
        <v>1</v>
      </c>
      <c r="O1603" s="604"/>
      <c r="P1603" s="604"/>
      <c r="Q1603" s="604"/>
    </row>
    <row r="1604" spans="1:17" s="257" customFormat="1" ht="18.75" customHeight="1" x14ac:dyDescent="0.3">
      <c r="A1604" s="25">
        <v>1</v>
      </c>
      <c r="C1604" s="32"/>
      <c r="D1604" s="32"/>
      <c r="F1604" s="604" t="s">
        <v>134</v>
      </c>
      <c r="G1604" s="645"/>
      <c r="I1604" s="32"/>
      <c r="J1604" s="32"/>
      <c r="L1604" s="604" t="s">
        <v>134</v>
      </c>
      <c r="M1604" s="794"/>
      <c r="N1604" s="25">
        <v>1</v>
      </c>
      <c r="O1604" s="604"/>
      <c r="P1604" s="604"/>
      <c r="Q1604" s="604"/>
    </row>
    <row r="1605" spans="1:17" s="257" customFormat="1" ht="18.75" customHeight="1" x14ac:dyDescent="0.3">
      <c r="A1605" s="25">
        <v>1</v>
      </c>
      <c r="C1605" s="32"/>
      <c r="D1605" s="32"/>
      <c r="F1605" s="604" t="s">
        <v>117</v>
      </c>
      <c r="G1605" s="645"/>
      <c r="I1605" s="32"/>
      <c r="J1605" s="32"/>
      <c r="L1605" s="604" t="s">
        <v>117</v>
      </c>
      <c r="M1605" s="794"/>
      <c r="N1605" s="25">
        <v>1</v>
      </c>
      <c r="O1605" s="604"/>
      <c r="P1605" s="604"/>
      <c r="Q1605" s="604"/>
    </row>
    <row r="1606" spans="1:17" s="257" customFormat="1" ht="18.75" customHeight="1" x14ac:dyDescent="0.3">
      <c r="A1606" s="25">
        <v>1</v>
      </c>
      <c r="C1606" s="32"/>
      <c r="D1606" s="32"/>
      <c r="F1606" s="604" t="s">
        <v>257</v>
      </c>
      <c r="G1606" s="645"/>
      <c r="I1606" s="32"/>
      <c r="J1606" s="32"/>
      <c r="L1606" s="604" t="s">
        <v>257</v>
      </c>
      <c r="M1606" s="794"/>
      <c r="N1606" s="25">
        <v>1</v>
      </c>
      <c r="O1606" s="604"/>
      <c r="P1606" s="604"/>
      <c r="Q1606" s="604"/>
    </row>
    <row r="1607" spans="1:17" s="257" customFormat="1" ht="18.75" customHeight="1" x14ac:dyDescent="0.3">
      <c r="A1607" s="25">
        <v>1</v>
      </c>
      <c r="C1607" s="32"/>
      <c r="D1607" s="32"/>
      <c r="E1607" s="32"/>
      <c r="F1607" s="32"/>
      <c r="G1607" s="670"/>
      <c r="I1607" s="32"/>
      <c r="J1607" s="32"/>
      <c r="K1607" s="32"/>
      <c r="L1607" s="32"/>
      <c r="M1607" s="791"/>
      <c r="N1607" s="25">
        <v>1</v>
      </c>
    </row>
    <row r="1608" spans="1:17" s="257" customFormat="1" ht="18.75" customHeight="1" x14ac:dyDescent="0.3">
      <c r="A1608" s="25">
        <v>1</v>
      </c>
      <c r="C1608" s="32"/>
      <c r="D1608" s="32"/>
      <c r="E1608" s="32"/>
      <c r="F1608" s="32"/>
      <c r="G1608" s="670"/>
      <c r="I1608" s="32"/>
      <c r="J1608" s="32"/>
      <c r="K1608" s="32"/>
      <c r="L1608" s="32"/>
      <c r="M1608" s="791"/>
      <c r="N1608" s="25">
        <v>1</v>
      </c>
    </row>
    <row r="1609" spans="1:17" s="257" customFormat="1" ht="18.75" customHeight="1" x14ac:dyDescent="0.3">
      <c r="A1609" s="25">
        <v>1</v>
      </c>
      <c r="C1609" s="32"/>
      <c r="D1609" s="32"/>
      <c r="E1609" s="32"/>
      <c r="F1609" s="32"/>
      <c r="G1609" s="670"/>
      <c r="I1609" s="32"/>
      <c r="J1609" s="32"/>
      <c r="K1609" s="32"/>
      <c r="L1609" s="32"/>
      <c r="M1609" s="791"/>
      <c r="N1609" s="25">
        <v>1</v>
      </c>
    </row>
    <row r="1610" spans="1:17" s="257" customFormat="1" ht="18.75" customHeight="1" x14ac:dyDescent="0.3">
      <c r="A1610" s="25">
        <v>1</v>
      </c>
      <c r="C1610" s="1605" t="s">
        <v>119</v>
      </c>
      <c r="D1610" s="1605"/>
      <c r="E1610" s="1605"/>
      <c r="F1610" s="481"/>
      <c r="G1610" s="645"/>
      <c r="I1610" s="1605" t="s">
        <v>119</v>
      </c>
      <c r="J1610" s="1605"/>
      <c r="K1610" s="1605"/>
      <c r="L1610" s="481"/>
      <c r="M1610" s="791"/>
      <c r="N1610" s="25">
        <v>1</v>
      </c>
    </row>
    <row r="1611" spans="1:17" s="257" customFormat="1" ht="18.75" customHeight="1" x14ac:dyDescent="0.3">
      <c r="A1611" s="25">
        <v>1</v>
      </c>
      <c r="C1611" s="1606"/>
      <c r="D1611" s="1606"/>
      <c r="E1611" s="1606"/>
      <c r="F1611" s="482"/>
      <c r="G1611" s="645"/>
      <c r="I1611" s="1606">
        <f>C1611</f>
        <v>0</v>
      </c>
      <c r="J1611" s="1606"/>
      <c r="K1611" s="1606"/>
      <c r="L1611" s="482"/>
      <c r="M1611" s="791"/>
      <c r="N1611" s="25">
        <v>1</v>
      </c>
    </row>
    <row r="1612" spans="1:17" s="31" customFormat="1" x14ac:dyDescent="0.3">
      <c r="A1612" s="25">
        <v>1</v>
      </c>
      <c r="C1612" s="32"/>
      <c r="D1612" s="32"/>
      <c r="E1612" s="32"/>
      <c r="F1612" s="32"/>
      <c r="G1612" s="670"/>
      <c r="I1612" s="32"/>
      <c r="J1612" s="32"/>
      <c r="K1612" s="32"/>
      <c r="L1612" s="32"/>
      <c r="M1612" s="797"/>
      <c r="N1612" s="25">
        <v>1</v>
      </c>
    </row>
    <row r="1613" spans="1:17" s="257" customFormat="1" ht="18.75" customHeight="1" x14ac:dyDescent="0.3">
      <c r="A1613" s="25">
        <v>1</v>
      </c>
      <c r="C1613" s="889"/>
      <c r="D1613" s="32"/>
      <c r="E1613" s="32"/>
      <c r="F1613" s="482"/>
      <c r="G1613" s="645"/>
      <c r="I1613" s="889"/>
      <c r="J1613" s="32"/>
      <c r="K1613" s="32"/>
      <c r="L1613" s="482"/>
      <c r="M1613" s="791"/>
      <c r="N1613" s="25">
        <v>1</v>
      </c>
    </row>
    <row r="1614" spans="1:17" s="257" customFormat="1" ht="18.75" customHeight="1" x14ac:dyDescent="0.3">
      <c r="A1614" s="25">
        <v>1</v>
      </c>
      <c r="B1614" s="469" t="s">
        <v>120</v>
      </c>
      <c r="C1614" s="475" t="s">
        <v>121</v>
      </c>
      <c r="D1614" s="1604" t="s">
        <v>122</v>
      </c>
      <c r="E1614" s="1604"/>
      <c r="F1614" s="1604"/>
      <c r="G1614" s="645"/>
      <c r="H1614" s="469" t="s">
        <v>120</v>
      </c>
      <c r="I1614" s="475" t="s">
        <v>121</v>
      </c>
      <c r="J1614" s="1604" t="s">
        <v>123</v>
      </c>
      <c r="K1614" s="1604"/>
      <c r="L1614" s="1604"/>
      <c r="M1614" s="791"/>
      <c r="N1614" s="25">
        <v>1</v>
      </c>
    </row>
    <row r="1615" spans="1:17" s="257" customFormat="1" ht="18.75" customHeight="1" x14ac:dyDescent="0.3">
      <c r="A1615" s="25">
        <v>1</v>
      </c>
      <c r="B1615" s="469" t="s">
        <v>124</v>
      </c>
      <c r="C1615" s="469" t="s">
        <v>265</v>
      </c>
      <c r="D1615" s="475" t="s">
        <v>125</v>
      </c>
      <c r="E1615" s="890" t="s">
        <v>126</v>
      </c>
      <c r="F1615" s="890" t="s">
        <v>127</v>
      </c>
      <c r="G1615" s="645"/>
      <c r="H1615" s="469" t="s">
        <v>124</v>
      </c>
      <c r="I1615" s="469" t="s">
        <v>265</v>
      </c>
      <c r="J1615" s="475" t="s">
        <v>125</v>
      </c>
      <c r="K1615" s="890" t="s">
        <v>126</v>
      </c>
      <c r="L1615" s="890" t="s">
        <v>127</v>
      </c>
      <c r="M1615" s="791"/>
      <c r="N1615" s="25">
        <v>1</v>
      </c>
    </row>
    <row r="1616" spans="1:17" s="257" customFormat="1" ht="19.5" customHeight="1" x14ac:dyDescent="0.3">
      <c r="A1616" s="25">
        <v>1</v>
      </c>
      <c r="B1616" s="12">
        <v>1</v>
      </c>
      <c r="C1616" s="13" t="s">
        <v>72</v>
      </c>
      <c r="D1616" s="14" t="s">
        <v>4</v>
      </c>
      <c r="E1616" s="15">
        <v>65</v>
      </c>
      <c r="F1616" s="15">
        <v>226</v>
      </c>
      <c r="G1616" s="607"/>
      <c r="H1616" s="12">
        <v>1</v>
      </c>
      <c r="I1616" s="13" t="s">
        <v>72</v>
      </c>
      <c r="J1616" s="14" t="s">
        <v>17</v>
      </c>
      <c r="K1616" s="15">
        <v>85</v>
      </c>
      <c r="L1616" s="15">
        <v>271.20000000000005</v>
      </c>
      <c r="M1616" s="791"/>
      <c r="N1616" s="25">
        <v>1</v>
      </c>
    </row>
    <row r="1617" spans="1:14" s="389" customFormat="1" x14ac:dyDescent="0.3">
      <c r="A1617" s="25">
        <v>1</v>
      </c>
      <c r="B1617" s="12">
        <v>2</v>
      </c>
      <c r="C1617" s="13" t="s">
        <v>61</v>
      </c>
      <c r="D1617" s="14" t="s">
        <v>17</v>
      </c>
      <c r="E1617" s="15">
        <v>28</v>
      </c>
      <c r="F1617" s="15">
        <v>180</v>
      </c>
      <c r="G1617" s="607"/>
      <c r="H1617" s="12">
        <v>2</v>
      </c>
      <c r="I1617" s="13" t="s">
        <v>61</v>
      </c>
      <c r="J1617" s="14" t="s">
        <v>44</v>
      </c>
      <c r="K1617" s="15">
        <v>34</v>
      </c>
      <c r="L1617" s="15">
        <v>216</v>
      </c>
      <c r="M1617" s="795"/>
      <c r="N1617" s="25">
        <v>1</v>
      </c>
    </row>
    <row r="1618" spans="1:14" s="420" customFormat="1" x14ac:dyDescent="0.3">
      <c r="A1618" s="25">
        <v>1</v>
      </c>
      <c r="B1618" s="890" t="s">
        <v>0</v>
      </c>
      <c r="C1618" s="13" t="s">
        <v>87</v>
      </c>
      <c r="D1618" s="14" t="s">
        <v>22</v>
      </c>
      <c r="E1618" s="15">
        <v>22</v>
      </c>
      <c r="F1618" s="15">
        <v>5.5719999999999992</v>
      </c>
      <c r="G1618" s="526"/>
      <c r="H1618" s="890" t="s">
        <v>0</v>
      </c>
      <c r="I1618" s="13" t="s">
        <v>87</v>
      </c>
      <c r="J1618" s="14" t="s">
        <v>22</v>
      </c>
      <c r="K1618" s="15">
        <v>22</v>
      </c>
      <c r="L1618" s="15">
        <v>5.5719999999999992</v>
      </c>
      <c r="M1618" s="795"/>
      <c r="N1618" s="25">
        <v>1</v>
      </c>
    </row>
    <row r="1619" spans="1:14" s="257" customFormat="1" x14ac:dyDescent="0.3">
      <c r="A1619" s="25">
        <v>1</v>
      </c>
      <c r="B1619" s="12">
        <v>4</v>
      </c>
      <c r="C1619" s="13" t="s">
        <v>114</v>
      </c>
      <c r="D1619" s="14" t="s">
        <v>2</v>
      </c>
      <c r="E1619" s="15">
        <v>6.75</v>
      </c>
      <c r="F1619" s="15">
        <v>28</v>
      </c>
      <c r="G1619" s="645"/>
      <c r="H1619" s="12">
        <v>4</v>
      </c>
      <c r="I1619" s="13" t="s">
        <v>114</v>
      </c>
      <c r="J1619" s="14" t="s">
        <v>2</v>
      </c>
      <c r="K1619" s="15">
        <v>6.75</v>
      </c>
      <c r="L1619" s="15">
        <v>28</v>
      </c>
      <c r="M1619" s="791"/>
      <c r="N1619" s="25">
        <v>1</v>
      </c>
    </row>
    <row r="1620" spans="1:14" s="257" customFormat="1" x14ac:dyDescent="0.3">
      <c r="A1620" s="25">
        <v>1</v>
      </c>
      <c r="B1620" s="890" t="s">
        <v>23</v>
      </c>
      <c r="C1620" s="13" t="s">
        <v>107</v>
      </c>
      <c r="D1620" s="14" t="s">
        <v>14</v>
      </c>
      <c r="E1620" s="15">
        <v>3.4</v>
      </c>
      <c r="F1620" s="15">
        <v>93.2</v>
      </c>
      <c r="G1620" s="645"/>
      <c r="H1620" s="890" t="s">
        <v>23</v>
      </c>
      <c r="I1620" s="13" t="s">
        <v>107</v>
      </c>
      <c r="J1620" s="14" t="s">
        <v>14</v>
      </c>
      <c r="K1620" s="15">
        <v>3.4</v>
      </c>
      <c r="L1620" s="15">
        <v>93.2</v>
      </c>
      <c r="M1620" s="791"/>
      <c r="N1620" s="25">
        <v>1</v>
      </c>
    </row>
    <row r="1621" spans="1:14" s="257" customFormat="1" ht="19.5" customHeight="1" x14ac:dyDescent="0.3">
      <c r="A1621" s="25">
        <v>1</v>
      </c>
      <c r="B1621" s="890" t="s">
        <v>51</v>
      </c>
      <c r="C1621" s="13" t="s">
        <v>356</v>
      </c>
      <c r="D1621" s="14" t="s">
        <v>52</v>
      </c>
      <c r="E1621" s="15">
        <v>60</v>
      </c>
      <c r="F1621" s="15">
        <v>214.15</v>
      </c>
      <c r="G1621" s="645"/>
      <c r="H1621" s="890" t="s">
        <v>51</v>
      </c>
      <c r="I1621" s="13" t="s">
        <v>356</v>
      </c>
      <c r="J1621" s="14" t="s">
        <v>52</v>
      </c>
      <c r="K1621" s="15">
        <v>60</v>
      </c>
      <c r="L1621" s="15">
        <v>214.15</v>
      </c>
      <c r="M1621" s="791"/>
      <c r="N1621" s="25">
        <v>1</v>
      </c>
    </row>
    <row r="1622" spans="1:14" s="257" customFormat="1" ht="19.5" customHeight="1" x14ac:dyDescent="0.3">
      <c r="A1622" s="25">
        <v>1</v>
      </c>
      <c r="B1622" s="890" t="s">
        <v>15</v>
      </c>
      <c r="C1622" s="13" t="s">
        <v>11</v>
      </c>
      <c r="D1622" s="14" t="s">
        <v>52</v>
      </c>
      <c r="E1622" s="15">
        <v>50</v>
      </c>
      <c r="F1622" s="15">
        <v>117</v>
      </c>
      <c r="G1622" s="645"/>
      <c r="H1622" s="890" t="s">
        <v>15</v>
      </c>
      <c r="I1622" s="13" t="s">
        <v>11</v>
      </c>
      <c r="J1622" s="14" t="s">
        <v>52</v>
      </c>
      <c r="K1622" s="15">
        <v>50</v>
      </c>
      <c r="L1622" s="15">
        <v>117</v>
      </c>
      <c r="M1622" s="791"/>
      <c r="N1622" s="25">
        <v>1</v>
      </c>
    </row>
    <row r="1623" spans="1:14" s="257" customFormat="1" x14ac:dyDescent="0.3">
      <c r="A1623" s="25">
        <v>1</v>
      </c>
      <c r="B1623" s="12"/>
      <c r="C1623" s="13"/>
      <c r="D1623" s="14"/>
      <c r="E1623" s="15"/>
      <c r="F1623" s="15"/>
      <c r="G1623" s="670"/>
      <c r="H1623" s="12"/>
      <c r="I1623" s="13"/>
      <c r="J1623" s="14"/>
      <c r="K1623" s="15"/>
      <c r="L1623" s="15"/>
      <c r="M1623" s="791"/>
      <c r="N1623" s="25">
        <v>1</v>
      </c>
    </row>
    <row r="1624" spans="1:14" s="257" customFormat="1" x14ac:dyDescent="0.3">
      <c r="A1624" s="25">
        <v>1</v>
      </c>
      <c r="B1624" s="12"/>
      <c r="C1624" s="13"/>
      <c r="D1624" s="14" t="s">
        <v>128</v>
      </c>
      <c r="E1624" s="15">
        <f>SUM(E1616:E1623)</f>
        <v>235.15</v>
      </c>
      <c r="F1624" s="15">
        <f>SUM(F1616:F1621)</f>
        <v>746.92200000000003</v>
      </c>
      <c r="G1624" s="670"/>
      <c r="H1624" s="12"/>
      <c r="I1624" s="13"/>
      <c r="J1624" s="14" t="s">
        <v>128</v>
      </c>
      <c r="K1624" s="15">
        <f>SUM(K1616:K1621)</f>
        <v>211.15</v>
      </c>
      <c r="L1624" s="15">
        <f>SUM(L1616:L1621)</f>
        <v>828.12200000000007</v>
      </c>
      <c r="M1624" s="791"/>
      <c r="N1624" s="25">
        <v>1</v>
      </c>
    </row>
    <row r="1625" spans="1:14" s="257" customFormat="1" x14ac:dyDescent="0.3">
      <c r="A1625" s="25">
        <v>1</v>
      </c>
      <c r="B1625" s="12"/>
      <c r="C1625" s="13"/>
      <c r="D1625" s="14"/>
      <c r="E1625" s="15"/>
      <c r="F1625" s="15"/>
      <c r="G1625" s="670"/>
      <c r="H1625" s="12"/>
      <c r="I1625" s="13"/>
      <c r="J1625" s="14"/>
      <c r="K1625" s="15"/>
      <c r="L1625" s="15"/>
      <c r="M1625" s="791"/>
      <c r="N1625" s="25">
        <v>1</v>
      </c>
    </row>
    <row r="1626" spans="1:14" s="257" customFormat="1" x14ac:dyDescent="0.3">
      <c r="A1626" s="25">
        <v>1</v>
      </c>
      <c r="B1626" s="12">
        <v>1</v>
      </c>
      <c r="C1626" s="13" t="s">
        <v>1</v>
      </c>
      <c r="D1626" s="14" t="s">
        <v>5</v>
      </c>
      <c r="E1626" s="15">
        <v>200</v>
      </c>
      <c r="F1626" s="15">
        <v>86</v>
      </c>
      <c r="G1626" s="670"/>
      <c r="H1626" s="12">
        <v>1</v>
      </c>
      <c r="I1626" s="13" t="s">
        <v>1</v>
      </c>
      <c r="J1626" s="14" t="s">
        <v>5</v>
      </c>
      <c r="K1626" s="15">
        <v>200</v>
      </c>
      <c r="L1626" s="15">
        <v>86</v>
      </c>
      <c r="M1626" s="791"/>
      <c r="N1626" s="25">
        <v>1</v>
      </c>
    </row>
    <row r="1627" spans="1:14" s="257" customFormat="1" x14ac:dyDescent="0.3">
      <c r="A1627" s="25">
        <v>1</v>
      </c>
      <c r="B1627" s="12">
        <v>2</v>
      </c>
      <c r="C1627" s="13" t="s">
        <v>238</v>
      </c>
      <c r="D1627" s="14" t="s">
        <v>251</v>
      </c>
      <c r="E1627" s="15">
        <v>225</v>
      </c>
      <c r="F1627" s="15">
        <v>114</v>
      </c>
      <c r="G1627" s="670"/>
      <c r="H1627" s="12">
        <v>2</v>
      </c>
      <c r="I1627" s="13" t="s">
        <v>238</v>
      </c>
      <c r="J1627" s="14" t="s">
        <v>251</v>
      </c>
      <c r="K1627" s="15">
        <v>225</v>
      </c>
      <c r="L1627" s="15">
        <v>114</v>
      </c>
      <c r="M1627" s="791"/>
      <c r="N1627" s="25">
        <v>1</v>
      </c>
    </row>
    <row r="1628" spans="1:14" s="257" customFormat="1" x14ac:dyDescent="0.3">
      <c r="A1628" s="25">
        <v>1</v>
      </c>
      <c r="B1628" s="12">
        <v>3</v>
      </c>
      <c r="C1628" s="13" t="s">
        <v>93</v>
      </c>
      <c r="D1628" s="14" t="s">
        <v>5</v>
      </c>
      <c r="E1628" s="15">
        <v>135</v>
      </c>
      <c r="F1628" s="15">
        <v>94.25</v>
      </c>
      <c r="G1628" s="670"/>
      <c r="H1628" s="12">
        <v>3</v>
      </c>
      <c r="I1628" s="13" t="s">
        <v>93</v>
      </c>
      <c r="J1628" s="14" t="s">
        <v>5</v>
      </c>
      <c r="K1628" s="15">
        <v>135</v>
      </c>
      <c r="L1628" s="15">
        <v>94.25</v>
      </c>
      <c r="M1628" s="791"/>
      <c r="N1628" s="25">
        <v>1</v>
      </c>
    </row>
    <row r="1629" spans="1:14" s="257" customFormat="1" x14ac:dyDescent="0.3">
      <c r="A1629" s="25">
        <v>1</v>
      </c>
      <c r="B1629" s="12">
        <v>4</v>
      </c>
      <c r="C1629" s="13" t="s">
        <v>253</v>
      </c>
      <c r="D1629" s="14" t="s">
        <v>218</v>
      </c>
      <c r="E1629" s="15">
        <v>125</v>
      </c>
      <c r="F1629" s="15">
        <v>146.4</v>
      </c>
      <c r="G1629" s="670"/>
      <c r="H1629" s="12">
        <v>4</v>
      </c>
      <c r="I1629" s="13" t="s">
        <v>253</v>
      </c>
      <c r="J1629" s="14" t="s">
        <v>218</v>
      </c>
      <c r="K1629" s="15">
        <v>125</v>
      </c>
      <c r="L1629" s="15">
        <v>146.4</v>
      </c>
      <c r="M1629" s="791"/>
      <c r="N1629" s="25">
        <v>1</v>
      </c>
    </row>
    <row r="1630" spans="1:14" s="257" customFormat="1" x14ac:dyDescent="0.3">
      <c r="A1630" s="25">
        <v>1</v>
      </c>
      <c r="B1630" s="12">
        <v>5</v>
      </c>
      <c r="C1630" s="13" t="s">
        <v>255</v>
      </c>
      <c r="D1630" s="14" t="s">
        <v>218</v>
      </c>
      <c r="E1630" s="15">
        <v>80</v>
      </c>
      <c r="F1630" s="15">
        <v>105.16</v>
      </c>
      <c r="G1630" s="670"/>
      <c r="H1630" s="12">
        <v>5</v>
      </c>
      <c r="I1630" s="13" t="s">
        <v>255</v>
      </c>
      <c r="J1630" s="14" t="s">
        <v>218</v>
      </c>
      <c r="K1630" s="15">
        <v>80</v>
      </c>
      <c r="L1630" s="15">
        <v>105.16</v>
      </c>
      <c r="M1630" s="791"/>
      <c r="N1630" s="25">
        <v>1</v>
      </c>
    </row>
    <row r="1631" spans="1:14" s="257" customFormat="1" x14ac:dyDescent="0.3">
      <c r="A1631" s="25">
        <v>1</v>
      </c>
      <c r="B1631" s="12">
        <v>6</v>
      </c>
      <c r="C1631" s="13" t="s">
        <v>252</v>
      </c>
      <c r="D1631" s="14" t="s">
        <v>251</v>
      </c>
      <c r="E1631" s="15">
        <v>105</v>
      </c>
      <c r="F1631" s="15">
        <v>142</v>
      </c>
      <c r="G1631" s="670"/>
      <c r="H1631" s="12">
        <v>6</v>
      </c>
      <c r="I1631" s="13" t="s">
        <v>252</v>
      </c>
      <c r="J1631" s="14" t="s">
        <v>251</v>
      </c>
      <c r="K1631" s="15">
        <v>105</v>
      </c>
      <c r="L1631" s="15">
        <v>142</v>
      </c>
      <c r="M1631" s="791"/>
      <c r="N1631" s="25">
        <v>1</v>
      </c>
    </row>
    <row r="1632" spans="1:14" s="257" customFormat="1" x14ac:dyDescent="0.3">
      <c r="A1632" s="25">
        <v>1</v>
      </c>
      <c r="B1632" s="12">
        <v>7</v>
      </c>
      <c r="C1632" s="13" t="s">
        <v>254</v>
      </c>
      <c r="D1632" s="14" t="s">
        <v>218</v>
      </c>
      <c r="E1632" s="15">
        <v>120</v>
      </c>
      <c r="F1632" s="15">
        <v>144</v>
      </c>
      <c r="G1632" s="670"/>
      <c r="H1632" s="12">
        <v>7</v>
      </c>
      <c r="I1632" s="13" t="s">
        <v>254</v>
      </c>
      <c r="J1632" s="14" t="s">
        <v>218</v>
      </c>
      <c r="K1632" s="15">
        <v>120</v>
      </c>
      <c r="L1632" s="15">
        <v>144</v>
      </c>
      <c r="M1632" s="791"/>
      <c r="N1632" s="25">
        <v>1</v>
      </c>
    </row>
    <row r="1633" spans="1:14" s="257" customFormat="1" x14ac:dyDescent="0.3">
      <c r="A1633" s="25">
        <v>1</v>
      </c>
      <c r="B1633" s="12">
        <v>8</v>
      </c>
      <c r="C1633" s="13" t="s">
        <v>31</v>
      </c>
      <c r="D1633" s="14" t="s">
        <v>5</v>
      </c>
      <c r="E1633" s="15">
        <v>55</v>
      </c>
      <c r="F1633" s="15">
        <v>88</v>
      </c>
      <c r="G1633" s="670"/>
      <c r="H1633" s="12">
        <v>8</v>
      </c>
      <c r="I1633" s="13" t="s">
        <v>31</v>
      </c>
      <c r="J1633" s="14" t="s">
        <v>5</v>
      </c>
      <c r="K1633" s="15">
        <v>55</v>
      </c>
      <c r="L1633" s="15">
        <v>88</v>
      </c>
      <c r="M1633" s="791"/>
      <c r="N1633" s="25">
        <v>1</v>
      </c>
    </row>
    <row r="1634" spans="1:14" s="420" customFormat="1" x14ac:dyDescent="0.3">
      <c r="A1634" s="25">
        <v>1</v>
      </c>
      <c r="B1634" s="890"/>
      <c r="C1634" s="467"/>
      <c r="D1634" s="890"/>
      <c r="E1634" s="468"/>
      <c r="F1634" s="468"/>
      <c r="G1634" s="672"/>
      <c r="H1634" s="890"/>
      <c r="I1634" s="467"/>
      <c r="J1634" s="890"/>
      <c r="K1634" s="468"/>
      <c r="L1634" s="468"/>
      <c r="M1634" s="796"/>
      <c r="N1634" s="25">
        <v>1</v>
      </c>
    </row>
    <row r="1635" spans="1:14" s="257" customFormat="1" x14ac:dyDescent="0.3">
      <c r="A1635" s="25">
        <v>1</v>
      </c>
      <c r="B1635" s="12"/>
      <c r="C1635" s="13"/>
      <c r="D1635" s="14" t="s">
        <v>128</v>
      </c>
      <c r="E1635" s="15">
        <v>1045</v>
      </c>
      <c r="F1635" s="15">
        <v>919.81</v>
      </c>
      <c r="G1635" s="670"/>
      <c r="H1635" s="12"/>
      <c r="I1635" s="13"/>
      <c r="J1635" s="14" t="s">
        <v>128</v>
      </c>
      <c r="K1635" s="15">
        <v>1045</v>
      </c>
      <c r="L1635" s="15">
        <v>919.81</v>
      </c>
      <c r="M1635" s="791"/>
      <c r="N1635" s="25">
        <v>1</v>
      </c>
    </row>
    <row r="1636" spans="1:14" s="257" customFormat="1" x14ac:dyDescent="0.3">
      <c r="A1636" s="25">
        <v>1</v>
      </c>
      <c r="B1636" s="12"/>
      <c r="C1636" s="13"/>
      <c r="D1636" s="14"/>
      <c r="E1636" s="15"/>
      <c r="F1636" s="15"/>
      <c r="G1636" s="670"/>
      <c r="H1636" s="12"/>
      <c r="I1636" s="13"/>
      <c r="J1636" s="14"/>
      <c r="K1636" s="15"/>
      <c r="L1636" s="15"/>
      <c r="M1636" s="791"/>
      <c r="N1636" s="25">
        <v>1</v>
      </c>
    </row>
    <row r="1637" spans="1:14" s="257" customFormat="1" x14ac:dyDescent="0.3">
      <c r="A1637" s="25">
        <v>1</v>
      </c>
      <c r="B1637" s="12"/>
      <c r="C1637" s="13"/>
      <c r="D1637" s="14"/>
      <c r="E1637" s="15"/>
      <c r="F1637" s="15"/>
      <c r="G1637" s="670"/>
      <c r="H1637" s="12"/>
      <c r="I1637" s="13"/>
      <c r="J1637" s="14"/>
      <c r="K1637" s="15"/>
      <c r="L1637" s="15"/>
      <c r="M1637" s="791"/>
      <c r="N1637" s="25">
        <v>1</v>
      </c>
    </row>
    <row r="1638" spans="1:14" s="257" customFormat="1" x14ac:dyDescent="0.3">
      <c r="A1638" s="25">
        <v>1</v>
      </c>
      <c r="B1638" s="12"/>
      <c r="C1638" s="13"/>
      <c r="D1638" s="14"/>
      <c r="E1638" s="15"/>
      <c r="F1638" s="15"/>
      <c r="G1638" s="670"/>
      <c r="H1638" s="12"/>
      <c r="I1638" s="13"/>
      <c r="J1638" s="14"/>
      <c r="K1638" s="15"/>
      <c r="L1638" s="15"/>
      <c r="M1638" s="791"/>
      <c r="N1638" s="25">
        <v>1</v>
      </c>
    </row>
    <row r="1639" spans="1:14" s="257" customFormat="1" x14ac:dyDescent="0.3">
      <c r="A1639" s="25">
        <v>1</v>
      </c>
      <c r="B1639" s="469" t="s">
        <v>124</v>
      </c>
      <c r="C1639" s="15" t="s">
        <v>259</v>
      </c>
      <c r="D1639" s="14" t="s">
        <v>125</v>
      </c>
      <c r="E1639" s="15" t="s">
        <v>126</v>
      </c>
      <c r="F1639" s="15" t="s">
        <v>127</v>
      </c>
      <c r="G1639" s="670"/>
      <c r="H1639" s="469" t="s">
        <v>124</v>
      </c>
      <c r="I1639" s="15" t="s">
        <v>247</v>
      </c>
      <c r="J1639" s="14" t="s">
        <v>125</v>
      </c>
      <c r="K1639" s="15" t="s">
        <v>126</v>
      </c>
      <c r="L1639" s="15" t="s">
        <v>127</v>
      </c>
      <c r="M1639" s="791"/>
      <c r="N1639" s="25">
        <v>1</v>
      </c>
    </row>
    <row r="1640" spans="1:14" s="257" customFormat="1" ht="19.5" customHeight="1" x14ac:dyDescent="0.3">
      <c r="A1640" s="25">
        <v>1</v>
      </c>
      <c r="B1640" s="890" t="s">
        <v>8</v>
      </c>
      <c r="C1640" s="13" t="s">
        <v>91</v>
      </c>
      <c r="D1640" s="14" t="s">
        <v>92</v>
      </c>
      <c r="E1640" s="15">
        <v>60</v>
      </c>
      <c r="F1640" s="15">
        <v>122</v>
      </c>
      <c r="G1640" s="526"/>
      <c r="H1640" s="890" t="s">
        <v>8</v>
      </c>
      <c r="I1640" s="13" t="s">
        <v>91</v>
      </c>
      <c r="J1640" s="14" t="s">
        <v>92</v>
      </c>
      <c r="K1640" s="15">
        <v>60</v>
      </c>
      <c r="L1640" s="15">
        <v>122</v>
      </c>
      <c r="M1640" s="791"/>
      <c r="N1640" s="25">
        <v>1</v>
      </c>
    </row>
    <row r="1641" spans="1:14" s="257" customFormat="1" ht="19.5" customHeight="1" x14ac:dyDescent="0.3">
      <c r="A1641" s="25">
        <v>1</v>
      </c>
      <c r="B1641" s="12">
        <v>2</v>
      </c>
      <c r="C1641" s="13" t="s">
        <v>30</v>
      </c>
      <c r="D1641" s="14" t="s">
        <v>28</v>
      </c>
      <c r="E1641" s="15">
        <v>65</v>
      </c>
      <c r="F1641" s="15">
        <v>222</v>
      </c>
      <c r="G1641" s="607"/>
      <c r="H1641" s="12">
        <v>2</v>
      </c>
      <c r="I1641" s="13" t="s">
        <v>30</v>
      </c>
      <c r="J1641" s="14" t="s">
        <v>7</v>
      </c>
      <c r="K1641" s="15">
        <v>85</v>
      </c>
      <c r="L1641" s="15">
        <v>333</v>
      </c>
      <c r="M1641" s="791"/>
      <c r="N1641" s="25">
        <v>1</v>
      </c>
    </row>
    <row r="1642" spans="1:14" s="389" customFormat="1" ht="18.75" customHeight="1" x14ac:dyDescent="0.3">
      <c r="A1642" s="25">
        <v>1</v>
      </c>
      <c r="B1642" s="890" t="s">
        <v>0</v>
      </c>
      <c r="C1642" s="13" t="s">
        <v>278</v>
      </c>
      <c r="D1642" s="14" t="s">
        <v>17</v>
      </c>
      <c r="E1642" s="15">
        <v>20</v>
      </c>
      <c r="F1642" s="15">
        <v>184.5</v>
      </c>
      <c r="G1642" s="526"/>
      <c r="H1642" s="890" t="s">
        <v>0</v>
      </c>
      <c r="I1642" s="13" t="s">
        <v>278</v>
      </c>
      <c r="J1642" s="14" t="s">
        <v>44</v>
      </c>
      <c r="K1642" s="15">
        <v>23</v>
      </c>
      <c r="L1642" s="15">
        <v>221.4</v>
      </c>
      <c r="M1642" s="795"/>
      <c r="N1642" s="25">
        <v>1</v>
      </c>
    </row>
    <row r="1643" spans="1:14" s="420" customFormat="1" x14ac:dyDescent="0.3">
      <c r="A1643" s="25">
        <v>1</v>
      </c>
      <c r="B1643" s="890" t="s">
        <v>77</v>
      </c>
      <c r="C1643" s="13" t="s">
        <v>346</v>
      </c>
      <c r="D1643" s="14" t="s">
        <v>22</v>
      </c>
      <c r="E1643" s="15">
        <v>24</v>
      </c>
      <c r="F1643" s="15">
        <v>4.5</v>
      </c>
      <c r="G1643" s="607"/>
      <c r="H1643" s="890" t="s">
        <v>77</v>
      </c>
      <c r="I1643" s="13" t="s">
        <v>346</v>
      </c>
      <c r="J1643" s="14" t="s">
        <v>22</v>
      </c>
      <c r="K1643" s="15">
        <v>24</v>
      </c>
      <c r="L1643" s="15">
        <v>4.5</v>
      </c>
      <c r="M1643" s="795"/>
      <c r="N1643" s="25">
        <v>1</v>
      </c>
    </row>
    <row r="1644" spans="1:14" s="257" customFormat="1" ht="19.5" customHeight="1" x14ac:dyDescent="0.3">
      <c r="A1644" s="25">
        <v>1</v>
      </c>
      <c r="B1644" s="890" t="s">
        <v>23</v>
      </c>
      <c r="C1644" s="13" t="s">
        <v>144</v>
      </c>
      <c r="D1644" s="14" t="s">
        <v>2</v>
      </c>
      <c r="E1644" s="15">
        <v>15</v>
      </c>
      <c r="F1644" s="15">
        <v>94.2</v>
      </c>
      <c r="G1644" s="607"/>
      <c r="H1644" s="890" t="s">
        <v>23</v>
      </c>
      <c r="I1644" s="13" t="s">
        <v>144</v>
      </c>
      <c r="J1644" s="14" t="s">
        <v>2</v>
      </c>
      <c r="K1644" s="15">
        <v>15</v>
      </c>
      <c r="L1644" s="15">
        <v>94.2</v>
      </c>
      <c r="M1644" s="791"/>
      <c r="N1644" s="25">
        <v>1</v>
      </c>
    </row>
    <row r="1645" spans="1:14" s="420" customFormat="1" x14ac:dyDescent="0.3">
      <c r="A1645" s="25">
        <v>1</v>
      </c>
      <c r="B1645" s="890" t="s">
        <v>51</v>
      </c>
      <c r="C1645" s="13" t="s">
        <v>107</v>
      </c>
      <c r="D1645" s="14" t="s">
        <v>14</v>
      </c>
      <c r="E1645" s="15">
        <v>3.4</v>
      </c>
      <c r="F1645" s="15">
        <v>93.2</v>
      </c>
      <c r="G1645" s="670"/>
      <c r="H1645" s="890" t="s">
        <v>51</v>
      </c>
      <c r="I1645" s="13" t="s">
        <v>107</v>
      </c>
      <c r="J1645" s="14" t="s">
        <v>14</v>
      </c>
      <c r="K1645" s="15">
        <v>3.4</v>
      </c>
      <c r="L1645" s="15">
        <v>93.2</v>
      </c>
      <c r="M1645" s="795"/>
      <c r="N1645" s="25">
        <v>1</v>
      </c>
    </row>
    <row r="1646" spans="1:14" s="257" customFormat="1" ht="19.5" customHeight="1" x14ac:dyDescent="0.3">
      <c r="A1646" s="25">
        <v>1</v>
      </c>
      <c r="B1646" s="890" t="s">
        <v>15</v>
      </c>
      <c r="C1646" s="13" t="s">
        <v>108</v>
      </c>
      <c r="D1646" s="14" t="s">
        <v>65</v>
      </c>
      <c r="E1646" s="15">
        <v>1.2</v>
      </c>
      <c r="F1646" s="15">
        <v>21.5</v>
      </c>
      <c r="G1646" s="607"/>
      <c r="H1646" s="890" t="s">
        <v>15</v>
      </c>
      <c r="I1646" s="13" t="s">
        <v>108</v>
      </c>
      <c r="J1646" s="14" t="s">
        <v>65</v>
      </c>
      <c r="K1646" s="15">
        <v>1.2</v>
      </c>
      <c r="L1646" s="15">
        <v>21.5</v>
      </c>
      <c r="M1646" s="791"/>
      <c r="N1646" s="25">
        <v>1</v>
      </c>
    </row>
    <row r="1647" spans="1:14" s="257" customFormat="1" x14ac:dyDescent="0.3">
      <c r="A1647" s="25">
        <v>1</v>
      </c>
      <c r="B1647" s="890" t="s">
        <v>53</v>
      </c>
      <c r="C1647" s="13" t="s">
        <v>93</v>
      </c>
      <c r="D1647" s="14" t="s">
        <v>2</v>
      </c>
      <c r="E1647" s="15">
        <v>75</v>
      </c>
      <c r="F1647" s="15">
        <v>92</v>
      </c>
      <c r="G1647" s="607"/>
      <c r="H1647" s="890" t="s">
        <v>53</v>
      </c>
      <c r="I1647" s="13" t="s">
        <v>93</v>
      </c>
      <c r="J1647" s="14" t="s">
        <v>2</v>
      </c>
      <c r="K1647" s="15">
        <v>75</v>
      </c>
      <c r="L1647" s="15">
        <v>92</v>
      </c>
      <c r="M1647" s="791"/>
      <c r="N1647" s="25">
        <v>1</v>
      </c>
    </row>
    <row r="1648" spans="1:14" s="420" customFormat="1" x14ac:dyDescent="0.3">
      <c r="A1648" s="25">
        <v>1</v>
      </c>
      <c r="B1648" s="12"/>
      <c r="C1648" s="13"/>
      <c r="D1648" s="14"/>
      <c r="E1648" s="15"/>
      <c r="F1648" s="15"/>
      <c r="G1648" s="672"/>
      <c r="H1648" s="12"/>
      <c r="I1648" s="13"/>
      <c r="J1648" s="14"/>
      <c r="K1648" s="15"/>
      <c r="L1648" s="15"/>
      <c r="M1648" s="796"/>
      <c r="N1648" s="25">
        <v>1</v>
      </c>
    </row>
    <row r="1649" spans="1:14" s="257" customFormat="1" x14ac:dyDescent="0.3">
      <c r="A1649" s="25">
        <v>1</v>
      </c>
      <c r="B1649" s="890"/>
      <c r="C1649" s="13"/>
      <c r="D1649" s="14" t="s">
        <v>128</v>
      </c>
      <c r="E1649" s="15">
        <f>SUM(E1640:E1648)</f>
        <v>263.60000000000002</v>
      </c>
      <c r="F1649" s="15">
        <f>SUM(F1640:F1648)</f>
        <v>833.90000000000009</v>
      </c>
      <c r="G1649" s="673"/>
      <c r="H1649" s="890"/>
      <c r="I1649" s="13"/>
      <c r="J1649" s="14" t="s">
        <v>128</v>
      </c>
      <c r="K1649" s="15">
        <f>SUM(K1640:K1648)</f>
        <v>286.60000000000002</v>
      </c>
      <c r="L1649" s="15">
        <f>SUM(L1640:L1648)</f>
        <v>981.80000000000007</v>
      </c>
      <c r="M1649" s="791"/>
      <c r="N1649" s="25">
        <v>1</v>
      </c>
    </row>
    <row r="1650" spans="1:14" s="257" customFormat="1" x14ac:dyDescent="0.3">
      <c r="A1650" s="25">
        <v>1</v>
      </c>
      <c r="B1650" s="12"/>
      <c r="C1650" s="13"/>
      <c r="D1650" s="14"/>
      <c r="E1650" s="15"/>
      <c r="F1650" s="15"/>
      <c r="G1650" s="670"/>
      <c r="H1650" s="12"/>
      <c r="I1650" s="13"/>
      <c r="J1650" s="14"/>
      <c r="K1650" s="15"/>
      <c r="L1650" s="15"/>
      <c r="M1650" s="791"/>
      <c r="N1650" s="25">
        <v>1</v>
      </c>
    </row>
    <row r="1651" spans="1:14" s="257" customFormat="1" x14ac:dyDescent="0.3">
      <c r="A1651" s="25">
        <v>1</v>
      </c>
      <c r="B1651" s="12"/>
      <c r="C1651" s="13"/>
      <c r="D1651" s="14"/>
      <c r="E1651" s="15"/>
      <c r="F1651" s="15"/>
      <c r="G1651" s="670"/>
      <c r="H1651" s="12"/>
      <c r="I1651" s="13"/>
      <c r="J1651" s="14"/>
      <c r="K1651" s="15"/>
      <c r="L1651" s="15"/>
      <c r="M1651" s="791"/>
      <c r="N1651" s="25">
        <v>1</v>
      </c>
    </row>
    <row r="1652" spans="1:14" s="257" customFormat="1" x14ac:dyDescent="0.3">
      <c r="A1652" s="25">
        <v>1</v>
      </c>
      <c r="B1652" s="890"/>
      <c r="C1652" s="13"/>
      <c r="D1652" s="14" t="s">
        <v>136</v>
      </c>
      <c r="E1652" s="15">
        <f>+E1649+E1624</f>
        <v>498.75</v>
      </c>
      <c r="F1652" s="15">
        <f>+F1649+F1624</f>
        <v>1580.8220000000001</v>
      </c>
      <c r="G1652" s="674"/>
      <c r="H1652" s="15"/>
      <c r="I1652" s="15"/>
      <c r="J1652" s="15" t="s">
        <v>136</v>
      </c>
      <c r="K1652" s="15">
        <f>+K1649+K1624</f>
        <v>497.75</v>
      </c>
      <c r="L1652" s="15">
        <f>+L1649+L1624</f>
        <v>1809.922</v>
      </c>
      <c r="M1652" s="791"/>
      <c r="N1652" s="25">
        <v>1</v>
      </c>
    </row>
    <row r="1653" spans="1:14" s="257" customFormat="1" ht="18.75" customHeight="1" x14ac:dyDescent="0.3">
      <c r="A1653" s="25">
        <v>1</v>
      </c>
      <c r="C1653" s="32"/>
      <c r="D1653" s="32"/>
      <c r="F1653" s="478"/>
      <c r="G1653" s="645"/>
      <c r="I1653" s="32"/>
      <c r="J1653" s="32"/>
      <c r="L1653" s="478"/>
      <c r="M1653" s="791"/>
      <c r="N1653" s="25">
        <v>1</v>
      </c>
    </row>
    <row r="1654" spans="1:14" s="257" customFormat="1" ht="18.75" customHeight="1" x14ac:dyDescent="0.3">
      <c r="A1654" s="25">
        <v>1</v>
      </c>
      <c r="C1654" s="32"/>
      <c r="D1654" s="32"/>
      <c r="F1654" s="478"/>
      <c r="G1654" s="645"/>
      <c r="I1654" s="32"/>
      <c r="J1654" s="32"/>
      <c r="L1654" s="478"/>
      <c r="M1654" s="791"/>
      <c r="N1654" s="25">
        <v>1</v>
      </c>
    </row>
    <row r="1655" spans="1:14" s="257" customFormat="1" x14ac:dyDescent="0.3">
      <c r="A1655" s="25">
        <v>1</v>
      </c>
      <c r="B1655" s="471"/>
      <c r="C1655" s="471"/>
      <c r="D1655" s="471"/>
      <c r="E1655" s="471"/>
      <c r="F1655" s="471"/>
      <c r="G1655" s="675"/>
      <c r="H1655" s="259"/>
      <c r="I1655" s="473"/>
      <c r="J1655" s="473"/>
      <c r="K1655" s="473"/>
      <c r="L1655" s="473"/>
      <c r="M1655" s="791"/>
      <c r="N1655" s="25">
        <v>1</v>
      </c>
    </row>
    <row r="1656" spans="1:14" s="257" customFormat="1" x14ac:dyDescent="0.3">
      <c r="A1656" s="25">
        <v>1</v>
      </c>
      <c r="B1656" s="471"/>
      <c r="C1656" s="259"/>
      <c r="D1656" s="472"/>
      <c r="E1656" s="473"/>
      <c r="F1656" s="473"/>
      <c r="G1656" s="674"/>
      <c r="H1656" s="473"/>
      <c r="I1656" s="473"/>
      <c r="J1656" s="473"/>
      <c r="K1656" s="473"/>
      <c r="L1656" s="473"/>
      <c r="M1656" s="791"/>
      <c r="N1656" s="25">
        <v>1</v>
      </c>
    </row>
    <row r="1657" spans="1:14" s="257" customFormat="1" ht="18.75" customHeight="1" x14ac:dyDescent="0.3">
      <c r="A1657" s="25">
        <v>1</v>
      </c>
      <c r="C1657" s="260" t="s">
        <v>130</v>
      </c>
      <c r="E1657" s="261" t="s">
        <v>131</v>
      </c>
      <c r="F1657" s="32"/>
      <c r="G1657" s="645"/>
      <c r="I1657" s="260" t="s">
        <v>130</v>
      </c>
      <c r="K1657" s="261" t="s">
        <v>131</v>
      </c>
      <c r="L1657" s="32"/>
      <c r="M1657" s="791"/>
      <c r="N1657" s="25">
        <v>1</v>
      </c>
    </row>
    <row r="1658" spans="1:14" s="257" customFormat="1" ht="51.75" customHeight="1" x14ac:dyDescent="0.3">
      <c r="A1658" s="25">
        <v>1</v>
      </c>
      <c r="C1658" s="262" t="s">
        <v>132</v>
      </c>
      <c r="E1658" s="262" t="s">
        <v>140</v>
      </c>
      <c r="F1658" s="263"/>
      <c r="G1658" s="645"/>
      <c r="I1658" s="262" t="s">
        <v>139</v>
      </c>
      <c r="K1658" s="262" t="s">
        <v>140</v>
      </c>
      <c r="L1658" s="263"/>
      <c r="M1658" s="791"/>
      <c r="N1658" s="25">
        <v>1</v>
      </c>
    </row>
    <row r="1659" spans="1:14" s="257" customFormat="1" ht="23.25" customHeight="1" x14ac:dyDescent="0.3">
      <c r="A1659" s="25">
        <v>1</v>
      </c>
      <c r="C1659" s="262"/>
      <c r="E1659" s="262"/>
      <c r="F1659" s="263"/>
      <c r="G1659" s="645"/>
      <c r="H1659" s="262"/>
      <c r="J1659" s="262"/>
      <c r="K1659" s="263"/>
      <c r="L1659" s="262"/>
      <c r="M1659" s="791"/>
      <c r="N1659" s="25">
        <v>1</v>
      </c>
    </row>
    <row r="1660" spans="1:14" s="419" customFormat="1" ht="18.75" customHeight="1" x14ac:dyDescent="0.3">
      <c r="A1660" s="25">
        <v>1</v>
      </c>
      <c r="C1660" s="456"/>
      <c r="D1660" s="456"/>
      <c r="E1660" s="456"/>
      <c r="F1660" s="456"/>
      <c r="G1660" s="670"/>
      <c r="I1660" s="456"/>
      <c r="J1660" s="456"/>
      <c r="K1660" s="456"/>
      <c r="L1660" s="456"/>
      <c r="M1660" s="799"/>
      <c r="N1660" s="25">
        <v>1</v>
      </c>
    </row>
    <row r="1661" spans="1:14" s="31" customFormat="1" x14ac:dyDescent="0.3">
      <c r="A1661" s="25">
        <v>1</v>
      </c>
      <c r="C1661" s="32"/>
      <c r="D1661" s="32"/>
      <c r="E1661" s="32"/>
      <c r="F1661" s="32"/>
      <c r="G1661" s="670"/>
      <c r="I1661" s="32"/>
      <c r="J1661" s="32"/>
      <c r="K1661" s="32"/>
      <c r="L1661" s="32"/>
      <c r="M1661" s="797"/>
      <c r="N1661" s="25">
        <v>1</v>
      </c>
    </row>
    <row r="1662" spans="1:14" s="257" customFormat="1" ht="18.75" customHeight="1" x14ac:dyDescent="0.3">
      <c r="A1662" s="25">
        <v>1</v>
      </c>
      <c r="C1662" s="476" t="s">
        <v>115</v>
      </c>
      <c r="D1662" s="32"/>
      <c r="E1662" s="32"/>
      <c r="F1662" s="32"/>
      <c r="G1662" s="670"/>
      <c r="I1662" s="476" t="s">
        <v>115</v>
      </c>
      <c r="J1662" s="32"/>
      <c r="K1662" s="32"/>
      <c r="L1662" s="32"/>
      <c r="M1662" s="791"/>
      <c r="N1662" s="25">
        <v>1</v>
      </c>
    </row>
    <row r="1663" spans="1:14" s="257" customFormat="1" ht="18.75" customHeight="1" x14ac:dyDescent="0.3">
      <c r="A1663" s="25">
        <v>1</v>
      </c>
      <c r="C1663" s="476" t="s">
        <v>137</v>
      </c>
      <c r="D1663" s="32"/>
      <c r="E1663" s="32"/>
      <c r="F1663" s="32"/>
      <c r="G1663" s="645"/>
      <c r="I1663" s="476" t="s">
        <v>138</v>
      </c>
      <c r="J1663" s="32"/>
      <c r="K1663" s="32"/>
      <c r="L1663" s="32"/>
      <c r="M1663" s="791"/>
      <c r="N1663" s="25">
        <v>1</v>
      </c>
    </row>
    <row r="1664" spans="1:14" s="257" customFormat="1" ht="18.75" customHeight="1" x14ac:dyDescent="0.3">
      <c r="A1664" s="25">
        <v>1</v>
      </c>
      <c r="C1664" s="32"/>
      <c r="D1664" s="32"/>
      <c r="E1664" s="32"/>
      <c r="F1664" s="32"/>
      <c r="G1664" s="645"/>
      <c r="I1664" s="32"/>
      <c r="J1664" s="32"/>
      <c r="K1664" s="32"/>
      <c r="L1664" s="32"/>
      <c r="M1664" s="791"/>
      <c r="N1664" s="25">
        <v>1</v>
      </c>
    </row>
    <row r="1665" spans="1:17" s="257" customFormat="1" ht="18.75" customHeight="1" x14ac:dyDescent="0.3">
      <c r="A1665" s="25">
        <v>1</v>
      </c>
      <c r="C1665" s="32"/>
      <c r="D1665" s="32"/>
      <c r="F1665" s="604" t="s">
        <v>116</v>
      </c>
      <c r="G1665" s="645"/>
      <c r="I1665" s="32"/>
      <c r="J1665" s="32"/>
      <c r="L1665" s="604" t="s">
        <v>116</v>
      </c>
      <c r="M1665" s="794"/>
      <c r="N1665" s="25">
        <v>1</v>
      </c>
      <c r="O1665" s="604"/>
      <c r="P1665" s="604"/>
      <c r="Q1665" s="604"/>
    </row>
    <row r="1666" spans="1:17" s="257" customFormat="1" ht="18.75" customHeight="1" x14ac:dyDescent="0.3">
      <c r="A1666" s="25">
        <v>1</v>
      </c>
      <c r="C1666" s="32"/>
      <c r="D1666" s="32"/>
      <c r="F1666" s="604" t="s">
        <v>134</v>
      </c>
      <c r="G1666" s="645"/>
      <c r="I1666" s="32"/>
      <c r="J1666" s="32"/>
      <c r="L1666" s="604" t="s">
        <v>134</v>
      </c>
      <c r="M1666" s="794"/>
      <c r="N1666" s="25">
        <v>1</v>
      </c>
      <c r="O1666" s="604"/>
      <c r="P1666" s="604"/>
      <c r="Q1666" s="604"/>
    </row>
    <row r="1667" spans="1:17" s="257" customFormat="1" ht="18.75" customHeight="1" x14ac:dyDescent="0.3">
      <c r="A1667" s="25">
        <v>1</v>
      </c>
      <c r="C1667" s="32"/>
      <c r="D1667" s="32"/>
      <c r="F1667" s="604" t="s">
        <v>117</v>
      </c>
      <c r="G1667" s="645"/>
      <c r="I1667" s="32"/>
      <c r="J1667" s="32"/>
      <c r="L1667" s="604" t="s">
        <v>117</v>
      </c>
      <c r="M1667" s="794"/>
      <c r="N1667" s="25">
        <v>1</v>
      </c>
      <c r="O1667" s="604"/>
      <c r="P1667" s="604"/>
      <c r="Q1667" s="604"/>
    </row>
    <row r="1668" spans="1:17" s="257" customFormat="1" ht="18.75" customHeight="1" x14ac:dyDescent="0.3">
      <c r="A1668" s="25">
        <v>1</v>
      </c>
      <c r="C1668" s="32"/>
      <c r="D1668" s="32"/>
      <c r="F1668" s="604" t="s">
        <v>257</v>
      </c>
      <c r="G1668" s="645"/>
      <c r="I1668" s="32"/>
      <c r="J1668" s="32"/>
      <c r="L1668" s="604" t="s">
        <v>257</v>
      </c>
      <c r="M1668" s="794"/>
      <c r="N1668" s="25">
        <v>1</v>
      </c>
      <c r="O1668" s="604"/>
      <c r="P1668" s="604"/>
      <c r="Q1668" s="604"/>
    </row>
    <row r="1669" spans="1:17" s="257" customFormat="1" ht="18.75" customHeight="1" x14ac:dyDescent="0.3">
      <c r="A1669" s="25">
        <v>1</v>
      </c>
      <c r="C1669" s="32"/>
      <c r="D1669" s="32"/>
      <c r="E1669" s="32"/>
      <c r="F1669" s="32"/>
      <c r="G1669" s="670"/>
      <c r="I1669" s="32"/>
      <c r="J1669" s="32"/>
      <c r="K1669" s="32"/>
      <c r="L1669" s="32"/>
      <c r="M1669" s="791"/>
      <c r="N1669" s="25">
        <v>1</v>
      </c>
    </row>
    <row r="1670" spans="1:17" s="257" customFormat="1" ht="18.75" customHeight="1" x14ac:dyDescent="0.3">
      <c r="A1670" s="25">
        <v>1</v>
      </c>
      <c r="C1670" s="32"/>
      <c r="D1670" s="32"/>
      <c r="E1670" s="32"/>
      <c r="F1670" s="32"/>
      <c r="G1670" s="670"/>
      <c r="I1670" s="32"/>
      <c r="J1670" s="32"/>
      <c r="K1670" s="32"/>
      <c r="L1670" s="32"/>
      <c r="M1670" s="791"/>
      <c r="N1670" s="25">
        <v>1</v>
      </c>
    </row>
    <row r="1671" spans="1:17" s="257" customFormat="1" ht="18.75" customHeight="1" x14ac:dyDescent="0.3">
      <c r="A1671" s="25">
        <v>1</v>
      </c>
      <c r="C1671" s="32"/>
      <c r="D1671" s="32"/>
      <c r="E1671" s="32"/>
      <c r="F1671" s="32"/>
      <c r="G1671" s="670"/>
      <c r="I1671" s="32"/>
      <c r="J1671" s="32"/>
      <c r="K1671" s="32"/>
      <c r="L1671" s="32"/>
      <c r="M1671" s="791"/>
      <c r="N1671" s="25">
        <v>1</v>
      </c>
    </row>
    <row r="1672" spans="1:17" s="257" customFormat="1" ht="18.75" customHeight="1" x14ac:dyDescent="0.3">
      <c r="A1672" s="25">
        <v>1</v>
      </c>
      <c r="C1672" s="1605" t="s">
        <v>119</v>
      </c>
      <c r="D1672" s="1605"/>
      <c r="E1672" s="1605"/>
      <c r="F1672" s="481"/>
      <c r="G1672" s="645"/>
      <c r="I1672" s="1605" t="s">
        <v>119</v>
      </c>
      <c r="J1672" s="1605"/>
      <c r="K1672" s="1605"/>
      <c r="L1672" s="481"/>
      <c r="M1672" s="791"/>
      <c r="N1672" s="25">
        <v>1</v>
      </c>
    </row>
    <row r="1673" spans="1:17" s="257" customFormat="1" ht="18.75" customHeight="1" x14ac:dyDescent="0.3">
      <c r="A1673" s="25">
        <v>1</v>
      </c>
      <c r="C1673" s="1606"/>
      <c r="D1673" s="1606"/>
      <c r="E1673" s="1606"/>
      <c r="F1673" s="482"/>
      <c r="G1673" s="645"/>
      <c r="I1673" s="1606">
        <f>C1673</f>
        <v>0</v>
      </c>
      <c r="J1673" s="1606"/>
      <c r="K1673" s="1606"/>
      <c r="L1673" s="482"/>
      <c r="M1673" s="799"/>
      <c r="N1673" s="25">
        <v>1</v>
      </c>
    </row>
    <row r="1674" spans="1:17" s="257" customFormat="1" ht="18.75" customHeight="1" x14ac:dyDescent="0.3">
      <c r="A1674" s="25">
        <v>1</v>
      </c>
      <c r="C1674" s="32"/>
      <c r="D1674" s="32"/>
      <c r="E1674" s="32"/>
      <c r="F1674" s="482"/>
      <c r="G1674" s="645"/>
      <c r="I1674" s="32"/>
      <c r="J1674" s="32"/>
      <c r="K1674" s="32"/>
      <c r="L1674" s="482"/>
      <c r="M1674" s="791"/>
      <c r="N1674" s="25">
        <v>1</v>
      </c>
    </row>
    <row r="1675" spans="1:17" s="257" customFormat="1" ht="18.75" customHeight="1" x14ac:dyDescent="0.3">
      <c r="A1675" s="25">
        <v>1</v>
      </c>
      <c r="C1675" s="889"/>
      <c r="D1675" s="32"/>
      <c r="E1675" s="32"/>
      <c r="F1675" s="482"/>
      <c r="G1675" s="645"/>
      <c r="I1675" s="889"/>
      <c r="J1675" s="32"/>
      <c r="K1675" s="32"/>
      <c r="L1675" s="482"/>
      <c r="M1675" s="791"/>
      <c r="N1675" s="25">
        <v>1</v>
      </c>
    </row>
    <row r="1676" spans="1:17" s="257" customFormat="1" ht="18.75" customHeight="1" x14ac:dyDescent="0.3">
      <c r="A1676" s="25">
        <v>1</v>
      </c>
      <c r="B1676" s="469" t="s">
        <v>120</v>
      </c>
      <c r="C1676" s="475" t="s">
        <v>121</v>
      </c>
      <c r="D1676" s="1604" t="s">
        <v>122</v>
      </c>
      <c r="E1676" s="1604"/>
      <c r="F1676" s="1604"/>
      <c r="G1676" s="645"/>
      <c r="H1676" s="469" t="s">
        <v>120</v>
      </c>
      <c r="I1676" s="475" t="s">
        <v>121</v>
      </c>
      <c r="J1676" s="1604" t="s">
        <v>123</v>
      </c>
      <c r="K1676" s="1604"/>
      <c r="L1676" s="1604"/>
      <c r="M1676" s="791"/>
      <c r="N1676" s="25">
        <v>1</v>
      </c>
    </row>
    <row r="1677" spans="1:17" s="257" customFormat="1" ht="18.75" customHeight="1" x14ac:dyDescent="0.3">
      <c r="A1677" s="25">
        <v>1</v>
      </c>
      <c r="B1677" s="469" t="s">
        <v>124</v>
      </c>
      <c r="C1677" s="469" t="s">
        <v>265</v>
      </c>
      <c r="D1677" s="475" t="s">
        <v>125</v>
      </c>
      <c r="E1677" s="890" t="s">
        <v>126</v>
      </c>
      <c r="F1677" s="890" t="s">
        <v>127</v>
      </c>
      <c r="G1677" s="645"/>
      <c r="H1677" s="469" t="s">
        <v>124</v>
      </c>
      <c r="I1677" s="469" t="s">
        <v>265</v>
      </c>
      <c r="J1677" s="475" t="s">
        <v>125</v>
      </c>
      <c r="K1677" s="890" t="s">
        <v>126</v>
      </c>
      <c r="L1677" s="890" t="s">
        <v>127</v>
      </c>
      <c r="M1677" s="791"/>
      <c r="N1677" s="25">
        <v>1</v>
      </c>
    </row>
    <row r="1678" spans="1:17" s="420" customFormat="1" x14ac:dyDescent="0.3">
      <c r="A1678" s="25">
        <v>1</v>
      </c>
      <c r="B1678" s="12">
        <v>1</v>
      </c>
      <c r="C1678" s="13" t="s">
        <v>74</v>
      </c>
      <c r="D1678" s="14" t="s">
        <v>17</v>
      </c>
      <c r="E1678" s="15">
        <v>140</v>
      </c>
      <c r="F1678" s="15">
        <v>334</v>
      </c>
      <c r="G1678" s="607"/>
      <c r="H1678" s="890">
        <v>1</v>
      </c>
      <c r="I1678" s="13" t="s">
        <v>74</v>
      </c>
      <c r="J1678" s="14" t="s">
        <v>17</v>
      </c>
      <c r="K1678" s="15">
        <v>140</v>
      </c>
      <c r="L1678" s="15">
        <v>276</v>
      </c>
      <c r="M1678" s="796"/>
      <c r="N1678" s="25">
        <v>1</v>
      </c>
    </row>
    <row r="1679" spans="1:17" s="420" customFormat="1" x14ac:dyDescent="0.3">
      <c r="A1679" s="25">
        <v>1</v>
      </c>
      <c r="B1679" s="890" t="s">
        <v>3</v>
      </c>
      <c r="C1679" s="13" t="s">
        <v>258</v>
      </c>
      <c r="D1679" s="14" t="s">
        <v>14</v>
      </c>
      <c r="E1679" s="15">
        <v>20</v>
      </c>
      <c r="F1679" s="15">
        <v>27.6</v>
      </c>
      <c r="G1679" s="607"/>
      <c r="H1679" s="890" t="s">
        <v>3</v>
      </c>
      <c r="I1679" s="13" t="s">
        <v>258</v>
      </c>
      <c r="J1679" s="14" t="s">
        <v>14</v>
      </c>
      <c r="K1679" s="15">
        <v>20</v>
      </c>
      <c r="L1679" s="15">
        <v>27.6</v>
      </c>
      <c r="M1679" s="795"/>
      <c r="N1679" s="25">
        <v>1</v>
      </c>
    </row>
    <row r="1680" spans="1:17" s="420" customFormat="1" x14ac:dyDescent="0.3">
      <c r="A1680" s="25">
        <v>1</v>
      </c>
      <c r="B1680" s="890" t="s">
        <v>0</v>
      </c>
      <c r="C1680" s="13" t="s">
        <v>114</v>
      </c>
      <c r="D1680" s="14" t="s">
        <v>2</v>
      </c>
      <c r="E1680" s="15">
        <v>6.75</v>
      </c>
      <c r="F1680" s="15">
        <v>28</v>
      </c>
      <c r="G1680" s="607"/>
      <c r="H1680" s="890" t="s">
        <v>0</v>
      </c>
      <c r="I1680" s="13" t="s">
        <v>114</v>
      </c>
      <c r="J1680" s="14" t="s">
        <v>2</v>
      </c>
      <c r="K1680" s="15">
        <v>6.75</v>
      </c>
      <c r="L1680" s="15">
        <v>28</v>
      </c>
      <c r="M1680" s="795"/>
      <c r="N1680" s="25">
        <v>1</v>
      </c>
    </row>
    <row r="1681" spans="1:14" s="420" customFormat="1" x14ac:dyDescent="0.3">
      <c r="A1681" s="25">
        <v>1</v>
      </c>
      <c r="B1681" s="890" t="s">
        <v>77</v>
      </c>
      <c r="C1681" s="13" t="s">
        <v>107</v>
      </c>
      <c r="D1681" s="14" t="s">
        <v>14</v>
      </c>
      <c r="E1681" s="15">
        <v>3.4</v>
      </c>
      <c r="F1681" s="15">
        <v>93.2</v>
      </c>
      <c r="G1681" s="607"/>
      <c r="H1681" s="890" t="s">
        <v>77</v>
      </c>
      <c r="I1681" s="13" t="s">
        <v>107</v>
      </c>
      <c r="J1681" s="14" t="s">
        <v>14</v>
      </c>
      <c r="K1681" s="15">
        <v>3.4</v>
      </c>
      <c r="L1681" s="15">
        <v>93.2</v>
      </c>
      <c r="M1681" s="795"/>
      <c r="N1681" s="25">
        <v>1</v>
      </c>
    </row>
    <row r="1682" spans="1:14" s="257" customFormat="1" ht="19.5" customHeight="1" x14ac:dyDescent="0.3">
      <c r="A1682" s="25">
        <v>1</v>
      </c>
      <c r="B1682" s="890" t="s">
        <v>51</v>
      </c>
      <c r="C1682" s="13" t="s">
        <v>356</v>
      </c>
      <c r="D1682" s="14" t="s">
        <v>12</v>
      </c>
      <c r="E1682" s="15">
        <v>60</v>
      </c>
      <c r="F1682" s="15">
        <v>214.15</v>
      </c>
      <c r="G1682" s="607"/>
      <c r="H1682" s="890" t="s">
        <v>51</v>
      </c>
      <c r="I1682" s="13" t="s">
        <v>356</v>
      </c>
      <c r="J1682" s="14" t="s">
        <v>12</v>
      </c>
      <c r="K1682" s="15">
        <v>60</v>
      </c>
      <c r="L1682" s="15">
        <v>214.15</v>
      </c>
      <c r="M1682" s="791"/>
      <c r="N1682" s="25">
        <v>1</v>
      </c>
    </row>
    <row r="1683" spans="1:14" s="257" customFormat="1" ht="19.5" customHeight="1" x14ac:dyDescent="0.3">
      <c r="A1683" s="25">
        <v>1</v>
      </c>
      <c r="B1683" s="890"/>
      <c r="C1683" s="773"/>
      <c r="D1683" s="774"/>
      <c r="E1683" s="775"/>
      <c r="F1683" s="775"/>
      <c r="G1683" s="526"/>
      <c r="H1683" s="776"/>
      <c r="I1683" s="773"/>
      <c r="J1683" s="774"/>
      <c r="K1683" s="775"/>
      <c r="L1683" s="15"/>
      <c r="M1683" s="791"/>
      <c r="N1683" s="25">
        <v>1</v>
      </c>
    </row>
    <row r="1684" spans="1:14" s="257" customFormat="1" ht="19.5" customHeight="1" x14ac:dyDescent="0.3">
      <c r="A1684" s="25">
        <v>1</v>
      </c>
      <c r="B1684" s="890"/>
      <c r="C1684" s="773"/>
      <c r="D1684" s="774"/>
      <c r="E1684" s="775"/>
      <c r="F1684" s="775"/>
      <c r="G1684" s="526"/>
      <c r="H1684" s="776"/>
      <c r="I1684" s="773"/>
      <c r="J1684" s="774"/>
      <c r="K1684" s="775"/>
      <c r="L1684" s="15"/>
      <c r="M1684" s="791"/>
      <c r="N1684" s="25">
        <v>1</v>
      </c>
    </row>
    <row r="1685" spans="1:14" s="257" customFormat="1" x14ac:dyDescent="0.3">
      <c r="A1685" s="25">
        <v>1</v>
      </c>
      <c r="B1685" s="12"/>
      <c r="C1685" s="773"/>
      <c r="D1685" s="774" t="s">
        <v>128</v>
      </c>
      <c r="E1685" s="775">
        <f>SUM(E1678:E1683)</f>
        <v>230.15</v>
      </c>
      <c r="F1685" s="775">
        <f>SUM(F1678:F1683)</f>
        <v>696.95</v>
      </c>
      <c r="G1685" s="670"/>
      <c r="H1685" s="777"/>
      <c r="I1685" s="773"/>
      <c r="J1685" s="774" t="s">
        <v>128</v>
      </c>
      <c r="K1685" s="775">
        <f>SUM(K1678:K1682)</f>
        <v>230.15</v>
      </c>
      <c r="L1685" s="15">
        <f>SUM(L1678:L1682)</f>
        <v>638.95000000000005</v>
      </c>
      <c r="M1685" s="791"/>
      <c r="N1685" s="25">
        <v>1</v>
      </c>
    </row>
    <row r="1686" spans="1:14" s="257" customFormat="1" x14ac:dyDescent="0.3">
      <c r="A1686" s="25">
        <v>1</v>
      </c>
      <c r="B1686" s="12"/>
      <c r="C1686" s="773"/>
      <c r="D1686" s="774"/>
      <c r="E1686" s="775"/>
      <c r="F1686" s="775"/>
      <c r="G1686" s="670"/>
      <c r="H1686" s="777"/>
      <c r="I1686" s="773"/>
      <c r="J1686" s="774"/>
      <c r="K1686" s="775"/>
      <c r="L1686" s="15"/>
      <c r="M1686" s="791"/>
      <c r="N1686" s="25">
        <v>1</v>
      </c>
    </row>
    <row r="1687" spans="1:14" s="257" customFormat="1" x14ac:dyDescent="0.3">
      <c r="A1687" s="25">
        <v>1</v>
      </c>
      <c r="B1687" s="12"/>
      <c r="C1687" s="773"/>
      <c r="D1687" s="774"/>
      <c r="E1687" s="775"/>
      <c r="F1687" s="775"/>
      <c r="G1687" s="670"/>
      <c r="H1687" s="777"/>
      <c r="I1687" s="773"/>
      <c r="J1687" s="774"/>
      <c r="K1687" s="775"/>
      <c r="L1687" s="15"/>
      <c r="M1687" s="791"/>
      <c r="N1687" s="25">
        <v>1</v>
      </c>
    </row>
    <row r="1688" spans="1:14" s="257" customFormat="1" x14ac:dyDescent="0.3">
      <c r="A1688" s="25">
        <v>1</v>
      </c>
      <c r="B1688" s="469" t="s">
        <v>124</v>
      </c>
      <c r="C1688" s="775" t="s">
        <v>259</v>
      </c>
      <c r="D1688" s="774" t="s">
        <v>125</v>
      </c>
      <c r="E1688" s="775" t="s">
        <v>126</v>
      </c>
      <c r="F1688" s="775" t="s">
        <v>127</v>
      </c>
      <c r="G1688" s="670"/>
      <c r="H1688" s="778" t="s">
        <v>124</v>
      </c>
      <c r="I1688" s="775" t="s">
        <v>247</v>
      </c>
      <c r="J1688" s="774" t="s">
        <v>125</v>
      </c>
      <c r="K1688" s="775" t="s">
        <v>126</v>
      </c>
      <c r="L1688" s="15" t="s">
        <v>127</v>
      </c>
      <c r="M1688" s="791"/>
      <c r="N1688" s="25">
        <v>1</v>
      </c>
    </row>
    <row r="1689" spans="1:14" s="389" customFormat="1" x14ac:dyDescent="0.3">
      <c r="A1689" s="25">
        <v>1</v>
      </c>
      <c r="B1689" s="12" t="s">
        <v>8</v>
      </c>
      <c r="C1689" s="773" t="s">
        <v>96</v>
      </c>
      <c r="D1689" s="774" t="s">
        <v>9</v>
      </c>
      <c r="E1689" s="775">
        <v>70</v>
      </c>
      <c r="F1689" s="775">
        <v>146</v>
      </c>
      <c r="G1689" s="607"/>
      <c r="H1689" s="777" t="s">
        <v>8</v>
      </c>
      <c r="I1689" s="773" t="s">
        <v>96</v>
      </c>
      <c r="J1689" s="774" t="s">
        <v>9</v>
      </c>
      <c r="K1689" s="775">
        <v>70</v>
      </c>
      <c r="L1689" s="15">
        <v>146</v>
      </c>
      <c r="M1689" s="795"/>
      <c r="N1689" s="25">
        <v>1</v>
      </c>
    </row>
    <row r="1690" spans="1:14" s="257" customFormat="1" x14ac:dyDescent="0.3">
      <c r="A1690" s="25">
        <v>1</v>
      </c>
      <c r="B1690" s="890" t="s">
        <v>3</v>
      </c>
      <c r="C1690" s="773" t="s">
        <v>26</v>
      </c>
      <c r="D1690" s="774" t="s">
        <v>7</v>
      </c>
      <c r="E1690" s="775">
        <v>65</v>
      </c>
      <c r="F1690" s="775">
        <v>152.375</v>
      </c>
      <c r="G1690" s="607"/>
      <c r="H1690" s="776" t="s">
        <v>3</v>
      </c>
      <c r="I1690" s="773" t="s">
        <v>26</v>
      </c>
      <c r="J1690" s="774" t="s">
        <v>90</v>
      </c>
      <c r="K1690" s="775">
        <v>75</v>
      </c>
      <c r="L1690" s="15">
        <v>213.32499999999999</v>
      </c>
      <c r="M1690" s="791"/>
      <c r="N1690" s="25">
        <v>1</v>
      </c>
    </row>
    <row r="1691" spans="1:14" s="257" customFormat="1" x14ac:dyDescent="0.3">
      <c r="A1691" s="25">
        <v>1</v>
      </c>
      <c r="B1691" s="890" t="s">
        <v>0</v>
      </c>
      <c r="C1691" s="773" t="s">
        <v>260</v>
      </c>
      <c r="D1691" s="774" t="s">
        <v>17</v>
      </c>
      <c r="E1691" s="775">
        <v>25</v>
      </c>
      <c r="F1691" s="775">
        <v>182.25</v>
      </c>
      <c r="G1691" s="607"/>
      <c r="H1691" s="776" t="s">
        <v>0</v>
      </c>
      <c r="I1691" s="773" t="s">
        <v>260</v>
      </c>
      <c r="J1691" s="774" t="s">
        <v>44</v>
      </c>
      <c r="K1691" s="775">
        <v>30</v>
      </c>
      <c r="L1691" s="15">
        <v>218.7</v>
      </c>
      <c r="M1691" s="791"/>
      <c r="N1691" s="25">
        <v>1</v>
      </c>
    </row>
    <row r="1692" spans="1:14" s="420" customFormat="1" x14ac:dyDescent="0.3">
      <c r="A1692" s="25">
        <v>1</v>
      </c>
      <c r="B1692" s="890" t="s">
        <v>77</v>
      </c>
      <c r="C1692" s="773" t="s">
        <v>69</v>
      </c>
      <c r="D1692" s="774" t="s">
        <v>22</v>
      </c>
      <c r="E1692" s="775">
        <v>24</v>
      </c>
      <c r="F1692" s="775">
        <v>3.9199999999999995</v>
      </c>
      <c r="G1692" s="607"/>
      <c r="H1692" s="776" t="s">
        <v>77</v>
      </c>
      <c r="I1692" s="773" t="s">
        <v>69</v>
      </c>
      <c r="J1692" s="774" t="s">
        <v>22</v>
      </c>
      <c r="K1692" s="775">
        <v>24</v>
      </c>
      <c r="L1692" s="15">
        <v>3.9199999999999995</v>
      </c>
      <c r="M1692" s="795"/>
      <c r="N1692" s="25">
        <v>1</v>
      </c>
    </row>
    <row r="1693" spans="1:14" s="257" customFormat="1" ht="19.5" customHeight="1" x14ac:dyDescent="0.3">
      <c r="A1693" s="25">
        <v>1</v>
      </c>
      <c r="B1693" s="890" t="s">
        <v>23</v>
      </c>
      <c r="C1693" s="773" t="s">
        <v>113</v>
      </c>
      <c r="D1693" s="774" t="s">
        <v>2</v>
      </c>
      <c r="E1693" s="775">
        <v>15</v>
      </c>
      <c r="F1693" s="775">
        <v>94.2</v>
      </c>
      <c r="G1693" s="670"/>
      <c r="H1693" s="776" t="s">
        <v>23</v>
      </c>
      <c r="I1693" s="773" t="s">
        <v>113</v>
      </c>
      <c r="J1693" s="774" t="s">
        <v>2</v>
      </c>
      <c r="K1693" s="775">
        <v>15</v>
      </c>
      <c r="L1693" s="15">
        <v>94.2</v>
      </c>
      <c r="M1693" s="791"/>
      <c r="N1693" s="25">
        <v>1</v>
      </c>
    </row>
    <row r="1694" spans="1:14" s="420" customFormat="1" x14ac:dyDescent="0.3">
      <c r="A1694" s="25">
        <v>1</v>
      </c>
      <c r="B1694" s="890" t="s">
        <v>51</v>
      </c>
      <c r="C1694" s="773" t="s">
        <v>107</v>
      </c>
      <c r="D1694" s="774" t="s">
        <v>14</v>
      </c>
      <c r="E1694" s="775">
        <v>3.4</v>
      </c>
      <c r="F1694" s="775">
        <v>93.2</v>
      </c>
      <c r="G1694" s="607"/>
      <c r="H1694" s="776" t="s">
        <v>51</v>
      </c>
      <c r="I1694" s="773" t="s">
        <v>107</v>
      </c>
      <c r="J1694" s="774" t="s">
        <v>14</v>
      </c>
      <c r="K1694" s="775">
        <v>3.4</v>
      </c>
      <c r="L1694" s="15">
        <v>93.2</v>
      </c>
      <c r="M1694" s="795"/>
      <c r="N1694" s="25">
        <v>1</v>
      </c>
    </row>
    <row r="1695" spans="1:14" s="257" customFormat="1" ht="19.5" customHeight="1" x14ac:dyDescent="0.3">
      <c r="A1695" s="25">
        <v>1</v>
      </c>
      <c r="B1695" s="890" t="s">
        <v>15</v>
      </c>
      <c r="C1695" s="773" t="s">
        <v>108</v>
      </c>
      <c r="D1695" s="774" t="s">
        <v>65</v>
      </c>
      <c r="E1695" s="775">
        <v>1.2</v>
      </c>
      <c r="F1695" s="775">
        <v>21.5</v>
      </c>
      <c r="G1695" s="670"/>
      <c r="H1695" s="776" t="s">
        <v>15</v>
      </c>
      <c r="I1695" s="773" t="s">
        <v>108</v>
      </c>
      <c r="J1695" s="774" t="s">
        <v>65</v>
      </c>
      <c r="K1695" s="775">
        <v>1.2</v>
      </c>
      <c r="L1695" s="15">
        <v>21.5</v>
      </c>
      <c r="M1695" s="791"/>
      <c r="N1695" s="25">
        <v>1</v>
      </c>
    </row>
    <row r="1696" spans="1:14" s="257" customFormat="1" ht="19.5" customHeight="1" x14ac:dyDescent="0.3">
      <c r="A1696" s="25">
        <v>1</v>
      </c>
      <c r="B1696" s="890"/>
      <c r="C1696" s="773"/>
      <c r="D1696" s="774"/>
      <c r="E1696" s="775"/>
      <c r="F1696" s="775"/>
      <c r="G1696" s="526"/>
      <c r="H1696" s="776"/>
      <c r="I1696" s="773"/>
      <c r="J1696" s="774"/>
      <c r="K1696" s="775"/>
      <c r="L1696" s="15"/>
      <c r="M1696" s="791"/>
      <c r="N1696" s="25">
        <v>1</v>
      </c>
    </row>
    <row r="1697" spans="1:14" s="420" customFormat="1" x14ac:dyDescent="0.3">
      <c r="A1697" s="25">
        <v>1</v>
      </c>
      <c r="B1697" s="12"/>
      <c r="C1697" s="773"/>
      <c r="D1697" s="774"/>
      <c r="E1697" s="775"/>
      <c r="F1697" s="775"/>
      <c r="G1697" s="672"/>
      <c r="H1697" s="777"/>
      <c r="I1697" s="773"/>
      <c r="J1697" s="774"/>
      <c r="K1697" s="775"/>
      <c r="L1697" s="15"/>
      <c r="M1697" s="796"/>
      <c r="N1697" s="25">
        <v>1</v>
      </c>
    </row>
    <row r="1698" spans="1:14" s="257" customFormat="1" x14ac:dyDescent="0.3">
      <c r="A1698" s="25">
        <v>1</v>
      </c>
      <c r="B1698" s="890"/>
      <c r="C1698" s="13"/>
      <c r="D1698" s="14" t="s">
        <v>128</v>
      </c>
      <c r="E1698" s="15">
        <f>SUM(E1689:E1697)</f>
        <v>203.6</v>
      </c>
      <c r="F1698" s="15">
        <f>SUM(F1689:F1697)</f>
        <v>693.44500000000005</v>
      </c>
      <c r="G1698" s="673"/>
      <c r="H1698" s="890"/>
      <c r="I1698" s="13"/>
      <c r="J1698" s="14" t="s">
        <v>128</v>
      </c>
      <c r="K1698" s="15">
        <f>SUM(K1689:K1697)</f>
        <v>218.6</v>
      </c>
      <c r="L1698" s="15">
        <f>SUM(L1689:L1697)</f>
        <v>790.84500000000003</v>
      </c>
      <c r="M1698" s="791"/>
      <c r="N1698" s="25">
        <v>1</v>
      </c>
    </row>
    <row r="1699" spans="1:14" s="257" customFormat="1" x14ac:dyDescent="0.3">
      <c r="A1699" s="25">
        <v>1</v>
      </c>
      <c r="B1699" s="12"/>
      <c r="C1699" s="13"/>
      <c r="D1699" s="14"/>
      <c r="E1699" s="15"/>
      <c r="F1699" s="15"/>
      <c r="G1699" s="670"/>
      <c r="H1699" s="12"/>
      <c r="I1699" s="13"/>
      <c r="J1699" s="14"/>
      <c r="K1699" s="15"/>
      <c r="L1699" s="15"/>
      <c r="M1699" s="791"/>
      <c r="N1699" s="25">
        <v>1</v>
      </c>
    </row>
    <row r="1700" spans="1:14" s="257" customFormat="1" x14ac:dyDescent="0.3">
      <c r="A1700" s="25">
        <v>1</v>
      </c>
      <c r="B1700" s="12"/>
      <c r="C1700" s="13"/>
      <c r="D1700" s="14"/>
      <c r="E1700" s="15"/>
      <c r="F1700" s="15"/>
      <c r="G1700" s="670"/>
      <c r="H1700" s="12"/>
      <c r="I1700" s="13"/>
      <c r="J1700" s="14"/>
      <c r="K1700" s="15"/>
      <c r="L1700" s="15"/>
      <c r="M1700" s="791"/>
      <c r="N1700" s="25">
        <v>1</v>
      </c>
    </row>
    <row r="1701" spans="1:14" s="257" customFormat="1" x14ac:dyDescent="0.3">
      <c r="A1701" s="25">
        <v>1</v>
      </c>
      <c r="B1701" s="890"/>
      <c r="C1701" s="13"/>
      <c r="D1701" s="14" t="s">
        <v>136</v>
      </c>
      <c r="E1701" s="15">
        <f>+E1698+E1685</f>
        <v>433.75</v>
      </c>
      <c r="F1701" s="15">
        <f>+F1698+F1685</f>
        <v>1390.395</v>
      </c>
      <c r="G1701" s="674"/>
      <c r="H1701" s="15"/>
      <c r="I1701" s="15"/>
      <c r="J1701" s="15" t="s">
        <v>136</v>
      </c>
      <c r="K1701" s="15">
        <f>+K1698+K1685</f>
        <v>448.75</v>
      </c>
      <c r="L1701" s="15">
        <f>+L1698+L1685</f>
        <v>1429.7950000000001</v>
      </c>
      <c r="M1701" s="791"/>
      <c r="N1701" s="25">
        <v>1</v>
      </c>
    </row>
    <row r="1702" spans="1:14" s="257" customFormat="1" x14ac:dyDescent="0.3">
      <c r="A1702" s="25">
        <v>1</v>
      </c>
      <c r="B1702" s="471"/>
      <c r="C1702" s="259"/>
      <c r="D1702" s="472"/>
      <c r="E1702" s="473"/>
      <c r="F1702" s="473"/>
      <c r="G1702" s="674"/>
      <c r="H1702" s="473"/>
      <c r="I1702" s="473"/>
      <c r="J1702" s="473"/>
      <c r="K1702" s="473"/>
      <c r="L1702" s="473"/>
      <c r="M1702" s="791"/>
      <c r="N1702" s="25">
        <v>1</v>
      </c>
    </row>
    <row r="1703" spans="1:14" s="257" customFormat="1" x14ac:dyDescent="0.3">
      <c r="A1703" s="25">
        <v>1</v>
      </c>
      <c r="B1703" s="471"/>
      <c r="C1703" s="471"/>
      <c r="D1703" s="471"/>
      <c r="E1703" s="471"/>
      <c r="F1703" s="471"/>
      <c r="G1703" s="675"/>
      <c r="H1703" s="259"/>
      <c r="I1703" s="473"/>
      <c r="J1703" s="473"/>
      <c r="K1703" s="473"/>
      <c r="L1703" s="473"/>
      <c r="M1703" s="791"/>
      <c r="N1703" s="25">
        <v>1</v>
      </c>
    </row>
    <row r="1704" spans="1:14" s="257" customFormat="1" x14ac:dyDescent="0.3">
      <c r="A1704" s="25">
        <v>1</v>
      </c>
      <c r="B1704" s="471"/>
      <c r="C1704" s="259"/>
      <c r="D1704" s="472"/>
      <c r="E1704" s="473"/>
      <c r="F1704" s="473"/>
      <c r="G1704" s="674"/>
      <c r="H1704" s="473"/>
      <c r="I1704" s="473"/>
      <c r="J1704" s="473"/>
      <c r="K1704" s="473"/>
      <c r="L1704" s="473"/>
      <c r="M1704" s="791"/>
      <c r="N1704" s="25">
        <v>1</v>
      </c>
    </row>
    <row r="1705" spans="1:14" s="257" customFormat="1" ht="18.75" customHeight="1" x14ac:dyDescent="0.3">
      <c r="A1705" s="25">
        <v>1</v>
      </c>
      <c r="C1705" s="260" t="s">
        <v>130</v>
      </c>
      <c r="E1705" s="261" t="s">
        <v>131</v>
      </c>
      <c r="F1705" s="32"/>
      <c r="G1705" s="645"/>
      <c r="I1705" s="260" t="s">
        <v>130</v>
      </c>
      <c r="K1705" s="261" t="s">
        <v>131</v>
      </c>
      <c r="L1705" s="32"/>
      <c r="M1705" s="791"/>
      <c r="N1705" s="25">
        <v>1</v>
      </c>
    </row>
    <row r="1706" spans="1:14" s="257" customFormat="1" ht="51.75" customHeight="1" x14ac:dyDescent="0.3">
      <c r="A1706" s="25">
        <v>1</v>
      </c>
      <c r="C1706" s="262" t="s">
        <v>132</v>
      </c>
      <c r="E1706" s="262" t="s">
        <v>140</v>
      </c>
      <c r="F1706" s="263"/>
      <c r="G1706" s="645"/>
      <c r="I1706" s="262" t="s">
        <v>139</v>
      </c>
      <c r="K1706" s="262" t="s">
        <v>140</v>
      </c>
      <c r="L1706" s="263"/>
      <c r="M1706" s="791"/>
      <c r="N1706" s="25">
        <v>1</v>
      </c>
    </row>
    <row r="1707" spans="1:14" s="257" customFormat="1" ht="23.25" customHeight="1" x14ac:dyDescent="0.3">
      <c r="C1707" s="262"/>
      <c r="E1707" s="262"/>
      <c r="F1707" s="263"/>
      <c r="G1707" s="645"/>
      <c r="H1707" s="262"/>
      <c r="J1707" s="262"/>
      <c r="K1707" s="263"/>
      <c r="L1707" s="262"/>
      <c r="M1707" s="791"/>
    </row>
  </sheetData>
  <autoFilter ref="A1:AT1706"/>
  <mergeCells count="192">
    <mergeCell ref="C58:E58"/>
    <mergeCell ref="I58:K58"/>
    <mergeCell ref="C59:E59"/>
    <mergeCell ref="I59:K59"/>
    <mergeCell ref="D62:F62"/>
    <mergeCell ref="J62:L62"/>
    <mergeCell ref="C12:E12"/>
    <mergeCell ref="I12:K12"/>
    <mergeCell ref="C13:E13"/>
    <mergeCell ref="I13:K13"/>
    <mergeCell ref="D16:F16"/>
    <mergeCell ref="J16:L16"/>
    <mergeCell ref="C147:E147"/>
    <mergeCell ref="I147:K147"/>
    <mergeCell ref="C148:E148"/>
    <mergeCell ref="I148:K148"/>
    <mergeCell ref="D151:F151"/>
    <mergeCell ref="J151:L151"/>
    <mergeCell ref="C104:E104"/>
    <mergeCell ref="I104:K104"/>
    <mergeCell ref="C105:E105"/>
    <mergeCell ref="I105:K105"/>
    <mergeCell ref="D108:F108"/>
    <mergeCell ref="J108:L108"/>
    <mergeCell ref="C251:E251"/>
    <mergeCell ref="I251:K251"/>
    <mergeCell ref="C252:E252"/>
    <mergeCell ref="I252:K252"/>
    <mergeCell ref="D255:F255"/>
    <mergeCell ref="J255:L255"/>
    <mergeCell ref="C192:E192"/>
    <mergeCell ref="I192:K192"/>
    <mergeCell ref="C193:E193"/>
    <mergeCell ref="I193:K193"/>
    <mergeCell ref="D196:F196"/>
    <mergeCell ref="J196:L196"/>
    <mergeCell ref="C362:E362"/>
    <mergeCell ref="I362:K362"/>
    <mergeCell ref="C363:E363"/>
    <mergeCell ref="I363:K363"/>
    <mergeCell ref="D366:F366"/>
    <mergeCell ref="J366:L366"/>
    <mergeCell ref="C300:E300"/>
    <mergeCell ref="I300:K300"/>
    <mergeCell ref="C301:E301"/>
    <mergeCell ref="I301:K301"/>
    <mergeCell ref="D304:F304"/>
    <mergeCell ref="J304:L304"/>
    <mergeCell ref="C470:E470"/>
    <mergeCell ref="I470:K470"/>
    <mergeCell ref="C471:E471"/>
    <mergeCell ref="I471:K471"/>
    <mergeCell ref="D474:F474"/>
    <mergeCell ref="J474:L474"/>
    <mergeCell ref="C410:E410"/>
    <mergeCell ref="I410:K410"/>
    <mergeCell ref="C411:E411"/>
    <mergeCell ref="I411:K411"/>
    <mergeCell ref="D414:F414"/>
    <mergeCell ref="J414:L414"/>
    <mergeCell ref="C575:E575"/>
    <mergeCell ref="I575:K575"/>
    <mergeCell ref="C576:E576"/>
    <mergeCell ref="I576:K576"/>
    <mergeCell ref="D579:F579"/>
    <mergeCell ref="J579:L579"/>
    <mergeCell ref="C515:E515"/>
    <mergeCell ref="I515:K515"/>
    <mergeCell ref="C516:E516"/>
    <mergeCell ref="I516:K516"/>
    <mergeCell ref="D519:F519"/>
    <mergeCell ref="J519:L519"/>
    <mergeCell ref="C694:E694"/>
    <mergeCell ref="I694:K694"/>
    <mergeCell ref="C695:E695"/>
    <mergeCell ref="I695:K695"/>
    <mergeCell ref="D698:F698"/>
    <mergeCell ref="J698:L698"/>
    <mergeCell ref="C635:E635"/>
    <mergeCell ref="I635:K635"/>
    <mergeCell ref="C636:E636"/>
    <mergeCell ref="I636:K636"/>
    <mergeCell ref="D639:F639"/>
    <mergeCell ref="J639:L639"/>
    <mergeCell ref="C814:E814"/>
    <mergeCell ref="I814:K814"/>
    <mergeCell ref="C815:E815"/>
    <mergeCell ref="I815:K815"/>
    <mergeCell ref="D818:F818"/>
    <mergeCell ref="J818:L818"/>
    <mergeCell ref="C752:E752"/>
    <mergeCell ref="I752:K752"/>
    <mergeCell ref="C753:E753"/>
    <mergeCell ref="I753:K753"/>
    <mergeCell ref="D756:F756"/>
    <mergeCell ref="J756:L756"/>
    <mergeCell ref="C910:E910"/>
    <mergeCell ref="I910:K910"/>
    <mergeCell ref="C911:E911"/>
    <mergeCell ref="I911:K911"/>
    <mergeCell ref="D914:F914"/>
    <mergeCell ref="J914:L914"/>
    <mergeCell ref="C861:E861"/>
    <mergeCell ref="I861:K861"/>
    <mergeCell ref="C862:E862"/>
    <mergeCell ref="I862:K862"/>
    <mergeCell ref="D865:F865"/>
    <mergeCell ref="J865:L865"/>
    <mergeCell ref="C1031:E1031"/>
    <mergeCell ref="I1031:K1031"/>
    <mergeCell ref="C1032:E1032"/>
    <mergeCell ref="I1032:K1032"/>
    <mergeCell ref="D1035:F1035"/>
    <mergeCell ref="J1035:L1035"/>
    <mergeCell ref="C971:E971"/>
    <mergeCell ref="I971:K971"/>
    <mergeCell ref="C972:E972"/>
    <mergeCell ref="I972:K972"/>
    <mergeCell ref="D975:F975"/>
    <mergeCell ref="J975:L975"/>
    <mergeCell ref="C1152:E1152"/>
    <mergeCell ref="I1152:K1152"/>
    <mergeCell ref="C1153:E1153"/>
    <mergeCell ref="I1153:K1153"/>
    <mergeCell ref="D1156:F1156"/>
    <mergeCell ref="J1156:L1156"/>
    <mergeCell ref="C1092:E1092"/>
    <mergeCell ref="I1092:K1092"/>
    <mergeCell ref="C1093:E1093"/>
    <mergeCell ref="I1093:K1093"/>
    <mergeCell ref="D1096:F1096"/>
    <mergeCell ref="J1096:L1096"/>
    <mergeCell ref="C1261:E1261"/>
    <mergeCell ref="I1261:K1261"/>
    <mergeCell ref="C1262:E1262"/>
    <mergeCell ref="I1262:K1262"/>
    <mergeCell ref="D1265:F1265"/>
    <mergeCell ref="J1265:L1265"/>
    <mergeCell ref="C1200:E1200"/>
    <mergeCell ref="I1200:K1200"/>
    <mergeCell ref="C1201:E1201"/>
    <mergeCell ref="I1201:K1201"/>
    <mergeCell ref="D1204:F1204"/>
    <mergeCell ref="J1204:L1204"/>
    <mergeCell ref="C1368:E1368"/>
    <mergeCell ref="I1368:K1368"/>
    <mergeCell ref="C1369:E1369"/>
    <mergeCell ref="I1369:K1369"/>
    <mergeCell ref="D1372:F1372"/>
    <mergeCell ref="J1372:L1372"/>
    <mergeCell ref="C1321:E1321"/>
    <mergeCell ref="I1321:K1321"/>
    <mergeCell ref="C1322:E1322"/>
    <mergeCell ref="I1322:K1322"/>
    <mergeCell ref="D1325:F1325"/>
    <mergeCell ref="J1325:L1325"/>
    <mergeCell ref="C1457:E1457"/>
    <mergeCell ref="I1457:K1457"/>
    <mergeCell ref="C1458:E1458"/>
    <mergeCell ref="I1458:K1458"/>
    <mergeCell ref="D1461:F1461"/>
    <mergeCell ref="J1461:L1461"/>
    <mergeCell ref="C1414:E1414"/>
    <mergeCell ref="I1414:K1414"/>
    <mergeCell ref="C1415:E1415"/>
    <mergeCell ref="I1415:K1415"/>
    <mergeCell ref="D1418:F1418"/>
    <mergeCell ref="J1418:L1418"/>
    <mergeCell ref="C1561:E1561"/>
    <mergeCell ref="I1561:K1561"/>
    <mergeCell ref="C1562:E1562"/>
    <mergeCell ref="I1562:K1562"/>
    <mergeCell ref="D1565:F1565"/>
    <mergeCell ref="J1565:L1565"/>
    <mergeCell ref="C1502:E1502"/>
    <mergeCell ref="I1502:K1502"/>
    <mergeCell ref="C1503:E1503"/>
    <mergeCell ref="I1503:K1503"/>
    <mergeCell ref="D1506:F1506"/>
    <mergeCell ref="J1506:L1506"/>
    <mergeCell ref="C1672:E1672"/>
    <mergeCell ref="I1672:K1672"/>
    <mergeCell ref="C1673:E1673"/>
    <mergeCell ref="I1673:K1673"/>
    <mergeCell ref="D1676:F1676"/>
    <mergeCell ref="J1676:L1676"/>
    <mergeCell ref="C1610:E1610"/>
    <mergeCell ref="I1610:K1610"/>
    <mergeCell ref="C1611:E1611"/>
    <mergeCell ref="I1611:K1611"/>
    <mergeCell ref="D1614:F1614"/>
    <mergeCell ref="J1614:L1614"/>
  </mergeCells>
  <printOptions horizontalCentered="1"/>
  <pageMargins left="0.59055118110236227" right="0.59055118110236227" top="0.78740157480314965" bottom="0.78740157480314965" header="0.31496062992125984" footer="0.31496062992125984"/>
  <pageSetup paperSize="9" scale="75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3">
    <tabColor rgb="FFFFFF00"/>
  </sheetPr>
  <dimension ref="A1:Q1680"/>
  <sheetViews>
    <sheetView topLeftCell="A490" zoomScale="70" zoomScaleNormal="70" zoomScalePageLayoutView="60" workbookViewId="0">
      <selection activeCell="A127" sqref="A127:XFD127"/>
    </sheetView>
  </sheetViews>
  <sheetFormatPr defaultRowHeight="18.75" x14ac:dyDescent="0.3"/>
  <cols>
    <col min="1" max="1" width="4" style="21" customWidth="1"/>
    <col min="2" max="2" width="7.125" style="21" customWidth="1"/>
    <col min="3" max="3" width="37.25" style="20" customWidth="1"/>
    <col min="4" max="4" width="14.75" style="20" customWidth="1"/>
    <col min="5" max="6" width="14.5" style="20" customWidth="1"/>
    <col min="7" max="7" width="18" style="656" customWidth="1"/>
    <col min="8" max="8" width="7.375" style="21" customWidth="1"/>
    <col min="9" max="9" width="36.125" style="20" customWidth="1"/>
    <col min="10" max="10" width="15.125" style="20" customWidth="1"/>
    <col min="11" max="11" width="13.5" style="20" customWidth="1"/>
    <col min="12" max="12" width="15.25" style="20" customWidth="1"/>
    <col min="13" max="13" width="11.375" style="801" customWidth="1"/>
    <col min="14" max="32" width="2.875" style="21" customWidth="1"/>
    <col min="33" max="46" width="3.375" style="21" customWidth="1"/>
    <col min="47" max="16384" width="9" style="21"/>
  </cols>
  <sheetData>
    <row r="1" spans="1:17" s="25" customFormat="1" ht="18.75" customHeight="1" x14ac:dyDescent="0.3">
      <c r="A1" s="25">
        <v>1</v>
      </c>
      <c r="B1" s="848"/>
      <c r="C1" s="849"/>
      <c r="D1" s="849"/>
      <c r="E1" s="849"/>
      <c r="F1" s="849"/>
      <c r="G1" s="853"/>
      <c r="H1" s="848"/>
      <c r="I1" s="849"/>
      <c r="J1" s="849"/>
      <c r="K1" s="849"/>
      <c r="L1" s="849"/>
      <c r="M1" s="788"/>
    </row>
    <row r="2" spans="1:17" s="25" customFormat="1" ht="18.75" customHeight="1" x14ac:dyDescent="0.3">
      <c r="A2" s="25">
        <v>1</v>
      </c>
      <c r="C2" s="22" t="s">
        <v>115</v>
      </c>
      <c r="D2" s="20"/>
      <c r="E2" s="20"/>
      <c r="F2" s="20"/>
      <c r="G2" s="656"/>
      <c r="I2" s="22" t="s">
        <v>115</v>
      </c>
      <c r="J2" s="20"/>
      <c r="K2" s="20"/>
      <c r="L2" s="20"/>
      <c r="M2" s="788"/>
    </row>
    <row r="3" spans="1:17" s="25" customFormat="1" ht="18.75" customHeight="1" x14ac:dyDescent="0.3">
      <c r="A3" s="25">
        <v>1</v>
      </c>
      <c r="C3" s="22" t="s">
        <v>137</v>
      </c>
      <c r="D3" s="20"/>
      <c r="E3" s="20"/>
      <c r="F3" s="20"/>
      <c r="G3" s="606"/>
      <c r="I3" s="22" t="s">
        <v>138</v>
      </c>
      <c r="J3" s="20"/>
      <c r="K3" s="20"/>
      <c r="L3" s="20"/>
      <c r="M3" s="788"/>
    </row>
    <row r="4" spans="1:17" s="25" customFormat="1" ht="18.75" customHeight="1" x14ac:dyDescent="0.3">
      <c r="A4" s="25">
        <v>1</v>
      </c>
      <c r="C4" s="20"/>
      <c r="D4" s="20"/>
      <c r="E4" s="20"/>
      <c r="F4" s="20"/>
      <c r="G4" s="606"/>
      <c r="I4" s="20"/>
      <c r="J4" s="20"/>
      <c r="K4" s="20"/>
      <c r="L4" s="20"/>
      <c r="M4" s="788"/>
    </row>
    <row r="5" spans="1:17" s="25" customFormat="1" ht="18.75" customHeight="1" x14ac:dyDescent="0.3">
      <c r="A5" s="25">
        <v>1</v>
      </c>
      <c r="C5" s="20"/>
      <c r="D5" s="20"/>
      <c r="F5" s="603" t="s">
        <v>116</v>
      </c>
      <c r="G5" s="606"/>
      <c r="I5" s="20"/>
      <c r="J5" s="20"/>
      <c r="L5" s="603" t="s">
        <v>116</v>
      </c>
      <c r="M5" s="789"/>
      <c r="N5" s="603"/>
      <c r="O5" s="603"/>
      <c r="P5" s="603"/>
      <c r="Q5" s="603"/>
    </row>
    <row r="6" spans="1:17" s="25" customFormat="1" ht="18.75" customHeight="1" x14ac:dyDescent="0.3">
      <c r="A6" s="25">
        <v>1</v>
      </c>
      <c r="C6" s="20"/>
      <c r="D6" s="20"/>
      <c r="F6" s="603" t="s">
        <v>134</v>
      </c>
      <c r="G6" s="606"/>
      <c r="I6" s="20"/>
      <c r="J6" s="20"/>
      <c r="L6" s="603" t="s">
        <v>134</v>
      </c>
      <c r="M6" s="789"/>
      <c r="N6" s="603"/>
      <c r="O6" s="603"/>
      <c r="P6" s="603"/>
      <c r="Q6" s="603"/>
    </row>
    <row r="7" spans="1:17" s="25" customFormat="1" ht="18.75" customHeight="1" x14ac:dyDescent="0.3">
      <c r="A7" s="25">
        <v>1</v>
      </c>
      <c r="C7" s="20"/>
      <c r="D7" s="20"/>
      <c r="F7" s="603" t="s">
        <v>117</v>
      </c>
      <c r="G7" s="606"/>
      <c r="I7" s="20"/>
      <c r="J7" s="20"/>
      <c r="L7" s="603" t="s">
        <v>117</v>
      </c>
      <c r="M7" s="789"/>
      <c r="N7" s="603"/>
      <c r="O7" s="603"/>
      <c r="P7" s="603"/>
      <c r="Q7" s="603"/>
    </row>
    <row r="8" spans="1:17" s="25" customFormat="1" ht="18.75" customHeight="1" x14ac:dyDescent="0.3">
      <c r="A8" s="25">
        <v>1</v>
      </c>
      <c r="C8" s="20"/>
      <c r="D8" s="20"/>
      <c r="F8" s="603" t="s">
        <v>257</v>
      </c>
      <c r="G8" s="606"/>
      <c r="I8" s="20"/>
      <c r="J8" s="20"/>
      <c r="L8" s="603" t="s">
        <v>257</v>
      </c>
      <c r="M8" s="789"/>
      <c r="N8" s="603"/>
      <c r="O8" s="603"/>
      <c r="P8" s="603"/>
      <c r="Q8" s="603"/>
    </row>
    <row r="9" spans="1:17" s="25" customFormat="1" ht="18.75" customHeight="1" x14ac:dyDescent="0.3">
      <c r="A9" s="25">
        <v>1</v>
      </c>
      <c r="C9" s="20"/>
      <c r="D9" s="20"/>
      <c r="E9" s="20"/>
      <c r="F9" s="20"/>
      <c r="G9" s="656"/>
      <c r="I9" s="20"/>
      <c r="J9" s="20"/>
      <c r="K9" s="20"/>
      <c r="L9" s="20"/>
      <c r="M9" s="788"/>
    </row>
    <row r="10" spans="1:17" s="25" customFormat="1" ht="18.75" customHeight="1" x14ac:dyDescent="0.3">
      <c r="A10" s="25">
        <v>1</v>
      </c>
      <c r="C10" s="20"/>
      <c r="D10" s="20"/>
      <c r="E10" s="20"/>
      <c r="F10" s="20"/>
      <c r="G10" s="656"/>
      <c r="I10" s="20"/>
      <c r="J10" s="20"/>
      <c r="K10" s="20"/>
      <c r="L10" s="20"/>
      <c r="M10" s="788"/>
    </row>
    <row r="11" spans="1:17" s="25" customFormat="1" ht="18.75" customHeight="1" x14ac:dyDescent="0.3">
      <c r="A11" s="25">
        <v>1</v>
      </c>
      <c r="C11" s="20"/>
      <c r="D11" s="20"/>
      <c r="E11" s="20"/>
      <c r="F11" s="20"/>
      <c r="G11" s="656"/>
      <c r="I11" s="20"/>
      <c r="J11" s="20"/>
      <c r="K11" s="20"/>
      <c r="L11" s="20"/>
      <c r="M11" s="788"/>
    </row>
    <row r="12" spans="1:17" s="25" customFormat="1" ht="18.75" customHeight="1" x14ac:dyDescent="0.3">
      <c r="A12" s="25">
        <v>1</v>
      </c>
      <c r="C12" s="1612" t="s">
        <v>119</v>
      </c>
      <c r="D12" s="1612"/>
      <c r="E12" s="1612"/>
      <c r="F12" s="26"/>
      <c r="G12" s="606"/>
      <c r="I12" s="1612" t="s">
        <v>119</v>
      </c>
      <c r="J12" s="1612"/>
      <c r="K12" s="1612"/>
      <c r="L12" s="26"/>
      <c r="M12" s="788"/>
    </row>
    <row r="13" spans="1:17" s="25" customFormat="1" ht="18.75" customHeight="1" x14ac:dyDescent="0.3">
      <c r="A13" s="25">
        <v>1</v>
      </c>
      <c r="C13" s="1610">
        <v>45261</v>
      </c>
      <c r="D13" s="1610"/>
      <c r="E13" s="1610"/>
      <c r="F13" s="27"/>
      <c r="G13" s="606"/>
      <c r="I13" s="1610">
        <f>C13</f>
        <v>45261</v>
      </c>
      <c r="J13" s="1610"/>
      <c r="K13" s="1610"/>
      <c r="L13" s="27"/>
      <c r="M13" s="788"/>
    </row>
    <row r="14" spans="1:17" s="25" customFormat="1" ht="18.75" customHeight="1" x14ac:dyDescent="0.3">
      <c r="A14" s="25">
        <v>1</v>
      </c>
      <c r="C14" s="20"/>
      <c r="D14" s="20"/>
      <c r="E14" s="20"/>
      <c r="F14" s="27"/>
      <c r="G14" s="606"/>
      <c r="M14" s="788"/>
    </row>
    <row r="15" spans="1:17" s="25" customFormat="1" ht="18.75" customHeight="1" x14ac:dyDescent="0.3">
      <c r="A15" s="25">
        <v>1</v>
      </c>
      <c r="C15" s="882"/>
      <c r="D15" s="20"/>
      <c r="E15" s="20"/>
      <c r="F15" s="27"/>
      <c r="G15" s="606"/>
      <c r="I15" s="882"/>
      <c r="J15" s="20"/>
      <c r="K15" s="20"/>
      <c r="L15" s="27"/>
      <c r="M15" s="788"/>
    </row>
    <row r="16" spans="1:17" s="25" customFormat="1" ht="18.75" customHeight="1" x14ac:dyDescent="0.3">
      <c r="A16" s="25">
        <v>1</v>
      </c>
      <c r="B16" s="28" t="s">
        <v>120</v>
      </c>
      <c r="C16" s="29" t="s">
        <v>121</v>
      </c>
      <c r="D16" s="1611" t="s">
        <v>122</v>
      </c>
      <c r="E16" s="1611"/>
      <c r="F16" s="1611"/>
      <c r="G16" s="606"/>
      <c r="H16" s="28" t="s">
        <v>120</v>
      </c>
      <c r="I16" s="29" t="s">
        <v>121</v>
      </c>
      <c r="J16" s="1611" t="s">
        <v>123</v>
      </c>
      <c r="K16" s="1611"/>
      <c r="L16" s="1611"/>
      <c r="M16" s="788"/>
    </row>
    <row r="17" spans="1:13" s="25" customFormat="1" ht="18.75" customHeight="1" x14ac:dyDescent="0.3">
      <c r="A17" s="25">
        <v>1</v>
      </c>
      <c r="B17" s="28" t="s">
        <v>124</v>
      </c>
      <c r="C17" s="28" t="s">
        <v>265</v>
      </c>
      <c r="D17" s="29" t="s">
        <v>125</v>
      </c>
      <c r="E17" s="883" t="s">
        <v>126</v>
      </c>
      <c r="F17" s="883" t="s">
        <v>127</v>
      </c>
      <c r="G17" s="606"/>
      <c r="H17" s="28" t="s">
        <v>124</v>
      </c>
      <c r="I17" s="28" t="s">
        <v>265</v>
      </c>
      <c r="J17" s="29" t="s">
        <v>125</v>
      </c>
      <c r="K17" s="883" t="s">
        <v>126</v>
      </c>
      <c r="L17" s="883" t="s">
        <v>127</v>
      </c>
      <c r="M17" s="788"/>
    </row>
    <row r="18" spans="1:13" s="50" customFormat="1" x14ac:dyDescent="0.3">
      <c r="A18" s="25">
        <v>1</v>
      </c>
      <c r="B18" s="883">
        <v>1</v>
      </c>
      <c r="C18" s="6" t="s">
        <v>74</v>
      </c>
      <c r="D18" s="2" t="s">
        <v>17</v>
      </c>
      <c r="E18" s="3">
        <v>150</v>
      </c>
      <c r="F18" s="3">
        <v>334</v>
      </c>
      <c r="G18" s="606"/>
      <c r="H18" s="883">
        <v>1</v>
      </c>
      <c r="I18" s="6" t="s">
        <v>74</v>
      </c>
      <c r="J18" s="2" t="s">
        <v>17</v>
      </c>
      <c r="K18" s="3">
        <v>150</v>
      </c>
      <c r="L18" s="3">
        <v>276</v>
      </c>
      <c r="M18" s="786"/>
    </row>
    <row r="19" spans="1:13" s="257" customFormat="1" x14ac:dyDescent="0.3">
      <c r="A19" s="25">
        <v>1</v>
      </c>
      <c r="B19" s="883" t="s">
        <v>3</v>
      </c>
      <c r="C19" s="6" t="s">
        <v>258</v>
      </c>
      <c r="D19" s="2" t="s">
        <v>14</v>
      </c>
      <c r="E19" s="3">
        <v>20</v>
      </c>
      <c r="F19" s="3">
        <v>27.6</v>
      </c>
      <c r="G19" s="606"/>
      <c r="H19" s="883" t="s">
        <v>3</v>
      </c>
      <c r="I19" s="6" t="s">
        <v>258</v>
      </c>
      <c r="J19" s="2" t="s">
        <v>14</v>
      </c>
      <c r="K19" s="3">
        <v>20</v>
      </c>
      <c r="L19" s="3">
        <v>27.6</v>
      </c>
      <c r="M19" s="791"/>
    </row>
    <row r="20" spans="1:13" s="257" customFormat="1" ht="18.75" customHeight="1" x14ac:dyDescent="0.3">
      <c r="A20" s="25">
        <v>1</v>
      </c>
      <c r="B20" s="883" t="s">
        <v>0</v>
      </c>
      <c r="C20" s="6" t="s">
        <v>114</v>
      </c>
      <c r="D20" s="2" t="s">
        <v>2</v>
      </c>
      <c r="E20" s="3">
        <v>6</v>
      </c>
      <c r="F20" s="3">
        <v>28</v>
      </c>
      <c r="G20" s="594"/>
      <c r="H20" s="883" t="s">
        <v>0</v>
      </c>
      <c r="I20" s="6" t="s">
        <v>114</v>
      </c>
      <c r="J20" s="2" t="s">
        <v>2</v>
      </c>
      <c r="K20" s="3">
        <v>6</v>
      </c>
      <c r="L20" s="3">
        <v>28</v>
      </c>
      <c r="M20" s="791"/>
    </row>
    <row r="21" spans="1:13" s="25" customFormat="1" x14ac:dyDescent="0.3">
      <c r="A21" s="25">
        <v>1</v>
      </c>
      <c r="B21" s="883" t="s">
        <v>77</v>
      </c>
      <c r="C21" s="6" t="s">
        <v>107</v>
      </c>
      <c r="D21" s="2" t="s">
        <v>14</v>
      </c>
      <c r="E21" s="3">
        <v>3.4</v>
      </c>
      <c r="F21" s="3">
        <v>93.2</v>
      </c>
      <c r="G21" s="606"/>
      <c r="H21" s="883" t="s">
        <v>77</v>
      </c>
      <c r="I21" s="6" t="s">
        <v>107</v>
      </c>
      <c r="J21" s="2" t="s">
        <v>14</v>
      </c>
      <c r="K21" s="3">
        <v>3.4</v>
      </c>
      <c r="L21" s="3">
        <v>93.2</v>
      </c>
      <c r="M21" s="788"/>
    </row>
    <row r="22" spans="1:13" s="50" customFormat="1" ht="18.75" customHeight="1" x14ac:dyDescent="0.3">
      <c r="A22" s="25">
        <v>1</v>
      </c>
      <c r="B22" s="883" t="s">
        <v>23</v>
      </c>
      <c r="C22" s="6" t="s">
        <v>357</v>
      </c>
      <c r="D22" s="2" t="s">
        <v>411</v>
      </c>
      <c r="E22" s="3">
        <v>90</v>
      </c>
      <c r="F22" s="3">
        <v>270</v>
      </c>
      <c r="G22" s="606"/>
      <c r="H22" s="883" t="s">
        <v>23</v>
      </c>
      <c r="I22" s="6" t="s">
        <v>357</v>
      </c>
      <c r="J22" s="2" t="s">
        <v>411</v>
      </c>
      <c r="K22" s="3">
        <v>90</v>
      </c>
      <c r="L22" s="3">
        <v>270</v>
      </c>
      <c r="M22" s="786"/>
    </row>
    <row r="23" spans="1:13" s="25" customFormat="1" x14ac:dyDescent="0.3">
      <c r="A23" s="25">
        <v>1</v>
      </c>
      <c r="B23" s="5"/>
      <c r="C23" s="6"/>
      <c r="D23" s="2"/>
      <c r="E23" s="3"/>
      <c r="F23" s="3"/>
      <c r="G23" s="833"/>
      <c r="H23" s="5"/>
      <c r="I23" s="6"/>
      <c r="J23" s="2"/>
      <c r="K23" s="3"/>
      <c r="L23" s="3"/>
      <c r="M23" s="788"/>
    </row>
    <row r="24" spans="1:13" s="25" customFormat="1" x14ac:dyDescent="0.3">
      <c r="A24" s="25">
        <v>1</v>
      </c>
      <c r="B24" s="5"/>
      <c r="C24" s="6"/>
      <c r="D24" s="2" t="s">
        <v>128</v>
      </c>
      <c r="E24" s="3">
        <f>SUM(E18:E22)</f>
        <v>269.39999999999998</v>
      </c>
      <c r="F24" s="3">
        <f>SUM(F18:F22)</f>
        <v>752.8</v>
      </c>
      <c r="G24" s="833"/>
      <c r="H24" s="5"/>
      <c r="I24" s="6"/>
      <c r="J24" s="2" t="s">
        <v>128</v>
      </c>
      <c r="K24" s="3">
        <f>SUM(K18:K22)</f>
        <v>269.39999999999998</v>
      </c>
      <c r="L24" s="3">
        <f>SUM(L18:L22)</f>
        <v>694.8</v>
      </c>
      <c r="M24" s="788"/>
    </row>
    <row r="25" spans="1:13" s="25" customFormat="1" x14ac:dyDescent="0.3">
      <c r="A25" s="25">
        <v>1</v>
      </c>
      <c r="B25" s="5"/>
      <c r="C25" s="6"/>
      <c r="D25" s="2"/>
      <c r="E25" s="3"/>
      <c r="F25" s="3"/>
      <c r="G25" s="833"/>
      <c r="H25" s="5"/>
      <c r="I25" s="6"/>
      <c r="J25" s="2"/>
      <c r="K25" s="3"/>
      <c r="L25" s="3"/>
      <c r="M25" s="788"/>
    </row>
    <row r="26" spans="1:13" s="25" customFormat="1" x14ac:dyDescent="0.3">
      <c r="A26" s="25">
        <v>1</v>
      </c>
      <c r="B26" s="5"/>
      <c r="C26" s="6"/>
      <c r="D26" s="2"/>
      <c r="E26" s="3"/>
      <c r="F26" s="3"/>
      <c r="G26" s="833"/>
      <c r="H26" s="5"/>
      <c r="I26" s="6"/>
      <c r="J26" s="2"/>
      <c r="K26" s="3"/>
      <c r="L26" s="3"/>
      <c r="M26" s="788"/>
    </row>
    <row r="27" spans="1:13" s="25" customFormat="1" x14ac:dyDescent="0.3">
      <c r="A27" s="25">
        <v>1</v>
      </c>
      <c r="B27" s="28" t="s">
        <v>124</v>
      </c>
      <c r="C27" s="3" t="s">
        <v>259</v>
      </c>
      <c r="D27" s="2" t="s">
        <v>125</v>
      </c>
      <c r="E27" s="3" t="s">
        <v>126</v>
      </c>
      <c r="F27" s="3" t="s">
        <v>127</v>
      </c>
      <c r="G27" s="833"/>
      <c r="H27" s="28" t="s">
        <v>124</v>
      </c>
      <c r="I27" s="3" t="s">
        <v>247</v>
      </c>
      <c r="J27" s="2" t="s">
        <v>125</v>
      </c>
      <c r="K27" s="3" t="s">
        <v>126</v>
      </c>
      <c r="L27" s="3" t="s">
        <v>127</v>
      </c>
      <c r="M27" s="788"/>
    </row>
    <row r="28" spans="1:13" s="8" customFormat="1" ht="18.75" customHeight="1" x14ac:dyDescent="0.3">
      <c r="A28" s="25">
        <v>1</v>
      </c>
      <c r="B28" s="883" t="s">
        <v>8</v>
      </c>
      <c r="C28" s="6" t="s">
        <v>88</v>
      </c>
      <c r="D28" s="2" t="s">
        <v>9</v>
      </c>
      <c r="E28" s="3">
        <v>60</v>
      </c>
      <c r="F28" s="3">
        <v>133.25</v>
      </c>
      <c r="G28" s="834"/>
      <c r="H28" s="883" t="s">
        <v>8</v>
      </c>
      <c r="I28" s="6" t="s">
        <v>88</v>
      </c>
      <c r="J28" s="2" t="s">
        <v>9</v>
      </c>
      <c r="K28" s="3">
        <v>60</v>
      </c>
      <c r="L28" s="3">
        <v>133.25</v>
      </c>
      <c r="M28" s="786">
        <v>45219</v>
      </c>
    </row>
    <row r="29" spans="1:13" s="4" customFormat="1" ht="18.75" customHeight="1" x14ac:dyDescent="0.3">
      <c r="A29" s="25">
        <v>1</v>
      </c>
      <c r="B29" s="883">
        <v>2</v>
      </c>
      <c r="C29" s="6" t="s">
        <v>30</v>
      </c>
      <c r="D29" s="2" t="s">
        <v>28</v>
      </c>
      <c r="E29" s="3">
        <v>65</v>
      </c>
      <c r="F29" s="3">
        <v>222</v>
      </c>
      <c r="G29" s="834"/>
      <c r="H29" s="883">
        <v>2</v>
      </c>
      <c r="I29" s="6" t="s">
        <v>30</v>
      </c>
      <c r="J29" s="2" t="s">
        <v>7</v>
      </c>
      <c r="K29" s="3">
        <v>85</v>
      </c>
      <c r="L29" s="3">
        <v>333</v>
      </c>
      <c r="M29" s="790"/>
    </row>
    <row r="30" spans="1:13" s="25" customFormat="1" ht="19.5" customHeight="1" x14ac:dyDescent="0.3">
      <c r="A30" s="25">
        <v>1</v>
      </c>
      <c r="B30" s="883" t="s">
        <v>0</v>
      </c>
      <c r="C30" s="6" t="s">
        <v>179</v>
      </c>
      <c r="D30" s="2" t="s">
        <v>17</v>
      </c>
      <c r="E30" s="3">
        <v>23</v>
      </c>
      <c r="F30" s="3">
        <v>202.41</v>
      </c>
      <c r="G30" s="834"/>
      <c r="H30" s="883" t="s">
        <v>0</v>
      </c>
      <c r="I30" s="6" t="s">
        <v>179</v>
      </c>
      <c r="J30" s="2" t="s">
        <v>44</v>
      </c>
      <c r="K30" s="3">
        <v>28</v>
      </c>
      <c r="L30" s="3">
        <v>242.89</v>
      </c>
      <c r="M30" s="788"/>
    </row>
    <row r="31" spans="1:13" s="50" customFormat="1" x14ac:dyDescent="0.3">
      <c r="A31" s="25">
        <v>1</v>
      </c>
      <c r="B31" s="883" t="s">
        <v>77</v>
      </c>
      <c r="C31" s="6" t="s">
        <v>69</v>
      </c>
      <c r="D31" s="2" t="s">
        <v>22</v>
      </c>
      <c r="E31" s="3">
        <v>24</v>
      </c>
      <c r="F31" s="3">
        <v>3.9199999999999995</v>
      </c>
      <c r="G31" s="833"/>
      <c r="H31" s="883" t="s">
        <v>77</v>
      </c>
      <c r="I31" s="6" t="s">
        <v>69</v>
      </c>
      <c r="J31" s="2" t="s">
        <v>22</v>
      </c>
      <c r="K31" s="3">
        <v>24</v>
      </c>
      <c r="L31" s="3">
        <v>3.9199999999999995</v>
      </c>
      <c r="M31" s="792"/>
    </row>
    <row r="32" spans="1:13" s="25" customFormat="1" x14ac:dyDescent="0.3">
      <c r="A32" s="25">
        <v>1</v>
      </c>
      <c r="B32" s="883" t="s">
        <v>23</v>
      </c>
      <c r="C32" s="6" t="s">
        <v>144</v>
      </c>
      <c r="D32" s="2" t="s">
        <v>2</v>
      </c>
      <c r="E32" s="3">
        <v>15</v>
      </c>
      <c r="F32" s="3">
        <v>88</v>
      </c>
      <c r="G32" s="834"/>
      <c r="H32" s="883" t="s">
        <v>23</v>
      </c>
      <c r="I32" s="6" t="s">
        <v>144</v>
      </c>
      <c r="J32" s="2" t="s">
        <v>2</v>
      </c>
      <c r="K32" s="3">
        <v>15</v>
      </c>
      <c r="L32" s="3">
        <v>88</v>
      </c>
      <c r="M32" s="788"/>
    </row>
    <row r="33" spans="1:13" s="50" customFormat="1" x14ac:dyDescent="0.3">
      <c r="A33" s="25">
        <v>1</v>
      </c>
      <c r="B33" s="883" t="s">
        <v>51</v>
      </c>
      <c r="C33" s="6" t="s">
        <v>107</v>
      </c>
      <c r="D33" s="2" t="s">
        <v>14</v>
      </c>
      <c r="E33" s="3">
        <v>3.4</v>
      </c>
      <c r="F33" s="3">
        <v>93.2</v>
      </c>
      <c r="G33" s="833"/>
      <c r="H33" s="883" t="s">
        <v>51</v>
      </c>
      <c r="I33" s="6" t="s">
        <v>107</v>
      </c>
      <c r="J33" s="2" t="s">
        <v>14</v>
      </c>
      <c r="K33" s="3">
        <v>3.4</v>
      </c>
      <c r="L33" s="3">
        <v>93.2</v>
      </c>
      <c r="M33" s="786"/>
    </row>
    <row r="34" spans="1:13" s="25" customFormat="1" ht="19.5" customHeight="1" x14ac:dyDescent="0.3">
      <c r="A34" s="25">
        <v>1</v>
      </c>
      <c r="B34" s="883" t="s">
        <v>15</v>
      </c>
      <c r="C34" s="6" t="s">
        <v>108</v>
      </c>
      <c r="D34" s="2" t="s">
        <v>65</v>
      </c>
      <c r="E34" s="3">
        <v>1.2</v>
      </c>
      <c r="F34" s="3">
        <v>21.5</v>
      </c>
      <c r="G34" s="656"/>
      <c r="H34" s="883" t="s">
        <v>15</v>
      </c>
      <c r="I34" s="6" t="s">
        <v>108</v>
      </c>
      <c r="J34" s="2" t="s">
        <v>65</v>
      </c>
      <c r="K34" s="3">
        <v>1.2</v>
      </c>
      <c r="L34" s="3">
        <v>21.5</v>
      </c>
      <c r="M34" s="788"/>
    </row>
    <row r="35" spans="1:13" s="939" customFormat="1" x14ac:dyDescent="0.3">
      <c r="A35" s="939">
        <v>1</v>
      </c>
      <c r="B35" s="940" t="s">
        <v>23</v>
      </c>
      <c r="C35" s="941" t="s">
        <v>80</v>
      </c>
      <c r="D35" s="942" t="s">
        <v>5</v>
      </c>
      <c r="E35" s="943">
        <v>30</v>
      </c>
      <c r="F35" s="943">
        <v>124.6</v>
      </c>
      <c r="G35" s="954"/>
      <c r="H35" s="940" t="s">
        <v>23</v>
      </c>
      <c r="I35" s="941" t="s">
        <v>80</v>
      </c>
      <c r="J35" s="942" t="s">
        <v>5</v>
      </c>
      <c r="K35" s="943">
        <v>30</v>
      </c>
      <c r="L35" s="943">
        <v>124.6</v>
      </c>
      <c r="M35" s="945"/>
    </row>
    <row r="36" spans="1:13" s="50" customFormat="1" x14ac:dyDescent="0.3">
      <c r="A36" s="25">
        <v>1</v>
      </c>
      <c r="B36" s="5"/>
      <c r="C36" s="6"/>
      <c r="D36" s="2"/>
      <c r="E36" s="3"/>
      <c r="F36" s="3"/>
      <c r="G36" s="657"/>
      <c r="H36" s="5"/>
      <c r="I36" s="6"/>
      <c r="J36" s="2"/>
      <c r="K36" s="3"/>
      <c r="L36" s="3"/>
      <c r="M36" s="792"/>
    </row>
    <row r="37" spans="1:13" s="25" customFormat="1" x14ac:dyDescent="0.3">
      <c r="A37" s="25">
        <v>1</v>
      </c>
      <c r="B37" s="883"/>
      <c r="C37" s="6"/>
      <c r="D37" s="2" t="s">
        <v>128</v>
      </c>
      <c r="E37" s="410">
        <f>SUM(E28:E36)</f>
        <v>221.6</v>
      </c>
      <c r="F37" s="410">
        <f>SUM(F28:F36)</f>
        <v>888.88</v>
      </c>
      <c r="G37" s="783"/>
      <c r="H37" s="883"/>
      <c r="I37" s="6"/>
      <c r="J37" s="2" t="s">
        <v>128</v>
      </c>
      <c r="K37" s="3">
        <f>SUM(K28:K36)</f>
        <v>246.6</v>
      </c>
      <c r="L37" s="3">
        <f>SUM(L28:L36)</f>
        <v>1040.3599999999999</v>
      </c>
      <c r="M37" s="788"/>
    </row>
    <row r="38" spans="1:13" s="25" customFormat="1" x14ac:dyDescent="0.3">
      <c r="A38" s="25">
        <v>1</v>
      </c>
      <c r="B38" s="5"/>
      <c r="C38" s="6"/>
      <c r="D38" s="2"/>
      <c r="E38" s="410"/>
      <c r="F38" s="410"/>
      <c r="G38" s="783"/>
      <c r="H38" s="5"/>
      <c r="I38" s="6"/>
      <c r="J38" s="2"/>
      <c r="K38" s="3"/>
      <c r="L38" s="3"/>
      <c r="M38" s="788"/>
    </row>
    <row r="39" spans="1:13" s="25" customFormat="1" x14ac:dyDescent="0.3">
      <c r="A39" s="25">
        <v>1</v>
      </c>
      <c r="B39" s="5"/>
      <c r="C39" s="6"/>
      <c r="D39" s="2"/>
      <c r="E39" s="410"/>
      <c r="F39" s="410"/>
      <c r="G39" s="783"/>
      <c r="H39" s="5"/>
      <c r="I39" s="6"/>
      <c r="J39" s="2"/>
      <c r="K39" s="3"/>
      <c r="L39" s="3"/>
      <c r="M39" s="788"/>
    </row>
    <row r="40" spans="1:13" s="25" customFormat="1" x14ac:dyDescent="0.3">
      <c r="A40" s="25">
        <v>1</v>
      </c>
      <c r="B40" s="883"/>
      <c r="C40" s="6"/>
      <c r="D40" s="2" t="s">
        <v>136</v>
      </c>
      <c r="E40" s="410">
        <f>+E37+E24</f>
        <v>491</v>
      </c>
      <c r="F40" s="410">
        <f>+F37+F24</f>
        <v>1641.6799999999998</v>
      </c>
      <c r="G40" s="783"/>
      <c r="H40" s="3"/>
      <c r="I40" s="3"/>
      <c r="J40" s="3" t="s">
        <v>136</v>
      </c>
      <c r="K40" s="3">
        <f>+K37+K24</f>
        <v>516</v>
      </c>
      <c r="L40" s="3">
        <f>+L37+L24</f>
        <v>1735.1599999999999</v>
      </c>
      <c r="M40" s="788"/>
    </row>
    <row r="41" spans="1:13" s="25" customFormat="1" ht="18.75" customHeight="1" x14ac:dyDescent="0.3">
      <c r="A41" s="25">
        <v>1</v>
      </c>
      <c r="C41" s="20"/>
      <c r="D41" s="20"/>
      <c r="E41" s="403"/>
      <c r="F41" s="405"/>
      <c r="G41" s="783"/>
      <c r="I41" s="20"/>
      <c r="J41" s="20"/>
      <c r="L41" s="24"/>
      <c r="M41" s="788"/>
    </row>
    <row r="42" spans="1:13" s="25" customFormat="1" ht="18.75" customHeight="1" x14ac:dyDescent="0.3">
      <c r="A42" s="25">
        <v>1</v>
      </c>
      <c r="C42" s="20"/>
      <c r="D42" s="20"/>
      <c r="E42" s="403"/>
      <c r="F42" s="405"/>
      <c r="G42" s="817"/>
      <c r="I42" s="20"/>
      <c r="J42" s="20"/>
      <c r="L42" s="24"/>
      <c r="M42" s="788"/>
    </row>
    <row r="43" spans="1:13" s="25" customFormat="1" x14ac:dyDescent="0.3">
      <c r="A43" s="25">
        <v>1</v>
      </c>
      <c r="B43" s="461"/>
      <c r="C43" s="461"/>
      <c r="D43" s="461"/>
      <c r="E43" s="820"/>
      <c r="F43" s="820"/>
      <c r="G43" s="821"/>
      <c r="H43" s="36"/>
      <c r="I43" s="463"/>
      <c r="J43" s="463"/>
      <c r="K43" s="463"/>
      <c r="L43" s="463"/>
      <c r="M43" s="788"/>
    </row>
    <row r="44" spans="1:13" s="25" customFormat="1" x14ac:dyDescent="0.3">
      <c r="A44" s="25">
        <v>1</v>
      </c>
      <c r="B44" s="461"/>
      <c r="C44" s="36"/>
      <c r="D44" s="462"/>
      <c r="E44" s="463"/>
      <c r="F44" s="463"/>
      <c r="G44" s="659"/>
      <c r="H44" s="463"/>
      <c r="I44" s="463"/>
      <c r="J44" s="463"/>
      <c r="K44" s="463"/>
      <c r="L44" s="463"/>
      <c r="M44" s="788"/>
    </row>
    <row r="45" spans="1:13" s="25" customFormat="1" ht="18.75" customHeight="1" x14ac:dyDescent="0.3">
      <c r="A45" s="25">
        <v>1</v>
      </c>
      <c r="C45" s="37" t="s">
        <v>130</v>
      </c>
      <c r="E45" s="94" t="s">
        <v>131</v>
      </c>
      <c r="F45" s="20"/>
      <c r="G45" s="606"/>
      <c r="I45" s="37" t="s">
        <v>130</v>
      </c>
      <c r="K45" s="94" t="s">
        <v>131</v>
      </c>
      <c r="L45" s="20"/>
      <c r="M45" s="788"/>
    </row>
    <row r="46" spans="1:13" s="25" customFormat="1" ht="51.75" customHeight="1" x14ac:dyDescent="0.3">
      <c r="A46" s="25">
        <v>1</v>
      </c>
      <c r="C46" s="38" t="s">
        <v>132</v>
      </c>
      <c r="E46" s="38" t="s">
        <v>140</v>
      </c>
      <c r="F46" s="39"/>
      <c r="G46" s="606"/>
      <c r="I46" s="38" t="s">
        <v>139</v>
      </c>
      <c r="K46" s="38" t="s">
        <v>140</v>
      </c>
      <c r="L46" s="39"/>
      <c r="M46" s="788"/>
    </row>
    <row r="47" spans="1:13" s="25" customFormat="1" ht="23.25" customHeight="1" x14ac:dyDescent="0.3">
      <c r="A47" s="25">
        <v>1</v>
      </c>
      <c r="C47" s="38"/>
      <c r="E47" s="38"/>
      <c r="F47" s="39"/>
      <c r="G47" s="606"/>
      <c r="H47" s="38"/>
      <c r="J47" s="38"/>
      <c r="K47" s="39"/>
      <c r="L47" s="38"/>
      <c r="M47" s="788"/>
    </row>
    <row r="48" spans="1:13" s="96" customFormat="1" ht="18.75" customHeight="1" x14ac:dyDescent="0.3">
      <c r="A48" s="25">
        <v>1</v>
      </c>
      <c r="C48" s="19"/>
      <c r="D48" s="19"/>
      <c r="E48" s="19"/>
      <c r="F48" s="19"/>
      <c r="G48" s="656"/>
      <c r="I48" s="19"/>
      <c r="J48" s="19"/>
      <c r="K48" s="19"/>
      <c r="L48" s="19"/>
      <c r="M48" s="787"/>
    </row>
    <row r="49" spans="1:17" x14ac:dyDescent="0.3">
      <c r="A49" s="25">
        <v>1</v>
      </c>
      <c r="B49" s="25"/>
      <c r="H49" s="25"/>
    </row>
    <row r="50" spans="1:17" s="25" customFormat="1" ht="18.75" customHeight="1" x14ac:dyDescent="0.3">
      <c r="A50" s="25">
        <v>1</v>
      </c>
      <c r="C50" s="22" t="s">
        <v>115</v>
      </c>
      <c r="D50" s="20"/>
      <c r="E50" s="20"/>
      <c r="F50" s="20"/>
      <c r="G50" s="656"/>
      <c r="I50" s="22" t="s">
        <v>115</v>
      </c>
      <c r="J50" s="20"/>
      <c r="K50" s="20"/>
      <c r="L50" s="20"/>
      <c r="M50" s="788"/>
    </row>
    <row r="51" spans="1:17" s="25" customFormat="1" ht="18.75" customHeight="1" x14ac:dyDescent="0.3">
      <c r="A51" s="25">
        <v>1</v>
      </c>
      <c r="C51" s="22" t="s">
        <v>137</v>
      </c>
      <c r="D51" s="20"/>
      <c r="E51" s="20"/>
      <c r="F51" s="20"/>
      <c r="G51" s="606"/>
      <c r="I51" s="22" t="s">
        <v>138</v>
      </c>
      <c r="J51" s="20"/>
      <c r="K51" s="20"/>
      <c r="L51" s="20"/>
      <c r="M51" s="788"/>
    </row>
    <row r="52" spans="1:17" s="25" customFormat="1" ht="18.75" customHeight="1" x14ac:dyDescent="0.3">
      <c r="A52" s="25">
        <v>1</v>
      </c>
      <c r="C52" s="20"/>
      <c r="D52" s="20"/>
      <c r="E52" s="20"/>
      <c r="F52" s="20"/>
      <c r="G52" s="606"/>
      <c r="I52" s="20"/>
      <c r="J52" s="20"/>
      <c r="K52" s="20"/>
      <c r="L52" s="20"/>
      <c r="M52" s="788"/>
    </row>
    <row r="53" spans="1:17" s="25" customFormat="1" ht="18.75" customHeight="1" x14ac:dyDescent="0.3">
      <c r="A53" s="25">
        <v>1</v>
      </c>
      <c r="C53" s="20"/>
      <c r="D53" s="20"/>
      <c r="F53" s="603" t="s">
        <v>116</v>
      </c>
      <c r="G53" s="606"/>
      <c r="I53" s="20"/>
      <c r="J53" s="20"/>
      <c r="L53" s="603" t="s">
        <v>116</v>
      </c>
      <c r="M53" s="789"/>
      <c r="N53" s="603"/>
      <c r="O53" s="603"/>
      <c r="P53" s="603"/>
      <c r="Q53" s="603"/>
    </row>
    <row r="54" spans="1:17" s="25" customFormat="1" ht="18.75" customHeight="1" x14ac:dyDescent="0.3">
      <c r="A54" s="25">
        <v>1</v>
      </c>
      <c r="C54" s="20"/>
      <c r="D54" s="20"/>
      <c r="F54" s="603" t="s">
        <v>134</v>
      </c>
      <c r="G54" s="606"/>
      <c r="I54" s="20"/>
      <c r="J54" s="20"/>
      <c r="L54" s="603" t="s">
        <v>134</v>
      </c>
      <c r="M54" s="789"/>
      <c r="N54" s="603"/>
      <c r="O54" s="603"/>
      <c r="P54" s="603"/>
      <c r="Q54" s="603"/>
    </row>
    <row r="55" spans="1:17" s="25" customFormat="1" ht="18.75" customHeight="1" x14ac:dyDescent="0.3">
      <c r="A55" s="25">
        <v>1</v>
      </c>
      <c r="C55" s="20"/>
      <c r="D55" s="20"/>
      <c r="F55" s="603" t="s">
        <v>117</v>
      </c>
      <c r="G55" s="606"/>
      <c r="I55" s="20"/>
      <c r="J55" s="20"/>
      <c r="L55" s="603" t="s">
        <v>117</v>
      </c>
      <c r="M55" s="789"/>
      <c r="N55" s="603"/>
      <c r="O55" s="603"/>
      <c r="P55" s="603"/>
      <c r="Q55" s="603"/>
    </row>
    <row r="56" spans="1:17" s="25" customFormat="1" ht="18.75" customHeight="1" x14ac:dyDescent="0.3">
      <c r="A56" s="25">
        <v>1</v>
      </c>
      <c r="C56" s="20"/>
      <c r="D56" s="20"/>
      <c r="F56" s="603" t="s">
        <v>257</v>
      </c>
      <c r="G56" s="606"/>
      <c r="I56" s="20"/>
      <c r="J56" s="20"/>
      <c r="L56" s="603" t="s">
        <v>257</v>
      </c>
      <c r="M56" s="789"/>
      <c r="N56" s="603"/>
      <c r="O56" s="603"/>
      <c r="P56" s="603"/>
      <c r="Q56" s="603"/>
    </row>
    <row r="57" spans="1:17" s="25" customFormat="1" ht="18.75" customHeight="1" x14ac:dyDescent="0.3">
      <c r="A57" s="25">
        <v>1</v>
      </c>
      <c r="C57" s="20"/>
      <c r="D57" s="20"/>
      <c r="E57" s="20"/>
      <c r="F57" s="20"/>
      <c r="G57" s="656"/>
      <c r="I57" s="20"/>
      <c r="J57" s="20"/>
      <c r="K57" s="20"/>
      <c r="L57" s="20"/>
      <c r="M57" s="788"/>
    </row>
    <row r="58" spans="1:17" s="25" customFormat="1" ht="18.75" customHeight="1" x14ac:dyDescent="0.3">
      <c r="A58" s="25">
        <v>1</v>
      </c>
      <c r="C58" s="20"/>
      <c r="D58" s="20"/>
      <c r="E58" s="20"/>
      <c r="F58" s="20"/>
      <c r="G58" s="656"/>
      <c r="I58" s="20"/>
      <c r="J58" s="20"/>
      <c r="K58" s="20"/>
      <c r="L58" s="20"/>
      <c r="M58" s="788"/>
    </row>
    <row r="59" spans="1:17" s="25" customFormat="1" ht="18.75" customHeight="1" x14ac:dyDescent="0.3">
      <c r="A59" s="25">
        <v>1</v>
      </c>
      <c r="C59" s="20"/>
      <c r="D59" s="20"/>
      <c r="E59" s="20"/>
      <c r="F59" s="20"/>
      <c r="G59" s="656"/>
      <c r="I59" s="20"/>
      <c r="J59" s="20"/>
      <c r="K59" s="20"/>
      <c r="L59" s="20"/>
      <c r="M59" s="788"/>
    </row>
    <row r="60" spans="1:17" s="25" customFormat="1" ht="18.75" customHeight="1" x14ac:dyDescent="0.3">
      <c r="A60" s="25">
        <v>1</v>
      </c>
      <c r="C60" s="1612" t="s">
        <v>119</v>
      </c>
      <c r="D60" s="1612"/>
      <c r="E60" s="1612"/>
      <c r="F60" s="26"/>
      <c r="G60" s="606"/>
      <c r="I60" s="1612" t="s">
        <v>119</v>
      </c>
      <c r="J60" s="1612"/>
      <c r="K60" s="1612"/>
      <c r="L60" s="26"/>
      <c r="M60" s="788"/>
    </row>
    <row r="61" spans="1:17" s="25" customFormat="1" ht="18.75" customHeight="1" x14ac:dyDescent="0.3">
      <c r="A61" s="25">
        <v>1</v>
      </c>
      <c r="C61" s="1610">
        <v>45264</v>
      </c>
      <c r="D61" s="1610"/>
      <c r="E61" s="1610"/>
      <c r="F61" s="27"/>
      <c r="G61" s="606"/>
      <c r="I61" s="1610">
        <f>C61</f>
        <v>45264</v>
      </c>
      <c r="J61" s="1610"/>
      <c r="K61" s="1610"/>
      <c r="L61" s="27"/>
      <c r="M61" s="788"/>
    </row>
    <row r="62" spans="1:17" s="25" customFormat="1" ht="18.75" customHeight="1" x14ac:dyDescent="0.3">
      <c r="A62" s="25">
        <v>1</v>
      </c>
      <c r="C62" s="20"/>
      <c r="D62" s="20"/>
      <c r="E62" s="20"/>
      <c r="F62" s="27"/>
      <c r="G62" s="606"/>
      <c r="I62" s="20"/>
      <c r="J62" s="20"/>
      <c r="K62" s="20"/>
      <c r="L62" s="27"/>
      <c r="M62" s="788"/>
    </row>
    <row r="63" spans="1:17" s="25" customFormat="1" ht="18.75" customHeight="1" x14ac:dyDescent="0.3">
      <c r="A63" s="25">
        <v>1</v>
      </c>
      <c r="C63" s="882"/>
      <c r="D63" s="20"/>
      <c r="E63" s="20"/>
      <c r="F63" s="27"/>
      <c r="G63" s="606"/>
      <c r="I63" s="882"/>
      <c r="J63" s="20"/>
      <c r="K63" s="20"/>
      <c r="L63" s="27"/>
      <c r="M63" s="788"/>
    </row>
    <row r="64" spans="1:17" s="25" customFormat="1" ht="18.75" customHeight="1" x14ac:dyDescent="0.3">
      <c r="A64" s="25">
        <v>1</v>
      </c>
      <c r="B64" s="28" t="s">
        <v>120</v>
      </c>
      <c r="C64" s="29" t="s">
        <v>121</v>
      </c>
      <c r="D64" s="1611" t="s">
        <v>122</v>
      </c>
      <c r="E64" s="1611"/>
      <c r="F64" s="1611"/>
      <c r="G64" s="606"/>
      <c r="H64" s="28" t="s">
        <v>120</v>
      </c>
      <c r="I64" s="29" t="s">
        <v>121</v>
      </c>
      <c r="J64" s="1611" t="s">
        <v>123</v>
      </c>
      <c r="K64" s="1611"/>
      <c r="L64" s="1611"/>
      <c r="M64" s="788"/>
    </row>
    <row r="65" spans="1:13" s="25" customFormat="1" ht="18.75" customHeight="1" x14ac:dyDescent="0.3">
      <c r="A65" s="25">
        <v>1</v>
      </c>
      <c r="B65" s="28" t="s">
        <v>124</v>
      </c>
      <c r="C65" s="28" t="s">
        <v>265</v>
      </c>
      <c r="D65" s="29" t="s">
        <v>125</v>
      </c>
      <c r="E65" s="883" t="s">
        <v>126</v>
      </c>
      <c r="F65" s="883" t="s">
        <v>127</v>
      </c>
      <c r="G65" s="606"/>
      <c r="H65" s="28" t="s">
        <v>124</v>
      </c>
      <c r="I65" s="28" t="s">
        <v>265</v>
      </c>
      <c r="J65" s="29" t="s">
        <v>125</v>
      </c>
      <c r="K65" s="883" t="s">
        <v>126</v>
      </c>
      <c r="L65" s="883" t="s">
        <v>127</v>
      </c>
      <c r="M65" s="788"/>
    </row>
    <row r="66" spans="1:13" s="257" customFormat="1" x14ac:dyDescent="0.3">
      <c r="A66" s="25">
        <v>1</v>
      </c>
      <c r="B66" s="883" t="s">
        <v>8</v>
      </c>
      <c r="C66" s="6" t="s">
        <v>47</v>
      </c>
      <c r="D66" s="2" t="s">
        <v>46</v>
      </c>
      <c r="E66" s="3">
        <v>30</v>
      </c>
      <c r="F66" s="3">
        <v>216.51</v>
      </c>
      <c r="G66" s="606"/>
      <c r="H66" s="883" t="s">
        <v>8</v>
      </c>
      <c r="I66" s="6" t="s">
        <v>47</v>
      </c>
      <c r="J66" s="2" t="s">
        <v>46</v>
      </c>
      <c r="K66" s="3">
        <v>30</v>
      </c>
      <c r="L66" s="3">
        <v>216.51</v>
      </c>
      <c r="M66" s="791"/>
    </row>
    <row r="67" spans="1:13" s="50" customFormat="1" x14ac:dyDescent="0.3">
      <c r="A67" s="25">
        <v>1</v>
      </c>
      <c r="B67" s="883" t="s">
        <v>3</v>
      </c>
      <c r="C67" s="6" t="s">
        <v>64</v>
      </c>
      <c r="D67" s="2" t="s">
        <v>65</v>
      </c>
      <c r="E67" s="3">
        <v>12</v>
      </c>
      <c r="F67" s="3">
        <v>75</v>
      </c>
      <c r="G67" s="593">
        <v>173.2</v>
      </c>
      <c r="H67" s="883" t="s">
        <v>3</v>
      </c>
      <c r="I67" s="6" t="s">
        <v>64</v>
      </c>
      <c r="J67" s="2" t="s">
        <v>65</v>
      </c>
      <c r="K67" s="3">
        <v>12</v>
      </c>
      <c r="L67" s="3">
        <v>75</v>
      </c>
      <c r="M67" s="786"/>
    </row>
    <row r="68" spans="1:13" s="25" customFormat="1" x14ac:dyDescent="0.3">
      <c r="A68" s="25">
        <v>1</v>
      </c>
      <c r="B68" s="883" t="s">
        <v>0</v>
      </c>
      <c r="C68" s="6" t="s">
        <v>102</v>
      </c>
      <c r="D68" s="2" t="s">
        <v>68</v>
      </c>
      <c r="E68" s="3">
        <v>30</v>
      </c>
      <c r="F68" s="3">
        <v>84</v>
      </c>
      <c r="G68" s="593">
        <v>252.2</v>
      </c>
      <c r="H68" s="883" t="s">
        <v>0</v>
      </c>
      <c r="I68" s="6" t="s">
        <v>102</v>
      </c>
      <c r="J68" s="2" t="s">
        <v>68</v>
      </c>
      <c r="K68" s="3">
        <v>30</v>
      </c>
      <c r="L68" s="3">
        <v>84</v>
      </c>
      <c r="M68" s="788"/>
    </row>
    <row r="69" spans="1:13" s="257" customFormat="1" ht="18.75" customHeight="1" x14ac:dyDescent="0.3">
      <c r="A69" s="25">
        <v>1</v>
      </c>
      <c r="B69" s="883" t="s">
        <v>77</v>
      </c>
      <c r="C69" s="6" t="s">
        <v>39</v>
      </c>
      <c r="D69" s="2" t="s">
        <v>2</v>
      </c>
      <c r="E69" s="3">
        <v>25</v>
      </c>
      <c r="F69" s="3">
        <v>173.2</v>
      </c>
      <c r="G69" s="594">
        <v>161</v>
      </c>
      <c r="H69" s="883" t="s">
        <v>77</v>
      </c>
      <c r="I69" s="6" t="s">
        <v>39</v>
      </c>
      <c r="J69" s="2" t="s">
        <v>2</v>
      </c>
      <c r="K69" s="3">
        <v>25</v>
      </c>
      <c r="L69" s="3">
        <v>173.2</v>
      </c>
      <c r="M69" s="791"/>
    </row>
    <row r="70" spans="1:13" s="25" customFormat="1" x14ac:dyDescent="0.3">
      <c r="A70" s="25">
        <v>1</v>
      </c>
      <c r="B70" s="883" t="s">
        <v>23</v>
      </c>
      <c r="C70" s="6" t="s">
        <v>107</v>
      </c>
      <c r="D70" s="2" t="s">
        <v>14</v>
      </c>
      <c r="E70" s="3">
        <v>3.4</v>
      </c>
      <c r="F70" s="3">
        <v>93.2</v>
      </c>
      <c r="G70" s="606"/>
      <c r="H70" s="883" t="s">
        <v>23</v>
      </c>
      <c r="I70" s="6" t="s">
        <v>107</v>
      </c>
      <c r="J70" s="2" t="s">
        <v>14</v>
      </c>
      <c r="K70" s="3">
        <v>3.4</v>
      </c>
      <c r="L70" s="3">
        <v>93.2</v>
      </c>
      <c r="M70" s="788"/>
    </row>
    <row r="71" spans="1:13" s="50" customFormat="1" x14ac:dyDescent="0.3">
      <c r="A71" s="25">
        <v>1</v>
      </c>
      <c r="B71" s="5">
        <v>6</v>
      </c>
      <c r="C71" s="6" t="s">
        <v>37</v>
      </c>
      <c r="D71" s="2" t="s">
        <v>5</v>
      </c>
      <c r="E71" s="3">
        <v>140</v>
      </c>
      <c r="F71" s="3">
        <v>140.29999999999998</v>
      </c>
      <c r="G71" s="605"/>
      <c r="H71" s="5">
        <v>6</v>
      </c>
      <c r="I71" s="6" t="s">
        <v>37</v>
      </c>
      <c r="J71" s="2" t="s">
        <v>5</v>
      </c>
      <c r="K71" s="3">
        <v>140</v>
      </c>
      <c r="L71" s="3">
        <v>140.29999999999998</v>
      </c>
      <c r="M71" s="786"/>
    </row>
    <row r="72" spans="1:13" s="25" customFormat="1" x14ac:dyDescent="0.3">
      <c r="A72" s="25">
        <v>1</v>
      </c>
      <c r="B72" s="5"/>
      <c r="C72" s="6"/>
      <c r="D72" s="2"/>
      <c r="E72" s="3"/>
      <c r="F72" s="3"/>
      <c r="G72" s="605"/>
      <c r="H72" s="5"/>
      <c r="I72" s="6"/>
      <c r="J72" s="2"/>
      <c r="K72" s="3"/>
      <c r="L72" s="3"/>
      <c r="M72" s="788"/>
    </row>
    <row r="73" spans="1:13" s="25" customFormat="1" x14ac:dyDescent="0.3">
      <c r="A73" s="25">
        <v>1</v>
      </c>
      <c r="B73" s="5"/>
      <c r="C73" s="6"/>
      <c r="D73" s="2" t="s">
        <v>128</v>
      </c>
      <c r="E73" s="3">
        <f>SUM(E66:E71)</f>
        <v>240.4</v>
      </c>
      <c r="F73" s="3">
        <f>SUM(F66:F71)</f>
        <v>782.21</v>
      </c>
      <c r="G73" s="605"/>
      <c r="H73" s="5"/>
      <c r="I73" s="6"/>
      <c r="J73" s="2" t="s">
        <v>128</v>
      </c>
      <c r="K73" s="3">
        <f>SUM(K66:K71)</f>
        <v>240.4</v>
      </c>
      <c r="L73" s="3">
        <f>SUM(L66:L71)</f>
        <v>782.21</v>
      </c>
      <c r="M73" s="788"/>
    </row>
    <row r="74" spans="1:13" s="25" customFormat="1" x14ac:dyDescent="0.3">
      <c r="A74" s="25">
        <v>1</v>
      </c>
      <c r="B74" s="5"/>
      <c r="C74" s="6"/>
      <c r="D74" s="2"/>
      <c r="E74" s="3"/>
      <c r="F74" s="3"/>
      <c r="G74" s="605"/>
      <c r="H74" s="5"/>
      <c r="I74" s="6"/>
      <c r="J74" s="2"/>
      <c r="K74" s="3"/>
      <c r="L74" s="3"/>
      <c r="M74" s="788"/>
    </row>
    <row r="75" spans="1:13" s="25" customFormat="1" x14ac:dyDescent="0.3">
      <c r="A75" s="25">
        <v>1</v>
      </c>
      <c r="B75" s="28" t="s">
        <v>124</v>
      </c>
      <c r="C75" s="3" t="s">
        <v>259</v>
      </c>
      <c r="D75" s="2" t="s">
        <v>125</v>
      </c>
      <c r="E75" s="3" t="s">
        <v>126</v>
      </c>
      <c r="F75" s="3" t="s">
        <v>127</v>
      </c>
      <c r="G75" s="605"/>
      <c r="H75" s="28" t="s">
        <v>124</v>
      </c>
      <c r="I75" s="3" t="s">
        <v>247</v>
      </c>
      <c r="J75" s="2" t="s">
        <v>125</v>
      </c>
      <c r="K75" s="3" t="s">
        <v>126</v>
      </c>
      <c r="L75" s="3" t="s">
        <v>127</v>
      </c>
      <c r="M75" s="788"/>
    </row>
    <row r="76" spans="1:13" s="25" customFormat="1" ht="19.5" customHeight="1" x14ac:dyDescent="0.3">
      <c r="A76" s="25">
        <v>1</v>
      </c>
      <c r="B76" s="883">
        <v>1</v>
      </c>
      <c r="C76" s="6" t="s">
        <v>408</v>
      </c>
      <c r="D76" s="2" t="s">
        <v>9</v>
      </c>
      <c r="E76" s="3">
        <v>60</v>
      </c>
      <c r="F76" s="3">
        <v>130.22999999999999</v>
      </c>
      <c r="G76" s="605"/>
      <c r="H76" s="883">
        <v>1</v>
      </c>
      <c r="I76" s="6" t="s">
        <v>408</v>
      </c>
      <c r="J76" s="2" t="s">
        <v>9</v>
      </c>
      <c r="K76" s="3">
        <v>60</v>
      </c>
      <c r="L76" s="3">
        <v>130.22999999999999</v>
      </c>
      <c r="M76" s="788"/>
    </row>
    <row r="77" spans="1:13" s="25" customFormat="1" ht="19.5" customHeight="1" x14ac:dyDescent="0.3">
      <c r="A77" s="25">
        <v>1</v>
      </c>
      <c r="B77" s="5">
        <v>2</v>
      </c>
      <c r="C77" s="6" t="s">
        <v>103</v>
      </c>
      <c r="D77" s="2" t="s">
        <v>104</v>
      </c>
      <c r="E77" s="3">
        <v>50</v>
      </c>
      <c r="F77" s="3">
        <v>220</v>
      </c>
      <c r="G77" s="605"/>
      <c r="H77" s="5">
        <v>2</v>
      </c>
      <c r="I77" s="6" t="s">
        <v>103</v>
      </c>
      <c r="J77" s="2" t="s">
        <v>104</v>
      </c>
      <c r="K77" s="3">
        <v>50</v>
      </c>
      <c r="L77" s="3">
        <v>220</v>
      </c>
      <c r="M77" s="788"/>
    </row>
    <row r="78" spans="1:13" s="50" customFormat="1" x14ac:dyDescent="0.3">
      <c r="A78" s="25">
        <v>1</v>
      </c>
      <c r="B78" s="883" t="s">
        <v>0</v>
      </c>
      <c r="C78" s="6" t="s">
        <v>260</v>
      </c>
      <c r="D78" s="2" t="s">
        <v>17</v>
      </c>
      <c r="E78" s="3">
        <v>25</v>
      </c>
      <c r="F78" s="3">
        <v>182.25</v>
      </c>
      <c r="G78" s="605"/>
      <c r="H78" s="883" t="s">
        <v>0</v>
      </c>
      <c r="I78" s="6" t="s">
        <v>260</v>
      </c>
      <c r="J78" s="2" t="s">
        <v>44</v>
      </c>
      <c r="K78" s="3">
        <v>30</v>
      </c>
      <c r="L78" s="3">
        <v>218.7</v>
      </c>
      <c r="M78" s="792"/>
    </row>
    <row r="79" spans="1:13" s="50" customFormat="1" x14ac:dyDescent="0.3">
      <c r="A79" s="25">
        <v>1</v>
      </c>
      <c r="B79" s="883" t="s">
        <v>77</v>
      </c>
      <c r="C79" s="6" t="s">
        <v>69</v>
      </c>
      <c r="D79" s="2" t="s">
        <v>22</v>
      </c>
      <c r="E79" s="3">
        <v>24</v>
      </c>
      <c r="F79" s="3">
        <v>3.9199999999999995</v>
      </c>
      <c r="G79" s="605"/>
      <c r="H79" s="883" t="s">
        <v>77</v>
      </c>
      <c r="I79" s="6" t="s">
        <v>69</v>
      </c>
      <c r="J79" s="2" t="s">
        <v>22</v>
      </c>
      <c r="K79" s="3">
        <v>24</v>
      </c>
      <c r="L79" s="3">
        <v>3.9199999999999995</v>
      </c>
      <c r="M79" s="792"/>
    </row>
    <row r="80" spans="1:13" s="25" customFormat="1" ht="19.5" customHeight="1" x14ac:dyDescent="0.3">
      <c r="A80" s="25">
        <v>1</v>
      </c>
      <c r="B80" s="883" t="s">
        <v>23</v>
      </c>
      <c r="C80" s="6" t="s">
        <v>144</v>
      </c>
      <c r="D80" s="2" t="s">
        <v>2</v>
      </c>
      <c r="E80" s="3">
        <v>15</v>
      </c>
      <c r="F80" s="3">
        <v>88</v>
      </c>
      <c r="G80" s="656"/>
      <c r="H80" s="883" t="s">
        <v>23</v>
      </c>
      <c r="I80" s="6" t="s">
        <v>144</v>
      </c>
      <c r="J80" s="2" t="s">
        <v>2</v>
      </c>
      <c r="K80" s="3">
        <v>15</v>
      </c>
      <c r="L80" s="3">
        <v>88</v>
      </c>
      <c r="M80" s="788"/>
    </row>
    <row r="81" spans="1:13" s="50" customFormat="1" x14ac:dyDescent="0.3">
      <c r="A81" s="25">
        <v>1</v>
      </c>
      <c r="B81" s="883" t="s">
        <v>51</v>
      </c>
      <c r="C81" s="6" t="s">
        <v>107</v>
      </c>
      <c r="D81" s="2" t="s">
        <v>14</v>
      </c>
      <c r="E81" s="3">
        <v>3.4</v>
      </c>
      <c r="F81" s="3">
        <v>93.2</v>
      </c>
      <c r="G81" s="605"/>
      <c r="H81" s="883" t="s">
        <v>51</v>
      </c>
      <c r="I81" s="6" t="s">
        <v>107</v>
      </c>
      <c r="J81" s="2" t="s">
        <v>14</v>
      </c>
      <c r="K81" s="3">
        <v>3.4</v>
      </c>
      <c r="L81" s="3">
        <v>93.2</v>
      </c>
      <c r="M81" s="786"/>
    </row>
    <row r="82" spans="1:13" s="25" customFormat="1" ht="19.5" customHeight="1" x14ac:dyDescent="0.3">
      <c r="A82" s="25">
        <v>1</v>
      </c>
      <c r="B82" s="883" t="s">
        <v>15</v>
      </c>
      <c r="C82" s="6" t="s">
        <v>108</v>
      </c>
      <c r="D82" s="2" t="s">
        <v>65</v>
      </c>
      <c r="E82" s="3">
        <v>1.2</v>
      </c>
      <c r="F82" s="3">
        <v>21.5</v>
      </c>
      <c r="G82" s="656"/>
      <c r="H82" s="883" t="s">
        <v>15</v>
      </c>
      <c r="I82" s="6" t="s">
        <v>108</v>
      </c>
      <c r="J82" s="2" t="s">
        <v>65</v>
      </c>
      <c r="K82" s="3">
        <v>1.2</v>
      </c>
      <c r="L82" s="3">
        <v>21.5</v>
      </c>
      <c r="M82" s="788"/>
    </row>
    <row r="83" spans="1:13" s="25" customFormat="1" ht="19.5" customHeight="1" x14ac:dyDescent="0.3">
      <c r="A83" s="25">
        <v>1</v>
      </c>
      <c r="B83" s="883" t="s">
        <v>53</v>
      </c>
      <c r="C83" s="6" t="s">
        <v>82</v>
      </c>
      <c r="D83" s="2" t="s">
        <v>5</v>
      </c>
      <c r="E83" s="3">
        <v>50</v>
      </c>
      <c r="F83" s="3">
        <v>215.1</v>
      </c>
      <c r="G83" s="656"/>
      <c r="H83" s="883" t="s">
        <v>53</v>
      </c>
      <c r="I83" s="6" t="s">
        <v>82</v>
      </c>
      <c r="J83" s="2" t="s">
        <v>5</v>
      </c>
      <c r="K83" s="3">
        <v>50</v>
      </c>
      <c r="L83" s="3">
        <v>215.1</v>
      </c>
      <c r="M83" s="788"/>
    </row>
    <row r="84" spans="1:13" s="50" customFormat="1" x14ac:dyDescent="0.3">
      <c r="A84" s="25">
        <v>1</v>
      </c>
      <c r="B84" s="5"/>
      <c r="C84" s="6"/>
      <c r="D84" s="2"/>
      <c r="E84" s="3"/>
      <c r="F84" s="3"/>
      <c r="G84" s="657"/>
      <c r="H84" s="5"/>
      <c r="I84" s="6"/>
      <c r="J84" s="2"/>
      <c r="K84" s="3"/>
      <c r="L84" s="3"/>
      <c r="M84" s="792"/>
    </row>
    <row r="85" spans="1:13" s="25" customFormat="1" x14ac:dyDescent="0.3">
      <c r="A85" s="25">
        <v>1</v>
      </c>
      <c r="B85" s="883"/>
      <c r="C85" s="6"/>
      <c r="D85" s="2" t="s">
        <v>128</v>
      </c>
      <c r="E85" s="210">
        <f>SUM(E76:E84)</f>
        <v>228.6</v>
      </c>
      <c r="F85" s="210">
        <f>SUM(F76:F84)</f>
        <v>954.2</v>
      </c>
      <c r="G85" s="832"/>
      <c r="H85" s="886"/>
      <c r="I85" s="212"/>
      <c r="J85" s="2" t="s">
        <v>128</v>
      </c>
      <c r="K85" s="3">
        <f>SUM(K76:K84)</f>
        <v>233.6</v>
      </c>
      <c r="L85" s="3">
        <f>SUM(L76:L84)</f>
        <v>990.65000000000009</v>
      </c>
      <c r="M85" s="788"/>
    </row>
    <row r="86" spans="1:13" s="25" customFormat="1" x14ac:dyDescent="0.3">
      <c r="A86" s="25">
        <v>1</v>
      </c>
      <c r="B86" s="5"/>
      <c r="C86" s="6"/>
      <c r="D86" s="2"/>
      <c r="E86" s="210"/>
      <c r="F86" s="210"/>
      <c r="G86" s="832"/>
      <c r="H86" s="231"/>
      <c r="I86" s="212"/>
      <c r="J86" s="2"/>
      <c r="K86" s="3"/>
      <c r="L86" s="3"/>
      <c r="M86" s="788"/>
    </row>
    <row r="87" spans="1:13" s="25" customFormat="1" x14ac:dyDescent="0.3">
      <c r="A87" s="25">
        <v>1</v>
      </c>
      <c r="B87" s="5"/>
      <c r="C87" s="6"/>
      <c r="D87" s="2"/>
      <c r="E87" s="210"/>
      <c r="F87" s="210"/>
      <c r="G87" s="832"/>
      <c r="H87" s="231"/>
      <c r="I87" s="212"/>
      <c r="J87" s="2"/>
      <c r="K87" s="3"/>
      <c r="L87" s="3"/>
      <c r="M87" s="788"/>
    </row>
    <row r="88" spans="1:13" s="25" customFormat="1" x14ac:dyDescent="0.3">
      <c r="A88" s="25">
        <v>1</v>
      </c>
      <c r="B88" s="883"/>
      <c r="C88" s="6"/>
      <c r="D88" s="2" t="s">
        <v>136</v>
      </c>
      <c r="E88" s="210">
        <f>+E85+E73</f>
        <v>469</v>
      </c>
      <c r="F88" s="210">
        <f>+F85+F73</f>
        <v>1736.41</v>
      </c>
      <c r="G88" s="832"/>
      <c r="H88" s="210"/>
      <c r="I88" s="210"/>
      <c r="J88" s="3" t="s">
        <v>136</v>
      </c>
      <c r="K88" s="3">
        <f>+K85+K73</f>
        <v>474</v>
      </c>
      <c r="L88" s="3">
        <f>+L85+L73</f>
        <v>1772.8600000000001</v>
      </c>
      <c r="M88" s="788"/>
    </row>
    <row r="89" spans="1:13" s="25" customFormat="1" ht="18.75" customHeight="1" x14ac:dyDescent="0.3">
      <c r="A89" s="25">
        <v>1</v>
      </c>
      <c r="C89" s="20"/>
      <c r="D89" s="20"/>
      <c r="E89" s="213"/>
      <c r="F89" s="224"/>
      <c r="G89" s="832"/>
      <c r="H89" s="213"/>
      <c r="I89" s="218"/>
      <c r="J89" s="20"/>
      <c r="L89" s="24"/>
      <c r="M89" s="788"/>
    </row>
    <row r="90" spans="1:13" s="25" customFormat="1" ht="18.75" customHeight="1" x14ac:dyDescent="0.3">
      <c r="A90" s="25">
        <v>1</v>
      </c>
      <c r="C90" s="20"/>
      <c r="D90" s="20"/>
      <c r="E90" s="213"/>
      <c r="F90" s="224"/>
      <c r="G90" s="834"/>
      <c r="H90" s="213"/>
      <c r="I90" s="218"/>
      <c r="J90" s="20"/>
      <c r="L90" s="24"/>
      <c r="M90" s="788"/>
    </row>
    <row r="91" spans="1:13" s="25" customFormat="1" x14ac:dyDescent="0.3">
      <c r="A91" s="25">
        <v>1</v>
      </c>
      <c r="B91" s="461"/>
      <c r="C91" s="461"/>
      <c r="D91" s="461"/>
      <c r="E91" s="461"/>
      <c r="F91" s="461"/>
      <c r="G91" s="842"/>
      <c r="H91" s="36"/>
      <c r="I91" s="463"/>
      <c r="J91" s="463"/>
      <c r="K91" s="463"/>
      <c r="L91" s="463"/>
      <c r="M91" s="788"/>
    </row>
    <row r="92" spans="1:13" s="25" customFormat="1" x14ac:dyDescent="0.3">
      <c r="A92" s="25">
        <v>1</v>
      </c>
      <c r="B92" s="461"/>
      <c r="C92" s="36"/>
      <c r="D92" s="462"/>
      <c r="E92" s="463"/>
      <c r="F92" s="463"/>
      <c r="G92" s="841"/>
      <c r="H92" s="463"/>
      <c r="I92" s="463"/>
      <c r="J92" s="463"/>
      <c r="K92" s="463"/>
      <c r="L92" s="463"/>
      <c r="M92" s="788"/>
    </row>
    <row r="93" spans="1:13" s="25" customFormat="1" ht="18.75" customHeight="1" x14ac:dyDescent="0.3">
      <c r="A93" s="25">
        <v>1</v>
      </c>
      <c r="C93" s="37" t="s">
        <v>130</v>
      </c>
      <c r="E93" s="94" t="s">
        <v>131</v>
      </c>
      <c r="F93" s="20"/>
      <c r="G93" s="830"/>
      <c r="I93" s="37" t="s">
        <v>130</v>
      </c>
      <c r="K93" s="94" t="s">
        <v>131</v>
      </c>
      <c r="L93" s="20"/>
      <c r="M93" s="788"/>
    </row>
    <row r="94" spans="1:13" s="25" customFormat="1" ht="51.75" customHeight="1" x14ac:dyDescent="0.3">
      <c r="A94" s="25">
        <v>1</v>
      </c>
      <c r="C94" s="38" t="s">
        <v>132</v>
      </c>
      <c r="E94" s="38" t="s">
        <v>140</v>
      </c>
      <c r="F94" s="39"/>
      <c r="G94" s="830"/>
      <c r="I94" s="38" t="s">
        <v>139</v>
      </c>
      <c r="K94" s="38" t="s">
        <v>140</v>
      </c>
      <c r="L94" s="39"/>
      <c r="M94" s="788"/>
    </row>
    <row r="95" spans="1:13" s="25" customFormat="1" ht="23.25" customHeight="1" x14ac:dyDescent="0.3">
      <c r="A95" s="25">
        <v>1</v>
      </c>
      <c r="C95" s="38"/>
      <c r="E95" s="38"/>
      <c r="F95" s="39"/>
      <c r="G95" s="830"/>
      <c r="H95" s="38"/>
      <c r="J95" s="38"/>
      <c r="K95" s="39"/>
      <c r="L95" s="38"/>
      <c r="M95" s="788"/>
    </row>
    <row r="96" spans="1:13" s="96" customFormat="1" ht="18.75" customHeight="1" x14ac:dyDescent="0.3">
      <c r="A96" s="25">
        <v>1</v>
      </c>
      <c r="C96" s="19"/>
      <c r="D96" s="19"/>
      <c r="E96" s="19"/>
      <c r="F96" s="19"/>
      <c r="G96" s="656"/>
      <c r="I96" s="19"/>
      <c r="J96" s="19"/>
      <c r="K96" s="19"/>
      <c r="L96" s="19"/>
      <c r="M96" s="787"/>
    </row>
    <row r="97" spans="1:17" x14ac:dyDescent="0.3">
      <c r="A97" s="25">
        <v>1</v>
      </c>
      <c r="B97" s="25"/>
      <c r="H97" s="257"/>
      <c r="I97" s="32"/>
      <c r="J97" s="32"/>
      <c r="K97" s="32"/>
      <c r="L97" s="32"/>
    </row>
    <row r="98" spans="1:17" s="25" customFormat="1" ht="18.75" customHeight="1" x14ac:dyDescent="0.3">
      <c r="A98" s="25">
        <v>1</v>
      </c>
      <c r="C98" s="22" t="s">
        <v>115</v>
      </c>
      <c r="D98" s="20"/>
      <c r="E98" s="20"/>
      <c r="F98" s="20"/>
      <c r="G98" s="656"/>
      <c r="I98" s="22" t="s">
        <v>115</v>
      </c>
      <c r="J98" s="20"/>
      <c r="K98" s="20"/>
      <c r="L98" s="20"/>
      <c r="M98" s="788"/>
    </row>
    <row r="99" spans="1:17" s="25" customFormat="1" ht="18.75" customHeight="1" x14ac:dyDescent="0.3">
      <c r="A99" s="25">
        <v>1</v>
      </c>
      <c r="C99" s="22" t="s">
        <v>137</v>
      </c>
      <c r="D99" s="20"/>
      <c r="E99" s="20"/>
      <c r="F99" s="20"/>
      <c r="G99" s="606"/>
      <c r="I99" s="22" t="s">
        <v>138</v>
      </c>
      <c r="J99" s="20"/>
      <c r="K99" s="20"/>
      <c r="L99" s="20"/>
      <c r="M99" s="788"/>
    </row>
    <row r="100" spans="1:17" s="25" customFormat="1" ht="18.75" customHeight="1" x14ac:dyDescent="0.3">
      <c r="A100" s="25">
        <v>1</v>
      </c>
      <c r="C100" s="20"/>
      <c r="D100" s="20"/>
      <c r="E100" s="20"/>
      <c r="F100" s="20"/>
      <c r="G100" s="606"/>
      <c r="I100" s="20"/>
      <c r="J100" s="20"/>
      <c r="K100" s="20"/>
      <c r="L100" s="20"/>
      <c r="M100" s="788"/>
    </row>
    <row r="101" spans="1:17" s="25" customFormat="1" ht="18.75" customHeight="1" x14ac:dyDescent="0.3">
      <c r="A101" s="25">
        <v>1</v>
      </c>
      <c r="C101" s="20"/>
      <c r="D101" s="20"/>
      <c r="F101" s="603" t="s">
        <v>116</v>
      </c>
      <c r="G101" s="606"/>
      <c r="I101" s="20"/>
      <c r="J101" s="20"/>
      <c r="L101" s="603" t="s">
        <v>116</v>
      </c>
      <c r="M101" s="802"/>
      <c r="N101" s="629"/>
      <c r="O101" s="629"/>
      <c r="P101" s="629"/>
      <c r="Q101" s="629"/>
    </row>
    <row r="102" spans="1:17" s="25" customFormat="1" ht="18.75" customHeight="1" x14ac:dyDescent="0.3">
      <c r="A102" s="25">
        <v>1</v>
      </c>
      <c r="C102" s="20"/>
      <c r="D102" s="20"/>
      <c r="F102" s="603" t="s">
        <v>134</v>
      </c>
      <c r="G102" s="606"/>
      <c r="I102" s="20"/>
      <c r="J102" s="20"/>
      <c r="L102" s="603" t="s">
        <v>134</v>
      </c>
      <c r="M102" s="802"/>
      <c r="N102" s="629"/>
      <c r="O102" s="629"/>
      <c r="P102" s="629"/>
      <c r="Q102" s="629"/>
    </row>
    <row r="103" spans="1:17" s="25" customFormat="1" ht="18.75" customHeight="1" x14ac:dyDescent="0.3">
      <c r="A103" s="25">
        <v>1</v>
      </c>
      <c r="C103" s="20"/>
      <c r="D103" s="20"/>
      <c r="F103" s="603" t="s">
        <v>117</v>
      </c>
      <c r="G103" s="606"/>
      <c r="I103" s="20"/>
      <c r="J103" s="20"/>
      <c r="L103" s="603" t="s">
        <v>117</v>
      </c>
      <c r="M103" s="802"/>
      <c r="N103" s="629"/>
      <c r="O103" s="629"/>
      <c r="P103" s="629"/>
      <c r="Q103" s="629"/>
    </row>
    <row r="104" spans="1:17" s="25" customFormat="1" ht="18.75" customHeight="1" x14ac:dyDescent="0.3">
      <c r="A104" s="25">
        <v>1</v>
      </c>
      <c r="C104" s="20"/>
      <c r="D104" s="20"/>
      <c r="F104" s="603" t="s">
        <v>257</v>
      </c>
      <c r="G104" s="606"/>
      <c r="I104" s="20"/>
      <c r="J104" s="20"/>
      <c r="L104" s="603" t="s">
        <v>257</v>
      </c>
      <c r="M104" s="802"/>
      <c r="N104" s="629"/>
      <c r="O104" s="629"/>
      <c r="P104" s="629"/>
      <c r="Q104" s="629"/>
    </row>
    <row r="105" spans="1:17" s="25" customFormat="1" ht="18.75" customHeight="1" x14ac:dyDescent="0.3">
      <c r="A105" s="25">
        <v>1</v>
      </c>
      <c r="C105" s="20"/>
      <c r="D105" s="20"/>
      <c r="E105" s="20"/>
      <c r="F105" s="20"/>
      <c r="G105" s="656"/>
      <c r="I105" s="20"/>
      <c r="J105" s="20"/>
      <c r="K105" s="20"/>
      <c r="L105" s="20"/>
      <c r="M105" s="802"/>
    </row>
    <row r="106" spans="1:17" s="25" customFormat="1" ht="18.75" customHeight="1" x14ac:dyDescent="0.3">
      <c r="A106" s="25">
        <v>1</v>
      </c>
      <c r="C106" s="20"/>
      <c r="D106" s="20"/>
      <c r="E106" s="20"/>
      <c r="F106" s="20"/>
      <c r="G106" s="656"/>
      <c r="I106" s="20"/>
      <c r="J106" s="20"/>
      <c r="K106" s="20"/>
      <c r="L106" s="20"/>
      <c r="M106" s="802"/>
    </row>
    <row r="107" spans="1:17" s="25" customFormat="1" ht="18.75" customHeight="1" x14ac:dyDescent="0.3">
      <c r="A107" s="25">
        <v>1</v>
      </c>
      <c r="C107" s="20"/>
      <c r="D107" s="20"/>
      <c r="E107" s="20"/>
      <c r="F107" s="20"/>
      <c r="G107" s="656"/>
      <c r="I107" s="20"/>
      <c r="J107" s="20"/>
      <c r="K107" s="20"/>
      <c r="L107" s="20"/>
      <c r="M107" s="802"/>
    </row>
    <row r="108" spans="1:17" s="25" customFormat="1" ht="18.75" customHeight="1" x14ac:dyDescent="0.3">
      <c r="A108" s="25">
        <v>1</v>
      </c>
      <c r="C108" s="1612" t="s">
        <v>119</v>
      </c>
      <c r="D108" s="1612"/>
      <c r="E108" s="1612"/>
      <c r="F108" s="26"/>
      <c r="G108" s="606"/>
      <c r="I108" s="1612" t="s">
        <v>119</v>
      </c>
      <c r="J108" s="1612"/>
      <c r="K108" s="1612"/>
      <c r="L108" s="26"/>
      <c r="M108" s="802"/>
    </row>
    <row r="109" spans="1:17" s="25" customFormat="1" ht="18.75" customHeight="1" x14ac:dyDescent="0.3">
      <c r="A109" s="25">
        <v>1</v>
      </c>
      <c r="C109" s="1610">
        <v>45265</v>
      </c>
      <c r="D109" s="1610"/>
      <c r="E109" s="1610"/>
      <c r="F109" s="27"/>
      <c r="G109" s="606"/>
      <c r="I109" s="1610">
        <f>C109</f>
        <v>45265</v>
      </c>
      <c r="J109" s="1610"/>
      <c r="K109" s="1610"/>
      <c r="L109" s="27"/>
      <c r="M109" s="788"/>
    </row>
    <row r="110" spans="1:17" s="25" customFormat="1" ht="18.75" customHeight="1" x14ac:dyDescent="0.3">
      <c r="A110" s="25">
        <v>1</v>
      </c>
      <c r="C110" s="20"/>
      <c r="D110" s="20"/>
      <c r="E110" s="20"/>
      <c r="F110" s="27"/>
      <c r="G110" s="606"/>
      <c r="I110" s="20"/>
      <c r="J110" s="20"/>
      <c r="K110" s="20"/>
      <c r="L110" s="27"/>
      <c r="M110" s="788"/>
    </row>
    <row r="111" spans="1:17" s="25" customFormat="1" ht="18.75" customHeight="1" x14ac:dyDescent="0.3">
      <c r="A111" s="25">
        <v>1</v>
      </c>
      <c r="C111" s="882"/>
      <c r="D111" s="20"/>
      <c r="E111" s="20"/>
      <c r="F111" s="27"/>
      <c r="G111" s="606"/>
      <c r="I111" s="882"/>
      <c r="J111" s="20"/>
      <c r="K111" s="20"/>
      <c r="L111" s="27"/>
      <c r="M111" s="788"/>
    </row>
    <row r="112" spans="1:17" s="25" customFormat="1" ht="18.75" customHeight="1" x14ac:dyDescent="0.3">
      <c r="A112" s="25">
        <v>1</v>
      </c>
      <c r="B112" s="28" t="s">
        <v>120</v>
      </c>
      <c r="C112" s="29" t="s">
        <v>121</v>
      </c>
      <c r="D112" s="1611" t="s">
        <v>122</v>
      </c>
      <c r="E112" s="1611"/>
      <c r="F112" s="1611"/>
      <c r="G112" s="606"/>
      <c r="H112" s="28" t="s">
        <v>120</v>
      </c>
      <c r="I112" s="29" t="s">
        <v>121</v>
      </c>
      <c r="J112" s="1611" t="s">
        <v>123</v>
      </c>
      <c r="K112" s="1611"/>
      <c r="L112" s="1611"/>
      <c r="M112" s="788"/>
    </row>
    <row r="113" spans="1:13" s="25" customFormat="1" ht="18.75" customHeight="1" x14ac:dyDescent="0.3">
      <c r="A113" s="25">
        <v>1</v>
      </c>
      <c r="B113" s="28" t="s">
        <v>124</v>
      </c>
      <c r="C113" s="28" t="s">
        <v>265</v>
      </c>
      <c r="D113" s="29" t="s">
        <v>125</v>
      </c>
      <c r="E113" s="883" t="s">
        <v>126</v>
      </c>
      <c r="F113" s="883" t="s">
        <v>127</v>
      </c>
      <c r="G113" s="606"/>
      <c r="H113" s="28" t="s">
        <v>124</v>
      </c>
      <c r="I113" s="28" t="s">
        <v>265</v>
      </c>
      <c r="J113" s="29" t="s">
        <v>125</v>
      </c>
      <c r="K113" s="883" t="s">
        <v>126</v>
      </c>
      <c r="L113" s="883" t="s">
        <v>127</v>
      </c>
      <c r="M113" s="788"/>
    </row>
    <row r="114" spans="1:13" s="25" customFormat="1" x14ac:dyDescent="0.3">
      <c r="A114" s="25">
        <v>1</v>
      </c>
      <c r="B114" s="883" t="s">
        <v>8</v>
      </c>
      <c r="C114" s="6" t="s">
        <v>26</v>
      </c>
      <c r="D114" s="2" t="s">
        <v>7</v>
      </c>
      <c r="E114" s="3">
        <v>75</v>
      </c>
      <c r="F114" s="3">
        <v>152.375</v>
      </c>
      <c r="G114" s="606"/>
      <c r="H114" s="883" t="s">
        <v>8</v>
      </c>
      <c r="I114" s="6" t="s">
        <v>26</v>
      </c>
      <c r="J114" s="2" t="s">
        <v>90</v>
      </c>
      <c r="K114" s="3">
        <v>85</v>
      </c>
      <c r="L114" s="3">
        <v>213.32499999999999</v>
      </c>
      <c r="M114" s="788"/>
    </row>
    <row r="115" spans="1:13" s="420" customFormat="1" x14ac:dyDescent="0.3">
      <c r="A115" s="25">
        <v>1</v>
      </c>
      <c r="B115" s="883" t="s">
        <v>3</v>
      </c>
      <c r="C115" s="6" t="s">
        <v>43</v>
      </c>
      <c r="D115" s="2" t="s">
        <v>17</v>
      </c>
      <c r="E115" s="3">
        <v>45</v>
      </c>
      <c r="F115" s="3">
        <v>242.70999999999998</v>
      </c>
      <c r="G115" s="606">
        <v>6.75</v>
      </c>
      <c r="H115" s="883" t="s">
        <v>3</v>
      </c>
      <c r="I115" s="6" t="s">
        <v>43</v>
      </c>
      <c r="J115" s="2" t="s">
        <v>44</v>
      </c>
      <c r="K115" s="3">
        <v>51</v>
      </c>
      <c r="L115" s="3">
        <v>298.71999999999997</v>
      </c>
      <c r="M115" s="796"/>
    </row>
    <row r="116" spans="1:13" s="25" customFormat="1" ht="19.5" customHeight="1" x14ac:dyDescent="0.3">
      <c r="A116" s="25">
        <v>1</v>
      </c>
      <c r="B116" s="883" t="s">
        <v>0</v>
      </c>
      <c r="C116" s="6" t="s">
        <v>202</v>
      </c>
      <c r="D116" s="2" t="s">
        <v>2</v>
      </c>
      <c r="E116" s="3">
        <v>14</v>
      </c>
      <c r="F116" s="3">
        <v>41.1</v>
      </c>
      <c r="G116" s="606"/>
      <c r="H116" s="883" t="s">
        <v>0</v>
      </c>
      <c r="I116" s="6" t="s">
        <v>202</v>
      </c>
      <c r="J116" s="2" t="s">
        <v>2</v>
      </c>
      <c r="K116" s="3">
        <v>14</v>
      </c>
      <c r="L116" s="3">
        <v>41.1</v>
      </c>
      <c r="M116" s="788"/>
    </row>
    <row r="117" spans="1:13" s="25" customFormat="1" x14ac:dyDescent="0.3">
      <c r="A117" s="25">
        <v>1</v>
      </c>
      <c r="B117" s="883" t="s">
        <v>77</v>
      </c>
      <c r="C117" s="6" t="s">
        <v>107</v>
      </c>
      <c r="D117" s="2" t="s">
        <v>14</v>
      </c>
      <c r="E117" s="3">
        <v>3.4</v>
      </c>
      <c r="F117" s="3">
        <v>93.2</v>
      </c>
      <c r="G117" s="606"/>
      <c r="H117" s="883" t="s">
        <v>77</v>
      </c>
      <c r="I117" s="6" t="s">
        <v>107</v>
      </c>
      <c r="J117" s="2" t="s">
        <v>14</v>
      </c>
      <c r="K117" s="3">
        <v>3.4</v>
      </c>
      <c r="L117" s="3">
        <v>93.2</v>
      </c>
      <c r="M117" s="788"/>
    </row>
    <row r="118" spans="1:13" s="25" customFormat="1" ht="19.5" customHeight="1" x14ac:dyDescent="0.3">
      <c r="A118" s="25">
        <v>1</v>
      </c>
      <c r="B118" s="883" t="s">
        <v>23</v>
      </c>
      <c r="C118" s="6" t="s">
        <v>93</v>
      </c>
      <c r="D118" s="2" t="s">
        <v>2</v>
      </c>
      <c r="E118" s="3">
        <v>75</v>
      </c>
      <c r="F118" s="3">
        <v>92</v>
      </c>
      <c r="G118" s="606"/>
      <c r="H118" s="883" t="s">
        <v>23</v>
      </c>
      <c r="I118" s="6" t="s">
        <v>93</v>
      </c>
      <c r="J118" s="2" t="s">
        <v>2</v>
      </c>
      <c r="K118" s="3">
        <v>75</v>
      </c>
      <c r="L118" s="3">
        <v>92</v>
      </c>
      <c r="M118" s="788"/>
    </row>
    <row r="119" spans="1:13" s="25" customFormat="1" ht="18.75" customHeight="1" x14ac:dyDescent="0.3">
      <c r="A119" s="25">
        <v>1</v>
      </c>
      <c r="B119" s="883"/>
      <c r="C119" s="1"/>
      <c r="D119" s="883"/>
      <c r="E119" s="7"/>
      <c r="F119" s="7"/>
      <c r="G119" s="148"/>
      <c r="H119" s="883"/>
      <c r="I119" s="1"/>
      <c r="J119" s="883"/>
      <c r="K119" s="7"/>
      <c r="L119" s="7"/>
    </row>
    <row r="120" spans="1:13" s="25" customFormat="1" x14ac:dyDescent="0.3">
      <c r="A120" s="25">
        <v>1</v>
      </c>
      <c r="B120" s="5"/>
      <c r="C120" s="6"/>
      <c r="D120" s="2"/>
      <c r="E120" s="3"/>
      <c r="F120" s="3"/>
      <c r="G120" s="656"/>
      <c r="H120" s="5"/>
      <c r="I120" s="6"/>
      <c r="J120" s="2"/>
      <c r="K120" s="3"/>
      <c r="L120" s="3"/>
      <c r="M120" s="788"/>
    </row>
    <row r="121" spans="1:13" s="25" customFormat="1" x14ac:dyDescent="0.3">
      <c r="A121" s="25">
        <v>1</v>
      </c>
      <c r="B121" s="5"/>
      <c r="C121" s="6"/>
      <c r="D121" s="2" t="s">
        <v>128</v>
      </c>
      <c r="E121" s="3">
        <f>SUM(E114:E119)</f>
        <v>212.4</v>
      </c>
      <c r="F121" s="3">
        <f>SUM(F114:F119)</f>
        <v>621.38499999999999</v>
      </c>
      <c r="G121" s="656"/>
      <c r="H121" s="5"/>
      <c r="I121" s="6"/>
      <c r="J121" s="2" t="s">
        <v>128</v>
      </c>
      <c r="K121" s="3">
        <f>SUM(K114:K119)</f>
        <v>228.4</v>
      </c>
      <c r="L121" s="3">
        <f>SUM(L114:L119)</f>
        <v>738.34500000000003</v>
      </c>
      <c r="M121" s="788"/>
    </row>
    <row r="122" spans="1:13" s="25" customFormat="1" x14ac:dyDescent="0.3">
      <c r="A122" s="25">
        <v>1</v>
      </c>
      <c r="B122" s="5"/>
      <c r="C122" s="6"/>
      <c r="D122" s="2"/>
      <c r="E122" s="3"/>
      <c r="F122" s="3"/>
      <c r="G122" s="656"/>
      <c r="H122" s="5"/>
      <c r="I122" s="6"/>
      <c r="J122" s="2"/>
      <c r="K122" s="3"/>
      <c r="L122" s="3"/>
      <c r="M122" s="788"/>
    </row>
    <row r="123" spans="1:13" s="25" customFormat="1" x14ac:dyDescent="0.3">
      <c r="A123" s="25">
        <v>1</v>
      </c>
      <c r="B123" s="28" t="s">
        <v>124</v>
      </c>
      <c r="C123" s="3" t="s">
        <v>259</v>
      </c>
      <c r="D123" s="2" t="s">
        <v>125</v>
      </c>
      <c r="E123" s="3" t="s">
        <v>126</v>
      </c>
      <c r="F123" s="3" t="s">
        <v>127</v>
      </c>
      <c r="G123" s="656"/>
      <c r="H123" s="28" t="s">
        <v>124</v>
      </c>
      <c r="I123" s="3" t="s">
        <v>247</v>
      </c>
      <c r="J123" s="2" t="s">
        <v>125</v>
      </c>
      <c r="K123" s="3" t="s">
        <v>126</v>
      </c>
      <c r="L123" s="3" t="s">
        <v>127</v>
      </c>
      <c r="M123" s="788"/>
    </row>
    <row r="124" spans="1:13" s="25" customFormat="1" ht="19.5" customHeight="1" x14ac:dyDescent="0.3">
      <c r="A124" s="25">
        <v>1</v>
      </c>
      <c r="B124" s="883" t="s">
        <v>8</v>
      </c>
      <c r="C124" s="6" t="s">
        <v>96</v>
      </c>
      <c r="D124" s="2" t="s">
        <v>147</v>
      </c>
      <c r="E124" s="3">
        <v>70</v>
      </c>
      <c r="F124" s="3">
        <v>146</v>
      </c>
      <c r="G124" s="656"/>
      <c r="H124" s="883" t="s">
        <v>8</v>
      </c>
      <c r="I124" s="6" t="s">
        <v>96</v>
      </c>
      <c r="J124" s="2" t="s">
        <v>147</v>
      </c>
      <c r="K124" s="3">
        <v>70</v>
      </c>
      <c r="L124" s="3">
        <v>146</v>
      </c>
      <c r="M124" s="788"/>
    </row>
    <row r="125" spans="1:13" s="389" customFormat="1" x14ac:dyDescent="0.3">
      <c r="A125" s="25">
        <v>1</v>
      </c>
      <c r="B125" s="883">
        <v>2</v>
      </c>
      <c r="C125" s="6" t="s">
        <v>6</v>
      </c>
      <c r="D125" s="2" t="s">
        <v>7</v>
      </c>
      <c r="E125" s="3">
        <v>50</v>
      </c>
      <c r="F125" s="3">
        <v>252.125</v>
      </c>
      <c r="G125" s="656"/>
      <c r="H125" s="883">
        <v>2</v>
      </c>
      <c r="I125" s="6" t="s">
        <v>6</v>
      </c>
      <c r="J125" s="2" t="s">
        <v>7</v>
      </c>
      <c r="K125" s="3">
        <v>50</v>
      </c>
      <c r="L125" s="3">
        <v>252.125</v>
      </c>
      <c r="M125" s="795"/>
    </row>
    <row r="126" spans="1:13" s="8" customFormat="1" ht="18.75" customHeight="1" x14ac:dyDescent="0.3">
      <c r="A126" s="25">
        <v>1</v>
      </c>
      <c r="B126" s="883" t="s">
        <v>0</v>
      </c>
      <c r="C126" s="6" t="s">
        <v>179</v>
      </c>
      <c r="D126" s="2" t="s">
        <v>17</v>
      </c>
      <c r="E126" s="3">
        <v>24</v>
      </c>
      <c r="F126" s="3">
        <v>202.41</v>
      </c>
      <c r="G126" s="656"/>
      <c r="H126" s="883" t="s">
        <v>0</v>
      </c>
      <c r="I126" s="6" t="s">
        <v>179</v>
      </c>
      <c r="J126" s="2" t="s">
        <v>44</v>
      </c>
      <c r="K126" s="3">
        <v>28</v>
      </c>
      <c r="L126" s="3">
        <v>242.89</v>
      </c>
      <c r="M126" s="786"/>
    </row>
    <row r="127" spans="1:13" s="50" customFormat="1" x14ac:dyDescent="0.3">
      <c r="A127" s="25">
        <v>1</v>
      </c>
      <c r="B127" s="883" t="s">
        <v>77</v>
      </c>
      <c r="C127" s="6" t="s">
        <v>346</v>
      </c>
      <c r="D127" s="2" t="s">
        <v>22</v>
      </c>
      <c r="E127" s="3">
        <v>24</v>
      </c>
      <c r="F127" s="3">
        <v>4.5</v>
      </c>
      <c r="G127" s="605"/>
      <c r="H127" s="883" t="s">
        <v>77</v>
      </c>
      <c r="I127" s="6" t="s">
        <v>346</v>
      </c>
      <c r="J127" s="2" t="s">
        <v>22</v>
      </c>
      <c r="K127" s="3">
        <v>24</v>
      </c>
      <c r="L127" s="3">
        <v>4.5</v>
      </c>
      <c r="M127" s="786"/>
    </row>
    <row r="128" spans="1:13" s="25" customFormat="1" ht="19.5" customHeight="1" x14ac:dyDescent="0.3">
      <c r="A128" s="25">
        <v>1</v>
      </c>
      <c r="B128" s="883" t="s">
        <v>23</v>
      </c>
      <c r="C128" s="6" t="s">
        <v>113</v>
      </c>
      <c r="D128" s="2" t="s">
        <v>2</v>
      </c>
      <c r="E128" s="3">
        <v>15</v>
      </c>
      <c r="F128" s="3">
        <v>94.2</v>
      </c>
      <c r="G128" s="656"/>
      <c r="H128" s="883" t="s">
        <v>23</v>
      </c>
      <c r="I128" s="6" t="s">
        <v>113</v>
      </c>
      <c r="J128" s="2" t="s">
        <v>2</v>
      </c>
      <c r="K128" s="3">
        <v>15</v>
      </c>
      <c r="L128" s="3">
        <v>94.2</v>
      </c>
      <c r="M128" s="788"/>
    </row>
    <row r="129" spans="1:13" s="50" customFormat="1" x14ac:dyDescent="0.3">
      <c r="A129" s="25">
        <v>1</v>
      </c>
      <c r="B129" s="883" t="s">
        <v>51</v>
      </c>
      <c r="C129" s="6" t="s">
        <v>107</v>
      </c>
      <c r="D129" s="2" t="s">
        <v>14</v>
      </c>
      <c r="E129" s="3">
        <v>3.4</v>
      </c>
      <c r="F129" s="3">
        <v>93.2</v>
      </c>
      <c r="G129" s="656"/>
      <c r="H129" s="883" t="s">
        <v>51</v>
      </c>
      <c r="I129" s="6" t="s">
        <v>107</v>
      </c>
      <c r="J129" s="2" t="s">
        <v>14</v>
      </c>
      <c r="K129" s="3">
        <v>3.4</v>
      </c>
      <c r="L129" s="3">
        <v>93.2</v>
      </c>
      <c r="M129" s="786"/>
    </row>
    <row r="130" spans="1:13" s="25" customFormat="1" ht="19.5" customHeight="1" x14ac:dyDescent="0.3">
      <c r="A130" s="25">
        <v>1</v>
      </c>
      <c r="B130" s="883" t="s">
        <v>15</v>
      </c>
      <c r="C130" s="6" t="s">
        <v>108</v>
      </c>
      <c r="D130" s="2" t="s">
        <v>65</v>
      </c>
      <c r="E130" s="3">
        <v>1.2</v>
      </c>
      <c r="F130" s="3">
        <v>21.5</v>
      </c>
      <c r="G130" s="656"/>
      <c r="H130" s="883" t="s">
        <v>15</v>
      </c>
      <c r="I130" s="6" t="s">
        <v>108</v>
      </c>
      <c r="J130" s="2" t="s">
        <v>65</v>
      </c>
      <c r="K130" s="3">
        <v>1.2</v>
      </c>
      <c r="L130" s="3">
        <v>21.5</v>
      </c>
      <c r="M130" s="788"/>
    </row>
    <row r="131" spans="1:13" s="949" customFormat="1" ht="18.75" customHeight="1" x14ac:dyDescent="0.3">
      <c r="A131" s="939">
        <v>1</v>
      </c>
      <c r="B131" s="946" t="s">
        <v>412</v>
      </c>
      <c r="C131" s="941" t="s">
        <v>80</v>
      </c>
      <c r="D131" s="942" t="s">
        <v>5</v>
      </c>
      <c r="E131" s="943">
        <v>28</v>
      </c>
      <c r="F131" s="943">
        <v>124.6</v>
      </c>
      <c r="G131" s="944"/>
      <c r="H131" s="946" t="s">
        <v>412</v>
      </c>
      <c r="I131" s="941" t="s">
        <v>80</v>
      </c>
      <c r="J131" s="942" t="s">
        <v>5</v>
      </c>
      <c r="K131" s="943">
        <v>28</v>
      </c>
      <c r="L131" s="943">
        <v>124.6</v>
      </c>
      <c r="M131" s="948"/>
    </row>
    <row r="132" spans="1:13" s="50" customFormat="1" ht="18.75" customHeight="1" x14ac:dyDescent="0.3">
      <c r="A132" s="25">
        <v>1</v>
      </c>
      <c r="B132" s="883"/>
      <c r="C132" s="6"/>
      <c r="D132" s="2"/>
      <c r="E132" s="3"/>
      <c r="F132" s="3"/>
      <c r="G132" s="606"/>
      <c r="H132" s="883"/>
      <c r="I132" s="6"/>
      <c r="J132" s="2"/>
      <c r="K132" s="3"/>
      <c r="L132" s="3"/>
      <c r="M132" s="786"/>
    </row>
    <row r="133" spans="1:13" s="25" customFormat="1" x14ac:dyDescent="0.3">
      <c r="A133" s="25">
        <v>1</v>
      </c>
      <c r="B133" s="883"/>
      <c r="C133" s="6"/>
      <c r="D133" s="2" t="s">
        <v>128</v>
      </c>
      <c r="E133" s="3">
        <f>SUM(E124:E131)</f>
        <v>215.6</v>
      </c>
      <c r="F133" s="3">
        <f>SUM(F124:F131)</f>
        <v>938.53500000000008</v>
      </c>
      <c r="G133" s="931"/>
      <c r="H133" s="883"/>
      <c r="I133" s="6"/>
      <c r="J133" s="2" t="s">
        <v>128</v>
      </c>
      <c r="K133" s="3">
        <f>SUM(K124:K131)</f>
        <v>219.6</v>
      </c>
      <c r="L133" s="3">
        <f>SUM(L124:L131)</f>
        <v>979.0150000000001</v>
      </c>
      <c r="M133" s="788"/>
    </row>
    <row r="134" spans="1:13" s="25" customFormat="1" x14ac:dyDescent="0.3">
      <c r="A134" s="25">
        <v>1</v>
      </c>
      <c r="B134" s="5"/>
      <c r="C134" s="6"/>
      <c r="D134" s="2"/>
      <c r="E134" s="3"/>
      <c r="F134" s="3"/>
      <c r="G134" s="831"/>
      <c r="H134" s="5"/>
      <c r="I134" s="6"/>
      <c r="J134" s="2"/>
      <c r="K134" s="3"/>
      <c r="L134" s="3"/>
      <c r="M134" s="788"/>
    </row>
    <row r="135" spans="1:13" s="25" customFormat="1" x14ac:dyDescent="0.3">
      <c r="A135" s="25">
        <v>1</v>
      </c>
      <c r="B135" s="5"/>
      <c r="C135" s="6"/>
      <c r="D135" s="2"/>
      <c r="E135" s="3"/>
      <c r="F135" s="3"/>
      <c r="G135" s="831"/>
      <c r="H135" s="5"/>
      <c r="I135" s="6"/>
      <c r="J135" s="2"/>
      <c r="K135" s="3"/>
      <c r="L135" s="3"/>
      <c r="M135" s="788"/>
    </row>
    <row r="136" spans="1:13" s="25" customFormat="1" x14ac:dyDescent="0.3">
      <c r="A136" s="25">
        <v>1</v>
      </c>
      <c r="B136" s="883"/>
      <c r="C136" s="6"/>
      <c r="D136" s="2" t="s">
        <v>136</v>
      </c>
      <c r="E136" s="3">
        <f>+E133+E121</f>
        <v>428</v>
      </c>
      <c r="F136" s="3">
        <f>+F133+F121</f>
        <v>1559.92</v>
      </c>
      <c r="G136" s="932"/>
      <c r="H136" s="3"/>
      <c r="I136" s="3"/>
      <c r="J136" s="3" t="s">
        <v>136</v>
      </c>
      <c r="K136" s="3">
        <f>+K133+K121</f>
        <v>448</v>
      </c>
      <c r="L136" s="3">
        <f>+L133+L121</f>
        <v>1717.3600000000001</v>
      </c>
      <c r="M136" s="788"/>
    </row>
    <row r="137" spans="1:13" s="25" customFormat="1" ht="18.75" customHeight="1" x14ac:dyDescent="0.3">
      <c r="A137" s="25">
        <v>1</v>
      </c>
      <c r="C137" s="20"/>
      <c r="D137" s="20"/>
      <c r="F137" s="24"/>
      <c r="G137" s="834"/>
      <c r="I137" s="20"/>
      <c r="J137" s="20"/>
      <c r="L137" s="24"/>
      <c r="M137" s="788"/>
    </row>
    <row r="138" spans="1:13" s="25" customFormat="1" ht="18.75" customHeight="1" x14ac:dyDescent="0.3">
      <c r="A138" s="25">
        <v>1</v>
      </c>
      <c r="C138" s="20"/>
      <c r="D138" s="20"/>
      <c r="F138" s="24"/>
      <c r="G138" s="606"/>
      <c r="I138" s="20"/>
      <c r="J138" s="20"/>
      <c r="L138" s="24"/>
      <c r="M138" s="788"/>
    </row>
    <row r="139" spans="1:13" s="25" customFormat="1" x14ac:dyDescent="0.3">
      <c r="A139" s="25">
        <v>1</v>
      </c>
      <c r="B139" s="461"/>
      <c r="C139" s="461"/>
      <c r="D139" s="461"/>
      <c r="E139" s="461"/>
      <c r="F139" s="461"/>
      <c r="G139" s="660"/>
      <c r="H139" s="36"/>
      <c r="I139" s="463"/>
      <c r="J139" s="463"/>
      <c r="K139" s="463"/>
      <c r="L139" s="463"/>
      <c r="M139" s="788"/>
    </row>
    <row r="140" spans="1:13" s="25" customFormat="1" x14ac:dyDescent="0.3">
      <c r="A140" s="25">
        <v>1</v>
      </c>
      <c r="B140" s="461"/>
      <c r="C140" s="36"/>
      <c r="D140" s="462"/>
      <c r="E140" s="463"/>
      <c r="F140" s="463"/>
      <c r="G140" s="659"/>
      <c r="H140" s="463"/>
      <c r="I140" s="463"/>
      <c r="J140" s="463"/>
      <c r="K140" s="463"/>
      <c r="L140" s="463"/>
      <c r="M140" s="788"/>
    </row>
    <row r="141" spans="1:13" s="25" customFormat="1" ht="18.75" customHeight="1" x14ac:dyDescent="0.3">
      <c r="A141" s="25">
        <v>1</v>
      </c>
      <c r="C141" s="37" t="s">
        <v>130</v>
      </c>
      <c r="E141" s="94" t="s">
        <v>131</v>
      </c>
      <c r="F141" s="20"/>
      <c r="G141" s="606"/>
      <c r="I141" s="37" t="s">
        <v>130</v>
      </c>
      <c r="K141" s="94" t="s">
        <v>131</v>
      </c>
      <c r="L141" s="20"/>
      <c r="M141" s="788"/>
    </row>
    <row r="142" spans="1:13" s="25" customFormat="1" ht="51.75" customHeight="1" x14ac:dyDescent="0.3">
      <c r="A142" s="25">
        <v>1</v>
      </c>
      <c r="C142" s="38" t="s">
        <v>132</v>
      </c>
      <c r="E142" s="38" t="s">
        <v>140</v>
      </c>
      <c r="F142" s="39"/>
      <c r="G142" s="606"/>
      <c r="I142" s="38" t="s">
        <v>139</v>
      </c>
      <c r="K142" s="38" t="s">
        <v>140</v>
      </c>
      <c r="L142" s="39"/>
      <c r="M142" s="788"/>
    </row>
    <row r="143" spans="1:13" s="25" customFormat="1" ht="23.25" customHeight="1" x14ac:dyDescent="0.3">
      <c r="A143" s="25">
        <v>1</v>
      </c>
      <c r="B143" s="848"/>
      <c r="C143" s="933"/>
      <c r="D143" s="848"/>
      <c r="E143" s="933"/>
      <c r="F143" s="934"/>
      <c r="G143" s="855"/>
      <c r="H143" s="933"/>
      <c r="I143" s="848"/>
      <c r="J143" s="933"/>
      <c r="K143" s="934"/>
      <c r="L143" s="933"/>
      <c r="M143" s="788"/>
    </row>
    <row r="144" spans="1:13" x14ac:dyDescent="0.3">
      <c r="A144" s="25">
        <v>1</v>
      </c>
      <c r="B144" s="25"/>
      <c r="H144" s="257"/>
      <c r="I144" s="32"/>
      <c r="J144" s="32"/>
      <c r="K144" s="32"/>
      <c r="L144" s="32"/>
    </row>
    <row r="145" spans="1:17" s="25" customFormat="1" ht="18.75" customHeight="1" x14ac:dyDescent="0.3">
      <c r="A145" s="25">
        <v>1</v>
      </c>
      <c r="C145" s="22" t="s">
        <v>115</v>
      </c>
      <c r="D145" s="20"/>
      <c r="E145" s="20"/>
      <c r="F145" s="20"/>
      <c r="G145" s="656"/>
      <c r="I145" s="22" t="s">
        <v>115</v>
      </c>
      <c r="J145" s="20"/>
      <c r="K145" s="20"/>
      <c r="L145" s="20"/>
      <c r="M145" s="788"/>
    </row>
    <row r="146" spans="1:17" s="25" customFormat="1" ht="18.75" customHeight="1" x14ac:dyDescent="0.3">
      <c r="A146" s="25">
        <v>1</v>
      </c>
      <c r="C146" s="22" t="s">
        <v>137</v>
      </c>
      <c r="D146" s="20"/>
      <c r="E146" s="20"/>
      <c r="F146" s="20"/>
      <c r="G146" s="606"/>
      <c r="I146" s="22" t="s">
        <v>138</v>
      </c>
      <c r="J146" s="20"/>
      <c r="K146" s="20"/>
      <c r="L146" s="20"/>
      <c r="M146" s="788"/>
    </row>
    <row r="147" spans="1:17" s="25" customFormat="1" ht="18.75" customHeight="1" x14ac:dyDescent="0.3">
      <c r="A147" s="25">
        <v>1</v>
      </c>
      <c r="C147" s="20"/>
      <c r="D147" s="20"/>
      <c r="E147" s="20"/>
      <c r="F147" s="20"/>
      <c r="G147" s="606"/>
      <c r="I147" s="20"/>
      <c r="J147" s="20"/>
      <c r="K147" s="20"/>
      <c r="L147" s="20"/>
      <c r="M147" s="788"/>
    </row>
    <row r="148" spans="1:17" s="25" customFormat="1" ht="18.75" customHeight="1" x14ac:dyDescent="0.3">
      <c r="A148" s="25">
        <v>1</v>
      </c>
      <c r="C148" s="20"/>
      <c r="D148" s="20"/>
      <c r="F148" s="603" t="s">
        <v>116</v>
      </c>
      <c r="G148" s="606"/>
      <c r="I148" s="20"/>
      <c r="J148" s="20"/>
      <c r="L148" s="603" t="s">
        <v>116</v>
      </c>
      <c r="M148" s="802"/>
      <c r="N148" s="629"/>
      <c r="O148" s="629"/>
      <c r="P148" s="629"/>
      <c r="Q148" s="629"/>
    </row>
    <row r="149" spans="1:17" s="25" customFormat="1" ht="18.75" customHeight="1" x14ac:dyDescent="0.3">
      <c r="A149" s="25">
        <v>1</v>
      </c>
      <c r="C149" s="20"/>
      <c r="D149" s="20"/>
      <c r="F149" s="603" t="s">
        <v>134</v>
      </c>
      <c r="G149" s="606"/>
      <c r="I149" s="20"/>
      <c r="J149" s="20"/>
      <c r="L149" s="603" t="s">
        <v>134</v>
      </c>
      <c r="M149" s="802"/>
      <c r="N149" s="629"/>
      <c r="O149" s="629"/>
      <c r="P149" s="629"/>
      <c r="Q149" s="629"/>
    </row>
    <row r="150" spans="1:17" s="25" customFormat="1" ht="18.75" customHeight="1" x14ac:dyDescent="0.3">
      <c r="A150" s="25">
        <v>1</v>
      </c>
      <c r="C150" s="20"/>
      <c r="D150" s="20"/>
      <c r="F150" s="603" t="s">
        <v>117</v>
      </c>
      <c r="G150" s="606"/>
      <c r="I150" s="20"/>
      <c r="J150" s="20"/>
      <c r="L150" s="603" t="s">
        <v>117</v>
      </c>
      <c r="M150" s="802"/>
      <c r="N150" s="629"/>
      <c r="O150" s="629"/>
      <c r="P150" s="629"/>
      <c r="Q150" s="629"/>
    </row>
    <row r="151" spans="1:17" s="25" customFormat="1" ht="18.75" customHeight="1" x14ac:dyDescent="0.3">
      <c r="A151" s="25">
        <v>1</v>
      </c>
      <c r="C151" s="20"/>
      <c r="D151" s="20"/>
      <c r="F151" s="603" t="s">
        <v>257</v>
      </c>
      <c r="G151" s="606"/>
      <c r="I151" s="20"/>
      <c r="J151" s="20"/>
      <c r="L151" s="603" t="s">
        <v>257</v>
      </c>
      <c r="M151" s="802"/>
      <c r="N151" s="629"/>
      <c r="O151" s="629"/>
      <c r="P151" s="629"/>
      <c r="Q151" s="629"/>
    </row>
    <row r="152" spans="1:17" s="25" customFormat="1" ht="18.75" customHeight="1" x14ac:dyDescent="0.3">
      <c r="A152" s="25">
        <v>1</v>
      </c>
      <c r="C152" s="20"/>
      <c r="D152" s="20"/>
      <c r="E152" s="20"/>
      <c r="F152" s="20"/>
      <c r="G152" s="656"/>
      <c r="I152" s="20"/>
      <c r="J152" s="20"/>
      <c r="K152" s="20"/>
      <c r="L152" s="20"/>
      <c r="M152" s="802"/>
    </row>
    <row r="153" spans="1:17" s="25" customFormat="1" ht="18.75" customHeight="1" x14ac:dyDescent="0.3">
      <c r="A153" s="25">
        <v>1</v>
      </c>
      <c r="C153" s="20"/>
      <c r="D153" s="20"/>
      <c r="E153" s="20"/>
      <c r="F153" s="20"/>
      <c r="G153" s="656"/>
      <c r="I153" s="20"/>
      <c r="J153" s="20"/>
      <c r="K153" s="20"/>
      <c r="L153" s="20"/>
      <c r="M153" s="802"/>
    </row>
    <row r="154" spans="1:17" s="25" customFormat="1" ht="18.75" customHeight="1" x14ac:dyDescent="0.3">
      <c r="A154" s="25">
        <v>1</v>
      </c>
      <c r="C154" s="20"/>
      <c r="D154" s="20"/>
      <c r="E154" s="20"/>
      <c r="F154" s="20"/>
      <c r="G154" s="656"/>
      <c r="I154" s="20"/>
      <c r="J154" s="20"/>
      <c r="K154" s="20"/>
      <c r="L154" s="20"/>
      <c r="M154" s="802"/>
    </row>
    <row r="155" spans="1:17" s="25" customFormat="1" ht="18.75" customHeight="1" x14ac:dyDescent="0.3">
      <c r="A155" s="25">
        <v>1</v>
      </c>
      <c r="C155" s="1612" t="s">
        <v>119</v>
      </c>
      <c r="D155" s="1612"/>
      <c r="E155" s="1612"/>
      <c r="F155" s="26"/>
      <c r="G155" s="606"/>
      <c r="I155" s="1612" t="s">
        <v>119</v>
      </c>
      <c r="J155" s="1612"/>
      <c r="K155" s="1612"/>
      <c r="L155" s="26"/>
      <c r="M155" s="802"/>
    </row>
    <row r="156" spans="1:17" s="25" customFormat="1" ht="18.75" customHeight="1" x14ac:dyDescent="0.3">
      <c r="A156" s="25">
        <v>1</v>
      </c>
      <c r="C156" s="1610">
        <v>45266</v>
      </c>
      <c r="D156" s="1610"/>
      <c r="E156" s="1610"/>
      <c r="F156" s="27"/>
      <c r="G156" s="606"/>
      <c r="I156" s="1610">
        <f>C156</f>
        <v>45266</v>
      </c>
      <c r="J156" s="1610"/>
      <c r="K156" s="1610"/>
      <c r="L156" s="27"/>
      <c r="M156" s="788"/>
    </row>
    <row r="157" spans="1:17" s="25" customFormat="1" ht="18.75" customHeight="1" x14ac:dyDescent="0.3">
      <c r="A157" s="25">
        <v>1</v>
      </c>
      <c r="C157" s="20"/>
      <c r="D157" s="20"/>
      <c r="E157" s="20"/>
      <c r="F157" s="955"/>
      <c r="G157" s="956" t="s">
        <v>431</v>
      </c>
      <c r="H157" s="96"/>
      <c r="I157" s="20"/>
      <c r="J157" s="20"/>
      <c r="K157" s="20"/>
      <c r="L157" s="27"/>
      <c r="M157" s="788"/>
    </row>
    <row r="158" spans="1:17" s="25" customFormat="1" ht="18.75" customHeight="1" x14ac:dyDescent="0.3">
      <c r="A158" s="25">
        <v>1</v>
      </c>
      <c r="C158" s="882"/>
      <c r="D158" s="20"/>
      <c r="E158" s="20"/>
      <c r="F158" s="27"/>
      <c r="G158" s="606"/>
      <c r="I158" s="882"/>
      <c r="J158" s="20"/>
      <c r="K158" s="20"/>
      <c r="L158" s="27"/>
      <c r="M158" s="788"/>
    </row>
    <row r="159" spans="1:17" s="25" customFormat="1" ht="18.75" customHeight="1" x14ac:dyDescent="0.3">
      <c r="A159" s="25">
        <v>1</v>
      </c>
      <c r="B159" s="28" t="s">
        <v>120</v>
      </c>
      <c r="C159" s="29" t="s">
        <v>121</v>
      </c>
      <c r="D159" s="1611" t="s">
        <v>122</v>
      </c>
      <c r="E159" s="1611"/>
      <c r="F159" s="1611"/>
      <c r="G159" s="606"/>
      <c r="H159" s="28" t="s">
        <v>120</v>
      </c>
      <c r="I159" s="29" t="s">
        <v>121</v>
      </c>
      <c r="J159" s="1611" t="s">
        <v>123</v>
      </c>
      <c r="K159" s="1611"/>
      <c r="L159" s="1611"/>
      <c r="M159" s="788"/>
    </row>
    <row r="160" spans="1:17" s="25" customFormat="1" ht="18.75" customHeight="1" x14ac:dyDescent="0.3">
      <c r="A160" s="25">
        <v>1</v>
      </c>
      <c r="B160" s="28" t="s">
        <v>124</v>
      </c>
      <c r="C160" s="28" t="s">
        <v>265</v>
      </c>
      <c r="D160" s="29" t="s">
        <v>125</v>
      </c>
      <c r="E160" s="883" t="s">
        <v>126</v>
      </c>
      <c r="F160" s="883" t="s">
        <v>127</v>
      </c>
      <c r="G160" s="606"/>
      <c r="H160" s="28" t="s">
        <v>124</v>
      </c>
      <c r="I160" s="28" t="s">
        <v>265</v>
      </c>
      <c r="J160" s="29" t="s">
        <v>125</v>
      </c>
      <c r="K160" s="883" t="s">
        <v>126</v>
      </c>
      <c r="L160" s="883" t="s">
        <v>127</v>
      </c>
      <c r="M160" s="788"/>
    </row>
    <row r="161" spans="1:13" s="10" customFormat="1" ht="18.75" customHeight="1" x14ac:dyDescent="0.3">
      <c r="A161" s="25">
        <v>1</v>
      </c>
      <c r="B161" s="883" t="s">
        <v>8</v>
      </c>
      <c r="C161" s="6" t="s">
        <v>94</v>
      </c>
      <c r="D161" s="2" t="s">
        <v>5</v>
      </c>
      <c r="E161" s="3">
        <v>60</v>
      </c>
      <c r="F161" s="3">
        <v>125</v>
      </c>
      <c r="G161" s="606"/>
      <c r="H161" s="883"/>
      <c r="I161" s="6"/>
      <c r="J161" s="2"/>
      <c r="K161" s="3"/>
      <c r="L161" s="3"/>
      <c r="M161" s="790"/>
    </row>
    <row r="162" spans="1:13" s="50" customFormat="1" x14ac:dyDescent="0.3">
      <c r="A162" s="25">
        <v>1</v>
      </c>
      <c r="B162" s="883">
        <v>2</v>
      </c>
      <c r="C162" s="6" t="s">
        <v>61</v>
      </c>
      <c r="D162" s="2" t="s">
        <v>17</v>
      </c>
      <c r="E162" s="3">
        <v>30</v>
      </c>
      <c r="F162" s="3">
        <v>228.14999999999998</v>
      </c>
      <c r="G162" s="606"/>
      <c r="H162" s="883"/>
      <c r="I162" s="935" t="s">
        <v>430</v>
      </c>
      <c r="J162" s="2"/>
      <c r="K162" s="3"/>
      <c r="L162" s="3"/>
      <c r="M162" s="792"/>
    </row>
    <row r="163" spans="1:13" s="50" customFormat="1" x14ac:dyDescent="0.3">
      <c r="A163" s="25">
        <v>1</v>
      </c>
      <c r="B163" s="883" t="s">
        <v>0</v>
      </c>
      <c r="C163" s="6" t="s">
        <v>114</v>
      </c>
      <c r="D163" s="2" t="s">
        <v>2</v>
      </c>
      <c r="E163" s="3">
        <v>6</v>
      </c>
      <c r="F163" s="3">
        <v>28</v>
      </c>
      <c r="G163" s="606"/>
      <c r="H163" s="883"/>
      <c r="I163" s="6"/>
      <c r="J163" s="2"/>
      <c r="K163" s="3"/>
      <c r="L163" s="3"/>
      <c r="M163" s="786"/>
    </row>
    <row r="164" spans="1:13" s="25" customFormat="1" x14ac:dyDescent="0.3">
      <c r="A164" s="25">
        <v>1</v>
      </c>
      <c r="B164" s="883" t="s">
        <v>77</v>
      </c>
      <c r="C164" s="6" t="s">
        <v>107</v>
      </c>
      <c r="D164" s="2" t="s">
        <v>14</v>
      </c>
      <c r="E164" s="3">
        <v>3.4</v>
      </c>
      <c r="F164" s="3">
        <v>93.2</v>
      </c>
      <c r="G164" s="606"/>
      <c r="H164" s="883"/>
      <c r="I164" s="6"/>
      <c r="J164" s="2"/>
      <c r="K164" s="3"/>
      <c r="L164" s="3"/>
      <c r="M164" s="788"/>
    </row>
    <row r="165" spans="1:13" s="25" customFormat="1" x14ac:dyDescent="0.3">
      <c r="A165" s="25">
        <v>1</v>
      </c>
      <c r="B165" s="5">
        <v>5</v>
      </c>
      <c r="C165" s="6" t="s">
        <v>93</v>
      </c>
      <c r="D165" s="2" t="s">
        <v>2</v>
      </c>
      <c r="E165" s="3">
        <v>75</v>
      </c>
      <c r="F165" s="3">
        <v>92</v>
      </c>
      <c r="G165" s="606"/>
      <c r="H165" s="5"/>
      <c r="I165" s="6"/>
      <c r="J165" s="2"/>
      <c r="K165" s="3"/>
      <c r="L165" s="3"/>
      <c r="M165" s="788"/>
    </row>
    <row r="166" spans="1:13" s="949" customFormat="1" ht="18.75" customHeight="1" x14ac:dyDescent="0.3">
      <c r="A166" s="939">
        <v>1</v>
      </c>
      <c r="B166" s="946" t="s">
        <v>412</v>
      </c>
      <c r="C166" s="941" t="s">
        <v>80</v>
      </c>
      <c r="D166" s="942" t="s">
        <v>5</v>
      </c>
      <c r="E166" s="943">
        <v>28</v>
      </c>
      <c r="F166" s="943">
        <v>124.6</v>
      </c>
      <c r="G166" s="944"/>
      <c r="H166" s="946"/>
      <c r="I166" s="941"/>
      <c r="J166" s="942"/>
      <c r="K166" s="943"/>
      <c r="L166" s="943"/>
      <c r="M166" s="948"/>
    </row>
    <row r="167" spans="1:13" s="25" customFormat="1" x14ac:dyDescent="0.3">
      <c r="A167" s="25">
        <v>1</v>
      </c>
      <c r="B167" s="5"/>
      <c r="C167" s="6"/>
      <c r="D167" s="2"/>
      <c r="E167" s="3"/>
      <c r="F167" s="3"/>
      <c r="G167" s="656"/>
      <c r="H167" s="5"/>
      <c r="I167" s="6"/>
      <c r="J167" s="2"/>
      <c r="K167" s="3"/>
      <c r="L167" s="3"/>
      <c r="M167" s="788"/>
    </row>
    <row r="168" spans="1:13" s="25" customFormat="1" x14ac:dyDescent="0.3">
      <c r="A168" s="25">
        <v>1</v>
      </c>
      <c r="B168" s="5"/>
      <c r="C168" s="6"/>
      <c r="D168" s="2" t="s">
        <v>128</v>
      </c>
      <c r="E168" s="3">
        <f>SUM(E161:E166)</f>
        <v>202.4</v>
      </c>
      <c r="F168" s="3">
        <f>SUM(F161:F166)</f>
        <v>690.94999999999993</v>
      </c>
      <c r="G168" s="656"/>
      <c r="H168" s="5"/>
      <c r="I168" s="6"/>
      <c r="J168" s="2" t="s">
        <v>128</v>
      </c>
      <c r="K168" s="3">
        <f>SUM(K161:K166)</f>
        <v>0</v>
      </c>
      <c r="L168" s="3">
        <f>SUM(L161:L166)</f>
        <v>0</v>
      </c>
      <c r="M168" s="788"/>
    </row>
    <row r="169" spans="1:13" s="25" customFormat="1" x14ac:dyDescent="0.3">
      <c r="A169" s="25">
        <v>1</v>
      </c>
      <c r="B169" s="5"/>
      <c r="C169" s="6"/>
      <c r="D169" s="2"/>
      <c r="E169" s="3"/>
      <c r="F169" s="3"/>
      <c r="G169" s="656"/>
      <c r="H169" s="5"/>
      <c r="I169" s="6"/>
      <c r="J169" s="2"/>
      <c r="K169" s="3"/>
      <c r="L169" s="3"/>
      <c r="M169" s="788"/>
    </row>
    <row r="170" spans="1:13" s="25" customFormat="1" x14ac:dyDescent="0.3">
      <c r="A170" s="25">
        <v>1</v>
      </c>
      <c r="B170" s="28" t="s">
        <v>124</v>
      </c>
      <c r="C170" s="3" t="s">
        <v>259</v>
      </c>
      <c r="D170" s="2" t="s">
        <v>125</v>
      </c>
      <c r="E170" s="3" t="s">
        <v>126</v>
      </c>
      <c r="F170" s="3" t="s">
        <v>127</v>
      </c>
      <c r="G170" s="656"/>
      <c r="H170" s="28" t="s">
        <v>124</v>
      </c>
      <c r="I170" s="3" t="s">
        <v>247</v>
      </c>
      <c r="J170" s="2" t="s">
        <v>125</v>
      </c>
      <c r="K170" s="3" t="s">
        <v>126</v>
      </c>
      <c r="L170" s="3" t="s">
        <v>127</v>
      </c>
      <c r="M170" s="788"/>
    </row>
    <row r="171" spans="1:13" s="419" customFormat="1" x14ac:dyDescent="0.3">
      <c r="A171" s="25">
        <v>1</v>
      </c>
      <c r="B171" s="883" t="s">
        <v>8</v>
      </c>
      <c r="C171" s="6" t="s">
        <v>91</v>
      </c>
      <c r="D171" s="2" t="s">
        <v>92</v>
      </c>
      <c r="E171" s="3">
        <v>70</v>
      </c>
      <c r="F171" s="3">
        <v>122</v>
      </c>
      <c r="G171" s="606"/>
      <c r="H171" s="883"/>
      <c r="I171" s="6"/>
      <c r="J171" s="2"/>
      <c r="K171" s="3"/>
      <c r="L171" s="3"/>
      <c r="M171" s="799"/>
    </row>
    <row r="172" spans="1:13" s="257" customFormat="1" ht="19.5" customHeight="1" x14ac:dyDescent="0.3">
      <c r="A172" s="25">
        <v>1</v>
      </c>
      <c r="B172" s="883">
        <v>2</v>
      </c>
      <c r="C172" s="6" t="s">
        <v>220</v>
      </c>
      <c r="D172" s="2" t="s">
        <v>183</v>
      </c>
      <c r="E172" s="3">
        <v>65</v>
      </c>
      <c r="F172" s="3">
        <v>186.68</v>
      </c>
      <c r="G172" s="606"/>
      <c r="H172" s="883"/>
      <c r="I172" s="6"/>
      <c r="J172" s="2"/>
      <c r="K172" s="3"/>
      <c r="L172" s="3"/>
      <c r="M172" s="791"/>
    </row>
    <row r="173" spans="1:13" s="257" customFormat="1" ht="18.75" customHeight="1" x14ac:dyDescent="0.3">
      <c r="A173" s="25">
        <v>1</v>
      </c>
      <c r="B173" s="883" t="s">
        <v>0</v>
      </c>
      <c r="C173" s="6" t="s">
        <v>278</v>
      </c>
      <c r="D173" s="2" t="s">
        <v>17</v>
      </c>
      <c r="E173" s="3">
        <v>20</v>
      </c>
      <c r="F173" s="3">
        <v>184.5</v>
      </c>
      <c r="G173" s="681">
        <f>F173+F174</f>
        <v>189</v>
      </c>
      <c r="H173" s="883"/>
      <c r="I173" s="6"/>
      <c r="J173" s="2"/>
      <c r="K173" s="3"/>
      <c r="L173" s="3"/>
      <c r="M173" s="791"/>
    </row>
    <row r="174" spans="1:13" s="50" customFormat="1" x14ac:dyDescent="0.3">
      <c r="A174" s="25">
        <v>1</v>
      </c>
      <c r="B174" s="883" t="s">
        <v>77</v>
      </c>
      <c r="C174" s="6" t="s">
        <v>346</v>
      </c>
      <c r="D174" s="2" t="s">
        <v>22</v>
      </c>
      <c r="E174" s="3">
        <v>24</v>
      </c>
      <c r="F174" s="3">
        <v>4.5</v>
      </c>
      <c r="G174" s="605"/>
      <c r="H174" s="883"/>
      <c r="I174" s="6"/>
      <c r="J174" s="2"/>
      <c r="K174" s="3"/>
      <c r="L174" s="3"/>
      <c r="M174" s="786"/>
    </row>
    <row r="175" spans="1:13" s="50" customFormat="1" x14ac:dyDescent="0.3">
      <c r="A175" s="25">
        <v>1</v>
      </c>
      <c r="B175" s="883" t="s">
        <v>23</v>
      </c>
      <c r="C175" s="6" t="s">
        <v>144</v>
      </c>
      <c r="D175" s="2" t="s">
        <v>2</v>
      </c>
      <c r="E175" s="3">
        <v>15</v>
      </c>
      <c r="F175" s="3">
        <v>88</v>
      </c>
      <c r="G175" s="605"/>
      <c r="H175" s="883"/>
      <c r="I175" s="6"/>
      <c r="J175" s="2"/>
      <c r="K175" s="3"/>
      <c r="L175" s="3"/>
      <c r="M175" s="786"/>
    </row>
    <row r="176" spans="1:13" s="50" customFormat="1" x14ac:dyDescent="0.3">
      <c r="A176" s="25">
        <v>1</v>
      </c>
      <c r="B176" s="883" t="s">
        <v>51</v>
      </c>
      <c r="C176" s="6" t="s">
        <v>107</v>
      </c>
      <c r="D176" s="2" t="s">
        <v>14</v>
      </c>
      <c r="E176" s="3">
        <v>3.4</v>
      </c>
      <c r="F176" s="3">
        <v>93.2</v>
      </c>
      <c r="G176" s="656"/>
      <c r="H176" s="883"/>
      <c r="I176" s="6"/>
      <c r="J176" s="2"/>
      <c r="K176" s="3"/>
      <c r="L176" s="3"/>
      <c r="M176" s="786"/>
    </row>
    <row r="177" spans="1:13" s="25" customFormat="1" ht="19.5" customHeight="1" x14ac:dyDescent="0.3">
      <c r="A177" s="25">
        <v>1</v>
      </c>
      <c r="B177" s="883" t="s">
        <v>15</v>
      </c>
      <c r="C177" s="6" t="s">
        <v>108</v>
      </c>
      <c r="D177" s="2" t="s">
        <v>65</v>
      </c>
      <c r="E177" s="3">
        <v>1.2</v>
      </c>
      <c r="F177" s="3">
        <v>21.5</v>
      </c>
      <c r="G177" s="656"/>
      <c r="H177" s="883"/>
      <c r="I177" s="6"/>
      <c r="J177" s="2"/>
      <c r="K177" s="3"/>
      <c r="L177" s="3"/>
      <c r="M177" s="788"/>
    </row>
    <row r="178" spans="1:13" s="949" customFormat="1" ht="18.75" customHeight="1" x14ac:dyDescent="0.3">
      <c r="A178" s="939">
        <v>1</v>
      </c>
      <c r="B178" s="946" t="s">
        <v>412</v>
      </c>
      <c r="C178" s="941" t="s">
        <v>80</v>
      </c>
      <c r="D178" s="942" t="s">
        <v>5</v>
      </c>
      <c r="E178" s="943">
        <v>28</v>
      </c>
      <c r="F178" s="943">
        <v>124.6</v>
      </c>
      <c r="G178" s="944"/>
      <c r="H178" s="946"/>
      <c r="I178" s="941"/>
      <c r="J178" s="942"/>
      <c r="K178" s="943"/>
      <c r="L178" s="943"/>
      <c r="M178" s="948"/>
    </row>
    <row r="179" spans="1:13" s="50" customFormat="1" ht="18.75" customHeight="1" x14ac:dyDescent="0.3">
      <c r="A179" s="25">
        <v>1</v>
      </c>
      <c r="B179" s="883"/>
      <c r="C179" s="6"/>
      <c r="D179" s="2"/>
      <c r="E179" s="3"/>
      <c r="F179" s="3"/>
      <c r="G179" s="606"/>
      <c r="H179" s="883"/>
      <c r="I179" s="6"/>
      <c r="J179" s="2"/>
      <c r="K179" s="3"/>
      <c r="L179" s="3"/>
      <c r="M179" s="786"/>
    </row>
    <row r="180" spans="1:13" s="25" customFormat="1" x14ac:dyDescent="0.3">
      <c r="A180" s="25">
        <v>1</v>
      </c>
      <c r="B180" s="883"/>
      <c r="C180" s="6"/>
      <c r="D180" s="2" t="s">
        <v>128</v>
      </c>
      <c r="E180" s="3">
        <f>SUM(E171:E178)</f>
        <v>226.6</v>
      </c>
      <c r="F180" s="3">
        <f>SUM(F171:F178)</f>
        <v>824.98000000000013</v>
      </c>
      <c r="G180" s="931"/>
      <c r="H180" s="883"/>
      <c r="I180" s="6"/>
      <c r="J180" s="2" t="s">
        <v>128</v>
      </c>
      <c r="K180" s="3">
        <f>SUM(K171:K178)</f>
        <v>0</v>
      </c>
      <c r="L180" s="3">
        <f>SUM(L171:L178)</f>
        <v>0</v>
      </c>
      <c r="M180" s="788"/>
    </row>
    <row r="181" spans="1:13" s="25" customFormat="1" x14ac:dyDescent="0.3">
      <c r="A181" s="25">
        <v>1</v>
      </c>
      <c r="B181" s="5"/>
      <c r="C181" s="6"/>
      <c r="D181" s="2"/>
      <c r="E181" s="3"/>
      <c r="F181" s="3"/>
      <c r="G181" s="831"/>
      <c r="H181" s="5"/>
      <c r="I181" s="6"/>
      <c r="J181" s="2"/>
      <c r="K181" s="3"/>
      <c r="L181" s="3"/>
      <c r="M181" s="788"/>
    </row>
    <row r="182" spans="1:13" s="25" customFormat="1" x14ac:dyDescent="0.3">
      <c r="A182" s="25">
        <v>1</v>
      </c>
      <c r="B182" s="5"/>
      <c r="C182" s="6"/>
      <c r="D182" s="2"/>
      <c r="E182" s="3"/>
      <c r="F182" s="3"/>
      <c r="G182" s="831"/>
      <c r="H182" s="5"/>
      <c r="I182" s="6"/>
      <c r="J182" s="2"/>
      <c r="K182" s="3"/>
      <c r="L182" s="3"/>
      <c r="M182" s="788"/>
    </row>
    <row r="183" spans="1:13" s="25" customFormat="1" x14ac:dyDescent="0.3">
      <c r="A183" s="25">
        <v>1</v>
      </c>
      <c r="B183" s="883"/>
      <c r="C183" s="6"/>
      <c r="D183" s="2" t="s">
        <v>136</v>
      </c>
      <c r="E183" s="3">
        <f>+E180+E168</f>
        <v>429</v>
      </c>
      <c r="F183" s="3">
        <f>+F180+F168</f>
        <v>1515.93</v>
      </c>
      <c r="G183" s="932"/>
      <c r="H183" s="3"/>
      <c r="I183" s="3"/>
      <c r="J183" s="3" t="s">
        <v>136</v>
      </c>
      <c r="K183" s="3">
        <f>+K180+K168</f>
        <v>0</v>
      </c>
      <c r="L183" s="3">
        <f>+L180+L168</f>
        <v>0</v>
      </c>
      <c r="M183" s="788"/>
    </row>
    <row r="184" spans="1:13" s="25" customFormat="1" ht="18.75" customHeight="1" x14ac:dyDescent="0.3">
      <c r="A184" s="25">
        <v>1</v>
      </c>
      <c r="C184" s="20"/>
      <c r="D184" s="20"/>
      <c r="F184" s="24"/>
      <c r="G184" s="834"/>
      <c r="I184" s="20"/>
      <c r="J184" s="20"/>
      <c r="L184" s="24"/>
      <c r="M184" s="788"/>
    </row>
    <row r="185" spans="1:13" s="25" customFormat="1" ht="18.75" customHeight="1" x14ac:dyDescent="0.3">
      <c r="A185" s="25">
        <v>1</v>
      </c>
      <c r="C185" s="20"/>
      <c r="D185" s="20"/>
      <c r="F185" s="24"/>
      <c r="G185" s="606"/>
      <c r="I185" s="20"/>
      <c r="J185" s="20"/>
      <c r="L185" s="24"/>
      <c r="M185" s="788"/>
    </row>
    <row r="186" spans="1:13" s="25" customFormat="1" x14ac:dyDescent="0.3">
      <c r="A186" s="25">
        <v>1</v>
      </c>
      <c r="B186" s="461"/>
      <c r="C186" s="461"/>
      <c r="D186" s="461"/>
      <c r="E186" s="461"/>
      <c r="F186" s="461"/>
      <c r="G186" s="660"/>
      <c r="H186" s="36"/>
      <c r="I186" s="463"/>
      <c r="J186" s="463"/>
      <c r="K186" s="463"/>
      <c r="L186" s="463"/>
      <c r="M186" s="788"/>
    </row>
    <row r="187" spans="1:13" s="25" customFormat="1" x14ac:dyDescent="0.3">
      <c r="A187" s="25">
        <v>1</v>
      </c>
      <c r="B187" s="461"/>
      <c r="C187" s="36"/>
      <c r="D187" s="462"/>
      <c r="E187" s="463"/>
      <c r="F187" s="463"/>
      <c r="G187" s="659"/>
      <c r="H187" s="463"/>
      <c r="I187" s="463"/>
      <c r="J187" s="463"/>
      <c r="K187" s="463"/>
      <c r="L187" s="463"/>
      <c r="M187" s="788"/>
    </row>
    <row r="188" spans="1:13" s="25" customFormat="1" ht="18.75" customHeight="1" x14ac:dyDescent="0.3">
      <c r="A188" s="25">
        <v>1</v>
      </c>
      <c r="C188" s="37" t="s">
        <v>130</v>
      </c>
      <c r="E188" s="94" t="s">
        <v>131</v>
      </c>
      <c r="F188" s="20"/>
      <c r="G188" s="606"/>
      <c r="I188" s="37" t="s">
        <v>130</v>
      </c>
      <c r="K188" s="94" t="s">
        <v>131</v>
      </c>
      <c r="L188" s="20"/>
      <c r="M188" s="788"/>
    </row>
    <row r="189" spans="1:13" s="25" customFormat="1" ht="51.75" customHeight="1" x14ac:dyDescent="0.3">
      <c r="A189" s="25">
        <v>1</v>
      </c>
      <c r="C189" s="38" t="s">
        <v>132</v>
      </c>
      <c r="E189" s="38" t="s">
        <v>140</v>
      </c>
      <c r="F189" s="39"/>
      <c r="G189" s="606"/>
      <c r="I189" s="38" t="s">
        <v>139</v>
      </c>
      <c r="K189" s="38" t="s">
        <v>140</v>
      </c>
      <c r="L189" s="39"/>
      <c r="M189" s="788"/>
    </row>
    <row r="190" spans="1:13" s="25" customFormat="1" ht="23.25" customHeight="1" x14ac:dyDescent="0.3">
      <c r="A190" s="25">
        <v>1</v>
      </c>
      <c r="C190" s="38"/>
      <c r="E190" s="38"/>
      <c r="F190" s="39"/>
      <c r="G190" s="606"/>
      <c r="H190" s="38"/>
      <c r="J190" s="38"/>
      <c r="K190" s="39"/>
      <c r="L190" s="38"/>
      <c r="M190" s="788"/>
    </row>
    <row r="191" spans="1:13" x14ac:dyDescent="0.3">
      <c r="A191" s="25">
        <v>1</v>
      </c>
      <c r="B191" s="848"/>
      <c r="C191" s="849"/>
      <c r="D191" s="849"/>
      <c r="E191" s="849"/>
      <c r="F191" s="849"/>
      <c r="G191" s="853"/>
      <c r="H191" s="848"/>
      <c r="I191" s="849"/>
      <c r="J191" s="849"/>
      <c r="K191" s="849"/>
      <c r="L191" s="849"/>
    </row>
    <row r="192" spans="1:13" x14ac:dyDescent="0.3">
      <c r="A192" s="25">
        <v>1</v>
      </c>
      <c r="B192" s="25"/>
      <c r="H192" s="257"/>
      <c r="I192" s="32"/>
      <c r="J192" s="32"/>
      <c r="K192" s="32"/>
      <c r="L192" s="32"/>
    </row>
    <row r="193" spans="1:17" s="25" customFormat="1" ht="18.75" customHeight="1" x14ac:dyDescent="0.3">
      <c r="A193" s="25">
        <v>1</v>
      </c>
      <c r="C193" s="22" t="s">
        <v>115</v>
      </c>
      <c r="D193" s="20"/>
      <c r="E193" s="20"/>
      <c r="F193" s="20"/>
      <c r="G193" s="656"/>
      <c r="I193" s="22" t="s">
        <v>115</v>
      </c>
      <c r="J193" s="20"/>
      <c r="K193" s="20"/>
      <c r="L193" s="20"/>
      <c r="M193" s="788"/>
    </row>
    <row r="194" spans="1:17" s="25" customFormat="1" ht="18.75" customHeight="1" x14ac:dyDescent="0.3">
      <c r="A194" s="25">
        <v>1</v>
      </c>
      <c r="C194" s="22" t="s">
        <v>137</v>
      </c>
      <c r="D194" s="20"/>
      <c r="E194" s="20"/>
      <c r="F194" s="20"/>
      <c r="G194" s="606"/>
      <c r="I194" s="22" t="s">
        <v>138</v>
      </c>
      <c r="J194" s="20"/>
      <c r="K194" s="20"/>
      <c r="L194" s="20"/>
      <c r="M194" s="788"/>
    </row>
    <row r="195" spans="1:17" s="25" customFormat="1" ht="18.75" customHeight="1" x14ac:dyDescent="0.3">
      <c r="A195" s="25">
        <v>1</v>
      </c>
      <c r="C195" s="20"/>
      <c r="D195" s="20"/>
      <c r="E195" s="20"/>
      <c r="F195" s="20"/>
      <c r="G195" s="606"/>
      <c r="I195" s="20"/>
      <c r="J195" s="20"/>
      <c r="K195" s="20"/>
      <c r="L195" s="20"/>
      <c r="M195" s="788"/>
    </row>
    <row r="196" spans="1:17" s="25" customFormat="1" ht="18.75" customHeight="1" x14ac:dyDescent="0.3">
      <c r="A196" s="25">
        <v>1</v>
      </c>
      <c r="C196" s="20"/>
      <c r="D196" s="20"/>
      <c r="F196" s="603" t="s">
        <v>116</v>
      </c>
      <c r="G196" s="606"/>
      <c r="I196" s="20"/>
      <c r="J196" s="20"/>
      <c r="L196" s="603" t="s">
        <v>116</v>
      </c>
      <c r="M196" s="802"/>
      <c r="N196" s="629"/>
      <c r="O196" s="629"/>
      <c r="P196" s="629"/>
      <c r="Q196" s="629"/>
    </row>
    <row r="197" spans="1:17" s="25" customFormat="1" ht="18.75" customHeight="1" x14ac:dyDescent="0.3">
      <c r="A197" s="25">
        <v>1</v>
      </c>
      <c r="C197" s="20"/>
      <c r="D197" s="20"/>
      <c r="F197" s="603" t="s">
        <v>134</v>
      </c>
      <c r="G197" s="606"/>
      <c r="I197" s="20"/>
      <c r="J197" s="20"/>
      <c r="L197" s="603" t="s">
        <v>134</v>
      </c>
      <c r="M197" s="802"/>
      <c r="N197" s="629"/>
      <c r="O197" s="629"/>
      <c r="P197" s="629"/>
      <c r="Q197" s="629"/>
    </row>
    <row r="198" spans="1:17" s="25" customFormat="1" ht="18.75" customHeight="1" x14ac:dyDescent="0.3">
      <c r="A198" s="25">
        <v>1</v>
      </c>
      <c r="C198" s="20"/>
      <c r="D198" s="20"/>
      <c r="F198" s="603" t="s">
        <v>117</v>
      </c>
      <c r="G198" s="606"/>
      <c r="I198" s="20"/>
      <c r="J198" s="20"/>
      <c r="L198" s="603" t="s">
        <v>117</v>
      </c>
      <c r="M198" s="802"/>
      <c r="N198" s="629"/>
      <c r="O198" s="629"/>
      <c r="P198" s="629"/>
      <c r="Q198" s="629"/>
    </row>
    <row r="199" spans="1:17" s="25" customFormat="1" ht="18.75" customHeight="1" x14ac:dyDescent="0.3">
      <c r="A199" s="25">
        <v>1</v>
      </c>
      <c r="C199" s="20"/>
      <c r="D199" s="20"/>
      <c r="F199" s="603" t="s">
        <v>257</v>
      </c>
      <c r="G199" s="606"/>
      <c r="I199" s="20"/>
      <c r="J199" s="20"/>
      <c r="L199" s="603" t="s">
        <v>257</v>
      </c>
      <c r="M199" s="802"/>
      <c r="N199" s="629"/>
      <c r="O199" s="629"/>
      <c r="P199" s="629"/>
      <c r="Q199" s="629"/>
    </row>
    <row r="200" spans="1:17" s="25" customFormat="1" ht="18.75" customHeight="1" x14ac:dyDescent="0.3">
      <c r="A200" s="25">
        <v>1</v>
      </c>
      <c r="C200" s="20"/>
      <c r="D200" s="20"/>
      <c r="E200" s="20"/>
      <c r="F200" s="20"/>
      <c r="G200" s="656"/>
      <c r="I200" s="20"/>
      <c r="J200" s="20"/>
      <c r="K200" s="20"/>
      <c r="L200" s="20"/>
      <c r="M200" s="802"/>
    </row>
    <row r="201" spans="1:17" s="25" customFormat="1" ht="18.75" customHeight="1" x14ac:dyDescent="0.3">
      <c r="A201" s="25">
        <v>1</v>
      </c>
      <c r="C201" s="20"/>
      <c r="D201" s="20"/>
      <c r="E201" s="20"/>
      <c r="F201" s="20"/>
      <c r="G201" s="656"/>
      <c r="I201" s="20"/>
      <c r="J201" s="20"/>
      <c r="K201" s="20"/>
      <c r="L201" s="20"/>
      <c r="M201" s="802"/>
    </row>
    <row r="202" spans="1:17" s="25" customFormat="1" ht="18.75" customHeight="1" x14ac:dyDescent="0.3">
      <c r="A202" s="25">
        <v>1</v>
      </c>
      <c r="C202" s="20"/>
      <c r="D202" s="20"/>
      <c r="E202" s="20"/>
      <c r="F202" s="20"/>
      <c r="G202" s="656"/>
      <c r="I202" s="20"/>
      <c r="J202" s="20"/>
      <c r="K202" s="20"/>
      <c r="L202" s="20"/>
      <c r="M202" s="802"/>
    </row>
    <row r="203" spans="1:17" s="25" customFormat="1" ht="18.75" customHeight="1" x14ac:dyDescent="0.3">
      <c r="A203" s="939">
        <v>1</v>
      </c>
      <c r="C203" s="1612" t="s">
        <v>119</v>
      </c>
      <c r="D203" s="1612"/>
      <c r="E203" s="1612"/>
      <c r="F203" s="26"/>
      <c r="G203" s="606"/>
      <c r="I203" s="1612" t="s">
        <v>119</v>
      </c>
      <c r="J203" s="1612"/>
      <c r="K203" s="1612"/>
      <c r="L203" s="26"/>
      <c r="M203" s="802"/>
    </row>
    <row r="204" spans="1:17" s="25" customFormat="1" ht="18.75" customHeight="1" x14ac:dyDescent="0.3">
      <c r="A204" s="25">
        <v>1</v>
      </c>
      <c r="C204" s="1610">
        <v>45206</v>
      </c>
      <c r="D204" s="1610"/>
      <c r="E204" s="1610"/>
      <c r="F204" s="27"/>
      <c r="G204" s="606"/>
      <c r="I204" s="1610">
        <f>C204</f>
        <v>45206</v>
      </c>
      <c r="J204" s="1610"/>
      <c r="K204" s="1610"/>
      <c r="L204" s="27"/>
      <c r="M204" s="788"/>
    </row>
    <row r="205" spans="1:17" s="25" customFormat="1" ht="18.75" customHeight="1" x14ac:dyDescent="0.3">
      <c r="A205" s="25">
        <v>1</v>
      </c>
      <c r="C205" s="20"/>
      <c r="D205" s="20"/>
      <c r="E205" s="20"/>
      <c r="F205" s="27"/>
      <c r="G205" s="606"/>
      <c r="I205" s="20"/>
      <c r="J205" s="20"/>
      <c r="K205" s="20"/>
      <c r="L205" s="27"/>
      <c r="M205" s="788"/>
    </row>
    <row r="206" spans="1:17" s="25" customFormat="1" ht="18.75" customHeight="1" x14ac:dyDescent="0.3">
      <c r="A206" s="25">
        <v>1</v>
      </c>
      <c r="C206" s="882"/>
      <c r="D206" s="20"/>
      <c r="E206" s="20"/>
      <c r="F206" s="27"/>
      <c r="G206" s="606"/>
      <c r="I206" s="882"/>
      <c r="J206" s="20"/>
      <c r="K206" s="20"/>
      <c r="L206" s="27"/>
      <c r="M206" s="788"/>
    </row>
    <row r="207" spans="1:17" s="25" customFormat="1" ht="18.75" customHeight="1" x14ac:dyDescent="0.3">
      <c r="A207" s="25">
        <v>1</v>
      </c>
      <c r="B207" s="28" t="s">
        <v>120</v>
      </c>
      <c r="C207" s="29" t="s">
        <v>121</v>
      </c>
      <c r="D207" s="1611" t="s">
        <v>122</v>
      </c>
      <c r="E207" s="1611"/>
      <c r="F207" s="1611"/>
      <c r="G207" s="606"/>
      <c r="H207" s="28" t="s">
        <v>120</v>
      </c>
      <c r="I207" s="29" t="s">
        <v>121</v>
      </c>
      <c r="J207" s="1611" t="s">
        <v>123</v>
      </c>
      <c r="K207" s="1611"/>
      <c r="L207" s="1611"/>
      <c r="M207" s="788"/>
    </row>
    <row r="208" spans="1:17" s="25" customFormat="1" ht="18.75" customHeight="1" x14ac:dyDescent="0.3">
      <c r="A208" s="25">
        <v>1</v>
      </c>
      <c r="B208" s="28" t="s">
        <v>124</v>
      </c>
      <c r="C208" s="28" t="s">
        <v>265</v>
      </c>
      <c r="D208" s="29" t="s">
        <v>125</v>
      </c>
      <c r="E208" s="883" t="s">
        <v>126</v>
      </c>
      <c r="F208" s="883" t="s">
        <v>127</v>
      </c>
      <c r="G208" s="606"/>
      <c r="H208" s="28" t="s">
        <v>124</v>
      </c>
      <c r="I208" s="28" t="s">
        <v>265</v>
      </c>
      <c r="J208" s="29" t="s">
        <v>125</v>
      </c>
      <c r="K208" s="883" t="s">
        <v>126</v>
      </c>
      <c r="L208" s="883" t="s">
        <v>127</v>
      </c>
      <c r="M208" s="788"/>
    </row>
    <row r="209" spans="1:13" s="25" customFormat="1" ht="19.5" customHeight="1" x14ac:dyDescent="0.3">
      <c r="A209" s="25">
        <v>1</v>
      </c>
      <c r="B209" s="5">
        <v>1</v>
      </c>
      <c r="C209" s="6" t="s">
        <v>103</v>
      </c>
      <c r="D209" s="2" t="s">
        <v>104</v>
      </c>
      <c r="E209" s="3">
        <v>50</v>
      </c>
      <c r="F209" s="3">
        <v>220</v>
      </c>
      <c r="G209" s="605"/>
      <c r="H209" s="5">
        <v>1</v>
      </c>
      <c r="I209" s="6" t="s">
        <v>103</v>
      </c>
      <c r="J209" s="2" t="s">
        <v>104</v>
      </c>
      <c r="K209" s="3">
        <v>50</v>
      </c>
      <c r="L209" s="3">
        <v>220</v>
      </c>
      <c r="M209" s="788"/>
    </row>
    <row r="210" spans="1:13" s="50" customFormat="1" x14ac:dyDescent="0.3">
      <c r="A210" s="25">
        <v>1</v>
      </c>
      <c r="B210" s="883" t="s">
        <v>3</v>
      </c>
      <c r="C210" s="6" t="s">
        <v>260</v>
      </c>
      <c r="D210" s="2" t="s">
        <v>17</v>
      </c>
      <c r="E210" s="3">
        <v>25</v>
      </c>
      <c r="F210" s="3">
        <v>182.25</v>
      </c>
      <c r="G210" s="605"/>
      <c r="H210" s="883" t="s">
        <v>3</v>
      </c>
      <c r="I210" s="6" t="s">
        <v>260</v>
      </c>
      <c r="J210" s="2" t="s">
        <v>44</v>
      </c>
      <c r="K210" s="3">
        <v>30</v>
      </c>
      <c r="L210" s="3">
        <v>218.7</v>
      </c>
      <c r="M210" s="792"/>
    </row>
    <row r="211" spans="1:13" s="4" customFormat="1" x14ac:dyDescent="0.3">
      <c r="A211" s="25">
        <v>1</v>
      </c>
      <c r="B211" s="883" t="s">
        <v>0</v>
      </c>
      <c r="C211" s="6" t="s">
        <v>347</v>
      </c>
      <c r="D211" s="2" t="s">
        <v>14</v>
      </c>
      <c r="E211" s="3">
        <v>24</v>
      </c>
      <c r="F211" s="3">
        <v>3.9199999999999995</v>
      </c>
      <c r="G211" s="606"/>
      <c r="H211" s="883" t="s">
        <v>0</v>
      </c>
      <c r="I211" s="6" t="s">
        <v>347</v>
      </c>
      <c r="J211" s="2" t="s">
        <v>14</v>
      </c>
      <c r="K211" s="3">
        <v>24</v>
      </c>
      <c r="L211" s="3">
        <v>3.9199999999999995</v>
      </c>
      <c r="M211" s="790"/>
    </row>
    <row r="212" spans="1:13" s="50" customFormat="1" x14ac:dyDescent="0.3">
      <c r="A212" s="25">
        <v>1</v>
      </c>
      <c r="B212" s="883" t="s">
        <v>77</v>
      </c>
      <c r="C212" s="6" t="s">
        <v>114</v>
      </c>
      <c r="D212" s="2" t="s">
        <v>2</v>
      </c>
      <c r="E212" s="3">
        <v>6</v>
      </c>
      <c r="F212" s="3">
        <v>28</v>
      </c>
      <c r="G212" s="605"/>
      <c r="H212" s="883" t="s">
        <v>77</v>
      </c>
      <c r="I212" s="6" t="s">
        <v>114</v>
      </c>
      <c r="J212" s="2" t="s">
        <v>2</v>
      </c>
      <c r="K212" s="3">
        <v>6</v>
      </c>
      <c r="L212" s="3">
        <v>28</v>
      </c>
      <c r="M212" s="786"/>
    </row>
    <row r="213" spans="1:13" s="25" customFormat="1" x14ac:dyDescent="0.3">
      <c r="A213" s="25">
        <v>1</v>
      </c>
      <c r="B213" s="883" t="s">
        <v>23</v>
      </c>
      <c r="C213" s="6" t="s">
        <v>107</v>
      </c>
      <c r="D213" s="2" t="s">
        <v>14</v>
      </c>
      <c r="E213" s="3">
        <v>3.4</v>
      </c>
      <c r="F213" s="3">
        <v>93.2</v>
      </c>
      <c r="G213" s="606"/>
      <c r="H213" s="883" t="s">
        <v>23</v>
      </c>
      <c r="I213" s="6" t="s">
        <v>107</v>
      </c>
      <c r="J213" s="2" t="s">
        <v>14</v>
      </c>
      <c r="K213" s="3">
        <v>3.4</v>
      </c>
      <c r="L213" s="3">
        <v>93.2</v>
      </c>
      <c r="M213" s="788"/>
    </row>
    <row r="214" spans="1:13" s="25" customFormat="1" x14ac:dyDescent="0.3">
      <c r="A214" s="25">
        <v>1</v>
      </c>
      <c r="B214" s="5">
        <v>6</v>
      </c>
      <c r="C214" s="6" t="s">
        <v>93</v>
      </c>
      <c r="D214" s="2" t="s">
        <v>2</v>
      </c>
      <c r="E214" s="3">
        <v>75</v>
      </c>
      <c r="F214" s="3">
        <v>92</v>
      </c>
      <c r="G214" s="606"/>
      <c r="H214" s="5">
        <v>6</v>
      </c>
      <c r="I214" s="6" t="s">
        <v>93</v>
      </c>
      <c r="J214" s="2" t="s">
        <v>2</v>
      </c>
      <c r="K214" s="3">
        <v>75</v>
      </c>
      <c r="L214" s="3">
        <v>92</v>
      </c>
      <c r="M214" s="788"/>
    </row>
    <row r="215" spans="1:13" s="949" customFormat="1" ht="18.75" customHeight="1" x14ac:dyDescent="0.3">
      <c r="A215" s="939">
        <v>1</v>
      </c>
      <c r="B215" s="946" t="s">
        <v>15</v>
      </c>
      <c r="C215" s="941" t="s">
        <v>80</v>
      </c>
      <c r="D215" s="942" t="s">
        <v>5</v>
      </c>
      <c r="E215" s="943">
        <v>28</v>
      </c>
      <c r="F215" s="943">
        <v>124.6</v>
      </c>
      <c r="G215" s="944"/>
      <c r="H215" s="946" t="s">
        <v>15</v>
      </c>
      <c r="I215" s="941" t="s">
        <v>80</v>
      </c>
      <c r="J215" s="942" t="s">
        <v>5</v>
      </c>
      <c r="K215" s="943">
        <v>28</v>
      </c>
      <c r="L215" s="943">
        <v>124.6</v>
      </c>
      <c r="M215" s="948"/>
    </row>
    <row r="216" spans="1:13" s="25" customFormat="1" x14ac:dyDescent="0.3">
      <c r="A216" s="25">
        <v>1</v>
      </c>
      <c r="B216" s="5"/>
      <c r="C216" s="6"/>
      <c r="D216" s="2"/>
      <c r="E216" s="3"/>
      <c r="F216" s="3"/>
      <c r="G216" s="656"/>
      <c r="H216" s="5"/>
      <c r="I216" s="6"/>
      <c r="J216" s="2"/>
      <c r="K216" s="3"/>
      <c r="L216" s="3"/>
      <c r="M216" s="788"/>
    </row>
    <row r="217" spans="1:13" s="25" customFormat="1" x14ac:dyDescent="0.3">
      <c r="A217" s="25">
        <v>1</v>
      </c>
      <c r="B217" s="5"/>
      <c r="C217" s="6"/>
      <c r="D217" s="2" t="s">
        <v>128</v>
      </c>
      <c r="E217" s="3">
        <f>SUM(E209:E215)</f>
        <v>211.4</v>
      </c>
      <c r="F217" s="3">
        <f>SUM(F209:F215)</f>
        <v>743.97</v>
      </c>
      <c r="G217" s="656"/>
      <c r="H217" s="5"/>
      <c r="I217" s="6"/>
      <c r="J217" s="2" t="s">
        <v>128</v>
      </c>
      <c r="K217" s="3">
        <f>SUM(K209:K215)</f>
        <v>216.4</v>
      </c>
      <c r="L217" s="3">
        <f>SUM(L209:L215)</f>
        <v>780.42000000000007</v>
      </c>
      <c r="M217" s="788"/>
    </row>
    <row r="218" spans="1:13" s="25" customFormat="1" x14ac:dyDescent="0.3">
      <c r="A218" s="25">
        <v>1</v>
      </c>
      <c r="B218" s="5"/>
      <c r="C218" s="6"/>
      <c r="D218" s="2"/>
      <c r="E218" s="3"/>
      <c r="F218" s="3"/>
      <c r="G218" s="656"/>
      <c r="H218" s="5"/>
      <c r="I218" s="6"/>
      <c r="J218" s="2"/>
      <c r="K218" s="3"/>
      <c r="L218" s="3"/>
      <c r="M218" s="788"/>
    </row>
    <row r="219" spans="1:13" s="25" customFormat="1" x14ac:dyDescent="0.3">
      <c r="A219" s="25">
        <v>1</v>
      </c>
      <c r="B219" s="28" t="s">
        <v>124</v>
      </c>
      <c r="C219" s="3" t="s">
        <v>259</v>
      </c>
      <c r="D219" s="2" t="s">
        <v>125</v>
      </c>
      <c r="E219" s="3" t="s">
        <v>126</v>
      </c>
      <c r="F219" s="3" t="s">
        <v>127</v>
      </c>
      <c r="G219" s="656"/>
      <c r="H219" s="28" t="s">
        <v>124</v>
      </c>
      <c r="I219" s="3" t="s">
        <v>247</v>
      </c>
      <c r="J219" s="2" t="s">
        <v>125</v>
      </c>
      <c r="K219" s="3" t="s">
        <v>126</v>
      </c>
      <c r="L219" s="3" t="s">
        <v>127</v>
      </c>
      <c r="M219" s="788"/>
    </row>
    <row r="220" spans="1:13" s="25" customFormat="1" ht="19.5" customHeight="1" x14ac:dyDescent="0.3">
      <c r="A220" s="25">
        <v>1</v>
      </c>
      <c r="B220" s="883" t="s">
        <v>8</v>
      </c>
      <c r="C220" s="6" t="s">
        <v>355</v>
      </c>
      <c r="D220" s="2" t="s">
        <v>9</v>
      </c>
      <c r="E220" s="3">
        <v>60</v>
      </c>
      <c r="F220" s="3">
        <v>132</v>
      </c>
      <c r="G220" s="656"/>
      <c r="H220" s="883" t="s">
        <v>8</v>
      </c>
      <c r="I220" s="6" t="s">
        <v>355</v>
      </c>
      <c r="J220" s="2" t="s">
        <v>9</v>
      </c>
      <c r="K220" s="3">
        <v>60</v>
      </c>
      <c r="L220" s="3">
        <v>132</v>
      </c>
      <c r="M220" s="788"/>
    </row>
    <row r="221" spans="1:13" s="389" customFormat="1" x14ac:dyDescent="0.3">
      <c r="A221" s="25">
        <v>1</v>
      </c>
      <c r="B221" s="883" t="s">
        <v>3</v>
      </c>
      <c r="C221" s="6" t="s">
        <v>30</v>
      </c>
      <c r="D221" s="2" t="s">
        <v>28</v>
      </c>
      <c r="E221" s="3">
        <v>75</v>
      </c>
      <c r="F221" s="3">
        <v>222</v>
      </c>
      <c r="G221" s="656"/>
      <c r="H221" s="883" t="s">
        <v>3</v>
      </c>
      <c r="I221" s="6" t="s">
        <v>30</v>
      </c>
      <c r="J221" s="2" t="s">
        <v>7</v>
      </c>
      <c r="K221" s="3">
        <v>95</v>
      </c>
      <c r="L221" s="3">
        <v>333</v>
      </c>
      <c r="M221" s="795"/>
    </row>
    <row r="222" spans="1:13" s="420" customFormat="1" x14ac:dyDescent="0.3">
      <c r="A222" s="25">
        <v>1</v>
      </c>
      <c r="B222" s="883" t="s">
        <v>0</v>
      </c>
      <c r="C222" s="6" t="s">
        <v>43</v>
      </c>
      <c r="D222" s="2" t="s">
        <v>17</v>
      </c>
      <c r="E222" s="3">
        <v>45</v>
      </c>
      <c r="F222" s="3">
        <v>242.70999999999998</v>
      </c>
      <c r="G222" s="606"/>
      <c r="H222" s="883" t="s">
        <v>0</v>
      </c>
      <c r="I222" s="6" t="s">
        <v>43</v>
      </c>
      <c r="J222" s="2" t="s">
        <v>44</v>
      </c>
      <c r="K222" s="3">
        <v>51</v>
      </c>
      <c r="L222" s="3">
        <v>298.71999999999997</v>
      </c>
      <c r="M222" s="796"/>
    </row>
    <row r="223" spans="1:13" s="50" customFormat="1" x14ac:dyDescent="0.3">
      <c r="A223" s="25">
        <v>1</v>
      </c>
      <c r="B223" s="883" t="s">
        <v>77</v>
      </c>
      <c r="C223" s="6" t="s">
        <v>346</v>
      </c>
      <c r="D223" s="2" t="s">
        <v>22</v>
      </c>
      <c r="E223" s="3">
        <v>24</v>
      </c>
      <c r="F223" s="3">
        <v>4.5</v>
      </c>
      <c r="G223" s="605"/>
      <c r="H223" s="883" t="s">
        <v>77</v>
      </c>
      <c r="I223" s="6" t="s">
        <v>346</v>
      </c>
      <c r="J223" s="2" t="s">
        <v>22</v>
      </c>
      <c r="K223" s="3">
        <v>24</v>
      </c>
      <c r="L223" s="3">
        <v>4.5</v>
      </c>
      <c r="M223" s="786"/>
    </row>
    <row r="224" spans="1:13" s="25" customFormat="1" ht="19.5" customHeight="1" x14ac:dyDescent="0.3">
      <c r="A224" s="25">
        <v>1</v>
      </c>
      <c r="B224" s="883" t="s">
        <v>23</v>
      </c>
      <c r="C224" s="6" t="s">
        <v>113</v>
      </c>
      <c r="D224" s="2" t="s">
        <v>2</v>
      </c>
      <c r="E224" s="3">
        <v>15</v>
      </c>
      <c r="F224" s="3">
        <v>94.2</v>
      </c>
      <c r="G224" s="656"/>
      <c r="H224" s="883" t="s">
        <v>23</v>
      </c>
      <c r="I224" s="6" t="s">
        <v>113</v>
      </c>
      <c r="J224" s="2" t="s">
        <v>2</v>
      </c>
      <c r="K224" s="3">
        <v>15</v>
      </c>
      <c r="L224" s="3">
        <v>94.2</v>
      </c>
      <c r="M224" s="788"/>
    </row>
    <row r="225" spans="1:13" s="50" customFormat="1" x14ac:dyDescent="0.3">
      <c r="A225" s="25">
        <v>1</v>
      </c>
      <c r="B225" s="883" t="s">
        <v>51</v>
      </c>
      <c r="C225" s="6" t="s">
        <v>107</v>
      </c>
      <c r="D225" s="2" t="s">
        <v>14</v>
      </c>
      <c r="E225" s="3">
        <v>3.4</v>
      </c>
      <c r="F225" s="3">
        <v>93.2</v>
      </c>
      <c r="G225" s="656"/>
      <c r="H225" s="883" t="s">
        <v>51</v>
      </c>
      <c r="I225" s="6" t="s">
        <v>107</v>
      </c>
      <c r="J225" s="2" t="s">
        <v>14</v>
      </c>
      <c r="K225" s="3">
        <v>3.4</v>
      </c>
      <c r="L225" s="3">
        <v>93.2</v>
      </c>
      <c r="M225" s="786"/>
    </row>
    <row r="226" spans="1:13" s="25" customFormat="1" ht="19.5" customHeight="1" x14ac:dyDescent="0.3">
      <c r="A226" s="25">
        <v>1</v>
      </c>
      <c r="B226" s="883" t="s">
        <v>15</v>
      </c>
      <c r="C226" s="6" t="s">
        <v>108</v>
      </c>
      <c r="D226" s="2" t="s">
        <v>65</v>
      </c>
      <c r="E226" s="3">
        <v>1.2</v>
      </c>
      <c r="F226" s="3">
        <v>21.5</v>
      </c>
      <c r="G226" s="656"/>
      <c r="H226" s="883" t="s">
        <v>15</v>
      </c>
      <c r="I226" s="6" t="s">
        <v>108</v>
      </c>
      <c r="J226" s="2" t="s">
        <v>65</v>
      </c>
      <c r="K226" s="3">
        <v>1.2</v>
      </c>
      <c r="L226" s="3">
        <v>21.5</v>
      </c>
      <c r="M226" s="788"/>
    </row>
    <row r="227" spans="1:13" s="257" customFormat="1" ht="19.5" customHeight="1" x14ac:dyDescent="0.3">
      <c r="A227" s="25">
        <v>1</v>
      </c>
      <c r="B227" s="890"/>
      <c r="C227" s="13"/>
      <c r="D227" s="14"/>
      <c r="E227" s="15"/>
      <c r="F227" s="15"/>
      <c r="G227" s="645"/>
      <c r="H227" s="890"/>
      <c r="I227" s="13"/>
      <c r="J227" s="14"/>
      <c r="K227" s="15"/>
      <c r="L227" s="15"/>
      <c r="M227" s="791"/>
    </row>
    <row r="228" spans="1:13" s="50" customFormat="1" ht="18.75" customHeight="1" x14ac:dyDescent="0.3">
      <c r="A228" s="25">
        <v>1</v>
      </c>
      <c r="B228" s="883"/>
      <c r="C228" s="6"/>
      <c r="D228" s="2"/>
      <c r="E228" s="3"/>
      <c r="F228" s="3"/>
      <c r="G228" s="606"/>
      <c r="H228" s="883"/>
      <c r="I228" s="6"/>
      <c r="J228" s="2"/>
      <c r="K228" s="3"/>
      <c r="L228" s="3"/>
      <c r="M228" s="786"/>
    </row>
    <row r="229" spans="1:13" s="25" customFormat="1" x14ac:dyDescent="0.3">
      <c r="A229" s="25">
        <v>1</v>
      </c>
      <c r="B229" s="883"/>
      <c r="C229" s="6"/>
      <c r="D229" s="2" t="s">
        <v>128</v>
      </c>
      <c r="E229" s="3">
        <f>SUM(E220:E227)</f>
        <v>223.6</v>
      </c>
      <c r="F229" s="3">
        <f>SUM(F220:F227)</f>
        <v>810.11000000000013</v>
      </c>
      <c r="G229" s="658"/>
      <c r="H229" s="883"/>
      <c r="I229" s="6"/>
      <c r="J229" s="2" t="s">
        <v>128</v>
      </c>
      <c r="K229" s="3">
        <f>SUM(K220:K227)</f>
        <v>249.6</v>
      </c>
      <c r="L229" s="3">
        <f>SUM(L220:L227)</f>
        <v>977.12000000000012</v>
      </c>
      <c r="M229" s="788"/>
    </row>
    <row r="230" spans="1:13" s="25" customFormat="1" x14ac:dyDescent="0.3">
      <c r="A230" s="25">
        <v>1</v>
      </c>
      <c r="B230" s="5"/>
      <c r="C230" s="6"/>
      <c r="D230" s="2"/>
      <c r="E230" s="3"/>
      <c r="F230" s="3"/>
      <c r="G230" s="656"/>
      <c r="H230" s="5"/>
      <c r="I230" s="6"/>
      <c r="J230" s="2"/>
      <c r="K230" s="3"/>
      <c r="L230" s="3"/>
      <c r="M230" s="788"/>
    </row>
    <row r="231" spans="1:13" s="25" customFormat="1" x14ac:dyDescent="0.3">
      <c r="A231" s="25">
        <v>1</v>
      </c>
      <c r="B231" s="5"/>
      <c r="C231" s="6"/>
      <c r="D231" s="2"/>
      <c r="E231" s="3"/>
      <c r="F231" s="3"/>
      <c r="G231" s="656"/>
      <c r="H231" s="5"/>
      <c r="I231" s="6"/>
      <c r="J231" s="2"/>
      <c r="K231" s="3"/>
      <c r="L231" s="3"/>
      <c r="M231" s="788"/>
    </row>
    <row r="232" spans="1:13" s="25" customFormat="1" x14ac:dyDescent="0.3">
      <c r="A232" s="25">
        <v>1</v>
      </c>
      <c r="B232" s="883"/>
      <c r="C232" s="6"/>
      <c r="D232" s="2" t="s">
        <v>136</v>
      </c>
      <c r="E232" s="3">
        <f>+E229+E217</f>
        <v>435</v>
      </c>
      <c r="F232" s="3">
        <f>+F229+F217</f>
        <v>1554.0800000000002</v>
      </c>
      <c r="G232" s="659"/>
      <c r="H232" s="3"/>
      <c r="I232" s="3"/>
      <c r="J232" s="3" t="s">
        <v>136</v>
      </c>
      <c r="K232" s="3">
        <f>+K229+K217</f>
        <v>466</v>
      </c>
      <c r="L232" s="3">
        <f>+L229+L217</f>
        <v>1757.5400000000002</v>
      </c>
      <c r="M232" s="788"/>
    </row>
    <row r="233" spans="1:13" s="25" customFormat="1" ht="18.75" customHeight="1" x14ac:dyDescent="0.3">
      <c r="A233" s="25">
        <v>1</v>
      </c>
      <c r="C233" s="20"/>
      <c r="D233" s="20"/>
      <c r="F233" s="24"/>
      <c r="G233" s="606"/>
      <c r="I233" s="20"/>
      <c r="J233" s="20"/>
      <c r="L233" s="24"/>
      <c r="M233" s="788"/>
    </row>
    <row r="234" spans="1:13" s="25" customFormat="1" ht="18.75" customHeight="1" x14ac:dyDescent="0.3">
      <c r="A234" s="25">
        <v>1</v>
      </c>
      <c r="C234" s="20"/>
      <c r="D234" s="20"/>
      <c r="F234" s="24"/>
      <c r="G234" s="606"/>
      <c r="I234" s="20"/>
      <c r="J234" s="20"/>
      <c r="L234" s="24"/>
      <c r="M234" s="788"/>
    </row>
    <row r="235" spans="1:13" s="25" customFormat="1" x14ac:dyDescent="0.3">
      <c r="A235" s="25">
        <v>1</v>
      </c>
      <c r="B235" s="461"/>
      <c r="C235" s="461"/>
      <c r="D235" s="461"/>
      <c r="E235" s="461"/>
      <c r="F235" s="461"/>
      <c r="G235" s="660"/>
      <c r="H235" s="36"/>
      <c r="I235" s="463"/>
      <c r="J235" s="463"/>
      <c r="K235" s="463"/>
      <c r="L235" s="463"/>
      <c r="M235" s="788"/>
    </row>
    <row r="236" spans="1:13" s="25" customFormat="1" x14ac:dyDescent="0.3">
      <c r="A236" s="25">
        <v>1</v>
      </c>
      <c r="B236" s="461"/>
      <c r="C236" s="36"/>
      <c r="D236" s="462"/>
      <c r="E236" s="463"/>
      <c r="F236" s="463"/>
      <c r="G236" s="659"/>
      <c r="H236" s="463"/>
      <c r="I236" s="463"/>
      <c r="J236" s="463"/>
      <c r="K236" s="463"/>
      <c r="L236" s="463"/>
      <c r="M236" s="788"/>
    </row>
    <row r="237" spans="1:13" s="25" customFormat="1" ht="18.75" customHeight="1" x14ac:dyDescent="0.3">
      <c r="A237" s="25">
        <v>1</v>
      </c>
      <c r="C237" s="37" t="s">
        <v>130</v>
      </c>
      <c r="E237" s="94" t="s">
        <v>131</v>
      </c>
      <c r="F237" s="20"/>
      <c r="G237" s="606"/>
      <c r="I237" s="37" t="s">
        <v>130</v>
      </c>
      <c r="K237" s="94" t="s">
        <v>131</v>
      </c>
      <c r="L237" s="20"/>
      <c r="M237" s="788"/>
    </row>
    <row r="238" spans="1:13" s="25" customFormat="1" ht="51.75" customHeight="1" x14ac:dyDescent="0.3">
      <c r="A238" s="25">
        <v>1</v>
      </c>
      <c r="C238" s="38" t="s">
        <v>132</v>
      </c>
      <c r="E238" s="38" t="s">
        <v>140</v>
      </c>
      <c r="F238" s="39"/>
      <c r="G238" s="606"/>
      <c r="I238" s="38" t="s">
        <v>139</v>
      </c>
      <c r="K238" s="38" t="s">
        <v>140</v>
      </c>
      <c r="L238" s="39"/>
      <c r="M238" s="788"/>
    </row>
    <row r="239" spans="1:13" s="25" customFormat="1" ht="23.25" customHeight="1" x14ac:dyDescent="0.3">
      <c r="A239" s="25">
        <v>1</v>
      </c>
      <c r="C239" s="38"/>
      <c r="E239" s="38"/>
      <c r="F239" s="39"/>
      <c r="G239" s="606"/>
      <c r="H239" s="38"/>
      <c r="J239" s="38"/>
      <c r="K239" s="39"/>
      <c r="L239" s="38"/>
      <c r="M239" s="788"/>
    </row>
    <row r="240" spans="1:13" x14ac:dyDescent="0.3">
      <c r="A240" s="25">
        <v>1</v>
      </c>
      <c r="B240" s="848"/>
      <c r="C240" s="849"/>
      <c r="D240" s="849"/>
      <c r="E240" s="849"/>
      <c r="F240" s="849"/>
      <c r="G240" s="853"/>
      <c r="H240" s="848"/>
      <c r="I240" s="849"/>
      <c r="J240" s="849"/>
      <c r="K240" s="849"/>
      <c r="L240" s="849"/>
    </row>
    <row r="241" spans="1:17" x14ac:dyDescent="0.3">
      <c r="A241" s="25">
        <v>1</v>
      </c>
      <c r="B241" s="25"/>
      <c r="H241" s="257"/>
      <c r="I241" s="32"/>
      <c r="J241" s="32"/>
      <c r="K241" s="32"/>
      <c r="L241" s="32"/>
    </row>
    <row r="242" spans="1:17" s="25" customFormat="1" ht="18.75" customHeight="1" x14ac:dyDescent="0.3">
      <c r="A242" s="25">
        <v>1</v>
      </c>
      <c r="C242" s="22" t="s">
        <v>115</v>
      </c>
      <c r="D242" s="20"/>
      <c r="E242" s="20"/>
      <c r="F242" s="20"/>
      <c r="G242" s="656"/>
      <c r="I242" s="22" t="s">
        <v>115</v>
      </c>
      <c r="J242" s="20"/>
      <c r="K242" s="20"/>
      <c r="L242" s="20"/>
      <c r="M242" s="788"/>
    </row>
    <row r="243" spans="1:17" s="25" customFormat="1" ht="18.75" customHeight="1" x14ac:dyDescent="0.3">
      <c r="A243" s="25">
        <v>1</v>
      </c>
      <c r="C243" s="22" t="s">
        <v>137</v>
      </c>
      <c r="D243" s="20"/>
      <c r="E243" s="20"/>
      <c r="F243" s="20"/>
      <c r="G243" s="606"/>
      <c r="I243" s="22" t="s">
        <v>138</v>
      </c>
      <c r="J243" s="20"/>
      <c r="K243" s="20"/>
      <c r="L243" s="20"/>
      <c r="M243" s="788"/>
    </row>
    <row r="244" spans="1:17" s="25" customFormat="1" ht="18.75" customHeight="1" x14ac:dyDescent="0.3">
      <c r="A244" s="25">
        <v>1</v>
      </c>
      <c r="C244" s="20"/>
      <c r="D244" s="20"/>
      <c r="E244" s="20"/>
      <c r="F244" s="20"/>
      <c r="G244" s="606"/>
      <c r="I244" s="20"/>
      <c r="J244" s="20"/>
      <c r="K244" s="20"/>
      <c r="L244" s="20"/>
      <c r="M244" s="788"/>
    </row>
    <row r="245" spans="1:17" s="25" customFormat="1" ht="18.75" customHeight="1" x14ac:dyDescent="0.3">
      <c r="A245" s="25">
        <v>1</v>
      </c>
      <c r="C245" s="20"/>
      <c r="D245" s="20"/>
      <c r="F245" s="603" t="s">
        <v>116</v>
      </c>
      <c r="G245" s="606"/>
      <c r="I245" s="20"/>
      <c r="J245" s="20"/>
      <c r="L245" s="603" t="s">
        <v>116</v>
      </c>
      <c r="M245" s="802"/>
      <c r="N245" s="629"/>
      <c r="O245" s="629"/>
      <c r="P245" s="629"/>
      <c r="Q245" s="629"/>
    </row>
    <row r="246" spans="1:17" s="25" customFormat="1" ht="18.75" customHeight="1" x14ac:dyDescent="0.3">
      <c r="A246" s="25">
        <v>1</v>
      </c>
      <c r="C246" s="20"/>
      <c r="D246" s="20"/>
      <c r="F246" s="603" t="s">
        <v>134</v>
      </c>
      <c r="G246" s="606"/>
      <c r="I246" s="20"/>
      <c r="J246" s="20"/>
      <c r="L246" s="603" t="s">
        <v>134</v>
      </c>
      <c r="M246" s="802"/>
      <c r="N246" s="629"/>
      <c r="O246" s="629"/>
      <c r="P246" s="629"/>
      <c r="Q246" s="629"/>
    </row>
    <row r="247" spans="1:17" s="25" customFormat="1" ht="18.75" customHeight="1" x14ac:dyDescent="0.3">
      <c r="A247" s="25">
        <v>1</v>
      </c>
      <c r="C247" s="20"/>
      <c r="D247" s="20"/>
      <c r="F247" s="603" t="s">
        <v>117</v>
      </c>
      <c r="G247" s="606"/>
      <c r="I247" s="20"/>
      <c r="J247" s="20"/>
      <c r="L247" s="603" t="s">
        <v>117</v>
      </c>
      <c r="M247" s="802"/>
      <c r="N247" s="629"/>
      <c r="O247" s="629"/>
      <c r="P247" s="629"/>
      <c r="Q247" s="629"/>
    </row>
    <row r="248" spans="1:17" s="25" customFormat="1" ht="18.75" customHeight="1" x14ac:dyDescent="0.3">
      <c r="A248" s="25">
        <v>1</v>
      </c>
      <c r="C248" s="20"/>
      <c r="D248" s="20"/>
      <c r="F248" s="603" t="s">
        <v>257</v>
      </c>
      <c r="G248" s="606"/>
      <c r="I248" s="20"/>
      <c r="J248" s="20"/>
      <c r="L248" s="603" t="s">
        <v>257</v>
      </c>
      <c r="M248" s="802"/>
      <c r="N248" s="629"/>
      <c r="O248" s="629"/>
      <c r="P248" s="629"/>
      <c r="Q248" s="629"/>
    </row>
    <row r="249" spans="1:17" s="25" customFormat="1" ht="18.75" customHeight="1" x14ac:dyDescent="0.3">
      <c r="A249" s="25">
        <v>1</v>
      </c>
      <c r="C249" s="20"/>
      <c r="D249" s="20"/>
      <c r="E249" s="20"/>
      <c r="F249" s="20"/>
      <c r="G249" s="656"/>
      <c r="I249" s="20"/>
      <c r="J249" s="20"/>
      <c r="K249" s="20"/>
      <c r="L249" s="20"/>
      <c r="M249" s="802"/>
    </row>
    <row r="250" spans="1:17" s="25" customFormat="1" ht="18.75" customHeight="1" x14ac:dyDescent="0.3">
      <c r="A250" s="25">
        <v>1</v>
      </c>
      <c r="C250" s="20"/>
      <c r="D250" s="20"/>
      <c r="E250" s="20"/>
      <c r="F250" s="20"/>
      <c r="G250" s="656"/>
      <c r="I250" s="20"/>
      <c r="J250" s="20"/>
      <c r="K250" s="20"/>
      <c r="L250" s="20"/>
      <c r="M250" s="802"/>
    </row>
    <row r="251" spans="1:17" s="25" customFormat="1" ht="18.75" customHeight="1" x14ac:dyDescent="0.3">
      <c r="A251" s="25">
        <v>1</v>
      </c>
      <c r="C251" s="20"/>
      <c r="D251" s="20"/>
      <c r="E251" s="20"/>
      <c r="F251" s="20"/>
      <c r="G251" s="656"/>
      <c r="I251" s="20"/>
      <c r="J251" s="20"/>
      <c r="K251" s="20"/>
      <c r="L251" s="20"/>
      <c r="M251" s="802"/>
    </row>
    <row r="252" spans="1:17" s="25" customFormat="1" ht="18.75" customHeight="1" x14ac:dyDescent="0.3">
      <c r="A252" s="25">
        <v>1</v>
      </c>
      <c r="C252" s="1612" t="s">
        <v>119</v>
      </c>
      <c r="D252" s="1612"/>
      <c r="E252" s="1612"/>
      <c r="F252" s="26"/>
      <c r="G252" s="606"/>
      <c r="I252" s="1612" t="s">
        <v>119</v>
      </c>
      <c r="J252" s="1612"/>
      <c r="K252" s="1612"/>
      <c r="L252" s="26"/>
      <c r="M252" s="802"/>
    </row>
    <row r="253" spans="1:17" s="25" customFormat="1" ht="18.75" customHeight="1" x14ac:dyDescent="0.3">
      <c r="A253" s="25">
        <v>1</v>
      </c>
      <c r="C253" s="1610">
        <v>45268</v>
      </c>
      <c r="D253" s="1610"/>
      <c r="E253" s="1610"/>
      <c r="F253" s="27"/>
      <c r="G253" s="606"/>
      <c r="I253" s="1610">
        <f>C253</f>
        <v>45268</v>
      </c>
      <c r="J253" s="1610"/>
      <c r="K253" s="1610"/>
      <c r="L253" s="27"/>
      <c r="M253" s="788"/>
    </row>
    <row r="254" spans="1:17" s="25" customFormat="1" ht="18.75" customHeight="1" x14ac:dyDescent="0.3">
      <c r="A254" s="25">
        <v>1</v>
      </c>
      <c r="C254" s="20"/>
      <c r="D254" s="20"/>
      <c r="E254" s="20"/>
      <c r="F254" s="27"/>
      <c r="G254" s="606"/>
      <c r="I254" s="20"/>
      <c r="J254" s="20"/>
      <c r="K254" s="20"/>
      <c r="L254" s="27"/>
      <c r="M254" s="788"/>
    </row>
    <row r="255" spans="1:17" s="25" customFormat="1" ht="18.75" customHeight="1" x14ac:dyDescent="0.3">
      <c r="A255" s="25">
        <v>1</v>
      </c>
      <c r="C255" s="882"/>
      <c r="D255" s="20"/>
      <c r="E255" s="20"/>
      <c r="F255" s="27"/>
      <c r="G255" s="606"/>
      <c r="I255" s="882"/>
      <c r="J255" s="20"/>
      <c r="K255" s="20"/>
      <c r="L255" s="27"/>
      <c r="M255" s="788"/>
    </row>
    <row r="256" spans="1:17" s="25" customFormat="1" ht="18.75" customHeight="1" x14ac:dyDescent="0.3">
      <c r="A256" s="25">
        <v>1</v>
      </c>
      <c r="B256" s="28" t="s">
        <v>120</v>
      </c>
      <c r="C256" s="29" t="s">
        <v>121</v>
      </c>
      <c r="D256" s="1611" t="s">
        <v>122</v>
      </c>
      <c r="E256" s="1611"/>
      <c r="F256" s="1611"/>
      <c r="G256" s="606"/>
      <c r="H256" s="28" t="s">
        <v>120</v>
      </c>
      <c r="I256" s="29" t="s">
        <v>121</v>
      </c>
      <c r="J256" s="1611" t="s">
        <v>123</v>
      </c>
      <c r="K256" s="1611"/>
      <c r="L256" s="1611"/>
      <c r="M256" s="788"/>
    </row>
    <row r="257" spans="1:13" s="25" customFormat="1" ht="18.75" customHeight="1" x14ac:dyDescent="0.3">
      <c r="A257" s="25">
        <v>1</v>
      </c>
      <c r="B257" s="28" t="s">
        <v>124</v>
      </c>
      <c r="C257" s="28" t="s">
        <v>265</v>
      </c>
      <c r="D257" s="29" t="s">
        <v>125</v>
      </c>
      <c r="E257" s="883" t="s">
        <v>126</v>
      </c>
      <c r="F257" s="883" t="s">
        <v>127</v>
      </c>
      <c r="G257" s="606"/>
      <c r="H257" s="28" t="s">
        <v>124</v>
      </c>
      <c r="I257" s="28" t="s">
        <v>265</v>
      </c>
      <c r="J257" s="29" t="s">
        <v>125</v>
      </c>
      <c r="K257" s="883" t="s">
        <v>126</v>
      </c>
      <c r="L257" s="883" t="s">
        <v>127</v>
      </c>
      <c r="M257" s="788"/>
    </row>
    <row r="258" spans="1:13" s="10" customFormat="1" x14ac:dyDescent="0.3">
      <c r="A258" s="25">
        <v>1</v>
      </c>
      <c r="B258" s="5" t="s">
        <v>8</v>
      </c>
      <c r="C258" s="6" t="s">
        <v>135</v>
      </c>
      <c r="D258" s="2" t="s">
        <v>230</v>
      </c>
      <c r="E258" s="3">
        <v>108</v>
      </c>
      <c r="F258" s="3">
        <v>262.82</v>
      </c>
      <c r="G258" s="843"/>
      <c r="H258" s="5" t="s">
        <v>8</v>
      </c>
      <c r="I258" s="6" t="s">
        <v>135</v>
      </c>
      <c r="J258" s="2" t="s">
        <v>35</v>
      </c>
      <c r="K258" s="3">
        <v>120</v>
      </c>
      <c r="L258" s="3">
        <v>282.82</v>
      </c>
      <c r="M258" s="4"/>
    </row>
    <row r="259" spans="1:13" s="25" customFormat="1" x14ac:dyDescent="0.3">
      <c r="A259" s="25">
        <v>1</v>
      </c>
      <c r="B259" s="883" t="s">
        <v>3</v>
      </c>
      <c r="C259" s="6" t="s">
        <v>114</v>
      </c>
      <c r="D259" s="2" t="s">
        <v>2</v>
      </c>
      <c r="E259" s="3">
        <v>6</v>
      </c>
      <c r="F259" s="3">
        <v>28</v>
      </c>
      <c r="G259" s="593"/>
      <c r="H259" s="883" t="s">
        <v>3</v>
      </c>
      <c r="I259" s="6" t="s">
        <v>114</v>
      </c>
      <c r="J259" s="2" t="s">
        <v>2</v>
      </c>
      <c r="K259" s="3">
        <v>6</v>
      </c>
      <c r="L259" s="3">
        <v>28</v>
      </c>
      <c r="M259" s="788"/>
    </row>
    <row r="260" spans="1:13" s="25" customFormat="1" x14ac:dyDescent="0.3">
      <c r="A260" s="25">
        <v>1</v>
      </c>
      <c r="B260" s="883" t="s">
        <v>0</v>
      </c>
      <c r="C260" s="6" t="s">
        <v>107</v>
      </c>
      <c r="D260" s="2" t="s">
        <v>12</v>
      </c>
      <c r="E260" s="3">
        <v>4.29</v>
      </c>
      <c r="F260" s="3">
        <v>116.5</v>
      </c>
      <c r="G260" s="606"/>
      <c r="H260" s="883" t="s">
        <v>0</v>
      </c>
      <c r="I260" s="6" t="s">
        <v>107</v>
      </c>
      <c r="J260" s="2" t="s">
        <v>12</v>
      </c>
      <c r="K260" s="3">
        <v>4.29</v>
      </c>
      <c r="L260" s="3">
        <v>116.5</v>
      </c>
      <c r="M260" s="788"/>
    </row>
    <row r="261" spans="1:13" s="25" customFormat="1" x14ac:dyDescent="0.3">
      <c r="A261" s="25">
        <v>1</v>
      </c>
      <c r="B261" s="5">
        <v>4</v>
      </c>
      <c r="C261" s="6" t="s">
        <v>357</v>
      </c>
      <c r="D261" s="2" t="s">
        <v>358</v>
      </c>
      <c r="E261" s="3">
        <v>90</v>
      </c>
      <c r="F261" s="3">
        <v>270</v>
      </c>
      <c r="G261" s="606"/>
      <c r="H261" s="5">
        <v>4</v>
      </c>
      <c r="I261" s="6" t="s">
        <v>357</v>
      </c>
      <c r="J261" s="2" t="s">
        <v>358</v>
      </c>
      <c r="K261" s="3">
        <v>90</v>
      </c>
      <c r="L261" s="3">
        <v>270</v>
      </c>
      <c r="M261" s="788"/>
    </row>
    <row r="262" spans="1:13" s="50" customFormat="1" ht="18.75" customHeight="1" x14ac:dyDescent="0.3">
      <c r="A262" s="25">
        <v>1</v>
      </c>
      <c r="B262" s="883"/>
      <c r="C262" s="6"/>
      <c r="D262" s="2"/>
      <c r="E262" s="3"/>
      <c r="F262" s="3"/>
      <c r="G262" s="606"/>
      <c r="H262" s="883"/>
      <c r="I262" s="6"/>
      <c r="J262" s="2"/>
      <c r="K262" s="3"/>
      <c r="L262" s="3"/>
      <c r="M262" s="786"/>
    </row>
    <row r="263" spans="1:13" s="25" customFormat="1" x14ac:dyDescent="0.3">
      <c r="A263" s="25">
        <v>1</v>
      </c>
      <c r="B263" s="5"/>
      <c r="C263" s="6"/>
      <c r="D263" s="2"/>
      <c r="E263" s="3"/>
      <c r="F263" s="3"/>
      <c r="G263" s="656"/>
      <c r="H263" s="5"/>
      <c r="I263" s="6"/>
      <c r="J263" s="2"/>
      <c r="K263" s="3"/>
      <c r="L263" s="3"/>
      <c r="M263" s="788"/>
    </row>
    <row r="264" spans="1:13" s="25" customFormat="1" x14ac:dyDescent="0.3">
      <c r="A264" s="939">
        <v>1</v>
      </c>
      <c r="B264" s="5"/>
      <c r="C264" s="6"/>
      <c r="D264" s="2" t="s">
        <v>128</v>
      </c>
      <c r="E264" s="3">
        <f>SUM(E258:E262)</f>
        <v>208.29000000000002</v>
      </c>
      <c r="F264" s="3">
        <f>SUM(F258:F262)</f>
        <v>677.31999999999994</v>
      </c>
      <c r="G264" s="656"/>
      <c r="H264" s="5"/>
      <c r="I264" s="6"/>
      <c r="J264" s="2" t="s">
        <v>128</v>
      </c>
      <c r="K264" s="3">
        <f>SUM(K258:K262)</f>
        <v>220.29</v>
      </c>
      <c r="L264" s="3">
        <f>SUM(L258:L262)</f>
        <v>697.31999999999994</v>
      </c>
      <c r="M264" s="788"/>
    </row>
    <row r="265" spans="1:13" s="25" customFormat="1" x14ac:dyDescent="0.3">
      <c r="A265" s="25">
        <v>1</v>
      </c>
      <c r="B265" s="5"/>
      <c r="C265" s="6"/>
      <c r="D265" s="2"/>
      <c r="E265" s="3"/>
      <c r="F265" s="3"/>
      <c r="G265" s="656"/>
      <c r="H265" s="5"/>
      <c r="I265" s="6"/>
      <c r="J265" s="2"/>
      <c r="K265" s="3"/>
      <c r="L265" s="3"/>
      <c r="M265" s="788"/>
    </row>
    <row r="266" spans="1:13" s="25" customFormat="1" x14ac:dyDescent="0.3">
      <c r="A266" s="25">
        <v>1</v>
      </c>
      <c r="B266" s="5"/>
      <c r="C266" s="6"/>
      <c r="D266" s="2"/>
      <c r="E266" s="3"/>
      <c r="F266" s="3"/>
      <c r="G266" s="656"/>
      <c r="H266" s="5"/>
      <c r="I266" s="6"/>
      <c r="J266" s="2"/>
      <c r="K266" s="3"/>
      <c r="L266" s="3"/>
      <c r="M266" s="788"/>
    </row>
    <row r="267" spans="1:13" s="25" customFormat="1" x14ac:dyDescent="0.3">
      <c r="A267" s="25">
        <v>1</v>
      </c>
      <c r="B267" s="28" t="s">
        <v>124</v>
      </c>
      <c r="C267" s="3" t="s">
        <v>259</v>
      </c>
      <c r="D267" s="2" t="s">
        <v>125</v>
      </c>
      <c r="E267" s="3" t="s">
        <v>126</v>
      </c>
      <c r="F267" s="3" t="s">
        <v>127</v>
      </c>
      <c r="G267" s="656"/>
      <c r="H267" s="28" t="s">
        <v>124</v>
      </c>
      <c r="I267" s="3" t="s">
        <v>247</v>
      </c>
      <c r="J267" s="2" t="s">
        <v>125</v>
      </c>
      <c r="K267" s="3" t="s">
        <v>126</v>
      </c>
      <c r="L267" s="3" t="s">
        <v>127</v>
      </c>
      <c r="M267" s="788"/>
    </row>
    <row r="268" spans="1:13" s="25" customFormat="1" ht="19.5" customHeight="1" x14ac:dyDescent="0.3">
      <c r="A268" s="25">
        <v>1</v>
      </c>
      <c r="B268" s="883">
        <v>1</v>
      </c>
      <c r="C268" s="6" t="s">
        <v>100</v>
      </c>
      <c r="D268" s="2" t="s">
        <v>9</v>
      </c>
      <c r="E268" s="3">
        <v>70</v>
      </c>
      <c r="F268" s="3">
        <v>287.25</v>
      </c>
      <c r="G268" s="656"/>
      <c r="H268" s="883">
        <v>1</v>
      </c>
      <c r="I268" s="6" t="s">
        <v>100</v>
      </c>
      <c r="J268" s="2" t="s">
        <v>9</v>
      </c>
      <c r="K268" s="3">
        <v>70</v>
      </c>
      <c r="L268" s="3">
        <v>287.25</v>
      </c>
      <c r="M268" s="788"/>
    </row>
    <row r="269" spans="1:13" s="389" customFormat="1" x14ac:dyDescent="0.3">
      <c r="A269" s="25">
        <v>1</v>
      </c>
      <c r="B269" s="883">
        <v>2</v>
      </c>
      <c r="C269" s="6" t="s">
        <v>94</v>
      </c>
      <c r="D269" s="2" t="s">
        <v>251</v>
      </c>
      <c r="E269" s="3">
        <v>60</v>
      </c>
      <c r="F269" s="3">
        <v>125</v>
      </c>
      <c r="G269" s="656"/>
      <c r="H269" s="883">
        <v>2</v>
      </c>
      <c r="I269" s="6" t="s">
        <v>94</v>
      </c>
      <c r="J269" s="2" t="s">
        <v>5</v>
      </c>
      <c r="K269" s="3">
        <v>60</v>
      </c>
      <c r="L269" s="3">
        <v>125</v>
      </c>
      <c r="M269" s="795"/>
    </row>
    <row r="270" spans="1:13" s="420" customFormat="1" x14ac:dyDescent="0.3">
      <c r="A270" s="25">
        <v>1</v>
      </c>
      <c r="B270" s="883">
        <v>3</v>
      </c>
      <c r="C270" s="6" t="s">
        <v>61</v>
      </c>
      <c r="D270" s="2" t="s">
        <v>17</v>
      </c>
      <c r="E270" s="3">
        <v>30</v>
      </c>
      <c r="F270" s="3">
        <v>180</v>
      </c>
      <c r="G270" s="606"/>
      <c r="H270" s="883">
        <v>3</v>
      </c>
      <c r="I270" s="6" t="s">
        <v>61</v>
      </c>
      <c r="J270" s="2" t="s">
        <v>44</v>
      </c>
      <c r="K270" s="3">
        <v>35</v>
      </c>
      <c r="L270" s="3">
        <v>216</v>
      </c>
      <c r="M270" s="796"/>
    </row>
    <row r="271" spans="1:13" s="50" customFormat="1" x14ac:dyDescent="0.3">
      <c r="A271" s="25">
        <v>1</v>
      </c>
      <c r="B271" s="883" t="s">
        <v>77</v>
      </c>
      <c r="C271" s="6" t="s">
        <v>346</v>
      </c>
      <c r="D271" s="2" t="s">
        <v>22</v>
      </c>
      <c r="E271" s="3">
        <v>24</v>
      </c>
      <c r="F271" s="3">
        <v>4.5</v>
      </c>
      <c r="G271" s="605"/>
      <c r="H271" s="883" t="s">
        <v>77</v>
      </c>
      <c r="I271" s="6" t="s">
        <v>346</v>
      </c>
      <c r="J271" s="2" t="s">
        <v>22</v>
      </c>
      <c r="K271" s="3">
        <v>24</v>
      </c>
      <c r="L271" s="3">
        <v>4.5</v>
      </c>
      <c r="M271" s="786"/>
    </row>
    <row r="272" spans="1:13" s="25" customFormat="1" ht="19.5" customHeight="1" x14ac:dyDescent="0.3">
      <c r="A272" s="25">
        <v>1</v>
      </c>
      <c r="B272" s="883" t="s">
        <v>23</v>
      </c>
      <c r="C272" s="6" t="s">
        <v>144</v>
      </c>
      <c r="D272" s="2" t="s">
        <v>2</v>
      </c>
      <c r="E272" s="3">
        <v>15</v>
      </c>
      <c r="F272" s="3">
        <v>88</v>
      </c>
      <c r="G272" s="656"/>
      <c r="H272" s="883" t="s">
        <v>23</v>
      </c>
      <c r="I272" s="6" t="s">
        <v>144</v>
      </c>
      <c r="J272" s="2" t="s">
        <v>2</v>
      </c>
      <c r="K272" s="3">
        <v>15</v>
      </c>
      <c r="L272" s="3">
        <v>88</v>
      </c>
      <c r="M272" s="788"/>
    </row>
    <row r="273" spans="1:13" s="50" customFormat="1" x14ac:dyDescent="0.3">
      <c r="A273" s="25">
        <v>1</v>
      </c>
      <c r="B273" s="883" t="s">
        <v>51</v>
      </c>
      <c r="C273" s="6" t="s">
        <v>107</v>
      </c>
      <c r="D273" s="2" t="s">
        <v>14</v>
      </c>
      <c r="E273" s="3">
        <v>3.4</v>
      </c>
      <c r="F273" s="3">
        <v>93.2</v>
      </c>
      <c r="G273" s="656"/>
      <c r="H273" s="883" t="s">
        <v>51</v>
      </c>
      <c r="I273" s="6" t="s">
        <v>107</v>
      </c>
      <c r="J273" s="2" t="s">
        <v>14</v>
      </c>
      <c r="K273" s="3">
        <v>3.4</v>
      </c>
      <c r="L273" s="3">
        <v>93.2</v>
      </c>
      <c r="M273" s="786"/>
    </row>
    <row r="274" spans="1:13" s="25" customFormat="1" ht="19.5" customHeight="1" x14ac:dyDescent="0.3">
      <c r="A274" s="25">
        <v>1</v>
      </c>
      <c r="B274" s="883" t="s">
        <v>15</v>
      </c>
      <c r="C274" s="6" t="s">
        <v>108</v>
      </c>
      <c r="D274" s="2" t="s">
        <v>65</v>
      </c>
      <c r="E274" s="3">
        <v>1.2</v>
      </c>
      <c r="F274" s="3">
        <v>21.5</v>
      </c>
      <c r="G274" s="656"/>
      <c r="H274" s="883" t="s">
        <v>15</v>
      </c>
      <c r="I274" s="6" t="s">
        <v>108</v>
      </c>
      <c r="J274" s="2" t="s">
        <v>65</v>
      </c>
      <c r="K274" s="3">
        <v>1.2</v>
      </c>
      <c r="L274" s="3">
        <v>21.5</v>
      </c>
      <c r="M274" s="788"/>
    </row>
    <row r="275" spans="1:13" s="257" customFormat="1" ht="19.5" customHeight="1" x14ac:dyDescent="0.3">
      <c r="A275" s="25">
        <v>1</v>
      </c>
      <c r="B275" s="890"/>
      <c r="C275" s="13"/>
      <c r="D275" s="14"/>
      <c r="E275" s="15"/>
      <c r="F275" s="15"/>
      <c r="G275" s="645"/>
      <c r="H275" s="890"/>
      <c r="I275" s="13"/>
      <c r="J275" s="14"/>
      <c r="K275" s="15"/>
      <c r="L275" s="15"/>
      <c r="M275" s="791"/>
    </row>
    <row r="276" spans="1:13" s="50" customFormat="1" ht="18.75" customHeight="1" x14ac:dyDescent="0.3">
      <c r="A276" s="25">
        <v>1</v>
      </c>
      <c r="B276" s="883"/>
      <c r="C276" s="6"/>
      <c r="D276" s="2"/>
      <c r="E276" s="3"/>
      <c r="F276" s="3"/>
      <c r="G276" s="606"/>
      <c r="H276" s="883"/>
      <c r="I276" s="6"/>
      <c r="J276" s="2"/>
      <c r="K276" s="3"/>
      <c r="L276" s="3"/>
      <c r="M276" s="786"/>
    </row>
    <row r="277" spans="1:13" s="25" customFormat="1" x14ac:dyDescent="0.3">
      <c r="A277" s="25">
        <v>1</v>
      </c>
      <c r="B277" s="883"/>
      <c r="C277" s="6"/>
      <c r="D277" s="2" t="s">
        <v>128</v>
      </c>
      <c r="E277" s="3">
        <f>SUM(E268:E275)</f>
        <v>203.6</v>
      </c>
      <c r="F277" s="3">
        <f>SUM(F268:F275)</f>
        <v>799.45</v>
      </c>
      <c r="G277" s="658"/>
      <c r="H277" s="883"/>
      <c r="I277" s="6"/>
      <c r="J277" s="2" t="s">
        <v>128</v>
      </c>
      <c r="K277" s="3">
        <f>SUM(K268:K275)</f>
        <v>208.6</v>
      </c>
      <c r="L277" s="3">
        <f>SUM(L268:L275)</f>
        <v>835.45</v>
      </c>
      <c r="M277" s="788"/>
    </row>
    <row r="278" spans="1:13" s="25" customFormat="1" x14ac:dyDescent="0.3">
      <c r="A278" s="25">
        <v>1</v>
      </c>
      <c r="B278" s="5"/>
      <c r="C278" s="6"/>
      <c r="D278" s="2"/>
      <c r="E278" s="3"/>
      <c r="F278" s="3"/>
      <c r="G278" s="656"/>
      <c r="H278" s="5"/>
      <c r="I278" s="6"/>
      <c r="J278" s="2"/>
      <c r="K278" s="3"/>
      <c r="L278" s="3"/>
      <c r="M278" s="788"/>
    </row>
    <row r="279" spans="1:13" s="25" customFormat="1" x14ac:dyDescent="0.3">
      <c r="A279" s="25">
        <v>1</v>
      </c>
      <c r="B279" s="5"/>
      <c r="C279" s="6"/>
      <c r="D279" s="2"/>
      <c r="E279" s="3"/>
      <c r="F279" s="3"/>
      <c r="G279" s="656"/>
      <c r="H279" s="5"/>
      <c r="I279" s="6"/>
      <c r="J279" s="2"/>
      <c r="K279" s="3"/>
      <c r="L279" s="3"/>
      <c r="M279" s="788"/>
    </row>
    <row r="280" spans="1:13" s="25" customFormat="1" x14ac:dyDescent="0.3">
      <c r="A280" s="25">
        <v>1</v>
      </c>
      <c r="B280" s="883"/>
      <c r="C280" s="6"/>
      <c r="D280" s="2" t="s">
        <v>136</v>
      </c>
      <c r="E280" s="3">
        <f>+E277+E264</f>
        <v>411.89</v>
      </c>
      <c r="F280" s="3">
        <f>+F277+F264</f>
        <v>1476.77</v>
      </c>
      <c r="G280" s="659"/>
      <c r="H280" s="3"/>
      <c r="I280" s="3"/>
      <c r="J280" s="3" t="s">
        <v>136</v>
      </c>
      <c r="K280" s="3">
        <f>+K277+K264</f>
        <v>428.89</v>
      </c>
      <c r="L280" s="3">
        <f>+L277+L264</f>
        <v>1532.77</v>
      </c>
      <c r="M280" s="788"/>
    </row>
    <row r="281" spans="1:13" s="25" customFormat="1" ht="18.75" customHeight="1" x14ac:dyDescent="0.3">
      <c r="A281" s="25">
        <v>1</v>
      </c>
      <c r="C281" s="20"/>
      <c r="D281" s="20"/>
      <c r="F281" s="24"/>
      <c r="G281" s="606"/>
      <c r="I281" s="20"/>
      <c r="J281" s="20"/>
      <c r="L281" s="24"/>
      <c r="M281" s="788"/>
    </row>
    <row r="282" spans="1:13" s="25" customFormat="1" ht="18.75" customHeight="1" x14ac:dyDescent="0.3">
      <c r="A282" s="25">
        <v>1</v>
      </c>
      <c r="C282" s="20"/>
      <c r="D282" s="20"/>
      <c r="F282" s="24"/>
      <c r="G282" s="606"/>
      <c r="I282" s="20"/>
      <c r="J282" s="20"/>
      <c r="L282" s="24"/>
      <c r="M282" s="788"/>
    </row>
    <row r="283" spans="1:13" s="25" customFormat="1" x14ac:dyDescent="0.3">
      <c r="A283" s="25">
        <v>1</v>
      </c>
      <c r="B283" s="461"/>
      <c r="C283" s="461"/>
      <c r="D283" s="461"/>
      <c r="E283" s="461"/>
      <c r="F283" s="461"/>
      <c r="G283" s="660"/>
      <c r="H283" s="36"/>
      <c r="I283" s="463"/>
      <c r="J283" s="463"/>
      <c r="K283" s="463"/>
      <c r="L283" s="463"/>
      <c r="M283" s="788"/>
    </row>
    <row r="284" spans="1:13" s="25" customFormat="1" x14ac:dyDescent="0.3">
      <c r="A284" s="25">
        <v>1</v>
      </c>
      <c r="B284" s="461"/>
      <c r="C284" s="36"/>
      <c r="D284" s="462"/>
      <c r="E284" s="463"/>
      <c r="F284" s="463"/>
      <c r="G284" s="659"/>
      <c r="H284" s="463"/>
      <c r="I284" s="463"/>
      <c r="J284" s="463"/>
      <c r="K284" s="463"/>
      <c r="L284" s="463"/>
      <c r="M284" s="788"/>
    </row>
    <row r="285" spans="1:13" s="25" customFormat="1" ht="18.75" customHeight="1" x14ac:dyDescent="0.3">
      <c r="A285" s="25">
        <v>1</v>
      </c>
      <c r="C285" s="37" t="s">
        <v>130</v>
      </c>
      <c r="E285" s="94" t="s">
        <v>131</v>
      </c>
      <c r="F285" s="20"/>
      <c r="G285" s="606"/>
      <c r="I285" s="37" t="s">
        <v>130</v>
      </c>
      <c r="K285" s="94" t="s">
        <v>131</v>
      </c>
      <c r="L285" s="20"/>
      <c r="M285" s="788"/>
    </row>
    <row r="286" spans="1:13" s="25" customFormat="1" ht="51.75" customHeight="1" x14ac:dyDescent="0.3">
      <c r="A286" s="25">
        <v>1</v>
      </c>
      <c r="C286" s="38" t="s">
        <v>132</v>
      </c>
      <c r="E286" s="38" t="s">
        <v>140</v>
      </c>
      <c r="F286" s="39"/>
      <c r="G286" s="606"/>
      <c r="I286" s="38" t="s">
        <v>139</v>
      </c>
      <c r="K286" s="38" t="s">
        <v>140</v>
      </c>
      <c r="L286" s="39"/>
      <c r="M286" s="788"/>
    </row>
    <row r="287" spans="1:13" s="25" customFormat="1" ht="23.25" customHeight="1" x14ac:dyDescent="0.3">
      <c r="A287" s="25">
        <v>1</v>
      </c>
      <c r="C287" s="38"/>
      <c r="E287" s="38"/>
      <c r="F287" s="39"/>
      <c r="G287" s="606"/>
      <c r="H287" s="38"/>
      <c r="J287" s="38"/>
      <c r="K287" s="39"/>
      <c r="L287" s="38"/>
      <c r="M287" s="788"/>
    </row>
    <row r="288" spans="1:13" x14ac:dyDescent="0.3">
      <c r="A288" s="25">
        <v>1</v>
      </c>
      <c r="B288" s="848"/>
      <c r="C288" s="849"/>
      <c r="D288" s="849"/>
      <c r="E288" s="849"/>
      <c r="F288" s="849"/>
      <c r="G288" s="853"/>
      <c r="H288" s="848"/>
      <c r="I288" s="849"/>
      <c r="J288" s="849"/>
      <c r="K288" s="849"/>
      <c r="L288" s="849"/>
    </row>
    <row r="289" spans="1:17" x14ac:dyDescent="0.3">
      <c r="A289" s="25">
        <v>1</v>
      </c>
      <c r="B289" s="25"/>
      <c r="H289" s="257"/>
      <c r="I289" s="32"/>
      <c r="J289" s="32"/>
      <c r="K289" s="32"/>
      <c r="L289" s="32"/>
    </row>
    <row r="290" spans="1:17" s="25" customFormat="1" ht="18.75" customHeight="1" x14ac:dyDescent="0.3">
      <c r="A290" s="25">
        <v>1</v>
      </c>
      <c r="C290" s="22" t="s">
        <v>115</v>
      </c>
      <c r="D290" s="20"/>
      <c r="E290" s="20"/>
      <c r="F290" s="20"/>
      <c r="G290" s="656"/>
      <c r="I290" s="22" t="s">
        <v>115</v>
      </c>
      <c r="J290" s="20"/>
      <c r="K290" s="20"/>
      <c r="L290" s="20"/>
      <c r="M290" s="788"/>
    </row>
    <row r="291" spans="1:17" s="25" customFormat="1" ht="18.75" customHeight="1" x14ac:dyDescent="0.3">
      <c r="A291" s="25">
        <v>1</v>
      </c>
      <c r="C291" s="22" t="s">
        <v>137</v>
      </c>
      <c r="D291" s="20"/>
      <c r="E291" s="20"/>
      <c r="F291" s="20"/>
      <c r="G291" s="606"/>
      <c r="I291" s="22" t="s">
        <v>138</v>
      </c>
      <c r="J291" s="20"/>
      <c r="K291" s="20"/>
      <c r="L291" s="20"/>
      <c r="M291" s="788"/>
    </row>
    <row r="292" spans="1:17" s="25" customFormat="1" ht="18.75" customHeight="1" x14ac:dyDescent="0.3">
      <c r="A292" s="25">
        <v>1</v>
      </c>
      <c r="C292" s="20"/>
      <c r="D292" s="20"/>
      <c r="E292" s="20"/>
      <c r="F292" s="20"/>
      <c r="G292" s="606"/>
      <c r="I292" s="20"/>
      <c r="J292" s="20"/>
      <c r="K292" s="20"/>
      <c r="L292" s="20"/>
      <c r="M292" s="788"/>
    </row>
    <row r="293" spans="1:17" s="25" customFormat="1" ht="18.75" customHeight="1" x14ac:dyDescent="0.3">
      <c r="A293" s="25">
        <v>1</v>
      </c>
      <c r="C293" s="20"/>
      <c r="D293" s="20"/>
      <c r="F293" s="603" t="s">
        <v>116</v>
      </c>
      <c r="G293" s="606"/>
      <c r="I293" s="20"/>
      <c r="J293" s="20"/>
      <c r="L293" s="603" t="s">
        <v>116</v>
      </c>
      <c r="M293" s="802"/>
      <c r="N293" s="629"/>
      <c r="O293" s="629"/>
      <c r="P293" s="629"/>
      <c r="Q293" s="629"/>
    </row>
    <row r="294" spans="1:17" s="25" customFormat="1" ht="18.75" customHeight="1" x14ac:dyDescent="0.3">
      <c r="A294" s="25">
        <v>1</v>
      </c>
      <c r="C294" s="20"/>
      <c r="D294" s="20"/>
      <c r="F294" s="603" t="s">
        <v>134</v>
      </c>
      <c r="G294" s="606"/>
      <c r="I294" s="20"/>
      <c r="J294" s="20"/>
      <c r="L294" s="603" t="s">
        <v>134</v>
      </c>
      <c r="M294" s="802"/>
      <c r="N294" s="629"/>
      <c r="O294" s="629"/>
      <c r="P294" s="629"/>
      <c r="Q294" s="629"/>
    </row>
    <row r="295" spans="1:17" s="25" customFormat="1" ht="18.75" customHeight="1" x14ac:dyDescent="0.3">
      <c r="A295" s="25">
        <v>1</v>
      </c>
      <c r="C295" s="20"/>
      <c r="D295" s="20"/>
      <c r="F295" s="603" t="s">
        <v>117</v>
      </c>
      <c r="G295" s="606"/>
      <c r="I295" s="20"/>
      <c r="J295" s="20"/>
      <c r="L295" s="603" t="s">
        <v>117</v>
      </c>
      <c r="M295" s="802"/>
      <c r="N295" s="629"/>
      <c r="O295" s="629"/>
      <c r="P295" s="629"/>
      <c r="Q295" s="629"/>
    </row>
    <row r="296" spans="1:17" s="25" customFormat="1" ht="18.75" customHeight="1" x14ac:dyDescent="0.3">
      <c r="A296" s="25">
        <v>1</v>
      </c>
      <c r="C296" s="20"/>
      <c r="D296" s="20"/>
      <c r="F296" s="603" t="s">
        <v>257</v>
      </c>
      <c r="G296" s="606"/>
      <c r="I296" s="20"/>
      <c r="J296" s="20"/>
      <c r="L296" s="603" t="s">
        <v>257</v>
      </c>
      <c r="M296" s="802"/>
      <c r="N296" s="629"/>
      <c r="O296" s="629"/>
      <c r="P296" s="629"/>
      <c r="Q296" s="629"/>
    </row>
    <row r="297" spans="1:17" s="25" customFormat="1" ht="18.75" customHeight="1" x14ac:dyDescent="0.3">
      <c r="A297" s="25">
        <v>1</v>
      </c>
      <c r="C297" s="20"/>
      <c r="D297" s="20"/>
      <c r="E297" s="20"/>
      <c r="F297" s="20"/>
      <c r="G297" s="656"/>
      <c r="I297" s="20"/>
      <c r="J297" s="20"/>
      <c r="K297" s="20"/>
      <c r="L297" s="20"/>
      <c r="M297" s="802"/>
    </row>
    <row r="298" spans="1:17" s="25" customFormat="1" ht="18.75" customHeight="1" x14ac:dyDescent="0.3">
      <c r="A298" s="25">
        <v>1</v>
      </c>
      <c r="C298" s="20"/>
      <c r="D298" s="20"/>
      <c r="E298" s="20"/>
      <c r="F298" s="20"/>
      <c r="G298" s="656"/>
      <c r="I298" s="20"/>
      <c r="J298" s="20"/>
      <c r="K298" s="20"/>
      <c r="L298" s="20"/>
      <c r="M298" s="802"/>
    </row>
    <row r="299" spans="1:17" s="25" customFormat="1" ht="18.75" customHeight="1" x14ac:dyDescent="0.3">
      <c r="A299" s="25">
        <v>1</v>
      </c>
      <c r="C299" s="20"/>
      <c r="D299" s="20"/>
      <c r="E299" s="20"/>
      <c r="F299" s="20"/>
      <c r="G299" s="656"/>
      <c r="I299" s="20"/>
      <c r="J299" s="20"/>
      <c r="K299" s="20"/>
      <c r="L299" s="20"/>
      <c r="M299" s="802"/>
    </row>
    <row r="300" spans="1:17" s="25" customFormat="1" ht="18.75" customHeight="1" x14ac:dyDescent="0.3">
      <c r="A300" s="25">
        <v>1</v>
      </c>
      <c r="C300" s="1612" t="s">
        <v>119</v>
      </c>
      <c r="D300" s="1612"/>
      <c r="E300" s="1612"/>
      <c r="F300" s="26"/>
      <c r="G300" s="606"/>
      <c r="I300" s="1612" t="s">
        <v>119</v>
      </c>
      <c r="J300" s="1612"/>
      <c r="K300" s="1612"/>
      <c r="L300" s="26"/>
      <c r="M300" s="802"/>
    </row>
    <row r="301" spans="1:17" s="25" customFormat="1" ht="18.75" customHeight="1" x14ac:dyDescent="0.3">
      <c r="A301" s="25">
        <v>1</v>
      </c>
      <c r="C301" s="1610">
        <v>45271</v>
      </c>
      <c r="D301" s="1610"/>
      <c r="E301" s="1610"/>
      <c r="F301" s="27"/>
      <c r="G301" s="606"/>
      <c r="I301" s="1610">
        <f>C301</f>
        <v>45271</v>
      </c>
      <c r="J301" s="1610"/>
      <c r="K301" s="1610"/>
      <c r="L301" s="27"/>
      <c r="M301" s="788"/>
    </row>
    <row r="302" spans="1:17" s="25" customFormat="1" ht="18.75" customHeight="1" x14ac:dyDescent="0.3">
      <c r="A302" s="25">
        <v>1</v>
      </c>
      <c r="C302" s="20"/>
      <c r="D302" s="20"/>
      <c r="E302" s="20"/>
      <c r="F302" s="27"/>
      <c r="G302" s="606"/>
      <c r="I302" s="20"/>
      <c r="J302" s="20"/>
      <c r="K302" s="20"/>
      <c r="L302" s="27"/>
      <c r="M302" s="788"/>
    </row>
    <row r="303" spans="1:17" s="25" customFormat="1" ht="18.75" customHeight="1" x14ac:dyDescent="0.3">
      <c r="A303" s="25">
        <v>1</v>
      </c>
      <c r="C303" s="882"/>
      <c r="D303" s="20"/>
      <c r="E303" s="20"/>
      <c r="F303" s="27"/>
      <c r="G303" s="606"/>
      <c r="I303" s="882"/>
      <c r="J303" s="20"/>
      <c r="K303" s="20"/>
      <c r="L303" s="27"/>
      <c r="M303" s="788"/>
    </row>
    <row r="304" spans="1:17" s="25" customFormat="1" ht="18.75" customHeight="1" x14ac:dyDescent="0.3">
      <c r="A304" s="25">
        <v>1</v>
      </c>
      <c r="B304" s="28" t="s">
        <v>120</v>
      </c>
      <c r="C304" s="29" t="s">
        <v>121</v>
      </c>
      <c r="D304" s="1611" t="s">
        <v>122</v>
      </c>
      <c r="E304" s="1611"/>
      <c r="F304" s="1611"/>
      <c r="G304" s="606"/>
      <c r="H304" s="28" t="s">
        <v>120</v>
      </c>
      <c r="I304" s="29" t="s">
        <v>121</v>
      </c>
      <c r="J304" s="1611" t="s">
        <v>123</v>
      </c>
      <c r="K304" s="1611"/>
      <c r="L304" s="1611"/>
      <c r="M304" s="788"/>
    </row>
    <row r="305" spans="1:13" s="25" customFormat="1" ht="18.75" customHeight="1" x14ac:dyDescent="0.3">
      <c r="A305" s="25">
        <v>1</v>
      </c>
      <c r="B305" s="28" t="s">
        <v>124</v>
      </c>
      <c r="C305" s="28" t="s">
        <v>265</v>
      </c>
      <c r="D305" s="29" t="s">
        <v>125</v>
      </c>
      <c r="E305" s="883" t="s">
        <v>126</v>
      </c>
      <c r="F305" s="883" t="s">
        <v>127</v>
      </c>
      <c r="G305" s="606"/>
      <c r="H305" s="28" t="s">
        <v>124</v>
      </c>
      <c r="I305" s="28" t="s">
        <v>265</v>
      </c>
      <c r="J305" s="29" t="s">
        <v>125</v>
      </c>
      <c r="K305" s="883" t="s">
        <v>126</v>
      </c>
      <c r="L305" s="883" t="s">
        <v>127</v>
      </c>
      <c r="M305" s="788"/>
    </row>
    <row r="306" spans="1:13" s="25" customFormat="1" ht="19.5" customHeight="1" x14ac:dyDescent="0.3">
      <c r="A306" s="25">
        <v>1</v>
      </c>
      <c r="B306" s="883">
        <v>1</v>
      </c>
      <c r="C306" s="6" t="s">
        <v>83</v>
      </c>
      <c r="D306" s="2" t="s">
        <v>86</v>
      </c>
      <c r="E306" s="3">
        <v>95</v>
      </c>
      <c r="F306" s="3">
        <v>302.39999999999998</v>
      </c>
      <c r="G306" s="606"/>
      <c r="H306" s="883">
        <v>1</v>
      </c>
      <c r="I306" s="6" t="s">
        <v>83</v>
      </c>
      <c r="J306" s="2" t="s">
        <v>85</v>
      </c>
      <c r="K306" s="3">
        <v>120</v>
      </c>
      <c r="L306" s="3">
        <v>500.08</v>
      </c>
      <c r="M306" s="788"/>
    </row>
    <row r="307" spans="1:13" s="4" customFormat="1" x14ac:dyDescent="0.3">
      <c r="A307" s="25">
        <v>1</v>
      </c>
      <c r="B307" s="883" t="s">
        <v>3</v>
      </c>
      <c r="C307" s="6" t="s">
        <v>347</v>
      </c>
      <c r="D307" s="2" t="s">
        <v>14</v>
      </c>
      <c r="E307" s="3">
        <v>24</v>
      </c>
      <c r="F307" s="3">
        <v>3.9199999999999995</v>
      </c>
      <c r="G307" s="606"/>
      <c r="H307" s="883" t="s">
        <v>3</v>
      </c>
      <c r="I307" s="6" t="s">
        <v>347</v>
      </c>
      <c r="J307" s="2" t="s">
        <v>14</v>
      </c>
      <c r="K307" s="3">
        <v>24</v>
      </c>
      <c r="L307" s="3">
        <v>3.9199999999999995</v>
      </c>
      <c r="M307" s="790"/>
    </row>
    <row r="308" spans="1:13" s="25" customFormat="1" x14ac:dyDescent="0.3">
      <c r="A308" s="25">
        <v>1</v>
      </c>
      <c r="B308" s="883" t="s">
        <v>0</v>
      </c>
      <c r="C308" s="6" t="s">
        <v>114</v>
      </c>
      <c r="D308" s="2" t="s">
        <v>2</v>
      </c>
      <c r="E308" s="3">
        <v>6</v>
      </c>
      <c r="F308" s="3">
        <v>28</v>
      </c>
      <c r="G308" s="593"/>
      <c r="H308" s="883" t="s">
        <v>0</v>
      </c>
      <c r="I308" s="6" t="s">
        <v>114</v>
      </c>
      <c r="J308" s="2" t="s">
        <v>2</v>
      </c>
      <c r="K308" s="3">
        <v>6</v>
      </c>
      <c r="L308" s="3">
        <v>28</v>
      </c>
      <c r="M308" s="788"/>
    </row>
    <row r="309" spans="1:13" s="25" customFormat="1" ht="19.5" customHeight="1" x14ac:dyDescent="0.3">
      <c r="A309" s="25">
        <v>1</v>
      </c>
      <c r="B309" s="883" t="s">
        <v>77</v>
      </c>
      <c r="C309" s="6" t="s">
        <v>107</v>
      </c>
      <c r="D309" s="2" t="s">
        <v>413</v>
      </c>
      <c r="E309" s="3">
        <v>4.25</v>
      </c>
      <c r="F309" s="3">
        <v>116.5</v>
      </c>
      <c r="G309" s="606"/>
      <c r="H309" s="883" t="s">
        <v>77</v>
      </c>
      <c r="I309" s="6" t="s">
        <v>107</v>
      </c>
      <c r="J309" s="2" t="s">
        <v>413</v>
      </c>
      <c r="K309" s="3">
        <v>4.25</v>
      </c>
      <c r="L309" s="3">
        <v>116.5</v>
      </c>
      <c r="M309" s="788"/>
    </row>
    <row r="310" spans="1:13" s="25" customFormat="1" ht="19.5" customHeight="1" x14ac:dyDescent="0.3">
      <c r="A310" s="25">
        <v>1</v>
      </c>
      <c r="B310" s="883" t="s">
        <v>23</v>
      </c>
      <c r="C310" s="6" t="s">
        <v>93</v>
      </c>
      <c r="D310" s="2" t="s">
        <v>2</v>
      </c>
      <c r="E310" s="3">
        <v>75</v>
      </c>
      <c r="F310" s="3">
        <v>92</v>
      </c>
      <c r="G310" s="606"/>
      <c r="H310" s="883" t="s">
        <v>23</v>
      </c>
      <c r="I310" s="6" t="s">
        <v>93</v>
      </c>
      <c r="J310" s="2" t="s">
        <v>2</v>
      </c>
      <c r="K310" s="3">
        <v>75</v>
      </c>
      <c r="L310" s="3">
        <v>92</v>
      </c>
      <c r="M310" s="788"/>
    </row>
    <row r="311" spans="1:13" s="50" customFormat="1" ht="18.75" customHeight="1" x14ac:dyDescent="0.3">
      <c r="A311" s="25">
        <v>1</v>
      </c>
      <c r="B311" s="883"/>
      <c r="C311" s="6"/>
      <c r="D311" s="2"/>
      <c r="E311" s="424"/>
      <c r="F311" s="424"/>
      <c r="G311" s="868"/>
      <c r="H311" s="828"/>
      <c r="I311" s="826"/>
      <c r="J311" s="2"/>
      <c r="K311" s="3"/>
      <c r="L311" s="3"/>
      <c r="M311" s="786"/>
    </row>
    <row r="312" spans="1:13" s="25" customFormat="1" x14ac:dyDescent="0.3">
      <c r="A312" s="25">
        <v>1</v>
      </c>
      <c r="B312" s="5"/>
      <c r="C312" s="6"/>
      <c r="D312" s="2"/>
      <c r="E312" s="424"/>
      <c r="F312" s="424"/>
      <c r="G312" s="869"/>
      <c r="H312" s="825"/>
      <c r="I312" s="826"/>
      <c r="J312" s="2"/>
      <c r="K312" s="3"/>
      <c r="L312" s="3"/>
      <c r="M312" s="788"/>
    </row>
    <row r="313" spans="1:13" s="25" customFormat="1" x14ac:dyDescent="0.3">
      <c r="A313" s="25">
        <v>1</v>
      </c>
      <c r="B313" s="5"/>
      <c r="C313" s="6"/>
      <c r="D313" s="2" t="s">
        <v>128</v>
      </c>
      <c r="E313" s="424">
        <f>SUM(E306:E311)</f>
        <v>204.25</v>
      </c>
      <c r="F313" s="424">
        <f>SUM(F306:F311)</f>
        <v>542.81999999999994</v>
      </c>
      <c r="G313" s="869"/>
      <c r="H313" s="825"/>
      <c r="I313" s="826"/>
      <c r="J313" s="2" t="s">
        <v>128</v>
      </c>
      <c r="K313" s="3">
        <f>SUM(K306:K311)</f>
        <v>229.25</v>
      </c>
      <c r="L313" s="3">
        <f>SUM(L306:L311)</f>
        <v>740.5</v>
      </c>
      <c r="M313" s="788"/>
    </row>
    <row r="314" spans="1:13" s="25" customFormat="1" x14ac:dyDescent="0.3">
      <c r="A314" s="25">
        <v>1</v>
      </c>
      <c r="B314" s="5"/>
      <c r="C314" s="6"/>
      <c r="D314" s="2"/>
      <c r="E314" s="424"/>
      <c r="F314" s="424"/>
      <c r="G314" s="869"/>
      <c r="H314" s="825"/>
      <c r="I314" s="826"/>
      <c r="J314" s="2"/>
      <c r="K314" s="3"/>
      <c r="L314" s="3"/>
      <c r="M314" s="788"/>
    </row>
    <row r="315" spans="1:13" s="25" customFormat="1" x14ac:dyDescent="0.3">
      <c r="A315" s="25">
        <v>1</v>
      </c>
      <c r="B315" s="5"/>
      <c r="C315" s="6"/>
      <c r="D315" s="2"/>
      <c r="E315" s="424"/>
      <c r="F315" s="424"/>
      <c r="G315" s="869"/>
      <c r="H315" s="825"/>
      <c r="I315" s="826"/>
      <c r="J315" s="2"/>
      <c r="K315" s="3"/>
      <c r="L315" s="3"/>
      <c r="M315" s="788"/>
    </row>
    <row r="316" spans="1:13" s="25" customFormat="1" x14ac:dyDescent="0.3">
      <c r="A316" s="25">
        <v>1</v>
      </c>
      <c r="B316" s="28" t="s">
        <v>124</v>
      </c>
      <c r="C316" s="3" t="s">
        <v>259</v>
      </c>
      <c r="D316" s="2" t="s">
        <v>125</v>
      </c>
      <c r="E316" s="424" t="s">
        <v>126</v>
      </c>
      <c r="F316" s="424" t="s">
        <v>127</v>
      </c>
      <c r="G316" s="869"/>
      <c r="H316" s="857" t="s">
        <v>124</v>
      </c>
      <c r="I316" s="823" t="s">
        <v>247</v>
      </c>
      <c r="J316" s="2" t="s">
        <v>125</v>
      </c>
      <c r="K316" s="3" t="s">
        <v>126</v>
      </c>
      <c r="L316" s="3" t="s">
        <v>127</v>
      </c>
      <c r="M316" s="788"/>
    </row>
    <row r="317" spans="1:13" s="25" customFormat="1" ht="19.5" customHeight="1" x14ac:dyDescent="0.3">
      <c r="A317" s="25">
        <v>1</v>
      </c>
      <c r="B317" s="883">
        <v>1</v>
      </c>
      <c r="C317" s="6" t="s">
        <v>408</v>
      </c>
      <c r="D317" s="2" t="s">
        <v>9</v>
      </c>
      <c r="E317" s="424">
        <v>60</v>
      </c>
      <c r="F317" s="424">
        <v>130.22999999999999</v>
      </c>
      <c r="G317" s="870"/>
      <c r="H317" s="828">
        <v>1</v>
      </c>
      <c r="I317" s="826" t="s">
        <v>408</v>
      </c>
      <c r="J317" s="2" t="s">
        <v>9</v>
      </c>
      <c r="K317" s="3">
        <v>60</v>
      </c>
      <c r="L317" s="3">
        <v>130.22999999999999</v>
      </c>
      <c r="M317" s="788"/>
    </row>
    <row r="318" spans="1:13" s="25" customFormat="1" ht="19.5" customHeight="1" x14ac:dyDescent="0.3">
      <c r="A318" s="25">
        <v>1</v>
      </c>
      <c r="B318" s="5">
        <v>2</v>
      </c>
      <c r="C318" s="6" t="s">
        <v>103</v>
      </c>
      <c r="D318" s="2" t="s">
        <v>104</v>
      </c>
      <c r="E318" s="424">
        <v>50</v>
      </c>
      <c r="F318" s="424">
        <v>220</v>
      </c>
      <c r="G318" s="870"/>
      <c r="H318" s="825">
        <v>2</v>
      </c>
      <c r="I318" s="826" t="s">
        <v>103</v>
      </c>
      <c r="J318" s="2" t="s">
        <v>104</v>
      </c>
      <c r="K318" s="3">
        <v>50</v>
      </c>
      <c r="L318" s="3">
        <v>220</v>
      </c>
      <c r="M318" s="788"/>
    </row>
    <row r="319" spans="1:13" s="50" customFormat="1" x14ac:dyDescent="0.3">
      <c r="A319" s="25">
        <v>1</v>
      </c>
      <c r="B319" s="883" t="s">
        <v>0</v>
      </c>
      <c r="C319" s="6" t="s">
        <v>260</v>
      </c>
      <c r="D319" s="2" t="s">
        <v>17</v>
      </c>
      <c r="E319" s="424">
        <v>25</v>
      </c>
      <c r="F319" s="424">
        <v>182.25</v>
      </c>
      <c r="G319" s="870"/>
      <c r="H319" s="828" t="s">
        <v>0</v>
      </c>
      <c r="I319" s="826" t="s">
        <v>260</v>
      </c>
      <c r="J319" s="2" t="s">
        <v>44</v>
      </c>
      <c r="K319" s="3">
        <v>30</v>
      </c>
      <c r="L319" s="3">
        <v>218.7</v>
      </c>
      <c r="M319" s="792"/>
    </row>
    <row r="320" spans="1:13" s="50" customFormat="1" x14ac:dyDescent="0.3">
      <c r="A320" s="25">
        <v>1</v>
      </c>
      <c r="B320" s="883" t="s">
        <v>77</v>
      </c>
      <c r="C320" s="6" t="s">
        <v>69</v>
      </c>
      <c r="D320" s="2" t="s">
        <v>22</v>
      </c>
      <c r="E320" s="424">
        <v>24</v>
      </c>
      <c r="F320" s="424">
        <v>3.9199999999999995</v>
      </c>
      <c r="G320" s="870"/>
      <c r="H320" s="828" t="s">
        <v>77</v>
      </c>
      <c r="I320" s="826" t="s">
        <v>69</v>
      </c>
      <c r="J320" s="2" t="s">
        <v>22</v>
      </c>
      <c r="K320" s="3">
        <v>24</v>
      </c>
      <c r="L320" s="3">
        <v>3.9199999999999995</v>
      </c>
      <c r="M320" s="792"/>
    </row>
    <row r="321" spans="1:13" s="25" customFormat="1" ht="19.5" customHeight="1" x14ac:dyDescent="0.3">
      <c r="A321" s="25">
        <v>1</v>
      </c>
      <c r="B321" s="883" t="s">
        <v>23</v>
      </c>
      <c r="C321" s="6" t="s">
        <v>144</v>
      </c>
      <c r="D321" s="2" t="s">
        <v>2</v>
      </c>
      <c r="E321" s="424">
        <v>15</v>
      </c>
      <c r="F321" s="424">
        <v>88</v>
      </c>
      <c r="G321" s="869"/>
      <c r="H321" s="828" t="s">
        <v>23</v>
      </c>
      <c r="I321" s="826" t="s">
        <v>144</v>
      </c>
      <c r="J321" s="2" t="s">
        <v>2</v>
      </c>
      <c r="K321" s="3">
        <v>15</v>
      </c>
      <c r="L321" s="3">
        <v>88</v>
      </c>
      <c r="M321" s="788"/>
    </row>
    <row r="322" spans="1:13" s="50" customFormat="1" x14ac:dyDescent="0.3">
      <c r="A322" s="25">
        <v>1</v>
      </c>
      <c r="B322" s="883" t="s">
        <v>51</v>
      </c>
      <c r="C322" s="6" t="s">
        <v>107</v>
      </c>
      <c r="D322" s="2" t="s">
        <v>14</v>
      </c>
      <c r="E322" s="424">
        <v>3.4</v>
      </c>
      <c r="F322" s="424">
        <v>93.2</v>
      </c>
      <c r="G322" s="870"/>
      <c r="H322" s="828" t="s">
        <v>51</v>
      </c>
      <c r="I322" s="826" t="s">
        <v>107</v>
      </c>
      <c r="J322" s="2" t="s">
        <v>14</v>
      </c>
      <c r="K322" s="3">
        <v>3.4</v>
      </c>
      <c r="L322" s="3">
        <v>93.2</v>
      </c>
      <c r="M322" s="786"/>
    </row>
    <row r="323" spans="1:13" s="25" customFormat="1" ht="19.5" customHeight="1" x14ac:dyDescent="0.3">
      <c r="A323" s="25">
        <v>1</v>
      </c>
      <c r="B323" s="883" t="s">
        <v>15</v>
      </c>
      <c r="C323" s="6" t="s">
        <v>108</v>
      </c>
      <c r="D323" s="2" t="s">
        <v>65</v>
      </c>
      <c r="E323" s="424">
        <v>1.2</v>
      </c>
      <c r="F323" s="424">
        <v>21.5</v>
      </c>
      <c r="G323" s="869"/>
      <c r="H323" s="828" t="s">
        <v>15</v>
      </c>
      <c r="I323" s="826" t="s">
        <v>108</v>
      </c>
      <c r="J323" s="2" t="s">
        <v>65</v>
      </c>
      <c r="K323" s="3">
        <v>1.2</v>
      </c>
      <c r="L323" s="3">
        <v>21.5</v>
      </c>
      <c r="M323" s="788"/>
    </row>
    <row r="324" spans="1:13" s="949" customFormat="1" ht="18.75" customHeight="1" x14ac:dyDescent="0.3">
      <c r="A324" s="939">
        <v>1</v>
      </c>
      <c r="B324" s="946" t="s">
        <v>53</v>
      </c>
      <c r="C324" s="941" t="s">
        <v>80</v>
      </c>
      <c r="D324" s="942" t="s">
        <v>5</v>
      </c>
      <c r="E324" s="943">
        <v>28</v>
      </c>
      <c r="F324" s="943">
        <v>124.6</v>
      </c>
      <c r="G324" s="944"/>
      <c r="H324" s="946" t="s">
        <v>53</v>
      </c>
      <c r="I324" s="941" t="s">
        <v>80</v>
      </c>
      <c r="J324" s="942" t="s">
        <v>5</v>
      </c>
      <c r="K324" s="943">
        <v>28</v>
      </c>
      <c r="L324" s="943">
        <v>124.6</v>
      </c>
      <c r="M324" s="948"/>
    </row>
    <row r="325" spans="1:13" s="50" customFormat="1" ht="18.75" customHeight="1" x14ac:dyDescent="0.3">
      <c r="A325" s="25">
        <v>1</v>
      </c>
      <c r="B325" s="883"/>
      <c r="C325" s="6"/>
      <c r="D325" s="2"/>
      <c r="E325" s="3"/>
      <c r="F325" s="3"/>
      <c r="G325" s="606"/>
      <c r="H325" s="883"/>
      <c r="I325" s="6"/>
      <c r="J325" s="2"/>
      <c r="K325" s="3"/>
      <c r="L325" s="3"/>
      <c r="M325" s="786"/>
    </row>
    <row r="326" spans="1:13" s="25" customFormat="1" x14ac:dyDescent="0.3">
      <c r="A326" s="25">
        <v>1</v>
      </c>
      <c r="B326" s="883"/>
      <c r="C326" s="6"/>
      <c r="D326" s="2" t="s">
        <v>128</v>
      </c>
      <c r="E326" s="3">
        <f>SUM(E317:E324)</f>
        <v>206.6</v>
      </c>
      <c r="F326" s="3">
        <f>SUM(F317:F324)</f>
        <v>863.7</v>
      </c>
      <c r="G326" s="658"/>
      <c r="H326" s="883"/>
      <c r="I326" s="6"/>
      <c r="J326" s="2" t="s">
        <v>128</v>
      </c>
      <c r="K326" s="3">
        <f>SUM(K317:K324)</f>
        <v>211.6</v>
      </c>
      <c r="L326" s="3">
        <f>SUM(L317:L324)</f>
        <v>900.15000000000009</v>
      </c>
      <c r="M326" s="788"/>
    </row>
    <row r="327" spans="1:13" s="25" customFormat="1" x14ac:dyDescent="0.3">
      <c r="A327" s="25">
        <v>1</v>
      </c>
      <c r="B327" s="5"/>
      <c r="C327" s="6"/>
      <c r="D327" s="2"/>
      <c r="E327" s="3"/>
      <c r="F327" s="3"/>
      <c r="G327" s="656"/>
      <c r="H327" s="5"/>
      <c r="I327" s="6"/>
      <c r="J327" s="2"/>
      <c r="K327" s="3"/>
      <c r="L327" s="3"/>
      <c r="M327" s="788"/>
    </row>
    <row r="328" spans="1:13" s="25" customFormat="1" x14ac:dyDescent="0.3">
      <c r="A328" s="25">
        <v>1</v>
      </c>
      <c r="B328" s="5"/>
      <c r="C328" s="6"/>
      <c r="D328" s="2"/>
      <c r="E328" s="3"/>
      <c r="F328" s="3"/>
      <c r="G328" s="656"/>
      <c r="H328" s="5"/>
      <c r="I328" s="6"/>
      <c r="J328" s="2"/>
      <c r="K328" s="3"/>
      <c r="L328" s="3"/>
      <c r="M328" s="788"/>
    </row>
    <row r="329" spans="1:13" s="25" customFormat="1" x14ac:dyDescent="0.3">
      <c r="A329" s="25">
        <v>1</v>
      </c>
      <c r="B329" s="883"/>
      <c r="C329" s="6"/>
      <c r="D329" s="2" t="s">
        <v>136</v>
      </c>
      <c r="E329" s="3">
        <f>+E326+E313</f>
        <v>410.85</v>
      </c>
      <c r="F329" s="3">
        <f>+F326+F313</f>
        <v>1406.52</v>
      </c>
      <c r="G329" s="659"/>
      <c r="H329" s="3"/>
      <c r="I329" s="3"/>
      <c r="J329" s="3" t="s">
        <v>136</v>
      </c>
      <c r="K329" s="3">
        <f>+K326+K313</f>
        <v>440.85</v>
      </c>
      <c r="L329" s="3">
        <f>+L326+L313</f>
        <v>1640.65</v>
      </c>
      <c r="M329" s="788"/>
    </row>
    <row r="330" spans="1:13" s="25" customFormat="1" ht="18.75" customHeight="1" x14ac:dyDescent="0.3">
      <c r="A330" s="25">
        <v>1</v>
      </c>
      <c r="C330" s="20"/>
      <c r="D330" s="20"/>
      <c r="F330" s="24"/>
      <c r="G330" s="606"/>
      <c r="I330" s="20"/>
      <c r="J330" s="20"/>
      <c r="L330" s="24"/>
      <c r="M330" s="788"/>
    </row>
    <row r="331" spans="1:13" s="25" customFormat="1" ht="18.75" customHeight="1" x14ac:dyDescent="0.3">
      <c r="A331" s="25">
        <v>1</v>
      </c>
      <c r="C331" s="20"/>
      <c r="D331" s="20"/>
      <c r="F331" s="24"/>
      <c r="G331" s="606"/>
      <c r="I331" s="20"/>
      <c r="J331" s="20"/>
      <c r="L331" s="24"/>
      <c r="M331" s="788"/>
    </row>
    <row r="332" spans="1:13" s="25" customFormat="1" x14ac:dyDescent="0.3">
      <c r="A332" s="25">
        <v>1</v>
      </c>
      <c r="B332" s="461"/>
      <c r="C332" s="461"/>
      <c r="D332" s="461"/>
      <c r="E332" s="461"/>
      <c r="F332" s="461"/>
      <c r="G332" s="660"/>
      <c r="H332" s="36"/>
      <c r="I332" s="463"/>
      <c r="J332" s="463"/>
      <c r="K332" s="463"/>
      <c r="L332" s="463"/>
      <c r="M332" s="788"/>
    </row>
    <row r="333" spans="1:13" s="25" customFormat="1" x14ac:dyDescent="0.3">
      <c r="A333" s="25">
        <v>1</v>
      </c>
      <c r="B333" s="461"/>
      <c r="C333" s="36"/>
      <c r="D333" s="462"/>
      <c r="E333" s="463"/>
      <c r="F333" s="463"/>
      <c r="G333" s="659"/>
      <c r="H333" s="463"/>
      <c r="I333" s="463"/>
      <c r="J333" s="463"/>
      <c r="K333" s="463"/>
      <c r="L333" s="463"/>
      <c r="M333" s="788"/>
    </row>
    <row r="334" spans="1:13" s="25" customFormat="1" ht="18.75" customHeight="1" x14ac:dyDescent="0.3">
      <c r="A334" s="25">
        <v>1</v>
      </c>
      <c r="C334" s="37" t="s">
        <v>130</v>
      </c>
      <c r="E334" s="94" t="s">
        <v>131</v>
      </c>
      <c r="F334" s="20"/>
      <c r="G334" s="606"/>
      <c r="I334" s="37" t="s">
        <v>130</v>
      </c>
      <c r="K334" s="94" t="s">
        <v>131</v>
      </c>
      <c r="L334" s="20"/>
      <c r="M334" s="788"/>
    </row>
    <row r="335" spans="1:13" s="25" customFormat="1" ht="51.75" customHeight="1" x14ac:dyDescent="0.3">
      <c r="A335" s="25">
        <v>1</v>
      </c>
      <c r="C335" s="38" t="s">
        <v>132</v>
      </c>
      <c r="E335" s="38" t="s">
        <v>140</v>
      </c>
      <c r="F335" s="39"/>
      <c r="G335" s="606"/>
      <c r="I335" s="38" t="s">
        <v>139</v>
      </c>
      <c r="K335" s="38" t="s">
        <v>140</v>
      </c>
      <c r="L335" s="39"/>
      <c r="M335" s="788"/>
    </row>
    <row r="336" spans="1:13" s="25" customFormat="1" ht="23.25" customHeight="1" x14ac:dyDescent="0.3">
      <c r="A336" s="25">
        <v>1</v>
      </c>
      <c r="C336" s="38"/>
      <c r="E336" s="38"/>
      <c r="F336" s="39"/>
      <c r="G336" s="606"/>
      <c r="H336" s="38"/>
      <c r="J336" s="38"/>
      <c r="K336" s="39"/>
      <c r="L336" s="38"/>
      <c r="M336" s="788"/>
    </row>
    <row r="337" spans="1:17" x14ac:dyDescent="0.3">
      <c r="A337" s="25">
        <v>1</v>
      </c>
      <c r="B337" s="848"/>
      <c r="C337" s="849"/>
      <c r="D337" s="849"/>
      <c r="E337" s="849"/>
      <c r="F337" s="849"/>
      <c r="G337" s="853"/>
      <c r="H337" s="848"/>
      <c r="I337" s="849"/>
      <c r="J337" s="849"/>
      <c r="K337" s="849"/>
      <c r="L337" s="849"/>
    </row>
    <row r="338" spans="1:17" x14ac:dyDescent="0.3">
      <c r="A338" s="25">
        <v>1</v>
      </c>
      <c r="B338" s="25"/>
      <c r="H338" s="257"/>
      <c r="I338" s="32"/>
      <c r="J338" s="32"/>
      <c r="K338" s="32"/>
      <c r="L338" s="32"/>
    </row>
    <row r="339" spans="1:17" s="25" customFormat="1" ht="18.75" customHeight="1" x14ac:dyDescent="0.3">
      <c r="A339" s="25">
        <v>1</v>
      </c>
      <c r="C339" s="22" t="s">
        <v>115</v>
      </c>
      <c r="D339" s="20"/>
      <c r="E339" s="20"/>
      <c r="F339" s="20"/>
      <c r="G339" s="656"/>
      <c r="I339" s="22" t="s">
        <v>115</v>
      </c>
      <c r="J339" s="20"/>
      <c r="K339" s="20"/>
      <c r="L339" s="20"/>
      <c r="M339" s="788"/>
    </row>
    <row r="340" spans="1:17" s="25" customFormat="1" ht="18.75" customHeight="1" x14ac:dyDescent="0.3">
      <c r="A340" s="25">
        <v>1</v>
      </c>
      <c r="C340" s="22" t="s">
        <v>137</v>
      </c>
      <c r="D340" s="20"/>
      <c r="E340" s="20"/>
      <c r="F340" s="20"/>
      <c r="G340" s="606"/>
      <c r="I340" s="22" t="s">
        <v>138</v>
      </c>
      <c r="J340" s="20"/>
      <c r="K340" s="20"/>
      <c r="L340" s="20"/>
      <c r="M340" s="788"/>
    </row>
    <row r="341" spans="1:17" s="25" customFormat="1" ht="18.75" customHeight="1" x14ac:dyDescent="0.3">
      <c r="A341" s="25">
        <v>1</v>
      </c>
      <c r="C341" s="20"/>
      <c r="D341" s="20"/>
      <c r="E341" s="20"/>
      <c r="F341" s="20"/>
      <c r="G341" s="606"/>
      <c r="I341" s="20"/>
      <c r="J341" s="20"/>
      <c r="K341" s="20"/>
      <c r="L341" s="20"/>
      <c r="M341" s="788"/>
    </row>
    <row r="342" spans="1:17" s="25" customFormat="1" ht="18.75" customHeight="1" x14ac:dyDescent="0.3">
      <c r="A342" s="25">
        <v>1</v>
      </c>
      <c r="C342" s="20"/>
      <c r="D342" s="20"/>
      <c r="F342" s="603" t="s">
        <v>116</v>
      </c>
      <c r="G342" s="606"/>
      <c r="I342" s="20"/>
      <c r="J342" s="20"/>
      <c r="L342" s="603" t="s">
        <v>116</v>
      </c>
      <c r="M342" s="802"/>
      <c r="N342" s="629"/>
      <c r="O342" s="629"/>
      <c r="P342" s="629"/>
      <c r="Q342" s="629"/>
    </row>
    <row r="343" spans="1:17" s="25" customFormat="1" ht="18.75" customHeight="1" x14ac:dyDescent="0.3">
      <c r="A343" s="25">
        <v>1</v>
      </c>
      <c r="C343" s="20"/>
      <c r="D343" s="20"/>
      <c r="F343" s="603" t="s">
        <v>134</v>
      </c>
      <c r="G343" s="606"/>
      <c r="I343" s="20"/>
      <c r="J343" s="20"/>
      <c r="L343" s="603" t="s">
        <v>134</v>
      </c>
      <c r="M343" s="802"/>
      <c r="N343" s="629"/>
      <c r="O343" s="629"/>
      <c r="P343" s="629"/>
      <c r="Q343" s="629"/>
    </row>
    <row r="344" spans="1:17" s="25" customFormat="1" ht="18.75" customHeight="1" x14ac:dyDescent="0.3">
      <c r="A344" s="25">
        <v>1</v>
      </c>
      <c r="C344" s="20"/>
      <c r="D344" s="20"/>
      <c r="F344" s="603" t="s">
        <v>117</v>
      </c>
      <c r="G344" s="606"/>
      <c r="I344" s="20"/>
      <c r="J344" s="20"/>
      <c r="L344" s="603" t="s">
        <v>117</v>
      </c>
      <c r="M344" s="802"/>
      <c r="N344" s="629"/>
      <c r="O344" s="629"/>
      <c r="P344" s="629"/>
      <c r="Q344" s="629"/>
    </row>
    <row r="345" spans="1:17" s="25" customFormat="1" ht="18.75" customHeight="1" x14ac:dyDescent="0.3">
      <c r="A345" s="25">
        <v>1</v>
      </c>
      <c r="C345" s="20"/>
      <c r="D345" s="20"/>
      <c r="F345" s="603" t="s">
        <v>257</v>
      </c>
      <c r="G345" s="606"/>
      <c r="I345" s="20"/>
      <c r="J345" s="20"/>
      <c r="L345" s="603" t="s">
        <v>257</v>
      </c>
      <c r="M345" s="802"/>
      <c r="N345" s="629"/>
      <c r="O345" s="629"/>
      <c r="P345" s="629"/>
      <c r="Q345" s="629"/>
    </row>
    <row r="346" spans="1:17" s="25" customFormat="1" ht="18.75" customHeight="1" x14ac:dyDescent="0.3">
      <c r="A346" s="25">
        <v>1</v>
      </c>
      <c r="C346" s="20"/>
      <c r="D346" s="20"/>
      <c r="E346" s="20"/>
      <c r="F346" s="20"/>
      <c r="G346" s="656"/>
      <c r="I346" s="20"/>
      <c r="J346" s="20"/>
      <c r="K346" s="20"/>
      <c r="L346" s="20"/>
      <c r="M346" s="802"/>
    </row>
    <row r="347" spans="1:17" s="25" customFormat="1" ht="18.75" customHeight="1" x14ac:dyDescent="0.3">
      <c r="A347" s="25">
        <v>1</v>
      </c>
      <c r="C347" s="20"/>
      <c r="D347" s="20"/>
      <c r="E347" s="20"/>
      <c r="F347" s="20"/>
      <c r="G347" s="656"/>
      <c r="I347" s="20"/>
      <c r="J347" s="20"/>
      <c r="K347" s="20"/>
      <c r="L347" s="20"/>
      <c r="M347" s="802"/>
    </row>
    <row r="348" spans="1:17" s="25" customFormat="1" ht="18.75" customHeight="1" x14ac:dyDescent="0.3">
      <c r="A348" s="25">
        <v>1</v>
      </c>
      <c r="C348" s="20"/>
      <c r="D348" s="20"/>
      <c r="E348" s="20"/>
      <c r="F348" s="20"/>
      <c r="G348" s="656"/>
      <c r="I348" s="20"/>
      <c r="J348" s="20"/>
      <c r="K348" s="20"/>
      <c r="L348" s="20"/>
      <c r="M348" s="802"/>
    </row>
    <row r="349" spans="1:17" s="25" customFormat="1" ht="18.75" customHeight="1" x14ac:dyDescent="0.3">
      <c r="A349" s="25">
        <v>1</v>
      </c>
      <c r="C349" s="1612" t="s">
        <v>119</v>
      </c>
      <c r="D349" s="1612"/>
      <c r="E349" s="1612"/>
      <c r="F349" s="26"/>
      <c r="G349" s="606"/>
      <c r="I349" s="1612" t="s">
        <v>119</v>
      </c>
      <c r="J349" s="1612"/>
      <c r="K349" s="1612"/>
      <c r="L349" s="26"/>
      <c r="M349" s="802"/>
    </row>
    <row r="350" spans="1:17" s="25" customFormat="1" ht="18.75" customHeight="1" x14ac:dyDescent="0.3">
      <c r="A350" s="25">
        <v>1</v>
      </c>
      <c r="C350" s="1610">
        <v>45272</v>
      </c>
      <c r="D350" s="1610"/>
      <c r="E350" s="1610"/>
      <c r="F350" s="27"/>
      <c r="G350" s="606"/>
      <c r="I350" s="1610">
        <f>C350</f>
        <v>45272</v>
      </c>
      <c r="J350" s="1610"/>
      <c r="K350" s="1610"/>
      <c r="L350" s="27"/>
      <c r="M350" s="788"/>
    </row>
    <row r="351" spans="1:17" s="25" customFormat="1" ht="18.75" customHeight="1" x14ac:dyDescent="0.3">
      <c r="A351" s="25">
        <v>1</v>
      </c>
      <c r="C351" s="20"/>
      <c r="D351" s="20"/>
      <c r="E351" s="20"/>
      <c r="F351" s="27"/>
      <c r="G351" s="606"/>
      <c r="I351" s="20"/>
      <c r="J351" s="20"/>
      <c r="K351" s="20"/>
      <c r="L351" s="27"/>
      <c r="M351" s="788"/>
    </row>
    <row r="352" spans="1:17" s="25" customFormat="1" ht="18.75" customHeight="1" x14ac:dyDescent="0.3">
      <c r="A352" s="25">
        <v>1</v>
      </c>
      <c r="C352" s="882"/>
      <c r="D352" s="20"/>
      <c r="E352" s="20"/>
      <c r="F352" s="27"/>
      <c r="G352" s="606"/>
      <c r="I352" s="882"/>
      <c r="J352" s="20"/>
      <c r="K352" s="20"/>
      <c r="L352" s="27"/>
      <c r="M352" s="788"/>
    </row>
    <row r="353" spans="1:13" s="25" customFormat="1" ht="18.75" customHeight="1" x14ac:dyDescent="0.3">
      <c r="A353" s="25">
        <v>1</v>
      </c>
      <c r="B353" s="28" t="s">
        <v>120</v>
      </c>
      <c r="C353" s="29" t="s">
        <v>121</v>
      </c>
      <c r="D353" s="1611" t="s">
        <v>122</v>
      </c>
      <c r="E353" s="1611"/>
      <c r="F353" s="1611"/>
      <c r="G353" s="606"/>
      <c r="H353" s="28" t="s">
        <v>120</v>
      </c>
      <c r="I353" s="29" t="s">
        <v>121</v>
      </c>
      <c r="J353" s="1611" t="s">
        <v>123</v>
      </c>
      <c r="K353" s="1611"/>
      <c r="L353" s="1611"/>
      <c r="M353" s="788"/>
    </row>
    <row r="354" spans="1:13" s="25" customFormat="1" ht="18.75" customHeight="1" x14ac:dyDescent="0.3">
      <c r="A354" s="25">
        <v>1</v>
      </c>
      <c r="B354" s="28" t="s">
        <v>124</v>
      </c>
      <c r="C354" s="28" t="s">
        <v>265</v>
      </c>
      <c r="D354" s="29" t="s">
        <v>125</v>
      </c>
      <c r="E354" s="883" t="s">
        <v>126</v>
      </c>
      <c r="F354" s="883" t="s">
        <v>127</v>
      </c>
      <c r="G354" s="606"/>
      <c r="H354" s="28" t="s">
        <v>124</v>
      </c>
      <c r="I354" s="28" t="s">
        <v>265</v>
      </c>
      <c r="J354" s="29" t="s">
        <v>125</v>
      </c>
      <c r="K354" s="883" t="s">
        <v>126</v>
      </c>
      <c r="L354" s="883" t="s">
        <v>127</v>
      </c>
      <c r="M354" s="788"/>
    </row>
    <row r="355" spans="1:13" s="25" customFormat="1" ht="19.5" customHeight="1" x14ac:dyDescent="0.3">
      <c r="A355" s="25">
        <v>1</v>
      </c>
      <c r="B355" s="883">
        <v>1</v>
      </c>
      <c r="C355" s="6" t="s">
        <v>231</v>
      </c>
      <c r="D355" s="2" t="s">
        <v>46</v>
      </c>
      <c r="E355" s="3">
        <v>30</v>
      </c>
      <c r="F355" s="3">
        <v>288.75</v>
      </c>
      <c r="G355" s="606"/>
      <c r="H355" s="883">
        <v>1</v>
      </c>
      <c r="I355" s="6" t="s">
        <v>231</v>
      </c>
      <c r="J355" s="2" t="s">
        <v>46</v>
      </c>
      <c r="K355" s="3">
        <v>30</v>
      </c>
      <c r="L355" s="3">
        <v>288.75</v>
      </c>
      <c r="M355" s="788"/>
    </row>
    <row r="356" spans="1:13" s="50" customFormat="1" x14ac:dyDescent="0.3">
      <c r="A356" s="25">
        <v>1</v>
      </c>
      <c r="B356" s="883" t="s">
        <v>3</v>
      </c>
      <c r="C356" s="6" t="s">
        <v>64</v>
      </c>
      <c r="D356" s="2" t="s">
        <v>65</v>
      </c>
      <c r="E356" s="3">
        <v>12</v>
      </c>
      <c r="F356" s="3">
        <v>75</v>
      </c>
      <c r="G356" s="605"/>
      <c r="H356" s="883" t="s">
        <v>3</v>
      </c>
      <c r="I356" s="6" t="s">
        <v>64</v>
      </c>
      <c r="J356" s="2" t="s">
        <v>65</v>
      </c>
      <c r="K356" s="3">
        <v>12</v>
      </c>
      <c r="L356" s="3">
        <v>75</v>
      </c>
      <c r="M356" s="786"/>
    </row>
    <row r="357" spans="1:13" s="25" customFormat="1" x14ac:dyDescent="0.3">
      <c r="A357" s="25">
        <v>1</v>
      </c>
      <c r="B357" s="883" t="s">
        <v>0</v>
      </c>
      <c r="C357" s="6" t="s">
        <v>102</v>
      </c>
      <c r="D357" s="2" t="s">
        <v>68</v>
      </c>
      <c r="E357" s="3">
        <v>31</v>
      </c>
      <c r="F357" s="3">
        <v>84</v>
      </c>
      <c r="G357" s="605"/>
      <c r="H357" s="883" t="s">
        <v>0</v>
      </c>
      <c r="I357" s="6" t="s">
        <v>102</v>
      </c>
      <c r="J357" s="2" t="s">
        <v>68</v>
      </c>
      <c r="K357" s="3">
        <v>31</v>
      </c>
      <c r="L357" s="3">
        <v>84</v>
      </c>
      <c r="M357" s="788"/>
    </row>
    <row r="358" spans="1:13" s="25" customFormat="1" x14ac:dyDescent="0.3">
      <c r="A358" s="25">
        <v>1</v>
      </c>
      <c r="B358" s="5">
        <v>4</v>
      </c>
      <c r="C358" s="6" t="s">
        <v>114</v>
      </c>
      <c r="D358" s="2" t="s">
        <v>2</v>
      </c>
      <c r="E358" s="3">
        <v>6</v>
      </c>
      <c r="F358" s="3">
        <v>28</v>
      </c>
      <c r="G358" s="606"/>
      <c r="H358" s="5">
        <v>4</v>
      </c>
      <c r="I358" s="6" t="s">
        <v>114</v>
      </c>
      <c r="J358" s="2" t="s">
        <v>2</v>
      </c>
      <c r="K358" s="3">
        <v>6</v>
      </c>
      <c r="L358" s="3">
        <v>28</v>
      </c>
      <c r="M358" s="788"/>
    </row>
    <row r="359" spans="1:13" s="25" customFormat="1" x14ac:dyDescent="0.3">
      <c r="A359" s="25">
        <v>1</v>
      </c>
      <c r="B359" s="883" t="s">
        <v>23</v>
      </c>
      <c r="C359" s="6" t="s">
        <v>107</v>
      </c>
      <c r="D359" s="2" t="s">
        <v>14</v>
      </c>
      <c r="E359" s="3">
        <v>3.4</v>
      </c>
      <c r="F359" s="374">
        <v>93.2</v>
      </c>
      <c r="G359" s="822"/>
      <c r="H359" s="884" t="s">
        <v>23</v>
      </c>
      <c r="I359" s="372" t="s">
        <v>107</v>
      </c>
      <c r="J359" s="2" t="s">
        <v>14</v>
      </c>
      <c r="K359" s="3">
        <v>3.4</v>
      </c>
      <c r="L359" s="3">
        <v>93.2</v>
      </c>
      <c r="M359" s="788"/>
    </row>
    <row r="360" spans="1:13" s="50" customFormat="1" x14ac:dyDescent="0.3">
      <c r="A360" s="25">
        <v>1</v>
      </c>
      <c r="B360" s="5">
        <v>6</v>
      </c>
      <c r="C360" s="6" t="s">
        <v>37</v>
      </c>
      <c r="D360" s="2" t="s">
        <v>5</v>
      </c>
      <c r="E360" s="3">
        <v>140</v>
      </c>
      <c r="F360" s="374">
        <v>140.29999999999998</v>
      </c>
      <c r="G360" s="745"/>
      <c r="H360" s="371">
        <v>6</v>
      </c>
      <c r="I360" s="372" t="s">
        <v>37</v>
      </c>
      <c r="J360" s="2" t="s">
        <v>5</v>
      </c>
      <c r="K360" s="3">
        <v>140</v>
      </c>
      <c r="L360" s="3">
        <v>140.29999999999998</v>
      </c>
      <c r="M360" s="786"/>
    </row>
    <row r="361" spans="1:13" s="25" customFormat="1" ht="19.5" customHeight="1" x14ac:dyDescent="0.3">
      <c r="A361" s="25">
        <v>1</v>
      </c>
      <c r="B361" s="883"/>
      <c r="C361" s="6"/>
      <c r="D361" s="2"/>
      <c r="E361" s="3"/>
      <c r="F361" s="374"/>
      <c r="G361" s="822"/>
      <c r="H361" s="884"/>
      <c r="I361" s="372"/>
      <c r="J361" s="2"/>
      <c r="K361" s="3"/>
      <c r="L361" s="3"/>
      <c r="M361" s="788"/>
    </row>
    <row r="362" spans="1:13" s="25" customFormat="1" x14ac:dyDescent="0.3">
      <c r="A362" s="25">
        <v>1</v>
      </c>
      <c r="B362" s="5"/>
      <c r="C362" s="6"/>
      <c r="D362" s="2" t="s">
        <v>128</v>
      </c>
      <c r="E362" s="3">
        <f>SUM(E355:E361)</f>
        <v>222.4</v>
      </c>
      <c r="F362" s="374">
        <f>SUM(F355:F361)</f>
        <v>709.25</v>
      </c>
      <c r="G362" s="746"/>
      <c r="H362" s="371"/>
      <c r="I362" s="372"/>
      <c r="J362" s="2" t="s">
        <v>128</v>
      </c>
      <c r="K362" s="3">
        <f>SUM(K355:K361)</f>
        <v>222.4</v>
      </c>
      <c r="L362" s="3">
        <f>SUM(L355:L361)</f>
        <v>709.25</v>
      </c>
      <c r="M362" s="788"/>
    </row>
    <row r="363" spans="1:13" s="25" customFormat="1" x14ac:dyDescent="0.3">
      <c r="A363" s="25">
        <v>1</v>
      </c>
      <c r="B363" s="5"/>
      <c r="C363" s="6"/>
      <c r="D363" s="2"/>
      <c r="E363" s="3"/>
      <c r="F363" s="374"/>
      <c r="G363" s="746"/>
      <c r="H363" s="371"/>
      <c r="I363" s="372"/>
      <c r="J363" s="2"/>
      <c r="K363" s="3"/>
      <c r="L363" s="3"/>
      <c r="M363" s="788"/>
    </row>
    <row r="364" spans="1:13" s="25" customFormat="1" x14ac:dyDescent="0.3">
      <c r="A364" s="25">
        <v>1</v>
      </c>
      <c r="B364" s="5"/>
      <c r="C364" s="6"/>
      <c r="D364" s="2"/>
      <c r="E364" s="3"/>
      <c r="F364" s="374"/>
      <c r="G364" s="746"/>
      <c r="H364" s="371"/>
      <c r="I364" s="372"/>
      <c r="J364" s="2"/>
      <c r="K364" s="3"/>
      <c r="L364" s="3"/>
      <c r="M364" s="788"/>
    </row>
    <row r="365" spans="1:13" s="25" customFormat="1" x14ac:dyDescent="0.3">
      <c r="A365" s="25">
        <v>1</v>
      </c>
      <c r="B365" s="28" t="s">
        <v>124</v>
      </c>
      <c r="C365" s="3" t="s">
        <v>259</v>
      </c>
      <c r="D365" s="211" t="s">
        <v>125</v>
      </c>
      <c r="E365" s="210" t="s">
        <v>126</v>
      </c>
      <c r="F365" s="374" t="s">
        <v>127</v>
      </c>
      <c r="G365" s="746"/>
      <c r="H365" s="368" t="s">
        <v>124</v>
      </c>
      <c r="I365" s="374" t="s">
        <v>247</v>
      </c>
      <c r="J365" s="2" t="s">
        <v>125</v>
      </c>
      <c r="K365" s="3" t="s">
        <v>126</v>
      </c>
      <c r="L365" s="3" t="s">
        <v>127</v>
      </c>
      <c r="M365" s="788"/>
    </row>
    <row r="366" spans="1:13" s="50" customFormat="1" x14ac:dyDescent="0.3">
      <c r="A366" s="25">
        <v>1</v>
      </c>
      <c r="B366" s="883">
        <v>1</v>
      </c>
      <c r="C366" s="6" t="s">
        <v>266</v>
      </c>
      <c r="D366" s="211" t="s">
        <v>9</v>
      </c>
      <c r="E366" s="210">
        <v>75</v>
      </c>
      <c r="F366" s="374">
        <v>235.98</v>
      </c>
      <c r="G366" s="822">
        <v>235.98</v>
      </c>
      <c r="H366" s="884">
        <v>1</v>
      </c>
      <c r="I366" s="372" t="s">
        <v>266</v>
      </c>
      <c r="J366" s="2" t="s">
        <v>9</v>
      </c>
      <c r="K366" s="3">
        <v>75</v>
      </c>
      <c r="L366" s="3">
        <v>235.98</v>
      </c>
      <c r="M366" s="786"/>
    </row>
    <row r="367" spans="1:13" s="389" customFormat="1" x14ac:dyDescent="0.3">
      <c r="A367" s="25">
        <v>1</v>
      </c>
      <c r="B367" s="883">
        <v>2</v>
      </c>
      <c r="C367" s="6" t="s">
        <v>56</v>
      </c>
      <c r="D367" s="211" t="s">
        <v>7</v>
      </c>
      <c r="E367" s="210">
        <v>60</v>
      </c>
      <c r="F367" s="3">
        <v>252.125</v>
      </c>
      <c r="G367" s="834"/>
      <c r="H367" s="883">
        <v>2</v>
      </c>
      <c r="I367" s="6" t="s">
        <v>56</v>
      </c>
      <c r="J367" s="2" t="s">
        <v>7</v>
      </c>
      <c r="K367" s="3">
        <v>60</v>
      </c>
      <c r="L367" s="3">
        <v>252.125</v>
      </c>
      <c r="M367" s="795"/>
    </row>
    <row r="368" spans="1:13" s="25" customFormat="1" ht="19.5" customHeight="1" x14ac:dyDescent="0.3">
      <c r="A368" s="25">
        <v>1</v>
      </c>
      <c r="B368" s="883" t="s">
        <v>0</v>
      </c>
      <c r="C368" s="6" t="s">
        <v>179</v>
      </c>
      <c r="D368" s="211" t="s">
        <v>17</v>
      </c>
      <c r="E368" s="210">
        <v>23</v>
      </c>
      <c r="F368" s="3">
        <v>202.41</v>
      </c>
      <c r="G368" s="834"/>
      <c r="H368" s="883" t="s">
        <v>0</v>
      </c>
      <c r="I368" s="6" t="s">
        <v>179</v>
      </c>
      <c r="J368" s="2" t="s">
        <v>44</v>
      </c>
      <c r="K368" s="3">
        <v>28</v>
      </c>
      <c r="L368" s="3">
        <v>242.89</v>
      </c>
      <c r="M368" s="788"/>
    </row>
    <row r="369" spans="1:13" s="50" customFormat="1" x14ac:dyDescent="0.3">
      <c r="A369" s="25">
        <v>1</v>
      </c>
      <c r="B369" s="883" t="s">
        <v>77</v>
      </c>
      <c r="C369" s="6" t="s">
        <v>69</v>
      </c>
      <c r="D369" s="211" t="s">
        <v>22</v>
      </c>
      <c r="E369" s="210">
        <v>24</v>
      </c>
      <c r="F369" s="3">
        <v>3.9199999999999995</v>
      </c>
      <c r="G369" s="833"/>
      <c r="H369" s="883" t="s">
        <v>77</v>
      </c>
      <c r="I369" s="6" t="s">
        <v>69</v>
      </c>
      <c r="J369" s="2" t="s">
        <v>22</v>
      </c>
      <c r="K369" s="3">
        <v>24</v>
      </c>
      <c r="L369" s="3">
        <v>3.9199999999999995</v>
      </c>
      <c r="M369" s="792"/>
    </row>
    <row r="370" spans="1:13" s="50" customFormat="1" x14ac:dyDescent="0.3">
      <c r="A370" s="25">
        <v>1</v>
      </c>
      <c r="B370" s="883" t="s">
        <v>23</v>
      </c>
      <c r="C370" s="6" t="s">
        <v>113</v>
      </c>
      <c r="D370" s="211" t="s">
        <v>2</v>
      </c>
      <c r="E370" s="210">
        <v>15</v>
      </c>
      <c r="F370" s="3">
        <v>94.2</v>
      </c>
      <c r="G370" s="833"/>
      <c r="H370" s="883" t="s">
        <v>23</v>
      </c>
      <c r="I370" s="6" t="s">
        <v>113</v>
      </c>
      <c r="J370" s="2" t="s">
        <v>2</v>
      </c>
      <c r="K370" s="3">
        <v>15</v>
      </c>
      <c r="L370" s="3">
        <v>94.2</v>
      </c>
      <c r="M370" s="786"/>
    </row>
    <row r="371" spans="1:13" s="50" customFormat="1" x14ac:dyDescent="0.3">
      <c r="A371" s="25">
        <v>1</v>
      </c>
      <c r="B371" s="883" t="s">
        <v>51</v>
      </c>
      <c r="C371" s="6" t="s">
        <v>107</v>
      </c>
      <c r="D371" s="211" t="s">
        <v>14</v>
      </c>
      <c r="E371" s="210">
        <v>3.4</v>
      </c>
      <c r="F371" s="3">
        <v>93.2</v>
      </c>
      <c r="G371" s="833"/>
      <c r="H371" s="883" t="s">
        <v>51</v>
      </c>
      <c r="I371" s="6" t="s">
        <v>107</v>
      </c>
      <c r="J371" s="2" t="s">
        <v>14</v>
      </c>
      <c r="K371" s="3">
        <v>3.4</v>
      </c>
      <c r="L371" s="3">
        <v>93.2</v>
      </c>
      <c r="M371" s="786"/>
    </row>
    <row r="372" spans="1:13" s="25" customFormat="1" ht="19.5" customHeight="1" x14ac:dyDescent="0.3">
      <c r="A372" s="25">
        <v>1</v>
      </c>
      <c r="B372" s="883" t="s">
        <v>15</v>
      </c>
      <c r="C372" s="6" t="s">
        <v>108</v>
      </c>
      <c r="D372" s="211" t="s">
        <v>65</v>
      </c>
      <c r="E372" s="210">
        <v>1.2</v>
      </c>
      <c r="F372" s="3">
        <v>21.5</v>
      </c>
      <c r="G372" s="831"/>
      <c r="H372" s="883" t="s">
        <v>15</v>
      </c>
      <c r="I372" s="6" t="s">
        <v>108</v>
      </c>
      <c r="J372" s="2" t="s">
        <v>65</v>
      </c>
      <c r="K372" s="3">
        <v>1.2</v>
      </c>
      <c r="L372" s="3">
        <v>21.5</v>
      </c>
      <c r="M372" s="788"/>
    </row>
    <row r="373" spans="1:13" s="50" customFormat="1" ht="18.75" customHeight="1" x14ac:dyDescent="0.3">
      <c r="A373" s="25">
        <v>1</v>
      </c>
      <c r="B373" s="883"/>
      <c r="C373" s="6"/>
      <c r="D373" s="2"/>
      <c r="E373" s="3"/>
      <c r="F373" s="3"/>
      <c r="G373" s="834"/>
      <c r="H373" s="883"/>
      <c r="I373" s="6"/>
      <c r="J373" s="2"/>
      <c r="K373" s="3"/>
      <c r="L373" s="3"/>
      <c r="M373" s="786"/>
    </row>
    <row r="374" spans="1:13" s="50" customFormat="1" ht="18.75" customHeight="1" x14ac:dyDescent="0.3">
      <c r="A374" s="25">
        <v>1</v>
      </c>
      <c r="B374" s="883"/>
      <c r="C374" s="6"/>
      <c r="D374" s="2"/>
      <c r="E374" s="3"/>
      <c r="F374" s="3"/>
      <c r="G374" s="834"/>
      <c r="H374" s="883"/>
      <c r="I374" s="6"/>
      <c r="J374" s="2"/>
      <c r="K374" s="3"/>
      <c r="L374" s="3"/>
      <c r="M374" s="786"/>
    </row>
    <row r="375" spans="1:13" s="25" customFormat="1" x14ac:dyDescent="0.3">
      <c r="A375" s="25">
        <v>1</v>
      </c>
      <c r="B375" s="883"/>
      <c r="C375" s="6"/>
      <c r="D375" s="2" t="s">
        <v>128</v>
      </c>
      <c r="E375" s="3">
        <f>SUM(E366:E373)</f>
        <v>201.6</v>
      </c>
      <c r="F375" s="3">
        <f>SUM(F366:F373)</f>
        <v>903.33500000000004</v>
      </c>
      <c r="G375" s="931"/>
      <c r="H375" s="883"/>
      <c r="I375" s="6"/>
      <c r="J375" s="2" t="s">
        <v>128</v>
      </c>
      <c r="K375" s="3">
        <f>SUM(K366:K373)</f>
        <v>206.6</v>
      </c>
      <c r="L375" s="3">
        <f>SUM(L366:L373)</f>
        <v>943.81500000000005</v>
      </c>
      <c r="M375" s="788"/>
    </row>
    <row r="376" spans="1:13" s="25" customFormat="1" x14ac:dyDescent="0.3">
      <c r="A376" s="25">
        <v>1</v>
      </c>
      <c r="B376" s="5"/>
      <c r="C376" s="6"/>
      <c r="D376" s="2"/>
      <c r="E376" s="3"/>
      <c r="F376" s="3"/>
      <c r="G376" s="656"/>
      <c r="H376" s="5"/>
      <c r="I376" s="6"/>
      <c r="J376" s="2"/>
      <c r="K376" s="3"/>
      <c r="L376" s="3"/>
      <c r="M376" s="788"/>
    </row>
    <row r="377" spans="1:13" s="25" customFormat="1" x14ac:dyDescent="0.3">
      <c r="A377" s="25">
        <v>1</v>
      </c>
      <c r="B377" s="5"/>
      <c r="C377" s="6"/>
      <c r="D377" s="2"/>
      <c r="E377" s="3"/>
      <c r="F377" s="3"/>
      <c r="G377" s="656"/>
      <c r="H377" s="5"/>
      <c r="I377" s="6"/>
      <c r="J377" s="2"/>
      <c r="K377" s="3"/>
      <c r="L377" s="3"/>
      <c r="M377" s="788"/>
    </row>
    <row r="378" spans="1:13" s="25" customFormat="1" x14ac:dyDescent="0.3">
      <c r="A378" s="25">
        <v>1</v>
      </c>
      <c r="B378" s="883"/>
      <c r="C378" s="6"/>
      <c r="D378" s="2" t="s">
        <v>136</v>
      </c>
      <c r="E378" s="3">
        <f>+E375+E362</f>
        <v>424</v>
      </c>
      <c r="F378" s="3">
        <f>+F375+F362</f>
        <v>1612.585</v>
      </c>
      <c r="G378" s="659"/>
      <c r="H378" s="3"/>
      <c r="I378" s="3"/>
      <c r="J378" s="3" t="s">
        <v>136</v>
      </c>
      <c r="K378" s="3">
        <f>+K375+K362</f>
        <v>429</v>
      </c>
      <c r="L378" s="3">
        <f>+L375+L362</f>
        <v>1653.0650000000001</v>
      </c>
      <c r="M378" s="788"/>
    </row>
    <row r="379" spans="1:13" s="25" customFormat="1" ht="18.75" customHeight="1" x14ac:dyDescent="0.3">
      <c r="A379" s="25">
        <v>1</v>
      </c>
      <c r="C379" s="20"/>
      <c r="D379" s="20"/>
      <c r="F379" s="24"/>
      <c r="G379" s="606"/>
      <c r="I379" s="20"/>
      <c r="J379" s="20"/>
      <c r="L379" s="24"/>
      <c r="M379" s="788"/>
    </row>
    <row r="380" spans="1:13" s="25" customFormat="1" ht="18.75" customHeight="1" x14ac:dyDescent="0.3">
      <c r="A380" s="25">
        <v>1</v>
      </c>
      <c r="C380" s="20"/>
      <c r="D380" s="20"/>
      <c r="F380" s="24"/>
      <c r="G380" s="606"/>
      <c r="I380" s="20"/>
      <c r="J380" s="20"/>
      <c r="L380" s="24"/>
      <c r="M380" s="788"/>
    </row>
    <row r="381" spans="1:13" s="25" customFormat="1" x14ac:dyDescent="0.3">
      <c r="A381" s="25">
        <v>1</v>
      </c>
      <c r="B381" s="461"/>
      <c r="C381" s="461"/>
      <c r="D381" s="461"/>
      <c r="E381" s="461"/>
      <c r="F381" s="461"/>
      <c r="G381" s="660"/>
      <c r="H381" s="36"/>
      <c r="I381" s="463"/>
      <c r="J381" s="463"/>
      <c r="K381" s="463"/>
      <c r="L381" s="463"/>
      <c r="M381" s="788"/>
    </row>
    <row r="382" spans="1:13" s="25" customFormat="1" x14ac:dyDescent="0.3">
      <c r="A382" s="25">
        <v>1</v>
      </c>
      <c r="B382" s="461"/>
      <c r="C382" s="36"/>
      <c r="D382" s="462"/>
      <c r="E382" s="463"/>
      <c r="F382" s="463"/>
      <c r="G382" s="659"/>
      <c r="H382" s="463"/>
      <c r="I382" s="463"/>
      <c r="J382" s="463"/>
      <c r="K382" s="463"/>
      <c r="L382" s="463"/>
      <c r="M382" s="788"/>
    </row>
    <row r="383" spans="1:13" s="25" customFormat="1" ht="18.75" customHeight="1" x14ac:dyDescent="0.3">
      <c r="A383" s="25">
        <v>1</v>
      </c>
      <c r="C383" s="37" t="s">
        <v>130</v>
      </c>
      <c r="E383" s="94" t="s">
        <v>131</v>
      </c>
      <c r="F383" s="20"/>
      <c r="G383" s="606"/>
      <c r="I383" s="37" t="s">
        <v>130</v>
      </c>
      <c r="K383" s="94" t="s">
        <v>131</v>
      </c>
      <c r="L383" s="20"/>
      <c r="M383" s="788"/>
    </row>
    <row r="384" spans="1:13" s="25" customFormat="1" ht="51.75" customHeight="1" x14ac:dyDescent="0.3">
      <c r="A384" s="25">
        <v>1</v>
      </c>
      <c r="C384" s="38" t="s">
        <v>132</v>
      </c>
      <c r="E384" s="38" t="s">
        <v>140</v>
      </c>
      <c r="F384" s="39"/>
      <c r="G384" s="606"/>
      <c r="I384" s="38" t="s">
        <v>139</v>
      </c>
      <c r="K384" s="38" t="s">
        <v>140</v>
      </c>
      <c r="L384" s="39"/>
      <c r="M384" s="788"/>
    </row>
    <row r="385" spans="1:17" s="25" customFormat="1" ht="23.25" customHeight="1" x14ac:dyDescent="0.3">
      <c r="A385" s="25">
        <v>1</v>
      </c>
      <c r="C385" s="38"/>
      <c r="E385" s="38"/>
      <c r="F385" s="39"/>
      <c r="G385" s="606"/>
      <c r="H385" s="38"/>
      <c r="J385" s="38"/>
      <c r="K385" s="39"/>
      <c r="L385" s="38"/>
      <c r="M385" s="788"/>
    </row>
    <row r="386" spans="1:17" x14ac:dyDescent="0.3">
      <c r="A386" s="25">
        <v>1</v>
      </c>
      <c r="B386" s="848"/>
      <c r="C386" s="849"/>
      <c r="D386" s="849"/>
      <c r="E386" s="849"/>
      <c r="F386" s="849"/>
      <c r="G386" s="853"/>
      <c r="H386" s="848"/>
      <c r="I386" s="849"/>
      <c r="J386" s="849"/>
      <c r="K386" s="849"/>
      <c r="L386" s="849"/>
    </row>
    <row r="387" spans="1:17" x14ac:dyDescent="0.3">
      <c r="A387" s="25">
        <v>1</v>
      </c>
      <c r="B387" s="25"/>
      <c r="H387" s="257"/>
      <c r="I387" s="32"/>
      <c r="J387" s="32"/>
      <c r="K387" s="32"/>
      <c r="L387" s="32"/>
    </row>
    <row r="388" spans="1:17" s="25" customFormat="1" ht="18.75" customHeight="1" x14ac:dyDescent="0.3">
      <c r="A388" s="25">
        <v>1</v>
      </c>
      <c r="C388" s="22" t="s">
        <v>115</v>
      </c>
      <c r="D388" s="20"/>
      <c r="E388" s="20"/>
      <c r="F388" s="20"/>
      <c r="G388" s="656"/>
      <c r="I388" s="22" t="s">
        <v>115</v>
      </c>
      <c r="J388" s="20"/>
      <c r="K388" s="20"/>
      <c r="L388" s="20"/>
      <c r="M388" s="788"/>
    </row>
    <row r="389" spans="1:17" s="25" customFormat="1" ht="18.75" customHeight="1" x14ac:dyDescent="0.3">
      <c r="A389" s="25">
        <v>1</v>
      </c>
      <c r="C389" s="22" t="s">
        <v>137</v>
      </c>
      <c r="D389" s="20"/>
      <c r="E389" s="20"/>
      <c r="F389" s="20"/>
      <c r="G389" s="606"/>
      <c r="I389" s="22" t="s">
        <v>138</v>
      </c>
      <c r="J389" s="20"/>
      <c r="K389" s="20"/>
      <c r="L389" s="20"/>
      <c r="M389" s="788"/>
    </row>
    <row r="390" spans="1:17" s="25" customFormat="1" ht="18.75" customHeight="1" x14ac:dyDescent="0.3">
      <c r="A390" s="25">
        <v>1</v>
      </c>
      <c r="C390" s="20"/>
      <c r="D390" s="20"/>
      <c r="E390" s="20"/>
      <c r="F390" s="20"/>
      <c r="G390" s="606"/>
      <c r="I390" s="20"/>
      <c r="J390" s="20"/>
      <c r="K390" s="20"/>
      <c r="L390" s="20"/>
      <c r="M390" s="788"/>
    </row>
    <row r="391" spans="1:17" s="25" customFormat="1" ht="18.75" customHeight="1" x14ac:dyDescent="0.3">
      <c r="A391" s="25">
        <v>1</v>
      </c>
      <c r="C391" s="20"/>
      <c r="D391" s="20"/>
      <c r="F391" s="603" t="s">
        <v>116</v>
      </c>
      <c r="G391" s="606"/>
      <c r="I391" s="20"/>
      <c r="J391" s="20"/>
      <c r="L391" s="603" t="s">
        <v>116</v>
      </c>
      <c r="M391" s="802"/>
      <c r="N391" s="629"/>
      <c r="O391" s="629"/>
      <c r="P391" s="629"/>
      <c r="Q391" s="629"/>
    </row>
    <row r="392" spans="1:17" s="25" customFormat="1" ht="18.75" customHeight="1" x14ac:dyDescent="0.3">
      <c r="A392" s="25">
        <v>1</v>
      </c>
      <c r="C392" s="20"/>
      <c r="D392" s="20"/>
      <c r="F392" s="603" t="s">
        <v>134</v>
      </c>
      <c r="G392" s="606"/>
      <c r="I392" s="20"/>
      <c r="J392" s="20"/>
      <c r="L392" s="603" t="s">
        <v>134</v>
      </c>
      <c r="M392" s="802"/>
      <c r="N392" s="629"/>
      <c r="O392" s="629"/>
      <c r="P392" s="629"/>
      <c r="Q392" s="629"/>
    </row>
    <row r="393" spans="1:17" s="25" customFormat="1" ht="18.75" customHeight="1" x14ac:dyDescent="0.3">
      <c r="A393" s="25">
        <v>1</v>
      </c>
      <c r="C393" s="20"/>
      <c r="D393" s="20"/>
      <c r="F393" s="603" t="s">
        <v>117</v>
      </c>
      <c r="G393" s="606"/>
      <c r="I393" s="20"/>
      <c r="J393" s="20"/>
      <c r="L393" s="603" t="s">
        <v>117</v>
      </c>
      <c r="M393" s="802"/>
      <c r="N393" s="629"/>
      <c r="O393" s="629"/>
      <c r="P393" s="629"/>
      <c r="Q393" s="629"/>
    </row>
    <row r="394" spans="1:17" s="25" customFormat="1" ht="18.75" customHeight="1" x14ac:dyDescent="0.3">
      <c r="A394" s="25">
        <v>1</v>
      </c>
      <c r="C394" s="20"/>
      <c r="D394" s="20"/>
      <c r="F394" s="603" t="s">
        <v>257</v>
      </c>
      <c r="G394" s="606"/>
      <c r="I394" s="20"/>
      <c r="J394" s="20"/>
      <c r="L394" s="603" t="s">
        <v>257</v>
      </c>
      <c r="M394" s="802"/>
      <c r="N394" s="629"/>
      <c r="O394" s="629"/>
      <c r="P394" s="629"/>
      <c r="Q394" s="629"/>
    </row>
    <row r="395" spans="1:17" s="25" customFormat="1" ht="18.75" customHeight="1" x14ac:dyDescent="0.3">
      <c r="A395" s="25">
        <v>1</v>
      </c>
      <c r="C395" s="20"/>
      <c r="D395" s="20"/>
      <c r="E395" s="20"/>
      <c r="F395" s="20"/>
      <c r="G395" s="656"/>
      <c r="I395" s="20"/>
      <c r="J395" s="20"/>
      <c r="K395" s="20"/>
      <c r="L395" s="20"/>
      <c r="M395" s="802"/>
    </row>
    <row r="396" spans="1:17" s="25" customFormat="1" ht="18.75" customHeight="1" x14ac:dyDescent="0.3">
      <c r="A396" s="25">
        <v>1</v>
      </c>
      <c r="C396" s="20"/>
      <c r="D396" s="20"/>
      <c r="E396" s="20"/>
      <c r="F396" s="20"/>
      <c r="G396" s="656"/>
      <c r="I396" s="20"/>
      <c r="J396" s="20"/>
      <c r="K396" s="20"/>
      <c r="L396" s="20"/>
      <c r="M396" s="802"/>
    </row>
    <row r="397" spans="1:17" s="25" customFormat="1" ht="18.75" customHeight="1" x14ac:dyDescent="0.3">
      <c r="A397" s="25">
        <v>1</v>
      </c>
      <c r="C397" s="20"/>
      <c r="D397" s="20"/>
      <c r="E397" s="20"/>
      <c r="F397" s="20"/>
      <c r="G397" s="656"/>
      <c r="I397" s="20"/>
      <c r="J397" s="20"/>
      <c r="K397" s="20"/>
      <c r="L397" s="20"/>
      <c r="M397" s="802"/>
    </row>
    <row r="398" spans="1:17" s="25" customFormat="1" ht="18.75" customHeight="1" x14ac:dyDescent="0.3">
      <c r="A398" s="25">
        <v>1</v>
      </c>
      <c r="C398" s="1612" t="s">
        <v>119</v>
      </c>
      <c r="D398" s="1612"/>
      <c r="E398" s="1612"/>
      <c r="F398" s="26"/>
      <c r="G398" s="606"/>
      <c r="I398" s="1612" t="s">
        <v>119</v>
      </c>
      <c r="J398" s="1612"/>
      <c r="K398" s="1612"/>
      <c r="L398" s="26"/>
      <c r="M398" s="802"/>
    </row>
    <row r="399" spans="1:17" s="25" customFormat="1" ht="18.75" customHeight="1" x14ac:dyDescent="0.3">
      <c r="A399" s="25">
        <v>1</v>
      </c>
      <c r="C399" s="1610">
        <v>45273</v>
      </c>
      <c r="D399" s="1610"/>
      <c r="E399" s="1610"/>
      <c r="F399" s="27"/>
      <c r="G399" s="606"/>
      <c r="I399" s="1610">
        <f>C399</f>
        <v>45273</v>
      </c>
      <c r="J399" s="1610"/>
      <c r="K399" s="1610"/>
      <c r="L399" s="27"/>
      <c r="M399" s="788"/>
    </row>
    <row r="400" spans="1:17" s="25" customFormat="1" ht="18.75" customHeight="1" x14ac:dyDescent="0.3">
      <c r="A400" s="25">
        <v>1</v>
      </c>
      <c r="C400" s="20"/>
      <c r="D400" s="20"/>
      <c r="E400" s="20"/>
      <c r="F400" s="27"/>
      <c r="G400" s="606"/>
      <c r="I400" s="20"/>
      <c r="J400" s="20"/>
      <c r="K400" s="20"/>
      <c r="L400" s="27"/>
      <c r="M400" s="788"/>
    </row>
    <row r="401" spans="1:13" s="25" customFormat="1" ht="18.75" customHeight="1" x14ac:dyDescent="0.3">
      <c r="A401" s="25">
        <v>1</v>
      </c>
      <c r="C401" s="882"/>
      <c r="D401" s="20"/>
      <c r="E401" s="20"/>
      <c r="F401" s="27"/>
      <c r="G401" s="606"/>
      <c r="I401" s="882"/>
      <c r="J401" s="20"/>
      <c r="K401" s="20"/>
      <c r="L401" s="27"/>
      <c r="M401" s="788"/>
    </row>
    <row r="402" spans="1:13" s="25" customFormat="1" ht="18.75" customHeight="1" x14ac:dyDescent="0.3">
      <c r="A402" s="25">
        <v>1</v>
      </c>
      <c r="B402" s="28" t="s">
        <v>120</v>
      </c>
      <c r="C402" s="29" t="s">
        <v>121</v>
      </c>
      <c r="D402" s="1611" t="s">
        <v>122</v>
      </c>
      <c r="E402" s="1611"/>
      <c r="F402" s="1611"/>
      <c r="G402" s="606"/>
      <c r="H402" s="28" t="s">
        <v>120</v>
      </c>
      <c r="I402" s="29" t="s">
        <v>121</v>
      </c>
      <c r="J402" s="1611" t="s">
        <v>123</v>
      </c>
      <c r="K402" s="1611"/>
      <c r="L402" s="1611"/>
      <c r="M402" s="788"/>
    </row>
    <row r="403" spans="1:13" s="25" customFormat="1" ht="18.75" customHeight="1" x14ac:dyDescent="0.3">
      <c r="A403" s="25">
        <v>1</v>
      </c>
      <c r="B403" s="28" t="s">
        <v>124</v>
      </c>
      <c r="C403" s="28" t="s">
        <v>265</v>
      </c>
      <c r="D403" s="29" t="s">
        <v>125</v>
      </c>
      <c r="E403" s="883" t="s">
        <v>126</v>
      </c>
      <c r="F403" s="883" t="s">
        <v>127</v>
      </c>
      <c r="G403" s="606"/>
      <c r="H403" s="28" t="s">
        <v>124</v>
      </c>
      <c r="I403" s="28" t="s">
        <v>265</v>
      </c>
      <c r="J403" s="29" t="s">
        <v>125</v>
      </c>
      <c r="K403" s="883" t="s">
        <v>126</v>
      </c>
      <c r="L403" s="883" t="s">
        <v>127</v>
      </c>
      <c r="M403" s="788"/>
    </row>
    <row r="404" spans="1:13" s="25" customFormat="1" ht="19.5" customHeight="1" x14ac:dyDescent="0.3">
      <c r="A404" s="25">
        <v>1</v>
      </c>
      <c r="B404" s="883" t="s">
        <v>8</v>
      </c>
      <c r="C404" s="6" t="s">
        <v>72</v>
      </c>
      <c r="D404" s="2" t="s">
        <v>73</v>
      </c>
      <c r="E404" s="3">
        <v>70</v>
      </c>
      <c r="F404" s="3">
        <v>226</v>
      </c>
      <c r="G404" s="606">
        <v>454.15</v>
      </c>
      <c r="H404" s="883" t="s">
        <v>8</v>
      </c>
      <c r="I404" s="6" t="s">
        <v>72</v>
      </c>
      <c r="J404" s="2" t="s">
        <v>17</v>
      </c>
      <c r="K404" s="3">
        <v>84</v>
      </c>
      <c r="L404" s="3">
        <v>271.20000000000005</v>
      </c>
      <c r="M404" s="788"/>
    </row>
    <row r="405" spans="1:13" s="50" customFormat="1" x14ac:dyDescent="0.3">
      <c r="A405" s="25">
        <v>1</v>
      </c>
      <c r="B405" s="883">
        <v>2</v>
      </c>
      <c r="C405" s="6" t="s">
        <v>61</v>
      </c>
      <c r="D405" s="2" t="s">
        <v>17</v>
      </c>
      <c r="E405" s="3">
        <v>30</v>
      </c>
      <c r="F405" s="3">
        <v>228.14999999999998</v>
      </c>
      <c r="G405" s="605">
        <v>28</v>
      </c>
      <c r="H405" s="883">
        <v>2</v>
      </c>
      <c r="I405" s="6" t="s">
        <v>61</v>
      </c>
      <c r="J405" s="2" t="s">
        <v>44</v>
      </c>
      <c r="K405" s="3">
        <v>35</v>
      </c>
      <c r="L405" s="3">
        <v>273.77999999999997</v>
      </c>
      <c r="M405" s="786"/>
    </row>
    <row r="406" spans="1:13" s="25" customFormat="1" x14ac:dyDescent="0.3">
      <c r="A406" s="25">
        <v>1</v>
      </c>
      <c r="B406" s="5">
        <v>3</v>
      </c>
      <c r="C406" s="6" t="s">
        <v>114</v>
      </c>
      <c r="D406" s="2" t="s">
        <v>2</v>
      </c>
      <c r="E406" s="3">
        <v>6</v>
      </c>
      <c r="F406" s="3">
        <v>28</v>
      </c>
      <c r="G406" s="606">
        <v>186.4</v>
      </c>
      <c r="H406" s="5">
        <v>3</v>
      </c>
      <c r="I406" s="6" t="s">
        <v>114</v>
      </c>
      <c r="J406" s="2" t="s">
        <v>2</v>
      </c>
      <c r="K406" s="3">
        <v>6</v>
      </c>
      <c r="L406" s="3">
        <v>28</v>
      </c>
      <c r="M406" s="788"/>
    </row>
    <row r="407" spans="1:13" s="25" customFormat="1" x14ac:dyDescent="0.3">
      <c r="A407" s="25">
        <v>1</v>
      </c>
      <c r="B407" s="883" t="s">
        <v>77</v>
      </c>
      <c r="C407" s="6" t="s">
        <v>107</v>
      </c>
      <c r="D407" s="2" t="s">
        <v>414</v>
      </c>
      <c r="E407" s="3">
        <f>3.4*2</f>
        <v>6.8</v>
      </c>
      <c r="F407" s="3">
        <f>93.2*2</f>
        <v>186.4</v>
      </c>
      <c r="G407" s="606">
        <v>270</v>
      </c>
      <c r="H407" s="883" t="s">
        <v>77</v>
      </c>
      <c r="I407" s="6" t="s">
        <v>107</v>
      </c>
      <c r="J407" s="2" t="s">
        <v>414</v>
      </c>
      <c r="K407" s="3">
        <f>3.4*2</f>
        <v>6.8</v>
      </c>
      <c r="L407" s="3">
        <f>93.2*2</f>
        <v>186.4</v>
      </c>
      <c r="M407" s="788"/>
    </row>
    <row r="408" spans="1:13" s="50" customFormat="1" x14ac:dyDescent="0.3">
      <c r="A408" s="25">
        <v>1</v>
      </c>
      <c r="B408" s="5" t="s">
        <v>23</v>
      </c>
      <c r="C408" s="6" t="s">
        <v>357</v>
      </c>
      <c r="D408" s="2" t="s">
        <v>358</v>
      </c>
      <c r="E408" s="3">
        <v>90</v>
      </c>
      <c r="F408" s="3">
        <v>270</v>
      </c>
      <c r="G408" s="605"/>
      <c r="H408" s="5" t="s">
        <v>23</v>
      </c>
      <c r="I408" s="6" t="s">
        <v>357</v>
      </c>
      <c r="J408" s="2" t="s">
        <v>358</v>
      </c>
      <c r="K408" s="3">
        <v>90</v>
      </c>
      <c r="L408" s="3">
        <v>270</v>
      </c>
      <c r="M408" s="786"/>
    </row>
    <row r="409" spans="1:13" s="25" customFormat="1" ht="19.5" customHeight="1" x14ac:dyDescent="0.3">
      <c r="A409" s="25">
        <v>1</v>
      </c>
      <c r="B409" s="883"/>
      <c r="C409" s="6"/>
      <c r="D409" s="2"/>
      <c r="E409" s="3"/>
      <c r="F409" s="3"/>
      <c r="G409" s="606"/>
      <c r="H409" s="883"/>
      <c r="I409" s="6"/>
      <c r="J409" s="2"/>
      <c r="K409" s="3"/>
      <c r="L409" s="3"/>
      <c r="M409" s="788"/>
    </row>
    <row r="410" spans="1:13" s="25" customFormat="1" ht="19.5" customHeight="1" x14ac:dyDescent="0.3">
      <c r="A410" s="25">
        <v>1</v>
      </c>
      <c r="B410" s="883"/>
      <c r="C410" s="6"/>
      <c r="D410" s="2"/>
      <c r="E410" s="3"/>
      <c r="F410" s="3"/>
      <c r="G410" s="606"/>
      <c r="H410" s="883"/>
      <c r="I410" s="6"/>
      <c r="J410" s="2"/>
      <c r="K410" s="3"/>
      <c r="L410" s="3"/>
      <c r="M410" s="788"/>
    </row>
    <row r="411" spans="1:13" s="25" customFormat="1" x14ac:dyDescent="0.3">
      <c r="A411" s="25">
        <v>1</v>
      </c>
      <c r="B411" s="5"/>
      <c r="C411" s="212"/>
      <c r="D411" s="211" t="s">
        <v>128</v>
      </c>
      <c r="E411" s="3">
        <f>SUM(E404:E410)</f>
        <v>202.8</v>
      </c>
      <c r="F411" s="3">
        <f>SUM(F404:F410)</f>
        <v>938.55</v>
      </c>
      <c r="G411" s="656"/>
      <c r="H411" s="5"/>
      <c r="I411" s="6"/>
      <c r="J411" s="2" t="s">
        <v>128</v>
      </c>
      <c r="K411" s="3">
        <f>SUM(K404:K410)</f>
        <v>221.8</v>
      </c>
      <c r="L411" s="3">
        <f>SUM(L404:L410)</f>
        <v>1029.3800000000001</v>
      </c>
      <c r="M411" s="788"/>
    </row>
    <row r="412" spans="1:13" s="25" customFormat="1" x14ac:dyDescent="0.3">
      <c r="A412" s="25">
        <v>1</v>
      </c>
      <c r="B412" s="5"/>
      <c r="C412" s="212"/>
      <c r="D412" s="211"/>
      <c r="E412" s="3"/>
      <c r="F412" s="3"/>
      <c r="G412" s="656"/>
      <c r="H412" s="5"/>
      <c r="I412" s="6"/>
      <c r="J412" s="2"/>
      <c r="K412" s="3"/>
      <c r="L412" s="3"/>
      <c r="M412" s="788"/>
    </row>
    <row r="413" spans="1:13" s="25" customFormat="1" x14ac:dyDescent="0.3">
      <c r="A413" s="25">
        <v>1</v>
      </c>
      <c r="B413" s="5"/>
      <c r="C413" s="212"/>
      <c r="D413" s="211"/>
      <c r="E413" s="3"/>
      <c r="F413" s="3"/>
      <c r="G413" s="656"/>
      <c r="H413" s="5"/>
      <c r="I413" s="6"/>
      <c r="J413" s="2"/>
      <c r="K413" s="3"/>
      <c r="L413" s="3"/>
      <c r="M413" s="788"/>
    </row>
    <row r="414" spans="1:13" s="25" customFormat="1" x14ac:dyDescent="0.3">
      <c r="A414" s="25">
        <v>1</v>
      </c>
      <c r="B414" s="28" t="s">
        <v>124</v>
      </c>
      <c r="C414" s="210" t="s">
        <v>259</v>
      </c>
      <c r="D414" s="211" t="s">
        <v>125</v>
      </c>
      <c r="E414" s="3" t="s">
        <v>126</v>
      </c>
      <c r="F414" s="3" t="s">
        <v>127</v>
      </c>
      <c r="G414" s="656"/>
      <c r="H414" s="28" t="s">
        <v>124</v>
      </c>
      <c r="I414" s="3" t="s">
        <v>247</v>
      </c>
      <c r="J414" s="2" t="s">
        <v>125</v>
      </c>
      <c r="K414" s="3" t="s">
        <v>126</v>
      </c>
      <c r="L414" s="3" t="s">
        <v>127</v>
      </c>
      <c r="M414" s="788"/>
    </row>
    <row r="415" spans="1:13" s="50" customFormat="1" x14ac:dyDescent="0.3">
      <c r="A415" s="25">
        <v>1</v>
      </c>
      <c r="B415" s="883" t="s">
        <v>8</v>
      </c>
      <c r="C415" s="212" t="s">
        <v>91</v>
      </c>
      <c r="D415" s="211" t="s">
        <v>92</v>
      </c>
      <c r="E415" s="3">
        <v>70</v>
      </c>
      <c r="F415" s="3">
        <v>122</v>
      </c>
      <c r="G415" s="606"/>
      <c r="H415" s="883" t="s">
        <v>8</v>
      </c>
      <c r="I415" s="6" t="s">
        <v>91</v>
      </c>
      <c r="J415" s="2" t="s">
        <v>92</v>
      </c>
      <c r="K415" s="3">
        <v>70</v>
      </c>
      <c r="L415" s="3">
        <v>122</v>
      </c>
      <c r="M415" s="786"/>
    </row>
    <row r="416" spans="1:13" s="389" customFormat="1" x14ac:dyDescent="0.3">
      <c r="A416" s="25">
        <v>1</v>
      </c>
      <c r="B416" s="883">
        <v>2</v>
      </c>
      <c r="C416" s="212" t="s">
        <v>415</v>
      </c>
      <c r="D416" s="211" t="s">
        <v>251</v>
      </c>
      <c r="E416" s="3">
        <v>60</v>
      </c>
      <c r="F416" s="3">
        <v>125</v>
      </c>
      <c r="G416" s="606"/>
      <c r="H416" s="883">
        <v>2</v>
      </c>
      <c r="I416" s="6" t="s">
        <v>415</v>
      </c>
      <c r="J416" s="2" t="s">
        <v>251</v>
      </c>
      <c r="K416" s="3">
        <v>60</v>
      </c>
      <c r="L416" s="3">
        <v>125</v>
      </c>
      <c r="M416" s="795"/>
    </row>
    <row r="417" spans="1:13" s="420" customFormat="1" x14ac:dyDescent="0.3">
      <c r="A417" s="25">
        <v>1</v>
      </c>
      <c r="B417" s="883">
        <v>3</v>
      </c>
      <c r="C417" s="212" t="s">
        <v>43</v>
      </c>
      <c r="D417" s="211" t="s">
        <v>17</v>
      </c>
      <c r="E417" s="3">
        <v>45</v>
      </c>
      <c r="F417" s="3">
        <v>242.70999999999998</v>
      </c>
      <c r="G417" s="606"/>
      <c r="H417" s="883">
        <v>3</v>
      </c>
      <c r="I417" s="6" t="s">
        <v>43</v>
      </c>
      <c r="J417" s="2" t="s">
        <v>44</v>
      </c>
      <c r="K417" s="3">
        <v>51</v>
      </c>
      <c r="L417" s="3">
        <v>298.71999999999997</v>
      </c>
      <c r="M417" s="796"/>
    </row>
    <row r="418" spans="1:13" s="50" customFormat="1" x14ac:dyDescent="0.3">
      <c r="A418" s="25">
        <v>1</v>
      </c>
      <c r="B418" s="883" t="s">
        <v>77</v>
      </c>
      <c r="C418" s="212" t="s">
        <v>69</v>
      </c>
      <c r="D418" s="211" t="s">
        <v>22</v>
      </c>
      <c r="E418" s="3">
        <v>24</v>
      </c>
      <c r="F418" s="3">
        <v>3.9199999999999995</v>
      </c>
      <c r="G418" s="605"/>
      <c r="H418" s="883" t="s">
        <v>77</v>
      </c>
      <c r="I418" s="6" t="s">
        <v>69</v>
      </c>
      <c r="J418" s="2" t="s">
        <v>22</v>
      </c>
      <c r="K418" s="3">
        <v>24</v>
      </c>
      <c r="L418" s="3">
        <v>3.9199999999999995</v>
      </c>
      <c r="M418" s="792"/>
    </row>
    <row r="419" spans="1:13" s="50" customFormat="1" x14ac:dyDescent="0.3">
      <c r="A419" s="25">
        <v>1</v>
      </c>
      <c r="B419" s="883" t="s">
        <v>23</v>
      </c>
      <c r="C419" s="212" t="s">
        <v>144</v>
      </c>
      <c r="D419" s="211" t="s">
        <v>2</v>
      </c>
      <c r="E419" s="3">
        <v>15</v>
      </c>
      <c r="F419" s="3">
        <v>88</v>
      </c>
      <c r="G419" s="605"/>
      <c r="H419" s="883" t="s">
        <v>23</v>
      </c>
      <c r="I419" s="6" t="s">
        <v>144</v>
      </c>
      <c r="J419" s="2" t="s">
        <v>2</v>
      </c>
      <c r="K419" s="3">
        <v>15</v>
      </c>
      <c r="L419" s="3">
        <v>88</v>
      </c>
      <c r="M419" s="786"/>
    </row>
    <row r="420" spans="1:13" s="50" customFormat="1" x14ac:dyDescent="0.3">
      <c r="A420" s="25">
        <v>1</v>
      </c>
      <c r="B420" s="883" t="s">
        <v>51</v>
      </c>
      <c r="C420" s="212" t="s">
        <v>107</v>
      </c>
      <c r="D420" s="211" t="s">
        <v>14</v>
      </c>
      <c r="E420" s="3">
        <v>3.4</v>
      </c>
      <c r="F420" s="3">
        <v>93.2</v>
      </c>
      <c r="G420" s="605"/>
      <c r="H420" s="883" t="s">
        <v>51</v>
      </c>
      <c r="I420" s="6" t="s">
        <v>107</v>
      </c>
      <c r="J420" s="2" t="s">
        <v>14</v>
      </c>
      <c r="K420" s="3">
        <v>3.4</v>
      </c>
      <c r="L420" s="3">
        <v>93.2</v>
      </c>
      <c r="M420" s="786"/>
    </row>
    <row r="421" spans="1:13" s="25" customFormat="1" ht="19.5" customHeight="1" x14ac:dyDescent="0.3">
      <c r="A421" s="25">
        <v>1</v>
      </c>
      <c r="B421" s="883" t="s">
        <v>15</v>
      </c>
      <c r="C421" s="6" t="s">
        <v>108</v>
      </c>
      <c r="D421" s="2" t="s">
        <v>65</v>
      </c>
      <c r="E421" s="3">
        <v>1.2</v>
      </c>
      <c r="F421" s="3">
        <v>21.5</v>
      </c>
      <c r="G421" s="831"/>
      <c r="H421" s="883" t="s">
        <v>15</v>
      </c>
      <c r="I421" s="6" t="s">
        <v>108</v>
      </c>
      <c r="J421" s="2" t="s">
        <v>65</v>
      </c>
      <c r="K421" s="3">
        <v>1.2</v>
      </c>
      <c r="L421" s="3">
        <v>21.5</v>
      </c>
      <c r="M421" s="788"/>
    </row>
    <row r="422" spans="1:13" s="50" customFormat="1" ht="18.75" customHeight="1" x14ac:dyDescent="0.3">
      <c r="A422" s="25">
        <v>1</v>
      </c>
      <c r="B422" s="883"/>
      <c r="C422" s="6"/>
      <c r="D422" s="2"/>
      <c r="E422" s="3"/>
      <c r="F422" s="3"/>
      <c r="G422" s="834"/>
      <c r="H422" s="883"/>
      <c r="I422" s="6"/>
      <c r="J422" s="2"/>
      <c r="K422" s="3"/>
      <c r="L422" s="3"/>
      <c r="M422" s="786"/>
    </row>
    <row r="423" spans="1:13" s="50" customFormat="1" ht="18.75" customHeight="1" x14ac:dyDescent="0.3">
      <c r="A423" s="25">
        <v>1</v>
      </c>
      <c r="B423" s="883"/>
      <c r="C423" s="6"/>
      <c r="D423" s="2"/>
      <c r="E423" s="3"/>
      <c r="F423" s="3"/>
      <c r="G423" s="834"/>
      <c r="H423" s="883"/>
      <c r="I423" s="6"/>
      <c r="J423" s="2"/>
      <c r="K423" s="3"/>
      <c r="L423" s="3"/>
      <c r="M423" s="786"/>
    </row>
    <row r="424" spans="1:13" s="25" customFormat="1" x14ac:dyDescent="0.3">
      <c r="A424" s="25">
        <v>1</v>
      </c>
      <c r="B424" s="883"/>
      <c r="C424" s="6"/>
      <c r="D424" s="2" t="s">
        <v>128</v>
      </c>
      <c r="E424" s="3">
        <f>SUM(E415:E422)</f>
        <v>218.6</v>
      </c>
      <c r="F424" s="3">
        <f>SUM(F415:F422)</f>
        <v>696.33</v>
      </c>
      <c r="G424" s="931"/>
      <c r="H424" s="883"/>
      <c r="I424" s="6"/>
      <c r="J424" s="2" t="s">
        <v>128</v>
      </c>
      <c r="K424" s="3">
        <f>SUM(K415:K422)</f>
        <v>224.6</v>
      </c>
      <c r="L424" s="3">
        <f>SUM(L415:L422)</f>
        <v>752.34</v>
      </c>
      <c r="M424" s="788"/>
    </row>
    <row r="425" spans="1:13" s="25" customFormat="1" x14ac:dyDescent="0.3">
      <c r="A425" s="25">
        <v>1</v>
      </c>
      <c r="B425" s="5"/>
      <c r="C425" s="6"/>
      <c r="D425" s="2"/>
      <c r="E425" s="3"/>
      <c r="F425" s="3"/>
      <c r="G425" s="831"/>
      <c r="H425" s="5"/>
      <c r="I425" s="6"/>
      <c r="J425" s="2"/>
      <c r="K425" s="3"/>
      <c r="L425" s="3"/>
      <c r="M425" s="788"/>
    </row>
    <row r="426" spans="1:13" s="25" customFormat="1" x14ac:dyDescent="0.3">
      <c r="A426" s="25">
        <v>1</v>
      </c>
      <c r="B426" s="5"/>
      <c r="C426" s="6"/>
      <c r="D426" s="2"/>
      <c r="E426" s="3"/>
      <c r="F426" s="3"/>
      <c r="G426" s="656"/>
      <c r="H426" s="5"/>
      <c r="I426" s="6"/>
      <c r="J426" s="2"/>
      <c r="K426" s="3"/>
      <c r="L426" s="3"/>
      <c r="M426" s="788"/>
    </row>
    <row r="427" spans="1:13" s="25" customFormat="1" x14ac:dyDescent="0.3">
      <c r="A427" s="25">
        <v>1</v>
      </c>
      <c r="B427" s="883"/>
      <c r="C427" s="6"/>
      <c r="D427" s="2" t="s">
        <v>136</v>
      </c>
      <c r="E427" s="3">
        <f>+E424+E411</f>
        <v>421.4</v>
      </c>
      <c r="F427" s="3">
        <f>+F424+F411</f>
        <v>1634.88</v>
      </c>
      <c r="G427" s="659"/>
      <c r="H427" s="3"/>
      <c r="I427" s="3"/>
      <c r="J427" s="3" t="s">
        <v>136</v>
      </c>
      <c r="K427" s="3">
        <f>+K424+K411</f>
        <v>446.4</v>
      </c>
      <c r="L427" s="3">
        <f>+L424+L411</f>
        <v>1781.7200000000003</v>
      </c>
      <c r="M427" s="788"/>
    </row>
    <row r="428" spans="1:13" s="25" customFormat="1" ht="18.75" customHeight="1" x14ac:dyDescent="0.3">
      <c r="A428" s="25">
        <v>1</v>
      </c>
      <c r="C428" s="20"/>
      <c r="D428" s="20"/>
      <c r="F428" s="24"/>
      <c r="G428" s="606"/>
      <c r="I428" s="20"/>
      <c r="J428" s="20"/>
      <c r="L428" s="24"/>
      <c r="M428" s="788"/>
    </row>
    <row r="429" spans="1:13" s="25" customFormat="1" ht="18.75" customHeight="1" x14ac:dyDescent="0.3">
      <c r="A429" s="25">
        <v>1</v>
      </c>
      <c r="C429" s="20"/>
      <c r="D429" s="20"/>
      <c r="F429" s="24"/>
      <c r="G429" s="606"/>
      <c r="I429" s="20"/>
      <c r="J429" s="20"/>
      <c r="L429" s="24"/>
      <c r="M429" s="788"/>
    </row>
    <row r="430" spans="1:13" s="25" customFormat="1" x14ac:dyDescent="0.3">
      <c r="A430" s="25">
        <v>1</v>
      </c>
      <c r="B430" s="461"/>
      <c r="C430" s="461"/>
      <c r="D430" s="461"/>
      <c r="E430" s="461"/>
      <c r="F430" s="461"/>
      <c r="G430" s="660"/>
      <c r="H430" s="36"/>
      <c r="I430" s="463"/>
      <c r="J430" s="463"/>
      <c r="K430" s="463"/>
      <c r="L430" s="463"/>
      <c r="M430" s="788"/>
    </row>
    <row r="431" spans="1:13" s="25" customFormat="1" x14ac:dyDescent="0.3">
      <c r="A431" s="25">
        <v>1</v>
      </c>
      <c r="B431" s="461"/>
      <c r="C431" s="36"/>
      <c r="D431" s="462"/>
      <c r="E431" s="463"/>
      <c r="F431" s="463"/>
      <c r="G431" s="659"/>
      <c r="H431" s="463"/>
      <c r="I431" s="463"/>
      <c r="J431" s="463"/>
      <c r="K431" s="463"/>
      <c r="L431" s="463"/>
      <c r="M431" s="788"/>
    </row>
    <row r="432" spans="1:13" s="25" customFormat="1" ht="18.75" customHeight="1" x14ac:dyDescent="0.3">
      <c r="A432" s="25">
        <v>1</v>
      </c>
      <c r="C432" s="37" t="s">
        <v>130</v>
      </c>
      <c r="E432" s="94" t="s">
        <v>131</v>
      </c>
      <c r="F432" s="20"/>
      <c r="G432" s="606"/>
      <c r="I432" s="37" t="s">
        <v>130</v>
      </c>
      <c r="K432" s="94" t="s">
        <v>131</v>
      </c>
      <c r="L432" s="20"/>
      <c r="M432" s="788"/>
    </row>
    <row r="433" spans="1:17" s="25" customFormat="1" ht="51.75" customHeight="1" x14ac:dyDescent="0.3">
      <c r="A433" s="25">
        <v>1</v>
      </c>
      <c r="C433" s="38" t="s">
        <v>132</v>
      </c>
      <c r="E433" s="38" t="s">
        <v>140</v>
      </c>
      <c r="F433" s="39"/>
      <c r="G433" s="606"/>
      <c r="I433" s="38" t="s">
        <v>139</v>
      </c>
      <c r="K433" s="38" t="s">
        <v>140</v>
      </c>
      <c r="L433" s="39"/>
      <c r="M433" s="788"/>
    </row>
    <row r="434" spans="1:17" s="25" customFormat="1" ht="23.25" customHeight="1" x14ac:dyDescent="0.3">
      <c r="A434" s="25">
        <v>1</v>
      </c>
      <c r="C434" s="38"/>
      <c r="E434" s="38"/>
      <c r="F434" s="39"/>
      <c r="G434" s="606"/>
      <c r="H434" s="38"/>
      <c r="J434" s="38"/>
      <c r="K434" s="39"/>
      <c r="L434" s="38"/>
      <c r="M434" s="788"/>
    </row>
    <row r="435" spans="1:17" x14ac:dyDescent="0.3">
      <c r="A435" s="25">
        <v>1</v>
      </c>
      <c r="B435" s="848"/>
      <c r="C435" s="849"/>
      <c r="D435" s="849"/>
      <c r="E435" s="849"/>
      <c r="F435" s="849"/>
      <c r="G435" s="853"/>
      <c r="H435" s="848"/>
      <c r="I435" s="849"/>
      <c r="J435" s="849"/>
      <c r="K435" s="849"/>
      <c r="L435" s="849"/>
    </row>
    <row r="436" spans="1:17" x14ac:dyDescent="0.3">
      <c r="A436" s="25">
        <v>1</v>
      </c>
      <c r="B436" s="25"/>
      <c r="H436" s="257"/>
      <c r="I436" s="32"/>
      <c r="J436" s="32"/>
      <c r="K436" s="32"/>
      <c r="L436" s="32"/>
    </row>
    <row r="437" spans="1:17" s="25" customFormat="1" ht="18.75" customHeight="1" x14ac:dyDescent="0.3">
      <c r="A437" s="25">
        <v>1</v>
      </c>
      <c r="C437" s="22" t="s">
        <v>115</v>
      </c>
      <c r="D437" s="20"/>
      <c r="E437" s="20"/>
      <c r="F437" s="20"/>
      <c r="G437" s="656"/>
      <c r="I437" s="22" t="s">
        <v>115</v>
      </c>
      <c r="J437" s="20"/>
      <c r="K437" s="20"/>
      <c r="L437" s="20"/>
      <c r="M437" s="788"/>
    </row>
    <row r="438" spans="1:17" s="25" customFormat="1" ht="18.75" customHeight="1" x14ac:dyDescent="0.3">
      <c r="A438" s="25">
        <v>1</v>
      </c>
      <c r="C438" s="22" t="s">
        <v>137</v>
      </c>
      <c r="D438" s="20"/>
      <c r="E438" s="20"/>
      <c r="F438" s="20"/>
      <c r="G438" s="606"/>
      <c r="I438" s="22" t="s">
        <v>138</v>
      </c>
      <c r="J438" s="20"/>
      <c r="K438" s="20"/>
      <c r="L438" s="20"/>
      <c r="M438" s="788"/>
    </row>
    <row r="439" spans="1:17" s="25" customFormat="1" ht="18.75" customHeight="1" x14ac:dyDescent="0.3">
      <c r="A439" s="25">
        <v>1</v>
      </c>
      <c r="C439" s="20"/>
      <c r="D439" s="20"/>
      <c r="E439" s="20"/>
      <c r="F439" s="20"/>
      <c r="G439" s="606"/>
      <c r="I439" s="20"/>
      <c r="J439" s="20"/>
      <c r="K439" s="20"/>
      <c r="L439" s="20"/>
      <c r="M439" s="788"/>
    </row>
    <row r="440" spans="1:17" s="25" customFormat="1" ht="18.75" customHeight="1" x14ac:dyDescent="0.3">
      <c r="A440" s="25">
        <v>1</v>
      </c>
      <c r="C440" s="20"/>
      <c r="D440" s="20"/>
      <c r="F440" s="603" t="s">
        <v>116</v>
      </c>
      <c r="G440" s="606"/>
      <c r="I440" s="20"/>
      <c r="J440" s="20"/>
      <c r="L440" s="603" t="s">
        <v>116</v>
      </c>
      <c r="M440" s="802"/>
      <c r="N440" s="629"/>
      <c r="O440" s="629"/>
      <c r="P440" s="629"/>
      <c r="Q440" s="629"/>
    </row>
    <row r="441" spans="1:17" s="25" customFormat="1" ht="18.75" customHeight="1" x14ac:dyDescent="0.3">
      <c r="A441" s="25">
        <v>1</v>
      </c>
      <c r="C441" s="20"/>
      <c r="D441" s="20"/>
      <c r="F441" s="603" t="s">
        <v>134</v>
      </c>
      <c r="G441" s="606"/>
      <c r="I441" s="20"/>
      <c r="J441" s="20"/>
      <c r="L441" s="603" t="s">
        <v>134</v>
      </c>
      <c r="M441" s="802"/>
      <c r="N441" s="629"/>
      <c r="O441" s="629"/>
      <c r="P441" s="629"/>
      <c r="Q441" s="629"/>
    </row>
    <row r="442" spans="1:17" s="25" customFormat="1" ht="18.75" customHeight="1" x14ac:dyDescent="0.3">
      <c r="A442" s="25">
        <v>1</v>
      </c>
      <c r="C442" s="20"/>
      <c r="D442" s="20"/>
      <c r="F442" s="603" t="s">
        <v>117</v>
      </c>
      <c r="G442" s="606"/>
      <c r="I442" s="20"/>
      <c r="J442" s="20"/>
      <c r="L442" s="603" t="s">
        <v>117</v>
      </c>
      <c r="M442" s="802"/>
      <c r="N442" s="629"/>
      <c r="O442" s="629"/>
      <c r="P442" s="629"/>
      <c r="Q442" s="629"/>
    </row>
    <row r="443" spans="1:17" s="25" customFormat="1" ht="18.75" customHeight="1" x14ac:dyDescent="0.3">
      <c r="A443" s="25">
        <v>1</v>
      </c>
      <c r="C443" s="20"/>
      <c r="D443" s="20"/>
      <c r="F443" s="603" t="s">
        <v>257</v>
      </c>
      <c r="G443" s="606"/>
      <c r="I443" s="20"/>
      <c r="J443" s="20"/>
      <c r="L443" s="603" t="s">
        <v>257</v>
      </c>
      <c r="M443" s="802"/>
      <c r="N443" s="629"/>
      <c r="O443" s="629"/>
      <c r="P443" s="629"/>
      <c r="Q443" s="629"/>
    </row>
    <row r="444" spans="1:17" s="25" customFormat="1" ht="18.75" customHeight="1" x14ac:dyDescent="0.3">
      <c r="A444" s="25">
        <v>1</v>
      </c>
      <c r="C444" s="20"/>
      <c r="D444" s="20"/>
      <c r="E444" s="20"/>
      <c r="F444" s="20"/>
      <c r="G444" s="656"/>
      <c r="I444" s="20"/>
      <c r="J444" s="20"/>
      <c r="K444" s="20"/>
      <c r="L444" s="20"/>
      <c r="M444" s="802"/>
    </row>
    <row r="445" spans="1:17" s="25" customFormat="1" ht="18.75" customHeight="1" x14ac:dyDescent="0.3">
      <c r="A445" s="25">
        <v>1</v>
      </c>
      <c r="C445" s="20"/>
      <c r="D445" s="20"/>
      <c r="E445" s="20"/>
      <c r="F445" s="20"/>
      <c r="G445" s="656"/>
      <c r="I445" s="20"/>
      <c r="J445" s="20"/>
      <c r="K445" s="20"/>
      <c r="L445" s="20"/>
      <c r="M445" s="802"/>
    </row>
    <row r="446" spans="1:17" s="25" customFormat="1" ht="18.75" customHeight="1" x14ac:dyDescent="0.3">
      <c r="A446" s="25">
        <v>1</v>
      </c>
      <c r="C446" s="20"/>
      <c r="D446" s="20"/>
      <c r="E446" s="20"/>
      <c r="F446" s="20"/>
      <c r="G446" s="656"/>
      <c r="I446" s="20"/>
      <c r="J446" s="20"/>
      <c r="K446" s="20"/>
      <c r="L446" s="20"/>
      <c r="M446" s="802"/>
    </row>
    <row r="447" spans="1:17" s="25" customFormat="1" ht="18.75" customHeight="1" x14ac:dyDescent="0.3">
      <c r="A447" s="25">
        <v>1</v>
      </c>
      <c r="C447" s="1612" t="s">
        <v>119</v>
      </c>
      <c r="D447" s="1612"/>
      <c r="E447" s="1612"/>
      <c r="F447" s="26"/>
      <c r="G447" s="606"/>
      <c r="I447" s="1612" t="s">
        <v>119</v>
      </c>
      <c r="J447" s="1612"/>
      <c r="K447" s="1612"/>
      <c r="L447" s="26"/>
      <c r="M447" s="802"/>
    </row>
    <row r="448" spans="1:17" s="25" customFormat="1" ht="18.75" customHeight="1" x14ac:dyDescent="0.3">
      <c r="A448" s="25">
        <v>1</v>
      </c>
      <c r="C448" s="1610">
        <v>45274</v>
      </c>
      <c r="D448" s="1610"/>
      <c r="E448" s="1610"/>
      <c r="F448" s="27"/>
      <c r="G448" s="606"/>
      <c r="I448" s="1610">
        <f>C448</f>
        <v>45274</v>
      </c>
      <c r="J448" s="1610"/>
      <c r="K448" s="1610"/>
      <c r="L448" s="27"/>
      <c r="M448" s="788"/>
    </row>
    <row r="449" spans="1:13" s="25" customFormat="1" ht="18.75" customHeight="1" x14ac:dyDescent="0.3">
      <c r="A449" s="25">
        <v>1</v>
      </c>
      <c r="C449" s="20"/>
      <c r="D449" s="20"/>
      <c r="E449" s="20"/>
      <c r="F449" s="27"/>
      <c r="G449" s="606"/>
      <c r="I449" s="20"/>
      <c r="J449" s="20"/>
      <c r="K449" s="20"/>
      <c r="L449" s="27"/>
      <c r="M449" s="788"/>
    </row>
    <row r="450" spans="1:13" s="25" customFormat="1" ht="18.75" customHeight="1" x14ac:dyDescent="0.3">
      <c r="A450" s="25">
        <v>1</v>
      </c>
      <c r="C450" s="882"/>
      <c r="D450" s="20"/>
      <c r="E450" s="20"/>
      <c r="F450" s="27"/>
      <c r="G450" s="606"/>
      <c r="I450" s="882"/>
      <c r="J450" s="20"/>
      <c r="K450" s="20"/>
      <c r="L450" s="27"/>
      <c r="M450" s="788"/>
    </row>
    <row r="451" spans="1:13" s="25" customFormat="1" ht="18.75" customHeight="1" x14ac:dyDescent="0.3">
      <c r="A451" s="25">
        <v>1</v>
      </c>
      <c r="B451" s="28" t="s">
        <v>120</v>
      </c>
      <c r="C451" s="29" t="s">
        <v>121</v>
      </c>
      <c r="D451" s="1611" t="s">
        <v>122</v>
      </c>
      <c r="E451" s="1611"/>
      <c r="F451" s="1611"/>
      <c r="G451" s="606"/>
      <c r="H451" s="28" t="s">
        <v>120</v>
      </c>
      <c r="I451" s="29" t="s">
        <v>121</v>
      </c>
      <c r="J451" s="1611" t="s">
        <v>123</v>
      </c>
      <c r="K451" s="1611"/>
      <c r="L451" s="1611"/>
      <c r="M451" s="788"/>
    </row>
    <row r="452" spans="1:13" s="25" customFormat="1" ht="18.75" customHeight="1" x14ac:dyDescent="0.3">
      <c r="A452" s="25">
        <v>1</v>
      </c>
      <c r="B452" s="28" t="s">
        <v>124</v>
      </c>
      <c r="C452" s="28" t="s">
        <v>265</v>
      </c>
      <c r="D452" s="29" t="s">
        <v>125</v>
      </c>
      <c r="E452" s="883" t="s">
        <v>126</v>
      </c>
      <c r="F452" s="883" t="s">
        <v>127</v>
      </c>
      <c r="G452" s="606"/>
      <c r="H452" s="28" t="s">
        <v>124</v>
      </c>
      <c r="I452" s="28" t="s">
        <v>265</v>
      </c>
      <c r="J452" s="29" t="s">
        <v>125</v>
      </c>
      <c r="K452" s="883" t="s">
        <v>126</v>
      </c>
      <c r="L452" s="883" t="s">
        <v>127</v>
      </c>
      <c r="M452" s="788"/>
    </row>
    <row r="453" spans="1:13" s="25" customFormat="1" ht="19.5" customHeight="1" x14ac:dyDescent="0.3">
      <c r="A453" s="25">
        <v>1</v>
      </c>
      <c r="B453" s="883" t="s">
        <v>8</v>
      </c>
      <c r="C453" s="6" t="s">
        <v>103</v>
      </c>
      <c r="D453" s="2" t="s">
        <v>104</v>
      </c>
      <c r="E453" s="3">
        <v>55</v>
      </c>
      <c r="F453" s="3">
        <v>220</v>
      </c>
      <c r="G453" s="681"/>
      <c r="H453" s="883" t="s">
        <v>8</v>
      </c>
      <c r="I453" s="6" t="s">
        <v>103</v>
      </c>
      <c r="J453" s="2" t="s">
        <v>104</v>
      </c>
      <c r="K453" s="3">
        <v>55</v>
      </c>
      <c r="L453" s="3">
        <v>220</v>
      </c>
      <c r="M453" s="788"/>
    </row>
    <row r="454" spans="1:13" s="50" customFormat="1" x14ac:dyDescent="0.3">
      <c r="A454" s="25">
        <v>1</v>
      </c>
      <c r="B454" s="883" t="s">
        <v>3</v>
      </c>
      <c r="C454" s="6" t="s">
        <v>260</v>
      </c>
      <c r="D454" s="2" t="s">
        <v>17</v>
      </c>
      <c r="E454" s="3">
        <v>30</v>
      </c>
      <c r="F454" s="3">
        <v>182.25</v>
      </c>
      <c r="G454" s="677"/>
      <c r="H454" s="883" t="s">
        <v>3</v>
      </c>
      <c r="I454" s="6" t="s">
        <v>260</v>
      </c>
      <c r="J454" s="2" t="s">
        <v>44</v>
      </c>
      <c r="K454" s="3">
        <v>35</v>
      </c>
      <c r="L454" s="3">
        <v>218.7</v>
      </c>
      <c r="M454" s="786"/>
    </row>
    <row r="455" spans="1:13" s="25" customFormat="1" x14ac:dyDescent="0.3">
      <c r="A455" s="25">
        <v>1</v>
      </c>
      <c r="B455" s="5">
        <v>3</v>
      </c>
      <c r="C455" s="6" t="s">
        <v>114</v>
      </c>
      <c r="D455" s="2" t="s">
        <v>2</v>
      </c>
      <c r="E455" s="3">
        <v>6</v>
      </c>
      <c r="F455" s="3">
        <v>28</v>
      </c>
      <c r="G455" s="606"/>
      <c r="H455" s="5">
        <v>3</v>
      </c>
      <c r="I455" s="6" t="s">
        <v>114</v>
      </c>
      <c r="J455" s="2" t="s">
        <v>2</v>
      </c>
      <c r="K455" s="3">
        <v>6</v>
      </c>
      <c r="L455" s="3">
        <v>28</v>
      </c>
      <c r="M455" s="788"/>
    </row>
    <row r="456" spans="1:13" s="25" customFormat="1" x14ac:dyDescent="0.3">
      <c r="A456" s="25">
        <v>1</v>
      </c>
      <c r="B456" s="883" t="s">
        <v>77</v>
      </c>
      <c r="C456" s="6" t="s">
        <v>107</v>
      </c>
      <c r="D456" s="2" t="s">
        <v>414</v>
      </c>
      <c r="E456" s="3">
        <f>3.4*2</f>
        <v>6.8</v>
      </c>
      <c r="F456" s="3">
        <f>93.2*2</f>
        <v>186.4</v>
      </c>
      <c r="G456" s="491"/>
      <c r="H456" s="883" t="s">
        <v>77</v>
      </c>
      <c r="I456" s="6" t="s">
        <v>107</v>
      </c>
      <c r="J456" s="2" t="s">
        <v>414</v>
      </c>
      <c r="K456" s="3">
        <f>3.4*2</f>
        <v>6.8</v>
      </c>
      <c r="L456" s="3">
        <f>93.2*2</f>
        <v>186.4</v>
      </c>
      <c r="M456" s="788"/>
    </row>
    <row r="457" spans="1:13" s="50" customFormat="1" ht="18.75" customHeight="1" x14ac:dyDescent="0.3">
      <c r="A457" s="25">
        <v>1</v>
      </c>
      <c r="B457" s="883" t="s">
        <v>23</v>
      </c>
      <c r="C457" s="6" t="s">
        <v>93</v>
      </c>
      <c r="D457" s="2" t="s">
        <v>2</v>
      </c>
      <c r="E457" s="3">
        <v>75</v>
      </c>
      <c r="F457" s="3">
        <v>92</v>
      </c>
      <c r="G457" s="606"/>
      <c r="H457" s="883" t="s">
        <v>23</v>
      </c>
      <c r="I457" s="6" t="s">
        <v>93</v>
      </c>
      <c r="J457" s="2" t="s">
        <v>2</v>
      </c>
      <c r="K457" s="3">
        <v>75</v>
      </c>
      <c r="L457" s="3">
        <v>92</v>
      </c>
      <c r="M457" s="786"/>
    </row>
    <row r="458" spans="1:13" s="949" customFormat="1" ht="18.75" customHeight="1" x14ac:dyDescent="0.3">
      <c r="A458" s="939">
        <v>1</v>
      </c>
      <c r="B458" s="946" t="s">
        <v>51</v>
      </c>
      <c r="C458" s="941" t="s">
        <v>80</v>
      </c>
      <c r="D458" s="942" t="s">
        <v>5</v>
      </c>
      <c r="E458" s="943">
        <v>28</v>
      </c>
      <c r="F458" s="943">
        <v>124.6</v>
      </c>
      <c r="G458" s="944"/>
      <c r="H458" s="946" t="s">
        <v>51</v>
      </c>
      <c r="I458" s="941" t="s">
        <v>80</v>
      </c>
      <c r="J458" s="942" t="s">
        <v>5</v>
      </c>
      <c r="K458" s="943">
        <v>28</v>
      </c>
      <c r="L458" s="943">
        <v>124.6</v>
      </c>
      <c r="M458" s="948"/>
    </row>
    <row r="459" spans="1:13" s="25" customFormat="1" ht="19.5" customHeight="1" x14ac:dyDescent="0.3">
      <c r="A459" s="25">
        <v>1</v>
      </c>
      <c r="B459" s="883"/>
      <c r="C459" s="6"/>
      <c r="D459" s="2"/>
      <c r="E459" s="3"/>
      <c r="F459" s="3"/>
      <c r="G459" s="606"/>
      <c r="H459" s="883"/>
      <c r="I459" s="6"/>
      <c r="J459" s="2"/>
      <c r="K459" s="3"/>
      <c r="L459" s="3"/>
      <c r="M459" s="788"/>
    </row>
    <row r="460" spans="1:13" s="25" customFormat="1" x14ac:dyDescent="0.3">
      <c r="A460" s="25">
        <v>1</v>
      </c>
      <c r="B460" s="5"/>
      <c r="C460" s="6"/>
      <c r="D460" s="2" t="s">
        <v>128</v>
      </c>
      <c r="E460" s="3">
        <f>SUM(E453:E459)</f>
        <v>200.8</v>
      </c>
      <c r="F460" s="3">
        <f>SUM(F453:F459)</f>
        <v>833.25</v>
      </c>
      <c r="G460" s="656"/>
      <c r="H460" s="5"/>
      <c r="I460" s="6"/>
      <c r="J460" s="2" t="s">
        <v>128</v>
      </c>
      <c r="K460" s="3">
        <f>SUM(K453:K459)</f>
        <v>205.8</v>
      </c>
      <c r="L460" s="3">
        <f>SUM(L453:L459)</f>
        <v>869.7</v>
      </c>
      <c r="M460" s="788"/>
    </row>
    <row r="461" spans="1:13" s="25" customFormat="1" x14ac:dyDescent="0.3">
      <c r="A461" s="25">
        <v>1</v>
      </c>
      <c r="B461" s="5"/>
      <c r="C461" s="6"/>
      <c r="D461" s="2"/>
      <c r="E461" s="3"/>
      <c r="F461" s="3"/>
      <c r="G461" s="656"/>
      <c r="H461" s="5"/>
      <c r="I461" s="6"/>
      <c r="J461" s="2"/>
      <c r="K461" s="3"/>
      <c r="L461" s="3"/>
      <c r="M461" s="788"/>
    </row>
    <row r="462" spans="1:13" s="25" customFormat="1" x14ac:dyDescent="0.3">
      <c r="A462" s="25">
        <v>1</v>
      </c>
      <c r="B462" s="5"/>
      <c r="C462" s="6"/>
      <c r="D462" s="2"/>
      <c r="E462" s="3"/>
      <c r="F462" s="3"/>
      <c r="G462" s="656"/>
      <c r="H462" s="5"/>
      <c r="I462" s="6"/>
      <c r="J462" s="2"/>
      <c r="K462" s="3"/>
      <c r="L462" s="3"/>
      <c r="M462" s="788"/>
    </row>
    <row r="463" spans="1:13" s="25" customFormat="1" x14ac:dyDescent="0.3">
      <c r="A463" s="25">
        <v>1</v>
      </c>
      <c r="B463" s="28" t="s">
        <v>124</v>
      </c>
      <c r="C463" s="3" t="s">
        <v>259</v>
      </c>
      <c r="D463" s="2" t="s">
        <v>125</v>
      </c>
      <c r="E463" s="374" t="s">
        <v>126</v>
      </c>
      <c r="F463" s="374" t="s">
        <v>127</v>
      </c>
      <c r="G463" s="746"/>
      <c r="H463" s="368" t="s">
        <v>124</v>
      </c>
      <c r="I463" s="374" t="s">
        <v>247</v>
      </c>
      <c r="J463" s="2" t="s">
        <v>125</v>
      </c>
      <c r="K463" s="3" t="s">
        <v>126</v>
      </c>
      <c r="L463" s="3" t="s">
        <v>127</v>
      </c>
      <c r="M463" s="788"/>
    </row>
    <row r="464" spans="1:13" s="50" customFormat="1" x14ac:dyDescent="0.3">
      <c r="A464" s="25">
        <v>1</v>
      </c>
      <c r="B464" s="883">
        <v>1</v>
      </c>
      <c r="C464" s="6" t="s">
        <v>261</v>
      </c>
      <c r="D464" s="2" t="s">
        <v>9</v>
      </c>
      <c r="E464" s="374">
        <v>60</v>
      </c>
      <c r="F464" s="374">
        <v>105.25</v>
      </c>
      <c r="G464" s="822"/>
      <c r="H464" s="884">
        <v>1</v>
      </c>
      <c r="I464" s="372" t="s">
        <v>261</v>
      </c>
      <c r="J464" s="2" t="s">
        <v>9</v>
      </c>
      <c r="K464" s="3">
        <v>60</v>
      </c>
      <c r="L464" s="3">
        <v>105.25</v>
      </c>
      <c r="M464" s="786"/>
    </row>
    <row r="465" spans="1:13" s="389" customFormat="1" x14ac:dyDescent="0.3">
      <c r="A465" s="25">
        <v>1</v>
      </c>
      <c r="B465" s="883" t="s">
        <v>3</v>
      </c>
      <c r="C465" s="6" t="s">
        <v>26</v>
      </c>
      <c r="D465" s="2" t="s">
        <v>28</v>
      </c>
      <c r="E465" s="374">
        <v>80</v>
      </c>
      <c r="F465" s="374">
        <v>121.9</v>
      </c>
      <c r="G465" s="822"/>
      <c r="H465" s="884" t="s">
        <v>3</v>
      </c>
      <c r="I465" s="372" t="s">
        <v>26</v>
      </c>
      <c r="J465" s="2" t="s">
        <v>7</v>
      </c>
      <c r="K465" s="3">
        <v>85</v>
      </c>
      <c r="L465" s="3">
        <v>152.375</v>
      </c>
      <c r="M465" s="795"/>
    </row>
    <row r="466" spans="1:13" s="389" customFormat="1" x14ac:dyDescent="0.3">
      <c r="A466" s="25">
        <v>1</v>
      </c>
      <c r="B466" s="883" t="s">
        <v>0</v>
      </c>
      <c r="C466" s="6" t="s">
        <v>278</v>
      </c>
      <c r="D466" s="2" t="s">
        <v>17</v>
      </c>
      <c r="E466" s="374">
        <v>20</v>
      </c>
      <c r="F466" s="374">
        <v>213.71</v>
      </c>
      <c r="G466" s="822"/>
      <c r="H466" s="884" t="s">
        <v>0</v>
      </c>
      <c r="I466" s="372" t="s">
        <v>278</v>
      </c>
      <c r="J466" s="2" t="s">
        <v>44</v>
      </c>
      <c r="K466" s="3">
        <v>25</v>
      </c>
      <c r="L466" s="3">
        <v>256.45</v>
      </c>
      <c r="M466" s="795"/>
    </row>
    <row r="467" spans="1:13" s="50" customFormat="1" x14ac:dyDescent="0.3">
      <c r="A467" s="25">
        <v>1</v>
      </c>
      <c r="B467" s="883" t="s">
        <v>0</v>
      </c>
      <c r="C467" s="6" t="s">
        <v>69</v>
      </c>
      <c r="D467" s="2" t="s">
        <v>22</v>
      </c>
      <c r="E467" s="374">
        <v>24</v>
      </c>
      <c r="F467" s="374">
        <v>3.9199999999999995</v>
      </c>
      <c r="G467" s="745"/>
      <c r="H467" s="884" t="s">
        <v>0</v>
      </c>
      <c r="I467" s="372" t="s">
        <v>69</v>
      </c>
      <c r="J467" s="2" t="s">
        <v>22</v>
      </c>
      <c r="K467" s="3">
        <v>24</v>
      </c>
      <c r="L467" s="3">
        <v>3.9199999999999995</v>
      </c>
      <c r="M467" s="792"/>
    </row>
    <row r="468" spans="1:13" s="50" customFormat="1" x14ac:dyDescent="0.3">
      <c r="A468" s="25">
        <v>1</v>
      </c>
      <c r="B468" s="883" t="s">
        <v>77</v>
      </c>
      <c r="C468" s="6" t="s">
        <v>107</v>
      </c>
      <c r="D468" s="2" t="s">
        <v>14</v>
      </c>
      <c r="E468" s="374">
        <v>3.4</v>
      </c>
      <c r="F468" s="374">
        <v>93.2</v>
      </c>
      <c r="G468" s="745"/>
      <c r="H468" s="884" t="s">
        <v>77</v>
      </c>
      <c r="I468" s="372" t="s">
        <v>107</v>
      </c>
      <c r="J468" s="2" t="s">
        <v>14</v>
      </c>
      <c r="K468" s="3">
        <v>3.4</v>
      </c>
      <c r="L468" s="3">
        <v>93.2</v>
      </c>
      <c r="M468" s="786"/>
    </row>
    <row r="469" spans="1:13" s="25" customFormat="1" ht="19.5" customHeight="1" x14ac:dyDescent="0.3">
      <c r="A469" s="25">
        <v>1</v>
      </c>
      <c r="B469" s="883" t="s">
        <v>23</v>
      </c>
      <c r="C469" s="6" t="s">
        <v>108</v>
      </c>
      <c r="D469" s="2" t="s">
        <v>65</v>
      </c>
      <c r="E469" s="374">
        <v>1.2</v>
      </c>
      <c r="F469" s="374">
        <v>21.5</v>
      </c>
      <c r="G469" s="746"/>
      <c r="H469" s="884" t="s">
        <v>23</v>
      </c>
      <c r="I469" s="372" t="s">
        <v>108</v>
      </c>
      <c r="J469" s="2" t="s">
        <v>65</v>
      </c>
      <c r="K469" s="3">
        <v>1.2</v>
      </c>
      <c r="L469" s="3">
        <v>21.5</v>
      </c>
      <c r="M469" s="788"/>
    </row>
    <row r="470" spans="1:13" s="25" customFormat="1" ht="19.5" customHeight="1" x14ac:dyDescent="0.3">
      <c r="A470" s="25">
        <v>1</v>
      </c>
      <c r="B470" s="883" t="s">
        <v>51</v>
      </c>
      <c r="C470" s="6" t="s">
        <v>113</v>
      </c>
      <c r="D470" s="2" t="s">
        <v>2</v>
      </c>
      <c r="E470" s="374">
        <v>15</v>
      </c>
      <c r="F470" s="374">
        <v>94.2</v>
      </c>
      <c r="G470" s="746"/>
      <c r="H470" s="884" t="s">
        <v>51</v>
      </c>
      <c r="I470" s="372" t="s">
        <v>113</v>
      </c>
      <c r="J470" s="2" t="s">
        <v>2</v>
      </c>
      <c r="K470" s="3">
        <v>15</v>
      </c>
      <c r="L470" s="3">
        <v>94.2</v>
      </c>
      <c r="M470" s="788"/>
    </row>
    <row r="471" spans="1:13" s="50" customFormat="1" ht="18.75" customHeight="1" x14ac:dyDescent="0.3">
      <c r="A471" s="25">
        <v>1</v>
      </c>
      <c r="B471" s="883"/>
      <c r="C471" s="6"/>
      <c r="D471" s="2"/>
      <c r="E471" s="374"/>
      <c r="F471" s="374"/>
      <c r="G471" s="822"/>
      <c r="H471" s="884"/>
      <c r="I471" s="372"/>
      <c r="J471" s="2"/>
      <c r="K471" s="3"/>
      <c r="L471" s="3"/>
      <c r="M471" s="786"/>
    </row>
    <row r="472" spans="1:13" s="50" customFormat="1" ht="18.75" customHeight="1" x14ac:dyDescent="0.3">
      <c r="A472" s="25">
        <v>1</v>
      </c>
      <c r="B472" s="883"/>
      <c r="C472" s="6"/>
      <c r="D472" s="2"/>
      <c r="E472" s="374"/>
      <c r="F472" s="374"/>
      <c r="G472" s="822"/>
      <c r="H472" s="884"/>
      <c r="I472" s="372"/>
      <c r="J472" s="2"/>
      <c r="K472" s="3"/>
      <c r="L472" s="3"/>
      <c r="M472" s="786"/>
    </row>
    <row r="473" spans="1:13" s="25" customFormat="1" x14ac:dyDescent="0.3">
      <c r="A473" s="25">
        <v>1</v>
      </c>
      <c r="B473" s="883"/>
      <c r="C473" s="6"/>
      <c r="D473" s="2" t="s">
        <v>128</v>
      </c>
      <c r="E473" s="374">
        <f>SUM(E464:E471)</f>
        <v>203.6</v>
      </c>
      <c r="F473" s="374">
        <f>SUM(F464:F471)</f>
        <v>653.68000000000006</v>
      </c>
      <c r="G473" s="747"/>
      <c r="H473" s="884"/>
      <c r="I473" s="372"/>
      <c r="J473" s="2" t="s">
        <v>128</v>
      </c>
      <c r="K473" s="3">
        <f>SUM(K464:K471)</f>
        <v>213.6</v>
      </c>
      <c r="L473" s="3">
        <f>SUM(L464:L471)</f>
        <v>726.8950000000001</v>
      </c>
      <c r="M473" s="788"/>
    </row>
    <row r="474" spans="1:13" s="25" customFormat="1" x14ac:dyDescent="0.3">
      <c r="A474" s="25">
        <v>1</v>
      </c>
      <c r="B474" s="5"/>
      <c r="C474" s="6"/>
      <c r="D474" s="2"/>
      <c r="E474" s="374"/>
      <c r="F474" s="374"/>
      <c r="G474" s="746"/>
      <c r="H474" s="371"/>
      <c r="I474" s="372"/>
      <c r="J474" s="2"/>
      <c r="K474" s="3"/>
      <c r="L474" s="3"/>
      <c r="M474" s="788"/>
    </row>
    <row r="475" spans="1:13" s="25" customFormat="1" x14ac:dyDescent="0.3">
      <c r="A475" s="25">
        <v>1</v>
      </c>
      <c r="B475" s="5"/>
      <c r="C475" s="6"/>
      <c r="D475" s="2"/>
      <c r="E475" s="3"/>
      <c r="F475" s="3"/>
      <c r="G475" s="656"/>
      <c r="H475" s="5"/>
      <c r="I475" s="6"/>
      <c r="J475" s="2"/>
      <c r="K475" s="3"/>
      <c r="L475" s="3"/>
      <c r="M475" s="788"/>
    </row>
    <row r="476" spans="1:13" s="25" customFormat="1" x14ac:dyDescent="0.3">
      <c r="A476" s="25">
        <v>1</v>
      </c>
      <c r="B476" s="883"/>
      <c r="C476" s="6"/>
      <c r="D476" s="2" t="s">
        <v>136</v>
      </c>
      <c r="E476" s="3">
        <f>+E473+E460</f>
        <v>404.4</v>
      </c>
      <c r="F476" s="3">
        <f>+F473+F460</f>
        <v>1486.93</v>
      </c>
      <c r="G476" s="659"/>
      <c r="H476" s="3"/>
      <c r="I476" s="3"/>
      <c r="J476" s="3" t="s">
        <v>136</v>
      </c>
      <c r="K476" s="3">
        <f>+K473+K460</f>
        <v>419.4</v>
      </c>
      <c r="L476" s="3">
        <f>+L473+L460</f>
        <v>1596.5950000000003</v>
      </c>
      <c r="M476" s="788"/>
    </row>
    <row r="477" spans="1:13" s="25" customFormat="1" ht="18.75" customHeight="1" x14ac:dyDescent="0.3">
      <c r="A477" s="25">
        <v>1</v>
      </c>
      <c r="C477" s="20"/>
      <c r="D477" s="20"/>
      <c r="F477" s="24"/>
      <c r="G477" s="606"/>
      <c r="I477" s="20"/>
      <c r="J477" s="20"/>
      <c r="L477" s="24"/>
      <c r="M477" s="788"/>
    </row>
    <row r="478" spans="1:13" s="25" customFormat="1" ht="18.75" customHeight="1" x14ac:dyDescent="0.3">
      <c r="A478" s="25">
        <v>1</v>
      </c>
      <c r="C478" s="20"/>
      <c r="D478" s="20"/>
      <c r="F478" s="24"/>
      <c r="G478" s="606"/>
      <c r="I478" s="20"/>
      <c r="J478" s="20"/>
      <c r="L478" s="24"/>
      <c r="M478" s="788"/>
    </row>
    <row r="479" spans="1:13" s="25" customFormat="1" x14ac:dyDescent="0.3">
      <c r="A479" s="25">
        <v>1</v>
      </c>
      <c r="B479" s="461"/>
      <c r="C479" s="461"/>
      <c r="D479" s="461"/>
      <c r="E479" s="461"/>
      <c r="F479" s="461"/>
      <c r="G479" s="660"/>
      <c r="H479" s="36"/>
      <c r="I479" s="463"/>
      <c r="J479" s="463"/>
      <c r="K479" s="463"/>
      <c r="L479" s="463"/>
      <c r="M479" s="788"/>
    </row>
    <row r="480" spans="1:13" s="25" customFormat="1" x14ac:dyDescent="0.3">
      <c r="A480" s="25">
        <v>1</v>
      </c>
      <c r="B480" s="461"/>
      <c r="C480" s="36"/>
      <c r="D480" s="462"/>
      <c r="E480" s="463"/>
      <c r="F480" s="463"/>
      <c r="G480" s="659"/>
      <c r="H480" s="463"/>
      <c r="I480" s="463"/>
      <c r="J480" s="463"/>
      <c r="K480" s="463"/>
      <c r="L480" s="463"/>
      <c r="M480" s="788"/>
    </row>
    <row r="481" spans="1:17" s="25" customFormat="1" ht="18.75" customHeight="1" x14ac:dyDescent="0.3">
      <c r="A481" s="25">
        <v>1</v>
      </c>
      <c r="C481" s="37" t="s">
        <v>130</v>
      </c>
      <c r="E481" s="94" t="s">
        <v>131</v>
      </c>
      <c r="F481" s="20"/>
      <c r="G481" s="606"/>
      <c r="I481" s="37" t="s">
        <v>130</v>
      </c>
      <c r="K481" s="94" t="s">
        <v>131</v>
      </c>
      <c r="L481" s="20"/>
      <c r="M481" s="788"/>
    </row>
    <row r="482" spans="1:17" s="25" customFormat="1" ht="51.75" customHeight="1" x14ac:dyDescent="0.3">
      <c r="A482" s="25">
        <v>1</v>
      </c>
      <c r="C482" s="38" t="s">
        <v>132</v>
      </c>
      <c r="E482" s="38" t="s">
        <v>140</v>
      </c>
      <c r="F482" s="39"/>
      <c r="G482" s="606"/>
      <c r="I482" s="38" t="s">
        <v>139</v>
      </c>
      <c r="K482" s="38" t="s">
        <v>140</v>
      </c>
      <c r="L482" s="39"/>
      <c r="M482" s="788"/>
    </row>
    <row r="483" spans="1:17" s="25" customFormat="1" ht="23.25" customHeight="1" x14ac:dyDescent="0.3">
      <c r="A483" s="25">
        <v>1</v>
      </c>
      <c r="C483" s="38"/>
      <c r="E483" s="38"/>
      <c r="F483" s="39"/>
      <c r="G483" s="606"/>
      <c r="H483" s="38"/>
      <c r="J483" s="38"/>
      <c r="K483" s="39"/>
      <c r="L483" s="38"/>
      <c r="M483" s="788"/>
    </row>
    <row r="484" spans="1:17" x14ac:dyDescent="0.3">
      <c r="A484" s="25">
        <v>1</v>
      </c>
      <c r="B484" s="848"/>
      <c r="C484" s="849"/>
      <c r="D484" s="849"/>
      <c r="E484" s="849"/>
      <c r="F484" s="849"/>
      <c r="G484" s="853"/>
      <c r="H484" s="848"/>
      <c r="I484" s="849"/>
      <c r="J484" s="849"/>
      <c r="K484" s="849"/>
      <c r="L484" s="849"/>
    </row>
    <row r="485" spans="1:17" x14ac:dyDescent="0.3">
      <c r="A485" s="25">
        <v>1</v>
      </c>
      <c r="B485" s="25"/>
      <c r="H485" s="257"/>
      <c r="I485" s="32"/>
      <c r="J485" s="32"/>
      <c r="K485" s="32"/>
      <c r="L485" s="32"/>
    </row>
    <row r="486" spans="1:17" s="25" customFormat="1" ht="18.75" customHeight="1" x14ac:dyDescent="0.3">
      <c r="A486" s="25">
        <v>1</v>
      </c>
      <c r="C486" s="22" t="s">
        <v>115</v>
      </c>
      <c r="D486" s="20"/>
      <c r="E486" s="20"/>
      <c r="F486" s="20"/>
      <c r="G486" s="656"/>
      <c r="I486" s="22" t="s">
        <v>115</v>
      </c>
      <c r="J486" s="20"/>
      <c r="K486" s="20"/>
      <c r="L486" s="20"/>
      <c r="M486" s="788"/>
    </row>
    <row r="487" spans="1:17" s="25" customFormat="1" ht="18.75" customHeight="1" x14ac:dyDescent="0.3">
      <c r="A487" s="25">
        <v>1</v>
      </c>
      <c r="C487" s="22" t="s">
        <v>137</v>
      </c>
      <c r="D487" s="20"/>
      <c r="E487" s="20"/>
      <c r="F487" s="20"/>
      <c r="G487" s="606"/>
      <c r="I487" s="22" t="s">
        <v>138</v>
      </c>
      <c r="J487" s="20"/>
      <c r="K487" s="20"/>
      <c r="L487" s="20"/>
      <c r="M487" s="788"/>
    </row>
    <row r="488" spans="1:17" s="25" customFormat="1" ht="18.75" customHeight="1" x14ac:dyDescent="0.3">
      <c r="A488" s="25">
        <v>1</v>
      </c>
      <c r="C488" s="20"/>
      <c r="D488" s="20"/>
      <c r="E488" s="20"/>
      <c r="F488" s="20"/>
      <c r="G488" s="606"/>
      <c r="I488" s="20"/>
      <c r="J488" s="20"/>
      <c r="K488" s="20"/>
      <c r="L488" s="20"/>
      <c r="M488" s="788"/>
    </row>
    <row r="489" spans="1:17" s="25" customFormat="1" ht="18.75" customHeight="1" x14ac:dyDescent="0.3">
      <c r="A489" s="25">
        <v>1</v>
      </c>
      <c r="C489" s="20"/>
      <c r="D489" s="20"/>
      <c r="F489" s="603" t="s">
        <v>116</v>
      </c>
      <c r="G489" s="606"/>
      <c r="I489" s="20"/>
      <c r="J489" s="20"/>
      <c r="L489" s="603" t="s">
        <v>116</v>
      </c>
      <c r="M489" s="802"/>
      <c r="N489" s="629"/>
      <c r="O489" s="629"/>
      <c r="P489" s="629"/>
      <c r="Q489" s="629"/>
    </row>
    <row r="490" spans="1:17" s="25" customFormat="1" ht="18.75" customHeight="1" x14ac:dyDescent="0.3">
      <c r="A490" s="25">
        <v>1</v>
      </c>
      <c r="C490" s="20"/>
      <c r="D490" s="20"/>
      <c r="F490" s="603" t="s">
        <v>134</v>
      </c>
      <c r="G490" s="606"/>
      <c r="I490" s="20"/>
      <c r="J490" s="20"/>
      <c r="L490" s="603" t="s">
        <v>134</v>
      </c>
      <c r="M490" s="802"/>
      <c r="N490" s="629"/>
      <c r="O490" s="629"/>
      <c r="P490" s="629"/>
      <c r="Q490" s="629"/>
    </row>
    <row r="491" spans="1:17" s="25" customFormat="1" ht="18.75" customHeight="1" x14ac:dyDescent="0.3">
      <c r="A491" s="25">
        <v>1</v>
      </c>
      <c r="C491" s="20"/>
      <c r="D491" s="20"/>
      <c r="F491" s="603" t="s">
        <v>117</v>
      </c>
      <c r="G491" s="606"/>
      <c r="I491" s="20"/>
      <c r="J491" s="20"/>
      <c r="L491" s="603" t="s">
        <v>117</v>
      </c>
      <c r="M491" s="802"/>
      <c r="N491" s="629"/>
      <c r="O491" s="629"/>
      <c r="P491" s="629"/>
      <c r="Q491" s="629"/>
    </row>
    <row r="492" spans="1:17" s="25" customFormat="1" ht="18.75" customHeight="1" x14ac:dyDescent="0.3">
      <c r="A492" s="939">
        <v>1</v>
      </c>
      <c r="C492" s="20"/>
      <c r="D492" s="20"/>
      <c r="F492" s="603" t="s">
        <v>257</v>
      </c>
      <c r="G492" s="606"/>
      <c r="I492" s="20"/>
      <c r="J492" s="20"/>
      <c r="L492" s="603" t="s">
        <v>257</v>
      </c>
      <c r="M492" s="802"/>
      <c r="N492" s="629"/>
      <c r="O492" s="629"/>
      <c r="P492" s="629"/>
      <c r="Q492" s="629"/>
    </row>
    <row r="493" spans="1:17" s="25" customFormat="1" ht="18.75" customHeight="1" x14ac:dyDescent="0.3">
      <c r="A493" s="25">
        <v>1</v>
      </c>
      <c r="C493" s="20"/>
      <c r="D493" s="20"/>
      <c r="E493" s="20"/>
      <c r="F493" s="20"/>
      <c r="G493" s="656"/>
      <c r="I493" s="20"/>
      <c r="J493" s="20"/>
      <c r="K493" s="20"/>
      <c r="L493" s="20"/>
      <c r="M493" s="802"/>
    </row>
    <row r="494" spans="1:17" s="25" customFormat="1" ht="18.75" customHeight="1" x14ac:dyDescent="0.3">
      <c r="A494" s="25">
        <v>1</v>
      </c>
      <c r="C494" s="20"/>
      <c r="D494" s="20"/>
      <c r="E494" s="20"/>
      <c r="F494" s="20"/>
      <c r="G494" s="656"/>
      <c r="I494" s="20"/>
      <c r="J494" s="20"/>
      <c r="K494" s="20"/>
      <c r="L494" s="20"/>
      <c r="M494" s="802"/>
    </row>
    <row r="495" spans="1:17" s="25" customFormat="1" ht="18.75" customHeight="1" x14ac:dyDescent="0.3">
      <c r="A495" s="25">
        <v>1</v>
      </c>
      <c r="C495" s="20"/>
      <c r="D495" s="20"/>
      <c r="E495" s="20"/>
      <c r="F495" s="20"/>
      <c r="G495" s="656"/>
      <c r="I495" s="20"/>
      <c r="J495" s="20"/>
      <c r="K495" s="20"/>
      <c r="L495" s="20"/>
      <c r="M495" s="802"/>
    </row>
    <row r="496" spans="1:17" s="25" customFormat="1" ht="18.75" customHeight="1" x14ac:dyDescent="0.3">
      <c r="A496" s="25">
        <v>1</v>
      </c>
      <c r="C496" s="1612" t="s">
        <v>119</v>
      </c>
      <c r="D496" s="1612"/>
      <c r="E496" s="1612"/>
      <c r="F496" s="26"/>
      <c r="G496" s="606"/>
      <c r="I496" s="1612" t="s">
        <v>119</v>
      </c>
      <c r="J496" s="1612"/>
      <c r="K496" s="1612"/>
      <c r="L496" s="26"/>
      <c r="M496" s="802"/>
    </row>
    <row r="497" spans="1:13" s="25" customFormat="1" ht="18.75" customHeight="1" x14ac:dyDescent="0.3">
      <c r="A497" s="25">
        <v>1</v>
      </c>
      <c r="C497" s="1610">
        <v>45275</v>
      </c>
      <c r="D497" s="1610"/>
      <c r="E497" s="1610"/>
      <c r="F497" s="27"/>
      <c r="G497" s="606"/>
      <c r="I497" s="1610">
        <f>C497</f>
        <v>45275</v>
      </c>
      <c r="J497" s="1610"/>
      <c r="K497" s="1610"/>
      <c r="L497" s="27"/>
      <c r="M497" s="788"/>
    </row>
    <row r="498" spans="1:13" s="25" customFormat="1" ht="18.75" customHeight="1" x14ac:dyDescent="0.3">
      <c r="A498" s="25">
        <v>1</v>
      </c>
      <c r="C498" s="20"/>
      <c r="D498" s="20"/>
      <c r="E498" s="20"/>
      <c r="F498" s="27"/>
      <c r="G498" s="606"/>
      <c r="I498" s="20"/>
      <c r="J498" s="20"/>
      <c r="K498" s="20"/>
      <c r="L498" s="27"/>
      <c r="M498" s="788"/>
    </row>
    <row r="499" spans="1:13" s="25" customFormat="1" ht="18.75" customHeight="1" x14ac:dyDescent="0.3">
      <c r="A499" s="25">
        <v>1</v>
      </c>
      <c r="C499" s="882"/>
      <c r="D499" s="20"/>
      <c r="E499" s="20"/>
      <c r="F499" s="27"/>
      <c r="G499" s="606"/>
      <c r="I499" s="882"/>
      <c r="J499" s="20"/>
      <c r="K499" s="20"/>
      <c r="L499" s="27"/>
      <c r="M499" s="788"/>
    </row>
    <row r="500" spans="1:13" s="25" customFormat="1" ht="18.75" customHeight="1" x14ac:dyDescent="0.3">
      <c r="A500" s="25">
        <v>1</v>
      </c>
      <c r="B500" s="28" t="s">
        <v>120</v>
      </c>
      <c r="C500" s="29" t="s">
        <v>121</v>
      </c>
      <c r="D500" s="1611" t="s">
        <v>122</v>
      </c>
      <c r="E500" s="1611"/>
      <c r="F500" s="1611"/>
      <c r="G500" s="606"/>
      <c r="H500" s="28" t="s">
        <v>120</v>
      </c>
      <c r="I500" s="29" t="s">
        <v>121</v>
      </c>
      <c r="J500" s="1611" t="s">
        <v>123</v>
      </c>
      <c r="K500" s="1611"/>
      <c r="L500" s="1611"/>
      <c r="M500" s="788"/>
    </row>
    <row r="501" spans="1:13" s="25" customFormat="1" ht="18.75" customHeight="1" x14ac:dyDescent="0.3">
      <c r="A501" s="25">
        <v>1</v>
      </c>
      <c r="B501" s="28" t="s">
        <v>124</v>
      </c>
      <c r="C501" s="28" t="s">
        <v>265</v>
      </c>
      <c r="D501" s="29" t="s">
        <v>125</v>
      </c>
      <c r="E501" s="883" t="s">
        <v>126</v>
      </c>
      <c r="F501" s="883" t="s">
        <v>127</v>
      </c>
      <c r="G501" s="606"/>
      <c r="H501" s="28" t="s">
        <v>124</v>
      </c>
      <c r="I501" s="28" t="s">
        <v>265</v>
      </c>
      <c r="J501" s="29" t="s">
        <v>125</v>
      </c>
      <c r="K501" s="883" t="s">
        <v>126</v>
      </c>
      <c r="L501" s="883" t="s">
        <v>127</v>
      </c>
      <c r="M501" s="788"/>
    </row>
    <row r="502" spans="1:13" s="25" customFormat="1" ht="19.5" customHeight="1" x14ac:dyDescent="0.3">
      <c r="A502" s="25">
        <v>1</v>
      </c>
      <c r="B502" s="883">
        <v>1</v>
      </c>
      <c r="C502" s="6" t="s">
        <v>74</v>
      </c>
      <c r="D502" s="2" t="s">
        <v>17</v>
      </c>
      <c r="E502" s="3">
        <v>170</v>
      </c>
      <c r="F502" s="3">
        <v>334</v>
      </c>
      <c r="G502" s="681"/>
      <c r="H502" s="883">
        <v>1</v>
      </c>
      <c r="I502" s="6" t="s">
        <v>74</v>
      </c>
      <c r="J502" s="2" t="s">
        <v>17</v>
      </c>
      <c r="K502" s="3">
        <v>170</v>
      </c>
      <c r="L502" s="3">
        <v>276</v>
      </c>
      <c r="M502" s="788"/>
    </row>
    <row r="503" spans="1:13" s="50" customFormat="1" x14ac:dyDescent="0.3">
      <c r="A503" s="25">
        <v>1</v>
      </c>
      <c r="B503" s="883" t="s">
        <v>3</v>
      </c>
      <c r="C503" s="6" t="s">
        <v>416</v>
      </c>
      <c r="D503" s="2" t="s">
        <v>14</v>
      </c>
      <c r="E503" s="3">
        <v>21</v>
      </c>
      <c r="F503" s="3">
        <v>22</v>
      </c>
      <c r="G503" s="677"/>
      <c r="H503" s="883" t="s">
        <v>3</v>
      </c>
      <c r="I503" s="6" t="s">
        <v>416</v>
      </c>
      <c r="J503" s="2" t="s">
        <v>14</v>
      </c>
      <c r="K503" s="3">
        <v>21</v>
      </c>
      <c r="L503" s="3">
        <v>22</v>
      </c>
      <c r="M503" s="786"/>
    </row>
    <row r="504" spans="1:13" s="25" customFormat="1" x14ac:dyDescent="0.3">
      <c r="A504" s="25">
        <v>1</v>
      </c>
      <c r="B504" s="5">
        <v>3</v>
      </c>
      <c r="C504" s="6" t="s">
        <v>114</v>
      </c>
      <c r="D504" s="2" t="s">
        <v>2</v>
      </c>
      <c r="E504" s="3">
        <v>6</v>
      </c>
      <c r="F504" s="3">
        <v>28</v>
      </c>
      <c r="G504" s="606"/>
      <c r="H504" s="5">
        <v>3</v>
      </c>
      <c r="I504" s="6" t="s">
        <v>114</v>
      </c>
      <c r="J504" s="2" t="s">
        <v>2</v>
      </c>
      <c r="K504" s="3">
        <v>6</v>
      </c>
      <c r="L504" s="3">
        <v>28</v>
      </c>
      <c r="M504" s="788"/>
    </row>
    <row r="505" spans="1:13" s="25" customFormat="1" x14ac:dyDescent="0.3">
      <c r="A505" s="25">
        <v>1</v>
      </c>
      <c r="B505" s="883" t="s">
        <v>77</v>
      </c>
      <c r="C505" s="6" t="s">
        <v>107</v>
      </c>
      <c r="D505" s="2" t="s">
        <v>414</v>
      </c>
      <c r="E505" s="3">
        <f>3.4*2</f>
        <v>6.8</v>
      </c>
      <c r="F505" s="3">
        <f>93.2*2</f>
        <v>186.4</v>
      </c>
      <c r="G505" s="606"/>
      <c r="H505" s="883" t="s">
        <v>77</v>
      </c>
      <c r="I505" s="6" t="s">
        <v>107</v>
      </c>
      <c r="J505" s="2" t="s">
        <v>414</v>
      </c>
      <c r="K505" s="3">
        <f>3.4*2</f>
        <v>6.8</v>
      </c>
      <c r="L505" s="3">
        <f>93.2*2</f>
        <v>186.4</v>
      </c>
      <c r="M505" s="788"/>
    </row>
    <row r="506" spans="1:13" s="949" customFormat="1" x14ac:dyDescent="0.3">
      <c r="A506" s="939">
        <v>1</v>
      </c>
      <c r="B506" s="940">
        <v>5</v>
      </c>
      <c r="C506" s="941" t="s">
        <v>80</v>
      </c>
      <c r="D506" s="942" t="s">
        <v>5</v>
      </c>
      <c r="E506" s="943">
        <v>28</v>
      </c>
      <c r="F506" s="943">
        <v>124.6</v>
      </c>
      <c r="G506" s="954"/>
      <c r="H506" s="940">
        <v>5</v>
      </c>
      <c r="I506" s="941" t="s">
        <v>80</v>
      </c>
      <c r="J506" s="942" t="s">
        <v>5</v>
      </c>
      <c r="K506" s="943">
        <v>28</v>
      </c>
      <c r="L506" s="943">
        <v>124.6</v>
      </c>
      <c r="M506" s="948"/>
    </row>
    <row r="507" spans="1:13" s="25" customFormat="1" ht="19.5" customHeight="1" x14ac:dyDescent="0.3">
      <c r="A507" s="25">
        <v>1</v>
      </c>
      <c r="B507" s="883"/>
      <c r="C507" s="6"/>
      <c r="D507" s="2"/>
      <c r="E507" s="3"/>
      <c r="F507" s="3"/>
      <c r="G507" s="606"/>
      <c r="H507" s="883"/>
      <c r="I507" s="6"/>
      <c r="J507" s="2"/>
      <c r="K507" s="3"/>
      <c r="L507" s="3"/>
      <c r="M507" s="788"/>
    </row>
    <row r="508" spans="1:13" s="25" customFormat="1" ht="19.5" customHeight="1" x14ac:dyDescent="0.3">
      <c r="A508" s="25">
        <v>1</v>
      </c>
      <c r="B508" s="883"/>
      <c r="C508" s="6"/>
      <c r="D508" s="2"/>
      <c r="E508" s="3"/>
      <c r="F508" s="3"/>
      <c r="G508" s="606"/>
      <c r="H508" s="883"/>
      <c r="I508" s="6"/>
      <c r="J508" s="2"/>
      <c r="K508" s="3"/>
      <c r="L508" s="3"/>
      <c r="M508" s="788"/>
    </row>
    <row r="509" spans="1:13" s="25" customFormat="1" x14ac:dyDescent="0.3">
      <c r="A509" s="25">
        <v>1</v>
      </c>
      <c r="B509" s="5"/>
      <c r="C509" s="6"/>
      <c r="D509" s="2" t="s">
        <v>128</v>
      </c>
      <c r="E509" s="3">
        <f>SUM(E502:E508)</f>
        <v>231.8</v>
      </c>
      <c r="F509" s="3">
        <f>SUM(F502:F508)</f>
        <v>695</v>
      </c>
      <c r="G509" s="656"/>
      <c r="H509" s="5"/>
      <c r="I509" s="6"/>
      <c r="J509" s="2" t="s">
        <v>128</v>
      </c>
      <c r="K509" s="3">
        <f>SUM(K502:K508)</f>
        <v>231.8</v>
      </c>
      <c r="L509" s="3">
        <f>SUM(L502:L508)</f>
        <v>637</v>
      </c>
      <c r="M509" s="788"/>
    </row>
    <row r="510" spans="1:13" s="25" customFormat="1" x14ac:dyDescent="0.3">
      <c r="A510" s="25">
        <v>1</v>
      </c>
      <c r="B510" s="5"/>
      <c r="C510" s="6"/>
      <c r="D510" s="2"/>
      <c r="E510" s="3"/>
      <c r="F510" s="3"/>
      <c r="G510" s="656"/>
      <c r="H510" s="5"/>
      <c r="I510" s="6"/>
      <c r="J510" s="2"/>
      <c r="K510" s="3"/>
      <c r="L510" s="3"/>
      <c r="M510" s="788"/>
    </row>
    <row r="511" spans="1:13" s="25" customFormat="1" x14ac:dyDescent="0.3">
      <c r="A511" s="25">
        <v>1</v>
      </c>
      <c r="B511" s="5"/>
      <c r="C511" s="6"/>
      <c r="D511" s="2"/>
      <c r="E511" s="3"/>
      <c r="F511" s="3"/>
      <c r="G511" s="656"/>
      <c r="H511" s="5"/>
      <c r="I511" s="6"/>
      <c r="J511" s="2"/>
      <c r="K511" s="3"/>
      <c r="L511" s="3"/>
      <c r="M511" s="788"/>
    </row>
    <row r="512" spans="1:13" s="25" customFormat="1" x14ac:dyDescent="0.3">
      <c r="A512" s="25">
        <v>1</v>
      </c>
      <c r="B512" s="28" t="s">
        <v>124</v>
      </c>
      <c r="C512" s="3" t="s">
        <v>259</v>
      </c>
      <c r="D512" s="2" t="s">
        <v>125</v>
      </c>
      <c r="E512" s="3" t="s">
        <v>126</v>
      </c>
      <c r="F512" s="3" t="s">
        <v>127</v>
      </c>
      <c r="G512" s="656"/>
      <c r="H512" s="28" t="s">
        <v>124</v>
      </c>
      <c r="I512" s="3" t="s">
        <v>247</v>
      </c>
      <c r="J512" s="2" t="s">
        <v>125</v>
      </c>
      <c r="K512" s="3" t="s">
        <v>126</v>
      </c>
      <c r="L512" s="3" t="s">
        <v>127</v>
      </c>
      <c r="M512" s="788"/>
    </row>
    <row r="513" spans="1:13" s="50" customFormat="1" x14ac:dyDescent="0.3">
      <c r="A513" s="25">
        <v>1</v>
      </c>
      <c r="B513" s="883">
        <v>1</v>
      </c>
      <c r="C513" s="6" t="s">
        <v>100</v>
      </c>
      <c r="D513" s="2" t="s">
        <v>9</v>
      </c>
      <c r="E513" s="3">
        <v>70</v>
      </c>
      <c r="F513" s="3">
        <v>287.25</v>
      </c>
      <c r="G513" s="606"/>
      <c r="H513" s="883">
        <v>1</v>
      </c>
      <c r="I513" s="6" t="s">
        <v>100</v>
      </c>
      <c r="J513" s="2" t="s">
        <v>9</v>
      </c>
      <c r="K513" s="3">
        <v>70</v>
      </c>
      <c r="L513" s="3">
        <v>287.25</v>
      </c>
      <c r="M513" s="786"/>
    </row>
    <row r="514" spans="1:13" s="389" customFormat="1" x14ac:dyDescent="0.3">
      <c r="A514" s="25">
        <v>1</v>
      </c>
      <c r="B514" s="883">
        <v>2</v>
      </c>
      <c r="C514" s="6" t="s">
        <v>220</v>
      </c>
      <c r="D514" s="2" t="s">
        <v>183</v>
      </c>
      <c r="E514" s="3">
        <v>60</v>
      </c>
      <c r="F514" s="3">
        <v>186.68</v>
      </c>
      <c r="G514" s="606"/>
      <c r="H514" s="883">
        <v>2</v>
      </c>
      <c r="I514" s="6" t="s">
        <v>220</v>
      </c>
      <c r="J514" s="2" t="s">
        <v>183</v>
      </c>
      <c r="K514" s="3">
        <v>60</v>
      </c>
      <c r="L514" s="3">
        <v>186.68</v>
      </c>
      <c r="M514" s="795"/>
    </row>
    <row r="515" spans="1:13" s="25" customFormat="1" x14ac:dyDescent="0.3">
      <c r="A515" s="25">
        <v>1</v>
      </c>
      <c r="B515" s="883">
        <v>2</v>
      </c>
      <c r="C515" s="6" t="s">
        <v>61</v>
      </c>
      <c r="D515" s="2" t="s">
        <v>17</v>
      </c>
      <c r="E515" s="3">
        <v>30</v>
      </c>
      <c r="F515" s="3">
        <v>228.14999999999998</v>
      </c>
      <c r="G515" s="606"/>
      <c r="H515" s="883">
        <v>2</v>
      </c>
      <c r="I515" s="6" t="s">
        <v>61</v>
      </c>
      <c r="J515" s="2" t="s">
        <v>44</v>
      </c>
      <c r="K515" s="3">
        <v>35</v>
      </c>
      <c r="L515" s="3">
        <v>273.77999999999997</v>
      </c>
      <c r="M515" s="788"/>
    </row>
    <row r="516" spans="1:13" s="50" customFormat="1" x14ac:dyDescent="0.3">
      <c r="A516" s="25">
        <v>1</v>
      </c>
      <c r="B516" s="883" t="s">
        <v>77</v>
      </c>
      <c r="C516" s="6" t="s">
        <v>69</v>
      </c>
      <c r="D516" s="2" t="s">
        <v>22</v>
      </c>
      <c r="E516" s="3">
        <v>24</v>
      </c>
      <c r="F516" s="3">
        <v>3.9199999999999995</v>
      </c>
      <c r="G516" s="605"/>
      <c r="H516" s="883" t="s">
        <v>77</v>
      </c>
      <c r="I516" s="6" t="s">
        <v>69</v>
      </c>
      <c r="J516" s="2" t="s">
        <v>22</v>
      </c>
      <c r="K516" s="3">
        <v>24</v>
      </c>
      <c r="L516" s="3">
        <v>3.9199999999999995</v>
      </c>
      <c r="M516" s="792"/>
    </row>
    <row r="517" spans="1:13" s="50" customFormat="1" x14ac:dyDescent="0.3">
      <c r="A517" s="25">
        <v>1</v>
      </c>
      <c r="B517" s="883" t="s">
        <v>23</v>
      </c>
      <c r="C517" s="6" t="s">
        <v>144</v>
      </c>
      <c r="D517" s="2" t="s">
        <v>2</v>
      </c>
      <c r="E517" s="3">
        <v>15</v>
      </c>
      <c r="F517" s="3">
        <v>88</v>
      </c>
      <c r="G517" s="605"/>
      <c r="H517" s="883" t="s">
        <v>23</v>
      </c>
      <c r="I517" s="6" t="s">
        <v>144</v>
      </c>
      <c r="J517" s="2" t="s">
        <v>2</v>
      </c>
      <c r="K517" s="3">
        <v>15</v>
      </c>
      <c r="L517" s="3">
        <v>88</v>
      </c>
      <c r="M517" s="786"/>
    </row>
    <row r="518" spans="1:13" s="50" customFormat="1" x14ac:dyDescent="0.3">
      <c r="A518" s="25">
        <v>1</v>
      </c>
      <c r="B518" s="883" t="s">
        <v>51</v>
      </c>
      <c r="C518" s="6" t="s">
        <v>107</v>
      </c>
      <c r="D518" s="2" t="s">
        <v>14</v>
      </c>
      <c r="E518" s="3">
        <v>3.4</v>
      </c>
      <c r="F518" s="3">
        <v>93.2</v>
      </c>
      <c r="G518" s="605"/>
      <c r="H518" s="883" t="s">
        <v>51</v>
      </c>
      <c r="I518" s="6" t="s">
        <v>107</v>
      </c>
      <c r="J518" s="2" t="s">
        <v>14</v>
      </c>
      <c r="K518" s="3">
        <v>3.4</v>
      </c>
      <c r="L518" s="3">
        <v>93.2</v>
      </c>
      <c r="M518" s="786"/>
    </row>
    <row r="519" spans="1:13" s="25" customFormat="1" ht="19.5" customHeight="1" x14ac:dyDescent="0.3">
      <c r="A519" s="25">
        <v>1</v>
      </c>
      <c r="B519" s="883" t="s">
        <v>15</v>
      </c>
      <c r="C519" s="6" t="s">
        <v>108</v>
      </c>
      <c r="D519" s="2" t="s">
        <v>65</v>
      </c>
      <c r="E519" s="3">
        <v>1.2</v>
      </c>
      <c r="F519" s="3">
        <v>21.5</v>
      </c>
      <c r="G519" s="656"/>
      <c r="H519" s="883" t="s">
        <v>15</v>
      </c>
      <c r="I519" s="6" t="s">
        <v>108</v>
      </c>
      <c r="J519" s="2" t="s">
        <v>65</v>
      </c>
      <c r="K519" s="3">
        <v>1.2</v>
      </c>
      <c r="L519" s="3">
        <v>21.5</v>
      </c>
      <c r="M519" s="788"/>
    </row>
    <row r="520" spans="1:13" s="50" customFormat="1" ht="18.75" customHeight="1" x14ac:dyDescent="0.3">
      <c r="A520" s="25">
        <v>1</v>
      </c>
      <c r="B520" s="883"/>
      <c r="C520" s="6"/>
      <c r="D520" s="2"/>
      <c r="E520" s="3"/>
      <c r="F520" s="3"/>
      <c r="G520" s="606"/>
      <c r="H520" s="883"/>
      <c r="I520" s="6"/>
      <c r="J520" s="2"/>
      <c r="K520" s="3"/>
      <c r="L520" s="3"/>
      <c r="M520" s="786"/>
    </row>
    <row r="521" spans="1:13" s="50" customFormat="1" ht="18.75" customHeight="1" x14ac:dyDescent="0.3">
      <c r="A521" s="25">
        <v>1</v>
      </c>
      <c r="B521" s="883"/>
      <c r="C521" s="6"/>
      <c r="D521" s="2"/>
      <c r="E521" s="3"/>
      <c r="F521" s="46"/>
      <c r="G521" s="871"/>
      <c r="H521" s="47"/>
      <c r="I521" s="6"/>
      <c r="J521" s="2"/>
      <c r="K521" s="3"/>
      <c r="L521" s="3"/>
      <c r="M521" s="786"/>
    </row>
    <row r="522" spans="1:13" s="25" customFormat="1" x14ac:dyDescent="0.3">
      <c r="A522" s="25">
        <v>1</v>
      </c>
      <c r="B522" s="883"/>
      <c r="C522" s="6"/>
      <c r="D522" s="2" t="s">
        <v>128</v>
      </c>
      <c r="E522" s="3">
        <f>SUM(E513:E520)</f>
        <v>203.6</v>
      </c>
      <c r="F522" s="46">
        <f>SUM(F513:F520)</f>
        <v>908.69999999999993</v>
      </c>
      <c r="G522" s="929"/>
      <c r="H522" s="47"/>
      <c r="I522" s="6"/>
      <c r="J522" s="2" t="s">
        <v>128</v>
      </c>
      <c r="K522" s="3">
        <f>SUM(K513:K520)</f>
        <v>208.6</v>
      </c>
      <c r="L522" s="3">
        <f>SUM(L513:L520)</f>
        <v>954.33</v>
      </c>
      <c r="M522" s="788"/>
    </row>
    <row r="523" spans="1:13" s="25" customFormat="1" x14ac:dyDescent="0.3">
      <c r="A523" s="25">
        <v>1</v>
      </c>
      <c r="B523" s="5"/>
      <c r="C523" s="6"/>
      <c r="D523" s="2"/>
      <c r="E523" s="46"/>
      <c r="F523" s="46"/>
      <c r="G523" s="656"/>
      <c r="H523" s="486"/>
      <c r="I523" s="6"/>
      <c r="J523" s="2"/>
      <c r="K523" s="3"/>
      <c r="L523" s="3"/>
      <c r="M523" s="788"/>
    </row>
    <row r="524" spans="1:13" s="25" customFormat="1" x14ac:dyDescent="0.3">
      <c r="A524" s="25">
        <v>1</v>
      </c>
      <c r="B524" s="5"/>
      <c r="C524" s="6"/>
      <c r="D524" s="2"/>
      <c r="E524" s="46"/>
      <c r="F524" s="46"/>
      <c r="G524" s="656"/>
      <c r="H524" s="486"/>
      <c r="I524" s="6"/>
      <c r="J524" s="2"/>
      <c r="K524" s="3"/>
      <c r="L524" s="3"/>
      <c r="M524" s="788"/>
    </row>
    <row r="525" spans="1:13" s="25" customFormat="1" x14ac:dyDescent="0.3">
      <c r="A525" s="25">
        <v>1</v>
      </c>
      <c r="B525" s="883"/>
      <c r="C525" s="6"/>
      <c r="D525" s="2" t="s">
        <v>136</v>
      </c>
      <c r="E525" s="46">
        <f>+E522+E509</f>
        <v>435.4</v>
      </c>
      <c r="F525" s="46">
        <f>+F522+F509</f>
        <v>1603.6999999999998</v>
      </c>
      <c r="G525" s="936"/>
      <c r="H525" s="46"/>
      <c r="I525" s="3"/>
      <c r="J525" s="3" t="s">
        <v>136</v>
      </c>
      <c r="K525" s="3">
        <f>+K522+K509</f>
        <v>440.4</v>
      </c>
      <c r="L525" s="3">
        <f>+L522+L509</f>
        <v>1591.33</v>
      </c>
      <c r="M525" s="788"/>
    </row>
    <row r="526" spans="1:13" s="25" customFormat="1" ht="18.75" customHeight="1" x14ac:dyDescent="0.3">
      <c r="A526" s="25">
        <v>1</v>
      </c>
      <c r="C526" s="20"/>
      <c r="D526" s="20"/>
      <c r="E526" s="96"/>
      <c r="F526" s="937"/>
      <c r="G526" s="871"/>
      <c r="I526" s="20"/>
      <c r="J526" s="20"/>
      <c r="L526" s="24"/>
      <c r="M526" s="788"/>
    </row>
    <row r="527" spans="1:13" s="25" customFormat="1" ht="18.75" customHeight="1" x14ac:dyDescent="0.3">
      <c r="A527" s="25">
        <v>1</v>
      </c>
      <c r="C527" s="20"/>
      <c r="D527" s="20"/>
      <c r="E527" s="96"/>
      <c r="F527" s="24"/>
      <c r="G527" s="871"/>
      <c r="I527" s="20"/>
      <c r="J527" s="20"/>
      <c r="L527" s="24"/>
      <c r="M527" s="788"/>
    </row>
    <row r="528" spans="1:13" s="25" customFormat="1" x14ac:dyDescent="0.3">
      <c r="A528" s="25">
        <v>1</v>
      </c>
      <c r="B528" s="461"/>
      <c r="C528" s="461"/>
      <c r="D528" s="461"/>
      <c r="E528" s="461"/>
      <c r="F528" s="461"/>
      <c r="G528" s="660"/>
      <c r="H528" s="36"/>
      <c r="I528" s="463"/>
      <c r="J528" s="463"/>
      <c r="K528" s="463"/>
      <c r="L528" s="463"/>
      <c r="M528" s="788"/>
    </row>
    <row r="529" spans="1:13" s="25" customFormat="1" x14ac:dyDescent="0.3">
      <c r="A529" s="25">
        <v>1</v>
      </c>
      <c r="B529" s="461"/>
      <c r="C529" s="36"/>
      <c r="D529" s="462"/>
      <c r="E529" s="463"/>
      <c r="F529" s="463"/>
      <c r="G529" s="659"/>
      <c r="H529" s="463"/>
      <c r="I529" s="463"/>
      <c r="J529" s="463"/>
      <c r="K529" s="463"/>
      <c r="L529" s="463"/>
      <c r="M529" s="788"/>
    </row>
    <row r="530" spans="1:13" s="25" customFormat="1" ht="18.75" customHeight="1" x14ac:dyDescent="0.3">
      <c r="A530" s="25">
        <v>1</v>
      </c>
      <c r="C530" s="37" t="s">
        <v>130</v>
      </c>
      <c r="E530" s="94" t="s">
        <v>131</v>
      </c>
      <c r="F530" s="20"/>
      <c r="G530" s="606"/>
      <c r="I530" s="37" t="s">
        <v>130</v>
      </c>
      <c r="K530" s="94" t="s">
        <v>131</v>
      </c>
      <c r="L530" s="20"/>
      <c r="M530" s="788"/>
    </row>
    <row r="531" spans="1:13" s="25" customFormat="1" ht="51.75" customHeight="1" x14ac:dyDescent="0.3">
      <c r="A531" s="25">
        <v>1</v>
      </c>
      <c r="C531" s="38" t="s">
        <v>132</v>
      </c>
      <c r="E531" s="38" t="s">
        <v>140</v>
      </c>
      <c r="F531" s="39"/>
      <c r="G531" s="606"/>
      <c r="I531" s="38" t="s">
        <v>139</v>
      </c>
      <c r="K531" s="38" t="s">
        <v>140</v>
      </c>
      <c r="L531" s="39"/>
      <c r="M531" s="788"/>
    </row>
    <row r="532" spans="1:13" s="25" customFormat="1" ht="23.25" customHeight="1" x14ac:dyDescent="0.3">
      <c r="A532" s="25">
        <v>1</v>
      </c>
      <c r="C532" s="38"/>
      <c r="E532" s="38"/>
      <c r="F532" s="39"/>
      <c r="G532" s="606"/>
      <c r="H532" s="38"/>
      <c r="J532" s="38"/>
      <c r="K532" s="39"/>
      <c r="L532" s="38"/>
      <c r="M532" s="788"/>
    </row>
    <row r="533" spans="1:13" x14ac:dyDescent="0.3">
      <c r="A533" s="25">
        <v>1</v>
      </c>
      <c r="B533" s="848"/>
      <c r="C533" s="849"/>
      <c r="D533" s="849"/>
      <c r="E533" s="849"/>
      <c r="F533" s="849"/>
      <c r="G533" s="853"/>
      <c r="H533" s="848"/>
      <c r="I533" s="849"/>
      <c r="J533" s="849"/>
      <c r="K533" s="849"/>
      <c r="L533" s="849"/>
    </row>
    <row r="534" spans="1:13" x14ac:dyDescent="0.3">
      <c r="A534" s="25">
        <v>1</v>
      </c>
    </row>
    <row r="535" spans="1:13" x14ac:dyDescent="0.3">
      <c r="A535" s="25">
        <v>1</v>
      </c>
    </row>
    <row r="536" spans="1:13" x14ac:dyDescent="0.3">
      <c r="A536" s="25">
        <v>1</v>
      </c>
    </row>
    <row r="537" spans="1:13" x14ac:dyDescent="0.3">
      <c r="A537" s="25">
        <v>1</v>
      </c>
    </row>
    <row r="538" spans="1:13" x14ac:dyDescent="0.3">
      <c r="A538" s="25">
        <v>1</v>
      </c>
    </row>
    <row r="539" spans="1:13" x14ac:dyDescent="0.3">
      <c r="A539" s="25">
        <v>1</v>
      </c>
    </row>
    <row r="540" spans="1:13" x14ac:dyDescent="0.3">
      <c r="A540" s="25">
        <v>1</v>
      </c>
    </row>
    <row r="541" spans="1:13" x14ac:dyDescent="0.3">
      <c r="A541" s="25">
        <v>1</v>
      </c>
    </row>
    <row r="542" spans="1:13" x14ac:dyDescent="0.3">
      <c r="A542" s="25">
        <v>1</v>
      </c>
    </row>
    <row r="543" spans="1:13" x14ac:dyDescent="0.3">
      <c r="A543" s="25">
        <v>1</v>
      </c>
    </row>
    <row r="544" spans="1:13" x14ac:dyDescent="0.3">
      <c r="A544" s="25">
        <v>1</v>
      </c>
    </row>
    <row r="545" spans="1:1" x14ac:dyDescent="0.3">
      <c r="A545" s="25">
        <v>1</v>
      </c>
    </row>
    <row r="546" spans="1:1" x14ac:dyDescent="0.3">
      <c r="A546" s="25">
        <v>1</v>
      </c>
    </row>
    <row r="547" spans="1:1" x14ac:dyDescent="0.3">
      <c r="A547" s="25">
        <v>1</v>
      </c>
    </row>
    <row r="548" spans="1:1" x14ac:dyDescent="0.3">
      <c r="A548" s="25">
        <v>1</v>
      </c>
    </row>
    <row r="549" spans="1:1" x14ac:dyDescent="0.3">
      <c r="A549" s="25">
        <v>1</v>
      </c>
    </row>
    <row r="550" spans="1:1" x14ac:dyDescent="0.3">
      <c r="A550" s="25">
        <v>1</v>
      </c>
    </row>
    <row r="551" spans="1:1" x14ac:dyDescent="0.3">
      <c r="A551" s="25">
        <v>1</v>
      </c>
    </row>
    <row r="552" spans="1:1" x14ac:dyDescent="0.3">
      <c r="A552" s="25">
        <v>1</v>
      </c>
    </row>
    <row r="553" spans="1:1" x14ac:dyDescent="0.3">
      <c r="A553" s="939">
        <v>1</v>
      </c>
    </row>
    <row r="554" spans="1:1" x14ac:dyDescent="0.3">
      <c r="A554" s="25">
        <v>1</v>
      </c>
    </row>
    <row r="555" spans="1:1" x14ac:dyDescent="0.3">
      <c r="A555" s="25">
        <v>1</v>
      </c>
    </row>
    <row r="556" spans="1:1" x14ac:dyDescent="0.3">
      <c r="A556" s="25">
        <v>1</v>
      </c>
    </row>
    <row r="557" spans="1:1" x14ac:dyDescent="0.3">
      <c r="A557" s="25">
        <v>1</v>
      </c>
    </row>
    <row r="558" spans="1:1" x14ac:dyDescent="0.3">
      <c r="A558" s="25">
        <v>1</v>
      </c>
    </row>
    <row r="559" spans="1:1" x14ac:dyDescent="0.3">
      <c r="A559" s="25">
        <v>1</v>
      </c>
    </row>
    <row r="560" spans="1:1" x14ac:dyDescent="0.3">
      <c r="A560" s="25">
        <v>1</v>
      </c>
    </row>
    <row r="561" spans="1:1" x14ac:dyDescent="0.3">
      <c r="A561" s="25">
        <v>1</v>
      </c>
    </row>
    <row r="562" spans="1:1" x14ac:dyDescent="0.3">
      <c r="A562" s="25">
        <v>1</v>
      </c>
    </row>
    <row r="563" spans="1:1" x14ac:dyDescent="0.3">
      <c r="A563" s="25">
        <v>1</v>
      </c>
    </row>
    <row r="564" spans="1:1" x14ac:dyDescent="0.3">
      <c r="A564" s="25">
        <v>1</v>
      </c>
    </row>
    <row r="565" spans="1:1" x14ac:dyDescent="0.3">
      <c r="A565" s="25">
        <v>1</v>
      </c>
    </row>
    <row r="566" spans="1:1" x14ac:dyDescent="0.3">
      <c r="A566" s="25">
        <v>1</v>
      </c>
    </row>
    <row r="567" spans="1:1" x14ac:dyDescent="0.3">
      <c r="A567" s="25">
        <v>1</v>
      </c>
    </row>
    <row r="568" spans="1:1" x14ac:dyDescent="0.3">
      <c r="A568" s="25">
        <v>1</v>
      </c>
    </row>
    <row r="569" spans="1:1" x14ac:dyDescent="0.3">
      <c r="A569" s="25">
        <v>1</v>
      </c>
    </row>
    <row r="570" spans="1:1" x14ac:dyDescent="0.3">
      <c r="A570" s="25">
        <v>1</v>
      </c>
    </row>
    <row r="571" spans="1:1" x14ac:dyDescent="0.3">
      <c r="A571" s="25">
        <v>1</v>
      </c>
    </row>
    <row r="572" spans="1:1" x14ac:dyDescent="0.3">
      <c r="A572" s="25">
        <v>1</v>
      </c>
    </row>
    <row r="573" spans="1:1" x14ac:dyDescent="0.3">
      <c r="A573" s="25">
        <v>1</v>
      </c>
    </row>
    <row r="574" spans="1:1" x14ac:dyDescent="0.3">
      <c r="A574" s="25">
        <v>1</v>
      </c>
    </row>
    <row r="575" spans="1:1" x14ac:dyDescent="0.3">
      <c r="A575" s="25">
        <v>1</v>
      </c>
    </row>
    <row r="576" spans="1:1" x14ac:dyDescent="0.3">
      <c r="A576" s="25">
        <v>1</v>
      </c>
    </row>
    <row r="577" spans="1:1" x14ac:dyDescent="0.3">
      <c r="A577" s="25">
        <v>1</v>
      </c>
    </row>
    <row r="578" spans="1:1" x14ac:dyDescent="0.3">
      <c r="A578" s="25">
        <v>1</v>
      </c>
    </row>
    <row r="579" spans="1:1" x14ac:dyDescent="0.3">
      <c r="A579" s="25">
        <v>1</v>
      </c>
    </row>
    <row r="580" spans="1:1" x14ac:dyDescent="0.3">
      <c r="A580" s="25">
        <v>1</v>
      </c>
    </row>
    <row r="581" spans="1:1" x14ac:dyDescent="0.3">
      <c r="A581" s="25">
        <v>1</v>
      </c>
    </row>
    <row r="582" spans="1:1" x14ac:dyDescent="0.3">
      <c r="A582" s="25">
        <v>1</v>
      </c>
    </row>
    <row r="583" spans="1:1" x14ac:dyDescent="0.3">
      <c r="A583" s="25">
        <v>1</v>
      </c>
    </row>
    <row r="584" spans="1:1" x14ac:dyDescent="0.3">
      <c r="A584" s="25">
        <v>1</v>
      </c>
    </row>
    <row r="585" spans="1:1" x14ac:dyDescent="0.3">
      <c r="A585" s="25">
        <v>1</v>
      </c>
    </row>
    <row r="586" spans="1:1" x14ac:dyDescent="0.3">
      <c r="A586" s="25">
        <v>1</v>
      </c>
    </row>
    <row r="587" spans="1:1" x14ac:dyDescent="0.3">
      <c r="A587" s="25">
        <v>1</v>
      </c>
    </row>
    <row r="588" spans="1:1" x14ac:dyDescent="0.3">
      <c r="A588" s="25">
        <v>1</v>
      </c>
    </row>
    <row r="589" spans="1:1" x14ac:dyDescent="0.3">
      <c r="A589" s="25">
        <v>1</v>
      </c>
    </row>
    <row r="590" spans="1:1" x14ac:dyDescent="0.3">
      <c r="A590" s="25">
        <v>1</v>
      </c>
    </row>
    <row r="591" spans="1:1" x14ac:dyDescent="0.3">
      <c r="A591" s="25">
        <v>1</v>
      </c>
    </row>
    <row r="592" spans="1:1" x14ac:dyDescent="0.3">
      <c r="A592" s="25">
        <v>1</v>
      </c>
    </row>
    <row r="593" spans="1:1" x14ac:dyDescent="0.3">
      <c r="A593" s="25">
        <v>1</v>
      </c>
    </row>
    <row r="594" spans="1:1" x14ac:dyDescent="0.3">
      <c r="A594" s="25">
        <v>1</v>
      </c>
    </row>
    <row r="595" spans="1:1" x14ac:dyDescent="0.3">
      <c r="A595" s="25">
        <v>1</v>
      </c>
    </row>
    <row r="596" spans="1:1" x14ac:dyDescent="0.3">
      <c r="A596" s="25">
        <v>1</v>
      </c>
    </row>
    <row r="597" spans="1:1" x14ac:dyDescent="0.3">
      <c r="A597" s="25">
        <v>1</v>
      </c>
    </row>
    <row r="598" spans="1:1" x14ac:dyDescent="0.3">
      <c r="A598" s="25">
        <v>1</v>
      </c>
    </row>
    <row r="599" spans="1:1" x14ac:dyDescent="0.3">
      <c r="A599" s="25">
        <v>1</v>
      </c>
    </row>
    <row r="600" spans="1:1" x14ac:dyDescent="0.3">
      <c r="A600" s="25">
        <v>1</v>
      </c>
    </row>
    <row r="601" spans="1:1" x14ac:dyDescent="0.3">
      <c r="A601" s="25">
        <v>1</v>
      </c>
    </row>
    <row r="602" spans="1:1" x14ac:dyDescent="0.3">
      <c r="A602" s="25">
        <v>1</v>
      </c>
    </row>
    <row r="603" spans="1:1" x14ac:dyDescent="0.3">
      <c r="A603" s="25">
        <v>1</v>
      </c>
    </row>
    <row r="604" spans="1:1" x14ac:dyDescent="0.3">
      <c r="A604" s="25">
        <v>1</v>
      </c>
    </row>
    <row r="605" spans="1:1" x14ac:dyDescent="0.3">
      <c r="A605" s="25">
        <v>1</v>
      </c>
    </row>
    <row r="606" spans="1:1" x14ac:dyDescent="0.3">
      <c r="A606" s="25">
        <v>1</v>
      </c>
    </row>
    <row r="607" spans="1:1" x14ac:dyDescent="0.3">
      <c r="A607" s="25">
        <v>1</v>
      </c>
    </row>
    <row r="608" spans="1:1" x14ac:dyDescent="0.3">
      <c r="A608" s="25">
        <v>1</v>
      </c>
    </row>
    <row r="609" spans="1:1" x14ac:dyDescent="0.3">
      <c r="A609" s="25">
        <v>1</v>
      </c>
    </row>
    <row r="610" spans="1:1" x14ac:dyDescent="0.3">
      <c r="A610" s="25">
        <v>1</v>
      </c>
    </row>
    <row r="611" spans="1:1" x14ac:dyDescent="0.3">
      <c r="A611" s="25">
        <v>1</v>
      </c>
    </row>
    <row r="612" spans="1:1" x14ac:dyDescent="0.3">
      <c r="A612" s="25">
        <v>1</v>
      </c>
    </row>
    <row r="613" spans="1:1" x14ac:dyDescent="0.3">
      <c r="A613" s="25">
        <v>1</v>
      </c>
    </row>
    <row r="614" spans="1:1" x14ac:dyDescent="0.3">
      <c r="A614" s="25">
        <v>1</v>
      </c>
    </row>
    <row r="615" spans="1:1" x14ac:dyDescent="0.3">
      <c r="A615" s="25">
        <v>1</v>
      </c>
    </row>
    <row r="616" spans="1:1" x14ac:dyDescent="0.3">
      <c r="A616" s="25">
        <v>1</v>
      </c>
    </row>
    <row r="617" spans="1:1" x14ac:dyDescent="0.3">
      <c r="A617" s="25">
        <v>1</v>
      </c>
    </row>
    <row r="618" spans="1:1" x14ac:dyDescent="0.3">
      <c r="A618" s="25">
        <v>1</v>
      </c>
    </row>
    <row r="619" spans="1:1" x14ac:dyDescent="0.3">
      <c r="A619" s="25">
        <v>1</v>
      </c>
    </row>
    <row r="620" spans="1:1" x14ac:dyDescent="0.3">
      <c r="A620" s="25">
        <v>1</v>
      </c>
    </row>
    <row r="621" spans="1:1" x14ac:dyDescent="0.3">
      <c r="A621" s="25">
        <v>1</v>
      </c>
    </row>
    <row r="622" spans="1:1" x14ac:dyDescent="0.3">
      <c r="A622" s="25">
        <v>1</v>
      </c>
    </row>
    <row r="623" spans="1:1" x14ac:dyDescent="0.3">
      <c r="A623" s="25">
        <v>1</v>
      </c>
    </row>
    <row r="624" spans="1:1" x14ac:dyDescent="0.3">
      <c r="A624" s="25">
        <v>1</v>
      </c>
    </row>
    <row r="625" spans="1:1" x14ac:dyDescent="0.3">
      <c r="A625" s="25">
        <v>1</v>
      </c>
    </row>
    <row r="626" spans="1:1" x14ac:dyDescent="0.3">
      <c r="A626" s="25">
        <v>1</v>
      </c>
    </row>
    <row r="627" spans="1:1" x14ac:dyDescent="0.3">
      <c r="A627" s="25">
        <v>1</v>
      </c>
    </row>
    <row r="628" spans="1:1" x14ac:dyDescent="0.3">
      <c r="A628" s="25">
        <v>1</v>
      </c>
    </row>
    <row r="629" spans="1:1" x14ac:dyDescent="0.3">
      <c r="A629" s="25">
        <v>1</v>
      </c>
    </row>
    <row r="630" spans="1:1" x14ac:dyDescent="0.3">
      <c r="A630" s="25">
        <v>1</v>
      </c>
    </row>
    <row r="631" spans="1:1" x14ac:dyDescent="0.3">
      <c r="A631" s="25">
        <v>1</v>
      </c>
    </row>
    <row r="632" spans="1:1" x14ac:dyDescent="0.3">
      <c r="A632" s="25">
        <v>1</v>
      </c>
    </row>
    <row r="633" spans="1:1" x14ac:dyDescent="0.3">
      <c r="A633" s="25">
        <v>1</v>
      </c>
    </row>
    <row r="634" spans="1:1" x14ac:dyDescent="0.3">
      <c r="A634" s="25">
        <v>1</v>
      </c>
    </row>
    <row r="635" spans="1:1" x14ac:dyDescent="0.3">
      <c r="A635" s="25">
        <v>1</v>
      </c>
    </row>
    <row r="636" spans="1:1" x14ac:dyDescent="0.3">
      <c r="A636" s="25">
        <v>1</v>
      </c>
    </row>
    <row r="637" spans="1:1" x14ac:dyDescent="0.3">
      <c r="A637" s="25">
        <v>1</v>
      </c>
    </row>
    <row r="638" spans="1:1" x14ac:dyDescent="0.3">
      <c r="A638" s="25">
        <v>1</v>
      </c>
    </row>
    <row r="639" spans="1:1" x14ac:dyDescent="0.3">
      <c r="A639" s="25">
        <v>1</v>
      </c>
    </row>
    <row r="640" spans="1:1" x14ac:dyDescent="0.3">
      <c r="A640" s="25">
        <v>1</v>
      </c>
    </row>
    <row r="641" spans="1:1" x14ac:dyDescent="0.3">
      <c r="A641" s="25">
        <v>1</v>
      </c>
    </row>
    <row r="642" spans="1:1" x14ac:dyDescent="0.3">
      <c r="A642" s="25">
        <v>1</v>
      </c>
    </row>
    <row r="643" spans="1:1" x14ac:dyDescent="0.3">
      <c r="A643" s="25">
        <v>1</v>
      </c>
    </row>
    <row r="644" spans="1:1" x14ac:dyDescent="0.3">
      <c r="A644" s="96">
        <v>1</v>
      </c>
    </row>
    <row r="645" spans="1:1" x14ac:dyDescent="0.3">
      <c r="A645" s="25">
        <v>1</v>
      </c>
    </row>
    <row r="646" spans="1:1" x14ac:dyDescent="0.3">
      <c r="A646" s="25">
        <v>1</v>
      </c>
    </row>
    <row r="647" spans="1:1" x14ac:dyDescent="0.3">
      <c r="A647" s="25">
        <v>1</v>
      </c>
    </row>
    <row r="648" spans="1:1" x14ac:dyDescent="0.3">
      <c r="A648" s="25">
        <v>1</v>
      </c>
    </row>
    <row r="649" spans="1:1" x14ac:dyDescent="0.3">
      <c r="A649" s="25">
        <v>1</v>
      </c>
    </row>
    <row r="650" spans="1:1" x14ac:dyDescent="0.3">
      <c r="A650" s="25">
        <v>1</v>
      </c>
    </row>
    <row r="651" spans="1:1" x14ac:dyDescent="0.3">
      <c r="A651" s="25">
        <v>1</v>
      </c>
    </row>
    <row r="652" spans="1:1" x14ac:dyDescent="0.3">
      <c r="A652" s="25">
        <v>1</v>
      </c>
    </row>
    <row r="653" spans="1:1" x14ac:dyDescent="0.3">
      <c r="A653" s="25">
        <v>1</v>
      </c>
    </row>
    <row r="654" spans="1:1" x14ac:dyDescent="0.3">
      <c r="A654" s="25">
        <v>1</v>
      </c>
    </row>
    <row r="655" spans="1:1" x14ac:dyDescent="0.3">
      <c r="A655" s="25">
        <v>1</v>
      </c>
    </row>
    <row r="656" spans="1:1" x14ac:dyDescent="0.3">
      <c r="A656" s="25">
        <v>1</v>
      </c>
    </row>
    <row r="657" spans="1:1" x14ac:dyDescent="0.3">
      <c r="A657" s="25">
        <v>1</v>
      </c>
    </row>
    <row r="658" spans="1:1" x14ac:dyDescent="0.3">
      <c r="A658" s="25">
        <v>1</v>
      </c>
    </row>
    <row r="659" spans="1:1" x14ac:dyDescent="0.3">
      <c r="A659" s="25">
        <v>1</v>
      </c>
    </row>
    <row r="660" spans="1:1" x14ac:dyDescent="0.3">
      <c r="A660" s="25">
        <v>1</v>
      </c>
    </row>
    <row r="661" spans="1:1" x14ac:dyDescent="0.3">
      <c r="A661" s="25">
        <v>1</v>
      </c>
    </row>
    <row r="662" spans="1:1" x14ac:dyDescent="0.3">
      <c r="A662" s="25">
        <v>1</v>
      </c>
    </row>
    <row r="663" spans="1:1" x14ac:dyDescent="0.3">
      <c r="A663" s="25">
        <v>1</v>
      </c>
    </row>
    <row r="664" spans="1:1" x14ac:dyDescent="0.3">
      <c r="A664" s="25">
        <v>1</v>
      </c>
    </row>
    <row r="665" spans="1:1" x14ac:dyDescent="0.3">
      <c r="A665" s="25">
        <v>1</v>
      </c>
    </row>
    <row r="666" spans="1:1" x14ac:dyDescent="0.3">
      <c r="A666" s="25">
        <v>1</v>
      </c>
    </row>
    <row r="667" spans="1:1" x14ac:dyDescent="0.3">
      <c r="A667" s="25">
        <v>1</v>
      </c>
    </row>
    <row r="668" spans="1:1" x14ac:dyDescent="0.3">
      <c r="A668" s="25">
        <v>1</v>
      </c>
    </row>
    <row r="669" spans="1:1" x14ac:dyDescent="0.3">
      <c r="A669" s="25">
        <v>1</v>
      </c>
    </row>
    <row r="670" spans="1:1" x14ac:dyDescent="0.3">
      <c r="A670" s="25">
        <v>1</v>
      </c>
    </row>
    <row r="671" spans="1:1" x14ac:dyDescent="0.3">
      <c r="A671" s="25">
        <v>1</v>
      </c>
    </row>
    <row r="672" spans="1:1" x14ac:dyDescent="0.3">
      <c r="A672" s="25">
        <v>1</v>
      </c>
    </row>
    <row r="673" spans="1:1" x14ac:dyDescent="0.3">
      <c r="A673" s="25">
        <v>1</v>
      </c>
    </row>
    <row r="674" spans="1:1" x14ac:dyDescent="0.3">
      <c r="A674" s="25">
        <v>1</v>
      </c>
    </row>
    <row r="675" spans="1:1" x14ac:dyDescent="0.3">
      <c r="A675" s="25">
        <v>1</v>
      </c>
    </row>
    <row r="676" spans="1:1" x14ac:dyDescent="0.3">
      <c r="A676" s="25">
        <v>1</v>
      </c>
    </row>
    <row r="677" spans="1:1" x14ac:dyDescent="0.3">
      <c r="A677" s="25">
        <v>1</v>
      </c>
    </row>
    <row r="678" spans="1:1" x14ac:dyDescent="0.3">
      <c r="A678" s="25">
        <v>1</v>
      </c>
    </row>
    <row r="679" spans="1:1" x14ac:dyDescent="0.3">
      <c r="A679" s="25">
        <v>1</v>
      </c>
    </row>
    <row r="680" spans="1:1" x14ac:dyDescent="0.3">
      <c r="A680" s="25">
        <v>1</v>
      </c>
    </row>
    <row r="681" spans="1:1" x14ac:dyDescent="0.3">
      <c r="A681" s="25">
        <v>1</v>
      </c>
    </row>
    <row r="682" spans="1:1" x14ac:dyDescent="0.3">
      <c r="A682" s="25">
        <v>1</v>
      </c>
    </row>
    <row r="683" spans="1:1" x14ac:dyDescent="0.3">
      <c r="A683" s="25">
        <v>1</v>
      </c>
    </row>
    <row r="684" spans="1:1" x14ac:dyDescent="0.3">
      <c r="A684" s="25">
        <v>1</v>
      </c>
    </row>
    <row r="685" spans="1:1" x14ac:dyDescent="0.3">
      <c r="A685" s="25">
        <v>1</v>
      </c>
    </row>
    <row r="686" spans="1:1" x14ac:dyDescent="0.3">
      <c r="A686" s="25">
        <v>1</v>
      </c>
    </row>
    <row r="687" spans="1:1" x14ac:dyDescent="0.3">
      <c r="A687" s="25">
        <v>1</v>
      </c>
    </row>
    <row r="688" spans="1:1" x14ac:dyDescent="0.3">
      <c r="A688" s="25">
        <v>1</v>
      </c>
    </row>
    <row r="689" spans="1:1" x14ac:dyDescent="0.3">
      <c r="A689" s="25">
        <v>1</v>
      </c>
    </row>
    <row r="690" spans="1:1" x14ac:dyDescent="0.3">
      <c r="A690" s="25">
        <v>1</v>
      </c>
    </row>
    <row r="691" spans="1:1" x14ac:dyDescent="0.3">
      <c r="A691" s="25">
        <v>1</v>
      </c>
    </row>
    <row r="692" spans="1:1" x14ac:dyDescent="0.3">
      <c r="A692" s="25">
        <v>1</v>
      </c>
    </row>
    <row r="693" spans="1:1" x14ac:dyDescent="0.3">
      <c r="A693" s="25">
        <v>1</v>
      </c>
    </row>
    <row r="694" spans="1:1" x14ac:dyDescent="0.3">
      <c r="A694" s="25">
        <v>1</v>
      </c>
    </row>
    <row r="695" spans="1:1" x14ac:dyDescent="0.3">
      <c r="A695" s="25">
        <v>1</v>
      </c>
    </row>
    <row r="696" spans="1:1" x14ac:dyDescent="0.3">
      <c r="A696" s="25">
        <v>1</v>
      </c>
    </row>
    <row r="697" spans="1:1" x14ac:dyDescent="0.3">
      <c r="A697" s="25">
        <v>1</v>
      </c>
    </row>
    <row r="698" spans="1:1" x14ac:dyDescent="0.3">
      <c r="A698" s="25">
        <v>1</v>
      </c>
    </row>
    <row r="699" spans="1:1" x14ac:dyDescent="0.3">
      <c r="A699" s="25">
        <v>1</v>
      </c>
    </row>
    <row r="700" spans="1:1" x14ac:dyDescent="0.3">
      <c r="A700" s="25">
        <v>1</v>
      </c>
    </row>
    <row r="701" spans="1:1" x14ac:dyDescent="0.3">
      <c r="A701" s="25">
        <v>1</v>
      </c>
    </row>
    <row r="702" spans="1:1" x14ac:dyDescent="0.3">
      <c r="A702" s="25">
        <v>1</v>
      </c>
    </row>
    <row r="703" spans="1:1" x14ac:dyDescent="0.3">
      <c r="A703" s="25">
        <v>1</v>
      </c>
    </row>
    <row r="704" spans="1:1" x14ac:dyDescent="0.3">
      <c r="A704" s="25">
        <v>1</v>
      </c>
    </row>
    <row r="705" spans="1:1" x14ac:dyDescent="0.3">
      <c r="A705" s="25">
        <v>1</v>
      </c>
    </row>
    <row r="706" spans="1:1" x14ac:dyDescent="0.3">
      <c r="A706" s="25">
        <v>1</v>
      </c>
    </row>
    <row r="707" spans="1:1" x14ac:dyDescent="0.3">
      <c r="A707" s="25">
        <v>1</v>
      </c>
    </row>
    <row r="708" spans="1:1" x14ac:dyDescent="0.3">
      <c r="A708" s="25">
        <v>1</v>
      </c>
    </row>
    <row r="709" spans="1:1" x14ac:dyDescent="0.3">
      <c r="A709" s="25">
        <v>1</v>
      </c>
    </row>
    <row r="710" spans="1:1" x14ac:dyDescent="0.3">
      <c r="A710" s="25">
        <v>1</v>
      </c>
    </row>
    <row r="711" spans="1:1" x14ac:dyDescent="0.3">
      <c r="A711" s="25">
        <v>1</v>
      </c>
    </row>
    <row r="712" spans="1:1" x14ac:dyDescent="0.3">
      <c r="A712" s="25">
        <v>1</v>
      </c>
    </row>
    <row r="713" spans="1:1" x14ac:dyDescent="0.3">
      <c r="A713" s="25">
        <v>1</v>
      </c>
    </row>
    <row r="714" spans="1:1" x14ac:dyDescent="0.3">
      <c r="A714" s="25">
        <v>1</v>
      </c>
    </row>
    <row r="715" spans="1:1" x14ac:dyDescent="0.3">
      <c r="A715" s="25">
        <v>1</v>
      </c>
    </row>
    <row r="716" spans="1:1" x14ac:dyDescent="0.3">
      <c r="A716" s="25">
        <v>1</v>
      </c>
    </row>
    <row r="717" spans="1:1" x14ac:dyDescent="0.3">
      <c r="A717" s="25">
        <v>1</v>
      </c>
    </row>
    <row r="718" spans="1:1" x14ac:dyDescent="0.3">
      <c r="A718" s="25">
        <v>1</v>
      </c>
    </row>
    <row r="719" spans="1:1" x14ac:dyDescent="0.3">
      <c r="A719" s="25">
        <v>1</v>
      </c>
    </row>
    <row r="720" spans="1:1" x14ac:dyDescent="0.3">
      <c r="A720" s="25">
        <v>1</v>
      </c>
    </row>
    <row r="721" spans="1:1" x14ac:dyDescent="0.3">
      <c r="A721" s="25">
        <v>1</v>
      </c>
    </row>
    <row r="722" spans="1:1" x14ac:dyDescent="0.3">
      <c r="A722" s="25">
        <v>1</v>
      </c>
    </row>
    <row r="723" spans="1:1" x14ac:dyDescent="0.3">
      <c r="A723" s="25">
        <v>1</v>
      </c>
    </row>
    <row r="724" spans="1:1" x14ac:dyDescent="0.3">
      <c r="A724" s="25">
        <v>1</v>
      </c>
    </row>
    <row r="725" spans="1:1" x14ac:dyDescent="0.3">
      <c r="A725" s="25">
        <v>1</v>
      </c>
    </row>
    <row r="726" spans="1:1" x14ac:dyDescent="0.3">
      <c r="A726" s="25">
        <v>1</v>
      </c>
    </row>
    <row r="727" spans="1:1" x14ac:dyDescent="0.3">
      <c r="A727" s="25">
        <v>1</v>
      </c>
    </row>
    <row r="728" spans="1:1" x14ac:dyDescent="0.3">
      <c r="A728" s="25">
        <v>1</v>
      </c>
    </row>
    <row r="729" spans="1:1" x14ac:dyDescent="0.3">
      <c r="A729" s="25">
        <v>1</v>
      </c>
    </row>
    <row r="730" spans="1:1" x14ac:dyDescent="0.3">
      <c r="A730" s="25">
        <v>1</v>
      </c>
    </row>
    <row r="731" spans="1:1" x14ac:dyDescent="0.3">
      <c r="A731" s="25">
        <v>1</v>
      </c>
    </row>
    <row r="732" spans="1:1" x14ac:dyDescent="0.3">
      <c r="A732" s="25">
        <v>1</v>
      </c>
    </row>
    <row r="733" spans="1:1" x14ac:dyDescent="0.3">
      <c r="A733" s="25">
        <v>1</v>
      </c>
    </row>
    <row r="734" spans="1:1" x14ac:dyDescent="0.3">
      <c r="A734" s="25">
        <v>1</v>
      </c>
    </row>
    <row r="735" spans="1:1" x14ac:dyDescent="0.3">
      <c r="A735" s="25">
        <v>1</v>
      </c>
    </row>
    <row r="736" spans="1:1" x14ac:dyDescent="0.3">
      <c r="A736" s="25">
        <v>1</v>
      </c>
    </row>
    <row r="737" spans="1:1" x14ac:dyDescent="0.3">
      <c r="A737" s="25">
        <v>1</v>
      </c>
    </row>
    <row r="738" spans="1:1" x14ac:dyDescent="0.3">
      <c r="A738" s="25">
        <v>1</v>
      </c>
    </row>
    <row r="739" spans="1:1" x14ac:dyDescent="0.3">
      <c r="A739" s="25">
        <v>1</v>
      </c>
    </row>
    <row r="740" spans="1:1" x14ac:dyDescent="0.3">
      <c r="A740" s="25">
        <v>1</v>
      </c>
    </row>
    <row r="741" spans="1:1" x14ac:dyDescent="0.3">
      <c r="A741" s="25">
        <v>1</v>
      </c>
    </row>
    <row r="742" spans="1:1" x14ac:dyDescent="0.3">
      <c r="A742" s="25">
        <v>1</v>
      </c>
    </row>
    <row r="743" spans="1:1" x14ac:dyDescent="0.3">
      <c r="A743" s="25">
        <v>1</v>
      </c>
    </row>
    <row r="744" spans="1:1" x14ac:dyDescent="0.3">
      <c r="A744" s="25">
        <v>1</v>
      </c>
    </row>
    <row r="745" spans="1:1" x14ac:dyDescent="0.3">
      <c r="A745" s="25">
        <v>1</v>
      </c>
    </row>
    <row r="746" spans="1:1" x14ac:dyDescent="0.3">
      <c r="A746" s="25">
        <v>1</v>
      </c>
    </row>
    <row r="747" spans="1:1" x14ac:dyDescent="0.3">
      <c r="A747" s="25">
        <v>1</v>
      </c>
    </row>
    <row r="748" spans="1:1" x14ac:dyDescent="0.3">
      <c r="A748" s="25">
        <v>1</v>
      </c>
    </row>
    <row r="749" spans="1:1" x14ac:dyDescent="0.3">
      <c r="A749" s="25">
        <v>1</v>
      </c>
    </row>
    <row r="750" spans="1:1" x14ac:dyDescent="0.3">
      <c r="A750" s="25">
        <v>1</v>
      </c>
    </row>
    <row r="751" spans="1:1" x14ac:dyDescent="0.3">
      <c r="A751" s="25">
        <v>1</v>
      </c>
    </row>
    <row r="752" spans="1:1" x14ac:dyDescent="0.3">
      <c r="A752" s="25">
        <v>1</v>
      </c>
    </row>
    <row r="753" spans="1:1" x14ac:dyDescent="0.3">
      <c r="A753" s="25">
        <v>1</v>
      </c>
    </row>
    <row r="754" spans="1:1" x14ac:dyDescent="0.3">
      <c r="A754" s="25">
        <v>1</v>
      </c>
    </row>
    <row r="755" spans="1:1" x14ac:dyDescent="0.3">
      <c r="A755" s="25">
        <v>1</v>
      </c>
    </row>
    <row r="756" spans="1:1" x14ac:dyDescent="0.3">
      <c r="A756" s="25">
        <v>1</v>
      </c>
    </row>
    <row r="757" spans="1:1" x14ac:dyDescent="0.3">
      <c r="A757" s="25">
        <v>1</v>
      </c>
    </row>
    <row r="758" spans="1:1" x14ac:dyDescent="0.3">
      <c r="A758" s="25">
        <v>1</v>
      </c>
    </row>
    <row r="759" spans="1:1" x14ac:dyDescent="0.3">
      <c r="A759" s="25">
        <v>1</v>
      </c>
    </row>
    <row r="760" spans="1:1" x14ac:dyDescent="0.3">
      <c r="A760" s="25">
        <v>1</v>
      </c>
    </row>
    <row r="761" spans="1:1" x14ac:dyDescent="0.3">
      <c r="A761" s="25">
        <v>1</v>
      </c>
    </row>
    <row r="762" spans="1:1" x14ac:dyDescent="0.3">
      <c r="A762" s="25">
        <v>1</v>
      </c>
    </row>
    <row r="763" spans="1:1" x14ac:dyDescent="0.3">
      <c r="A763" s="25">
        <v>1</v>
      </c>
    </row>
    <row r="764" spans="1:1" x14ac:dyDescent="0.3">
      <c r="A764" s="25">
        <v>1</v>
      </c>
    </row>
    <row r="765" spans="1:1" x14ac:dyDescent="0.3">
      <c r="A765" s="25">
        <v>1</v>
      </c>
    </row>
    <row r="766" spans="1:1" x14ac:dyDescent="0.3">
      <c r="A766" s="25">
        <v>1</v>
      </c>
    </row>
    <row r="767" spans="1:1" x14ac:dyDescent="0.3">
      <c r="A767" s="25">
        <v>1</v>
      </c>
    </row>
    <row r="768" spans="1:1" x14ac:dyDescent="0.3">
      <c r="A768" s="25">
        <v>1</v>
      </c>
    </row>
    <row r="769" spans="1:1" x14ac:dyDescent="0.3">
      <c r="A769" s="25">
        <v>1</v>
      </c>
    </row>
    <row r="770" spans="1:1" x14ac:dyDescent="0.3">
      <c r="A770" s="25">
        <v>1</v>
      </c>
    </row>
    <row r="771" spans="1:1" x14ac:dyDescent="0.3">
      <c r="A771" s="25">
        <v>1</v>
      </c>
    </row>
    <row r="772" spans="1:1" x14ac:dyDescent="0.3">
      <c r="A772" s="25">
        <v>1</v>
      </c>
    </row>
    <row r="773" spans="1:1" x14ac:dyDescent="0.3">
      <c r="A773" s="25">
        <v>1</v>
      </c>
    </row>
    <row r="774" spans="1:1" x14ac:dyDescent="0.3">
      <c r="A774" s="25">
        <v>1</v>
      </c>
    </row>
    <row r="775" spans="1:1" x14ac:dyDescent="0.3">
      <c r="A775" s="25">
        <v>1</v>
      </c>
    </row>
    <row r="776" spans="1:1" x14ac:dyDescent="0.3">
      <c r="A776" s="25">
        <v>1</v>
      </c>
    </row>
    <row r="777" spans="1:1" x14ac:dyDescent="0.3">
      <c r="A777" s="25">
        <v>1</v>
      </c>
    </row>
    <row r="778" spans="1:1" x14ac:dyDescent="0.3">
      <c r="A778" s="25">
        <v>1</v>
      </c>
    </row>
    <row r="779" spans="1:1" x14ac:dyDescent="0.3">
      <c r="A779" s="25">
        <v>1</v>
      </c>
    </row>
    <row r="780" spans="1:1" x14ac:dyDescent="0.3">
      <c r="A780" s="25">
        <v>1</v>
      </c>
    </row>
    <row r="781" spans="1:1" x14ac:dyDescent="0.3">
      <c r="A781" s="25">
        <v>1</v>
      </c>
    </row>
    <row r="782" spans="1:1" x14ac:dyDescent="0.3">
      <c r="A782" s="25">
        <v>1</v>
      </c>
    </row>
    <row r="783" spans="1:1" x14ac:dyDescent="0.3">
      <c r="A783" s="25">
        <v>1</v>
      </c>
    </row>
    <row r="784" spans="1:1" x14ac:dyDescent="0.3">
      <c r="A784" s="25">
        <v>1</v>
      </c>
    </row>
    <row r="785" spans="1:1" x14ac:dyDescent="0.3">
      <c r="A785" s="25">
        <v>1</v>
      </c>
    </row>
    <row r="786" spans="1:1" x14ac:dyDescent="0.3">
      <c r="A786" s="25">
        <v>1</v>
      </c>
    </row>
    <row r="787" spans="1:1" x14ac:dyDescent="0.3">
      <c r="A787" s="25">
        <v>1</v>
      </c>
    </row>
    <row r="788" spans="1:1" x14ac:dyDescent="0.3">
      <c r="A788" s="25">
        <v>1</v>
      </c>
    </row>
    <row r="789" spans="1:1" x14ac:dyDescent="0.3">
      <c r="A789" s="25">
        <v>1</v>
      </c>
    </row>
    <row r="790" spans="1:1" x14ac:dyDescent="0.3">
      <c r="A790" s="25">
        <v>1</v>
      </c>
    </row>
    <row r="791" spans="1:1" x14ac:dyDescent="0.3">
      <c r="A791" s="25">
        <v>1</v>
      </c>
    </row>
    <row r="792" spans="1:1" x14ac:dyDescent="0.3">
      <c r="A792" s="25">
        <v>1</v>
      </c>
    </row>
    <row r="793" spans="1:1" x14ac:dyDescent="0.3">
      <c r="A793" s="25">
        <v>1</v>
      </c>
    </row>
    <row r="794" spans="1:1" x14ac:dyDescent="0.3">
      <c r="A794" s="25">
        <v>1</v>
      </c>
    </row>
    <row r="795" spans="1:1" x14ac:dyDescent="0.3">
      <c r="A795" s="25">
        <v>1</v>
      </c>
    </row>
    <row r="796" spans="1:1" x14ac:dyDescent="0.3">
      <c r="A796" s="25">
        <v>1</v>
      </c>
    </row>
    <row r="797" spans="1:1" x14ac:dyDescent="0.3">
      <c r="A797" s="25">
        <v>1</v>
      </c>
    </row>
    <row r="798" spans="1:1" x14ac:dyDescent="0.3">
      <c r="A798" s="25">
        <v>1</v>
      </c>
    </row>
    <row r="799" spans="1:1" x14ac:dyDescent="0.3">
      <c r="A799" s="25">
        <v>1</v>
      </c>
    </row>
    <row r="800" spans="1:1" x14ac:dyDescent="0.3">
      <c r="A800" s="25">
        <v>1</v>
      </c>
    </row>
    <row r="801" spans="1:1" x14ac:dyDescent="0.3">
      <c r="A801" s="25">
        <v>1</v>
      </c>
    </row>
    <row r="802" spans="1:1" x14ac:dyDescent="0.3">
      <c r="A802" s="25">
        <v>1</v>
      </c>
    </row>
    <row r="803" spans="1:1" x14ac:dyDescent="0.3">
      <c r="A803" s="25">
        <v>1</v>
      </c>
    </row>
    <row r="804" spans="1:1" x14ac:dyDescent="0.3">
      <c r="A804" s="25">
        <v>1</v>
      </c>
    </row>
    <row r="805" spans="1:1" x14ac:dyDescent="0.3">
      <c r="A805" s="25">
        <v>1</v>
      </c>
    </row>
    <row r="806" spans="1:1" x14ac:dyDescent="0.3">
      <c r="A806" s="25">
        <v>1</v>
      </c>
    </row>
    <row r="807" spans="1:1" x14ac:dyDescent="0.3">
      <c r="A807" s="25">
        <v>1</v>
      </c>
    </row>
    <row r="808" spans="1:1" x14ac:dyDescent="0.3">
      <c r="A808" s="25">
        <v>1</v>
      </c>
    </row>
    <row r="809" spans="1:1" x14ac:dyDescent="0.3">
      <c r="A809" s="25">
        <v>1</v>
      </c>
    </row>
    <row r="810" spans="1:1" x14ac:dyDescent="0.3">
      <c r="A810" s="25">
        <v>1</v>
      </c>
    </row>
    <row r="811" spans="1:1" x14ac:dyDescent="0.3">
      <c r="A811" s="25">
        <v>1</v>
      </c>
    </row>
    <row r="812" spans="1:1" x14ac:dyDescent="0.3">
      <c r="A812" s="25">
        <v>1</v>
      </c>
    </row>
    <row r="813" spans="1:1" x14ac:dyDescent="0.3">
      <c r="A813" s="25">
        <v>1</v>
      </c>
    </row>
    <row r="814" spans="1:1" x14ac:dyDescent="0.3">
      <c r="A814" s="25">
        <v>1</v>
      </c>
    </row>
    <row r="815" spans="1:1" x14ac:dyDescent="0.3">
      <c r="A815" s="25">
        <v>1</v>
      </c>
    </row>
    <row r="816" spans="1:1" x14ac:dyDescent="0.3">
      <c r="A816" s="25">
        <v>1</v>
      </c>
    </row>
    <row r="817" spans="1:1" x14ac:dyDescent="0.3">
      <c r="A817" s="25">
        <v>1</v>
      </c>
    </row>
    <row r="818" spans="1:1" x14ac:dyDescent="0.3">
      <c r="A818" s="25">
        <v>1</v>
      </c>
    </row>
    <row r="819" spans="1:1" x14ac:dyDescent="0.3">
      <c r="A819" s="25">
        <v>1</v>
      </c>
    </row>
    <row r="820" spans="1:1" x14ac:dyDescent="0.3">
      <c r="A820" s="25">
        <v>1</v>
      </c>
    </row>
    <row r="821" spans="1:1" x14ac:dyDescent="0.3">
      <c r="A821" s="25">
        <v>1</v>
      </c>
    </row>
    <row r="822" spans="1:1" x14ac:dyDescent="0.3">
      <c r="A822" s="25">
        <v>1</v>
      </c>
    </row>
    <row r="823" spans="1:1" x14ac:dyDescent="0.3">
      <c r="A823" s="25">
        <v>1</v>
      </c>
    </row>
    <row r="824" spans="1:1" x14ac:dyDescent="0.3">
      <c r="A824" s="25">
        <v>1</v>
      </c>
    </row>
    <row r="825" spans="1:1" x14ac:dyDescent="0.3">
      <c r="A825" s="25">
        <v>1</v>
      </c>
    </row>
    <row r="826" spans="1:1" x14ac:dyDescent="0.3">
      <c r="A826" s="25">
        <v>1</v>
      </c>
    </row>
    <row r="827" spans="1:1" x14ac:dyDescent="0.3">
      <c r="A827" s="25">
        <v>1</v>
      </c>
    </row>
    <row r="828" spans="1:1" x14ac:dyDescent="0.3">
      <c r="A828" s="25">
        <v>1</v>
      </c>
    </row>
    <row r="829" spans="1:1" x14ac:dyDescent="0.3">
      <c r="A829" s="25">
        <v>1</v>
      </c>
    </row>
    <row r="830" spans="1:1" x14ac:dyDescent="0.3">
      <c r="A830" s="25">
        <v>1</v>
      </c>
    </row>
    <row r="831" spans="1:1" x14ac:dyDescent="0.3">
      <c r="A831" s="25">
        <v>1</v>
      </c>
    </row>
    <row r="832" spans="1:1" x14ac:dyDescent="0.3">
      <c r="A832" s="25">
        <v>1</v>
      </c>
    </row>
    <row r="833" spans="1:1" x14ac:dyDescent="0.3">
      <c r="A833" s="25">
        <v>1</v>
      </c>
    </row>
    <row r="834" spans="1:1" x14ac:dyDescent="0.3">
      <c r="A834" s="25">
        <v>1</v>
      </c>
    </row>
    <row r="835" spans="1:1" x14ac:dyDescent="0.3">
      <c r="A835" s="25">
        <v>1</v>
      </c>
    </row>
    <row r="836" spans="1:1" x14ac:dyDescent="0.3">
      <c r="A836" s="25">
        <v>1</v>
      </c>
    </row>
    <row r="837" spans="1:1" x14ac:dyDescent="0.3">
      <c r="A837" s="25">
        <v>1</v>
      </c>
    </row>
    <row r="838" spans="1:1" x14ac:dyDescent="0.3">
      <c r="A838" s="25">
        <v>1</v>
      </c>
    </row>
    <row r="839" spans="1:1" x14ac:dyDescent="0.3">
      <c r="A839" s="25">
        <v>1</v>
      </c>
    </row>
    <row r="840" spans="1:1" x14ac:dyDescent="0.3">
      <c r="A840" s="25">
        <v>1</v>
      </c>
    </row>
    <row r="841" spans="1:1" x14ac:dyDescent="0.3">
      <c r="A841" s="25">
        <v>1</v>
      </c>
    </row>
    <row r="842" spans="1:1" x14ac:dyDescent="0.3">
      <c r="A842" s="25">
        <v>1</v>
      </c>
    </row>
    <row r="843" spans="1:1" x14ac:dyDescent="0.3">
      <c r="A843" s="25">
        <v>1</v>
      </c>
    </row>
    <row r="844" spans="1:1" x14ac:dyDescent="0.3">
      <c r="A844" s="25">
        <v>1</v>
      </c>
    </row>
    <row r="845" spans="1:1" x14ac:dyDescent="0.3">
      <c r="A845" s="25">
        <v>1</v>
      </c>
    </row>
    <row r="846" spans="1:1" x14ac:dyDescent="0.3">
      <c r="A846" s="96">
        <v>1</v>
      </c>
    </row>
    <row r="847" spans="1:1" x14ac:dyDescent="0.3">
      <c r="A847" s="25">
        <v>1</v>
      </c>
    </row>
    <row r="848" spans="1:1" x14ac:dyDescent="0.3">
      <c r="A848" s="25">
        <v>1</v>
      </c>
    </row>
    <row r="849" spans="1:1" x14ac:dyDescent="0.3">
      <c r="A849" s="25">
        <v>1</v>
      </c>
    </row>
    <row r="850" spans="1:1" x14ac:dyDescent="0.3">
      <c r="A850" s="25">
        <v>1</v>
      </c>
    </row>
    <row r="851" spans="1:1" x14ac:dyDescent="0.3">
      <c r="A851" s="25">
        <v>1</v>
      </c>
    </row>
    <row r="852" spans="1:1" x14ac:dyDescent="0.3">
      <c r="A852" s="25">
        <v>1</v>
      </c>
    </row>
    <row r="853" spans="1:1" x14ac:dyDescent="0.3">
      <c r="A853" s="25">
        <v>1</v>
      </c>
    </row>
    <row r="854" spans="1:1" x14ac:dyDescent="0.3">
      <c r="A854" s="25">
        <v>1</v>
      </c>
    </row>
    <row r="855" spans="1:1" x14ac:dyDescent="0.3">
      <c r="A855" s="25">
        <v>1</v>
      </c>
    </row>
    <row r="856" spans="1:1" x14ac:dyDescent="0.3">
      <c r="A856" s="25">
        <v>1</v>
      </c>
    </row>
    <row r="857" spans="1:1" x14ac:dyDescent="0.3">
      <c r="A857" s="25">
        <v>1</v>
      </c>
    </row>
    <row r="858" spans="1:1" x14ac:dyDescent="0.3">
      <c r="A858" s="25">
        <v>1</v>
      </c>
    </row>
    <row r="859" spans="1:1" x14ac:dyDescent="0.3">
      <c r="A859" s="25">
        <v>1</v>
      </c>
    </row>
    <row r="860" spans="1:1" x14ac:dyDescent="0.3">
      <c r="A860" s="25">
        <v>1</v>
      </c>
    </row>
    <row r="861" spans="1:1" x14ac:dyDescent="0.3">
      <c r="A861" s="25">
        <v>1</v>
      </c>
    </row>
    <row r="862" spans="1:1" x14ac:dyDescent="0.3">
      <c r="A862" s="25">
        <v>1</v>
      </c>
    </row>
    <row r="863" spans="1:1" x14ac:dyDescent="0.3">
      <c r="A863" s="25">
        <v>1</v>
      </c>
    </row>
    <row r="864" spans="1:1" x14ac:dyDescent="0.3">
      <c r="A864" s="25">
        <v>1</v>
      </c>
    </row>
    <row r="865" spans="1:1" x14ac:dyDescent="0.3">
      <c r="A865" s="25">
        <v>1</v>
      </c>
    </row>
    <row r="866" spans="1:1" x14ac:dyDescent="0.3">
      <c r="A866" s="25">
        <v>1</v>
      </c>
    </row>
    <row r="867" spans="1:1" x14ac:dyDescent="0.3">
      <c r="A867" s="25">
        <v>1</v>
      </c>
    </row>
    <row r="868" spans="1:1" x14ac:dyDescent="0.3">
      <c r="A868" s="25">
        <v>1</v>
      </c>
    </row>
    <row r="869" spans="1:1" x14ac:dyDescent="0.3">
      <c r="A869" s="25">
        <v>1</v>
      </c>
    </row>
    <row r="870" spans="1:1" x14ac:dyDescent="0.3">
      <c r="A870" s="25">
        <v>1</v>
      </c>
    </row>
    <row r="871" spans="1:1" x14ac:dyDescent="0.3">
      <c r="A871" s="25">
        <v>1</v>
      </c>
    </row>
    <row r="872" spans="1:1" x14ac:dyDescent="0.3">
      <c r="A872" s="25">
        <v>1</v>
      </c>
    </row>
    <row r="873" spans="1:1" x14ac:dyDescent="0.3">
      <c r="A873" s="25">
        <v>1</v>
      </c>
    </row>
    <row r="874" spans="1:1" x14ac:dyDescent="0.3">
      <c r="A874" s="25">
        <v>1</v>
      </c>
    </row>
    <row r="875" spans="1:1" x14ac:dyDescent="0.3">
      <c r="A875" s="25">
        <v>1</v>
      </c>
    </row>
    <row r="876" spans="1:1" x14ac:dyDescent="0.3">
      <c r="A876" s="25">
        <v>1</v>
      </c>
    </row>
    <row r="877" spans="1:1" x14ac:dyDescent="0.3">
      <c r="A877" s="25">
        <v>1</v>
      </c>
    </row>
    <row r="878" spans="1:1" x14ac:dyDescent="0.3">
      <c r="A878" s="25">
        <v>1</v>
      </c>
    </row>
    <row r="879" spans="1:1" x14ac:dyDescent="0.3">
      <c r="A879" s="25">
        <v>1</v>
      </c>
    </row>
    <row r="880" spans="1:1" x14ac:dyDescent="0.3">
      <c r="A880" s="25">
        <v>1</v>
      </c>
    </row>
    <row r="881" spans="1:1" x14ac:dyDescent="0.3">
      <c r="A881" s="25">
        <v>1</v>
      </c>
    </row>
    <row r="882" spans="1:1" x14ac:dyDescent="0.3">
      <c r="A882" s="25">
        <v>1</v>
      </c>
    </row>
    <row r="883" spans="1:1" x14ac:dyDescent="0.3">
      <c r="A883" s="25">
        <v>1</v>
      </c>
    </row>
    <row r="884" spans="1:1" x14ac:dyDescent="0.3">
      <c r="A884" s="25">
        <v>1</v>
      </c>
    </row>
    <row r="885" spans="1:1" x14ac:dyDescent="0.3">
      <c r="A885" s="25">
        <v>1</v>
      </c>
    </row>
    <row r="886" spans="1:1" x14ac:dyDescent="0.3">
      <c r="A886" s="25">
        <v>1</v>
      </c>
    </row>
    <row r="887" spans="1:1" x14ac:dyDescent="0.3">
      <c r="A887" s="25">
        <v>1</v>
      </c>
    </row>
    <row r="888" spans="1:1" x14ac:dyDescent="0.3">
      <c r="A888" s="25">
        <v>1</v>
      </c>
    </row>
    <row r="889" spans="1:1" x14ac:dyDescent="0.3">
      <c r="A889" s="25">
        <v>1</v>
      </c>
    </row>
    <row r="890" spans="1:1" x14ac:dyDescent="0.3">
      <c r="A890" s="25">
        <v>1</v>
      </c>
    </row>
    <row r="891" spans="1:1" x14ac:dyDescent="0.3">
      <c r="A891" s="25">
        <v>1</v>
      </c>
    </row>
    <row r="892" spans="1:1" x14ac:dyDescent="0.3">
      <c r="A892" s="25">
        <v>1</v>
      </c>
    </row>
    <row r="893" spans="1:1" x14ac:dyDescent="0.3">
      <c r="A893" s="25">
        <v>1</v>
      </c>
    </row>
    <row r="894" spans="1:1" x14ac:dyDescent="0.3">
      <c r="A894" s="25">
        <v>1</v>
      </c>
    </row>
    <row r="895" spans="1:1" x14ac:dyDescent="0.3">
      <c r="A895" s="25">
        <v>1</v>
      </c>
    </row>
    <row r="896" spans="1:1" x14ac:dyDescent="0.3">
      <c r="A896" s="25">
        <v>1</v>
      </c>
    </row>
    <row r="897" spans="1:1" x14ac:dyDescent="0.3">
      <c r="A897" s="25">
        <v>1</v>
      </c>
    </row>
    <row r="898" spans="1:1" x14ac:dyDescent="0.3">
      <c r="A898" s="25">
        <v>1</v>
      </c>
    </row>
    <row r="899" spans="1:1" x14ac:dyDescent="0.3">
      <c r="A899" s="25">
        <v>1</v>
      </c>
    </row>
    <row r="900" spans="1:1" x14ac:dyDescent="0.3">
      <c r="A900" s="25">
        <v>1</v>
      </c>
    </row>
    <row r="901" spans="1:1" x14ac:dyDescent="0.3">
      <c r="A901" s="25">
        <v>1</v>
      </c>
    </row>
    <row r="902" spans="1:1" x14ac:dyDescent="0.3">
      <c r="A902" s="25">
        <v>1</v>
      </c>
    </row>
    <row r="903" spans="1:1" x14ac:dyDescent="0.3">
      <c r="A903" s="25">
        <v>1</v>
      </c>
    </row>
    <row r="904" spans="1:1" x14ac:dyDescent="0.3">
      <c r="A904" s="25">
        <v>1</v>
      </c>
    </row>
    <row r="905" spans="1:1" x14ac:dyDescent="0.3">
      <c r="A905" s="25">
        <v>1</v>
      </c>
    </row>
    <row r="906" spans="1:1" x14ac:dyDescent="0.3">
      <c r="A906" s="25">
        <v>1</v>
      </c>
    </row>
    <row r="907" spans="1:1" x14ac:dyDescent="0.3">
      <c r="A907" s="25">
        <v>1</v>
      </c>
    </row>
    <row r="908" spans="1:1" x14ac:dyDescent="0.3">
      <c r="A908" s="25">
        <v>1</v>
      </c>
    </row>
    <row r="909" spans="1:1" x14ac:dyDescent="0.3">
      <c r="A909" s="25">
        <v>1</v>
      </c>
    </row>
    <row r="910" spans="1:1" x14ac:dyDescent="0.3">
      <c r="A910" s="25">
        <v>1</v>
      </c>
    </row>
    <row r="911" spans="1:1" x14ac:dyDescent="0.3">
      <c r="A911" s="25">
        <v>1</v>
      </c>
    </row>
    <row r="912" spans="1:1" x14ac:dyDescent="0.3">
      <c r="A912" s="25">
        <v>1</v>
      </c>
    </row>
    <row r="913" spans="1:1" x14ac:dyDescent="0.3">
      <c r="A913" s="25">
        <v>1</v>
      </c>
    </row>
    <row r="914" spans="1:1" x14ac:dyDescent="0.3">
      <c r="A914" s="25">
        <v>1</v>
      </c>
    </row>
    <row r="915" spans="1:1" x14ac:dyDescent="0.3">
      <c r="A915" s="25">
        <v>1</v>
      </c>
    </row>
    <row r="916" spans="1:1" x14ac:dyDescent="0.3">
      <c r="A916" s="25">
        <v>1</v>
      </c>
    </row>
    <row r="917" spans="1:1" x14ac:dyDescent="0.3">
      <c r="A917" s="25">
        <v>1</v>
      </c>
    </row>
    <row r="918" spans="1:1" x14ac:dyDescent="0.3">
      <c r="A918" s="25">
        <v>1</v>
      </c>
    </row>
    <row r="919" spans="1:1" x14ac:dyDescent="0.3">
      <c r="A919" s="939">
        <v>1</v>
      </c>
    </row>
    <row r="920" spans="1:1" x14ac:dyDescent="0.3">
      <c r="A920" s="25">
        <v>1</v>
      </c>
    </row>
    <row r="921" spans="1:1" x14ac:dyDescent="0.3">
      <c r="A921" s="25">
        <v>1</v>
      </c>
    </row>
    <row r="922" spans="1:1" x14ac:dyDescent="0.3">
      <c r="A922" s="25">
        <v>1</v>
      </c>
    </row>
    <row r="923" spans="1:1" x14ac:dyDescent="0.3">
      <c r="A923" s="25">
        <v>1</v>
      </c>
    </row>
    <row r="924" spans="1:1" x14ac:dyDescent="0.3">
      <c r="A924" s="25">
        <v>1</v>
      </c>
    </row>
    <row r="925" spans="1:1" x14ac:dyDescent="0.3">
      <c r="A925" s="25">
        <v>1</v>
      </c>
    </row>
    <row r="926" spans="1:1" x14ac:dyDescent="0.3">
      <c r="A926" s="25">
        <v>1</v>
      </c>
    </row>
    <row r="927" spans="1:1" x14ac:dyDescent="0.3">
      <c r="A927" s="25">
        <v>1</v>
      </c>
    </row>
    <row r="928" spans="1:1" x14ac:dyDescent="0.3">
      <c r="A928" s="25">
        <v>1</v>
      </c>
    </row>
    <row r="929" spans="1:1" x14ac:dyDescent="0.3">
      <c r="A929" s="25">
        <v>1</v>
      </c>
    </row>
    <row r="930" spans="1:1" x14ac:dyDescent="0.3">
      <c r="A930" s="25">
        <v>1</v>
      </c>
    </row>
    <row r="931" spans="1:1" x14ac:dyDescent="0.3">
      <c r="A931" s="25">
        <v>1</v>
      </c>
    </row>
    <row r="932" spans="1:1" x14ac:dyDescent="0.3">
      <c r="A932" s="25">
        <v>1</v>
      </c>
    </row>
    <row r="933" spans="1:1" x14ac:dyDescent="0.3">
      <c r="A933" s="25">
        <v>1</v>
      </c>
    </row>
    <row r="934" spans="1:1" x14ac:dyDescent="0.3">
      <c r="A934" s="25">
        <v>1</v>
      </c>
    </row>
    <row r="935" spans="1:1" x14ac:dyDescent="0.3">
      <c r="A935" s="25">
        <v>1</v>
      </c>
    </row>
    <row r="936" spans="1:1" x14ac:dyDescent="0.3">
      <c r="A936" s="25">
        <v>1</v>
      </c>
    </row>
    <row r="937" spans="1:1" x14ac:dyDescent="0.3">
      <c r="A937" s="25">
        <v>1</v>
      </c>
    </row>
    <row r="938" spans="1:1" x14ac:dyDescent="0.3">
      <c r="A938" s="25">
        <v>1</v>
      </c>
    </row>
    <row r="939" spans="1:1" x14ac:dyDescent="0.3">
      <c r="A939" s="25">
        <v>1</v>
      </c>
    </row>
    <row r="940" spans="1:1" x14ac:dyDescent="0.3">
      <c r="A940" s="25">
        <v>1</v>
      </c>
    </row>
    <row r="941" spans="1:1" x14ac:dyDescent="0.3">
      <c r="A941" s="25">
        <v>1</v>
      </c>
    </row>
    <row r="942" spans="1:1" x14ac:dyDescent="0.3">
      <c r="A942" s="25">
        <v>1</v>
      </c>
    </row>
    <row r="943" spans="1:1" x14ac:dyDescent="0.3">
      <c r="A943" s="25">
        <v>1</v>
      </c>
    </row>
    <row r="944" spans="1:1" x14ac:dyDescent="0.3">
      <c r="A944" s="25">
        <v>1</v>
      </c>
    </row>
    <row r="945" spans="1:1" x14ac:dyDescent="0.3">
      <c r="A945" s="25">
        <v>1</v>
      </c>
    </row>
    <row r="946" spans="1:1" x14ac:dyDescent="0.3">
      <c r="A946" s="25">
        <v>1</v>
      </c>
    </row>
    <row r="947" spans="1:1" x14ac:dyDescent="0.3">
      <c r="A947" s="25">
        <v>1</v>
      </c>
    </row>
    <row r="948" spans="1:1" x14ac:dyDescent="0.3">
      <c r="A948" s="25">
        <v>1</v>
      </c>
    </row>
    <row r="949" spans="1:1" x14ac:dyDescent="0.3">
      <c r="A949" s="25">
        <v>1</v>
      </c>
    </row>
    <row r="950" spans="1:1" x14ac:dyDescent="0.3">
      <c r="A950" s="25">
        <v>1</v>
      </c>
    </row>
    <row r="951" spans="1:1" x14ac:dyDescent="0.3">
      <c r="A951" s="25">
        <v>1</v>
      </c>
    </row>
    <row r="952" spans="1:1" x14ac:dyDescent="0.3">
      <c r="A952" s="25">
        <v>1</v>
      </c>
    </row>
    <row r="953" spans="1:1" x14ac:dyDescent="0.3">
      <c r="A953" s="25">
        <v>1</v>
      </c>
    </row>
    <row r="954" spans="1:1" x14ac:dyDescent="0.3">
      <c r="A954" s="25">
        <v>1</v>
      </c>
    </row>
    <row r="955" spans="1:1" x14ac:dyDescent="0.3">
      <c r="A955" s="25">
        <v>1</v>
      </c>
    </row>
    <row r="956" spans="1:1" x14ac:dyDescent="0.3">
      <c r="A956" s="25">
        <v>1</v>
      </c>
    </row>
    <row r="957" spans="1:1" x14ac:dyDescent="0.3">
      <c r="A957" s="25">
        <v>1</v>
      </c>
    </row>
    <row r="958" spans="1:1" x14ac:dyDescent="0.3">
      <c r="A958" s="25">
        <v>1</v>
      </c>
    </row>
    <row r="959" spans="1:1" x14ac:dyDescent="0.3">
      <c r="A959" s="25">
        <v>1</v>
      </c>
    </row>
    <row r="960" spans="1:1" x14ac:dyDescent="0.3">
      <c r="A960" s="25">
        <v>1</v>
      </c>
    </row>
    <row r="961" spans="1:1" x14ac:dyDescent="0.3">
      <c r="A961" s="25">
        <v>1</v>
      </c>
    </row>
    <row r="962" spans="1:1" x14ac:dyDescent="0.3">
      <c r="A962" s="25">
        <v>1</v>
      </c>
    </row>
    <row r="963" spans="1:1" x14ac:dyDescent="0.3">
      <c r="A963" s="25">
        <v>1</v>
      </c>
    </row>
    <row r="964" spans="1:1" x14ac:dyDescent="0.3">
      <c r="A964" s="25">
        <v>1</v>
      </c>
    </row>
    <row r="965" spans="1:1" x14ac:dyDescent="0.3">
      <c r="A965" s="25">
        <v>1</v>
      </c>
    </row>
    <row r="966" spans="1:1" x14ac:dyDescent="0.3">
      <c r="A966" s="25">
        <v>1</v>
      </c>
    </row>
    <row r="967" spans="1:1" x14ac:dyDescent="0.3">
      <c r="A967" s="25">
        <v>1</v>
      </c>
    </row>
    <row r="968" spans="1:1" x14ac:dyDescent="0.3">
      <c r="A968" s="25">
        <v>1</v>
      </c>
    </row>
    <row r="969" spans="1:1" x14ac:dyDescent="0.3">
      <c r="A969" s="25">
        <v>1</v>
      </c>
    </row>
    <row r="970" spans="1:1" x14ac:dyDescent="0.3">
      <c r="A970" s="25">
        <v>1</v>
      </c>
    </row>
    <row r="971" spans="1:1" x14ac:dyDescent="0.3">
      <c r="A971" s="25">
        <v>1</v>
      </c>
    </row>
    <row r="972" spans="1:1" x14ac:dyDescent="0.3">
      <c r="A972" s="25">
        <v>1</v>
      </c>
    </row>
    <row r="973" spans="1:1" x14ac:dyDescent="0.3">
      <c r="A973" s="25">
        <v>1</v>
      </c>
    </row>
    <row r="974" spans="1:1" x14ac:dyDescent="0.3">
      <c r="A974" s="25">
        <v>1</v>
      </c>
    </row>
    <row r="975" spans="1:1" x14ac:dyDescent="0.3">
      <c r="A975" s="25">
        <v>1</v>
      </c>
    </row>
    <row r="976" spans="1:1" x14ac:dyDescent="0.3">
      <c r="A976" s="25">
        <v>1</v>
      </c>
    </row>
    <row r="977" spans="1:1" x14ac:dyDescent="0.3">
      <c r="A977" s="25">
        <v>1</v>
      </c>
    </row>
    <row r="978" spans="1:1" x14ac:dyDescent="0.3">
      <c r="A978" s="25">
        <v>1</v>
      </c>
    </row>
    <row r="979" spans="1:1" x14ac:dyDescent="0.3">
      <c r="A979" s="939">
        <v>1</v>
      </c>
    </row>
    <row r="980" spans="1:1" x14ac:dyDescent="0.3">
      <c r="A980" s="25">
        <v>1</v>
      </c>
    </row>
    <row r="981" spans="1:1" x14ac:dyDescent="0.3">
      <c r="A981" s="25">
        <v>1</v>
      </c>
    </row>
    <row r="982" spans="1:1" x14ac:dyDescent="0.3">
      <c r="A982" s="25">
        <v>1</v>
      </c>
    </row>
    <row r="983" spans="1:1" x14ac:dyDescent="0.3">
      <c r="A983" s="25">
        <v>1</v>
      </c>
    </row>
    <row r="984" spans="1:1" x14ac:dyDescent="0.3">
      <c r="A984" s="25">
        <v>1</v>
      </c>
    </row>
    <row r="985" spans="1:1" x14ac:dyDescent="0.3">
      <c r="A985" s="25">
        <v>1</v>
      </c>
    </row>
    <row r="986" spans="1:1" x14ac:dyDescent="0.3">
      <c r="A986" s="25">
        <v>1</v>
      </c>
    </row>
    <row r="987" spans="1:1" x14ac:dyDescent="0.3">
      <c r="A987" s="25">
        <v>1</v>
      </c>
    </row>
    <row r="988" spans="1:1" x14ac:dyDescent="0.3">
      <c r="A988" s="25">
        <v>1</v>
      </c>
    </row>
    <row r="989" spans="1:1" x14ac:dyDescent="0.3">
      <c r="A989" s="25">
        <v>1</v>
      </c>
    </row>
    <row r="990" spans="1:1" x14ac:dyDescent="0.3">
      <c r="A990" s="25">
        <v>1</v>
      </c>
    </row>
    <row r="991" spans="1:1" x14ac:dyDescent="0.3">
      <c r="A991" s="25">
        <v>1</v>
      </c>
    </row>
    <row r="992" spans="1:1" x14ac:dyDescent="0.3">
      <c r="A992" s="25">
        <v>1</v>
      </c>
    </row>
    <row r="993" spans="1:1" x14ac:dyDescent="0.3">
      <c r="A993" s="25">
        <v>1</v>
      </c>
    </row>
    <row r="994" spans="1:1" x14ac:dyDescent="0.3">
      <c r="A994" s="25">
        <v>1</v>
      </c>
    </row>
    <row r="995" spans="1:1" x14ac:dyDescent="0.3">
      <c r="A995" s="25">
        <v>1</v>
      </c>
    </row>
    <row r="996" spans="1:1" x14ac:dyDescent="0.3">
      <c r="A996" s="25">
        <v>1</v>
      </c>
    </row>
    <row r="997" spans="1:1" x14ac:dyDescent="0.3">
      <c r="A997" s="25">
        <v>1</v>
      </c>
    </row>
    <row r="998" spans="1:1" x14ac:dyDescent="0.3">
      <c r="A998" s="25">
        <v>1</v>
      </c>
    </row>
    <row r="999" spans="1:1" x14ac:dyDescent="0.3">
      <c r="A999" s="25">
        <v>1</v>
      </c>
    </row>
    <row r="1000" spans="1:1" x14ac:dyDescent="0.3">
      <c r="A1000" s="25">
        <v>1</v>
      </c>
    </row>
    <row r="1001" spans="1:1" x14ac:dyDescent="0.3">
      <c r="A1001" s="25">
        <v>1</v>
      </c>
    </row>
    <row r="1002" spans="1:1" x14ac:dyDescent="0.3">
      <c r="A1002" s="25">
        <v>1</v>
      </c>
    </row>
    <row r="1003" spans="1:1" x14ac:dyDescent="0.3">
      <c r="A1003" s="25">
        <v>1</v>
      </c>
    </row>
    <row r="1004" spans="1:1" x14ac:dyDescent="0.3">
      <c r="A1004" s="25">
        <v>1</v>
      </c>
    </row>
    <row r="1005" spans="1:1" x14ac:dyDescent="0.3">
      <c r="A1005" s="25">
        <v>1</v>
      </c>
    </row>
    <row r="1006" spans="1:1" x14ac:dyDescent="0.3">
      <c r="A1006" s="25">
        <v>1</v>
      </c>
    </row>
    <row r="1007" spans="1:1" x14ac:dyDescent="0.3">
      <c r="A1007" s="25">
        <v>1</v>
      </c>
    </row>
    <row r="1008" spans="1:1" x14ac:dyDescent="0.3">
      <c r="A1008" s="25">
        <v>1</v>
      </c>
    </row>
    <row r="1009" spans="1:1" x14ac:dyDescent="0.3">
      <c r="A1009" s="25">
        <v>1</v>
      </c>
    </row>
    <row r="1010" spans="1:1" x14ac:dyDescent="0.3">
      <c r="A1010" s="25">
        <v>1</v>
      </c>
    </row>
    <row r="1011" spans="1:1" x14ac:dyDescent="0.3">
      <c r="A1011" s="25">
        <v>1</v>
      </c>
    </row>
    <row r="1012" spans="1:1" x14ac:dyDescent="0.3">
      <c r="A1012" s="25">
        <v>1</v>
      </c>
    </row>
    <row r="1013" spans="1:1" x14ac:dyDescent="0.3">
      <c r="A1013" s="25">
        <v>1</v>
      </c>
    </row>
    <row r="1014" spans="1:1" x14ac:dyDescent="0.3">
      <c r="A1014" s="25">
        <v>1</v>
      </c>
    </row>
    <row r="1015" spans="1:1" x14ac:dyDescent="0.3">
      <c r="A1015" s="25">
        <v>1</v>
      </c>
    </row>
    <row r="1016" spans="1:1" x14ac:dyDescent="0.3">
      <c r="A1016" s="25">
        <v>1</v>
      </c>
    </row>
    <row r="1017" spans="1:1" x14ac:dyDescent="0.3">
      <c r="A1017" s="25">
        <v>1</v>
      </c>
    </row>
    <row r="1018" spans="1:1" x14ac:dyDescent="0.3">
      <c r="A1018" s="25">
        <v>1</v>
      </c>
    </row>
    <row r="1019" spans="1:1" x14ac:dyDescent="0.3">
      <c r="A1019" s="25">
        <v>1</v>
      </c>
    </row>
    <row r="1020" spans="1:1" x14ac:dyDescent="0.3">
      <c r="A1020" s="25">
        <v>1</v>
      </c>
    </row>
    <row r="1021" spans="1:1" x14ac:dyDescent="0.3">
      <c r="A1021" s="25">
        <v>1</v>
      </c>
    </row>
    <row r="1022" spans="1:1" x14ac:dyDescent="0.3">
      <c r="A1022" s="25">
        <v>1</v>
      </c>
    </row>
    <row r="1023" spans="1:1" x14ac:dyDescent="0.3">
      <c r="A1023" s="25">
        <v>1</v>
      </c>
    </row>
    <row r="1024" spans="1:1" x14ac:dyDescent="0.3">
      <c r="A1024" s="25">
        <v>1</v>
      </c>
    </row>
    <row r="1025" spans="1:1" x14ac:dyDescent="0.3">
      <c r="A1025" s="25">
        <v>1</v>
      </c>
    </row>
    <row r="1026" spans="1:1" x14ac:dyDescent="0.3">
      <c r="A1026" s="25">
        <v>1</v>
      </c>
    </row>
    <row r="1027" spans="1:1" x14ac:dyDescent="0.3">
      <c r="A1027" s="25">
        <v>1</v>
      </c>
    </row>
    <row r="1028" spans="1:1" x14ac:dyDescent="0.3">
      <c r="A1028" s="25">
        <v>1</v>
      </c>
    </row>
    <row r="1029" spans="1:1" x14ac:dyDescent="0.3">
      <c r="A1029" s="25">
        <v>1</v>
      </c>
    </row>
    <row r="1030" spans="1:1" x14ac:dyDescent="0.3">
      <c r="A1030" s="25">
        <v>1</v>
      </c>
    </row>
    <row r="1031" spans="1:1" x14ac:dyDescent="0.3">
      <c r="A1031" s="25">
        <v>1</v>
      </c>
    </row>
    <row r="1032" spans="1:1" x14ac:dyDescent="0.3">
      <c r="A1032" s="25">
        <v>1</v>
      </c>
    </row>
    <row r="1033" spans="1:1" x14ac:dyDescent="0.3">
      <c r="A1033" s="25">
        <v>1</v>
      </c>
    </row>
    <row r="1034" spans="1:1" x14ac:dyDescent="0.3">
      <c r="A1034" s="25">
        <v>1</v>
      </c>
    </row>
    <row r="1035" spans="1:1" x14ac:dyDescent="0.3">
      <c r="A1035" s="25">
        <v>1</v>
      </c>
    </row>
    <row r="1036" spans="1:1" x14ac:dyDescent="0.3">
      <c r="A1036" s="25">
        <v>1</v>
      </c>
    </row>
    <row r="1037" spans="1:1" x14ac:dyDescent="0.3">
      <c r="A1037" s="25">
        <v>1</v>
      </c>
    </row>
    <row r="1038" spans="1:1" x14ac:dyDescent="0.3">
      <c r="A1038" s="25">
        <v>1</v>
      </c>
    </row>
    <row r="1039" spans="1:1" x14ac:dyDescent="0.3">
      <c r="A1039" s="25">
        <v>1</v>
      </c>
    </row>
    <row r="1040" spans="1:1" x14ac:dyDescent="0.3">
      <c r="A1040" s="25">
        <v>1</v>
      </c>
    </row>
    <row r="1041" spans="1:1" x14ac:dyDescent="0.3">
      <c r="A1041" s="25">
        <v>1</v>
      </c>
    </row>
    <row r="1042" spans="1:1" x14ac:dyDescent="0.3">
      <c r="A1042" s="25">
        <v>1</v>
      </c>
    </row>
    <row r="1043" spans="1:1" x14ac:dyDescent="0.3">
      <c r="A1043" s="25">
        <v>1</v>
      </c>
    </row>
    <row r="1044" spans="1:1" x14ac:dyDescent="0.3">
      <c r="A1044" s="25">
        <v>1</v>
      </c>
    </row>
    <row r="1045" spans="1:1" x14ac:dyDescent="0.3">
      <c r="A1045" s="25">
        <v>1</v>
      </c>
    </row>
    <row r="1046" spans="1:1" x14ac:dyDescent="0.3">
      <c r="A1046" s="25">
        <v>1</v>
      </c>
    </row>
    <row r="1047" spans="1:1" x14ac:dyDescent="0.3">
      <c r="A1047" s="25">
        <v>1</v>
      </c>
    </row>
    <row r="1048" spans="1:1" x14ac:dyDescent="0.3">
      <c r="A1048" s="25">
        <v>1</v>
      </c>
    </row>
    <row r="1049" spans="1:1" x14ac:dyDescent="0.3">
      <c r="A1049" s="25">
        <v>1</v>
      </c>
    </row>
    <row r="1050" spans="1:1" x14ac:dyDescent="0.3">
      <c r="A1050" s="25">
        <v>1</v>
      </c>
    </row>
    <row r="1051" spans="1:1" x14ac:dyDescent="0.3">
      <c r="A1051" s="25">
        <v>1</v>
      </c>
    </row>
    <row r="1052" spans="1:1" x14ac:dyDescent="0.3">
      <c r="A1052" s="25">
        <v>1</v>
      </c>
    </row>
    <row r="1053" spans="1:1" x14ac:dyDescent="0.3">
      <c r="A1053" s="25">
        <v>1</v>
      </c>
    </row>
    <row r="1054" spans="1:1" x14ac:dyDescent="0.3">
      <c r="A1054" s="25">
        <v>1</v>
      </c>
    </row>
    <row r="1055" spans="1:1" x14ac:dyDescent="0.3">
      <c r="A1055" s="25">
        <v>1</v>
      </c>
    </row>
    <row r="1056" spans="1:1" x14ac:dyDescent="0.3">
      <c r="A1056" s="25">
        <v>1</v>
      </c>
    </row>
    <row r="1057" spans="1:1" x14ac:dyDescent="0.3">
      <c r="A1057" s="25">
        <v>1</v>
      </c>
    </row>
    <row r="1058" spans="1:1" x14ac:dyDescent="0.3">
      <c r="A1058" s="25">
        <v>1</v>
      </c>
    </row>
    <row r="1059" spans="1:1" x14ac:dyDescent="0.3">
      <c r="A1059" s="25">
        <v>1</v>
      </c>
    </row>
    <row r="1060" spans="1:1" x14ac:dyDescent="0.3">
      <c r="A1060" s="25">
        <v>1</v>
      </c>
    </row>
    <row r="1061" spans="1:1" x14ac:dyDescent="0.3">
      <c r="A1061" s="25">
        <v>1</v>
      </c>
    </row>
    <row r="1062" spans="1:1" x14ac:dyDescent="0.3">
      <c r="A1062" s="25">
        <v>1</v>
      </c>
    </row>
    <row r="1063" spans="1:1" x14ac:dyDescent="0.3">
      <c r="A1063" s="25">
        <v>1</v>
      </c>
    </row>
    <row r="1064" spans="1:1" x14ac:dyDescent="0.3">
      <c r="A1064" s="25">
        <v>1</v>
      </c>
    </row>
    <row r="1065" spans="1:1" x14ac:dyDescent="0.3">
      <c r="A1065" s="25">
        <v>1</v>
      </c>
    </row>
    <row r="1066" spans="1:1" x14ac:dyDescent="0.3">
      <c r="A1066" s="25">
        <v>1</v>
      </c>
    </row>
    <row r="1067" spans="1:1" x14ac:dyDescent="0.3">
      <c r="A1067" s="25">
        <v>1</v>
      </c>
    </row>
    <row r="1068" spans="1:1" x14ac:dyDescent="0.3">
      <c r="A1068" s="25">
        <v>1</v>
      </c>
    </row>
    <row r="1069" spans="1:1" x14ac:dyDescent="0.3">
      <c r="A1069" s="25">
        <v>1</v>
      </c>
    </row>
    <row r="1070" spans="1:1" x14ac:dyDescent="0.3">
      <c r="A1070" s="25">
        <v>1</v>
      </c>
    </row>
    <row r="1071" spans="1:1" x14ac:dyDescent="0.3">
      <c r="A1071" s="25">
        <v>1</v>
      </c>
    </row>
    <row r="1072" spans="1:1" x14ac:dyDescent="0.3">
      <c r="A1072" s="25">
        <v>1</v>
      </c>
    </row>
    <row r="1073" spans="1:1" x14ac:dyDescent="0.3">
      <c r="A1073" s="25">
        <v>1</v>
      </c>
    </row>
    <row r="1074" spans="1:1" x14ac:dyDescent="0.3">
      <c r="A1074" s="25">
        <v>1</v>
      </c>
    </row>
    <row r="1075" spans="1:1" x14ac:dyDescent="0.3">
      <c r="A1075" s="25">
        <v>1</v>
      </c>
    </row>
    <row r="1076" spans="1:1" x14ac:dyDescent="0.3">
      <c r="A1076" s="25">
        <v>1</v>
      </c>
    </row>
    <row r="1077" spans="1:1" x14ac:dyDescent="0.3">
      <c r="A1077" s="25">
        <v>1</v>
      </c>
    </row>
    <row r="1078" spans="1:1" x14ac:dyDescent="0.3">
      <c r="A1078" s="25">
        <v>1</v>
      </c>
    </row>
    <row r="1079" spans="1:1" x14ac:dyDescent="0.3">
      <c r="A1079" s="25">
        <v>1</v>
      </c>
    </row>
    <row r="1080" spans="1:1" x14ac:dyDescent="0.3">
      <c r="A1080" s="25">
        <v>1</v>
      </c>
    </row>
    <row r="1081" spans="1:1" x14ac:dyDescent="0.3">
      <c r="A1081" s="25">
        <v>1</v>
      </c>
    </row>
    <row r="1082" spans="1:1" x14ac:dyDescent="0.3">
      <c r="A1082" s="25">
        <v>1</v>
      </c>
    </row>
    <row r="1083" spans="1:1" x14ac:dyDescent="0.3">
      <c r="A1083" s="25">
        <v>1</v>
      </c>
    </row>
    <row r="1084" spans="1:1" x14ac:dyDescent="0.3">
      <c r="A1084" s="25">
        <v>1</v>
      </c>
    </row>
    <row r="1085" spans="1:1" x14ac:dyDescent="0.3">
      <c r="A1085" s="25">
        <v>1</v>
      </c>
    </row>
    <row r="1086" spans="1:1" x14ac:dyDescent="0.3">
      <c r="A1086" s="25">
        <v>1</v>
      </c>
    </row>
    <row r="1087" spans="1:1" x14ac:dyDescent="0.3">
      <c r="A1087" s="25">
        <v>1</v>
      </c>
    </row>
    <row r="1088" spans="1:1" x14ac:dyDescent="0.3">
      <c r="A1088" s="25">
        <v>1</v>
      </c>
    </row>
    <row r="1089" spans="1:1" x14ac:dyDescent="0.3">
      <c r="A1089" s="25">
        <v>1</v>
      </c>
    </row>
    <row r="1090" spans="1:1" x14ac:dyDescent="0.3">
      <c r="A1090" s="25">
        <v>1</v>
      </c>
    </row>
    <row r="1091" spans="1:1" x14ac:dyDescent="0.3">
      <c r="A1091" s="25">
        <v>1</v>
      </c>
    </row>
    <row r="1092" spans="1:1" x14ac:dyDescent="0.3">
      <c r="A1092" s="25">
        <v>1</v>
      </c>
    </row>
    <row r="1093" spans="1:1" x14ac:dyDescent="0.3">
      <c r="A1093" s="25">
        <v>1</v>
      </c>
    </row>
    <row r="1094" spans="1:1" x14ac:dyDescent="0.3">
      <c r="A1094" s="25">
        <v>1</v>
      </c>
    </row>
    <row r="1095" spans="1:1" x14ac:dyDescent="0.3">
      <c r="A1095" s="25">
        <v>1</v>
      </c>
    </row>
    <row r="1096" spans="1:1" x14ac:dyDescent="0.3">
      <c r="A1096" s="25">
        <v>1</v>
      </c>
    </row>
    <row r="1097" spans="1:1" x14ac:dyDescent="0.3">
      <c r="A1097" s="25">
        <v>1</v>
      </c>
    </row>
    <row r="1098" spans="1:1" x14ac:dyDescent="0.3">
      <c r="A1098" s="25">
        <v>1</v>
      </c>
    </row>
    <row r="1099" spans="1:1" x14ac:dyDescent="0.3">
      <c r="A1099" s="25">
        <v>1</v>
      </c>
    </row>
    <row r="1100" spans="1:1" x14ac:dyDescent="0.3">
      <c r="A1100" s="25">
        <v>1</v>
      </c>
    </row>
    <row r="1101" spans="1:1" x14ac:dyDescent="0.3">
      <c r="A1101" s="25">
        <v>1</v>
      </c>
    </row>
    <row r="1102" spans="1:1" x14ac:dyDescent="0.3">
      <c r="A1102" s="25">
        <v>1</v>
      </c>
    </row>
    <row r="1103" spans="1:1" x14ac:dyDescent="0.3">
      <c r="A1103" s="25">
        <v>1</v>
      </c>
    </row>
    <row r="1104" spans="1:1" x14ac:dyDescent="0.3">
      <c r="A1104" s="25">
        <v>1</v>
      </c>
    </row>
    <row r="1105" spans="1:1" x14ac:dyDescent="0.3">
      <c r="A1105" s="25">
        <v>1</v>
      </c>
    </row>
    <row r="1106" spans="1:1" x14ac:dyDescent="0.3">
      <c r="A1106" s="25">
        <v>1</v>
      </c>
    </row>
    <row r="1107" spans="1:1" x14ac:dyDescent="0.3">
      <c r="A1107" s="25">
        <v>1</v>
      </c>
    </row>
    <row r="1108" spans="1:1" x14ac:dyDescent="0.3">
      <c r="A1108" s="25">
        <v>1</v>
      </c>
    </row>
    <row r="1109" spans="1:1" x14ac:dyDescent="0.3">
      <c r="A1109" s="25">
        <v>1</v>
      </c>
    </row>
    <row r="1110" spans="1:1" x14ac:dyDescent="0.3">
      <c r="A1110" s="25">
        <v>1</v>
      </c>
    </row>
    <row r="1111" spans="1:1" x14ac:dyDescent="0.3">
      <c r="A1111" s="25">
        <v>1</v>
      </c>
    </row>
    <row r="1112" spans="1:1" x14ac:dyDescent="0.3">
      <c r="A1112" s="25">
        <v>1</v>
      </c>
    </row>
    <row r="1113" spans="1:1" x14ac:dyDescent="0.3">
      <c r="A1113" s="25">
        <v>1</v>
      </c>
    </row>
    <row r="1114" spans="1:1" x14ac:dyDescent="0.3">
      <c r="A1114" s="25">
        <v>1</v>
      </c>
    </row>
    <row r="1115" spans="1:1" x14ac:dyDescent="0.3">
      <c r="A1115" s="25">
        <v>1</v>
      </c>
    </row>
    <row r="1116" spans="1:1" x14ac:dyDescent="0.3">
      <c r="A1116" s="25">
        <v>1</v>
      </c>
    </row>
    <row r="1117" spans="1:1" x14ac:dyDescent="0.3">
      <c r="A1117" s="25">
        <v>1</v>
      </c>
    </row>
    <row r="1118" spans="1:1" x14ac:dyDescent="0.3">
      <c r="A1118" s="25">
        <v>1</v>
      </c>
    </row>
    <row r="1119" spans="1:1" x14ac:dyDescent="0.3">
      <c r="A1119" s="25">
        <v>1</v>
      </c>
    </row>
    <row r="1120" spans="1:1" x14ac:dyDescent="0.3">
      <c r="A1120" s="25">
        <v>1</v>
      </c>
    </row>
    <row r="1121" spans="1:1" x14ac:dyDescent="0.3">
      <c r="A1121" s="25">
        <v>1</v>
      </c>
    </row>
    <row r="1122" spans="1:1" x14ac:dyDescent="0.3">
      <c r="A1122" s="25">
        <v>1</v>
      </c>
    </row>
    <row r="1123" spans="1:1" x14ac:dyDescent="0.3">
      <c r="A1123" s="25">
        <v>1</v>
      </c>
    </row>
    <row r="1124" spans="1:1" x14ac:dyDescent="0.3">
      <c r="A1124" s="25">
        <v>1</v>
      </c>
    </row>
    <row r="1125" spans="1:1" x14ac:dyDescent="0.3">
      <c r="A1125" s="25">
        <v>1</v>
      </c>
    </row>
    <row r="1126" spans="1:1" x14ac:dyDescent="0.3">
      <c r="A1126" s="25">
        <v>1</v>
      </c>
    </row>
    <row r="1127" spans="1:1" x14ac:dyDescent="0.3">
      <c r="A1127" s="25">
        <v>1</v>
      </c>
    </row>
    <row r="1128" spans="1:1" x14ac:dyDescent="0.3">
      <c r="A1128" s="25">
        <v>1</v>
      </c>
    </row>
    <row r="1129" spans="1:1" x14ac:dyDescent="0.3">
      <c r="A1129" s="25">
        <v>1</v>
      </c>
    </row>
    <row r="1130" spans="1:1" x14ac:dyDescent="0.3">
      <c r="A1130" s="25">
        <v>1</v>
      </c>
    </row>
    <row r="1131" spans="1:1" x14ac:dyDescent="0.3">
      <c r="A1131" s="25">
        <v>1</v>
      </c>
    </row>
    <row r="1132" spans="1:1" x14ac:dyDescent="0.3">
      <c r="A1132" s="25">
        <v>1</v>
      </c>
    </row>
    <row r="1133" spans="1:1" x14ac:dyDescent="0.3">
      <c r="A1133" s="25">
        <v>1</v>
      </c>
    </row>
    <row r="1134" spans="1:1" x14ac:dyDescent="0.3">
      <c r="A1134" s="25">
        <v>1</v>
      </c>
    </row>
    <row r="1135" spans="1:1" x14ac:dyDescent="0.3">
      <c r="A1135" s="25">
        <v>1</v>
      </c>
    </row>
    <row r="1136" spans="1:1" x14ac:dyDescent="0.3">
      <c r="A1136" s="25">
        <v>1</v>
      </c>
    </row>
    <row r="1137" spans="1:1" x14ac:dyDescent="0.3">
      <c r="A1137" s="25">
        <v>1</v>
      </c>
    </row>
    <row r="1138" spans="1:1" x14ac:dyDescent="0.3">
      <c r="A1138" s="25">
        <v>1</v>
      </c>
    </row>
    <row r="1139" spans="1:1" x14ac:dyDescent="0.3">
      <c r="A1139" s="25">
        <v>1</v>
      </c>
    </row>
    <row r="1140" spans="1:1" x14ac:dyDescent="0.3">
      <c r="A1140" s="25">
        <v>1</v>
      </c>
    </row>
    <row r="1141" spans="1:1" x14ac:dyDescent="0.3">
      <c r="A1141" s="25">
        <v>1</v>
      </c>
    </row>
    <row r="1142" spans="1:1" x14ac:dyDescent="0.3">
      <c r="A1142" s="25">
        <v>1</v>
      </c>
    </row>
    <row r="1143" spans="1:1" x14ac:dyDescent="0.3">
      <c r="A1143" s="25">
        <v>1</v>
      </c>
    </row>
    <row r="1144" spans="1:1" x14ac:dyDescent="0.3">
      <c r="A1144" s="25">
        <v>1</v>
      </c>
    </row>
    <row r="1145" spans="1:1" x14ac:dyDescent="0.3">
      <c r="A1145" s="25">
        <v>1</v>
      </c>
    </row>
    <row r="1146" spans="1:1" x14ac:dyDescent="0.3">
      <c r="A1146" s="25">
        <v>1</v>
      </c>
    </row>
    <row r="1147" spans="1:1" x14ac:dyDescent="0.3">
      <c r="A1147" s="25">
        <v>1</v>
      </c>
    </row>
    <row r="1148" spans="1:1" x14ac:dyDescent="0.3">
      <c r="A1148" s="25">
        <v>1</v>
      </c>
    </row>
    <row r="1149" spans="1:1" x14ac:dyDescent="0.3">
      <c r="A1149" s="25">
        <v>1</v>
      </c>
    </row>
    <row r="1150" spans="1:1" x14ac:dyDescent="0.3">
      <c r="A1150" s="25">
        <v>1</v>
      </c>
    </row>
    <row r="1151" spans="1:1" x14ac:dyDescent="0.3">
      <c r="A1151" s="25">
        <v>1</v>
      </c>
    </row>
    <row r="1152" spans="1:1" x14ac:dyDescent="0.3">
      <c r="A1152" s="25">
        <v>1</v>
      </c>
    </row>
    <row r="1153" spans="1:1" x14ac:dyDescent="0.3">
      <c r="A1153" s="25">
        <v>1</v>
      </c>
    </row>
    <row r="1154" spans="1:1" x14ac:dyDescent="0.3">
      <c r="A1154" s="25">
        <v>1</v>
      </c>
    </row>
    <row r="1155" spans="1:1" x14ac:dyDescent="0.3">
      <c r="A1155" s="25">
        <v>1</v>
      </c>
    </row>
    <row r="1156" spans="1:1" x14ac:dyDescent="0.3">
      <c r="A1156" s="25">
        <v>1</v>
      </c>
    </row>
    <row r="1157" spans="1:1" x14ac:dyDescent="0.3">
      <c r="A1157" s="939">
        <v>1</v>
      </c>
    </row>
    <row r="1158" spans="1:1" x14ac:dyDescent="0.3">
      <c r="A1158" s="25">
        <v>1</v>
      </c>
    </row>
    <row r="1159" spans="1:1" x14ac:dyDescent="0.3">
      <c r="A1159" s="25">
        <v>1</v>
      </c>
    </row>
    <row r="1160" spans="1:1" x14ac:dyDescent="0.3">
      <c r="A1160" s="25">
        <v>1</v>
      </c>
    </row>
    <row r="1161" spans="1:1" x14ac:dyDescent="0.3">
      <c r="A1161" s="25">
        <v>1</v>
      </c>
    </row>
    <row r="1162" spans="1:1" x14ac:dyDescent="0.3">
      <c r="A1162" s="25">
        <v>1</v>
      </c>
    </row>
    <row r="1163" spans="1:1" x14ac:dyDescent="0.3">
      <c r="A1163" s="25">
        <v>1</v>
      </c>
    </row>
    <row r="1164" spans="1:1" x14ac:dyDescent="0.3">
      <c r="A1164" s="25">
        <v>1</v>
      </c>
    </row>
    <row r="1165" spans="1:1" x14ac:dyDescent="0.3">
      <c r="A1165" s="25">
        <v>1</v>
      </c>
    </row>
    <row r="1166" spans="1:1" x14ac:dyDescent="0.3">
      <c r="A1166" s="25">
        <v>1</v>
      </c>
    </row>
    <row r="1167" spans="1:1" x14ac:dyDescent="0.3">
      <c r="A1167" s="25">
        <v>1</v>
      </c>
    </row>
    <row r="1168" spans="1:1" x14ac:dyDescent="0.3">
      <c r="A1168" s="25">
        <v>1</v>
      </c>
    </row>
    <row r="1169" spans="1:1" x14ac:dyDescent="0.3">
      <c r="A1169" s="25">
        <v>1</v>
      </c>
    </row>
    <row r="1170" spans="1:1" x14ac:dyDescent="0.3">
      <c r="A1170" s="25">
        <v>1</v>
      </c>
    </row>
    <row r="1171" spans="1:1" x14ac:dyDescent="0.3">
      <c r="A1171" s="25">
        <v>1</v>
      </c>
    </row>
    <row r="1172" spans="1:1" x14ac:dyDescent="0.3">
      <c r="A1172" s="25">
        <v>1</v>
      </c>
    </row>
    <row r="1173" spans="1:1" x14ac:dyDescent="0.3">
      <c r="A1173" s="25">
        <v>1</v>
      </c>
    </row>
    <row r="1174" spans="1:1" x14ac:dyDescent="0.3">
      <c r="A1174" s="25">
        <v>1</v>
      </c>
    </row>
    <row r="1175" spans="1:1" x14ac:dyDescent="0.3">
      <c r="A1175" s="25">
        <v>1</v>
      </c>
    </row>
    <row r="1176" spans="1:1" x14ac:dyDescent="0.3">
      <c r="A1176" s="25">
        <v>1</v>
      </c>
    </row>
    <row r="1177" spans="1:1" x14ac:dyDescent="0.3">
      <c r="A1177" s="25">
        <v>1</v>
      </c>
    </row>
    <row r="1178" spans="1:1" x14ac:dyDescent="0.3">
      <c r="A1178" s="25">
        <v>1</v>
      </c>
    </row>
    <row r="1179" spans="1:1" x14ac:dyDescent="0.3">
      <c r="A1179" s="25">
        <v>1</v>
      </c>
    </row>
    <row r="1180" spans="1:1" x14ac:dyDescent="0.3">
      <c r="A1180" s="25">
        <v>1</v>
      </c>
    </row>
    <row r="1181" spans="1:1" x14ac:dyDescent="0.3">
      <c r="A1181" s="25">
        <v>1</v>
      </c>
    </row>
    <row r="1182" spans="1:1" x14ac:dyDescent="0.3">
      <c r="A1182" s="25">
        <v>1</v>
      </c>
    </row>
    <row r="1183" spans="1:1" x14ac:dyDescent="0.3">
      <c r="A1183" s="25">
        <v>1</v>
      </c>
    </row>
    <row r="1184" spans="1:1" x14ac:dyDescent="0.3">
      <c r="A1184" s="25">
        <v>1</v>
      </c>
    </row>
    <row r="1185" spans="1:1" x14ac:dyDescent="0.3">
      <c r="A1185" s="25">
        <v>1</v>
      </c>
    </row>
    <row r="1186" spans="1:1" x14ac:dyDescent="0.3">
      <c r="A1186" s="25">
        <v>1</v>
      </c>
    </row>
    <row r="1187" spans="1:1" x14ac:dyDescent="0.3">
      <c r="A1187" s="25">
        <v>1</v>
      </c>
    </row>
    <row r="1188" spans="1:1" x14ac:dyDescent="0.3">
      <c r="A1188" s="25">
        <v>1</v>
      </c>
    </row>
    <row r="1189" spans="1:1" x14ac:dyDescent="0.3">
      <c r="A1189" s="25">
        <v>1</v>
      </c>
    </row>
    <row r="1190" spans="1:1" x14ac:dyDescent="0.3">
      <c r="A1190" s="25">
        <v>1</v>
      </c>
    </row>
    <row r="1191" spans="1:1" x14ac:dyDescent="0.3">
      <c r="A1191" s="25">
        <v>1</v>
      </c>
    </row>
    <row r="1192" spans="1:1" x14ac:dyDescent="0.3">
      <c r="A1192" s="25">
        <v>1</v>
      </c>
    </row>
    <row r="1193" spans="1:1" x14ac:dyDescent="0.3">
      <c r="A1193" s="25">
        <v>1</v>
      </c>
    </row>
    <row r="1194" spans="1:1" x14ac:dyDescent="0.3">
      <c r="A1194" s="25">
        <v>1</v>
      </c>
    </row>
    <row r="1195" spans="1:1" x14ac:dyDescent="0.3">
      <c r="A1195" s="25">
        <v>1</v>
      </c>
    </row>
    <row r="1196" spans="1:1" x14ac:dyDescent="0.3">
      <c r="A1196" s="25">
        <v>1</v>
      </c>
    </row>
    <row r="1197" spans="1:1" x14ac:dyDescent="0.3">
      <c r="A1197" s="25">
        <v>1</v>
      </c>
    </row>
    <row r="1198" spans="1:1" x14ac:dyDescent="0.3">
      <c r="A1198" s="25">
        <v>1</v>
      </c>
    </row>
    <row r="1199" spans="1:1" x14ac:dyDescent="0.3">
      <c r="A1199" s="25">
        <v>1</v>
      </c>
    </row>
    <row r="1200" spans="1:1" x14ac:dyDescent="0.3">
      <c r="A1200" s="25">
        <v>1</v>
      </c>
    </row>
    <row r="1201" spans="1:1" x14ac:dyDescent="0.3">
      <c r="A1201" s="25">
        <v>1</v>
      </c>
    </row>
    <row r="1202" spans="1:1" x14ac:dyDescent="0.3">
      <c r="A1202" s="25">
        <v>1</v>
      </c>
    </row>
    <row r="1203" spans="1:1" x14ac:dyDescent="0.3">
      <c r="A1203" s="25">
        <v>1</v>
      </c>
    </row>
    <row r="1204" spans="1:1" x14ac:dyDescent="0.3">
      <c r="A1204" s="25">
        <v>1</v>
      </c>
    </row>
    <row r="1205" spans="1:1" x14ac:dyDescent="0.3">
      <c r="A1205" s="25">
        <v>1</v>
      </c>
    </row>
    <row r="1206" spans="1:1" x14ac:dyDescent="0.3">
      <c r="A1206" s="25">
        <v>1</v>
      </c>
    </row>
    <row r="1207" spans="1:1" x14ac:dyDescent="0.3">
      <c r="A1207" s="25">
        <v>1</v>
      </c>
    </row>
    <row r="1208" spans="1:1" x14ac:dyDescent="0.3">
      <c r="A1208" s="25">
        <v>1</v>
      </c>
    </row>
    <row r="1209" spans="1:1" x14ac:dyDescent="0.3">
      <c r="A1209" s="25">
        <v>1</v>
      </c>
    </row>
    <row r="1210" spans="1:1" x14ac:dyDescent="0.3">
      <c r="A1210" s="25">
        <v>1</v>
      </c>
    </row>
    <row r="1211" spans="1:1" x14ac:dyDescent="0.3">
      <c r="A1211" s="25">
        <v>1</v>
      </c>
    </row>
    <row r="1212" spans="1:1" x14ac:dyDescent="0.3">
      <c r="A1212" s="25">
        <v>1</v>
      </c>
    </row>
    <row r="1213" spans="1:1" x14ac:dyDescent="0.3">
      <c r="A1213" s="25">
        <v>1</v>
      </c>
    </row>
    <row r="1214" spans="1:1" x14ac:dyDescent="0.3">
      <c r="A1214" s="25">
        <v>1</v>
      </c>
    </row>
    <row r="1215" spans="1:1" x14ac:dyDescent="0.3">
      <c r="A1215" s="25">
        <v>1</v>
      </c>
    </row>
    <row r="1216" spans="1:1" x14ac:dyDescent="0.3">
      <c r="A1216" s="25">
        <v>1</v>
      </c>
    </row>
    <row r="1217" spans="1:1" x14ac:dyDescent="0.3">
      <c r="A1217" s="25">
        <v>1</v>
      </c>
    </row>
    <row r="1218" spans="1:1" x14ac:dyDescent="0.3">
      <c r="A1218" s="25">
        <v>1</v>
      </c>
    </row>
    <row r="1219" spans="1:1" x14ac:dyDescent="0.3">
      <c r="A1219" s="25">
        <v>1</v>
      </c>
    </row>
    <row r="1220" spans="1:1" x14ac:dyDescent="0.3">
      <c r="A1220" s="25">
        <v>1</v>
      </c>
    </row>
    <row r="1221" spans="1:1" x14ac:dyDescent="0.3">
      <c r="A1221" s="25">
        <v>1</v>
      </c>
    </row>
    <row r="1222" spans="1:1" x14ac:dyDescent="0.3">
      <c r="A1222" s="25">
        <v>1</v>
      </c>
    </row>
    <row r="1223" spans="1:1" x14ac:dyDescent="0.3">
      <c r="A1223" s="25">
        <v>1</v>
      </c>
    </row>
    <row r="1224" spans="1:1" x14ac:dyDescent="0.3">
      <c r="A1224" s="25">
        <v>1</v>
      </c>
    </row>
    <row r="1225" spans="1:1" x14ac:dyDescent="0.3">
      <c r="A1225" s="25">
        <v>1</v>
      </c>
    </row>
    <row r="1226" spans="1:1" x14ac:dyDescent="0.3">
      <c r="A1226" s="25">
        <v>1</v>
      </c>
    </row>
    <row r="1227" spans="1:1" x14ac:dyDescent="0.3">
      <c r="A1227" s="25">
        <v>1</v>
      </c>
    </row>
    <row r="1228" spans="1:1" x14ac:dyDescent="0.3">
      <c r="A1228" s="25">
        <v>1</v>
      </c>
    </row>
    <row r="1229" spans="1:1" x14ac:dyDescent="0.3">
      <c r="A1229" s="25">
        <v>1</v>
      </c>
    </row>
    <row r="1230" spans="1:1" x14ac:dyDescent="0.3">
      <c r="A1230" s="25">
        <v>1</v>
      </c>
    </row>
    <row r="1231" spans="1:1" x14ac:dyDescent="0.3">
      <c r="A1231" s="25">
        <v>1</v>
      </c>
    </row>
    <row r="1232" spans="1:1" x14ac:dyDescent="0.3">
      <c r="A1232" s="25">
        <v>1</v>
      </c>
    </row>
    <row r="1233" spans="1:1" x14ac:dyDescent="0.3">
      <c r="A1233" s="25">
        <v>1</v>
      </c>
    </row>
    <row r="1234" spans="1:1" x14ac:dyDescent="0.3">
      <c r="A1234" s="25">
        <v>1</v>
      </c>
    </row>
    <row r="1235" spans="1:1" x14ac:dyDescent="0.3">
      <c r="A1235" s="25">
        <v>1</v>
      </c>
    </row>
    <row r="1236" spans="1:1" x14ac:dyDescent="0.3">
      <c r="A1236" s="25">
        <v>1</v>
      </c>
    </row>
    <row r="1237" spans="1:1" x14ac:dyDescent="0.3">
      <c r="A1237" s="25">
        <v>1</v>
      </c>
    </row>
    <row r="1238" spans="1:1" x14ac:dyDescent="0.3">
      <c r="A1238" s="25">
        <v>1</v>
      </c>
    </row>
    <row r="1239" spans="1:1" x14ac:dyDescent="0.3">
      <c r="A1239" s="25">
        <v>1</v>
      </c>
    </row>
    <row r="1240" spans="1:1" x14ac:dyDescent="0.3">
      <c r="A1240" s="25">
        <v>1</v>
      </c>
    </row>
    <row r="1241" spans="1:1" x14ac:dyDescent="0.3">
      <c r="A1241" s="25">
        <v>1</v>
      </c>
    </row>
    <row r="1242" spans="1:1" x14ac:dyDescent="0.3">
      <c r="A1242" s="25">
        <v>1</v>
      </c>
    </row>
    <row r="1243" spans="1:1" x14ac:dyDescent="0.3">
      <c r="A1243" s="25">
        <v>1</v>
      </c>
    </row>
    <row r="1244" spans="1:1" x14ac:dyDescent="0.3">
      <c r="A1244" s="25">
        <v>1</v>
      </c>
    </row>
    <row r="1245" spans="1:1" x14ac:dyDescent="0.3">
      <c r="A1245" s="25">
        <v>1</v>
      </c>
    </row>
    <row r="1246" spans="1:1" x14ac:dyDescent="0.3">
      <c r="A1246" s="25">
        <v>1</v>
      </c>
    </row>
    <row r="1247" spans="1:1" x14ac:dyDescent="0.3">
      <c r="A1247" s="25">
        <v>1</v>
      </c>
    </row>
    <row r="1248" spans="1:1" x14ac:dyDescent="0.3">
      <c r="A1248" s="25">
        <v>1</v>
      </c>
    </row>
    <row r="1249" spans="1:1" x14ac:dyDescent="0.3">
      <c r="A1249" s="25">
        <v>1</v>
      </c>
    </row>
    <row r="1250" spans="1:1" x14ac:dyDescent="0.3">
      <c r="A1250" s="25">
        <v>1</v>
      </c>
    </row>
    <row r="1251" spans="1:1" x14ac:dyDescent="0.3">
      <c r="A1251" s="25">
        <v>1</v>
      </c>
    </row>
    <row r="1252" spans="1:1" x14ac:dyDescent="0.3">
      <c r="A1252" s="25">
        <v>1</v>
      </c>
    </row>
    <row r="1253" spans="1:1" x14ac:dyDescent="0.3">
      <c r="A1253" s="25">
        <v>1</v>
      </c>
    </row>
    <row r="1254" spans="1:1" x14ac:dyDescent="0.3">
      <c r="A1254" s="25">
        <v>1</v>
      </c>
    </row>
    <row r="1255" spans="1:1" x14ac:dyDescent="0.3">
      <c r="A1255" s="25">
        <v>1</v>
      </c>
    </row>
    <row r="1256" spans="1:1" x14ac:dyDescent="0.3">
      <c r="A1256" s="25">
        <v>1</v>
      </c>
    </row>
    <row r="1257" spans="1:1" x14ac:dyDescent="0.3">
      <c r="A1257" s="25">
        <v>1</v>
      </c>
    </row>
    <row r="1258" spans="1:1" x14ac:dyDescent="0.3">
      <c r="A1258" s="25">
        <v>1</v>
      </c>
    </row>
    <row r="1259" spans="1:1" x14ac:dyDescent="0.3">
      <c r="A1259" s="25">
        <v>1</v>
      </c>
    </row>
    <row r="1260" spans="1:1" x14ac:dyDescent="0.3">
      <c r="A1260" s="25">
        <v>1</v>
      </c>
    </row>
    <row r="1261" spans="1:1" x14ac:dyDescent="0.3">
      <c r="A1261" s="25">
        <v>1</v>
      </c>
    </row>
    <row r="1262" spans="1:1" x14ac:dyDescent="0.3">
      <c r="A1262" s="25">
        <v>1</v>
      </c>
    </row>
    <row r="1263" spans="1:1" x14ac:dyDescent="0.3">
      <c r="A1263" s="25">
        <v>1</v>
      </c>
    </row>
    <row r="1264" spans="1:1" x14ac:dyDescent="0.3">
      <c r="A1264" s="25">
        <v>1</v>
      </c>
    </row>
    <row r="1265" spans="1:1" x14ac:dyDescent="0.3">
      <c r="A1265" s="25">
        <v>1</v>
      </c>
    </row>
    <row r="1266" spans="1:1" x14ac:dyDescent="0.3">
      <c r="A1266" s="25">
        <v>1</v>
      </c>
    </row>
    <row r="1267" spans="1:1" x14ac:dyDescent="0.3">
      <c r="A1267" s="25">
        <v>1</v>
      </c>
    </row>
    <row r="1268" spans="1:1" x14ac:dyDescent="0.3">
      <c r="A1268" s="25">
        <v>1</v>
      </c>
    </row>
    <row r="1269" spans="1:1" x14ac:dyDescent="0.3">
      <c r="A1269" s="25">
        <v>1</v>
      </c>
    </row>
    <row r="1270" spans="1:1" x14ac:dyDescent="0.3">
      <c r="A1270" s="25">
        <v>1</v>
      </c>
    </row>
    <row r="1271" spans="1:1" x14ac:dyDescent="0.3">
      <c r="A1271" s="25">
        <v>1</v>
      </c>
    </row>
    <row r="1272" spans="1:1" x14ac:dyDescent="0.3">
      <c r="A1272" s="25">
        <v>1</v>
      </c>
    </row>
    <row r="1273" spans="1:1" x14ac:dyDescent="0.3">
      <c r="A1273" s="25">
        <v>1</v>
      </c>
    </row>
    <row r="1274" spans="1:1" x14ac:dyDescent="0.3">
      <c r="A1274" s="25">
        <v>1</v>
      </c>
    </row>
    <row r="1275" spans="1:1" x14ac:dyDescent="0.3">
      <c r="A1275" s="25">
        <v>1</v>
      </c>
    </row>
    <row r="1276" spans="1:1" x14ac:dyDescent="0.3">
      <c r="A1276" s="25">
        <v>1</v>
      </c>
    </row>
    <row r="1277" spans="1:1" x14ac:dyDescent="0.3">
      <c r="A1277" s="25">
        <v>1</v>
      </c>
    </row>
    <row r="1278" spans="1:1" x14ac:dyDescent="0.3">
      <c r="A1278" s="25">
        <v>1</v>
      </c>
    </row>
    <row r="1279" spans="1:1" x14ac:dyDescent="0.3">
      <c r="A1279" s="25">
        <v>1</v>
      </c>
    </row>
    <row r="1280" spans="1:1" x14ac:dyDescent="0.3">
      <c r="A1280" s="25">
        <v>1</v>
      </c>
    </row>
    <row r="1281" spans="1:1" x14ac:dyDescent="0.3">
      <c r="A1281" s="25">
        <v>1</v>
      </c>
    </row>
    <row r="1282" spans="1:1" x14ac:dyDescent="0.3">
      <c r="A1282" s="25">
        <v>1</v>
      </c>
    </row>
    <row r="1283" spans="1:1" x14ac:dyDescent="0.3">
      <c r="A1283" s="25">
        <v>1</v>
      </c>
    </row>
    <row r="1284" spans="1:1" x14ac:dyDescent="0.3">
      <c r="A1284" s="25">
        <v>1</v>
      </c>
    </row>
    <row r="1285" spans="1:1" x14ac:dyDescent="0.3">
      <c r="A1285" s="25">
        <v>1</v>
      </c>
    </row>
    <row r="1286" spans="1:1" x14ac:dyDescent="0.3">
      <c r="A1286" s="25">
        <v>1</v>
      </c>
    </row>
    <row r="1287" spans="1:1" x14ac:dyDescent="0.3">
      <c r="A1287" s="25">
        <v>1</v>
      </c>
    </row>
    <row r="1288" spans="1:1" x14ac:dyDescent="0.3">
      <c r="A1288" s="25">
        <v>1</v>
      </c>
    </row>
    <row r="1289" spans="1:1" x14ac:dyDescent="0.3">
      <c r="A1289" s="25">
        <v>1</v>
      </c>
    </row>
    <row r="1290" spans="1:1" x14ac:dyDescent="0.3">
      <c r="A1290" s="25">
        <v>1</v>
      </c>
    </row>
    <row r="1291" spans="1:1" x14ac:dyDescent="0.3">
      <c r="A1291" s="25">
        <v>1</v>
      </c>
    </row>
    <row r="1292" spans="1:1" x14ac:dyDescent="0.3">
      <c r="A1292" s="25">
        <v>1</v>
      </c>
    </row>
    <row r="1293" spans="1:1" x14ac:dyDescent="0.3">
      <c r="A1293" s="25">
        <v>1</v>
      </c>
    </row>
    <row r="1294" spans="1:1" x14ac:dyDescent="0.3">
      <c r="A1294" s="25">
        <v>1</v>
      </c>
    </row>
    <row r="1295" spans="1:1" x14ac:dyDescent="0.3">
      <c r="A1295" s="25">
        <v>1</v>
      </c>
    </row>
    <row r="1296" spans="1:1" x14ac:dyDescent="0.3">
      <c r="A1296" s="25">
        <v>1</v>
      </c>
    </row>
    <row r="1297" spans="1:1" x14ac:dyDescent="0.3">
      <c r="A1297" s="25">
        <v>1</v>
      </c>
    </row>
    <row r="1298" spans="1:1" x14ac:dyDescent="0.3">
      <c r="A1298" s="25">
        <v>1</v>
      </c>
    </row>
    <row r="1299" spans="1:1" x14ac:dyDescent="0.3">
      <c r="A1299" s="25">
        <v>1</v>
      </c>
    </row>
    <row r="1300" spans="1:1" x14ac:dyDescent="0.3">
      <c r="A1300" s="25">
        <v>1</v>
      </c>
    </row>
    <row r="1301" spans="1:1" x14ac:dyDescent="0.3">
      <c r="A1301" s="25">
        <v>1</v>
      </c>
    </row>
    <row r="1302" spans="1:1" x14ac:dyDescent="0.3">
      <c r="A1302" s="25">
        <v>1</v>
      </c>
    </row>
    <row r="1303" spans="1:1" x14ac:dyDescent="0.3">
      <c r="A1303" s="25">
        <v>1</v>
      </c>
    </row>
    <row r="1304" spans="1:1" x14ac:dyDescent="0.3">
      <c r="A1304" s="25">
        <v>1</v>
      </c>
    </row>
    <row r="1305" spans="1:1" x14ac:dyDescent="0.3">
      <c r="A1305" s="25">
        <v>1</v>
      </c>
    </row>
    <row r="1306" spans="1:1" x14ac:dyDescent="0.3">
      <c r="A1306" s="25">
        <v>1</v>
      </c>
    </row>
    <row r="1307" spans="1:1" x14ac:dyDescent="0.3">
      <c r="A1307" s="25">
        <v>1</v>
      </c>
    </row>
    <row r="1308" spans="1:1" x14ac:dyDescent="0.3">
      <c r="A1308" s="25">
        <v>1</v>
      </c>
    </row>
    <row r="1309" spans="1:1" x14ac:dyDescent="0.3">
      <c r="A1309" s="25">
        <v>1</v>
      </c>
    </row>
    <row r="1310" spans="1:1" x14ac:dyDescent="0.3">
      <c r="A1310" s="25">
        <v>1</v>
      </c>
    </row>
    <row r="1311" spans="1:1" x14ac:dyDescent="0.3">
      <c r="A1311" s="25">
        <v>1</v>
      </c>
    </row>
    <row r="1312" spans="1:1" x14ac:dyDescent="0.3">
      <c r="A1312" s="25">
        <v>1</v>
      </c>
    </row>
    <row r="1313" spans="1:1" x14ac:dyDescent="0.3">
      <c r="A1313" s="25">
        <v>1</v>
      </c>
    </row>
    <row r="1314" spans="1:1" x14ac:dyDescent="0.3">
      <c r="A1314" s="25">
        <v>1</v>
      </c>
    </row>
    <row r="1315" spans="1:1" x14ac:dyDescent="0.3">
      <c r="A1315" s="25">
        <v>1</v>
      </c>
    </row>
    <row r="1316" spans="1:1" x14ac:dyDescent="0.3">
      <c r="A1316" s="25">
        <v>1</v>
      </c>
    </row>
    <row r="1317" spans="1:1" x14ac:dyDescent="0.3">
      <c r="A1317" s="25">
        <v>1</v>
      </c>
    </row>
    <row r="1318" spans="1:1" x14ac:dyDescent="0.3">
      <c r="A1318" s="25">
        <v>1</v>
      </c>
    </row>
    <row r="1319" spans="1:1" x14ac:dyDescent="0.3">
      <c r="A1319" s="25">
        <v>1</v>
      </c>
    </row>
    <row r="1320" spans="1:1" x14ac:dyDescent="0.3">
      <c r="A1320" s="25">
        <v>1</v>
      </c>
    </row>
    <row r="1321" spans="1:1" x14ac:dyDescent="0.3">
      <c r="A1321" s="25">
        <v>1</v>
      </c>
    </row>
    <row r="1322" spans="1:1" x14ac:dyDescent="0.3">
      <c r="A1322" s="25">
        <v>1</v>
      </c>
    </row>
    <row r="1323" spans="1:1" x14ac:dyDescent="0.3">
      <c r="A1323" s="25">
        <v>1</v>
      </c>
    </row>
    <row r="1324" spans="1:1" x14ac:dyDescent="0.3">
      <c r="A1324" s="25">
        <v>1</v>
      </c>
    </row>
    <row r="1325" spans="1:1" x14ac:dyDescent="0.3">
      <c r="A1325" s="25">
        <v>1</v>
      </c>
    </row>
    <row r="1326" spans="1:1" x14ac:dyDescent="0.3">
      <c r="A1326" s="25">
        <v>1</v>
      </c>
    </row>
    <row r="1327" spans="1:1" x14ac:dyDescent="0.3">
      <c r="A1327" s="25">
        <v>1</v>
      </c>
    </row>
    <row r="1328" spans="1:1" x14ac:dyDescent="0.3">
      <c r="A1328" s="25">
        <v>1</v>
      </c>
    </row>
    <row r="1329" spans="1:1" x14ac:dyDescent="0.3">
      <c r="A1329" s="25">
        <v>1</v>
      </c>
    </row>
    <row r="1330" spans="1:1" x14ac:dyDescent="0.3">
      <c r="A1330" s="25">
        <v>1</v>
      </c>
    </row>
    <row r="1331" spans="1:1" x14ac:dyDescent="0.3">
      <c r="A1331" s="25">
        <v>1</v>
      </c>
    </row>
    <row r="1332" spans="1:1" x14ac:dyDescent="0.3">
      <c r="A1332" s="25">
        <v>1</v>
      </c>
    </row>
    <row r="1333" spans="1:1" x14ac:dyDescent="0.3">
      <c r="A1333" s="25">
        <v>1</v>
      </c>
    </row>
    <row r="1334" spans="1:1" x14ac:dyDescent="0.3">
      <c r="A1334" s="25">
        <v>1</v>
      </c>
    </row>
    <row r="1335" spans="1:1" x14ac:dyDescent="0.3">
      <c r="A1335" s="25">
        <v>1</v>
      </c>
    </row>
    <row r="1336" spans="1:1" x14ac:dyDescent="0.3">
      <c r="A1336" s="25">
        <v>1</v>
      </c>
    </row>
    <row r="1337" spans="1:1" x14ac:dyDescent="0.3">
      <c r="A1337" s="25">
        <v>1</v>
      </c>
    </row>
    <row r="1338" spans="1:1" x14ac:dyDescent="0.3">
      <c r="A1338" s="25">
        <v>1</v>
      </c>
    </row>
    <row r="1339" spans="1:1" x14ac:dyDescent="0.3">
      <c r="A1339" s="25">
        <v>1</v>
      </c>
    </row>
    <row r="1340" spans="1:1" x14ac:dyDescent="0.3">
      <c r="A1340" s="25">
        <v>1</v>
      </c>
    </row>
    <row r="1341" spans="1:1" x14ac:dyDescent="0.3">
      <c r="A1341" s="25">
        <v>1</v>
      </c>
    </row>
    <row r="1342" spans="1:1" x14ac:dyDescent="0.3">
      <c r="A1342" s="25">
        <v>1</v>
      </c>
    </row>
    <row r="1343" spans="1:1" x14ac:dyDescent="0.3">
      <c r="A1343" s="25">
        <v>1</v>
      </c>
    </row>
    <row r="1344" spans="1:1" x14ac:dyDescent="0.3">
      <c r="A1344" s="25">
        <v>1</v>
      </c>
    </row>
    <row r="1345" spans="1:1" x14ac:dyDescent="0.3">
      <c r="A1345" s="25">
        <v>1</v>
      </c>
    </row>
    <row r="1346" spans="1:1" x14ac:dyDescent="0.3">
      <c r="A1346" s="25">
        <v>1</v>
      </c>
    </row>
    <row r="1347" spans="1:1" x14ac:dyDescent="0.3">
      <c r="A1347" s="25">
        <v>1</v>
      </c>
    </row>
    <row r="1348" spans="1:1" x14ac:dyDescent="0.3">
      <c r="A1348" s="25">
        <v>1</v>
      </c>
    </row>
    <row r="1349" spans="1:1" x14ac:dyDescent="0.3">
      <c r="A1349" s="25">
        <v>1</v>
      </c>
    </row>
    <row r="1350" spans="1:1" x14ac:dyDescent="0.3">
      <c r="A1350" s="25">
        <v>1</v>
      </c>
    </row>
    <row r="1351" spans="1:1" x14ac:dyDescent="0.3">
      <c r="A1351" s="25">
        <v>1</v>
      </c>
    </row>
    <row r="1352" spans="1:1" x14ac:dyDescent="0.3">
      <c r="A1352" s="25">
        <v>1</v>
      </c>
    </row>
    <row r="1353" spans="1:1" x14ac:dyDescent="0.3">
      <c r="A1353" s="25">
        <v>1</v>
      </c>
    </row>
    <row r="1354" spans="1:1" x14ac:dyDescent="0.3">
      <c r="A1354" s="25">
        <v>1</v>
      </c>
    </row>
    <row r="1355" spans="1:1" x14ac:dyDescent="0.3">
      <c r="A1355" s="25">
        <v>1</v>
      </c>
    </row>
    <row r="1356" spans="1:1" x14ac:dyDescent="0.3">
      <c r="A1356" s="25">
        <v>1</v>
      </c>
    </row>
    <row r="1357" spans="1:1" x14ac:dyDescent="0.3">
      <c r="A1357" s="25">
        <v>1</v>
      </c>
    </row>
    <row r="1358" spans="1:1" x14ac:dyDescent="0.3">
      <c r="A1358" s="25">
        <v>1</v>
      </c>
    </row>
    <row r="1359" spans="1:1" x14ac:dyDescent="0.3">
      <c r="A1359" s="25">
        <v>1</v>
      </c>
    </row>
    <row r="1360" spans="1:1" x14ac:dyDescent="0.3">
      <c r="A1360" s="25">
        <v>1</v>
      </c>
    </row>
    <row r="1361" spans="1:1" x14ac:dyDescent="0.3">
      <c r="A1361" s="25">
        <v>1</v>
      </c>
    </row>
    <row r="1362" spans="1:1" x14ac:dyDescent="0.3">
      <c r="A1362" s="25">
        <v>1</v>
      </c>
    </row>
    <row r="1363" spans="1:1" x14ac:dyDescent="0.3">
      <c r="A1363" s="25">
        <v>1</v>
      </c>
    </row>
    <row r="1364" spans="1:1" x14ac:dyDescent="0.3">
      <c r="A1364" s="25">
        <v>1</v>
      </c>
    </row>
    <row r="1365" spans="1:1" x14ac:dyDescent="0.3">
      <c r="A1365" s="25">
        <v>1</v>
      </c>
    </row>
    <row r="1366" spans="1:1" x14ac:dyDescent="0.3">
      <c r="A1366" s="25">
        <v>1</v>
      </c>
    </row>
    <row r="1367" spans="1:1" x14ac:dyDescent="0.3">
      <c r="A1367" s="25">
        <v>1</v>
      </c>
    </row>
    <row r="1368" spans="1:1" x14ac:dyDescent="0.3">
      <c r="A1368" s="25">
        <v>1</v>
      </c>
    </row>
    <row r="1369" spans="1:1" x14ac:dyDescent="0.3">
      <c r="A1369" s="25">
        <v>1</v>
      </c>
    </row>
    <row r="1370" spans="1:1" x14ac:dyDescent="0.3">
      <c r="A1370" s="25">
        <v>1</v>
      </c>
    </row>
    <row r="1371" spans="1:1" x14ac:dyDescent="0.3">
      <c r="A1371" s="25">
        <v>1</v>
      </c>
    </row>
    <row r="1372" spans="1:1" x14ac:dyDescent="0.3">
      <c r="A1372" s="25">
        <v>1</v>
      </c>
    </row>
    <row r="1373" spans="1:1" x14ac:dyDescent="0.3">
      <c r="A1373" s="25">
        <v>1</v>
      </c>
    </row>
    <row r="1374" spans="1:1" x14ac:dyDescent="0.3">
      <c r="A1374" s="25">
        <v>1</v>
      </c>
    </row>
    <row r="1375" spans="1:1" x14ac:dyDescent="0.3">
      <c r="A1375" s="25">
        <v>1</v>
      </c>
    </row>
    <row r="1376" spans="1:1" x14ac:dyDescent="0.3">
      <c r="A1376" s="25">
        <v>1</v>
      </c>
    </row>
    <row r="1377" spans="1:1" x14ac:dyDescent="0.3">
      <c r="A1377" s="25">
        <v>1</v>
      </c>
    </row>
    <row r="1378" spans="1:1" x14ac:dyDescent="0.3">
      <c r="A1378" s="25">
        <v>1</v>
      </c>
    </row>
    <row r="1379" spans="1:1" x14ac:dyDescent="0.3">
      <c r="A1379" s="25">
        <v>1</v>
      </c>
    </row>
    <row r="1380" spans="1:1" x14ac:dyDescent="0.3">
      <c r="A1380" s="25">
        <v>1</v>
      </c>
    </row>
    <row r="1381" spans="1:1" x14ac:dyDescent="0.3">
      <c r="A1381" s="25">
        <v>1</v>
      </c>
    </row>
    <row r="1382" spans="1:1" x14ac:dyDescent="0.3">
      <c r="A1382" s="25">
        <v>1</v>
      </c>
    </row>
    <row r="1383" spans="1:1" x14ac:dyDescent="0.3">
      <c r="A1383" s="25">
        <v>1</v>
      </c>
    </row>
    <row r="1384" spans="1:1" x14ac:dyDescent="0.3">
      <c r="A1384" s="25">
        <v>1</v>
      </c>
    </row>
    <row r="1385" spans="1:1" x14ac:dyDescent="0.3">
      <c r="A1385" s="25">
        <v>1</v>
      </c>
    </row>
    <row r="1386" spans="1:1" x14ac:dyDescent="0.3">
      <c r="A1386" s="25">
        <v>1</v>
      </c>
    </row>
    <row r="1387" spans="1:1" x14ac:dyDescent="0.3">
      <c r="A1387" s="25">
        <v>1</v>
      </c>
    </row>
    <row r="1388" spans="1:1" x14ac:dyDescent="0.3">
      <c r="A1388" s="25">
        <v>1</v>
      </c>
    </row>
    <row r="1389" spans="1:1" x14ac:dyDescent="0.3">
      <c r="A1389" s="25">
        <v>1</v>
      </c>
    </row>
    <row r="1390" spans="1:1" x14ac:dyDescent="0.3">
      <c r="A1390" s="25">
        <v>1</v>
      </c>
    </row>
    <row r="1391" spans="1:1" x14ac:dyDescent="0.3">
      <c r="A1391" s="25">
        <v>1</v>
      </c>
    </row>
    <row r="1392" spans="1:1" x14ac:dyDescent="0.3">
      <c r="A1392" s="25">
        <v>1</v>
      </c>
    </row>
    <row r="1393" spans="1:1" x14ac:dyDescent="0.3">
      <c r="A1393" s="25">
        <v>1</v>
      </c>
    </row>
    <row r="1394" spans="1:1" x14ac:dyDescent="0.3">
      <c r="A1394" s="25">
        <v>1</v>
      </c>
    </row>
    <row r="1395" spans="1:1" x14ac:dyDescent="0.3">
      <c r="A1395" s="25">
        <v>1</v>
      </c>
    </row>
    <row r="1396" spans="1:1" x14ac:dyDescent="0.3">
      <c r="A1396" s="25">
        <v>1</v>
      </c>
    </row>
    <row r="1397" spans="1:1" x14ac:dyDescent="0.3">
      <c r="A1397" s="25">
        <v>1</v>
      </c>
    </row>
    <row r="1398" spans="1:1" x14ac:dyDescent="0.3">
      <c r="A1398" s="25">
        <v>1</v>
      </c>
    </row>
    <row r="1399" spans="1:1" x14ac:dyDescent="0.3">
      <c r="A1399" s="25">
        <v>1</v>
      </c>
    </row>
    <row r="1400" spans="1:1" x14ac:dyDescent="0.3">
      <c r="A1400" s="25">
        <v>1</v>
      </c>
    </row>
    <row r="1401" spans="1:1" x14ac:dyDescent="0.3">
      <c r="A1401" s="25">
        <v>1</v>
      </c>
    </row>
    <row r="1402" spans="1:1" x14ac:dyDescent="0.3">
      <c r="A1402" s="25">
        <v>1</v>
      </c>
    </row>
    <row r="1403" spans="1:1" x14ac:dyDescent="0.3">
      <c r="A1403" s="25">
        <v>1</v>
      </c>
    </row>
    <row r="1404" spans="1:1" x14ac:dyDescent="0.3">
      <c r="A1404" s="25">
        <v>1</v>
      </c>
    </row>
    <row r="1405" spans="1:1" x14ac:dyDescent="0.3">
      <c r="A1405" s="25">
        <v>1</v>
      </c>
    </row>
    <row r="1406" spans="1:1" x14ac:dyDescent="0.3">
      <c r="A1406" s="25">
        <v>1</v>
      </c>
    </row>
    <row r="1407" spans="1:1" x14ac:dyDescent="0.3">
      <c r="A1407" s="25">
        <v>1</v>
      </c>
    </row>
    <row r="1408" spans="1:1" x14ac:dyDescent="0.3">
      <c r="A1408" s="25">
        <v>1</v>
      </c>
    </row>
    <row r="1409" spans="1:1" x14ac:dyDescent="0.3">
      <c r="A1409" s="25">
        <v>1</v>
      </c>
    </row>
    <row r="1410" spans="1:1" x14ac:dyDescent="0.3">
      <c r="A1410" s="25">
        <v>1</v>
      </c>
    </row>
    <row r="1411" spans="1:1" x14ac:dyDescent="0.3">
      <c r="A1411" s="25">
        <v>1</v>
      </c>
    </row>
    <row r="1412" spans="1:1" x14ac:dyDescent="0.3">
      <c r="A1412" s="25">
        <v>1</v>
      </c>
    </row>
    <row r="1413" spans="1:1" x14ac:dyDescent="0.3">
      <c r="A1413" s="25">
        <v>1</v>
      </c>
    </row>
    <row r="1414" spans="1:1" x14ac:dyDescent="0.3">
      <c r="A1414" s="25">
        <v>1</v>
      </c>
    </row>
    <row r="1415" spans="1:1" x14ac:dyDescent="0.3">
      <c r="A1415" s="25">
        <v>1</v>
      </c>
    </row>
    <row r="1416" spans="1:1" x14ac:dyDescent="0.3">
      <c r="A1416" s="25">
        <v>1</v>
      </c>
    </row>
    <row r="1417" spans="1:1" x14ac:dyDescent="0.3">
      <c r="A1417" s="25">
        <v>1</v>
      </c>
    </row>
    <row r="1418" spans="1:1" x14ac:dyDescent="0.3">
      <c r="A1418" s="25">
        <v>1</v>
      </c>
    </row>
    <row r="1419" spans="1:1" x14ac:dyDescent="0.3">
      <c r="A1419" s="25">
        <v>1</v>
      </c>
    </row>
    <row r="1420" spans="1:1" x14ac:dyDescent="0.3">
      <c r="A1420" s="25">
        <v>1</v>
      </c>
    </row>
    <row r="1421" spans="1:1" x14ac:dyDescent="0.3">
      <c r="A1421" s="25">
        <v>1</v>
      </c>
    </row>
    <row r="1422" spans="1:1" x14ac:dyDescent="0.3">
      <c r="A1422" s="25">
        <v>1</v>
      </c>
    </row>
    <row r="1423" spans="1:1" x14ac:dyDescent="0.3">
      <c r="A1423" s="25">
        <v>1</v>
      </c>
    </row>
    <row r="1424" spans="1:1" x14ac:dyDescent="0.3">
      <c r="A1424" s="25">
        <v>1</v>
      </c>
    </row>
    <row r="1425" spans="1:1" x14ac:dyDescent="0.3">
      <c r="A1425" s="25">
        <v>1</v>
      </c>
    </row>
    <row r="1426" spans="1:1" x14ac:dyDescent="0.3">
      <c r="A1426" s="25">
        <v>1</v>
      </c>
    </row>
    <row r="1427" spans="1:1" x14ac:dyDescent="0.3">
      <c r="A1427" s="25">
        <v>1</v>
      </c>
    </row>
    <row r="1428" spans="1:1" x14ac:dyDescent="0.3">
      <c r="A1428" s="25">
        <v>1</v>
      </c>
    </row>
    <row r="1429" spans="1:1" x14ac:dyDescent="0.3">
      <c r="A1429" s="25">
        <v>1</v>
      </c>
    </row>
    <row r="1430" spans="1:1" x14ac:dyDescent="0.3">
      <c r="A1430" s="25">
        <v>1</v>
      </c>
    </row>
    <row r="1431" spans="1:1" x14ac:dyDescent="0.3">
      <c r="A1431" s="25">
        <v>1</v>
      </c>
    </row>
    <row r="1432" spans="1:1" x14ac:dyDescent="0.3">
      <c r="A1432" s="25">
        <v>1</v>
      </c>
    </row>
    <row r="1433" spans="1:1" x14ac:dyDescent="0.3">
      <c r="A1433" s="25">
        <v>1</v>
      </c>
    </row>
    <row r="1434" spans="1:1" x14ac:dyDescent="0.3">
      <c r="A1434" s="25">
        <v>1</v>
      </c>
    </row>
    <row r="1435" spans="1:1" x14ac:dyDescent="0.3">
      <c r="A1435" s="25">
        <v>1</v>
      </c>
    </row>
    <row r="1436" spans="1:1" x14ac:dyDescent="0.3">
      <c r="A1436" s="25">
        <v>1</v>
      </c>
    </row>
    <row r="1437" spans="1:1" x14ac:dyDescent="0.3">
      <c r="A1437" s="25">
        <v>1</v>
      </c>
    </row>
    <row r="1438" spans="1:1" x14ac:dyDescent="0.3">
      <c r="A1438" s="25">
        <v>1</v>
      </c>
    </row>
    <row r="1439" spans="1:1" x14ac:dyDescent="0.3">
      <c r="A1439" s="25">
        <v>1</v>
      </c>
    </row>
    <row r="1440" spans="1:1" x14ac:dyDescent="0.3">
      <c r="A1440" s="25">
        <v>1</v>
      </c>
    </row>
    <row r="1441" spans="1:1" x14ac:dyDescent="0.3">
      <c r="A1441" s="25">
        <v>1</v>
      </c>
    </row>
    <row r="1442" spans="1:1" x14ac:dyDescent="0.3">
      <c r="A1442" s="25">
        <v>1</v>
      </c>
    </row>
    <row r="1443" spans="1:1" x14ac:dyDescent="0.3">
      <c r="A1443" s="25">
        <v>1</v>
      </c>
    </row>
    <row r="1444" spans="1:1" x14ac:dyDescent="0.3">
      <c r="A1444" s="25">
        <v>1</v>
      </c>
    </row>
    <row r="1445" spans="1:1" x14ac:dyDescent="0.3">
      <c r="A1445" s="25">
        <v>1</v>
      </c>
    </row>
    <row r="1446" spans="1:1" x14ac:dyDescent="0.3">
      <c r="A1446" s="25">
        <v>1</v>
      </c>
    </row>
    <row r="1447" spans="1:1" x14ac:dyDescent="0.3">
      <c r="A1447" s="25">
        <v>1</v>
      </c>
    </row>
    <row r="1448" spans="1:1" x14ac:dyDescent="0.3">
      <c r="A1448" s="25">
        <v>1</v>
      </c>
    </row>
    <row r="1449" spans="1:1" x14ac:dyDescent="0.3">
      <c r="A1449" s="25">
        <v>1</v>
      </c>
    </row>
    <row r="1450" spans="1:1" x14ac:dyDescent="0.3">
      <c r="A1450" s="25">
        <v>1</v>
      </c>
    </row>
    <row r="1451" spans="1:1" x14ac:dyDescent="0.3">
      <c r="A1451" s="25">
        <v>1</v>
      </c>
    </row>
    <row r="1452" spans="1:1" x14ac:dyDescent="0.3">
      <c r="A1452" s="25">
        <v>1</v>
      </c>
    </row>
    <row r="1453" spans="1:1" x14ac:dyDescent="0.3">
      <c r="A1453" s="25">
        <v>1</v>
      </c>
    </row>
    <row r="1454" spans="1:1" x14ac:dyDescent="0.3">
      <c r="A1454" s="25">
        <v>1</v>
      </c>
    </row>
    <row r="1455" spans="1:1" x14ac:dyDescent="0.3">
      <c r="A1455" s="25">
        <v>1</v>
      </c>
    </row>
    <row r="1456" spans="1:1" x14ac:dyDescent="0.3">
      <c r="A1456" s="25">
        <v>1</v>
      </c>
    </row>
    <row r="1457" spans="1:1" x14ac:dyDescent="0.3">
      <c r="A1457" s="25">
        <v>1</v>
      </c>
    </row>
    <row r="1458" spans="1:1" x14ac:dyDescent="0.3">
      <c r="A1458" s="25">
        <v>1</v>
      </c>
    </row>
    <row r="1459" spans="1:1" x14ac:dyDescent="0.3">
      <c r="A1459" s="25">
        <v>1</v>
      </c>
    </row>
    <row r="1460" spans="1:1" x14ac:dyDescent="0.3">
      <c r="A1460" s="25">
        <v>1</v>
      </c>
    </row>
    <row r="1461" spans="1:1" x14ac:dyDescent="0.3">
      <c r="A1461" s="25">
        <v>1</v>
      </c>
    </row>
    <row r="1462" spans="1:1" x14ac:dyDescent="0.3">
      <c r="A1462" s="25">
        <v>1</v>
      </c>
    </row>
    <row r="1463" spans="1:1" x14ac:dyDescent="0.3">
      <c r="A1463" s="25">
        <v>1</v>
      </c>
    </row>
    <row r="1464" spans="1:1" x14ac:dyDescent="0.3">
      <c r="A1464" s="25">
        <v>1</v>
      </c>
    </row>
    <row r="1465" spans="1:1" x14ac:dyDescent="0.3">
      <c r="A1465" s="25">
        <v>1</v>
      </c>
    </row>
    <row r="1466" spans="1:1" x14ac:dyDescent="0.3">
      <c r="A1466" s="25">
        <v>1</v>
      </c>
    </row>
    <row r="1467" spans="1:1" x14ac:dyDescent="0.3">
      <c r="A1467" s="25">
        <v>1</v>
      </c>
    </row>
    <row r="1468" spans="1:1" x14ac:dyDescent="0.3">
      <c r="A1468" s="25">
        <v>1</v>
      </c>
    </row>
    <row r="1469" spans="1:1" x14ac:dyDescent="0.3">
      <c r="A1469" s="25">
        <v>1</v>
      </c>
    </row>
    <row r="1470" spans="1:1" x14ac:dyDescent="0.3">
      <c r="A1470" s="25">
        <v>1</v>
      </c>
    </row>
    <row r="1471" spans="1:1" x14ac:dyDescent="0.3">
      <c r="A1471" s="25">
        <v>1</v>
      </c>
    </row>
    <row r="1472" spans="1:1" x14ac:dyDescent="0.3">
      <c r="A1472" s="25">
        <v>1</v>
      </c>
    </row>
    <row r="1473" spans="1:1" x14ac:dyDescent="0.3">
      <c r="A1473" s="25">
        <v>1</v>
      </c>
    </row>
    <row r="1474" spans="1:1" x14ac:dyDescent="0.3">
      <c r="A1474" s="25">
        <v>1</v>
      </c>
    </row>
    <row r="1475" spans="1:1" x14ac:dyDescent="0.3">
      <c r="A1475" s="25">
        <v>1</v>
      </c>
    </row>
    <row r="1476" spans="1:1" x14ac:dyDescent="0.3">
      <c r="A1476" s="25">
        <v>1</v>
      </c>
    </row>
    <row r="1477" spans="1:1" x14ac:dyDescent="0.3">
      <c r="A1477" s="25">
        <v>1</v>
      </c>
    </row>
    <row r="1478" spans="1:1" x14ac:dyDescent="0.3">
      <c r="A1478" s="25">
        <v>1</v>
      </c>
    </row>
    <row r="1479" spans="1:1" x14ac:dyDescent="0.3">
      <c r="A1479" s="25">
        <v>1</v>
      </c>
    </row>
    <row r="1480" spans="1:1" x14ac:dyDescent="0.3">
      <c r="A1480" s="25">
        <v>1</v>
      </c>
    </row>
    <row r="1481" spans="1:1" x14ac:dyDescent="0.3">
      <c r="A1481" s="25">
        <v>1</v>
      </c>
    </row>
    <row r="1482" spans="1:1" x14ac:dyDescent="0.3">
      <c r="A1482" s="25">
        <v>1</v>
      </c>
    </row>
    <row r="1483" spans="1:1" x14ac:dyDescent="0.3">
      <c r="A1483" s="25">
        <v>1</v>
      </c>
    </row>
    <row r="1484" spans="1:1" x14ac:dyDescent="0.3">
      <c r="A1484" s="25">
        <v>1</v>
      </c>
    </row>
    <row r="1485" spans="1:1" x14ac:dyDescent="0.3">
      <c r="A1485" s="25">
        <v>1</v>
      </c>
    </row>
    <row r="1486" spans="1:1" x14ac:dyDescent="0.3">
      <c r="A1486" s="25">
        <v>1</v>
      </c>
    </row>
    <row r="1487" spans="1:1" x14ac:dyDescent="0.3">
      <c r="A1487" s="25">
        <v>1</v>
      </c>
    </row>
    <row r="1488" spans="1:1" x14ac:dyDescent="0.3">
      <c r="A1488" s="25">
        <v>1</v>
      </c>
    </row>
    <row r="1489" spans="1:1" x14ac:dyDescent="0.3">
      <c r="A1489" s="25">
        <v>1</v>
      </c>
    </row>
    <row r="1490" spans="1:1" x14ac:dyDescent="0.3">
      <c r="A1490" s="25">
        <v>1</v>
      </c>
    </row>
    <row r="1491" spans="1:1" x14ac:dyDescent="0.3">
      <c r="A1491" s="25">
        <v>1</v>
      </c>
    </row>
    <row r="1492" spans="1:1" x14ac:dyDescent="0.3">
      <c r="A1492" s="25">
        <v>1</v>
      </c>
    </row>
    <row r="1493" spans="1:1" x14ac:dyDescent="0.3">
      <c r="A1493" s="25">
        <v>1</v>
      </c>
    </row>
    <row r="1494" spans="1:1" x14ac:dyDescent="0.3">
      <c r="A1494" s="25">
        <v>1</v>
      </c>
    </row>
    <row r="1495" spans="1:1" x14ac:dyDescent="0.3">
      <c r="A1495" s="25">
        <v>1</v>
      </c>
    </row>
    <row r="1496" spans="1:1" x14ac:dyDescent="0.3">
      <c r="A1496" s="25">
        <v>1</v>
      </c>
    </row>
    <row r="1497" spans="1:1" x14ac:dyDescent="0.3">
      <c r="A1497" s="25">
        <v>1</v>
      </c>
    </row>
    <row r="1498" spans="1:1" x14ac:dyDescent="0.3">
      <c r="A1498" s="25">
        <v>1</v>
      </c>
    </row>
    <row r="1499" spans="1:1" x14ac:dyDescent="0.3">
      <c r="A1499" s="25">
        <v>1</v>
      </c>
    </row>
    <row r="1500" spans="1:1" x14ac:dyDescent="0.3">
      <c r="A1500" s="25">
        <v>1</v>
      </c>
    </row>
    <row r="1501" spans="1:1" x14ac:dyDescent="0.3">
      <c r="A1501" s="25">
        <v>1</v>
      </c>
    </row>
    <row r="1502" spans="1:1" x14ac:dyDescent="0.3">
      <c r="A1502" s="25">
        <v>1</v>
      </c>
    </row>
    <row r="1503" spans="1:1" x14ac:dyDescent="0.3">
      <c r="A1503" s="25">
        <v>1</v>
      </c>
    </row>
    <row r="1504" spans="1:1" x14ac:dyDescent="0.3">
      <c r="A1504" s="25">
        <v>1</v>
      </c>
    </row>
    <row r="1505" spans="1:1" x14ac:dyDescent="0.3">
      <c r="A1505" s="25">
        <v>1</v>
      </c>
    </row>
    <row r="1506" spans="1:1" x14ac:dyDescent="0.3">
      <c r="A1506" s="25">
        <v>1</v>
      </c>
    </row>
    <row r="1507" spans="1:1" x14ac:dyDescent="0.3">
      <c r="A1507" s="25">
        <v>1</v>
      </c>
    </row>
    <row r="1508" spans="1:1" x14ac:dyDescent="0.3">
      <c r="A1508" s="25">
        <v>1</v>
      </c>
    </row>
    <row r="1509" spans="1:1" x14ac:dyDescent="0.3">
      <c r="A1509" s="25">
        <v>1</v>
      </c>
    </row>
    <row r="1510" spans="1:1" x14ac:dyDescent="0.3">
      <c r="A1510" s="25">
        <v>1</v>
      </c>
    </row>
    <row r="1511" spans="1:1" x14ac:dyDescent="0.3">
      <c r="A1511" s="25">
        <v>1</v>
      </c>
    </row>
    <row r="1512" spans="1:1" x14ac:dyDescent="0.3">
      <c r="A1512" s="25">
        <v>1</v>
      </c>
    </row>
    <row r="1513" spans="1:1" x14ac:dyDescent="0.3">
      <c r="A1513" s="25">
        <v>1</v>
      </c>
    </row>
    <row r="1514" spans="1:1" x14ac:dyDescent="0.3">
      <c r="A1514" s="25">
        <v>1</v>
      </c>
    </row>
    <row r="1515" spans="1:1" x14ac:dyDescent="0.3">
      <c r="A1515" s="25">
        <v>1</v>
      </c>
    </row>
    <row r="1516" spans="1:1" x14ac:dyDescent="0.3">
      <c r="A1516" s="25">
        <v>1</v>
      </c>
    </row>
    <row r="1517" spans="1:1" x14ac:dyDescent="0.3">
      <c r="A1517" s="25">
        <v>1</v>
      </c>
    </row>
    <row r="1518" spans="1:1" x14ac:dyDescent="0.3">
      <c r="A1518" s="25">
        <v>1</v>
      </c>
    </row>
    <row r="1519" spans="1:1" x14ac:dyDescent="0.3">
      <c r="A1519" s="25">
        <v>1</v>
      </c>
    </row>
    <row r="1520" spans="1:1" x14ac:dyDescent="0.3">
      <c r="A1520" s="25">
        <v>1</v>
      </c>
    </row>
    <row r="1521" spans="1:1" x14ac:dyDescent="0.3">
      <c r="A1521" s="25">
        <v>1</v>
      </c>
    </row>
    <row r="1522" spans="1:1" x14ac:dyDescent="0.3">
      <c r="A1522" s="25">
        <v>1</v>
      </c>
    </row>
    <row r="1523" spans="1:1" x14ac:dyDescent="0.3">
      <c r="A1523" s="25">
        <v>1</v>
      </c>
    </row>
    <row r="1524" spans="1:1" x14ac:dyDescent="0.3">
      <c r="A1524" s="25">
        <v>1</v>
      </c>
    </row>
    <row r="1525" spans="1:1" x14ac:dyDescent="0.3">
      <c r="A1525" s="25">
        <v>1</v>
      </c>
    </row>
    <row r="1526" spans="1:1" x14ac:dyDescent="0.3">
      <c r="A1526" s="25">
        <v>1</v>
      </c>
    </row>
    <row r="1527" spans="1:1" x14ac:dyDescent="0.3">
      <c r="A1527" s="25">
        <v>1</v>
      </c>
    </row>
    <row r="1528" spans="1:1" x14ac:dyDescent="0.3">
      <c r="A1528" s="25">
        <v>1</v>
      </c>
    </row>
    <row r="1529" spans="1:1" x14ac:dyDescent="0.3">
      <c r="A1529" s="25">
        <v>1</v>
      </c>
    </row>
    <row r="1530" spans="1:1" x14ac:dyDescent="0.3">
      <c r="A1530" s="25">
        <v>1</v>
      </c>
    </row>
    <row r="1531" spans="1:1" x14ac:dyDescent="0.3">
      <c r="A1531" s="25">
        <v>1</v>
      </c>
    </row>
    <row r="1532" spans="1:1" x14ac:dyDescent="0.3">
      <c r="A1532" s="25">
        <v>1</v>
      </c>
    </row>
    <row r="1533" spans="1:1" x14ac:dyDescent="0.3">
      <c r="A1533" s="25">
        <v>1</v>
      </c>
    </row>
    <row r="1534" spans="1:1" x14ac:dyDescent="0.3">
      <c r="A1534" s="25">
        <v>1</v>
      </c>
    </row>
    <row r="1535" spans="1:1" x14ac:dyDescent="0.3">
      <c r="A1535" s="25">
        <v>1</v>
      </c>
    </row>
    <row r="1536" spans="1:1" x14ac:dyDescent="0.3">
      <c r="A1536" s="25">
        <v>1</v>
      </c>
    </row>
    <row r="1537" spans="1:1" x14ac:dyDescent="0.3">
      <c r="A1537" s="25">
        <v>1</v>
      </c>
    </row>
    <row r="1538" spans="1:1" x14ac:dyDescent="0.3">
      <c r="A1538" s="25">
        <v>1</v>
      </c>
    </row>
    <row r="1539" spans="1:1" x14ac:dyDescent="0.3">
      <c r="A1539" s="25">
        <v>1</v>
      </c>
    </row>
    <row r="1540" spans="1:1" x14ac:dyDescent="0.3">
      <c r="A1540" s="25">
        <v>1</v>
      </c>
    </row>
    <row r="1541" spans="1:1" x14ac:dyDescent="0.3">
      <c r="A1541" s="25">
        <v>1</v>
      </c>
    </row>
    <row r="1542" spans="1:1" x14ac:dyDescent="0.3">
      <c r="A1542" s="25">
        <v>1</v>
      </c>
    </row>
    <row r="1543" spans="1:1" x14ac:dyDescent="0.3">
      <c r="A1543" s="25">
        <v>1</v>
      </c>
    </row>
    <row r="1544" spans="1:1" x14ac:dyDescent="0.3">
      <c r="A1544" s="25">
        <v>1</v>
      </c>
    </row>
    <row r="1545" spans="1:1" x14ac:dyDescent="0.3">
      <c r="A1545" s="25">
        <v>1</v>
      </c>
    </row>
    <row r="1546" spans="1:1" x14ac:dyDescent="0.3">
      <c r="A1546" s="25">
        <v>1</v>
      </c>
    </row>
    <row r="1547" spans="1:1" x14ac:dyDescent="0.3">
      <c r="A1547" s="25">
        <v>1</v>
      </c>
    </row>
    <row r="1548" spans="1:1" x14ac:dyDescent="0.3">
      <c r="A1548" s="25">
        <v>1</v>
      </c>
    </row>
    <row r="1549" spans="1:1" x14ac:dyDescent="0.3">
      <c r="A1549" s="25">
        <v>1</v>
      </c>
    </row>
    <row r="1550" spans="1:1" x14ac:dyDescent="0.3">
      <c r="A1550" s="25">
        <v>1</v>
      </c>
    </row>
    <row r="1551" spans="1:1" x14ac:dyDescent="0.3">
      <c r="A1551" s="25">
        <v>1</v>
      </c>
    </row>
    <row r="1552" spans="1:1" x14ac:dyDescent="0.3">
      <c r="A1552" s="25">
        <v>1</v>
      </c>
    </row>
    <row r="1553" spans="1:1" x14ac:dyDescent="0.3">
      <c r="A1553" s="25">
        <v>1</v>
      </c>
    </row>
    <row r="1554" spans="1:1" x14ac:dyDescent="0.3">
      <c r="A1554" s="25">
        <v>1</v>
      </c>
    </row>
    <row r="1555" spans="1:1" x14ac:dyDescent="0.3">
      <c r="A1555" s="25">
        <v>1</v>
      </c>
    </row>
    <row r="1556" spans="1:1" x14ac:dyDescent="0.3">
      <c r="A1556" s="25">
        <v>1</v>
      </c>
    </row>
    <row r="1557" spans="1:1" x14ac:dyDescent="0.3">
      <c r="A1557" s="25">
        <v>1</v>
      </c>
    </row>
    <row r="1558" spans="1:1" x14ac:dyDescent="0.3">
      <c r="A1558" s="25">
        <v>1</v>
      </c>
    </row>
    <row r="1559" spans="1:1" x14ac:dyDescent="0.3">
      <c r="A1559" s="25">
        <v>1</v>
      </c>
    </row>
    <row r="1560" spans="1:1" x14ac:dyDescent="0.3">
      <c r="A1560" s="25">
        <v>1</v>
      </c>
    </row>
    <row r="1561" spans="1:1" x14ac:dyDescent="0.3">
      <c r="A1561" s="25">
        <v>1</v>
      </c>
    </row>
    <row r="1562" spans="1:1" x14ac:dyDescent="0.3">
      <c r="A1562" s="25">
        <v>1</v>
      </c>
    </row>
    <row r="1563" spans="1:1" x14ac:dyDescent="0.3">
      <c r="A1563" s="25">
        <v>1</v>
      </c>
    </row>
    <row r="1564" spans="1:1" x14ac:dyDescent="0.3">
      <c r="A1564" s="25">
        <v>1</v>
      </c>
    </row>
    <row r="1565" spans="1:1" x14ac:dyDescent="0.3">
      <c r="A1565" s="25">
        <v>1</v>
      </c>
    </row>
    <row r="1566" spans="1:1" x14ac:dyDescent="0.3">
      <c r="A1566" s="25">
        <v>1</v>
      </c>
    </row>
    <row r="1567" spans="1:1" x14ac:dyDescent="0.3">
      <c r="A1567" s="25">
        <v>1</v>
      </c>
    </row>
    <row r="1568" spans="1:1" x14ac:dyDescent="0.3">
      <c r="A1568" s="25">
        <v>1</v>
      </c>
    </row>
    <row r="1569" spans="1:1" x14ac:dyDescent="0.3">
      <c r="A1569" s="25">
        <v>1</v>
      </c>
    </row>
    <row r="1570" spans="1:1" x14ac:dyDescent="0.3">
      <c r="A1570" s="25">
        <v>1</v>
      </c>
    </row>
    <row r="1571" spans="1:1" x14ac:dyDescent="0.3">
      <c r="A1571" s="25">
        <v>1</v>
      </c>
    </row>
    <row r="1572" spans="1:1" x14ac:dyDescent="0.3">
      <c r="A1572" s="25">
        <v>1</v>
      </c>
    </row>
    <row r="1573" spans="1:1" x14ac:dyDescent="0.3">
      <c r="A1573" s="25">
        <v>1</v>
      </c>
    </row>
    <row r="1574" spans="1:1" x14ac:dyDescent="0.3">
      <c r="A1574" s="25">
        <v>1</v>
      </c>
    </row>
    <row r="1575" spans="1:1" x14ac:dyDescent="0.3">
      <c r="A1575" s="25">
        <v>1</v>
      </c>
    </row>
    <row r="1576" spans="1:1" x14ac:dyDescent="0.3">
      <c r="A1576" s="25">
        <v>1</v>
      </c>
    </row>
    <row r="1577" spans="1:1" x14ac:dyDescent="0.3">
      <c r="A1577" s="25">
        <v>1</v>
      </c>
    </row>
    <row r="1578" spans="1:1" x14ac:dyDescent="0.3">
      <c r="A1578" s="25">
        <v>1</v>
      </c>
    </row>
    <row r="1579" spans="1:1" x14ac:dyDescent="0.3">
      <c r="A1579" s="25">
        <v>1</v>
      </c>
    </row>
    <row r="1580" spans="1:1" x14ac:dyDescent="0.3">
      <c r="A1580" s="25">
        <v>1</v>
      </c>
    </row>
    <row r="1581" spans="1:1" x14ac:dyDescent="0.3">
      <c r="A1581" s="25">
        <v>1</v>
      </c>
    </row>
    <row r="1582" spans="1:1" x14ac:dyDescent="0.3">
      <c r="A1582" s="25">
        <v>1</v>
      </c>
    </row>
    <row r="1583" spans="1:1" x14ac:dyDescent="0.3">
      <c r="A1583" s="25">
        <v>1</v>
      </c>
    </row>
    <row r="1584" spans="1:1" x14ac:dyDescent="0.3">
      <c r="A1584" s="25">
        <v>1</v>
      </c>
    </row>
    <row r="1585" spans="1:1" x14ac:dyDescent="0.3">
      <c r="A1585" s="25">
        <v>1</v>
      </c>
    </row>
    <row r="1586" spans="1:1" x14ac:dyDescent="0.3">
      <c r="A1586" s="25">
        <v>1</v>
      </c>
    </row>
    <row r="1587" spans="1:1" x14ac:dyDescent="0.3">
      <c r="A1587" s="25">
        <v>1</v>
      </c>
    </row>
    <row r="1588" spans="1:1" x14ac:dyDescent="0.3">
      <c r="A1588" s="25">
        <v>1</v>
      </c>
    </row>
    <row r="1589" spans="1:1" x14ac:dyDescent="0.3">
      <c r="A1589" s="25">
        <v>1</v>
      </c>
    </row>
    <row r="1590" spans="1:1" x14ac:dyDescent="0.3">
      <c r="A1590" s="25">
        <v>1</v>
      </c>
    </row>
    <row r="1591" spans="1:1" x14ac:dyDescent="0.3">
      <c r="A1591" s="25">
        <v>1</v>
      </c>
    </row>
    <row r="1592" spans="1:1" x14ac:dyDescent="0.3">
      <c r="A1592" s="25">
        <v>1</v>
      </c>
    </row>
    <row r="1593" spans="1:1" x14ac:dyDescent="0.3">
      <c r="A1593" s="25">
        <v>1</v>
      </c>
    </row>
    <row r="1594" spans="1:1" x14ac:dyDescent="0.3">
      <c r="A1594" s="25">
        <v>1</v>
      </c>
    </row>
    <row r="1595" spans="1:1" x14ac:dyDescent="0.3">
      <c r="A1595" s="25">
        <v>1</v>
      </c>
    </row>
    <row r="1596" spans="1:1" x14ac:dyDescent="0.3">
      <c r="A1596" s="25">
        <v>1</v>
      </c>
    </row>
    <row r="1597" spans="1:1" x14ac:dyDescent="0.3">
      <c r="A1597" s="25">
        <v>1</v>
      </c>
    </row>
    <row r="1598" spans="1:1" x14ac:dyDescent="0.3">
      <c r="A1598" s="25">
        <v>1</v>
      </c>
    </row>
    <row r="1599" spans="1:1" x14ac:dyDescent="0.3">
      <c r="A1599" s="25">
        <v>1</v>
      </c>
    </row>
    <row r="1600" spans="1:1" x14ac:dyDescent="0.3">
      <c r="A1600" s="25">
        <v>1</v>
      </c>
    </row>
    <row r="1601" spans="1:1" x14ac:dyDescent="0.3">
      <c r="A1601" s="25">
        <v>1</v>
      </c>
    </row>
    <row r="1602" spans="1:1" x14ac:dyDescent="0.3">
      <c r="A1602" s="25">
        <v>1</v>
      </c>
    </row>
    <row r="1603" spans="1:1" x14ac:dyDescent="0.3">
      <c r="A1603" s="25">
        <v>1</v>
      </c>
    </row>
    <row r="1604" spans="1:1" x14ac:dyDescent="0.3">
      <c r="A1604" s="25">
        <v>1</v>
      </c>
    </row>
    <row r="1605" spans="1:1" x14ac:dyDescent="0.3">
      <c r="A1605" s="25">
        <v>1</v>
      </c>
    </row>
    <row r="1606" spans="1:1" x14ac:dyDescent="0.3">
      <c r="A1606" s="25">
        <v>1</v>
      </c>
    </row>
    <row r="1607" spans="1:1" x14ac:dyDescent="0.3">
      <c r="A1607" s="25">
        <v>1</v>
      </c>
    </row>
    <row r="1608" spans="1:1" x14ac:dyDescent="0.3">
      <c r="A1608" s="25">
        <v>1</v>
      </c>
    </row>
    <row r="1609" spans="1:1" x14ac:dyDescent="0.3">
      <c r="A1609" s="25">
        <v>1</v>
      </c>
    </row>
    <row r="1610" spans="1:1" x14ac:dyDescent="0.3">
      <c r="A1610" s="25">
        <v>1</v>
      </c>
    </row>
    <row r="1611" spans="1:1" x14ac:dyDescent="0.3">
      <c r="A1611" s="25">
        <v>1</v>
      </c>
    </row>
    <row r="1612" spans="1:1" x14ac:dyDescent="0.3">
      <c r="A1612" s="25">
        <v>1</v>
      </c>
    </row>
    <row r="1613" spans="1:1" x14ac:dyDescent="0.3">
      <c r="A1613" s="25">
        <v>1</v>
      </c>
    </row>
    <row r="1614" spans="1:1" x14ac:dyDescent="0.3">
      <c r="A1614" s="25">
        <v>1</v>
      </c>
    </row>
    <row r="1615" spans="1:1" x14ac:dyDescent="0.3">
      <c r="A1615" s="25">
        <v>1</v>
      </c>
    </row>
    <row r="1616" spans="1:1" x14ac:dyDescent="0.3">
      <c r="A1616" s="25">
        <v>1</v>
      </c>
    </row>
    <row r="1617" spans="1:1" x14ac:dyDescent="0.3">
      <c r="A1617" s="25">
        <v>1</v>
      </c>
    </row>
    <row r="1618" spans="1:1" x14ac:dyDescent="0.3">
      <c r="A1618" s="25">
        <v>1</v>
      </c>
    </row>
    <row r="1619" spans="1:1" x14ac:dyDescent="0.3">
      <c r="A1619" s="25">
        <v>1</v>
      </c>
    </row>
    <row r="1620" spans="1:1" x14ac:dyDescent="0.3">
      <c r="A1620" s="25">
        <v>1</v>
      </c>
    </row>
    <row r="1621" spans="1:1" x14ac:dyDescent="0.3">
      <c r="A1621" s="25">
        <v>1</v>
      </c>
    </row>
    <row r="1622" spans="1:1" x14ac:dyDescent="0.3">
      <c r="A1622" s="25">
        <v>1</v>
      </c>
    </row>
    <row r="1623" spans="1:1" x14ac:dyDescent="0.3">
      <c r="A1623" s="25">
        <v>1</v>
      </c>
    </row>
    <row r="1624" spans="1:1" x14ac:dyDescent="0.3">
      <c r="A1624" s="25">
        <v>1</v>
      </c>
    </row>
    <row r="1625" spans="1:1" x14ac:dyDescent="0.3">
      <c r="A1625" s="25">
        <v>1</v>
      </c>
    </row>
    <row r="1626" spans="1:1" x14ac:dyDescent="0.3">
      <c r="A1626" s="25">
        <v>1</v>
      </c>
    </row>
    <row r="1627" spans="1:1" x14ac:dyDescent="0.3">
      <c r="A1627" s="25">
        <v>1</v>
      </c>
    </row>
    <row r="1628" spans="1:1" x14ac:dyDescent="0.3">
      <c r="A1628" s="25">
        <v>1</v>
      </c>
    </row>
    <row r="1629" spans="1:1" x14ac:dyDescent="0.3">
      <c r="A1629" s="25">
        <v>1</v>
      </c>
    </row>
    <row r="1630" spans="1:1" x14ac:dyDescent="0.3">
      <c r="A1630" s="25">
        <v>1</v>
      </c>
    </row>
    <row r="1631" spans="1:1" x14ac:dyDescent="0.3">
      <c r="A1631" s="25">
        <v>1</v>
      </c>
    </row>
    <row r="1632" spans="1:1" x14ac:dyDescent="0.3">
      <c r="A1632" s="25">
        <v>1</v>
      </c>
    </row>
    <row r="1633" spans="1:1" x14ac:dyDescent="0.3">
      <c r="A1633" s="25">
        <v>1</v>
      </c>
    </row>
    <row r="1634" spans="1:1" x14ac:dyDescent="0.3">
      <c r="A1634" s="25">
        <v>1</v>
      </c>
    </row>
    <row r="1635" spans="1:1" x14ac:dyDescent="0.3">
      <c r="A1635" s="25">
        <v>1</v>
      </c>
    </row>
    <row r="1636" spans="1:1" x14ac:dyDescent="0.3">
      <c r="A1636" s="25">
        <v>1</v>
      </c>
    </row>
    <row r="1637" spans="1:1" x14ac:dyDescent="0.3">
      <c r="A1637" s="25">
        <v>1</v>
      </c>
    </row>
    <row r="1638" spans="1:1" x14ac:dyDescent="0.3">
      <c r="A1638" s="25">
        <v>1</v>
      </c>
    </row>
    <row r="1639" spans="1:1" x14ac:dyDescent="0.3">
      <c r="A1639" s="25">
        <v>1</v>
      </c>
    </row>
    <row r="1640" spans="1:1" x14ac:dyDescent="0.3">
      <c r="A1640" s="25">
        <v>1</v>
      </c>
    </row>
    <row r="1641" spans="1:1" x14ac:dyDescent="0.3">
      <c r="A1641" s="25">
        <v>1</v>
      </c>
    </row>
    <row r="1642" spans="1:1" x14ac:dyDescent="0.3">
      <c r="A1642" s="25">
        <v>1</v>
      </c>
    </row>
    <row r="1643" spans="1:1" x14ac:dyDescent="0.3">
      <c r="A1643" s="25">
        <v>1</v>
      </c>
    </row>
    <row r="1644" spans="1:1" x14ac:dyDescent="0.3">
      <c r="A1644" s="25">
        <v>1</v>
      </c>
    </row>
    <row r="1645" spans="1:1" x14ac:dyDescent="0.3">
      <c r="A1645" s="25">
        <v>1</v>
      </c>
    </row>
    <row r="1646" spans="1:1" x14ac:dyDescent="0.3">
      <c r="A1646" s="25">
        <v>1</v>
      </c>
    </row>
    <row r="1647" spans="1:1" x14ac:dyDescent="0.3">
      <c r="A1647" s="25">
        <v>1</v>
      </c>
    </row>
    <row r="1648" spans="1:1" x14ac:dyDescent="0.3">
      <c r="A1648" s="25">
        <v>1</v>
      </c>
    </row>
    <row r="1649" spans="1:1" x14ac:dyDescent="0.3">
      <c r="A1649" s="25">
        <v>1</v>
      </c>
    </row>
    <row r="1650" spans="1:1" x14ac:dyDescent="0.3">
      <c r="A1650" s="25">
        <v>1</v>
      </c>
    </row>
    <row r="1651" spans="1:1" x14ac:dyDescent="0.3">
      <c r="A1651" s="25">
        <v>1</v>
      </c>
    </row>
    <row r="1652" spans="1:1" x14ac:dyDescent="0.3">
      <c r="A1652" s="25">
        <v>1</v>
      </c>
    </row>
    <row r="1653" spans="1:1" x14ac:dyDescent="0.3">
      <c r="A1653" s="25">
        <v>1</v>
      </c>
    </row>
    <row r="1654" spans="1:1" x14ac:dyDescent="0.3">
      <c r="A1654" s="25">
        <v>1</v>
      </c>
    </row>
    <row r="1655" spans="1:1" x14ac:dyDescent="0.3">
      <c r="A1655" s="25">
        <v>1</v>
      </c>
    </row>
    <row r="1656" spans="1:1" x14ac:dyDescent="0.3">
      <c r="A1656" s="25">
        <v>1</v>
      </c>
    </row>
    <row r="1657" spans="1:1" x14ac:dyDescent="0.3">
      <c r="A1657" s="25">
        <v>1</v>
      </c>
    </row>
    <row r="1658" spans="1:1" x14ac:dyDescent="0.3">
      <c r="A1658" s="25">
        <v>1</v>
      </c>
    </row>
    <row r="1659" spans="1:1" x14ac:dyDescent="0.3">
      <c r="A1659" s="25">
        <v>1</v>
      </c>
    </row>
    <row r="1660" spans="1:1" x14ac:dyDescent="0.3">
      <c r="A1660" s="25">
        <v>1</v>
      </c>
    </row>
    <row r="1661" spans="1:1" x14ac:dyDescent="0.3">
      <c r="A1661" s="25">
        <v>1</v>
      </c>
    </row>
    <row r="1662" spans="1:1" x14ac:dyDescent="0.3">
      <c r="A1662" s="25">
        <v>1</v>
      </c>
    </row>
    <row r="1663" spans="1:1" x14ac:dyDescent="0.3">
      <c r="A1663" s="25">
        <v>1</v>
      </c>
    </row>
    <row r="1664" spans="1:1" x14ac:dyDescent="0.3">
      <c r="A1664" s="25">
        <v>1</v>
      </c>
    </row>
    <row r="1665" spans="1:1" x14ac:dyDescent="0.3">
      <c r="A1665" s="25">
        <v>1</v>
      </c>
    </row>
    <row r="1666" spans="1:1" x14ac:dyDescent="0.3">
      <c r="A1666" s="25">
        <v>1</v>
      </c>
    </row>
    <row r="1667" spans="1:1" x14ac:dyDescent="0.3">
      <c r="A1667" s="25">
        <v>1</v>
      </c>
    </row>
    <row r="1668" spans="1:1" x14ac:dyDescent="0.3">
      <c r="A1668" s="25">
        <v>1</v>
      </c>
    </row>
    <row r="1669" spans="1:1" x14ac:dyDescent="0.3">
      <c r="A1669" s="25">
        <v>1</v>
      </c>
    </row>
    <row r="1670" spans="1:1" x14ac:dyDescent="0.3">
      <c r="A1670" s="25">
        <v>1</v>
      </c>
    </row>
    <row r="1671" spans="1:1" x14ac:dyDescent="0.3">
      <c r="A1671" s="25">
        <v>1</v>
      </c>
    </row>
    <row r="1672" spans="1:1" x14ac:dyDescent="0.3">
      <c r="A1672" s="25">
        <v>1</v>
      </c>
    </row>
    <row r="1673" spans="1:1" x14ac:dyDescent="0.3">
      <c r="A1673" s="25">
        <v>1</v>
      </c>
    </row>
    <row r="1674" spans="1:1" x14ac:dyDescent="0.3">
      <c r="A1674" s="25">
        <v>1</v>
      </c>
    </row>
    <row r="1675" spans="1:1" x14ac:dyDescent="0.3">
      <c r="A1675" s="25">
        <v>1</v>
      </c>
    </row>
    <row r="1676" spans="1:1" x14ac:dyDescent="0.3">
      <c r="A1676" s="25">
        <v>1</v>
      </c>
    </row>
    <row r="1677" spans="1:1" x14ac:dyDescent="0.3">
      <c r="A1677" s="25">
        <v>1</v>
      </c>
    </row>
    <row r="1678" spans="1:1" x14ac:dyDescent="0.3">
      <c r="A1678" s="25">
        <v>1</v>
      </c>
    </row>
    <row r="1679" spans="1:1" x14ac:dyDescent="0.3">
      <c r="A1679" s="25">
        <v>1</v>
      </c>
    </row>
    <row r="1680" spans="1:1" x14ac:dyDescent="0.3">
      <c r="A1680" s="257"/>
    </row>
  </sheetData>
  <autoFilter ref="A2:AT1679"/>
  <mergeCells count="66">
    <mergeCell ref="C12:E12"/>
    <mergeCell ref="I12:K12"/>
    <mergeCell ref="C13:E13"/>
    <mergeCell ref="I13:K13"/>
    <mergeCell ref="D16:F16"/>
    <mergeCell ref="J16:L16"/>
    <mergeCell ref="C60:E60"/>
    <mergeCell ref="I60:K60"/>
    <mergeCell ref="C61:E61"/>
    <mergeCell ref="I61:K61"/>
    <mergeCell ref="D64:F64"/>
    <mergeCell ref="J64:L64"/>
    <mergeCell ref="C108:E108"/>
    <mergeCell ref="I108:K108"/>
    <mergeCell ref="C109:E109"/>
    <mergeCell ref="I109:K109"/>
    <mergeCell ref="D112:F112"/>
    <mergeCell ref="J112:L112"/>
    <mergeCell ref="C155:E155"/>
    <mergeCell ref="I155:K155"/>
    <mergeCell ref="C156:E156"/>
    <mergeCell ref="I156:K156"/>
    <mergeCell ref="D159:F159"/>
    <mergeCell ref="J159:L159"/>
    <mergeCell ref="C203:E203"/>
    <mergeCell ref="I203:K203"/>
    <mergeCell ref="C204:E204"/>
    <mergeCell ref="I204:K204"/>
    <mergeCell ref="D207:F207"/>
    <mergeCell ref="J207:L207"/>
    <mergeCell ref="C252:E252"/>
    <mergeCell ref="I252:K252"/>
    <mergeCell ref="C253:E253"/>
    <mergeCell ref="I253:K253"/>
    <mergeCell ref="D256:F256"/>
    <mergeCell ref="J256:L256"/>
    <mergeCell ref="C300:E300"/>
    <mergeCell ref="I300:K300"/>
    <mergeCell ref="C301:E301"/>
    <mergeCell ref="I301:K301"/>
    <mergeCell ref="D304:F304"/>
    <mergeCell ref="J304:L304"/>
    <mergeCell ref="C349:E349"/>
    <mergeCell ref="I349:K349"/>
    <mergeCell ref="C350:E350"/>
    <mergeCell ref="I350:K350"/>
    <mergeCell ref="D353:F353"/>
    <mergeCell ref="J353:L353"/>
    <mergeCell ref="C398:E398"/>
    <mergeCell ref="I398:K398"/>
    <mergeCell ref="C399:E399"/>
    <mergeCell ref="I399:K399"/>
    <mergeCell ref="D402:F402"/>
    <mergeCell ref="J402:L402"/>
    <mergeCell ref="C447:E447"/>
    <mergeCell ref="I447:K447"/>
    <mergeCell ref="C448:E448"/>
    <mergeCell ref="I448:K448"/>
    <mergeCell ref="D451:F451"/>
    <mergeCell ref="J451:L451"/>
    <mergeCell ref="C496:E496"/>
    <mergeCell ref="I496:K496"/>
    <mergeCell ref="C497:E497"/>
    <mergeCell ref="I497:K497"/>
    <mergeCell ref="D500:F500"/>
    <mergeCell ref="J500:L500"/>
  </mergeCells>
  <printOptions horizontalCentered="1"/>
  <pageMargins left="0.59055118110236227" right="0.59055118110236227" top="0.78740157480314965" bottom="0.78740157480314965" header="0.31496062992125984" footer="0.31496062992125984"/>
  <pageSetup paperSize="9" scale="75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4">
    <tabColor rgb="FFFF00FF"/>
    <pageSetUpPr fitToPage="1"/>
  </sheetPr>
  <dimension ref="A1:R1180"/>
  <sheetViews>
    <sheetView topLeftCell="A780" zoomScale="70" zoomScaleNormal="70" zoomScalePageLayoutView="60" workbookViewId="0">
      <selection activeCell="B812" sqref="B812"/>
    </sheetView>
  </sheetViews>
  <sheetFormatPr defaultRowHeight="18.75" x14ac:dyDescent="0.3"/>
  <cols>
    <col min="1" max="1" width="7.125" style="608" customWidth="1"/>
    <col min="2" max="2" width="37.25" style="609" customWidth="1"/>
    <col min="3" max="3" width="14.75" style="609" customWidth="1"/>
    <col min="4" max="5" width="14.5" style="609" customWidth="1"/>
    <col min="6" max="6" width="14.375" style="1186" customWidth="1"/>
    <col min="7" max="7" width="7.375" style="608" customWidth="1"/>
    <col min="8" max="8" width="36.125" style="609" customWidth="1"/>
    <col min="9" max="9" width="15.125" style="609" customWidth="1"/>
    <col min="10" max="10" width="13.5" style="609" customWidth="1"/>
    <col min="11" max="11" width="15.25" style="609" customWidth="1"/>
    <col min="12" max="12" width="11.375" style="801" customWidth="1"/>
    <col min="13" max="13" width="2.875" style="21" customWidth="1"/>
    <col min="14" max="14" width="2.75" style="21" customWidth="1"/>
    <col min="15" max="15" width="2.25" style="21" customWidth="1"/>
    <col min="16" max="31" width="2.875" style="21" customWidth="1"/>
    <col min="32" max="45" width="3.375" style="21" customWidth="1"/>
    <col min="46" max="16384" width="9" style="21"/>
  </cols>
  <sheetData>
    <row r="1" spans="1:16" x14ac:dyDescent="0.3">
      <c r="A1" s="25"/>
      <c r="B1" s="20"/>
      <c r="C1" s="20"/>
      <c r="D1" s="20"/>
      <c r="E1" s="20"/>
      <c r="F1" s="656"/>
      <c r="G1" s="508"/>
      <c r="H1" s="518"/>
      <c r="I1" s="518"/>
      <c r="J1" s="518"/>
      <c r="K1" s="518"/>
    </row>
    <row r="2" spans="1:16" s="25" customFormat="1" ht="18.75" customHeight="1" x14ac:dyDescent="0.3">
      <c r="B2" s="22" t="s">
        <v>115</v>
      </c>
      <c r="C2" s="20"/>
      <c r="D2" s="20"/>
      <c r="E2" s="20"/>
      <c r="F2" s="656"/>
      <c r="G2" s="508"/>
      <c r="H2" s="521" t="s">
        <v>115</v>
      </c>
      <c r="I2" s="518"/>
      <c r="J2" s="518"/>
      <c r="K2" s="518"/>
      <c r="L2" s="788"/>
    </row>
    <row r="3" spans="1:16" s="25" customFormat="1" ht="18.75" customHeight="1" x14ac:dyDescent="0.3">
      <c r="B3" s="22" t="s">
        <v>137</v>
      </c>
      <c r="C3" s="20"/>
      <c r="D3" s="20"/>
      <c r="E3" s="20"/>
      <c r="F3" s="606"/>
      <c r="G3" s="508"/>
      <c r="H3" s="521" t="s">
        <v>138</v>
      </c>
      <c r="I3" s="518"/>
      <c r="J3" s="518"/>
      <c r="K3" s="518"/>
      <c r="L3" s="788"/>
    </row>
    <row r="4" spans="1:16" s="25" customFormat="1" ht="18.75" customHeight="1" x14ac:dyDescent="0.3">
      <c r="B4" s="20"/>
      <c r="C4" s="20"/>
      <c r="D4" s="20"/>
      <c r="E4" s="20"/>
      <c r="F4" s="606"/>
      <c r="G4" s="508"/>
      <c r="H4" s="518"/>
      <c r="I4" s="518"/>
      <c r="J4" s="518"/>
      <c r="K4" s="518"/>
      <c r="L4" s="788"/>
    </row>
    <row r="5" spans="1:16" s="25" customFormat="1" ht="18.75" customHeight="1" x14ac:dyDescent="0.3">
      <c r="B5" s="20"/>
      <c r="C5" s="20"/>
      <c r="E5" s="603" t="s">
        <v>116</v>
      </c>
      <c r="F5" s="606"/>
      <c r="G5" s="508"/>
      <c r="H5" s="518"/>
      <c r="I5" s="518"/>
      <c r="J5" s="508"/>
      <c r="K5" s="629" t="s">
        <v>116</v>
      </c>
      <c r="L5" s="789"/>
      <c r="M5" s="603"/>
      <c r="N5" s="603"/>
      <c r="O5" s="603"/>
      <c r="P5" s="603"/>
    </row>
    <row r="6" spans="1:16" s="25" customFormat="1" ht="18.75" customHeight="1" x14ac:dyDescent="0.3">
      <c r="B6" s="20"/>
      <c r="C6" s="20"/>
      <c r="E6" s="603" t="s">
        <v>134</v>
      </c>
      <c r="F6" s="606"/>
      <c r="G6" s="508"/>
      <c r="H6" s="518"/>
      <c r="I6" s="518"/>
      <c r="J6" s="508"/>
      <c r="K6" s="629" t="s">
        <v>134</v>
      </c>
      <c r="L6" s="789"/>
      <c r="M6" s="603"/>
      <c r="N6" s="603"/>
      <c r="O6" s="603"/>
      <c r="P6" s="603"/>
    </row>
    <row r="7" spans="1:16" s="25" customFormat="1" ht="18.75" customHeight="1" x14ac:dyDescent="0.3">
      <c r="B7" s="20"/>
      <c r="C7" s="20"/>
      <c r="E7" s="603" t="s">
        <v>117</v>
      </c>
      <c r="F7" s="606"/>
      <c r="G7" s="508"/>
      <c r="H7" s="518"/>
      <c r="I7" s="518"/>
      <c r="J7" s="508"/>
      <c r="K7" s="629" t="s">
        <v>117</v>
      </c>
      <c r="L7" s="789"/>
      <c r="M7" s="603"/>
      <c r="N7" s="603"/>
      <c r="O7" s="603"/>
      <c r="P7" s="603"/>
    </row>
    <row r="8" spans="1:16" s="25" customFormat="1" ht="18.75" customHeight="1" x14ac:dyDescent="0.3">
      <c r="B8" s="20"/>
      <c r="C8" s="20"/>
      <c r="E8" s="603" t="s">
        <v>417</v>
      </c>
      <c r="F8" s="606"/>
      <c r="G8" s="508"/>
      <c r="H8" s="518"/>
      <c r="I8" s="518"/>
      <c r="J8" s="508"/>
      <c r="K8" s="629" t="s">
        <v>417</v>
      </c>
      <c r="L8" s="789"/>
      <c r="M8" s="603"/>
      <c r="N8" s="603"/>
      <c r="O8" s="603"/>
      <c r="P8" s="603"/>
    </row>
    <row r="9" spans="1:16" s="25" customFormat="1" ht="18.75" customHeight="1" x14ac:dyDescent="0.3">
      <c r="B9" s="20"/>
      <c r="C9" s="20"/>
      <c r="D9" s="20"/>
      <c r="E9" s="20"/>
      <c r="F9" s="656"/>
      <c r="G9" s="508"/>
      <c r="H9" s="518"/>
      <c r="I9" s="518"/>
      <c r="J9" s="518"/>
      <c r="K9" s="518"/>
      <c r="L9" s="788"/>
    </row>
    <row r="10" spans="1:16" s="25" customFormat="1" ht="18.75" customHeight="1" x14ac:dyDescent="0.3">
      <c r="B10" s="20"/>
      <c r="C10" s="20"/>
      <c r="D10" s="20"/>
      <c r="E10" s="20"/>
      <c r="F10" s="656"/>
      <c r="G10" s="1235"/>
      <c r="H10" s="1235"/>
      <c r="I10" s="518"/>
      <c r="J10" s="518"/>
      <c r="K10" s="518"/>
      <c r="L10" s="788"/>
    </row>
    <row r="11" spans="1:16" s="25" customFormat="1" ht="18.75" customHeight="1" x14ac:dyDescent="0.3">
      <c r="B11" s="20"/>
      <c r="C11" s="20"/>
      <c r="D11" s="20"/>
      <c r="E11" s="20"/>
      <c r="F11" s="656"/>
      <c r="G11" s="508"/>
      <c r="H11" s="518"/>
      <c r="I11" s="518"/>
      <c r="J11" s="518"/>
      <c r="K11" s="518"/>
      <c r="L11" s="788"/>
    </row>
    <row r="12" spans="1:16" s="25" customFormat="1" ht="18.75" customHeight="1" x14ac:dyDescent="0.3">
      <c r="B12" s="1612" t="s">
        <v>119</v>
      </c>
      <c r="C12" s="1612"/>
      <c r="D12" s="1612"/>
      <c r="E12" s="26"/>
      <c r="F12" s="606"/>
      <c r="G12" s="508"/>
      <c r="H12" s="1619" t="s">
        <v>119</v>
      </c>
      <c r="I12" s="1619"/>
      <c r="J12" s="1619"/>
      <c r="K12" s="523"/>
      <c r="L12" s="788"/>
    </row>
    <row r="13" spans="1:16" s="25" customFormat="1" ht="18.75" customHeight="1" x14ac:dyDescent="0.3">
      <c r="B13" s="1610">
        <v>45414</v>
      </c>
      <c r="C13" s="1610"/>
      <c r="D13" s="1610"/>
      <c r="E13" s="27"/>
      <c r="F13" s="606"/>
      <c r="G13" s="508"/>
      <c r="H13" s="1620">
        <f>B13</f>
        <v>45414</v>
      </c>
      <c r="I13" s="1620"/>
      <c r="J13" s="1620"/>
      <c r="K13" s="524"/>
      <c r="L13" s="788"/>
    </row>
    <row r="14" spans="1:16" s="25" customFormat="1" ht="18.75" customHeight="1" x14ac:dyDescent="0.3">
      <c r="B14" s="20"/>
      <c r="C14" s="20"/>
      <c r="D14" s="20"/>
      <c r="E14" s="27"/>
      <c r="F14" s="606"/>
      <c r="G14" s="508"/>
      <c r="H14" s="518"/>
      <c r="I14" s="518"/>
      <c r="J14" s="518"/>
      <c r="K14" s="524"/>
      <c r="L14" s="788"/>
    </row>
    <row r="15" spans="1:16" s="25" customFormat="1" ht="18.75" customHeight="1" x14ac:dyDescent="0.3">
      <c r="B15" s="1163"/>
      <c r="C15" s="20"/>
      <c r="D15" s="20"/>
      <c r="E15" s="27"/>
      <c r="F15" s="606"/>
      <c r="G15" s="508"/>
      <c r="H15" s="1166"/>
      <c r="I15" s="518"/>
      <c r="J15" s="518"/>
      <c r="K15" s="524"/>
      <c r="L15" s="788"/>
    </row>
    <row r="16" spans="1:16" s="25" customFormat="1" ht="18.75" customHeight="1" x14ac:dyDescent="0.3">
      <c r="A16" s="28" t="s">
        <v>120</v>
      </c>
      <c r="B16" s="29" t="s">
        <v>121</v>
      </c>
      <c r="C16" s="1611" t="s">
        <v>122</v>
      </c>
      <c r="D16" s="1611"/>
      <c r="E16" s="1611"/>
      <c r="F16" s="606"/>
      <c r="G16" s="511" t="s">
        <v>120</v>
      </c>
      <c r="H16" s="525" t="s">
        <v>121</v>
      </c>
      <c r="I16" s="1621" t="s">
        <v>123</v>
      </c>
      <c r="J16" s="1621"/>
      <c r="K16" s="1621"/>
      <c r="L16" s="788"/>
    </row>
    <row r="17" spans="1:12" s="25" customFormat="1" ht="18.75" customHeight="1" x14ac:dyDescent="0.3">
      <c r="A17" s="28" t="s">
        <v>124</v>
      </c>
      <c r="B17" s="28" t="s">
        <v>265</v>
      </c>
      <c r="C17" s="29" t="s">
        <v>125</v>
      </c>
      <c r="D17" s="1164" t="s">
        <v>126</v>
      </c>
      <c r="E17" s="1164" t="s">
        <v>127</v>
      </c>
      <c r="F17" s="606"/>
      <c r="G17" s="511" t="s">
        <v>124</v>
      </c>
      <c r="H17" s="511" t="s">
        <v>265</v>
      </c>
      <c r="I17" s="525" t="s">
        <v>125</v>
      </c>
      <c r="J17" s="1167" t="s">
        <v>126</v>
      </c>
      <c r="K17" s="1167" t="s">
        <v>127</v>
      </c>
      <c r="L17" s="788"/>
    </row>
    <row r="18" spans="1:12" s="25" customFormat="1" x14ac:dyDescent="0.3">
      <c r="A18" s="1164">
        <v>1</v>
      </c>
      <c r="B18" s="6" t="s">
        <v>26</v>
      </c>
      <c r="C18" s="2" t="s">
        <v>28</v>
      </c>
      <c r="D18" s="3">
        <v>60</v>
      </c>
      <c r="E18" s="3">
        <v>121.9</v>
      </c>
      <c r="F18" s="606"/>
      <c r="G18" s="1167">
        <v>1</v>
      </c>
      <c r="H18" s="505" t="s">
        <v>26</v>
      </c>
      <c r="I18" s="506" t="s">
        <v>7</v>
      </c>
      <c r="J18" s="507">
        <v>85</v>
      </c>
      <c r="K18" s="507">
        <v>152.375</v>
      </c>
      <c r="L18" s="788">
        <v>45384</v>
      </c>
    </row>
    <row r="19" spans="1:12" s="50" customFormat="1" x14ac:dyDescent="0.3">
      <c r="A19" s="1164" t="s">
        <v>3</v>
      </c>
      <c r="B19" s="6" t="s">
        <v>260</v>
      </c>
      <c r="C19" s="2" t="s">
        <v>17</v>
      </c>
      <c r="D19" s="3">
        <v>20</v>
      </c>
      <c r="E19" s="3">
        <v>182.25</v>
      </c>
      <c r="F19" s="1057"/>
      <c r="G19" s="1167" t="s">
        <v>3</v>
      </c>
      <c r="H19" s="505" t="s">
        <v>260</v>
      </c>
      <c r="I19" s="506" t="s">
        <v>44</v>
      </c>
      <c r="J19" s="507">
        <v>25</v>
      </c>
      <c r="K19" s="507">
        <v>218.7</v>
      </c>
      <c r="L19" s="786"/>
    </row>
    <row r="20" spans="1:12" s="25" customFormat="1" x14ac:dyDescent="0.3">
      <c r="A20" s="5">
        <v>3</v>
      </c>
      <c r="B20" s="6" t="s">
        <v>114</v>
      </c>
      <c r="C20" s="2" t="s">
        <v>2</v>
      </c>
      <c r="D20" s="3">
        <v>6</v>
      </c>
      <c r="E20" s="3">
        <v>28</v>
      </c>
      <c r="F20" s="606"/>
      <c r="G20" s="504">
        <v>3</v>
      </c>
      <c r="H20" s="505" t="s">
        <v>114</v>
      </c>
      <c r="I20" s="506" t="s">
        <v>2</v>
      </c>
      <c r="J20" s="507">
        <v>6</v>
      </c>
      <c r="K20" s="507">
        <v>28</v>
      </c>
      <c r="L20" s="788"/>
    </row>
    <row r="21" spans="1:12" s="50" customFormat="1" x14ac:dyDescent="0.3">
      <c r="A21" s="1164" t="s">
        <v>77</v>
      </c>
      <c r="B21" s="6" t="s">
        <v>107</v>
      </c>
      <c r="C21" s="2" t="s">
        <v>414</v>
      </c>
      <c r="D21" s="3">
        <f>3.4*2</f>
        <v>6.8</v>
      </c>
      <c r="E21" s="3">
        <f>93.2*2</f>
        <v>186.4</v>
      </c>
      <c r="F21" s="606"/>
      <c r="G21" s="1167" t="s">
        <v>77</v>
      </c>
      <c r="H21" s="505" t="s">
        <v>107</v>
      </c>
      <c r="I21" s="506" t="s">
        <v>414</v>
      </c>
      <c r="J21" s="507">
        <f>3.4*2</f>
        <v>6.8</v>
      </c>
      <c r="K21" s="507">
        <f>93.2*2</f>
        <v>186.4</v>
      </c>
      <c r="L21" s="786"/>
    </row>
    <row r="22" spans="1:12" s="25" customFormat="1" x14ac:dyDescent="0.3">
      <c r="A22" s="5">
        <v>5</v>
      </c>
      <c r="B22" s="6" t="s">
        <v>93</v>
      </c>
      <c r="C22" s="2" t="s">
        <v>2</v>
      </c>
      <c r="D22" s="3">
        <v>75</v>
      </c>
      <c r="E22" s="3">
        <v>92</v>
      </c>
      <c r="F22" s="656"/>
      <c r="G22" s="504">
        <v>5</v>
      </c>
      <c r="H22" s="505" t="s">
        <v>93</v>
      </c>
      <c r="I22" s="506" t="s">
        <v>2</v>
      </c>
      <c r="J22" s="507">
        <v>75</v>
      </c>
      <c r="K22" s="507">
        <v>92</v>
      </c>
      <c r="L22" s="788"/>
    </row>
    <row r="23" spans="1:12" s="25" customFormat="1" x14ac:dyDescent="0.3">
      <c r="A23" s="5">
        <v>6</v>
      </c>
      <c r="B23" s="6" t="s">
        <v>80</v>
      </c>
      <c r="C23" s="2" t="s">
        <v>5</v>
      </c>
      <c r="D23" s="3">
        <v>28</v>
      </c>
      <c r="E23" s="3">
        <v>124.6</v>
      </c>
      <c r="F23" s="1060"/>
      <c r="G23" s="504">
        <v>6</v>
      </c>
      <c r="H23" s="505" t="s">
        <v>80</v>
      </c>
      <c r="I23" s="506" t="s">
        <v>5</v>
      </c>
      <c r="J23" s="507">
        <v>28</v>
      </c>
      <c r="K23" s="507">
        <v>124.6</v>
      </c>
      <c r="L23" s="788"/>
    </row>
    <row r="24" spans="1:12" s="25" customFormat="1" x14ac:dyDescent="0.3">
      <c r="A24" s="5"/>
      <c r="B24" s="6"/>
      <c r="C24" s="2"/>
      <c r="D24" s="3"/>
      <c r="E24" s="3"/>
      <c r="F24" s="593"/>
      <c r="G24" s="504"/>
      <c r="H24" s="505"/>
      <c r="I24" s="506"/>
      <c r="J24" s="507"/>
      <c r="K24" s="507"/>
      <c r="L24" s="788"/>
    </row>
    <row r="25" spans="1:12" s="25" customFormat="1" x14ac:dyDescent="0.3">
      <c r="A25" s="5"/>
      <c r="B25" s="6"/>
      <c r="C25" s="2" t="s">
        <v>128</v>
      </c>
      <c r="D25" s="3">
        <f>SUM(D18:D24)</f>
        <v>195.8</v>
      </c>
      <c r="E25" s="3">
        <f>SUM(E18:E24)</f>
        <v>735.15</v>
      </c>
      <c r="F25" s="593"/>
      <c r="G25" s="504"/>
      <c r="H25" s="505"/>
      <c r="I25" s="506" t="s">
        <v>128</v>
      </c>
      <c r="J25" s="507">
        <f>SUM(J18:J24)</f>
        <v>225.8</v>
      </c>
      <c r="K25" s="507">
        <f>SUM(K18:K24)</f>
        <v>802.07500000000005</v>
      </c>
      <c r="L25" s="788"/>
    </row>
    <row r="26" spans="1:12" s="25" customFormat="1" hidden="1" x14ac:dyDescent="0.3">
      <c r="A26" s="5"/>
      <c r="B26" s="6"/>
      <c r="C26" s="2"/>
      <c r="D26" s="3"/>
      <c r="E26" s="3"/>
      <c r="F26" s="593"/>
      <c r="G26" s="504"/>
      <c r="H26" s="505"/>
      <c r="I26" s="506"/>
      <c r="J26" s="507"/>
      <c r="K26" s="507"/>
      <c r="L26" s="788"/>
    </row>
    <row r="27" spans="1:12" s="25" customFormat="1" hidden="1" x14ac:dyDescent="0.3">
      <c r="A27" s="5">
        <v>1</v>
      </c>
      <c r="B27" s="6" t="s">
        <v>1</v>
      </c>
      <c r="C27" s="2" t="s">
        <v>5</v>
      </c>
      <c r="D27" s="3">
        <v>200</v>
      </c>
      <c r="E27" s="3">
        <v>86</v>
      </c>
      <c r="F27" s="593"/>
      <c r="G27" s="504">
        <v>1</v>
      </c>
      <c r="H27" s="505" t="s">
        <v>1</v>
      </c>
      <c r="I27" s="506" t="s">
        <v>5</v>
      </c>
      <c r="J27" s="507">
        <v>200</v>
      </c>
      <c r="K27" s="507">
        <v>86</v>
      </c>
      <c r="L27" s="788"/>
    </row>
    <row r="28" spans="1:12" s="25" customFormat="1" hidden="1" x14ac:dyDescent="0.3">
      <c r="A28" s="5">
        <v>2</v>
      </c>
      <c r="B28" s="6" t="s">
        <v>238</v>
      </c>
      <c r="C28" s="2" t="s">
        <v>251</v>
      </c>
      <c r="D28" s="3">
        <v>225</v>
      </c>
      <c r="E28" s="3">
        <v>114</v>
      </c>
      <c r="F28" s="593"/>
      <c r="G28" s="504">
        <v>2</v>
      </c>
      <c r="H28" s="505" t="s">
        <v>238</v>
      </c>
      <c r="I28" s="506" t="s">
        <v>251</v>
      </c>
      <c r="J28" s="507">
        <v>225</v>
      </c>
      <c r="K28" s="507">
        <v>114</v>
      </c>
      <c r="L28" s="788"/>
    </row>
    <row r="29" spans="1:12" s="25" customFormat="1" hidden="1" x14ac:dyDescent="0.3">
      <c r="A29" s="5">
        <v>3</v>
      </c>
      <c r="B29" s="6" t="s">
        <v>93</v>
      </c>
      <c r="C29" s="2" t="s">
        <v>5</v>
      </c>
      <c r="D29" s="3">
        <v>135</v>
      </c>
      <c r="E29" s="3">
        <v>94.25</v>
      </c>
      <c r="F29" s="593"/>
      <c r="G29" s="504">
        <v>3</v>
      </c>
      <c r="H29" s="505" t="s">
        <v>93</v>
      </c>
      <c r="I29" s="506" t="s">
        <v>5</v>
      </c>
      <c r="J29" s="507">
        <v>135</v>
      </c>
      <c r="K29" s="507">
        <v>94.25</v>
      </c>
      <c r="L29" s="788"/>
    </row>
    <row r="30" spans="1:12" s="25" customFormat="1" hidden="1" x14ac:dyDescent="0.3">
      <c r="A30" s="5">
        <v>4</v>
      </c>
      <c r="B30" s="6" t="s">
        <v>253</v>
      </c>
      <c r="C30" s="2" t="s">
        <v>218</v>
      </c>
      <c r="D30" s="3">
        <v>125</v>
      </c>
      <c r="E30" s="3">
        <v>146.4</v>
      </c>
      <c r="F30" s="593"/>
      <c r="G30" s="504">
        <v>4</v>
      </c>
      <c r="H30" s="505" t="s">
        <v>253</v>
      </c>
      <c r="I30" s="506" t="s">
        <v>218</v>
      </c>
      <c r="J30" s="507">
        <v>125</v>
      </c>
      <c r="K30" s="507">
        <v>146.4</v>
      </c>
      <c r="L30" s="788"/>
    </row>
    <row r="31" spans="1:12" s="25" customFormat="1" hidden="1" x14ac:dyDescent="0.3">
      <c r="A31" s="5">
        <v>5</v>
      </c>
      <c r="B31" s="6" t="s">
        <v>255</v>
      </c>
      <c r="C31" s="2" t="s">
        <v>218</v>
      </c>
      <c r="D31" s="3">
        <v>80</v>
      </c>
      <c r="E31" s="3">
        <v>105.16</v>
      </c>
      <c r="F31" s="593"/>
      <c r="G31" s="504">
        <v>5</v>
      </c>
      <c r="H31" s="505" t="s">
        <v>255</v>
      </c>
      <c r="I31" s="506" t="s">
        <v>218</v>
      </c>
      <c r="J31" s="507">
        <v>80</v>
      </c>
      <c r="K31" s="507">
        <v>105.16</v>
      </c>
      <c r="L31" s="788"/>
    </row>
    <row r="32" spans="1:12" s="25" customFormat="1" hidden="1" x14ac:dyDescent="0.3">
      <c r="A32" s="5">
        <v>6</v>
      </c>
      <c r="B32" s="6" t="s">
        <v>252</v>
      </c>
      <c r="C32" s="2" t="s">
        <v>251</v>
      </c>
      <c r="D32" s="3">
        <v>105</v>
      </c>
      <c r="E32" s="3">
        <v>142</v>
      </c>
      <c r="F32" s="593"/>
      <c r="G32" s="504">
        <v>6</v>
      </c>
      <c r="H32" s="505" t="s">
        <v>252</v>
      </c>
      <c r="I32" s="506" t="s">
        <v>251</v>
      </c>
      <c r="J32" s="507">
        <v>105</v>
      </c>
      <c r="K32" s="507">
        <v>142</v>
      </c>
      <c r="L32" s="788"/>
    </row>
    <row r="33" spans="1:12" s="25" customFormat="1" hidden="1" x14ac:dyDescent="0.3">
      <c r="A33" s="5">
        <v>7</v>
      </c>
      <c r="B33" s="6" t="s">
        <v>254</v>
      </c>
      <c r="C33" s="2" t="s">
        <v>218</v>
      </c>
      <c r="D33" s="3">
        <v>120</v>
      </c>
      <c r="E33" s="3">
        <v>144</v>
      </c>
      <c r="F33" s="593"/>
      <c r="G33" s="504">
        <v>7</v>
      </c>
      <c r="H33" s="505" t="s">
        <v>254</v>
      </c>
      <c r="I33" s="506" t="s">
        <v>218</v>
      </c>
      <c r="J33" s="507">
        <v>120</v>
      </c>
      <c r="K33" s="507">
        <v>144</v>
      </c>
      <c r="L33" s="788"/>
    </row>
    <row r="34" spans="1:12" s="25" customFormat="1" hidden="1" x14ac:dyDescent="0.3">
      <c r="A34" s="5">
        <v>8</v>
      </c>
      <c r="B34" s="6" t="s">
        <v>31</v>
      </c>
      <c r="C34" s="2" t="s">
        <v>5</v>
      </c>
      <c r="D34" s="3">
        <v>55</v>
      </c>
      <c r="E34" s="3">
        <v>88</v>
      </c>
      <c r="F34" s="593"/>
      <c r="G34" s="504">
        <v>8</v>
      </c>
      <c r="H34" s="505" t="s">
        <v>31</v>
      </c>
      <c r="I34" s="506" t="s">
        <v>5</v>
      </c>
      <c r="J34" s="507">
        <v>55</v>
      </c>
      <c r="K34" s="507">
        <v>88</v>
      </c>
      <c r="L34" s="788"/>
    </row>
    <row r="35" spans="1:12" s="50" customFormat="1" hidden="1" x14ac:dyDescent="0.3">
      <c r="A35" s="1164"/>
      <c r="B35" s="1"/>
      <c r="C35" s="1164"/>
      <c r="D35" s="7"/>
      <c r="E35" s="7"/>
      <c r="F35" s="593"/>
      <c r="G35" s="1167"/>
      <c r="H35" s="509"/>
      <c r="I35" s="1167"/>
      <c r="J35" s="510"/>
      <c r="K35" s="510"/>
      <c r="L35" s="792"/>
    </row>
    <row r="36" spans="1:12" s="25" customFormat="1" hidden="1" x14ac:dyDescent="0.3">
      <c r="A36" s="5"/>
      <c r="B36" s="6"/>
      <c r="C36" s="2" t="s">
        <v>128</v>
      </c>
      <c r="D36" s="3">
        <v>1045</v>
      </c>
      <c r="E36" s="3">
        <v>919.81</v>
      </c>
      <c r="F36" s="593"/>
      <c r="G36" s="504"/>
      <c r="H36" s="505"/>
      <c r="I36" s="506" t="s">
        <v>128</v>
      </c>
      <c r="J36" s="507">
        <v>1045</v>
      </c>
      <c r="K36" s="507">
        <v>919.81</v>
      </c>
      <c r="L36" s="788"/>
    </row>
    <row r="37" spans="1:12" s="25" customFormat="1" hidden="1" x14ac:dyDescent="0.3">
      <c r="A37" s="5"/>
      <c r="B37" s="6"/>
      <c r="C37" s="2"/>
      <c r="D37" s="3"/>
      <c r="E37" s="3"/>
      <c r="F37" s="593"/>
      <c r="G37" s="504"/>
      <c r="H37" s="505"/>
      <c r="I37" s="506"/>
      <c r="J37" s="507"/>
      <c r="K37" s="507"/>
      <c r="L37" s="788"/>
    </row>
    <row r="38" spans="1:12" s="25" customFormat="1" x14ac:dyDescent="0.3">
      <c r="A38" s="5"/>
      <c r="B38" s="6"/>
      <c r="C38" s="2"/>
      <c r="D38" s="3"/>
      <c r="E38" s="3"/>
      <c r="F38" s="593"/>
      <c r="G38" s="504"/>
      <c r="H38" s="505"/>
      <c r="I38" s="506"/>
      <c r="J38" s="507"/>
      <c r="K38" s="507"/>
      <c r="L38" s="788"/>
    </row>
    <row r="39" spans="1:12" s="25" customFormat="1" x14ac:dyDescent="0.3">
      <c r="A39" s="5"/>
      <c r="B39" s="6"/>
      <c r="C39" s="2"/>
      <c r="D39" s="3"/>
      <c r="E39" s="3"/>
      <c r="F39" s="593"/>
      <c r="G39" s="504"/>
      <c r="H39" s="505"/>
      <c r="I39" s="506"/>
      <c r="J39" s="507"/>
      <c r="K39" s="507"/>
      <c r="L39" s="788"/>
    </row>
    <row r="40" spans="1:12" s="25" customFormat="1" x14ac:dyDescent="0.3">
      <c r="A40" s="28" t="s">
        <v>124</v>
      </c>
      <c r="B40" s="3" t="s">
        <v>259</v>
      </c>
      <c r="C40" s="2" t="s">
        <v>125</v>
      </c>
      <c r="D40" s="3" t="s">
        <v>126</v>
      </c>
      <c r="E40" s="3" t="s">
        <v>127</v>
      </c>
      <c r="F40" s="593"/>
      <c r="G40" s="511" t="s">
        <v>124</v>
      </c>
      <c r="H40" s="507" t="s">
        <v>247</v>
      </c>
      <c r="I40" s="506" t="s">
        <v>125</v>
      </c>
      <c r="J40" s="507" t="s">
        <v>126</v>
      </c>
      <c r="K40" s="507" t="s">
        <v>127</v>
      </c>
      <c r="L40" s="788"/>
    </row>
    <row r="41" spans="1:12" s="25" customFormat="1" ht="19.5" customHeight="1" x14ac:dyDescent="0.3">
      <c r="A41" s="1164">
        <v>1</v>
      </c>
      <c r="B41" s="6" t="s">
        <v>266</v>
      </c>
      <c r="C41" s="2" t="s">
        <v>9</v>
      </c>
      <c r="D41" s="3">
        <v>60</v>
      </c>
      <c r="E41" s="3">
        <v>235.98</v>
      </c>
      <c r="F41" s="593"/>
      <c r="G41" s="1167">
        <v>1</v>
      </c>
      <c r="H41" s="505" t="s">
        <v>266</v>
      </c>
      <c r="I41" s="506" t="s">
        <v>9</v>
      </c>
      <c r="J41" s="507">
        <v>60</v>
      </c>
      <c r="K41" s="507">
        <v>235.98</v>
      </c>
      <c r="L41" s="788"/>
    </row>
    <row r="42" spans="1:12" s="25" customFormat="1" ht="19.5" customHeight="1" x14ac:dyDescent="0.3">
      <c r="A42" s="1164">
        <v>2</v>
      </c>
      <c r="B42" s="6" t="s">
        <v>56</v>
      </c>
      <c r="C42" s="2" t="s">
        <v>7</v>
      </c>
      <c r="D42" s="3">
        <v>50</v>
      </c>
      <c r="E42" s="3">
        <v>252.125</v>
      </c>
      <c r="F42" s="593"/>
      <c r="G42" s="1167">
        <v>2</v>
      </c>
      <c r="H42" s="505" t="s">
        <v>56</v>
      </c>
      <c r="I42" s="506" t="s">
        <v>7</v>
      </c>
      <c r="J42" s="507">
        <v>50</v>
      </c>
      <c r="K42" s="507">
        <v>252.125</v>
      </c>
      <c r="L42" s="788"/>
    </row>
    <row r="43" spans="1:12" s="50" customFormat="1" x14ac:dyDescent="0.3">
      <c r="A43" s="1165" t="s">
        <v>3</v>
      </c>
      <c r="B43" s="101" t="s">
        <v>43</v>
      </c>
      <c r="C43" s="102" t="s">
        <v>17</v>
      </c>
      <c r="D43" s="103">
        <v>40</v>
      </c>
      <c r="E43" s="103">
        <v>242.70999999999998</v>
      </c>
      <c r="F43" s="1236"/>
      <c r="G43" s="1165" t="s">
        <v>3</v>
      </c>
      <c r="H43" s="101" t="s">
        <v>43</v>
      </c>
      <c r="I43" s="102" t="s">
        <v>44</v>
      </c>
      <c r="J43" s="103">
        <v>50</v>
      </c>
      <c r="K43" s="103">
        <v>298.71999999999997</v>
      </c>
      <c r="L43" s="792"/>
    </row>
    <row r="44" spans="1:12" s="50" customFormat="1" x14ac:dyDescent="0.3">
      <c r="A44" s="1165" t="s">
        <v>77</v>
      </c>
      <c r="B44" s="101" t="s">
        <v>69</v>
      </c>
      <c r="C44" s="102" t="s">
        <v>22</v>
      </c>
      <c r="D44" s="103">
        <v>24</v>
      </c>
      <c r="E44" s="103">
        <v>3.9199999999999995</v>
      </c>
      <c r="F44" s="1237"/>
      <c r="G44" s="1165" t="s">
        <v>77</v>
      </c>
      <c r="H44" s="101" t="s">
        <v>69</v>
      </c>
      <c r="I44" s="102" t="s">
        <v>22</v>
      </c>
      <c r="J44" s="103">
        <v>24</v>
      </c>
      <c r="K44" s="103">
        <v>3.9199999999999995</v>
      </c>
      <c r="L44" s="786"/>
    </row>
    <row r="45" spans="1:12" s="50" customFormat="1" x14ac:dyDescent="0.3">
      <c r="A45" s="1165" t="s">
        <v>23</v>
      </c>
      <c r="B45" s="101" t="s">
        <v>144</v>
      </c>
      <c r="C45" s="102" t="s">
        <v>2</v>
      </c>
      <c r="D45" s="103">
        <v>15</v>
      </c>
      <c r="E45" s="103">
        <v>88</v>
      </c>
      <c r="F45" s="1237"/>
      <c r="G45" s="1165" t="s">
        <v>23</v>
      </c>
      <c r="H45" s="101" t="s">
        <v>144</v>
      </c>
      <c r="I45" s="102" t="s">
        <v>2</v>
      </c>
      <c r="J45" s="103">
        <v>15</v>
      </c>
      <c r="K45" s="103">
        <v>88</v>
      </c>
      <c r="L45" s="792"/>
    </row>
    <row r="46" spans="1:12" s="50" customFormat="1" x14ac:dyDescent="0.3">
      <c r="A46" s="1165" t="s">
        <v>51</v>
      </c>
      <c r="B46" s="101" t="s">
        <v>107</v>
      </c>
      <c r="C46" s="102" t="s">
        <v>14</v>
      </c>
      <c r="D46" s="103">
        <v>3.4</v>
      </c>
      <c r="E46" s="103">
        <v>93.2</v>
      </c>
      <c r="F46" s="1236"/>
      <c r="G46" s="1165" t="s">
        <v>51</v>
      </c>
      <c r="H46" s="101" t="s">
        <v>107</v>
      </c>
      <c r="I46" s="102" t="s">
        <v>14</v>
      </c>
      <c r="J46" s="103">
        <v>3.4</v>
      </c>
      <c r="K46" s="103">
        <v>93.2</v>
      </c>
      <c r="L46" s="786"/>
    </row>
    <row r="47" spans="1:12" s="50" customFormat="1" x14ac:dyDescent="0.3">
      <c r="A47" s="1165" t="s">
        <v>15</v>
      </c>
      <c r="B47" s="101" t="s">
        <v>108</v>
      </c>
      <c r="C47" s="102" t="s">
        <v>65</v>
      </c>
      <c r="D47" s="103">
        <v>1.2</v>
      </c>
      <c r="E47" s="103">
        <v>21.5</v>
      </c>
      <c r="F47" s="1237"/>
      <c r="G47" s="1165" t="s">
        <v>15</v>
      </c>
      <c r="H47" s="101" t="s">
        <v>108</v>
      </c>
      <c r="I47" s="102" t="s">
        <v>65</v>
      </c>
      <c r="J47" s="103">
        <v>1.2</v>
      </c>
      <c r="K47" s="103">
        <v>21.5</v>
      </c>
      <c r="L47" s="786"/>
    </row>
    <row r="48" spans="1:12" s="25" customFormat="1" ht="19.5" customHeight="1" x14ac:dyDescent="0.3">
      <c r="A48" s="1165"/>
      <c r="B48" s="101"/>
      <c r="C48" s="102"/>
      <c r="D48" s="103"/>
      <c r="E48" s="103"/>
      <c r="F48" s="1238"/>
      <c r="G48" s="1165"/>
      <c r="H48" s="101"/>
      <c r="I48" s="102"/>
      <c r="J48" s="103"/>
      <c r="K48" s="103"/>
      <c r="L48" s="788"/>
    </row>
    <row r="49" spans="1:12" s="50" customFormat="1" x14ac:dyDescent="0.3">
      <c r="A49" s="107"/>
      <c r="B49" s="101"/>
      <c r="C49" s="102"/>
      <c r="D49" s="103"/>
      <c r="E49" s="103"/>
      <c r="F49" s="1239"/>
      <c r="G49" s="107"/>
      <c r="H49" s="101"/>
      <c r="I49" s="102"/>
      <c r="J49" s="103"/>
      <c r="K49" s="103"/>
      <c r="L49" s="792"/>
    </row>
    <row r="50" spans="1:12" s="25" customFormat="1" x14ac:dyDescent="0.3">
      <c r="A50" s="1165"/>
      <c r="B50" s="101"/>
      <c r="C50" s="102" t="s">
        <v>128</v>
      </c>
      <c r="D50" s="103">
        <f>SUM(D41:D49)</f>
        <v>193.6</v>
      </c>
      <c r="E50" s="103">
        <f>SUM(E41:E49)</f>
        <v>937.43500000000006</v>
      </c>
      <c r="F50" s="1239"/>
      <c r="G50" s="1165"/>
      <c r="H50" s="101"/>
      <c r="I50" s="102" t="s">
        <v>128</v>
      </c>
      <c r="J50" s="103">
        <f>SUM(J41:J49)</f>
        <v>203.6</v>
      </c>
      <c r="K50" s="103">
        <f>SUM(K41:K49)</f>
        <v>993.44500000000005</v>
      </c>
      <c r="L50" s="788"/>
    </row>
    <row r="51" spans="1:12" s="25" customFormat="1" x14ac:dyDescent="0.3">
      <c r="A51" s="107"/>
      <c r="B51" s="101"/>
      <c r="C51" s="102"/>
      <c r="D51" s="103"/>
      <c r="E51" s="103"/>
      <c r="F51" s="1239"/>
      <c r="G51" s="107"/>
      <c r="H51" s="101"/>
      <c r="I51" s="102"/>
      <c r="J51" s="103"/>
      <c r="K51" s="103"/>
      <c r="L51" s="788"/>
    </row>
    <row r="52" spans="1:12" s="25" customFormat="1" x14ac:dyDescent="0.3">
      <c r="A52" s="107"/>
      <c r="B52" s="101"/>
      <c r="C52" s="102"/>
      <c r="D52" s="103"/>
      <c r="E52" s="103"/>
      <c r="F52" s="1239"/>
      <c r="G52" s="107"/>
      <c r="H52" s="101"/>
      <c r="I52" s="102"/>
      <c r="J52" s="103"/>
      <c r="K52" s="103"/>
      <c r="L52" s="788"/>
    </row>
    <row r="53" spans="1:12" s="25" customFormat="1" x14ac:dyDescent="0.3">
      <c r="A53" s="1165"/>
      <c r="B53" s="101"/>
      <c r="C53" s="102" t="s">
        <v>136</v>
      </c>
      <c r="D53" s="103">
        <f>+D50+D25</f>
        <v>389.4</v>
      </c>
      <c r="E53" s="103">
        <f>+E50+E25</f>
        <v>1672.585</v>
      </c>
      <c r="F53" s="1239"/>
      <c r="G53" s="103"/>
      <c r="H53" s="103"/>
      <c r="I53" s="103" t="s">
        <v>136</v>
      </c>
      <c r="J53" s="103">
        <f>+J50+J25</f>
        <v>429.4</v>
      </c>
      <c r="K53" s="103">
        <f>+K50+K25</f>
        <v>1795.52</v>
      </c>
      <c r="L53" s="788"/>
    </row>
    <row r="54" spans="1:12" s="25" customFormat="1" ht="18.75" customHeight="1" x14ac:dyDescent="0.3">
      <c r="A54" s="106"/>
      <c r="B54" s="112"/>
      <c r="C54" s="112"/>
      <c r="D54" s="106"/>
      <c r="E54" s="448"/>
      <c r="F54" s="1239"/>
      <c r="G54" s="106"/>
      <c r="H54" s="112"/>
      <c r="I54" s="112"/>
      <c r="J54" s="106"/>
      <c r="K54" s="448"/>
      <c r="L54" s="788"/>
    </row>
    <row r="55" spans="1:12" s="25" customFormat="1" ht="18.75" customHeight="1" x14ac:dyDescent="0.3">
      <c r="A55" s="106"/>
      <c r="B55" s="112"/>
      <c r="C55" s="112"/>
      <c r="D55" s="106"/>
      <c r="E55" s="448"/>
      <c r="F55" s="1240"/>
      <c r="G55" s="106"/>
      <c r="H55" s="112"/>
      <c r="I55" s="112"/>
      <c r="J55" s="106"/>
      <c r="K55" s="448"/>
      <c r="L55" s="788"/>
    </row>
    <row r="56" spans="1:12" s="25" customFormat="1" ht="18.75" customHeight="1" x14ac:dyDescent="0.3">
      <c r="A56" s="106"/>
      <c r="B56" s="112"/>
      <c r="C56" s="112"/>
      <c r="D56" s="106"/>
      <c r="E56" s="448"/>
      <c r="F56" s="1240"/>
      <c r="G56" s="106"/>
      <c r="H56" s="112"/>
      <c r="I56" s="112"/>
      <c r="J56" s="106"/>
      <c r="K56" s="448"/>
      <c r="L56" s="788"/>
    </row>
    <row r="57" spans="1:12" s="25" customFormat="1" x14ac:dyDescent="0.3">
      <c r="A57" s="494"/>
      <c r="B57" s="109"/>
      <c r="C57" s="495"/>
      <c r="D57" s="496"/>
      <c r="E57" s="496"/>
      <c r="F57" s="1241"/>
      <c r="G57" s="496"/>
      <c r="H57" s="496"/>
      <c r="I57" s="496"/>
      <c r="J57" s="496"/>
      <c r="K57" s="496"/>
      <c r="L57" s="788"/>
    </row>
    <row r="58" spans="1:12" s="25" customFormat="1" ht="18.75" customHeight="1" x14ac:dyDescent="0.3">
      <c r="A58" s="106"/>
      <c r="B58" s="110" t="s">
        <v>130</v>
      </c>
      <c r="C58" s="106"/>
      <c r="D58" s="111" t="s">
        <v>131</v>
      </c>
      <c r="E58" s="112"/>
      <c r="F58" s="1240"/>
      <c r="G58" s="106"/>
      <c r="H58" s="110" t="s">
        <v>130</v>
      </c>
      <c r="I58" s="106"/>
      <c r="J58" s="111" t="s">
        <v>131</v>
      </c>
      <c r="K58" s="112"/>
      <c r="L58" s="788"/>
    </row>
    <row r="59" spans="1:12" s="25" customFormat="1" ht="51.75" customHeight="1" x14ac:dyDescent="0.3">
      <c r="A59" s="106"/>
      <c r="B59" s="113" t="s">
        <v>132</v>
      </c>
      <c r="C59" s="106"/>
      <c r="D59" s="113" t="s">
        <v>140</v>
      </c>
      <c r="E59" s="114"/>
      <c r="F59" s="1240"/>
      <c r="G59" s="106"/>
      <c r="H59" s="113" t="s">
        <v>139</v>
      </c>
      <c r="I59" s="106"/>
      <c r="J59" s="113" t="s">
        <v>140</v>
      </c>
      <c r="K59" s="114"/>
      <c r="L59" s="788"/>
    </row>
    <row r="60" spans="1:12" s="25" customFormat="1" ht="22.5" customHeight="1" x14ac:dyDescent="0.3">
      <c r="A60" s="106"/>
      <c r="B60" s="113"/>
      <c r="C60" s="106"/>
      <c r="D60" s="113"/>
      <c r="E60" s="114"/>
      <c r="F60" s="1240"/>
      <c r="G60" s="113"/>
      <c r="H60" s="106"/>
      <c r="I60" s="113"/>
      <c r="J60" s="114"/>
      <c r="K60" s="113"/>
      <c r="L60" s="788"/>
    </row>
    <row r="61" spans="1:12" s="25" customFormat="1" ht="18.75" customHeight="1" x14ac:dyDescent="0.3">
      <c r="A61" s="96"/>
      <c r="B61" s="19"/>
      <c r="C61" s="19"/>
      <c r="D61" s="19"/>
      <c r="E61" s="19"/>
      <c r="F61" s="656"/>
      <c r="G61" s="96"/>
      <c r="H61" s="19"/>
      <c r="I61" s="19"/>
      <c r="J61" s="19"/>
      <c r="K61" s="19"/>
      <c r="L61" s="788"/>
    </row>
    <row r="62" spans="1:12" x14ac:dyDescent="0.3">
      <c r="A62" s="25"/>
      <c r="B62" s="20"/>
      <c r="C62" s="20"/>
      <c r="D62" s="20"/>
      <c r="E62" s="20"/>
      <c r="F62" s="656"/>
      <c r="G62" s="610"/>
    </row>
    <row r="63" spans="1:12" s="25" customFormat="1" ht="18.75" customHeight="1" x14ac:dyDescent="0.3">
      <c r="B63" s="22" t="s">
        <v>115</v>
      </c>
      <c r="C63" s="20"/>
      <c r="D63" s="20"/>
      <c r="E63" s="20"/>
      <c r="F63" s="656"/>
      <c r="G63" s="610"/>
      <c r="H63" s="611" t="s">
        <v>115</v>
      </c>
      <c r="I63" s="609"/>
      <c r="J63" s="609"/>
      <c r="K63" s="609"/>
      <c r="L63" s="788"/>
    </row>
    <row r="64" spans="1:12" s="25" customFormat="1" ht="18.75" customHeight="1" x14ac:dyDescent="0.3">
      <c r="B64" s="22" t="s">
        <v>137</v>
      </c>
      <c r="C64" s="20"/>
      <c r="D64" s="20"/>
      <c r="E64" s="20"/>
      <c r="F64" s="606"/>
      <c r="G64" s="610"/>
      <c r="H64" s="611" t="s">
        <v>138</v>
      </c>
      <c r="I64" s="609"/>
      <c r="J64" s="609"/>
      <c r="K64" s="609"/>
      <c r="L64" s="788"/>
    </row>
    <row r="65" spans="1:16" s="25" customFormat="1" ht="18.75" customHeight="1" x14ac:dyDescent="0.3">
      <c r="B65" s="20"/>
      <c r="C65" s="20"/>
      <c r="D65" s="20"/>
      <c r="E65" s="20"/>
      <c r="F65" s="606"/>
      <c r="G65" s="610"/>
      <c r="H65" s="609"/>
      <c r="I65" s="609"/>
      <c r="J65" s="609"/>
      <c r="K65" s="609"/>
      <c r="L65" s="788"/>
    </row>
    <row r="66" spans="1:16" s="25" customFormat="1" ht="18.75" customHeight="1" x14ac:dyDescent="0.3">
      <c r="B66" s="20"/>
      <c r="C66" s="20"/>
      <c r="E66" s="603" t="s">
        <v>116</v>
      </c>
      <c r="F66" s="606"/>
      <c r="G66" s="610"/>
      <c r="H66" s="609"/>
      <c r="I66" s="609"/>
      <c r="J66" s="610"/>
      <c r="K66" s="612" t="s">
        <v>116</v>
      </c>
      <c r="L66" s="789"/>
      <c r="M66" s="603"/>
      <c r="N66" s="603"/>
      <c r="O66" s="603"/>
      <c r="P66" s="603"/>
    </row>
    <row r="67" spans="1:16" s="25" customFormat="1" ht="18.75" customHeight="1" x14ac:dyDescent="0.3">
      <c r="B67" s="20"/>
      <c r="C67" s="20"/>
      <c r="E67" s="603" t="s">
        <v>134</v>
      </c>
      <c r="F67" s="606"/>
      <c r="G67" s="610"/>
      <c r="H67" s="609"/>
      <c r="I67" s="609"/>
      <c r="J67" s="610"/>
      <c r="K67" s="612" t="s">
        <v>134</v>
      </c>
      <c r="L67" s="789"/>
      <c r="M67" s="603"/>
      <c r="N67" s="603"/>
      <c r="O67" s="603"/>
      <c r="P67" s="603"/>
    </row>
    <row r="68" spans="1:16" s="25" customFormat="1" ht="18.75" customHeight="1" x14ac:dyDescent="0.3">
      <c r="B68" s="20"/>
      <c r="C68" s="20"/>
      <c r="E68" s="603" t="s">
        <v>117</v>
      </c>
      <c r="F68" s="606"/>
      <c r="G68" s="610"/>
      <c r="H68" s="609"/>
      <c r="I68" s="609"/>
      <c r="J68" s="610"/>
      <c r="K68" s="612" t="s">
        <v>117</v>
      </c>
      <c r="L68" s="789"/>
      <c r="M68" s="603"/>
      <c r="N68" s="603"/>
      <c r="O68" s="603"/>
      <c r="P68" s="603"/>
    </row>
    <row r="69" spans="1:16" s="25" customFormat="1" ht="18.75" customHeight="1" x14ac:dyDescent="0.3">
      <c r="B69" s="20"/>
      <c r="C69" s="20"/>
      <c r="E69" s="603" t="s">
        <v>417</v>
      </c>
      <c r="F69" s="606"/>
      <c r="G69" s="610"/>
      <c r="H69" s="609"/>
      <c r="I69" s="609"/>
      <c r="J69" s="610"/>
      <c r="K69" s="612" t="s">
        <v>417</v>
      </c>
      <c r="L69" s="789"/>
      <c r="M69" s="603"/>
      <c r="N69" s="603"/>
      <c r="O69" s="603"/>
      <c r="P69" s="603"/>
    </row>
    <row r="70" spans="1:16" s="25" customFormat="1" ht="18.75" customHeight="1" x14ac:dyDescent="0.3">
      <c r="B70" s="20"/>
      <c r="C70" s="20"/>
      <c r="D70" s="20"/>
      <c r="E70" s="20"/>
      <c r="F70" s="656"/>
      <c r="G70" s="610"/>
      <c r="H70" s="609"/>
      <c r="I70" s="609"/>
      <c r="J70" s="609"/>
      <c r="K70" s="609"/>
      <c r="L70" s="788"/>
    </row>
    <row r="71" spans="1:16" s="25" customFormat="1" ht="18.75" customHeight="1" x14ac:dyDescent="0.3">
      <c r="B71" s="20"/>
      <c r="C71" s="20"/>
      <c r="D71" s="20"/>
      <c r="E71" s="20"/>
      <c r="F71" s="656"/>
      <c r="G71" s="1186"/>
      <c r="H71" s="1186"/>
      <c r="I71" s="609"/>
      <c r="J71" s="609"/>
      <c r="K71" s="609"/>
      <c r="L71" s="788"/>
    </row>
    <row r="72" spans="1:16" s="25" customFormat="1" ht="18.75" customHeight="1" x14ac:dyDescent="0.3">
      <c r="B72" s="20"/>
      <c r="C72" s="20"/>
      <c r="D72" s="20"/>
      <c r="E72" s="20"/>
      <c r="F72" s="656"/>
      <c r="G72" s="610"/>
      <c r="H72" s="609"/>
      <c r="I72" s="609"/>
      <c r="J72" s="609"/>
      <c r="K72" s="609"/>
      <c r="L72" s="788"/>
    </row>
    <row r="73" spans="1:16" s="25" customFormat="1" ht="18.75" customHeight="1" x14ac:dyDescent="0.3">
      <c r="B73" s="1612" t="s">
        <v>119</v>
      </c>
      <c r="C73" s="1612"/>
      <c r="D73" s="1612"/>
      <c r="E73" s="26"/>
      <c r="F73" s="606"/>
      <c r="G73" s="610"/>
      <c r="H73" s="1625" t="s">
        <v>119</v>
      </c>
      <c r="I73" s="1625"/>
      <c r="J73" s="1625"/>
      <c r="K73" s="613"/>
      <c r="L73" s="788"/>
    </row>
    <row r="74" spans="1:16" s="25" customFormat="1" ht="18.75" customHeight="1" x14ac:dyDescent="0.3">
      <c r="B74" s="1610">
        <v>45415</v>
      </c>
      <c r="C74" s="1610"/>
      <c r="D74" s="1610"/>
      <c r="E74" s="27"/>
      <c r="F74" s="606"/>
      <c r="G74" s="610"/>
      <c r="H74" s="1626">
        <f>B74</f>
        <v>45415</v>
      </c>
      <c r="I74" s="1626"/>
      <c r="J74" s="1626"/>
      <c r="K74" s="614"/>
      <c r="L74" s="788"/>
    </row>
    <row r="75" spans="1:16" s="25" customFormat="1" ht="18.75" customHeight="1" x14ac:dyDescent="0.3">
      <c r="B75" s="20"/>
      <c r="C75" s="20"/>
      <c r="D75" s="20"/>
      <c r="E75" s="27"/>
      <c r="F75" s="606"/>
      <c r="G75" s="610"/>
      <c r="H75" s="609"/>
      <c r="I75" s="609"/>
      <c r="J75" s="609"/>
      <c r="K75" s="614"/>
      <c r="L75" s="788"/>
    </row>
    <row r="76" spans="1:16" s="25" customFormat="1" ht="18.75" customHeight="1" x14ac:dyDescent="0.3">
      <c r="B76" s="1182"/>
      <c r="C76" s="20"/>
      <c r="D76" s="20"/>
      <c r="E76" s="27"/>
      <c r="F76" s="606"/>
      <c r="G76" s="610"/>
      <c r="H76" s="1185"/>
      <c r="I76" s="609"/>
      <c r="J76" s="609"/>
      <c r="K76" s="614"/>
      <c r="L76" s="788"/>
    </row>
    <row r="77" spans="1:16" s="25" customFormat="1" ht="18.75" customHeight="1" x14ac:dyDescent="0.3">
      <c r="A77" s="28" t="s">
        <v>120</v>
      </c>
      <c r="B77" s="29" t="s">
        <v>121</v>
      </c>
      <c r="C77" s="1611" t="s">
        <v>122</v>
      </c>
      <c r="D77" s="1611"/>
      <c r="E77" s="1611"/>
      <c r="F77" s="606"/>
      <c r="G77" s="615" t="s">
        <v>120</v>
      </c>
      <c r="H77" s="616" t="s">
        <v>121</v>
      </c>
      <c r="I77" s="1627" t="s">
        <v>123</v>
      </c>
      <c r="J77" s="1627"/>
      <c r="K77" s="1627"/>
      <c r="L77" s="788"/>
    </row>
    <row r="78" spans="1:16" s="25" customFormat="1" ht="18.75" customHeight="1" x14ac:dyDescent="0.3">
      <c r="A78" s="28" t="s">
        <v>124</v>
      </c>
      <c r="B78" s="28" t="s">
        <v>265</v>
      </c>
      <c r="C78" s="29" t="s">
        <v>125</v>
      </c>
      <c r="D78" s="1183" t="s">
        <v>126</v>
      </c>
      <c r="E78" s="1183" t="s">
        <v>127</v>
      </c>
      <c r="F78" s="606"/>
      <c r="G78" s="615" t="s">
        <v>124</v>
      </c>
      <c r="H78" s="615" t="s">
        <v>265</v>
      </c>
      <c r="I78" s="616" t="s">
        <v>125</v>
      </c>
      <c r="J78" s="1184" t="s">
        <v>126</v>
      </c>
      <c r="K78" s="1184" t="s">
        <v>127</v>
      </c>
      <c r="L78" s="788"/>
    </row>
    <row r="79" spans="1:16" s="25" customFormat="1" x14ac:dyDescent="0.3">
      <c r="A79" s="1183" t="s">
        <v>8</v>
      </c>
      <c r="B79" s="6" t="s">
        <v>135</v>
      </c>
      <c r="C79" s="2" t="s">
        <v>33</v>
      </c>
      <c r="D79" s="3">
        <v>110</v>
      </c>
      <c r="E79" s="3">
        <v>262.82</v>
      </c>
      <c r="F79" s="681"/>
      <c r="G79" s="1184" t="s">
        <v>8</v>
      </c>
      <c r="H79" s="617" t="s">
        <v>135</v>
      </c>
      <c r="I79" s="618" t="s">
        <v>35</v>
      </c>
      <c r="J79" s="619">
        <v>130</v>
      </c>
      <c r="K79" s="619">
        <v>282.82</v>
      </c>
      <c r="L79" s="788">
        <v>45398</v>
      </c>
    </row>
    <row r="80" spans="1:16" s="25" customFormat="1" x14ac:dyDescent="0.3">
      <c r="A80" s="1183" t="s">
        <v>3</v>
      </c>
      <c r="B80" s="6" t="s">
        <v>114</v>
      </c>
      <c r="C80" s="2" t="s">
        <v>2</v>
      </c>
      <c r="D80" s="3">
        <v>6</v>
      </c>
      <c r="E80" s="3">
        <v>28</v>
      </c>
      <c r="F80" s="606"/>
      <c r="G80" s="1184">
        <v>3</v>
      </c>
      <c r="H80" s="617" t="s">
        <v>114</v>
      </c>
      <c r="I80" s="618" t="s">
        <v>2</v>
      </c>
      <c r="J80" s="619">
        <v>6</v>
      </c>
      <c r="K80" s="619">
        <v>28</v>
      </c>
      <c r="L80" s="788"/>
    </row>
    <row r="81" spans="1:18" s="50" customFormat="1" x14ac:dyDescent="0.3">
      <c r="A81" s="1183" t="s">
        <v>0</v>
      </c>
      <c r="B81" s="6" t="s">
        <v>262</v>
      </c>
      <c r="C81" s="2" t="s">
        <v>5</v>
      </c>
      <c r="D81" s="3">
        <v>55</v>
      </c>
      <c r="E81" s="3">
        <v>168</v>
      </c>
      <c r="F81" s="606"/>
      <c r="G81" s="1184" t="s">
        <v>0</v>
      </c>
      <c r="H81" s="617" t="s">
        <v>262</v>
      </c>
      <c r="I81" s="618" t="s">
        <v>5</v>
      </c>
      <c r="J81" s="619">
        <v>55</v>
      </c>
      <c r="K81" s="619">
        <v>168</v>
      </c>
      <c r="L81" s="788" t="s">
        <v>473</v>
      </c>
      <c r="M81" s="25"/>
      <c r="N81" s="25"/>
      <c r="O81" s="25"/>
      <c r="P81" s="25"/>
      <c r="Q81" s="25"/>
      <c r="R81" s="25"/>
    </row>
    <row r="82" spans="1:18" s="50" customFormat="1" x14ac:dyDescent="0.3">
      <c r="A82" s="1183" t="s">
        <v>77</v>
      </c>
      <c r="B82" s="6" t="s">
        <v>93</v>
      </c>
      <c r="C82" s="2" t="s">
        <v>2</v>
      </c>
      <c r="D82" s="3">
        <v>50</v>
      </c>
      <c r="E82" s="3">
        <v>92</v>
      </c>
      <c r="F82" s="605"/>
      <c r="G82" s="1184" t="s">
        <v>77</v>
      </c>
      <c r="H82" s="617" t="s">
        <v>93</v>
      </c>
      <c r="I82" s="618" t="s">
        <v>2</v>
      </c>
      <c r="J82" s="619">
        <v>50</v>
      </c>
      <c r="K82" s="619">
        <v>92</v>
      </c>
      <c r="L82" s="786"/>
    </row>
    <row r="83" spans="1:18" s="25" customFormat="1" x14ac:dyDescent="0.3">
      <c r="A83" s="5"/>
      <c r="B83" s="6"/>
      <c r="C83" s="2"/>
      <c r="D83" s="3"/>
      <c r="E83" s="3"/>
      <c r="F83" s="593"/>
      <c r="G83" s="620"/>
      <c r="H83" s="617"/>
      <c r="I83" s="618"/>
      <c r="J83" s="619"/>
      <c r="K83" s="619"/>
      <c r="L83" s="788"/>
    </row>
    <row r="84" spans="1:18" s="25" customFormat="1" x14ac:dyDescent="0.3">
      <c r="A84" s="5"/>
      <c r="B84" s="6"/>
      <c r="C84" s="2"/>
      <c r="D84" s="3"/>
      <c r="E84" s="3"/>
      <c r="F84" s="593"/>
      <c r="G84" s="620"/>
      <c r="H84" s="617"/>
      <c r="I84" s="618"/>
      <c r="J84" s="619"/>
      <c r="K84" s="619"/>
      <c r="L84" s="788"/>
    </row>
    <row r="85" spans="1:18" s="25" customFormat="1" x14ac:dyDescent="0.3">
      <c r="A85" s="5"/>
      <c r="B85" s="6"/>
      <c r="C85" s="2" t="s">
        <v>128</v>
      </c>
      <c r="D85" s="3">
        <f>SUM(D79:D83)</f>
        <v>221</v>
      </c>
      <c r="E85" s="3">
        <f>SUM(E79:E83)</f>
        <v>550.81999999999994</v>
      </c>
      <c r="F85" s="593"/>
      <c r="G85" s="620"/>
      <c r="H85" s="617"/>
      <c r="I85" s="618" t="s">
        <v>128</v>
      </c>
      <c r="J85" s="619">
        <f>SUM(J79:J83)</f>
        <v>241</v>
      </c>
      <c r="K85" s="619">
        <f>SUM(K79:K83)</f>
        <v>570.81999999999994</v>
      </c>
      <c r="L85" s="788"/>
    </row>
    <row r="86" spans="1:18" s="25" customFormat="1" hidden="1" x14ac:dyDescent="0.3">
      <c r="A86" s="5"/>
      <c r="B86" s="6"/>
      <c r="C86" s="2"/>
      <c r="D86" s="3"/>
      <c r="E86" s="3"/>
      <c r="F86" s="593"/>
      <c r="G86" s="620"/>
      <c r="H86" s="617"/>
      <c r="I86" s="618"/>
      <c r="J86" s="619"/>
      <c r="K86" s="619"/>
      <c r="L86" s="788"/>
    </row>
    <row r="87" spans="1:18" s="25" customFormat="1" hidden="1" x14ac:dyDescent="0.3">
      <c r="A87" s="5">
        <v>1</v>
      </c>
      <c r="B87" s="6" t="s">
        <v>1</v>
      </c>
      <c r="C87" s="2" t="s">
        <v>5</v>
      </c>
      <c r="D87" s="3">
        <v>200</v>
      </c>
      <c r="E87" s="3">
        <v>86</v>
      </c>
      <c r="F87" s="593"/>
      <c r="G87" s="620">
        <v>1</v>
      </c>
      <c r="H87" s="617" t="s">
        <v>1</v>
      </c>
      <c r="I87" s="618" t="s">
        <v>5</v>
      </c>
      <c r="J87" s="619">
        <v>200</v>
      </c>
      <c r="K87" s="619">
        <v>86</v>
      </c>
      <c r="L87" s="788"/>
    </row>
    <row r="88" spans="1:18" s="25" customFormat="1" hidden="1" x14ac:dyDescent="0.3">
      <c r="A88" s="5">
        <v>2</v>
      </c>
      <c r="B88" s="6" t="s">
        <v>238</v>
      </c>
      <c r="C88" s="2" t="s">
        <v>251</v>
      </c>
      <c r="D88" s="3">
        <v>225</v>
      </c>
      <c r="E88" s="3">
        <v>114</v>
      </c>
      <c r="F88" s="593"/>
      <c r="G88" s="620">
        <v>2</v>
      </c>
      <c r="H88" s="617" t="s">
        <v>238</v>
      </c>
      <c r="I88" s="618" t="s">
        <v>251</v>
      </c>
      <c r="J88" s="619">
        <v>225</v>
      </c>
      <c r="K88" s="619">
        <v>114</v>
      </c>
      <c r="L88" s="788"/>
    </row>
    <row r="89" spans="1:18" s="25" customFormat="1" hidden="1" x14ac:dyDescent="0.3">
      <c r="A89" s="5">
        <v>3</v>
      </c>
      <c r="B89" s="6" t="s">
        <v>93</v>
      </c>
      <c r="C89" s="2" t="s">
        <v>5</v>
      </c>
      <c r="D89" s="3">
        <v>135</v>
      </c>
      <c r="E89" s="3">
        <v>94.25</v>
      </c>
      <c r="F89" s="593"/>
      <c r="G89" s="620">
        <v>3</v>
      </c>
      <c r="H89" s="617" t="s">
        <v>93</v>
      </c>
      <c r="I89" s="618" t="s">
        <v>5</v>
      </c>
      <c r="J89" s="619">
        <v>135</v>
      </c>
      <c r="K89" s="619">
        <v>94.25</v>
      </c>
      <c r="L89" s="788"/>
    </row>
    <row r="90" spans="1:18" s="25" customFormat="1" hidden="1" x14ac:dyDescent="0.3">
      <c r="A90" s="5">
        <v>4</v>
      </c>
      <c r="B90" s="6" t="s">
        <v>253</v>
      </c>
      <c r="C90" s="2" t="s">
        <v>218</v>
      </c>
      <c r="D90" s="3">
        <v>125</v>
      </c>
      <c r="E90" s="3">
        <v>146.4</v>
      </c>
      <c r="F90" s="593"/>
      <c r="G90" s="620">
        <v>4</v>
      </c>
      <c r="H90" s="617" t="s">
        <v>253</v>
      </c>
      <c r="I90" s="618" t="s">
        <v>218</v>
      </c>
      <c r="J90" s="619">
        <v>125</v>
      </c>
      <c r="K90" s="619">
        <v>146.4</v>
      </c>
      <c r="L90" s="788"/>
    </row>
    <row r="91" spans="1:18" s="25" customFormat="1" hidden="1" x14ac:dyDescent="0.3">
      <c r="A91" s="5">
        <v>5</v>
      </c>
      <c r="B91" s="6" t="s">
        <v>255</v>
      </c>
      <c r="C91" s="2" t="s">
        <v>218</v>
      </c>
      <c r="D91" s="3">
        <v>80</v>
      </c>
      <c r="E91" s="3">
        <v>105.16</v>
      </c>
      <c r="F91" s="593"/>
      <c r="G91" s="620">
        <v>5</v>
      </c>
      <c r="H91" s="617" t="s">
        <v>255</v>
      </c>
      <c r="I91" s="618" t="s">
        <v>218</v>
      </c>
      <c r="J91" s="619">
        <v>80</v>
      </c>
      <c r="K91" s="619">
        <v>105.16</v>
      </c>
      <c r="L91" s="788"/>
    </row>
    <row r="92" spans="1:18" s="25" customFormat="1" hidden="1" x14ac:dyDescent="0.3">
      <c r="A92" s="5">
        <v>6</v>
      </c>
      <c r="B92" s="6" t="s">
        <v>252</v>
      </c>
      <c r="C92" s="2" t="s">
        <v>251</v>
      </c>
      <c r="D92" s="3">
        <v>105</v>
      </c>
      <c r="E92" s="3">
        <v>142</v>
      </c>
      <c r="F92" s="593"/>
      <c r="G92" s="620">
        <v>6</v>
      </c>
      <c r="H92" s="617" t="s">
        <v>252</v>
      </c>
      <c r="I92" s="618" t="s">
        <v>251</v>
      </c>
      <c r="J92" s="619">
        <v>105</v>
      </c>
      <c r="K92" s="619">
        <v>142</v>
      </c>
      <c r="L92" s="788"/>
    </row>
    <row r="93" spans="1:18" s="25" customFormat="1" hidden="1" x14ac:dyDescent="0.3">
      <c r="A93" s="5">
        <v>7</v>
      </c>
      <c r="B93" s="6" t="s">
        <v>254</v>
      </c>
      <c r="C93" s="2" t="s">
        <v>218</v>
      </c>
      <c r="D93" s="3">
        <v>120</v>
      </c>
      <c r="E93" s="3">
        <v>144</v>
      </c>
      <c r="F93" s="593"/>
      <c r="G93" s="620">
        <v>7</v>
      </c>
      <c r="H93" s="617" t="s">
        <v>254</v>
      </c>
      <c r="I93" s="618" t="s">
        <v>218</v>
      </c>
      <c r="J93" s="619">
        <v>120</v>
      </c>
      <c r="K93" s="619">
        <v>144</v>
      </c>
      <c r="L93" s="788"/>
    </row>
    <row r="94" spans="1:18" s="25" customFormat="1" hidden="1" x14ac:dyDescent="0.3">
      <c r="A94" s="5">
        <v>8</v>
      </c>
      <c r="B94" s="6" t="s">
        <v>31</v>
      </c>
      <c r="C94" s="2" t="s">
        <v>5</v>
      </c>
      <c r="D94" s="3">
        <v>55</v>
      </c>
      <c r="E94" s="3">
        <v>88</v>
      </c>
      <c r="F94" s="593"/>
      <c r="G94" s="620">
        <v>8</v>
      </c>
      <c r="H94" s="617" t="s">
        <v>31</v>
      </c>
      <c r="I94" s="618" t="s">
        <v>5</v>
      </c>
      <c r="J94" s="619">
        <v>55</v>
      </c>
      <c r="K94" s="619">
        <v>88</v>
      </c>
      <c r="L94" s="788"/>
    </row>
    <row r="95" spans="1:18" s="50" customFormat="1" hidden="1" x14ac:dyDescent="0.3">
      <c r="A95" s="1183"/>
      <c r="B95" s="1"/>
      <c r="C95" s="1183"/>
      <c r="D95" s="7"/>
      <c r="E95" s="7"/>
      <c r="F95" s="593"/>
      <c r="G95" s="1184"/>
      <c r="H95" s="1192"/>
      <c r="I95" s="1184"/>
      <c r="J95" s="1193"/>
      <c r="K95" s="1193"/>
      <c r="L95" s="792"/>
    </row>
    <row r="96" spans="1:18" s="25" customFormat="1" hidden="1" x14ac:dyDescent="0.3">
      <c r="A96" s="5"/>
      <c r="B96" s="6"/>
      <c r="C96" s="2" t="s">
        <v>128</v>
      </c>
      <c r="D96" s="3">
        <v>1045</v>
      </c>
      <c r="E96" s="3">
        <v>919.81</v>
      </c>
      <c r="F96" s="593"/>
      <c r="G96" s="620"/>
      <c r="H96" s="617"/>
      <c r="I96" s="618" t="s">
        <v>128</v>
      </c>
      <c r="J96" s="619">
        <v>1045</v>
      </c>
      <c r="K96" s="619">
        <v>919.81</v>
      </c>
      <c r="L96" s="788"/>
    </row>
    <row r="97" spans="1:12" s="25" customFormat="1" hidden="1" x14ac:dyDescent="0.3">
      <c r="A97" s="5"/>
      <c r="B97" s="6"/>
      <c r="C97" s="2"/>
      <c r="D97" s="3"/>
      <c r="E97" s="3"/>
      <c r="F97" s="593"/>
      <c r="G97" s="620"/>
      <c r="H97" s="617"/>
      <c r="I97" s="618"/>
      <c r="J97" s="619"/>
      <c r="K97" s="619"/>
      <c r="L97" s="788"/>
    </row>
    <row r="98" spans="1:12" s="25" customFormat="1" x14ac:dyDescent="0.3">
      <c r="A98" s="5"/>
      <c r="B98" s="6"/>
      <c r="C98" s="2"/>
      <c r="D98" s="3"/>
      <c r="E98" s="3"/>
      <c r="F98" s="593"/>
      <c r="G98" s="620"/>
      <c r="H98" s="617"/>
      <c r="I98" s="618"/>
      <c r="J98" s="619"/>
      <c r="K98" s="619"/>
      <c r="L98" s="788"/>
    </row>
    <row r="99" spans="1:12" s="25" customFormat="1" x14ac:dyDescent="0.3">
      <c r="A99" s="5"/>
      <c r="B99" s="6"/>
      <c r="C99" s="2"/>
      <c r="D99" s="3"/>
      <c r="E99" s="3"/>
      <c r="F99" s="593"/>
      <c r="G99" s="620"/>
      <c r="H99" s="617"/>
      <c r="I99" s="618"/>
      <c r="J99" s="619"/>
      <c r="K99" s="619"/>
      <c r="L99" s="788"/>
    </row>
    <row r="100" spans="1:12" s="25" customFormat="1" x14ac:dyDescent="0.3">
      <c r="A100" s="28" t="s">
        <v>124</v>
      </c>
      <c r="B100" s="3" t="s">
        <v>259</v>
      </c>
      <c r="C100" s="2" t="s">
        <v>125</v>
      </c>
      <c r="D100" s="3" t="s">
        <v>126</v>
      </c>
      <c r="E100" s="3" t="s">
        <v>127</v>
      </c>
      <c r="F100" s="593"/>
      <c r="G100" s="615" t="s">
        <v>124</v>
      </c>
      <c r="H100" s="619" t="s">
        <v>247</v>
      </c>
      <c r="I100" s="618" t="s">
        <v>125</v>
      </c>
      <c r="J100" s="619" t="s">
        <v>126</v>
      </c>
      <c r="K100" s="619" t="s">
        <v>127</v>
      </c>
      <c r="L100" s="788"/>
    </row>
    <row r="101" spans="1:12" s="50" customFormat="1" x14ac:dyDescent="0.3">
      <c r="A101" s="1183">
        <v>1</v>
      </c>
      <c r="B101" s="6" t="s">
        <v>100</v>
      </c>
      <c r="C101" s="2" t="s">
        <v>9</v>
      </c>
      <c r="D101" s="3">
        <v>70</v>
      </c>
      <c r="E101" s="3">
        <v>287.25</v>
      </c>
      <c r="F101" s="670"/>
      <c r="G101" s="1184">
        <v>1</v>
      </c>
      <c r="H101" s="617" t="s">
        <v>100</v>
      </c>
      <c r="I101" s="618" t="s">
        <v>9</v>
      </c>
      <c r="J101" s="619">
        <v>70</v>
      </c>
      <c r="K101" s="619">
        <v>287.25</v>
      </c>
      <c r="L101" s="786"/>
    </row>
    <row r="102" spans="1:12" s="8" customFormat="1" x14ac:dyDescent="0.3">
      <c r="A102" s="1183" t="s">
        <v>3</v>
      </c>
      <c r="B102" s="408" t="s">
        <v>470</v>
      </c>
      <c r="C102" s="409" t="s">
        <v>4</v>
      </c>
      <c r="D102" s="410">
        <v>65</v>
      </c>
      <c r="E102" s="410">
        <v>180.8</v>
      </c>
      <c r="F102" s="817"/>
      <c r="G102" s="1244" t="s">
        <v>3</v>
      </c>
      <c r="H102" s="1245" t="s">
        <v>470</v>
      </c>
      <c r="I102" s="1205" t="s">
        <v>17</v>
      </c>
      <c r="J102" s="619">
        <v>80</v>
      </c>
      <c r="K102" s="619">
        <v>271.20000000000005</v>
      </c>
      <c r="L102" s="786"/>
    </row>
    <row r="103" spans="1:12" s="25" customFormat="1" x14ac:dyDescent="0.3">
      <c r="A103" s="1183" t="s">
        <v>0</v>
      </c>
      <c r="B103" s="408" t="s">
        <v>278</v>
      </c>
      <c r="C103" s="409" t="s">
        <v>17</v>
      </c>
      <c r="D103" s="410">
        <v>20</v>
      </c>
      <c r="E103" s="410">
        <v>213.71</v>
      </c>
      <c r="F103" s="780"/>
      <c r="G103" s="1244" t="s">
        <v>0</v>
      </c>
      <c r="H103" s="1245" t="s">
        <v>278</v>
      </c>
      <c r="I103" s="1205" t="s">
        <v>44</v>
      </c>
      <c r="J103" s="619">
        <v>24</v>
      </c>
      <c r="K103" s="619">
        <v>256.45</v>
      </c>
      <c r="L103" s="788"/>
    </row>
    <row r="104" spans="1:12" s="50" customFormat="1" x14ac:dyDescent="0.3">
      <c r="A104" s="1183" t="s">
        <v>77</v>
      </c>
      <c r="B104" s="408" t="s">
        <v>69</v>
      </c>
      <c r="C104" s="409" t="s">
        <v>22</v>
      </c>
      <c r="D104" s="410">
        <v>24</v>
      </c>
      <c r="E104" s="410">
        <v>3.9199999999999995</v>
      </c>
      <c r="F104" s="781"/>
      <c r="G104" s="1244" t="s">
        <v>77</v>
      </c>
      <c r="H104" s="1245" t="s">
        <v>69</v>
      </c>
      <c r="I104" s="1205" t="s">
        <v>22</v>
      </c>
      <c r="J104" s="619">
        <v>24</v>
      </c>
      <c r="K104" s="619">
        <v>3.9199999999999995</v>
      </c>
      <c r="L104" s="786"/>
    </row>
    <row r="105" spans="1:12" s="50" customFormat="1" x14ac:dyDescent="0.3">
      <c r="A105" s="1183" t="s">
        <v>23</v>
      </c>
      <c r="B105" s="408" t="s">
        <v>144</v>
      </c>
      <c r="C105" s="409" t="s">
        <v>2</v>
      </c>
      <c r="D105" s="410">
        <v>15</v>
      </c>
      <c r="E105" s="410">
        <v>88</v>
      </c>
      <c r="F105" s="1246"/>
      <c r="G105" s="1244" t="s">
        <v>23</v>
      </c>
      <c r="H105" s="1245" t="s">
        <v>144</v>
      </c>
      <c r="I105" s="1205" t="s">
        <v>2</v>
      </c>
      <c r="J105" s="619">
        <v>15</v>
      </c>
      <c r="K105" s="619">
        <v>88</v>
      </c>
      <c r="L105" s="792"/>
    </row>
    <row r="106" spans="1:12" s="50" customFormat="1" x14ac:dyDescent="0.3">
      <c r="A106" s="1183" t="s">
        <v>51</v>
      </c>
      <c r="B106" s="408" t="s">
        <v>107</v>
      </c>
      <c r="C106" s="409" t="s">
        <v>14</v>
      </c>
      <c r="D106" s="410">
        <v>3.4</v>
      </c>
      <c r="E106" s="410">
        <v>93.2</v>
      </c>
      <c r="F106" s="1247"/>
      <c r="G106" s="1244" t="s">
        <v>51</v>
      </c>
      <c r="H106" s="1245" t="s">
        <v>107</v>
      </c>
      <c r="I106" s="1205" t="s">
        <v>14</v>
      </c>
      <c r="J106" s="619">
        <v>3.4</v>
      </c>
      <c r="K106" s="619">
        <v>93.2</v>
      </c>
      <c r="L106" s="786"/>
    </row>
    <row r="107" spans="1:12" s="50" customFormat="1" x14ac:dyDescent="0.3">
      <c r="A107" s="1183" t="s">
        <v>15</v>
      </c>
      <c r="B107" s="408" t="s">
        <v>108</v>
      </c>
      <c r="C107" s="409" t="s">
        <v>65</v>
      </c>
      <c r="D107" s="410">
        <v>1.2</v>
      </c>
      <c r="E107" s="410">
        <v>21.5</v>
      </c>
      <c r="F107" s="1246"/>
      <c r="G107" s="1244" t="s">
        <v>15</v>
      </c>
      <c r="H107" s="1245" t="s">
        <v>108</v>
      </c>
      <c r="I107" s="1205" t="s">
        <v>65</v>
      </c>
      <c r="J107" s="619">
        <v>1.2</v>
      </c>
      <c r="K107" s="619">
        <v>21.5</v>
      </c>
      <c r="L107" s="786"/>
    </row>
    <row r="108" spans="1:12" s="25" customFormat="1" ht="19.5" customHeight="1" x14ac:dyDescent="0.3">
      <c r="A108" s="5"/>
      <c r="B108" s="408"/>
      <c r="C108" s="409"/>
      <c r="D108" s="410"/>
      <c r="E108" s="410"/>
      <c r="F108" s="817"/>
      <c r="G108" s="1248"/>
      <c r="H108" s="1245"/>
      <c r="I108" s="1205"/>
      <c r="J108" s="619"/>
      <c r="K108" s="619"/>
      <c r="L108" s="788"/>
    </row>
    <row r="109" spans="1:12" s="25" customFormat="1" ht="19.5" customHeight="1" x14ac:dyDescent="0.3">
      <c r="A109" s="1183"/>
      <c r="B109" s="408"/>
      <c r="C109" s="409"/>
      <c r="D109" s="410"/>
      <c r="E109" s="410"/>
      <c r="F109" s="783"/>
      <c r="G109" s="1248"/>
      <c r="H109" s="1245"/>
      <c r="I109" s="1205"/>
      <c r="J109" s="619"/>
      <c r="K109" s="619"/>
      <c r="L109" s="788"/>
    </row>
    <row r="110" spans="1:12" s="50" customFormat="1" x14ac:dyDescent="0.3">
      <c r="A110" s="5"/>
      <c r="B110" s="408"/>
      <c r="C110" s="409"/>
      <c r="D110" s="410"/>
      <c r="E110" s="410"/>
      <c r="F110" s="783"/>
      <c r="G110" s="1248"/>
      <c r="H110" s="1245"/>
      <c r="I110" s="1205"/>
      <c r="J110" s="619"/>
      <c r="K110" s="619"/>
      <c r="L110" s="792"/>
    </row>
    <row r="111" spans="1:12" s="25" customFormat="1" x14ac:dyDescent="0.3">
      <c r="A111" s="1183"/>
      <c r="B111" s="408"/>
      <c r="C111" s="409" t="s">
        <v>128</v>
      </c>
      <c r="D111" s="410">
        <f>SUM(D101:D110)</f>
        <v>198.6</v>
      </c>
      <c r="E111" s="410">
        <f>SUM(E101:E110)</f>
        <v>888.38</v>
      </c>
      <c r="F111" s="783"/>
      <c r="G111" s="1244"/>
      <c r="H111" s="1245"/>
      <c r="I111" s="1205" t="s">
        <v>128</v>
      </c>
      <c r="J111" s="619">
        <f>SUM(J101:J110)</f>
        <v>217.6</v>
      </c>
      <c r="K111" s="619">
        <f>SUM(K101:K110)</f>
        <v>1021.5200000000001</v>
      </c>
      <c r="L111" s="788"/>
    </row>
    <row r="112" spans="1:12" s="25" customFormat="1" x14ac:dyDescent="0.3">
      <c r="A112" s="5"/>
      <c r="B112" s="408"/>
      <c r="C112" s="409"/>
      <c r="D112" s="410"/>
      <c r="E112" s="410"/>
      <c r="F112" s="783"/>
      <c r="G112" s="1248"/>
      <c r="H112" s="1245"/>
      <c r="I112" s="1205"/>
      <c r="J112" s="619"/>
      <c r="K112" s="619"/>
      <c r="L112" s="788"/>
    </row>
    <row r="113" spans="1:16" s="25" customFormat="1" x14ac:dyDescent="0.3">
      <c r="A113" s="5"/>
      <c r="B113" s="408"/>
      <c r="C113" s="409"/>
      <c r="D113" s="410"/>
      <c r="E113" s="410"/>
      <c r="F113" s="783"/>
      <c r="G113" s="1248"/>
      <c r="H113" s="1245"/>
      <c r="I113" s="1205"/>
      <c r="J113" s="619"/>
      <c r="K113" s="619"/>
      <c r="L113" s="788"/>
    </row>
    <row r="114" spans="1:16" s="25" customFormat="1" x14ac:dyDescent="0.3">
      <c r="A114" s="1183"/>
      <c r="B114" s="408"/>
      <c r="C114" s="409" t="s">
        <v>136</v>
      </c>
      <c r="D114" s="410">
        <f>+D111+D85</f>
        <v>419.6</v>
      </c>
      <c r="E114" s="410">
        <f>+E111+E85</f>
        <v>1439.1999999999998</v>
      </c>
      <c r="F114" s="783"/>
      <c r="G114" s="1206"/>
      <c r="H114" s="1206"/>
      <c r="I114" s="1206" t="s">
        <v>136</v>
      </c>
      <c r="J114" s="619">
        <f>+J111+J85</f>
        <v>458.6</v>
      </c>
      <c r="K114" s="619">
        <f>+K111+K85</f>
        <v>1592.3400000000001</v>
      </c>
      <c r="L114" s="788"/>
    </row>
    <row r="115" spans="1:16" s="25" customFormat="1" ht="18.75" customHeight="1" x14ac:dyDescent="0.3">
      <c r="B115" s="404"/>
      <c r="C115" s="404"/>
      <c r="D115" s="403"/>
      <c r="E115" s="405"/>
      <c r="F115" s="783"/>
      <c r="G115" s="1208"/>
      <c r="H115" s="1207"/>
      <c r="I115" s="1207"/>
      <c r="J115" s="610"/>
      <c r="K115" s="1195"/>
      <c r="L115" s="788"/>
    </row>
    <row r="116" spans="1:16" s="25" customFormat="1" ht="18.75" customHeight="1" x14ac:dyDescent="0.3">
      <c r="B116" s="404"/>
      <c r="C116" s="404"/>
      <c r="D116" s="403"/>
      <c r="E116" s="405"/>
      <c r="F116" s="817"/>
      <c r="G116" s="1208"/>
      <c r="H116" s="1207"/>
      <c r="I116" s="1207"/>
      <c r="J116" s="610"/>
      <c r="K116" s="1195"/>
      <c r="L116" s="788"/>
    </row>
    <row r="117" spans="1:16" s="25" customFormat="1" ht="18.75" customHeight="1" x14ac:dyDescent="0.3">
      <c r="B117" s="404"/>
      <c r="C117" s="404"/>
      <c r="D117" s="403"/>
      <c r="E117" s="405"/>
      <c r="F117" s="817"/>
      <c r="G117" s="1208"/>
      <c r="H117" s="1207"/>
      <c r="I117" s="1207"/>
      <c r="J117" s="610"/>
      <c r="K117" s="1195"/>
      <c r="L117" s="788"/>
    </row>
    <row r="118" spans="1:16" s="25" customFormat="1" x14ac:dyDescent="0.3">
      <c r="A118" s="461"/>
      <c r="B118" s="413"/>
      <c r="C118" s="1249"/>
      <c r="D118" s="819"/>
      <c r="E118" s="819"/>
      <c r="F118" s="818"/>
      <c r="G118" s="1250"/>
      <c r="H118" s="1250"/>
      <c r="I118" s="1250"/>
      <c r="J118" s="621"/>
      <c r="K118" s="621"/>
      <c r="L118" s="788"/>
    </row>
    <row r="119" spans="1:16" s="25" customFormat="1" ht="18.75" customHeight="1" x14ac:dyDescent="0.3">
      <c r="B119" s="414" t="s">
        <v>130</v>
      </c>
      <c r="C119" s="403"/>
      <c r="D119" s="415" t="s">
        <v>131</v>
      </c>
      <c r="E119" s="404"/>
      <c r="F119" s="817"/>
      <c r="G119" s="1208"/>
      <c r="H119" s="1251" t="s">
        <v>130</v>
      </c>
      <c r="I119" s="1208"/>
      <c r="J119" s="624" t="s">
        <v>131</v>
      </c>
      <c r="K119" s="609"/>
      <c r="L119" s="788"/>
    </row>
    <row r="120" spans="1:16" s="25" customFormat="1" ht="51.75" customHeight="1" x14ac:dyDescent="0.3">
      <c r="B120" s="38" t="s">
        <v>132</v>
      </c>
      <c r="D120" s="38" t="s">
        <v>140</v>
      </c>
      <c r="E120" s="39"/>
      <c r="F120" s="606"/>
      <c r="G120" s="610"/>
      <c r="H120" s="625" t="s">
        <v>139</v>
      </c>
      <c r="I120" s="610"/>
      <c r="J120" s="625" t="s">
        <v>140</v>
      </c>
      <c r="K120" s="626"/>
      <c r="L120" s="788"/>
    </row>
    <row r="121" spans="1:16" s="25" customFormat="1" ht="22.5" customHeight="1" x14ac:dyDescent="0.3">
      <c r="B121" s="38"/>
      <c r="D121" s="38"/>
      <c r="E121" s="39"/>
      <c r="F121" s="606"/>
      <c r="G121" s="625"/>
      <c r="H121" s="610"/>
      <c r="I121" s="625"/>
      <c r="J121" s="626"/>
      <c r="K121" s="625"/>
      <c r="L121" s="788"/>
    </row>
    <row r="122" spans="1:16" s="25" customFormat="1" ht="18.75" customHeight="1" x14ac:dyDescent="0.3">
      <c r="A122" s="848"/>
      <c r="B122" s="849"/>
      <c r="C122" s="849"/>
      <c r="D122" s="849"/>
      <c r="E122" s="849"/>
      <c r="F122" s="853"/>
      <c r="G122" s="848"/>
      <c r="H122" s="849"/>
      <c r="I122" s="849"/>
      <c r="J122" s="849"/>
      <c r="K122" s="849"/>
      <c r="L122" s="788"/>
    </row>
    <row r="123" spans="1:16" x14ac:dyDescent="0.3">
      <c r="A123" s="25"/>
      <c r="B123" s="20"/>
      <c r="C123" s="20"/>
      <c r="D123" s="20"/>
      <c r="E123" s="20"/>
      <c r="F123" s="606"/>
      <c r="G123" s="25"/>
      <c r="H123" s="20"/>
      <c r="I123" s="20"/>
      <c r="J123" s="20"/>
      <c r="K123" s="20"/>
    </row>
    <row r="124" spans="1:16" s="25" customFormat="1" ht="18.75" customHeight="1" x14ac:dyDescent="0.3">
      <c r="B124" s="22" t="s">
        <v>115</v>
      </c>
      <c r="C124" s="20"/>
      <c r="D124" s="20"/>
      <c r="E124" s="20"/>
      <c r="F124" s="606"/>
      <c r="H124" s="22" t="s">
        <v>115</v>
      </c>
      <c r="I124" s="20"/>
      <c r="J124" s="20"/>
      <c r="K124" s="20"/>
      <c r="L124" s="788"/>
    </row>
    <row r="125" spans="1:16" s="25" customFormat="1" ht="18.75" customHeight="1" x14ac:dyDescent="0.3">
      <c r="B125" s="22" t="s">
        <v>137</v>
      </c>
      <c r="C125" s="20"/>
      <c r="D125" s="20"/>
      <c r="E125" s="20"/>
      <c r="F125" s="606"/>
      <c r="H125" s="22" t="s">
        <v>138</v>
      </c>
      <c r="I125" s="20"/>
      <c r="J125" s="20"/>
      <c r="K125" s="20"/>
      <c r="L125" s="788"/>
    </row>
    <row r="126" spans="1:16" s="25" customFormat="1" ht="18.75" customHeight="1" x14ac:dyDescent="0.3">
      <c r="B126" s="20"/>
      <c r="C126" s="20"/>
      <c r="D126" s="20"/>
      <c r="E126" s="20"/>
      <c r="F126" s="606"/>
      <c r="H126" s="20"/>
      <c r="I126" s="20"/>
      <c r="J126" s="20"/>
      <c r="K126" s="20"/>
      <c r="L126" s="788"/>
    </row>
    <row r="127" spans="1:16" s="25" customFormat="1" ht="18.75" customHeight="1" x14ac:dyDescent="0.3">
      <c r="B127" s="20"/>
      <c r="C127" s="20"/>
      <c r="E127" s="603" t="s">
        <v>116</v>
      </c>
      <c r="F127" s="606"/>
      <c r="H127" s="20"/>
      <c r="I127" s="20"/>
      <c r="K127" s="603" t="s">
        <v>116</v>
      </c>
      <c r="L127" s="789"/>
      <c r="M127" s="603"/>
      <c r="N127" s="603"/>
      <c r="O127" s="603"/>
      <c r="P127" s="603"/>
    </row>
    <row r="128" spans="1:16" s="25" customFormat="1" ht="18.75" customHeight="1" x14ac:dyDescent="0.3">
      <c r="B128" s="20"/>
      <c r="C128" s="20"/>
      <c r="E128" s="603" t="s">
        <v>134</v>
      </c>
      <c r="F128" s="606"/>
      <c r="H128" s="20"/>
      <c r="I128" s="20"/>
      <c r="K128" s="603" t="s">
        <v>134</v>
      </c>
      <c r="L128" s="789"/>
      <c r="M128" s="603"/>
      <c r="N128" s="603"/>
      <c r="O128" s="603"/>
      <c r="P128" s="603"/>
    </row>
    <row r="129" spans="1:16" s="25" customFormat="1" ht="18.75" customHeight="1" x14ac:dyDescent="0.3">
      <c r="B129" s="20"/>
      <c r="C129" s="20"/>
      <c r="E129" s="603" t="s">
        <v>117</v>
      </c>
      <c r="F129" s="606"/>
      <c r="H129" s="20"/>
      <c r="I129" s="20"/>
      <c r="K129" s="603" t="s">
        <v>117</v>
      </c>
      <c r="L129" s="789"/>
      <c r="M129" s="603"/>
      <c r="N129" s="603"/>
      <c r="O129" s="603"/>
      <c r="P129" s="603"/>
    </row>
    <row r="130" spans="1:16" s="25" customFormat="1" ht="18.75" customHeight="1" x14ac:dyDescent="0.3">
      <c r="B130" s="20"/>
      <c r="C130" s="20"/>
      <c r="E130" s="603" t="s">
        <v>417</v>
      </c>
      <c r="F130" s="606"/>
      <c r="H130" s="20"/>
      <c r="I130" s="20"/>
      <c r="K130" s="603" t="s">
        <v>417</v>
      </c>
      <c r="L130" s="789"/>
      <c r="M130" s="603"/>
      <c r="N130" s="603"/>
      <c r="O130" s="603"/>
      <c r="P130" s="603"/>
    </row>
    <row r="131" spans="1:16" s="25" customFormat="1" ht="18.75" customHeight="1" x14ac:dyDescent="0.3">
      <c r="B131" s="20"/>
      <c r="C131" s="20"/>
      <c r="D131" s="20"/>
      <c r="E131" s="20"/>
      <c r="F131" s="656"/>
      <c r="I131" s="20"/>
      <c r="J131" s="20"/>
      <c r="K131" s="20"/>
      <c r="L131" s="788"/>
    </row>
    <row r="132" spans="1:16" s="25" customFormat="1" ht="18.75" customHeight="1" x14ac:dyDescent="0.3">
      <c r="B132" s="20"/>
      <c r="C132" s="20"/>
      <c r="D132" s="20"/>
      <c r="E132" s="20"/>
      <c r="F132" s="656"/>
      <c r="H132" s="20"/>
      <c r="I132" s="20"/>
      <c r="J132" s="20"/>
      <c r="K132" s="20"/>
      <c r="L132" s="788"/>
    </row>
    <row r="133" spans="1:16" s="25" customFormat="1" ht="18.75" customHeight="1" x14ac:dyDescent="0.3">
      <c r="B133" s="20"/>
      <c r="C133" s="20"/>
      <c r="D133" s="20"/>
      <c r="E133" s="20"/>
      <c r="F133" s="656"/>
      <c r="H133" s="20"/>
      <c r="I133" s="20"/>
      <c r="J133" s="20"/>
      <c r="K133" s="20"/>
      <c r="L133" s="788"/>
    </row>
    <row r="134" spans="1:16" s="25" customFormat="1" ht="18.75" customHeight="1" x14ac:dyDescent="0.3">
      <c r="B134" s="1612" t="s">
        <v>119</v>
      </c>
      <c r="C134" s="1612"/>
      <c r="D134" s="1612"/>
      <c r="E134" s="26"/>
      <c r="F134" s="606"/>
      <c r="H134" s="1612" t="s">
        <v>119</v>
      </c>
      <c r="I134" s="1612"/>
      <c r="J134" s="1612"/>
      <c r="K134" s="26"/>
      <c r="L134" s="788"/>
    </row>
    <row r="135" spans="1:16" s="25" customFormat="1" ht="18.75" customHeight="1" x14ac:dyDescent="0.3">
      <c r="B135" s="1610">
        <v>45418</v>
      </c>
      <c r="C135" s="1610"/>
      <c r="D135" s="1610"/>
      <c r="E135" s="27"/>
      <c r="F135" s="606"/>
      <c r="H135" s="1610">
        <f>B135</f>
        <v>45418</v>
      </c>
      <c r="I135" s="1610"/>
      <c r="J135" s="1610"/>
      <c r="K135" s="27"/>
      <c r="L135" s="788"/>
    </row>
    <row r="136" spans="1:16" s="25" customFormat="1" ht="18.75" customHeight="1" x14ac:dyDescent="0.3">
      <c r="B136" s="20"/>
      <c r="C136" s="20"/>
      <c r="D136" s="20"/>
      <c r="E136" s="27"/>
      <c r="F136" s="606"/>
      <c r="H136" s="20"/>
      <c r="I136" s="20"/>
      <c r="J136" s="20"/>
      <c r="K136" s="27"/>
      <c r="L136" s="788"/>
    </row>
    <row r="137" spans="1:16" s="25" customFormat="1" ht="18.75" customHeight="1" x14ac:dyDescent="0.3">
      <c r="B137" s="1242"/>
      <c r="C137" s="20"/>
      <c r="D137" s="20"/>
      <c r="E137" s="27"/>
      <c r="F137" s="606"/>
      <c r="H137" s="1242"/>
      <c r="I137" s="20"/>
      <c r="J137" s="20"/>
      <c r="K137" s="27"/>
      <c r="L137" s="788"/>
    </row>
    <row r="138" spans="1:16" s="25" customFormat="1" ht="18.75" customHeight="1" x14ac:dyDescent="0.3">
      <c r="A138" s="28" t="s">
        <v>120</v>
      </c>
      <c r="B138" s="29" t="s">
        <v>121</v>
      </c>
      <c r="C138" s="1611" t="s">
        <v>122</v>
      </c>
      <c r="D138" s="1611"/>
      <c r="E138" s="1611"/>
      <c r="F138" s="606"/>
      <c r="G138" s="28" t="s">
        <v>120</v>
      </c>
      <c r="H138" s="29" t="s">
        <v>121</v>
      </c>
      <c r="I138" s="1611" t="s">
        <v>123</v>
      </c>
      <c r="J138" s="1611"/>
      <c r="K138" s="1611"/>
      <c r="L138" s="788"/>
    </row>
    <row r="139" spans="1:16" s="25" customFormat="1" ht="18.75" customHeight="1" x14ac:dyDescent="0.3">
      <c r="A139" s="28" t="s">
        <v>124</v>
      </c>
      <c r="B139" s="28" t="s">
        <v>265</v>
      </c>
      <c r="C139" s="29" t="s">
        <v>125</v>
      </c>
      <c r="D139" s="1243" t="s">
        <v>126</v>
      </c>
      <c r="E139" s="1243" t="s">
        <v>127</v>
      </c>
      <c r="F139" s="606"/>
      <c r="G139" s="28" t="s">
        <v>124</v>
      </c>
      <c r="H139" s="28" t="s">
        <v>265</v>
      </c>
      <c r="I139" s="29" t="s">
        <v>125</v>
      </c>
      <c r="J139" s="1243" t="s">
        <v>126</v>
      </c>
      <c r="K139" s="1243" t="s">
        <v>127</v>
      </c>
      <c r="L139" s="788"/>
    </row>
    <row r="140" spans="1:16" s="4" customFormat="1" x14ac:dyDescent="0.3">
      <c r="A140" s="1243">
        <v>1</v>
      </c>
      <c r="B140" s="6" t="s">
        <v>270</v>
      </c>
      <c r="C140" s="2" t="s">
        <v>46</v>
      </c>
      <c r="D140" s="3">
        <v>30</v>
      </c>
      <c r="E140" s="3">
        <v>205.8</v>
      </c>
      <c r="F140" s="606"/>
      <c r="G140" s="1243">
        <v>1</v>
      </c>
      <c r="H140" s="6" t="s">
        <v>270</v>
      </c>
      <c r="I140" s="2" t="s">
        <v>46</v>
      </c>
      <c r="J140" s="3">
        <v>30</v>
      </c>
      <c r="K140" s="3">
        <v>205.8</v>
      </c>
      <c r="L140" s="790"/>
    </row>
    <row r="141" spans="1:16" s="50" customFormat="1" x14ac:dyDescent="0.3">
      <c r="A141" s="1243" t="s">
        <v>3</v>
      </c>
      <c r="B141" s="6" t="s">
        <v>64</v>
      </c>
      <c r="C141" s="2" t="s">
        <v>65</v>
      </c>
      <c r="D141" s="3">
        <v>13.5</v>
      </c>
      <c r="E141" s="3">
        <v>75</v>
      </c>
      <c r="F141" s="1057"/>
      <c r="G141" s="1243" t="s">
        <v>3</v>
      </c>
      <c r="H141" s="6" t="s">
        <v>64</v>
      </c>
      <c r="I141" s="2" t="s">
        <v>65</v>
      </c>
      <c r="J141" s="3">
        <v>13.5</v>
      </c>
      <c r="K141" s="3">
        <v>75</v>
      </c>
      <c r="L141" s="786"/>
    </row>
    <row r="142" spans="1:16" s="25" customFormat="1" x14ac:dyDescent="0.3">
      <c r="A142" s="1243" t="s">
        <v>0</v>
      </c>
      <c r="B142" s="6" t="s">
        <v>102</v>
      </c>
      <c r="C142" s="2" t="s">
        <v>68</v>
      </c>
      <c r="D142" s="3">
        <v>30</v>
      </c>
      <c r="E142" s="3">
        <v>84</v>
      </c>
      <c r="F142" s="908">
        <v>345.4</v>
      </c>
      <c r="G142" s="1243" t="s">
        <v>0</v>
      </c>
      <c r="H142" s="6" t="s">
        <v>102</v>
      </c>
      <c r="I142" s="2" t="s">
        <v>68</v>
      </c>
      <c r="J142" s="3">
        <v>30</v>
      </c>
      <c r="K142" s="3">
        <v>84</v>
      </c>
      <c r="L142" s="788"/>
    </row>
    <row r="143" spans="1:16" s="25" customFormat="1" x14ac:dyDescent="0.3">
      <c r="A143" s="5">
        <v>4</v>
      </c>
      <c r="B143" s="6" t="s">
        <v>114</v>
      </c>
      <c r="C143" s="2" t="s">
        <v>2</v>
      </c>
      <c r="D143" s="3">
        <v>6</v>
      </c>
      <c r="E143" s="3">
        <v>28</v>
      </c>
      <c r="F143" s="606">
        <v>140.30000000000001</v>
      </c>
      <c r="G143" s="5">
        <v>4</v>
      </c>
      <c r="H143" s="6" t="s">
        <v>114</v>
      </c>
      <c r="I143" s="2" t="s">
        <v>2</v>
      </c>
      <c r="J143" s="3">
        <v>6</v>
      </c>
      <c r="K143" s="3">
        <v>28</v>
      </c>
      <c r="L143" s="788"/>
    </row>
    <row r="144" spans="1:16" s="50" customFormat="1" x14ac:dyDescent="0.3">
      <c r="A144" s="1243" t="s">
        <v>23</v>
      </c>
      <c r="B144" s="6" t="s">
        <v>107</v>
      </c>
      <c r="C144" s="2" t="s">
        <v>14</v>
      </c>
      <c r="D144" s="3">
        <v>3.4</v>
      </c>
      <c r="E144" s="3">
        <v>93.2</v>
      </c>
      <c r="F144" s="606"/>
      <c r="G144" s="1243" t="s">
        <v>23</v>
      </c>
      <c r="H144" s="6" t="s">
        <v>107</v>
      </c>
      <c r="I144" s="2" t="s">
        <v>14</v>
      </c>
      <c r="J144" s="3">
        <v>3.4</v>
      </c>
      <c r="K144" s="3">
        <v>93.2</v>
      </c>
      <c r="L144" s="786"/>
    </row>
    <row r="145" spans="1:12" s="25" customFormat="1" x14ac:dyDescent="0.3">
      <c r="A145" s="5">
        <v>6</v>
      </c>
      <c r="B145" s="6" t="s">
        <v>37</v>
      </c>
      <c r="C145" s="2" t="s">
        <v>5</v>
      </c>
      <c r="D145" s="3">
        <v>150</v>
      </c>
      <c r="E145" s="3">
        <v>140.29999999999998</v>
      </c>
      <c r="F145" s="656"/>
      <c r="G145" s="5">
        <v>6</v>
      </c>
      <c r="H145" s="6" t="s">
        <v>37</v>
      </c>
      <c r="I145" s="2" t="s">
        <v>5</v>
      </c>
      <c r="J145" s="3">
        <v>150</v>
      </c>
      <c r="K145" s="3">
        <v>140.29999999999998</v>
      </c>
      <c r="L145" s="788"/>
    </row>
    <row r="146" spans="1:12" s="25" customFormat="1" x14ac:dyDescent="0.3">
      <c r="A146" s="5"/>
      <c r="B146" s="6"/>
      <c r="C146" s="2"/>
      <c r="D146" s="3"/>
      <c r="E146" s="3"/>
      <c r="F146" s="1060"/>
      <c r="G146" s="5"/>
      <c r="H146" s="6"/>
      <c r="I146" s="2"/>
      <c r="J146" s="3"/>
      <c r="K146" s="3"/>
      <c r="L146" s="788"/>
    </row>
    <row r="147" spans="1:12" s="25" customFormat="1" x14ac:dyDescent="0.3">
      <c r="A147" s="5"/>
      <c r="B147" s="6"/>
      <c r="C147" s="2"/>
      <c r="D147" s="3"/>
      <c r="E147" s="3"/>
      <c r="F147" s="593"/>
      <c r="G147" s="5"/>
      <c r="H147" s="6"/>
      <c r="I147" s="2"/>
      <c r="J147" s="3"/>
      <c r="K147" s="3"/>
      <c r="L147" s="788"/>
    </row>
    <row r="148" spans="1:12" s="25" customFormat="1" x14ac:dyDescent="0.3">
      <c r="A148" s="5"/>
      <c r="B148" s="6"/>
      <c r="C148" s="2" t="s">
        <v>128</v>
      </c>
      <c r="D148" s="3">
        <f>SUM(D140:D146)</f>
        <v>232.9</v>
      </c>
      <c r="E148" s="3">
        <f>SUM(E140:E146)</f>
        <v>626.29999999999995</v>
      </c>
      <c r="F148" s="593"/>
      <c r="G148" s="5"/>
      <c r="H148" s="6"/>
      <c r="I148" s="2" t="s">
        <v>128</v>
      </c>
      <c r="J148" s="3">
        <f>SUM(J140:J146)</f>
        <v>232.9</v>
      </c>
      <c r="K148" s="3">
        <f>SUM(K140:K146)</f>
        <v>626.29999999999995</v>
      </c>
      <c r="L148" s="788"/>
    </row>
    <row r="149" spans="1:12" s="25" customFormat="1" hidden="1" x14ac:dyDescent="0.3">
      <c r="A149" s="5"/>
      <c r="B149" s="6"/>
      <c r="C149" s="2"/>
      <c r="D149" s="3"/>
      <c r="E149" s="3"/>
      <c r="F149" s="593"/>
      <c r="G149" s="5"/>
      <c r="H149" s="6"/>
      <c r="I149" s="2"/>
      <c r="J149" s="3"/>
      <c r="K149" s="3"/>
      <c r="L149" s="788"/>
    </row>
    <row r="150" spans="1:12" s="25" customFormat="1" hidden="1" x14ac:dyDescent="0.3">
      <c r="A150" s="5">
        <v>1</v>
      </c>
      <c r="B150" s="6" t="s">
        <v>1</v>
      </c>
      <c r="C150" s="2" t="s">
        <v>5</v>
      </c>
      <c r="D150" s="3">
        <v>200</v>
      </c>
      <c r="E150" s="3">
        <v>86</v>
      </c>
      <c r="F150" s="593"/>
      <c r="G150" s="5">
        <v>1</v>
      </c>
      <c r="H150" s="6" t="s">
        <v>1</v>
      </c>
      <c r="I150" s="2" t="s">
        <v>5</v>
      </c>
      <c r="J150" s="3">
        <v>200</v>
      </c>
      <c r="K150" s="3">
        <v>86</v>
      </c>
      <c r="L150" s="788"/>
    </row>
    <row r="151" spans="1:12" s="25" customFormat="1" hidden="1" x14ac:dyDescent="0.3">
      <c r="A151" s="5">
        <v>2</v>
      </c>
      <c r="B151" s="6" t="s">
        <v>238</v>
      </c>
      <c r="C151" s="2" t="s">
        <v>251</v>
      </c>
      <c r="D151" s="3">
        <v>225</v>
      </c>
      <c r="E151" s="3">
        <v>114</v>
      </c>
      <c r="F151" s="593"/>
      <c r="G151" s="5">
        <v>2</v>
      </c>
      <c r="H151" s="6" t="s">
        <v>238</v>
      </c>
      <c r="I151" s="2" t="s">
        <v>251</v>
      </c>
      <c r="J151" s="3">
        <v>225</v>
      </c>
      <c r="K151" s="3">
        <v>114</v>
      </c>
      <c r="L151" s="788"/>
    </row>
    <row r="152" spans="1:12" s="25" customFormat="1" hidden="1" x14ac:dyDescent="0.3">
      <c r="A152" s="5">
        <v>3</v>
      </c>
      <c r="B152" s="6" t="s">
        <v>93</v>
      </c>
      <c r="C152" s="2" t="s">
        <v>5</v>
      </c>
      <c r="D152" s="3">
        <v>135</v>
      </c>
      <c r="E152" s="3">
        <v>94.25</v>
      </c>
      <c r="F152" s="593"/>
      <c r="G152" s="5">
        <v>3</v>
      </c>
      <c r="H152" s="6" t="s">
        <v>93</v>
      </c>
      <c r="I152" s="2" t="s">
        <v>5</v>
      </c>
      <c r="J152" s="3">
        <v>135</v>
      </c>
      <c r="K152" s="3">
        <v>94.25</v>
      </c>
      <c r="L152" s="788"/>
    </row>
    <row r="153" spans="1:12" s="25" customFormat="1" hidden="1" x14ac:dyDescent="0.3">
      <c r="A153" s="5">
        <v>4</v>
      </c>
      <c r="B153" s="6" t="s">
        <v>253</v>
      </c>
      <c r="C153" s="2" t="s">
        <v>218</v>
      </c>
      <c r="D153" s="3">
        <v>125</v>
      </c>
      <c r="E153" s="3">
        <v>146.4</v>
      </c>
      <c r="F153" s="593"/>
      <c r="G153" s="5">
        <v>4</v>
      </c>
      <c r="H153" s="6" t="s">
        <v>253</v>
      </c>
      <c r="I153" s="2" t="s">
        <v>218</v>
      </c>
      <c r="J153" s="3">
        <v>125</v>
      </c>
      <c r="K153" s="3">
        <v>146.4</v>
      </c>
      <c r="L153" s="788"/>
    </row>
    <row r="154" spans="1:12" s="25" customFormat="1" hidden="1" x14ac:dyDescent="0.3">
      <c r="A154" s="5">
        <v>5</v>
      </c>
      <c r="B154" s="6" t="s">
        <v>255</v>
      </c>
      <c r="C154" s="2" t="s">
        <v>218</v>
      </c>
      <c r="D154" s="3">
        <v>80</v>
      </c>
      <c r="E154" s="3">
        <v>105.16</v>
      </c>
      <c r="F154" s="593"/>
      <c r="G154" s="5">
        <v>5</v>
      </c>
      <c r="H154" s="6" t="s">
        <v>255</v>
      </c>
      <c r="I154" s="2" t="s">
        <v>218</v>
      </c>
      <c r="J154" s="3">
        <v>80</v>
      </c>
      <c r="K154" s="3">
        <v>105.16</v>
      </c>
      <c r="L154" s="788"/>
    </row>
    <row r="155" spans="1:12" s="25" customFormat="1" hidden="1" x14ac:dyDescent="0.3">
      <c r="A155" s="5">
        <v>6</v>
      </c>
      <c r="B155" s="6" t="s">
        <v>252</v>
      </c>
      <c r="C155" s="2" t="s">
        <v>251</v>
      </c>
      <c r="D155" s="3">
        <v>105</v>
      </c>
      <c r="E155" s="3">
        <v>142</v>
      </c>
      <c r="F155" s="593"/>
      <c r="G155" s="5">
        <v>6</v>
      </c>
      <c r="H155" s="6" t="s">
        <v>252</v>
      </c>
      <c r="I155" s="2" t="s">
        <v>251</v>
      </c>
      <c r="J155" s="3">
        <v>105</v>
      </c>
      <c r="K155" s="3">
        <v>142</v>
      </c>
      <c r="L155" s="788"/>
    </row>
    <row r="156" spans="1:12" s="25" customFormat="1" hidden="1" x14ac:dyDescent="0.3">
      <c r="A156" s="5">
        <v>7</v>
      </c>
      <c r="B156" s="6" t="s">
        <v>254</v>
      </c>
      <c r="C156" s="2" t="s">
        <v>218</v>
      </c>
      <c r="D156" s="3">
        <v>120</v>
      </c>
      <c r="E156" s="3">
        <v>144</v>
      </c>
      <c r="F156" s="593"/>
      <c r="G156" s="5">
        <v>7</v>
      </c>
      <c r="H156" s="6" t="s">
        <v>254</v>
      </c>
      <c r="I156" s="2" t="s">
        <v>218</v>
      </c>
      <c r="J156" s="3">
        <v>120</v>
      </c>
      <c r="K156" s="3">
        <v>144</v>
      </c>
      <c r="L156" s="788"/>
    </row>
    <row r="157" spans="1:12" s="25" customFormat="1" hidden="1" x14ac:dyDescent="0.3">
      <c r="A157" s="5">
        <v>8</v>
      </c>
      <c r="B157" s="6" t="s">
        <v>31</v>
      </c>
      <c r="C157" s="2" t="s">
        <v>5</v>
      </c>
      <c r="D157" s="3">
        <v>55</v>
      </c>
      <c r="E157" s="3">
        <v>88</v>
      </c>
      <c r="F157" s="593"/>
      <c r="G157" s="5">
        <v>8</v>
      </c>
      <c r="H157" s="6" t="s">
        <v>31</v>
      </c>
      <c r="I157" s="2" t="s">
        <v>5</v>
      </c>
      <c r="J157" s="3">
        <v>55</v>
      </c>
      <c r="K157" s="3">
        <v>88</v>
      </c>
      <c r="L157" s="788"/>
    </row>
    <row r="158" spans="1:12" s="50" customFormat="1" hidden="1" x14ac:dyDescent="0.3">
      <c r="A158" s="1243"/>
      <c r="B158" s="1"/>
      <c r="C158" s="1243"/>
      <c r="D158" s="7"/>
      <c r="E158" s="7"/>
      <c r="F158" s="593"/>
      <c r="G158" s="1243"/>
      <c r="H158" s="1"/>
      <c r="I158" s="1243"/>
      <c r="J158" s="7"/>
      <c r="K158" s="7"/>
      <c r="L158" s="792"/>
    </row>
    <row r="159" spans="1:12" s="25" customFormat="1" hidden="1" x14ac:dyDescent="0.3">
      <c r="A159" s="5"/>
      <c r="B159" s="6"/>
      <c r="C159" s="2" t="s">
        <v>128</v>
      </c>
      <c r="D159" s="3">
        <v>1045</v>
      </c>
      <c r="E159" s="3">
        <v>919.81</v>
      </c>
      <c r="F159" s="593"/>
      <c r="G159" s="5"/>
      <c r="H159" s="6"/>
      <c r="I159" s="2" t="s">
        <v>128</v>
      </c>
      <c r="J159" s="3">
        <v>1045</v>
      </c>
      <c r="K159" s="3">
        <v>919.81</v>
      </c>
      <c r="L159" s="788"/>
    </row>
    <row r="160" spans="1:12" s="25" customFormat="1" hidden="1" x14ac:dyDescent="0.3">
      <c r="A160" s="5"/>
      <c r="B160" s="6"/>
      <c r="C160" s="2"/>
      <c r="D160" s="3"/>
      <c r="E160" s="3"/>
      <c r="F160" s="593"/>
      <c r="G160" s="5"/>
      <c r="H160" s="6"/>
      <c r="I160" s="2"/>
      <c r="J160" s="3"/>
      <c r="K160" s="3"/>
      <c r="L160" s="788"/>
    </row>
    <row r="161" spans="1:12" s="25" customFormat="1" x14ac:dyDescent="0.3">
      <c r="A161" s="5"/>
      <c r="B161" s="6"/>
      <c r="C161" s="2"/>
      <c r="D161" s="3"/>
      <c r="E161" s="3"/>
      <c r="F161" s="593"/>
      <c r="G161" s="5"/>
      <c r="H161" s="6"/>
      <c r="I161" s="2"/>
      <c r="J161" s="3"/>
      <c r="K161" s="3"/>
      <c r="L161" s="788"/>
    </row>
    <row r="162" spans="1:12" s="25" customFormat="1" x14ac:dyDescent="0.3">
      <c r="A162" s="5"/>
      <c r="B162" s="6"/>
      <c r="C162" s="2"/>
      <c r="D162" s="3"/>
      <c r="E162" s="3"/>
      <c r="F162" s="593"/>
      <c r="G162" s="5"/>
      <c r="H162" s="6"/>
      <c r="I162" s="2"/>
      <c r="J162" s="3"/>
      <c r="K162" s="3"/>
      <c r="L162" s="788"/>
    </row>
    <row r="163" spans="1:12" s="25" customFormat="1" x14ac:dyDescent="0.3">
      <c r="A163" s="28" t="s">
        <v>124</v>
      </c>
      <c r="B163" s="3" t="s">
        <v>259</v>
      </c>
      <c r="C163" s="2" t="s">
        <v>125</v>
      </c>
      <c r="D163" s="3" t="s">
        <v>126</v>
      </c>
      <c r="E163" s="3" t="s">
        <v>127</v>
      </c>
      <c r="F163" s="593"/>
      <c r="G163" s="28" t="s">
        <v>124</v>
      </c>
      <c r="H163" s="3" t="s">
        <v>247</v>
      </c>
      <c r="I163" s="2" t="s">
        <v>125</v>
      </c>
      <c r="J163" s="3" t="s">
        <v>126</v>
      </c>
      <c r="K163" s="3" t="s">
        <v>127</v>
      </c>
      <c r="L163" s="788"/>
    </row>
    <row r="164" spans="1:12" s="25" customFormat="1" ht="19.5" customHeight="1" x14ac:dyDescent="0.3">
      <c r="A164" s="1243" t="s">
        <v>8</v>
      </c>
      <c r="B164" s="6" t="s">
        <v>350</v>
      </c>
      <c r="C164" s="2" t="s">
        <v>9</v>
      </c>
      <c r="D164" s="3">
        <v>70</v>
      </c>
      <c r="E164" s="3">
        <v>122</v>
      </c>
      <c r="F164" s="593"/>
      <c r="G164" s="1243" t="s">
        <v>8</v>
      </c>
      <c r="H164" s="6" t="s">
        <v>350</v>
      </c>
      <c r="I164" s="2" t="s">
        <v>9</v>
      </c>
      <c r="J164" s="3">
        <v>70</v>
      </c>
      <c r="K164" s="3">
        <v>122</v>
      </c>
      <c r="L164" s="788"/>
    </row>
    <row r="165" spans="1:12" s="50" customFormat="1" x14ac:dyDescent="0.3">
      <c r="A165" s="1243">
        <v>2</v>
      </c>
      <c r="B165" s="6" t="s">
        <v>103</v>
      </c>
      <c r="C165" s="2" t="s">
        <v>104</v>
      </c>
      <c r="D165" s="3">
        <v>50</v>
      </c>
      <c r="E165" s="3">
        <v>220</v>
      </c>
      <c r="F165" s="606"/>
      <c r="G165" s="1243">
        <v>2</v>
      </c>
      <c r="H165" s="6" t="s">
        <v>103</v>
      </c>
      <c r="I165" s="2" t="s">
        <v>104</v>
      </c>
      <c r="J165" s="3">
        <v>50</v>
      </c>
      <c r="K165" s="3">
        <v>220</v>
      </c>
      <c r="L165" s="786"/>
    </row>
    <row r="166" spans="1:12" s="50" customFormat="1" x14ac:dyDescent="0.3">
      <c r="A166" s="1243" t="s">
        <v>0</v>
      </c>
      <c r="B166" s="6" t="s">
        <v>260</v>
      </c>
      <c r="C166" s="2" t="s">
        <v>17</v>
      </c>
      <c r="D166" s="3">
        <v>25</v>
      </c>
      <c r="E166" s="3">
        <v>182.25</v>
      </c>
      <c r="F166" s="593"/>
      <c r="G166" s="1243" t="s">
        <v>0</v>
      </c>
      <c r="H166" s="6" t="s">
        <v>260</v>
      </c>
      <c r="I166" s="2" t="s">
        <v>44</v>
      </c>
      <c r="J166" s="3">
        <v>30</v>
      </c>
      <c r="K166" s="3">
        <v>218.7</v>
      </c>
      <c r="L166" s="792"/>
    </row>
    <row r="167" spans="1:12" s="50" customFormat="1" x14ac:dyDescent="0.3">
      <c r="A167" s="1243" t="s">
        <v>77</v>
      </c>
      <c r="B167" s="6" t="s">
        <v>69</v>
      </c>
      <c r="C167" s="2" t="s">
        <v>22</v>
      </c>
      <c r="D167" s="3">
        <v>24</v>
      </c>
      <c r="E167" s="3">
        <v>3.9199999999999995</v>
      </c>
      <c r="F167" s="1060"/>
      <c r="G167" s="1243" t="s">
        <v>77</v>
      </c>
      <c r="H167" s="6" t="s">
        <v>69</v>
      </c>
      <c r="I167" s="2" t="s">
        <v>22</v>
      </c>
      <c r="J167" s="3">
        <v>24</v>
      </c>
      <c r="K167" s="3">
        <v>3.9199999999999995</v>
      </c>
      <c r="L167" s="786"/>
    </row>
    <row r="168" spans="1:12" s="50" customFormat="1" x14ac:dyDescent="0.3">
      <c r="A168" s="1243" t="s">
        <v>23</v>
      </c>
      <c r="B168" s="6" t="s">
        <v>144</v>
      </c>
      <c r="C168" s="2" t="s">
        <v>2</v>
      </c>
      <c r="D168" s="3">
        <v>15</v>
      </c>
      <c r="E168" s="3">
        <v>88</v>
      </c>
      <c r="F168" s="1060"/>
      <c r="G168" s="1243" t="s">
        <v>23</v>
      </c>
      <c r="H168" s="6" t="s">
        <v>144</v>
      </c>
      <c r="I168" s="2" t="s">
        <v>2</v>
      </c>
      <c r="J168" s="3">
        <v>15</v>
      </c>
      <c r="K168" s="3">
        <v>88</v>
      </c>
      <c r="L168" s="792"/>
    </row>
    <row r="169" spans="1:12" s="50" customFormat="1" x14ac:dyDescent="0.3">
      <c r="A169" s="1243" t="s">
        <v>51</v>
      </c>
      <c r="B169" s="6" t="s">
        <v>107</v>
      </c>
      <c r="C169" s="2" t="s">
        <v>14</v>
      </c>
      <c r="D169" s="3">
        <v>3.4</v>
      </c>
      <c r="E169" s="3">
        <v>93.2</v>
      </c>
      <c r="F169" s="593"/>
      <c r="G169" s="1243" t="s">
        <v>51</v>
      </c>
      <c r="H169" s="6" t="s">
        <v>107</v>
      </c>
      <c r="I169" s="2" t="s">
        <v>14</v>
      </c>
      <c r="J169" s="3">
        <v>3.4</v>
      </c>
      <c r="K169" s="3">
        <v>93.2</v>
      </c>
      <c r="L169" s="786"/>
    </row>
    <row r="170" spans="1:12" s="50" customFormat="1" x14ac:dyDescent="0.3">
      <c r="A170" s="1243" t="s">
        <v>15</v>
      </c>
      <c r="B170" s="6" t="s">
        <v>108</v>
      </c>
      <c r="C170" s="2" t="s">
        <v>65</v>
      </c>
      <c r="D170" s="3">
        <v>1.2</v>
      </c>
      <c r="E170" s="3">
        <v>21.5</v>
      </c>
      <c r="F170" s="1060"/>
      <c r="G170" s="1243" t="s">
        <v>15</v>
      </c>
      <c r="H170" s="6" t="s">
        <v>108</v>
      </c>
      <c r="I170" s="2" t="s">
        <v>65</v>
      </c>
      <c r="J170" s="3">
        <v>1.2</v>
      </c>
      <c r="K170" s="3">
        <v>21.5</v>
      </c>
      <c r="L170" s="786"/>
    </row>
    <row r="171" spans="1:12" s="25" customFormat="1" ht="19.5" customHeight="1" x14ac:dyDescent="0.3">
      <c r="A171" s="1243"/>
      <c r="B171" s="6"/>
      <c r="C171" s="2"/>
      <c r="D171" s="3"/>
      <c r="E171" s="3"/>
      <c r="F171" s="594"/>
      <c r="G171" s="1243"/>
      <c r="H171" s="6"/>
      <c r="I171" s="2"/>
      <c r="J171" s="3"/>
      <c r="K171" s="3"/>
      <c r="L171" s="788"/>
    </row>
    <row r="172" spans="1:12" s="50" customFormat="1" x14ac:dyDescent="0.3">
      <c r="A172" s="5"/>
      <c r="B172" s="6"/>
      <c r="C172" s="2"/>
      <c r="D172" s="3"/>
      <c r="E172" s="3"/>
      <c r="F172" s="657"/>
      <c r="G172" s="5"/>
      <c r="H172" s="6"/>
      <c r="I172" s="2"/>
      <c r="J172" s="3"/>
      <c r="K172" s="3"/>
      <c r="L172" s="792"/>
    </row>
    <row r="173" spans="1:12" s="25" customFormat="1" x14ac:dyDescent="0.3">
      <c r="A173" s="1243"/>
      <c r="B173" s="6"/>
      <c r="C173" s="2" t="s">
        <v>128</v>
      </c>
      <c r="D173" s="3">
        <f>SUM(D164:D172)</f>
        <v>188.6</v>
      </c>
      <c r="E173" s="3">
        <f>SUM(E164:E172)</f>
        <v>730.87</v>
      </c>
      <c r="F173" s="657"/>
      <c r="G173" s="1243"/>
      <c r="H173" s="6"/>
      <c r="I173" s="2" t="s">
        <v>128</v>
      </c>
      <c r="J173" s="3">
        <f>SUM(J164:J172)</f>
        <v>193.6</v>
      </c>
      <c r="K173" s="3">
        <f>SUM(K164:K172)</f>
        <v>767.32</v>
      </c>
      <c r="L173" s="788"/>
    </row>
    <row r="174" spans="1:12" s="25" customFormat="1" x14ac:dyDescent="0.3">
      <c r="A174" s="5"/>
      <c r="B174" s="6"/>
      <c r="C174" s="2"/>
      <c r="D174" s="3"/>
      <c r="E174" s="3"/>
      <c r="F174" s="657"/>
      <c r="G174" s="5"/>
      <c r="H174" s="6"/>
      <c r="I174" s="2"/>
      <c r="J174" s="3"/>
      <c r="K174" s="3"/>
      <c r="L174" s="788"/>
    </row>
    <row r="175" spans="1:12" s="25" customFormat="1" x14ac:dyDescent="0.3">
      <c r="A175" s="5"/>
      <c r="B175" s="6"/>
      <c r="C175" s="2"/>
      <c r="D175" s="3"/>
      <c r="E175" s="3"/>
      <c r="F175" s="657"/>
      <c r="G175" s="5"/>
      <c r="H175" s="6"/>
      <c r="I175" s="2"/>
      <c r="J175" s="3"/>
      <c r="K175" s="3"/>
      <c r="L175" s="788"/>
    </row>
    <row r="176" spans="1:12" s="25" customFormat="1" x14ac:dyDescent="0.3">
      <c r="A176" s="1243"/>
      <c r="B176" s="6"/>
      <c r="C176" s="2" t="s">
        <v>136</v>
      </c>
      <c r="D176" s="3">
        <f>+D173+D148</f>
        <v>421.5</v>
      </c>
      <c r="E176" s="3">
        <f>+E173+E148</f>
        <v>1357.17</v>
      </c>
      <c r="F176" s="657"/>
      <c r="G176" s="3"/>
      <c r="H176" s="3"/>
      <c r="I176" s="3" t="s">
        <v>136</v>
      </c>
      <c r="J176" s="3">
        <f>+J173+J148</f>
        <v>426.5</v>
      </c>
      <c r="K176" s="3">
        <f>+K173+K148</f>
        <v>1393.62</v>
      </c>
      <c r="L176" s="788"/>
    </row>
    <row r="177" spans="1:16" s="25" customFormat="1" ht="18.75" customHeight="1" x14ac:dyDescent="0.3">
      <c r="B177" s="20"/>
      <c r="C177" s="20"/>
      <c r="E177" s="24"/>
      <c r="F177" s="657"/>
      <c r="H177" s="20"/>
      <c r="I177" s="20"/>
      <c r="K177" s="24"/>
      <c r="L177" s="788"/>
    </row>
    <row r="178" spans="1:16" s="25" customFormat="1" ht="18.75" customHeight="1" x14ac:dyDescent="0.3">
      <c r="B178" s="20"/>
      <c r="C178" s="20"/>
      <c r="E178" s="24"/>
      <c r="F178" s="606"/>
      <c r="H178" s="20"/>
      <c r="I178" s="20"/>
      <c r="K178" s="24"/>
      <c r="L178" s="788"/>
    </row>
    <row r="179" spans="1:16" s="25" customFormat="1" ht="18.75" customHeight="1" x14ac:dyDescent="0.3">
      <c r="B179" s="20"/>
      <c r="C179" s="20"/>
      <c r="E179" s="24"/>
      <c r="F179" s="606"/>
      <c r="H179" s="20"/>
      <c r="I179" s="20"/>
      <c r="K179" s="24"/>
      <c r="L179" s="789"/>
      <c r="M179" s="603"/>
      <c r="N179" s="603"/>
      <c r="O179" s="603"/>
      <c r="P179" s="603"/>
    </row>
    <row r="180" spans="1:16" s="25" customFormat="1" x14ac:dyDescent="0.3">
      <c r="A180" s="461"/>
      <c r="B180" s="36"/>
      <c r="C180" s="462"/>
      <c r="D180" s="463"/>
      <c r="E180" s="463"/>
      <c r="F180" s="659"/>
      <c r="G180" s="463"/>
      <c r="H180" s="463"/>
      <c r="I180" s="463"/>
      <c r="J180" s="463"/>
      <c r="K180" s="463"/>
      <c r="L180" s="788"/>
    </row>
    <row r="181" spans="1:16" s="25" customFormat="1" ht="18.75" customHeight="1" x14ac:dyDescent="0.3">
      <c r="B181" s="37" t="s">
        <v>130</v>
      </c>
      <c r="D181" s="94" t="s">
        <v>131</v>
      </c>
      <c r="E181" s="20"/>
      <c r="F181" s="606"/>
      <c r="H181" s="37" t="s">
        <v>130</v>
      </c>
      <c r="J181" s="94" t="s">
        <v>131</v>
      </c>
      <c r="K181" s="20"/>
      <c r="L181" s="788"/>
    </row>
    <row r="182" spans="1:16" s="25" customFormat="1" ht="51.75" customHeight="1" x14ac:dyDescent="0.3">
      <c r="B182" s="38" t="s">
        <v>132</v>
      </c>
      <c r="D182" s="38" t="s">
        <v>140</v>
      </c>
      <c r="E182" s="39"/>
      <c r="F182" s="606"/>
      <c r="H182" s="38" t="s">
        <v>139</v>
      </c>
      <c r="J182" s="38" t="s">
        <v>140</v>
      </c>
      <c r="K182" s="39"/>
      <c r="L182" s="788"/>
    </row>
    <row r="183" spans="1:16" s="25" customFormat="1" ht="24" customHeight="1" x14ac:dyDescent="0.3">
      <c r="B183" s="38"/>
      <c r="D183" s="38"/>
      <c r="E183" s="39"/>
      <c r="F183" s="606"/>
      <c r="H183" s="38"/>
      <c r="J183" s="38"/>
      <c r="K183" s="39"/>
      <c r="L183" s="788"/>
    </row>
    <row r="184" spans="1:16" s="25" customFormat="1" ht="18.75" customHeight="1" x14ac:dyDescent="0.3">
      <c r="A184" s="848"/>
      <c r="B184" s="849"/>
      <c r="C184" s="849"/>
      <c r="D184" s="849"/>
      <c r="E184" s="849"/>
      <c r="F184" s="853"/>
      <c r="G184" s="848"/>
      <c r="H184" s="849"/>
      <c r="I184" s="849"/>
      <c r="J184" s="849"/>
      <c r="K184" s="849"/>
      <c r="L184" s="788"/>
    </row>
    <row r="185" spans="1:16" s="25" customFormat="1" ht="18.75" customHeight="1" x14ac:dyDescent="0.3">
      <c r="B185" s="22" t="s">
        <v>115</v>
      </c>
      <c r="C185" s="20"/>
      <c r="D185" s="20"/>
      <c r="E185" s="20"/>
      <c r="F185" s="656"/>
      <c r="G185" s="106"/>
      <c r="H185" s="447" t="s">
        <v>115</v>
      </c>
      <c r="I185" s="112"/>
      <c r="J185" s="112"/>
      <c r="K185" s="112"/>
      <c r="L185" s="788"/>
    </row>
    <row r="186" spans="1:16" s="25" customFormat="1" ht="18.75" customHeight="1" x14ac:dyDescent="0.3">
      <c r="B186" s="22" t="s">
        <v>137</v>
      </c>
      <c r="C186" s="20"/>
      <c r="D186" s="20"/>
      <c r="E186" s="20"/>
      <c r="F186" s="606"/>
      <c r="G186" s="106"/>
      <c r="H186" s="447" t="s">
        <v>138</v>
      </c>
      <c r="I186" s="112"/>
      <c r="J186" s="112"/>
      <c r="K186" s="112"/>
      <c r="L186" s="788"/>
    </row>
    <row r="187" spans="1:16" s="25" customFormat="1" ht="18.75" customHeight="1" x14ac:dyDescent="0.3">
      <c r="B187" s="20"/>
      <c r="C187" s="20"/>
      <c r="D187" s="20"/>
      <c r="E187" s="20"/>
      <c r="F187" s="606"/>
      <c r="G187" s="106"/>
      <c r="H187" s="112"/>
      <c r="I187" s="112"/>
      <c r="J187" s="112"/>
      <c r="K187" s="112"/>
      <c r="L187" s="788"/>
    </row>
    <row r="188" spans="1:16" s="25" customFormat="1" ht="18.75" customHeight="1" x14ac:dyDescent="0.3">
      <c r="B188" s="20"/>
      <c r="C188" s="20"/>
      <c r="E188" s="603" t="s">
        <v>116</v>
      </c>
      <c r="F188" s="606"/>
      <c r="G188" s="106"/>
      <c r="H188" s="112"/>
      <c r="I188" s="112"/>
      <c r="J188" s="106"/>
      <c r="K188" s="1267" t="s">
        <v>116</v>
      </c>
      <c r="L188" s="789"/>
      <c r="M188" s="603"/>
      <c r="N188" s="603"/>
      <c r="O188" s="603"/>
      <c r="P188" s="603"/>
    </row>
    <row r="189" spans="1:16" s="25" customFormat="1" ht="18.75" customHeight="1" x14ac:dyDescent="0.3">
      <c r="B189" s="20"/>
      <c r="C189" s="20"/>
      <c r="E189" s="603" t="s">
        <v>134</v>
      </c>
      <c r="F189" s="606"/>
      <c r="G189" s="106"/>
      <c r="H189" s="112"/>
      <c r="I189" s="112"/>
      <c r="J189" s="106"/>
      <c r="K189" s="1267" t="s">
        <v>134</v>
      </c>
      <c r="L189" s="789"/>
      <c r="M189" s="603"/>
      <c r="N189" s="603"/>
      <c r="O189" s="603"/>
      <c r="P189" s="603"/>
    </row>
    <row r="190" spans="1:16" s="25" customFormat="1" ht="18.75" customHeight="1" x14ac:dyDescent="0.3">
      <c r="B190" s="20"/>
      <c r="C190" s="20"/>
      <c r="E190" s="603" t="s">
        <v>117</v>
      </c>
      <c r="F190" s="606"/>
      <c r="G190" s="106"/>
      <c r="H190" s="112"/>
      <c r="I190" s="112"/>
      <c r="J190" s="106"/>
      <c r="K190" s="1267" t="s">
        <v>117</v>
      </c>
      <c r="L190" s="789"/>
      <c r="M190" s="603"/>
      <c r="N190" s="603"/>
      <c r="O190" s="603"/>
      <c r="P190" s="603"/>
    </row>
    <row r="191" spans="1:16" s="25" customFormat="1" ht="18.75" customHeight="1" x14ac:dyDescent="0.3">
      <c r="B191" s="20"/>
      <c r="C191" s="20"/>
      <c r="E191" s="603" t="s">
        <v>417</v>
      </c>
      <c r="F191" s="606"/>
      <c r="G191" s="106"/>
      <c r="H191" s="112"/>
      <c r="I191" s="112"/>
      <c r="J191" s="106"/>
      <c r="K191" s="1267" t="s">
        <v>417</v>
      </c>
      <c r="L191" s="789"/>
      <c r="M191" s="603"/>
      <c r="N191" s="603"/>
      <c r="O191" s="603"/>
      <c r="P191" s="603"/>
    </row>
    <row r="192" spans="1:16" s="25" customFormat="1" ht="18.75" customHeight="1" x14ac:dyDescent="0.3">
      <c r="B192" s="20"/>
      <c r="C192" s="20"/>
      <c r="D192" s="20"/>
      <c r="E192" s="20"/>
      <c r="F192" s="656"/>
      <c r="G192" s="106"/>
      <c r="H192" s="112"/>
      <c r="I192" s="112"/>
      <c r="J192" s="112"/>
      <c r="K192" s="112"/>
      <c r="L192" s="789"/>
      <c r="M192" s="603"/>
      <c r="N192" s="603"/>
      <c r="O192" s="603"/>
      <c r="P192" s="603"/>
    </row>
    <row r="193" spans="1:16" s="25" customFormat="1" ht="18.75" customHeight="1" x14ac:dyDescent="0.3">
      <c r="B193" s="20"/>
      <c r="C193" s="20"/>
      <c r="D193" s="20"/>
      <c r="E193" s="20"/>
      <c r="F193" s="656"/>
      <c r="G193" s="106"/>
      <c r="H193" s="112"/>
      <c r="I193" s="112"/>
      <c r="J193" s="112"/>
      <c r="K193" s="112"/>
      <c r="L193" s="789"/>
      <c r="M193" s="603"/>
      <c r="N193" s="603"/>
      <c r="O193" s="603"/>
      <c r="P193" s="603"/>
    </row>
    <row r="194" spans="1:16" s="25" customFormat="1" ht="18.75" customHeight="1" x14ac:dyDescent="0.3">
      <c r="B194" s="20"/>
      <c r="C194" s="20"/>
      <c r="D194" s="20"/>
      <c r="E194" s="20"/>
      <c r="F194" s="656"/>
      <c r="G194" s="106"/>
      <c r="H194" s="112"/>
      <c r="I194" s="112"/>
      <c r="J194" s="112"/>
      <c r="K194" s="112"/>
      <c r="L194" s="789"/>
      <c r="M194" s="603"/>
      <c r="N194" s="603"/>
      <c r="O194" s="603"/>
      <c r="P194" s="603"/>
    </row>
    <row r="195" spans="1:16" s="25" customFormat="1" ht="18.75" customHeight="1" x14ac:dyDescent="0.3">
      <c r="B195" s="1612" t="s">
        <v>119</v>
      </c>
      <c r="C195" s="1612"/>
      <c r="D195" s="1612"/>
      <c r="E195" s="26"/>
      <c r="F195" s="606"/>
      <c r="G195" s="106"/>
      <c r="H195" s="1622" t="s">
        <v>119</v>
      </c>
      <c r="I195" s="1622"/>
      <c r="J195" s="1622"/>
      <c r="K195" s="449"/>
      <c r="L195" s="789"/>
      <c r="M195" s="603"/>
      <c r="N195" s="603"/>
      <c r="O195" s="603"/>
      <c r="P195" s="603"/>
    </row>
    <row r="196" spans="1:16" s="25" customFormat="1" ht="18.75" customHeight="1" x14ac:dyDescent="0.3">
      <c r="B196" s="1610">
        <v>45419</v>
      </c>
      <c r="C196" s="1610"/>
      <c r="D196" s="1610"/>
      <c r="E196" s="27"/>
      <c r="F196" s="606"/>
      <c r="G196" s="106"/>
      <c r="H196" s="1623">
        <f>B196</f>
        <v>45419</v>
      </c>
      <c r="I196" s="1623"/>
      <c r="J196" s="1623"/>
      <c r="K196" s="450"/>
      <c r="L196" s="789"/>
      <c r="M196" s="603"/>
      <c r="N196" s="603"/>
      <c r="O196" s="603"/>
      <c r="P196" s="603"/>
    </row>
    <row r="197" spans="1:16" s="25" customFormat="1" ht="18.75" customHeight="1" x14ac:dyDescent="0.3">
      <c r="B197" s="20"/>
      <c r="C197" s="20"/>
      <c r="D197" s="20"/>
      <c r="E197" s="27"/>
      <c r="F197" s="606"/>
      <c r="G197" s="106"/>
      <c r="H197" s="112"/>
      <c r="I197" s="112"/>
      <c r="J197" s="112"/>
      <c r="K197" s="450"/>
      <c r="L197" s="788"/>
    </row>
    <row r="198" spans="1:16" s="25" customFormat="1" ht="18.75" customHeight="1" x14ac:dyDescent="0.3">
      <c r="B198" s="1252"/>
      <c r="C198" s="20"/>
      <c r="D198" s="20"/>
      <c r="E198" s="27"/>
      <c r="F198" s="606"/>
      <c r="G198" s="106"/>
      <c r="H198" s="1257"/>
      <c r="I198" s="112"/>
      <c r="J198" s="112"/>
      <c r="K198" s="450"/>
      <c r="L198" s="788"/>
    </row>
    <row r="199" spans="1:16" s="25" customFormat="1" ht="18.75" customHeight="1" x14ac:dyDescent="0.3">
      <c r="A199" s="28" t="s">
        <v>120</v>
      </c>
      <c r="B199" s="29" t="s">
        <v>121</v>
      </c>
      <c r="C199" s="1611" t="s">
        <v>122</v>
      </c>
      <c r="D199" s="1611"/>
      <c r="E199" s="1611"/>
      <c r="F199" s="606"/>
      <c r="G199" s="451" t="s">
        <v>120</v>
      </c>
      <c r="H199" s="452" t="s">
        <v>121</v>
      </c>
      <c r="I199" s="1624" t="s">
        <v>123</v>
      </c>
      <c r="J199" s="1624"/>
      <c r="K199" s="1624"/>
      <c r="L199" s="788"/>
    </row>
    <row r="200" spans="1:16" s="25" customFormat="1" ht="18.75" customHeight="1" x14ac:dyDescent="0.3">
      <c r="A200" s="28" t="s">
        <v>124</v>
      </c>
      <c r="B200" s="28" t="s">
        <v>265</v>
      </c>
      <c r="C200" s="29" t="s">
        <v>125</v>
      </c>
      <c r="D200" s="1254" t="s">
        <v>126</v>
      </c>
      <c r="E200" s="1254" t="s">
        <v>127</v>
      </c>
      <c r="F200" s="606"/>
      <c r="G200" s="451" t="s">
        <v>124</v>
      </c>
      <c r="H200" s="451" t="s">
        <v>265</v>
      </c>
      <c r="I200" s="452" t="s">
        <v>125</v>
      </c>
      <c r="J200" s="1256" t="s">
        <v>126</v>
      </c>
      <c r="K200" s="1256" t="s">
        <v>127</v>
      </c>
      <c r="L200" s="788"/>
    </row>
    <row r="201" spans="1:16" s="25" customFormat="1" ht="19.5" customHeight="1" x14ac:dyDescent="0.3">
      <c r="A201" s="1254" t="s">
        <v>8</v>
      </c>
      <c r="B201" s="6" t="s">
        <v>30</v>
      </c>
      <c r="C201" s="2" t="s">
        <v>28</v>
      </c>
      <c r="D201" s="3">
        <v>70</v>
      </c>
      <c r="E201" s="3">
        <v>222</v>
      </c>
      <c r="F201" s="606"/>
      <c r="G201" s="1256" t="s">
        <v>8</v>
      </c>
      <c r="H201" s="101" t="s">
        <v>30</v>
      </c>
      <c r="I201" s="102" t="s">
        <v>7</v>
      </c>
      <c r="J201" s="103">
        <v>90</v>
      </c>
      <c r="K201" s="103">
        <v>333</v>
      </c>
      <c r="L201" s="788"/>
    </row>
    <row r="202" spans="1:16" s="50" customFormat="1" x14ac:dyDescent="0.3">
      <c r="A202" s="1254" t="s">
        <v>3</v>
      </c>
      <c r="B202" s="101" t="s">
        <v>61</v>
      </c>
      <c r="C202" s="102" t="s">
        <v>17</v>
      </c>
      <c r="D202" s="103">
        <v>20</v>
      </c>
      <c r="E202" s="103">
        <v>228.14999999999998</v>
      </c>
      <c r="F202" s="1236"/>
      <c r="G202" s="1256" t="s">
        <v>3</v>
      </c>
      <c r="H202" s="101" t="s">
        <v>61</v>
      </c>
      <c r="I202" s="102" t="s">
        <v>44</v>
      </c>
      <c r="J202" s="103">
        <v>25</v>
      </c>
      <c r="K202" s="103">
        <v>273.77999999999997</v>
      </c>
      <c r="L202" s="792" t="s">
        <v>469</v>
      </c>
      <c r="M202" s="50">
        <v>45384</v>
      </c>
    </row>
    <row r="203" spans="1:16" s="50" customFormat="1" x14ac:dyDescent="0.3">
      <c r="A203" s="1254" t="s">
        <v>0</v>
      </c>
      <c r="B203" s="101" t="s">
        <v>69</v>
      </c>
      <c r="C203" s="102" t="s">
        <v>22</v>
      </c>
      <c r="D203" s="103">
        <v>24</v>
      </c>
      <c r="E203" s="103">
        <v>3.9199999999999995</v>
      </c>
      <c r="F203" s="1268"/>
      <c r="G203" s="1256" t="s">
        <v>0</v>
      </c>
      <c r="H203" s="101" t="s">
        <v>69</v>
      </c>
      <c r="I203" s="102" t="s">
        <v>22</v>
      </c>
      <c r="J203" s="103">
        <v>24</v>
      </c>
      <c r="K203" s="103">
        <v>3.9199999999999995</v>
      </c>
      <c r="L203" s="786"/>
    </row>
    <row r="204" spans="1:16" s="50" customFormat="1" x14ac:dyDescent="0.3">
      <c r="A204" s="1254" t="s">
        <v>77</v>
      </c>
      <c r="B204" s="101" t="s">
        <v>107</v>
      </c>
      <c r="C204" s="102" t="s">
        <v>14</v>
      </c>
      <c r="D204" s="103">
        <v>3.4</v>
      </c>
      <c r="E204" s="103">
        <v>93.2</v>
      </c>
      <c r="F204" s="1240"/>
      <c r="G204" s="1256" t="s">
        <v>77</v>
      </c>
      <c r="H204" s="101" t="s">
        <v>107</v>
      </c>
      <c r="I204" s="102" t="s">
        <v>14</v>
      </c>
      <c r="J204" s="103">
        <v>3.4</v>
      </c>
      <c r="K204" s="103">
        <v>93.2</v>
      </c>
      <c r="L204" s="786"/>
    </row>
    <row r="205" spans="1:16" s="25" customFormat="1" x14ac:dyDescent="0.3">
      <c r="A205" s="5">
        <v>5</v>
      </c>
      <c r="B205" s="101" t="s">
        <v>114</v>
      </c>
      <c r="C205" s="102" t="s">
        <v>2</v>
      </c>
      <c r="D205" s="103">
        <v>6</v>
      </c>
      <c r="E205" s="103">
        <v>28</v>
      </c>
      <c r="F205" s="1240"/>
      <c r="G205" s="107">
        <v>5</v>
      </c>
      <c r="H205" s="101" t="s">
        <v>114</v>
      </c>
      <c r="I205" s="102" t="s">
        <v>2</v>
      </c>
      <c r="J205" s="103">
        <v>6</v>
      </c>
      <c r="K205" s="103">
        <v>28</v>
      </c>
      <c r="L205" s="788"/>
    </row>
    <row r="206" spans="1:16" s="25" customFormat="1" x14ac:dyDescent="0.3">
      <c r="A206" s="5">
        <v>6</v>
      </c>
      <c r="B206" s="101" t="s">
        <v>93</v>
      </c>
      <c r="C206" s="102" t="s">
        <v>2</v>
      </c>
      <c r="D206" s="103">
        <v>75</v>
      </c>
      <c r="E206" s="103">
        <v>92</v>
      </c>
      <c r="F206" s="1269"/>
      <c r="G206" s="107">
        <v>6</v>
      </c>
      <c r="H206" s="101" t="s">
        <v>93</v>
      </c>
      <c r="I206" s="102" t="s">
        <v>2</v>
      </c>
      <c r="J206" s="103">
        <v>75</v>
      </c>
      <c r="K206" s="103">
        <v>92</v>
      </c>
      <c r="L206" s="788"/>
    </row>
    <row r="207" spans="1:16" s="25" customFormat="1" x14ac:dyDescent="0.3">
      <c r="A207" s="5"/>
      <c r="B207" s="101"/>
      <c r="C207" s="102"/>
      <c r="D207" s="103"/>
      <c r="E207" s="103"/>
      <c r="F207" s="1269"/>
      <c r="G207" s="107"/>
      <c r="H207" s="101"/>
      <c r="I207" s="102"/>
      <c r="J207" s="103"/>
      <c r="K207" s="103"/>
      <c r="L207" s="788"/>
    </row>
    <row r="208" spans="1:16" s="25" customFormat="1" x14ac:dyDescent="0.3">
      <c r="A208" s="5"/>
      <c r="B208" s="101"/>
      <c r="C208" s="102" t="s">
        <v>128</v>
      </c>
      <c r="D208" s="103">
        <f>SUM(D201:D206)</f>
        <v>198.4</v>
      </c>
      <c r="E208" s="103">
        <f>SUM(E201:E206)</f>
        <v>667.27</v>
      </c>
      <c r="F208" s="1269"/>
      <c r="G208" s="107"/>
      <c r="H208" s="101"/>
      <c r="I208" s="102" t="s">
        <v>128</v>
      </c>
      <c r="J208" s="103">
        <f>SUM(J201:J206)</f>
        <v>223.4</v>
      </c>
      <c r="K208" s="103">
        <f>SUM(K201:K206)</f>
        <v>823.9</v>
      </c>
      <c r="L208" s="788"/>
    </row>
    <row r="209" spans="1:12" s="25" customFormat="1" x14ac:dyDescent="0.3">
      <c r="A209" s="5"/>
      <c r="B209" s="101"/>
      <c r="C209" s="102"/>
      <c r="D209" s="103"/>
      <c r="E209" s="103"/>
      <c r="F209" s="1269"/>
      <c r="G209" s="107"/>
      <c r="H209" s="101"/>
      <c r="I209" s="102"/>
      <c r="J209" s="103"/>
      <c r="K209" s="103"/>
      <c r="L209" s="788"/>
    </row>
    <row r="210" spans="1:12" s="25" customFormat="1" x14ac:dyDescent="0.3">
      <c r="A210" s="5"/>
      <c r="B210" s="101"/>
      <c r="C210" s="102"/>
      <c r="D210" s="103"/>
      <c r="E210" s="103"/>
      <c r="F210" s="1269"/>
      <c r="G210" s="107"/>
      <c r="H210" s="101"/>
      <c r="I210" s="102"/>
      <c r="J210" s="103"/>
      <c r="K210" s="103"/>
      <c r="L210" s="788"/>
    </row>
    <row r="211" spans="1:12" s="25" customFormat="1" x14ac:dyDescent="0.3">
      <c r="A211" s="28" t="s">
        <v>124</v>
      </c>
      <c r="B211" s="103" t="s">
        <v>259</v>
      </c>
      <c r="C211" s="102" t="s">
        <v>125</v>
      </c>
      <c r="D211" s="103" t="s">
        <v>126</v>
      </c>
      <c r="E211" s="103" t="s">
        <v>127</v>
      </c>
      <c r="F211" s="1269"/>
      <c r="G211" s="451" t="s">
        <v>124</v>
      </c>
      <c r="H211" s="103" t="s">
        <v>247</v>
      </c>
      <c r="I211" s="102" t="s">
        <v>125</v>
      </c>
      <c r="J211" s="103" t="s">
        <v>126</v>
      </c>
      <c r="K211" s="103" t="s">
        <v>127</v>
      </c>
      <c r="L211" s="788"/>
    </row>
    <row r="212" spans="1:12" s="50" customFormat="1" x14ac:dyDescent="0.3">
      <c r="A212" s="1254" t="s">
        <v>8</v>
      </c>
      <c r="B212" s="101" t="s">
        <v>276</v>
      </c>
      <c r="C212" s="102" t="s">
        <v>9</v>
      </c>
      <c r="D212" s="103">
        <v>70</v>
      </c>
      <c r="E212" s="103">
        <v>134.75</v>
      </c>
      <c r="F212" s="1240"/>
      <c r="G212" s="1256" t="s">
        <v>8</v>
      </c>
      <c r="H212" s="101" t="s">
        <v>276</v>
      </c>
      <c r="I212" s="102" t="s">
        <v>9</v>
      </c>
      <c r="J212" s="103">
        <v>70</v>
      </c>
      <c r="K212" s="103">
        <v>134.75</v>
      </c>
      <c r="L212" s="786"/>
    </row>
    <row r="213" spans="1:12" s="25" customFormat="1" x14ac:dyDescent="0.3">
      <c r="A213" s="1254">
        <v>2</v>
      </c>
      <c r="B213" s="101" t="s">
        <v>56</v>
      </c>
      <c r="C213" s="102" t="s">
        <v>7</v>
      </c>
      <c r="D213" s="103">
        <v>50</v>
      </c>
      <c r="E213" s="103">
        <v>252.125</v>
      </c>
      <c r="F213" s="1268"/>
      <c r="G213" s="1256">
        <v>2</v>
      </c>
      <c r="H213" s="101" t="s">
        <v>56</v>
      </c>
      <c r="I213" s="102" t="s">
        <v>7</v>
      </c>
      <c r="J213" s="103">
        <v>50</v>
      </c>
      <c r="K213" s="103">
        <v>252.125</v>
      </c>
      <c r="L213" s="788"/>
    </row>
    <row r="214" spans="1:12" s="25" customFormat="1" ht="19.5" customHeight="1" x14ac:dyDescent="0.3">
      <c r="A214" s="1254" t="s">
        <v>0</v>
      </c>
      <c r="B214" s="101" t="s">
        <v>179</v>
      </c>
      <c r="C214" s="102" t="s">
        <v>17</v>
      </c>
      <c r="D214" s="103">
        <v>30</v>
      </c>
      <c r="E214" s="103">
        <v>202.41</v>
      </c>
      <c r="F214" s="1240"/>
      <c r="G214" s="1256" t="s">
        <v>0</v>
      </c>
      <c r="H214" s="101" t="s">
        <v>179</v>
      </c>
      <c r="I214" s="102" t="s">
        <v>44</v>
      </c>
      <c r="J214" s="103">
        <v>35</v>
      </c>
      <c r="K214" s="103">
        <v>242.89</v>
      </c>
      <c r="L214" s="788"/>
    </row>
    <row r="215" spans="1:12" s="50" customFormat="1" x14ac:dyDescent="0.3">
      <c r="A215" s="1254" t="s">
        <v>77</v>
      </c>
      <c r="B215" s="101" t="s">
        <v>69</v>
      </c>
      <c r="C215" s="102" t="s">
        <v>22</v>
      </c>
      <c r="D215" s="103">
        <v>24</v>
      </c>
      <c r="E215" s="103">
        <v>3.9199999999999995</v>
      </c>
      <c r="F215" s="1268"/>
      <c r="G215" s="1256" t="s">
        <v>77</v>
      </c>
      <c r="H215" s="101" t="s">
        <v>69</v>
      </c>
      <c r="I215" s="102" t="s">
        <v>22</v>
      </c>
      <c r="J215" s="103">
        <v>24</v>
      </c>
      <c r="K215" s="103">
        <v>3.9199999999999995</v>
      </c>
      <c r="L215" s="786"/>
    </row>
    <row r="216" spans="1:12" s="50" customFormat="1" x14ac:dyDescent="0.3">
      <c r="A216" s="1254" t="s">
        <v>23</v>
      </c>
      <c r="B216" s="101" t="s">
        <v>113</v>
      </c>
      <c r="C216" s="102" t="s">
        <v>2</v>
      </c>
      <c r="D216" s="103">
        <v>15</v>
      </c>
      <c r="E216" s="103">
        <v>94.2</v>
      </c>
      <c r="F216" s="1268"/>
      <c r="G216" s="1256" t="s">
        <v>23</v>
      </c>
      <c r="H216" s="101" t="s">
        <v>113</v>
      </c>
      <c r="I216" s="102" t="s">
        <v>2</v>
      </c>
      <c r="J216" s="103">
        <v>15</v>
      </c>
      <c r="K216" s="103">
        <v>94.2</v>
      </c>
      <c r="L216" s="786"/>
    </row>
    <row r="217" spans="1:12" s="50" customFormat="1" x14ac:dyDescent="0.3">
      <c r="A217" s="1254" t="s">
        <v>51</v>
      </c>
      <c r="B217" s="101" t="s">
        <v>107</v>
      </c>
      <c r="C217" s="102" t="s">
        <v>14</v>
      </c>
      <c r="D217" s="103">
        <v>3.4</v>
      </c>
      <c r="E217" s="103">
        <v>93.2</v>
      </c>
      <c r="F217" s="1269"/>
      <c r="G217" s="1256" t="s">
        <v>51</v>
      </c>
      <c r="H217" s="101" t="s">
        <v>107</v>
      </c>
      <c r="I217" s="102" t="s">
        <v>14</v>
      </c>
      <c r="J217" s="103">
        <v>3.4</v>
      </c>
      <c r="K217" s="103">
        <v>93.2</v>
      </c>
      <c r="L217" s="786"/>
    </row>
    <row r="218" spans="1:12" s="50" customFormat="1" x14ac:dyDescent="0.3">
      <c r="A218" s="1254" t="s">
        <v>15</v>
      </c>
      <c r="B218" s="101" t="s">
        <v>108</v>
      </c>
      <c r="C218" s="102" t="s">
        <v>65</v>
      </c>
      <c r="D218" s="103">
        <v>1.2</v>
      </c>
      <c r="E218" s="103">
        <v>21.5</v>
      </c>
      <c r="F218" s="1268"/>
      <c r="G218" s="1256" t="s">
        <v>15</v>
      </c>
      <c r="H218" s="101" t="s">
        <v>108</v>
      </c>
      <c r="I218" s="102" t="s">
        <v>65</v>
      </c>
      <c r="J218" s="103">
        <v>1.2</v>
      </c>
      <c r="K218" s="103">
        <v>21.5</v>
      </c>
      <c r="L218" s="786"/>
    </row>
    <row r="219" spans="1:12" s="25" customFormat="1" ht="19.5" customHeight="1" x14ac:dyDescent="0.3">
      <c r="A219" s="1254"/>
      <c r="B219" s="101"/>
      <c r="C219" s="102"/>
      <c r="D219" s="103"/>
      <c r="E219" s="103"/>
      <c r="F219" s="1269"/>
      <c r="G219" s="1256"/>
      <c r="H219" s="101"/>
      <c r="I219" s="102"/>
      <c r="J219" s="103"/>
      <c r="K219" s="103"/>
      <c r="L219" s="788"/>
    </row>
    <row r="220" spans="1:12" s="50" customFormat="1" x14ac:dyDescent="0.3">
      <c r="A220" s="5"/>
      <c r="B220" s="101"/>
      <c r="C220" s="102"/>
      <c r="D220" s="103"/>
      <c r="E220" s="103"/>
      <c r="F220" s="1239"/>
      <c r="G220" s="107"/>
      <c r="H220" s="101"/>
      <c r="I220" s="102"/>
      <c r="J220" s="103"/>
      <c r="K220" s="103"/>
      <c r="L220" s="792"/>
    </row>
    <row r="221" spans="1:12" s="25" customFormat="1" x14ac:dyDescent="0.3">
      <c r="A221" s="1254"/>
      <c r="B221" s="101"/>
      <c r="C221" s="102" t="s">
        <v>128</v>
      </c>
      <c r="D221" s="103">
        <f>SUM(D212:D220)</f>
        <v>193.6</v>
      </c>
      <c r="E221" s="103">
        <f>SUM(E212:E220)</f>
        <v>802.10500000000002</v>
      </c>
      <c r="F221" s="1239"/>
      <c r="G221" s="1256"/>
      <c r="H221" s="101"/>
      <c r="I221" s="102" t="s">
        <v>128</v>
      </c>
      <c r="J221" s="103">
        <f>SUM(J212:J220)</f>
        <v>198.6</v>
      </c>
      <c r="K221" s="103">
        <f>SUM(K212:K220)</f>
        <v>842.58500000000004</v>
      </c>
      <c r="L221" s="788"/>
    </row>
    <row r="222" spans="1:12" s="25" customFormat="1" x14ac:dyDescent="0.3">
      <c r="A222" s="436"/>
      <c r="B222" s="437"/>
      <c r="C222" s="438"/>
      <c r="D222" s="439"/>
      <c r="E222" s="439"/>
      <c r="F222" s="1150"/>
      <c r="G222" s="436"/>
      <c r="H222" s="437"/>
      <c r="I222" s="438"/>
      <c r="J222" s="439"/>
      <c r="K222" s="439"/>
      <c r="L222" s="788"/>
    </row>
    <row r="223" spans="1:12" s="25" customFormat="1" x14ac:dyDescent="0.3">
      <c r="A223" s="436"/>
      <c r="B223" s="437"/>
      <c r="C223" s="438"/>
      <c r="D223" s="439"/>
      <c r="E223" s="439"/>
      <c r="F223" s="1150"/>
      <c r="G223" s="436"/>
      <c r="H223" s="437"/>
      <c r="I223" s="438"/>
      <c r="J223" s="439"/>
      <c r="K223" s="439"/>
      <c r="L223" s="788"/>
    </row>
    <row r="224" spans="1:12" s="25" customFormat="1" x14ac:dyDescent="0.3">
      <c r="A224" s="1255"/>
      <c r="B224" s="437"/>
      <c r="C224" s="438" t="s">
        <v>136</v>
      </c>
      <c r="D224" s="439">
        <f>+D221+D208</f>
        <v>392</v>
      </c>
      <c r="E224" s="439">
        <f>+E221+E208</f>
        <v>1469.375</v>
      </c>
      <c r="F224" s="1150"/>
      <c r="G224" s="439"/>
      <c r="H224" s="439"/>
      <c r="I224" s="439" t="s">
        <v>136</v>
      </c>
      <c r="J224" s="439">
        <f>+J221+J208</f>
        <v>422</v>
      </c>
      <c r="K224" s="439">
        <f>+K221+K208</f>
        <v>1666.4850000000001</v>
      </c>
      <c r="L224" s="788"/>
    </row>
    <row r="225" spans="1:16" s="25" customFormat="1" ht="18.75" customHeight="1" x14ac:dyDescent="0.3">
      <c r="A225" s="428"/>
      <c r="B225" s="430"/>
      <c r="C225" s="430"/>
      <c r="D225" s="428"/>
      <c r="E225" s="431"/>
      <c r="F225" s="1150"/>
      <c r="G225" s="428"/>
      <c r="H225" s="430"/>
      <c r="I225" s="430"/>
      <c r="J225" s="428"/>
      <c r="K225" s="431"/>
      <c r="L225" s="788"/>
    </row>
    <row r="226" spans="1:16" s="25" customFormat="1" ht="18.75" customHeight="1" x14ac:dyDescent="0.3">
      <c r="A226" s="428"/>
      <c r="B226" s="430"/>
      <c r="C226" s="430"/>
      <c r="D226" s="428"/>
      <c r="E226" s="431"/>
      <c r="F226" s="1151"/>
      <c r="G226" s="428"/>
      <c r="H226" s="430"/>
      <c r="I226" s="430"/>
      <c r="J226" s="428"/>
      <c r="K226" s="431"/>
      <c r="L226" s="788"/>
    </row>
    <row r="227" spans="1:16" s="25" customFormat="1" x14ac:dyDescent="0.3">
      <c r="A227" s="487"/>
      <c r="B227" s="487"/>
      <c r="C227" s="487"/>
      <c r="D227" s="487"/>
      <c r="E227" s="487"/>
      <c r="F227" s="1152"/>
      <c r="G227" s="440"/>
      <c r="H227" s="489"/>
      <c r="I227" s="489"/>
      <c r="J227" s="489"/>
      <c r="K227" s="489"/>
      <c r="L227" s="788"/>
    </row>
    <row r="228" spans="1:16" s="25" customFormat="1" x14ac:dyDescent="0.3">
      <c r="A228" s="487"/>
      <c r="B228" s="440"/>
      <c r="C228" s="488"/>
      <c r="D228" s="489"/>
      <c r="E228" s="489"/>
      <c r="F228" s="1153"/>
      <c r="G228" s="489"/>
      <c r="H228" s="489"/>
      <c r="I228" s="489"/>
      <c r="J228" s="489"/>
      <c r="K228" s="489"/>
      <c r="L228" s="788"/>
    </row>
    <row r="229" spans="1:16" s="25" customFormat="1" ht="18.75" customHeight="1" x14ac:dyDescent="0.3">
      <c r="A229" s="428"/>
      <c r="B229" s="441" t="s">
        <v>130</v>
      </c>
      <c r="C229" s="428"/>
      <c r="D229" s="442" t="s">
        <v>131</v>
      </c>
      <c r="E229" s="430"/>
      <c r="F229" s="1151"/>
      <c r="G229" s="428"/>
      <c r="H229" s="441" t="s">
        <v>130</v>
      </c>
      <c r="I229" s="428"/>
      <c r="J229" s="442" t="s">
        <v>131</v>
      </c>
      <c r="K229" s="430"/>
      <c r="L229" s="788"/>
    </row>
    <row r="230" spans="1:16" s="25" customFormat="1" ht="51.75" customHeight="1" x14ac:dyDescent="0.3">
      <c r="A230" s="428"/>
      <c r="B230" s="443" t="s">
        <v>132</v>
      </c>
      <c r="C230" s="428"/>
      <c r="D230" s="443" t="s">
        <v>140</v>
      </c>
      <c r="E230" s="444"/>
      <c r="F230" s="1151"/>
      <c r="G230" s="428"/>
      <c r="H230" s="443" t="s">
        <v>139</v>
      </c>
      <c r="I230" s="428"/>
      <c r="J230" s="443" t="s">
        <v>140</v>
      </c>
      <c r="K230" s="444"/>
      <c r="L230" s="788"/>
    </row>
    <row r="231" spans="1:16" s="25" customFormat="1" ht="22.5" customHeight="1" x14ac:dyDescent="0.3">
      <c r="A231" s="428"/>
      <c r="B231" s="443"/>
      <c r="C231" s="428"/>
      <c r="D231" s="443"/>
      <c r="E231" s="444"/>
      <c r="F231" s="1151"/>
      <c r="G231" s="443"/>
      <c r="H231" s="428"/>
      <c r="I231" s="443"/>
      <c r="J231" s="444"/>
      <c r="K231" s="443"/>
      <c r="L231" s="788"/>
    </row>
    <row r="232" spans="1:16" s="25" customFormat="1" ht="18.75" customHeight="1" x14ac:dyDescent="0.3">
      <c r="A232" s="96"/>
      <c r="B232" s="19"/>
      <c r="C232" s="19"/>
      <c r="D232" s="19"/>
      <c r="E232" s="19"/>
      <c r="F232" s="656"/>
      <c r="G232" s="96"/>
      <c r="H232" s="19"/>
      <c r="I232" s="19"/>
      <c r="J232" s="19"/>
      <c r="K232" s="19"/>
      <c r="L232" s="788"/>
    </row>
    <row r="233" spans="1:16" x14ac:dyDescent="0.3">
      <c r="A233" s="25"/>
      <c r="B233" s="20"/>
      <c r="C233" s="20"/>
      <c r="D233" s="20"/>
      <c r="E233" s="20"/>
      <c r="F233" s="656"/>
      <c r="G233" s="25"/>
      <c r="H233" s="20"/>
      <c r="I233" s="20"/>
      <c r="J233" s="20"/>
      <c r="K233" s="20"/>
    </row>
    <row r="234" spans="1:16" s="25" customFormat="1" ht="18.75" customHeight="1" x14ac:dyDescent="0.3">
      <c r="B234" s="22" t="s">
        <v>115</v>
      </c>
      <c r="C234" s="20"/>
      <c r="D234" s="20"/>
      <c r="E234" s="20"/>
      <c r="F234" s="656"/>
      <c r="H234" s="22" t="s">
        <v>115</v>
      </c>
      <c r="I234" s="20"/>
      <c r="J234" s="20"/>
      <c r="K234" s="20"/>
      <c r="L234" s="788"/>
    </row>
    <row r="235" spans="1:16" s="25" customFormat="1" ht="18.75" customHeight="1" x14ac:dyDescent="0.3">
      <c r="B235" s="22" t="s">
        <v>137</v>
      </c>
      <c r="C235" s="20"/>
      <c r="D235" s="20"/>
      <c r="E235" s="20"/>
      <c r="F235" s="606"/>
      <c r="H235" s="22" t="s">
        <v>138</v>
      </c>
      <c r="I235" s="20"/>
      <c r="J235" s="20"/>
      <c r="K235" s="20"/>
      <c r="L235" s="788"/>
    </row>
    <row r="236" spans="1:16" s="25" customFormat="1" ht="18.75" customHeight="1" x14ac:dyDescent="0.3">
      <c r="B236" s="20"/>
      <c r="C236" s="20"/>
      <c r="D236" s="20"/>
      <c r="E236" s="20"/>
      <c r="F236" s="606"/>
      <c r="H236" s="20"/>
      <c r="I236" s="20"/>
      <c r="J236" s="20"/>
      <c r="K236" s="20"/>
      <c r="L236" s="788"/>
    </row>
    <row r="237" spans="1:16" s="25" customFormat="1" ht="18.75" customHeight="1" x14ac:dyDescent="0.3">
      <c r="B237" s="20"/>
      <c r="C237" s="20"/>
      <c r="E237" s="603" t="s">
        <v>116</v>
      </c>
      <c r="F237" s="606"/>
      <c r="H237" s="20"/>
      <c r="I237" s="20"/>
      <c r="K237" s="603" t="s">
        <v>116</v>
      </c>
      <c r="L237" s="789"/>
      <c r="M237" s="603"/>
      <c r="N237" s="603"/>
      <c r="O237" s="603"/>
      <c r="P237" s="603"/>
    </row>
    <row r="238" spans="1:16" s="25" customFormat="1" ht="18.75" customHeight="1" x14ac:dyDescent="0.3">
      <c r="B238" s="20"/>
      <c r="C238" s="20"/>
      <c r="E238" s="603" t="s">
        <v>134</v>
      </c>
      <c r="F238" s="606"/>
      <c r="H238" s="20"/>
      <c r="I238" s="20"/>
      <c r="K238" s="603" t="s">
        <v>134</v>
      </c>
      <c r="L238" s="789"/>
      <c r="M238" s="603"/>
      <c r="N238" s="603"/>
      <c r="O238" s="603"/>
      <c r="P238" s="603"/>
    </row>
    <row r="239" spans="1:16" s="25" customFormat="1" ht="18.75" customHeight="1" x14ac:dyDescent="0.3">
      <c r="B239" s="20"/>
      <c r="C239" s="20"/>
      <c r="E239" s="603" t="s">
        <v>117</v>
      </c>
      <c r="F239" s="606"/>
      <c r="H239" s="20"/>
      <c r="I239" s="20"/>
      <c r="K239" s="603" t="s">
        <v>117</v>
      </c>
      <c r="L239" s="789"/>
      <c r="M239" s="603"/>
      <c r="N239" s="603"/>
      <c r="O239" s="603"/>
      <c r="P239" s="603"/>
    </row>
    <row r="240" spans="1:16" s="25" customFormat="1" ht="18.75" customHeight="1" x14ac:dyDescent="0.3">
      <c r="B240" s="20"/>
      <c r="C240" s="20"/>
      <c r="E240" s="603" t="s">
        <v>417</v>
      </c>
      <c r="F240" s="606"/>
      <c r="H240" s="20"/>
      <c r="I240" s="20"/>
      <c r="K240" s="603" t="s">
        <v>417</v>
      </c>
      <c r="L240" s="789"/>
      <c r="M240" s="603"/>
      <c r="N240" s="603"/>
      <c r="O240" s="603"/>
      <c r="P240" s="603"/>
    </row>
    <row r="241" spans="1:18" s="25" customFormat="1" ht="18.75" customHeight="1" x14ac:dyDescent="0.3">
      <c r="B241" s="20"/>
      <c r="C241" s="20"/>
      <c r="D241" s="20"/>
      <c r="E241" s="20"/>
      <c r="F241" s="656"/>
      <c r="G241" s="656"/>
      <c r="H241" s="656"/>
      <c r="I241" s="20"/>
      <c r="J241" s="20"/>
      <c r="K241" s="20"/>
      <c r="L241" s="788"/>
    </row>
    <row r="242" spans="1:18" s="25" customFormat="1" ht="18.75" customHeight="1" x14ac:dyDescent="0.3">
      <c r="B242" s="20"/>
      <c r="C242" s="20"/>
      <c r="D242" s="20"/>
      <c r="E242" s="20"/>
      <c r="F242" s="656"/>
      <c r="H242" s="20"/>
      <c r="I242" s="20"/>
      <c r="J242" s="20"/>
      <c r="K242" s="20"/>
      <c r="L242" s="788"/>
    </row>
    <row r="243" spans="1:18" s="25" customFormat="1" ht="18.75" customHeight="1" x14ac:dyDescent="0.3">
      <c r="B243" s="20"/>
      <c r="C243" s="20"/>
      <c r="D243" s="20"/>
      <c r="E243" s="20"/>
      <c r="F243" s="656"/>
      <c r="H243" s="20"/>
      <c r="I243" s="20"/>
      <c r="J243" s="20"/>
      <c r="K243" s="20"/>
      <c r="L243" s="788"/>
    </row>
    <row r="244" spans="1:18" s="25" customFormat="1" ht="18.75" customHeight="1" x14ac:dyDescent="0.3">
      <c r="B244" s="1612" t="s">
        <v>119</v>
      </c>
      <c r="C244" s="1612"/>
      <c r="D244" s="1612"/>
      <c r="E244" s="26"/>
      <c r="F244" s="606"/>
      <c r="H244" s="1612" t="s">
        <v>119</v>
      </c>
      <c r="I244" s="1612"/>
      <c r="J244" s="1612"/>
      <c r="K244" s="26"/>
      <c r="L244" s="788"/>
    </row>
    <row r="245" spans="1:18" s="25" customFormat="1" ht="18.75" customHeight="1" x14ac:dyDescent="0.3">
      <c r="B245" s="1610">
        <v>45420</v>
      </c>
      <c r="C245" s="1610"/>
      <c r="D245" s="1610"/>
      <c r="E245" s="27"/>
      <c r="F245" s="606"/>
      <c r="H245" s="1610">
        <f>B245</f>
        <v>45420</v>
      </c>
      <c r="I245" s="1610"/>
      <c r="J245" s="1610"/>
      <c r="K245" s="27"/>
      <c r="L245" s="788"/>
    </row>
    <row r="246" spans="1:18" s="25" customFormat="1" ht="18.75" customHeight="1" x14ac:dyDescent="0.3">
      <c r="B246" s="20"/>
      <c r="C246" s="20"/>
      <c r="D246" s="20"/>
      <c r="E246" s="27"/>
      <c r="F246" s="606"/>
      <c r="H246" s="20"/>
      <c r="I246" s="20"/>
      <c r="J246" s="20"/>
      <c r="K246" s="27"/>
      <c r="L246" s="788"/>
    </row>
    <row r="247" spans="1:18" s="25" customFormat="1" ht="18.75" customHeight="1" x14ac:dyDescent="0.3">
      <c r="B247" s="1252"/>
      <c r="C247" s="20"/>
      <c r="D247" s="20"/>
      <c r="E247" s="27"/>
      <c r="F247" s="606"/>
      <c r="H247" s="1252"/>
      <c r="I247" s="20"/>
      <c r="J247" s="20"/>
      <c r="K247" s="27"/>
      <c r="L247" s="788"/>
    </row>
    <row r="248" spans="1:18" s="25" customFormat="1" ht="18.75" customHeight="1" x14ac:dyDescent="0.3">
      <c r="A248" s="28" t="s">
        <v>120</v>
      </c>
      <c r="B248" s="29" t="s">
        <v>121</v>
      </c>
      <c r="C248" s="1611" t="s">
        <v>122</v>
      </c>
      <c r="D248" s="1611"/>
      <c r="E248" s="1611"/>
      <c r="F248" s="606"/>
      <c r="G248" s="28" t="s">
        <v>120</v>
      </c>
      <c r="H248" s="29" t="s">
        <v>121</v>
      </c>
      <c r="I248" s="1611" t="s">
        <v>123</v>
      </c>
      <c r="J248" s="1611"/>
      <c r="K248" s="1611"/>
      <c r="L248" s="788"/>
    </row>
    <row r="249" spans="1:18" s="25" customFormat="1" ht="18.75" customHeight="1" x14ac:dyDescent="0.3">
      <c r="A249" s="28" t="s">
        <v>124</v>
      </c>
      <c r="B249" s="28" t="s">
        <v>265</v>
      </c>
      <c r="C249" s="29" t="s">
        <v>125</v>
      </c>
      <c r="D249" s="1254" t="s">
        <v>126</v>
      </c>
      <c r="E249" s="1254" t="s">
        <v>127</v>
      </c>
      <c r="F249" s="606"/>
      <c r="G249" s="28" t="s">
        <v>124</v>
      </c>
      <c r="H249" s="28" t="s">
        <v>265</v>
      </c>
      <c r="I249" s="29" t="s">
        <v>125</v>
      </c>
      <c r="J249" s="1254" t="s">
        <v>126</v>
      </c>
      <c r="K249" s="1254" t="s">
        <v>127</v>
      </c>
      <c r="L249" s="788"/>
    </row>
    <row r="250" spans="1:18" s="25" customFormat="1" x14ac:dyDescent="0.3">
      <c r="A250" s="1254">
        <v>1</v>
      </c>
      <c r="B250" s="6" t="s">
        <v>83</v>
      </c>
      <c r="C250" s="2" t="s">
        <v>86</v>
      </c>
      <c r="D250" s="3">
        <v>90</v>
      </c>
      <c r="E250" s="3">
        <v>302.39999999999998</v>
      </c>
      <c r="F250" s="606"/>
      <c r="G250" s="1254">
        <v>1</v>
      </c>
      <c r="H250" s="6" t="s">
        <v>83</v>
      </c>
      <c r="I250" s="2" t="s">
        <v>85</v>
      </c>
      <c r="J250" s="3">
        <v>120</v>
      </c>
      <c r="K250" s="3">
        <v>500.08</v>
      </c>
      <c r="L250" s="788"/>
    </row>
    <row r="251" spans="1:18" s="50" customFormat="1" x14ac:dyDescent="0.3">
      <c r="A251" s="1254" t="s">
        <v>3</v>
      </c>
      <c r="B251" s="6" t="s">
        <v>69</v>
      </c>
      <c r="C251" s="2" t="s">
        <v>22</v>
      </c>
      <c r="D251" s="3">
        <v>25</v>
      </c>
      <c r="E251" s="3">
        <v>3.9199999999999995</v>
      </c>
      <c r="F251" s="656"/>
      <c r="G251" s="1254" t="s">
        <v>3</v>
      </c>
      <c r="H251" s="6" t="s">
        <v>69</v>
      </c>
      <c r="I251" s="2" t="s">
        <v>22</v>
      </c>
      <c r="J251" s="3">
        <v>25</v>
      </c>
      <c r="K251" s="3">
        <v>3.9199999999999995</v>
      </c>
      <c r="L251" s="786"/>
    </row>
    <row r="252" spans="1:18" s="50" customFormat="1" x14ac:dyDescent="0.3">
      <c r="A252" s="1254" t="s">
        <v>0</v>
      </c>
      <c r="B252" s="6" t="s">
        <v>114</v>
      </c>
      <c r="C252" s="2" t="s">
        <v>2</v>
      </c>
      <c r="D252" s="3">
        <v>6</v>
      </c>
      <c r="E252" s="3">
        <v>28</v>
      </c>
      <c r="F252" s="606"/>
      <c r="G252" s="1254" t="s">
        <v>0</v>
      </c>
      <c r="H252" s="6" t="s">
        <v>114</v>
      </c>
      <c r="I252" s="2" t="s">
        <v>2</v>
      </c>
      <c r="J252" s="3">
        <v>6</v>
      </c>
      <c r="K252" s="3">
        <v>28</v>
      </c>
      <c r="L252" s="788"/>
      <c r="M252" s="25"/>
      <c r="N252" s="25"/>
      <c r="O252" s="25"/>
      <c r="P252" s="25"/>
      <c r="Q252" s="25"/>
      <c r="R252" s="25"/>
    </row>
    <row r="253" spans="1:18" s="50" customFormat="1" x14ac:dyDescent="0.3">
      <c r="A253" s="1254" t="s">
        <v>77</v>
      </c>
      <c r="B253" s="6" t="s">
        <v>107</v>
      </c>
      <c r="C253" s="2" t="s">
        <v>14</v>
      </c>
      <c r="D253" s="3">
        <v>3.4</v>
      </c>
      <c r="E253" s="3">
        <v>93.2</v>
      </c>
      <c r="F253" s="605"/>
      <c r="G253" s="1254" t="s">
        <v>77</v>
      </c>
      <c r="H253" s="6" t="s">
        <v>107</v>
      </c>
      <c r="I253" s="2" t="s">
        <v>14</v>
      </c>
      <c r="J253" s="3">
        <v>3.4</v>
      </c>
      <c r="K253" s="3">
        <v>93.2</v>
      </c>
      <c r="L253" s="786"/>
    </row>
    <row r="254" spans="1:18" s="25" customFormat="1" x14ac:dyDescent="0.3">
      <c r="A254" s="5" t="s">
        <v>23</v>
      </c>
      <c r="B254" s="6" t="s">
        <v>93</v>
      </c>
      <c r="C254" s="2" t="s">
        <v>2</v>
      </c>
      <c r="D254" s="3">
        <v>75</v>
      </c>
      <c r="E254" s="3">
        <v>92</v>
      </c>
      <c r="F254" s="606"/>
      <c r="G254" s="5" t="s">
        <v>23</v>
      </c>
      <c r="H254" s="6" t="s">
        <v>93</v>
      </c>
      <c r="I254" s="2" t="s">
        <v>2</v>
      </c>
      <c r="J254" s="3">
        <v>75</v>
      </c>
      <c r="K254" s="3">
        <v>92</v>
      </c>
      <c r="L254" s="788"/>
    </row>
    <row r="255" spans="1:18" s="25" customFormat="1" x14ac:dyDescent="0.3">
      <c r="A255" s="5"/>
      <c r="B255" s="6"/>
      <c r="C255" s="2"/>
      <c r="D255" s="3"/>
      <c r="E255" s="3"/>
      <c r="F255" s="605"/>
      <c r="G255" s="5"/>
      <c r="H255" s="6"/>
      <c r="I255" s="2"/>
      <c r="J255" s="3"/>
      <c r="K255" s="3"/>
      <c r="L255" s="788"/>
    </row>
    <row r="256" spans="1:18" s="25" customFormat="1" x14ac:dyDescent="0.3">
      <c r="A256" s="5"/>
      <c r="B256" s="6"/>
      <c r="C256" s="2"/>
      <c r="D256" s="3"/>
      <c r="E256" s="3"/>
      <c r="F256" s="605"/>
      <c r="G256" s="5"/>
      <c r="H256" s="6"/>
      <c r="I256" s="2"/>
      <c r="J256" s="3"/>
      <c r="K256" s="3"/>
      <c r="L256" s="788"/>
    </row>
    <row r="257" spans="1:12" s="25" customFormat="1" x14ac:dyDescent="0.3">
      <c r="A257" s="5"/>
      <c r="B257" s="6"/>
      <c r="C257" s="2" t="s">
        <v>128</v>
      </c>
      <c r="D257" s="3">
        <f>SUM(D250:D256)</f>
        <v>199.4</v>
      </c>
      <c r="E257" s="3">
        <f>SUM(E250:E256)</f>
        <v>519.52</v>
      </c>
      <c r="F257" s="605"/>
      <c r="G257" s="5"/>
      <c r="H257" s="6"/>
      <c r="I257" s="2" t="s">
        <v>128</v>
      </c>
      <c r="J257" s="3">
        <f>SUM(J250:J256)</f>
        <v>229.4</v>
      </c>
      <c r="K257" s="3">
        <f>SUM(K250:K256)</f>
        <v>717.2</v>
      </c>
      <c r="L257" s="788"/>
    </row>
    <row r="258" spans="1:12" s="25" customFormat="1" x14ac:dyDescent="0.3">
      <c r="A258" s="5"/>
      <c r="B258" s="6"/>
      <c r="C258" s="2"/>
      <c r="D258" s="3"/>
      <c r="E258" s="3"/>
      <c r="F258" s="605"/>
      <c r="G258" s="5"/>
      <c r="H258" s="6"/>
      <c r="I258" s="2"/>
      <c r="J258" s="3"/>
      <c r="K258" s="3"/>
      <c r="L258" s="788"/>
    </row>
    <row r="259" spans="1:12" s="25" customFormat="1" x14ac:dyDescent="0.3">
      <c r="A259" s="5"/>
      <c r="B259" s="6"/>
      <c r="C259" s="2"/>
      <c r="D259" s="3"/>
      <c r="E259" s="3"/>
      <c r="F259" s="605"/>
      <c r="G259" s="5"/>
      <c r="H259" s="6"/>
      <c r="I259" s="2"/>
      <c r="J259" s="3"/>
      <c r="K259" s="3"/>
      <c r="L259" s="788"/>
    </row>
    <row r="260" spans="1:12" s="25" customFormat="1" x14ac:dyDescent="0.3">
      <c r="A260" s="28" t="s">
        <v>124</v>
      </c>
      <c r="B260" s="3" t="s">
        <v>259</v>
      </c>
      <c r="C260" s="2" t="s">
        <v>125</v>
      </c>
      <c r="D260" s="3" t="s">
        <v>126</v>
      </c>
      <c r="E260" s="3" t="s">
        <v>127</v>
      </c>
      <c r="F260" s="605"/>
      <c r="G260" s="28" t="s">
        <v>124</v>
      </c>
      <c r="H260" s="3" t="s">
        <v>247</v>
      </c>
      <c r="I260" s="2" t="s">
        <v>125</v>
      </c>
      <c r="J260" s="3" t="s">
        <v>126</v>
      </c>
      <c r="K260" s="3" t="s">
        <v>127</v>
      </c>
      <c r="L260" s="788"/>
    </row>
    <row r="261" spans="1:12" s="25" customFormat="1" ht="19.5" customHeight="1" x14ac:dyDescent="0.3">
      <c r="A261" s="1254" t="s">
        <v>8</v>
      </c>
      <c r="B261" s="6" t="s">
        <v>91</v>
      </c>
      <c r="C261" s="2" t="s">
        <v>92</v>
      </c>
      <c r="D261" s="3">
        <v>60</v>
      </c>
      <c r="E261" s="3">
        <v>122</v>
      </c>
      <c r="F261" s="606"/>
      <c r="G261" s="1254" t="s">
        <v>8</v>
      </c>
      <c r="H261" s="6" t="s">
        <v>91</v>
      </c>
      <c r="I261" s="2" t="s">
        <v>92</v>
      </c>
      <c r="J261" s="3">
        <v>60</v>
      </c>
      <c r="K261" s="3">
        <v>122</v>
      </c>
      <c r="L261" s="788"/>
    </row>
    <row r="262" spans="1:12" s="8" customFormat="1" x14ac:dyDescent="0.3">
      <c r="A262" s="1254" t="s">
        <v>3</v>
      </c>
      <c r="B262" s="6" t="s">
        <v>470</v>
      </c>
      <c r="C262" s="2" t="s">
        <v>4</v>
      </c>
      <c r="D262" s="3">
        <v>65</v>
      </c>
      <c r="E262" s="3">
        <v>180.8</v>
      </c>
      <c r="F262" s="606"/>
      <c r="G262" s="1254" t="s">
        <v>3</v>
      </c>
      <c r="H262" s="6" t="s">
        <v>470</v>
      </c>
      <c r="I262" s="2" t="s">
        <v>17</v>
      </c>
      <c r="J262" s="3">
        <v>80</v>
      </c>
      <c r="K262" s="3">
        <v>271.20000000000005</v>
      </c>
      <c r="L262" s="786"/>
    </row>
    <row r="263" spans="1:12" s="25" customFormat="1" x14ac:dyDescent="0.3">
      <c r="A263" s="1254" t="s">
        <v>0</v>
      </c>
      <c r="B263" s="6" t="s">
        <v>43</v>
      </c>
      <c r="C263" s="2" t="s">
        <v>17</v>
      </c>
      <c r="D263" s="3">
        <v>40</v>
      </c>
      <c r="E263" s="3">
        <v>242.70999999999998</v>
      </c>
      <c r="F263" s="606"/>
      <c r="G263" s="1254" t="s">
        <v>0</v>
      </c>
      <c r="H263" s="6" t="s">
        <v>43</v>
      </c>
      <c r="I263" s="2" t="s">
        <v>44</v>
      </c>
      <c r="J263" s="3">
        <v>50</v>
      </c>
      <c r="K263" s="3">
        <v>298.71999999999997</v>
      </c>
      <c r="L263" s="788"/>
    </row>
    <row r="264" spans="1:12" s="50" customFormat="1" x14ac:dyDescent="0.3">
      <c r="A264" s="1254" t="s">
        <v>77</v>
      </c>
      <c r="B264" s="6" t="s">
        <v>69</v>
      </c>
      <c r="C264" s="2" t="s">
        <v>22</v>
      </c>
      <c r="D264" s="3">
        <v>25</v>
      </c>
      <c r="E264" s="3">
        <v>3.9199999999999995</v>
      </c>
      <c r="F264" s="656"/>
      <c r="G264" s="1254" t="s">
        <v>77</v>
      </c>
      <c r="H264" s="6" t="s">
        <v>69</v>
      </c>
      <c r="I264" s="2" t="s">
        <v>22</v>
      </c>
      <c r="J264" s="3">
        <v>25</v>
      </c>
      <c r="K264" s="3">
        <v>3.9199999999999995</v>
      </c>
      <c r="L264" s="786"/>
    </row>
    <row r="265" spans="1:12" s="25" customFormat="1" x14ac:dyDescent="0.3">
      <c r="A265" s="1254" t="s">
        <v>23</v>
      </c>
      <c r="B265" s="6" t="s">
        <v>144</v>
      </c>
      <c r="C265" s="2" t="s">
        <v>2</v>
      </c>
      <c r="D265" s="3">
        <v>15</v>
      </c>
      <c r="E265" s="3">
        <v>88</v>
      </c>
      <c r="F265" s="606"/>
      <c r="G265" s="1254" t="s">
        <v>23</v>
      </c>
      <c r="H265" s="6" t="s">
        <v>144</v>
      </c>
      <c r="I265" s="2" t="s">
        <v>2</v>
      </c>
      <c r="J265" s="3">
        <v>15</v>
      </c>
      <c r="K265" s="3">
        <v>88</v>
      </c>
      <c r="L265" s="788"/>
    </row>
    <row r="266" spans="1:12" s="50" customFormat="1" x14ac:dyDescent="0.3">
      <c r="A266" s="5">
        <v>6</v>
      </c>
      <c r="B266" s="6" t="s">
        <v>107</v>
      </c>
      <c r="C266" s="2" t="s">
        <v>14</v>
      </c>
      <c r="D266" s="3">
        <v>3.4</v>
      </c>
      <c r="E266" s="3">
        <v>93.2</v>
      </c>
      <c r="F266" s="605"/>
      <c r="G266" s="5">
        <v>6</v>
      </c>
      <c r="H266" s="6" t="s">
        <v>107</v>
      </c>
      <c r="I266" s="2" t="s">
        <v>14</v>
      </c>
      <c r="J266" s="3">
        <v>3.4</v>
      </c>
      <c r="K266" s="3">
        <v>93.2</v>
      </c>
      <c r="L266" s="786"/>
    </row>
    <row r="267" spans="1:12" s="106" customFormat="1" ht="19.5" customHeight="1" x14ac:dyDescent="0.3">
      <c r="A267" s="107">
        <v>7</v>
      </c>
      <c r="B267" s="101" t="s">
        <v>108</v>
      </c>
      <c r="C267" s="102" t="s">
        <v>65</v>
      </c>
      <c r="D267" s="103">
        <v>1.2</v>
      </c>
      <c r="E267" s="103">
        <v>21.5</v>
      </c>
      <c r="F267" s="1268"/>
      <c r="G267" s="107">
        <v>7</v>
      </c>
      <c r="H267" s="101" t="s">
        <v>108</v>
      </c>
      <c r="I267" s="102" t="s">
        <v>65</v>
      </c>
      <c r="J267" s="103">
        <v>1.2</v>
      </c>
      <c r="K267" s="103">
        <v>21.5</v>
      </c>
      <c r="L267" s="1271"/>
    </row>
    <row r="268" spans="1:12" s="106" customFormat="1" x14ac:dyDescent="0.3">
      <c r="A268" s="107"/>
      <c r="B268" s="101"/>
      <c r="C268" s="102"/>
      <c r="D268" s="103"/>
      <c r="E268" s="103"/>
      <c r="F268" s="1268"/>
      <c r="G268" s="107"/>
      <c r="H268" s="101"/>
      <c r="I268" s="102"/>
      <c r="J268" s="103"/>
      <c r="K268" s="103"/>
      <c r="L268" s="1271"/>
    </row>
    <row r="269" spans="1:12" s="417" customFormat="1" x14ac:dyDescent="0.3">
      <c r="A269" s="107"/>
      <c r="B269" s="101"/>
      <c r="C269" s="102"/>
      <c r="D269" s="103"/>
      <c r="E269" s="103"/>
      <c r="F269" s="1239"/>
      <c r="G269" s="107"/>
      <c r="H269" s="101"/>
      <c r="I269" s="102"/>
      <c r="J269" s="103"/>
      <c r="K269" s="103"/>
      <c r="L269" s="1272"/>
    </row>
    <row r="270" spans="1:12" s="106" customFormat="1" x14ac:dyDescent="0.3">
      <c r="A270" s="1256"/>
      <c r="B270" s="101"/>
      <c r="C270" s="102" t="s">
        <v>128</v>
      </c>
      <c r="D270" s="103">
        <f>SUM(D261:D269)</f>
        <v>209.6</v>
      </c>
      <c r="E270" s="103">
        <f>SUM(E261:E269)</f>
        <v>752.13</v>
      </c>
      <c r="F270" s="1239"/>
      <c r="G270" s="1256"/>
      <c r="H270" s="101"/>
      <c r="I270" s="102" t="s">
        <v>128</v>
      </c>
      <c r="J270" s="103">
        <f>SUM(J261:J269)</f>
        <v>234.6</v>
      </c>
      <c r="K270" s="103">
        <f>SUM(K261:K269)</f>
        <v>898.54000000000008</v>
      </c>
      <c r="L270" s="1271"/>
    </row>
    <row r="271" spans="1:12" s="106" customFormat="1" x14ac:dyDescent="0.3">
      <c r="A271" s="107"/>
      <c r="B271" s="101"/>
      <c r="C271" s="102"/>
      <c r="D271" s="103"/>
      <c r="E271" s="103"/>
      <c r="F271" s="1239"/>
      <c r="G271" s="107"/>
      <c r="H271" s="101"/>
      <c r="I271" s="102"/>
      <c r="J271" s="103"/>
      <c r="K271" s="103"/>
      <c r="L271" s="1271"/>
    </row>
    <row r="272" spans="1:12" s="106" customFormat="1" x14ac:dyDescent="0.3">
      <c r="A272" s="107"/>
      <c r="B272" s="101"/>
      <c r="C272" s="102"/>
      <c r="D272" s="103"/>
      <c r="E272" s="103"/>
      <c r="F272" s="1239"/>
      <c r="G272" s="107"/>
      <c r="H272" s="101"/>
      <c r="I272" s="102"/>
      <c r="J272" s="103"/>
      <c r="K272" s="103"/>
      <c r="L272" s="1271"/>
    </row>
    <row r="273" spans="1:16" s="106" customFormat="1" x14ac:dyDescent="0.3">
      <c r="A273" s="1256"/>
      <c r="B273" s="101"/>
      <c r="C273" s="102" t="s">
        <v>136</v>
      </c>
      <c r="D273" s="103">
        <f>+D270+D257</f>
        <v>409</v>
      </c>
      <c r="E273" s="103">
        <f>+E270+E257</f>
        <v>1271.6500000000001</v>
      </c>
      <c r="F273" s="1239"/>
      <c r="G273" s="103"/>
      <c r="H273" s="103"/>
      <c r="I273" s="103" t="s">
        <v>136</v>
      </c>
      <c r="J273" s="103">
        <f>+J270+J257</f>
        <v>464</v>
      </c>
      <c r="K273" s="103">
        <f>+K270+K257</f>
        <v>1615.7400000000002</v>
      </c>
      <c r="L273" s="1271"/>
    </row>
    <row r="274" spans="1:16" s="106" customFormat="1" ht="18.75" customHeight="1" x14ac:dyDescent="0.3">
      <c r="B274" s="112"/>
      <c r="C274" s="112"/>
      <c r="E274" s="448"/>
      <c r="F274" s="1239"/>
      <c r="H274" s="112"/>
      <c r="I274" s="112"/>
      <c r="K274" s="448"/>
      <c r="L274" s="1271"/>
    </row>
    <row r="275" spans="1:16" s="106" customFormat="1" ht="18.75" customHeight="1" x14ac:dyDescent="0.3">
      <c r="B275" s="112"/>
      <c r="C275" s="112"/>
      <c r="E275" s="448"/>
      <c r="F275" s="1240"/>
      <c r="H275" s="112"/>
      <c r="I275" s="112"/>
      <c r="K275" s="448"/>
      <c r="L275" s="1271"/>
    </row>
    <row r="276" spans="1:16" s="106" customFormat="1" x14ac:dyDescent="0.3">
      <c r="A276" s="494"/>
      <c r="B276" s="494"/>
      <c r="C276" s="494"/>
      <c r="D276" s="494"/>
      <c r="E276" s="494"/>
      <c r="F276" s="1270"/>
      <c r="G276" s="109"/>
      <c r="H276" s="496"/>
      <c r="I276" s="496"/>
      <c r="J276" s="496"/>
      <c r="K276" s="496"/>
      <c r="L276" s="1271"/>
    </row>
    <row r="277" spans="1:16" s="106" customFormat="1" x14ac:dyDescent="0.3">
      <c r="A277" s="494"/>
      <c r="B277" s="109"/>
      <c r="C277" s="495"/>
      <c r="D277" s="496"/>
      <c r="E277" s="496"/>
      <c r="F277" s="1241"/>
      <c r="G277" s="496"/>
      <c r="H277" s="496"/>
      <c r="I277" s="496"/>
      <c r="J277" s="496"/>
      <c r="K277" s="496"/>
      <c r="L277" s="1271"/>
    </row>
    <row r="278" spans="1:16" s="106" customFormat="1" ht="18.75" customHeight="1" x14ac:dyDescent="0.3">
      <c r="B278" s="110" t="s">
        <v>130</v>
      </c>
      <c r="D278" s="111" t="s">
        <v>131</v>
      </c>
      <c r="E278" s="112"/>
      <c r="F278" s="1240"/>
      <c r="H278" s="110" t="s">
        <v>130</v>
      </c>
      <c r="J278" s="111" t="s">
        <v>131</v>
      </c>
      <c r="K278" s="112"/>
      <c r="L278" s="1271"/>
    </row>
    <row r="279" spans="1:16" s="106" customFormat="1" ht="51.75" customHeight="1" x14ac:dyDescent="0.3">
      <c r="B279" s="113" t="s">
        <v>132</v>
      </c>
      <c r="D279" s="113" t="s">
        <v>140</v>
      </c>
      <c r="E279" s="114"/>
      <c r="F279" s="1240"/>
      <c r="H279" s="113" t="s">
        <v>139</v>
      </c>
      <c r="J279" s="113" t="s">
        <v>140</v>
      </c>
      <c r="K279" s="114"/>
      <c r="L279" s="1271"/>
    </row>
    <row r="280" spans="1:16" s="25" customFormat="1" ht="22.5" customHeight="1" x14ac:dyDescent="0.3">
      <c r="A280" s="428"/>
      <c r="B280" s="443"/>
      <c r="C280" s="428"/>
      <c r="D280" s="443"/>
      <c r="E280" s="444"/>
      <c r="F280" s="1151"/>
      <c r="G280" s="443"/>
      <c r="H280" s="428"/>
      <c r="I280" s="443"/>
      <c r="J280" s="444"/>
      <c r="K280" s="443"/>
      <c r="L280" s="788"/>
    </row>
    <row r="281" spans="1:16" x14ac:dyDescent="0.3">
      <c r="A281" s="848"/>
      <c r="B281" s="849"/>
      <c r="C281" s="849"/>
      <c r="D281" s="849"/>
      <c r="E281" s="849"/>
      <c r="F281" s="853"/>
      <c r="G281" s="848"/>
      <c r="H281" s="849"/>
      <c r="I281" s="849"/>
      <c r="J281" s="849"/>
      <c r="K281" s="849"/>
    </row>
    <row r="282" spans="1:16" s="25" customFormat="1" ht="18.75" customHeight="1" x14ac:dyDescent="0.3">
      <c r="A282" s="1197"/>
      <c r="B282" s="1198"/>
      <c r="C282" s="1198"/>
      <c r="D282" s="1198"/>
      <c r="E282" s="1198"/>
      <c r="F282" s="1186"/>
      <c r="G282" s="1197"/>
      <c r="H282" s="1198"/>
      <c r="I282" s="1198"/>
      <c r="J282" s="1198"/>
      <c r="K282" s="1198"/>
      <c r="L282" s="788"/>
    </row>
    <row r="283" spans="1:16" x14ac:dyDescent="0.3">
      <c r="A283" s="25"/>
      <c r="B283" s="20"/>
      <c r="C283" s="20"/>
      <c r="D283" s="20"/>
      <c r="E283" s="20"/>
      <c r="F283" s="656"/>
      <c r="G283" s="25"/>
      <c r="H283" s="20"/>
      <c r="I283" s="20"/>
      <c r="J283" s="20"/>
      <c r="K283" s="20"/>
    </row>
    <row r="284" spans="1:16" s="25" customFormat="1" ht="18.75" customHeight="1" x14ac:dyDescent="0.3">
      <c r="B284" s="22" t="s">
        <v>115</v>
      </c>
      <c r="C284" s="20"/>
      <c r="D284" s="20"/>
      <c r="E284" s="20"/>
      <c r="F284" s="656"/>
      <c r="H284" s="22" t="s">
        <v>115</v>
      </c>
      <c r="I284" s="20"/>
      <c r="J284" s="20"/>
      <c r="K284" s="20"/>
      <c r="L284" s="788"/>
    </row>
    <row r="285" spans="1:16" s="25" customFormat="1" ht="18.75" customHeight="1" x14ac:dyDescent="0.3">
      <c r="B285" s="22" t="s">
        <v>137</v>
      </c>
      <c r="C285" s="20"/>
      <c r="D285" s="20"/>
      <c r="E285" s="20"/>
      <c r="F285" s="606"/>
      <c r="H285" s="22" t="s">
        <v>138</v>
      </c>
      <c r="I285" s="20"/>
      <c r="J285" s="20"/>
      <c r="K285" s="20"/>
      <c r="L285" s="788"/>
    </row>
    <row r="286" spans="1:16" s="25" customFormat="1" ht="18.75" customHeight="1" x14ac:dyDescent="0.3">
      <c r="B286" s="20"/>
      <c r="C286" s="20"/>
      <c r="D286" s="20"/>
      <c r="E286" s="20"/>
      <c r="F286" s="606"/>
      <c r="H286" s="20"/>
      <c r="I286" s="20"/>
      <c r="J286" s="20"/>
      <c r="K286" s="20"/>
      <c r="L286" s="788"/>
    </row>
    <row r="287" spans="1:16" s="25" customFormat="1" ht="18.75" customHeight="1" x14ac:dyDescent="0.3">
      <c r="B287" s="20"/>
      <c r="C287" s="20"/>
      <c r="E287" s="603" t="s">
        <v>116</v>
      </c>
      <c r="F287" s="606"/>
      <c r="H287" s="20"/>
      <c r="I287" s="20"/>
      <c r="K287" s="603" t="s">
        <v>116</v>
      </c>
      <c r="L287" s="789"/>
      <c r="M287" s="603"/>
      <c r="N287" s="603"/>
      <c r="O287" s="603"/>
      <c r="P287" s="603"/>
    </row>
    <row r="288" spans="1:16" s="25" customFormat="1" ht="18.75" customHeight="1" x14ac:dyDescent="0.3">
      <c r="B288" s="20"/>
      <c r="C288" s="20"/>
      <c r="E288" s="603" t="s">
        <v>134</v>
      </c>
      <c r="F288" s="606"/>
      <c r="H288" s="20"/>
      <c r="I288" s="20"/>
      <c r="K288" s="603" t="s">
        <v>134</v>
      </c>
      <c r="L288" s="789"/>
      <c r="M288" s="603"/>
      <c r="N288" s="603"/>
      <c r="O288" s="603"/>
      <c r="P288" s="603"/>
    </row>
    <row r="289" spans="1:16" s="25" customFormat="1" ht="18.75" customHeight="1" x14ac:dyDescent="0.3">
      <c r="B289" s="20"/>
      <c r="C289" s="20"/>
      <c r="E289" s="603" t="s">
        <v>117</v>
      </c>
      <c r="F289" s="606"/>
      <c r="H289" s="20"/>
      <c r="I289" s="20"/>
      <c r="K289" s="603" t="s">
        <v>117</v>
      </c>
      <c r="L289" s="789"/>
      <c r="M289" s="603"/>
      <c r="N289" s="603"/>
      <c r="O289" s="603"/>
      <c r="P289" s="603"/>
    </row>
    <row r="290" spans="1:16" s="25" customFormat="1" ht="18.75" customHeight="1" x14ac:dyDescent="0.3">
      <c r="B290" s="20"/>
      <c r="C290" s="20"/>
      <c r="E290" s="603" t="s">
        <v>417</v>
      </c>
      <c r="F290" s="606"/>
      <c r="H290" s="20"/>
      <c r="I290" s="20"/>
      <c r="K290" s="603" t="s">
        <v>417</v>
      </c>
      <c r="L290" s="789"/>
      <c r="M290" s="603"/>
      <c r="N290" s="603"/>
      <c r="O290" s="603"/>
      <c r="P290" s="603"/>
    </row>
    <row r="291" spans="1:16" s="25" customFormat="1" ht="18.75" customHeight="1" x14ac:dyDescent="0.3">
      <c r="B291" s="20"/>
      <c r="C291" s="20"/>
      <c r="D291" s="20"/>
      <c r="E291" s="20"/>
      <c r="F291" s="656"/>
      <c r="H291" s="20"/>
      <c r="I291" s="20"/>
      <c r="J291" s="20"/>
      <c r="K291" s="20"/>
      <c r="L291" s="788"/>
    </row>
    <row r="292" spans="1:16" s="25" customFormat="1" ht="18.75" customHeight="1" x14ac:dyDescent="0.3">
      <c r="B292" s="20"/>
      <c r="C292" s="20"/>
      <c r="D292" s="20"/>
      <c r="E292" s="20"/>
      <c r="F292" s="656"/>
      <c r="H292" s="20"/>
      <c r="I292" s="20"/>
      <c r="J292" s="20"/>
      <c r="K292" s="20"/>
      <c r="L292" s="788"/>
    </row>
    <row r="293" spans="1:16" s="25" customFormat="1" ht="18.75" customHeight="1" x14ac:dyDescent="0.3">
      <c r="B293" s="20"/>
      <c r="C293" s="20"/>
      <c r="D293" s="20"/>
      <c r="E293" s="20"/>
      <c r="F293" s="656"/>
      <c r="H293" s="20"/>
      <c r="I293" s="20"/>
      <c r="J293" s="20"/>
      <c r="K293" s="20"/>
      <c r="L293" s="788"/>
    </row>
    <row r="294" spans="1:16" s="25" customFormat="1" ht="18.75" customHeight="1" x14ac:dyDescent="0.3">
      <c r="B294" s="1612" t="s">
        <v>119</v>
      </c>
      <c r="C294" s="1612"/>
      <c r="D294" s="1612"/>
      <c r="E294" s="26"/>
      <c r="F294" s="606"/>
      <c r="H294" s="1612" t="s">
        <v>119</v>
      </c>
      <c r="I294" s="1612"/>
      <c r="J294" s="1612"/>
      <c r="K294" s="26"/>
      <c r="L294" s="788"/>
    </row>
    <row r="295" spans="1:16" s="25" customFormat="1" ht="18.75" customHeight="1" x14ac:dyDescent="0.3">
      <c r="B295" s="1610">
        <v>45425</v>
      </c>
      <c r="C295" s="1610"/>
      <c r="D295" s="1610"/>
      <c r="E295" s="27"/>
      <c r="F295" s="606"/>
      <c r="H295" s="1610">
        <f>B295</f>
        <v>45425</v>
      </c>
      <c r="I295" s="1610"/>
      <c r="J295" s="1610"/>
      <c r="K295" s="27"/>
      <c r="L295" s="788"/>
    </row>
    <row r="296" spans="1:16" s="25" customFormat="1" ht="18.75" customHeight="1" x14ac:dyDescent="0.3">
      <c r="B296" s="20"/>
      <c r="C296" s="20"/>
      <c r="D296" s="20"/>
      <c r="E296" s="27"/>
      <c r="F296" s="606"/>
      <c r="H296" s="20"/>
      <c r="I296" s="20"/>
      <c r="J296" s="20"/>
      <c r="K296" s="27"/>
      <c r="L296" s="788"/>
    </row>
    <row r="297" spans="1:16" s="25" customFormat="1" ht="18.75" customHeight="1" x14ac:dyDescent="0.3">
      <c r="B297" s="1252"/>
      <c r="C297" s="20"/>
      <c r="D297" s="20"/>
      <c r="E297" s="27"/>
      <c r="F297" s="606"/>
      <c r="H297" s="1252"/>
      <c r="I297" s="20"/>
      <c r="J297" s="20"/>
      <c r="K297" s="27"/>
      <c r="L297" s="788"/>
    </row>
    <row r="298" spans="1:16" s="25" customFormat="1" ht="18.75" customHeight="1" x14ac:dyDescent="0.3">
      <c r="A298" s="28" t="s">
        <v>120</v>
      </c>
      <c r="B298" s="29" t="s">
        <v>121</v>
      </c>
      <c r="C298" s="1611" t="s">
        <v>122</v>
      </c>
      <c r="D298" s="1611"/>
      <c r="E298" s="1611"/>
      <c r="F298" s="606"/>
      <c r="G298" s="28" t="s">
        <v>120</v>
      </c>
      <c r="H298" s="29" t="s">
        <v>121</v>
      </c>
      <c r="I298" s="1611" t="s">
        <v>123</v>
      </c>
      <c r="J298" s="1611"/>
      <c r="K298" s="1611"/>
      <c r="L298" s="788"/>
    </row>
    <row r="299" spans="1:16" s="25" customFormat="1" ht="18.75" customHeight="1" x14ac:dyDescent="0.3">
      <c r="A299" s="28" t="s">
        <v>124</v>
      </c>
      <c r="B299" s="28" t="s">
        <v>265</v>
      </c>
      <c r="C299" s="29" t="s">
        <v>125</v>
      </c>
      <c r="D299" s="1254" t="s">
        <v>126</v>
      </c>
      <c r="E299" s="1254" t="s">
        <v>127</v>
      </c>
      <c r="F299" s="606"/>
      <c r="G299" s="28" t="s">
        <v>124</v>
      </c>
      <c r="H299" s="28" t="s">
        <v>265</v>
      </c>
      <c r="I299" s="29" t="s">
        <v>125</v>
      </c>
      <c r="J299" s="1254" t="s">
        <v>126</v>
      </c>
      <c r="K299" s="1254" t="s">
        <v>127</v>
      </c>
      <c r="L299" s="788"/>
    </row>
    <row r="300" spans="1:16" s="257" customFormat="1" x14ac:dyDescent="0.3">
      <c r="A300" s="1254" t="s">
        <v>8</v>
      </c>
      <c r="B300" s="6" t="s">
        <v>47</v>
      </c>
      <c r="C300" s="2" t="s">
        <v>46</v>
      </c>
      <c r="D300" s="3">
        <v>40</v>
      </c>
      <c r="E300" s="3">
        <v>206.2</v>
      </c>
      <c r="F300" s="606">
        <v>206.2</v>
      </c>
      <c r="G300" s="1254" t="s">
        <v>8</v>
      </c>
      <c r="H300" s="6" t="s">
        <v>47</v>
      </c>
      <c r="I300" s="2" t="s">
        <v>46</v>
      </c>
      <c r="J300" s="3">
        <v>40</v>
      </c>
      <c r="K300" s="3">
        <v>206.2</v>
      </c>
      <c r="L300" s="791"/>
    </row>
    <row r="301" spans="1:16" s="50" customFormat="1" x14ac:dyDescent="0.3">
      <c r="A301" s="1254" t="s">
        <v>3</v>
      </c>
      <c r="B301" s="6" t="s">
        <v>64</v>
      </c>
      <c r="C301" s="2" t="s">
        <v>65</v>
      </c>
      <c r="D301" s="3">
        <v>13</v>
      </c>
      <c r="E301" s="3">
        <v>75</v>
      </c>
      <c r="F301" s="1057">
        <v>28</v>
      </c>
      <c r="G301" s="1254" t="s">
        <v>3</v>
      </c>
      <c r="H301" s="6" t="s">
        <v>64</v>
      </c>
      <c r="I301" s="2" t="s">
        <v>65</v>
      </c>
      <c r="J301" s="3">
        <v>13</v>
      </c>
      <c r="K301" s="3">
        <v>75</v>
      </c>
      <c r="L301" s="786"/>
    </row>
    <row r="302" spans="1:16" s="25" customFormat="1" x14ac:dyDescent="0.3">
      <c r="A302" s="1254" t="s">
        <v>0</v>
      </c>
      <c r="B302" s="6" t="s">
        <v>102</v>
      </c>
      <c r="C302" s="2" t="s">
        <v>68</v>
      </c>
      <c r="D302" s="3">
        <v>30</v>
      </c>
      <c r="E302" s="3">
        <v>84</v>
      </c>
      <c r="F302" s="908">
        <v>251.6</v>
      </c>
      <c r="G302" s="1254" t="s">
        <v>0</v>
      </c>
      <c r="H302" s="6" t="s">
        <v>102</v>
      </c>
      <c r="I302" s="2" t="s">
        <v>68</v>
      </c>
      <c r="J302" s="3">
        <v>30</v>
      </c>
      <c r="K302" s="3">
        <v>84</v>
      </c>
      <c r="L302" s="788"/>
    </row>
    <row r="303" spans="1:16" s="25" customFormat="1" x14ac:dyDescent="0.3">
      <c r="A303" s="5">
        <v>4</v>
      </c>
      <c r="B303" s="6" t="s">
        <v>114</v>
      </c>
      <c r="C303" s="2" t="s">
        <v>2</v>
      </c>
      <c r="D303" s="3">
        <v>6</v>
      </c>
      <c r="E303" s="3">
        <v>28</v>
      </c>
      <c r="F303" s="606">
        <v>140.30000000000001</v>
      </c>
      <c r="G303" s="5">
        <v>4</v>
      </c>
      <c r="H303" s="6" t="s">
        <v>114</v>
      </c>
      <c r="I303" s="2" t="s">
        <v>2</v>
      </c>
      <c r="J303" s="3">
        <v>6</v>
      </c>
      <c r="K303" s="3">
        <v>28</v>
      </c>
      <c r="L303" s="788"/>
    </row>
    <row r="304" spans="1:16" s="50" customFormat="1" x14ac:dyDescent="0.3">
      <c r="A304" s="1254" t="s">
        <v>23</v>
      </c>
      <c r="B304" s="6" t="s">
        <v>107</v>
      </c>
      <c r="C304" s="2" t="s">
        <v>414</v>
      </c>
      <c r="D304" s="3">
        <f>3.4*2</f>
        <v>6.8</v>
      </c>
      <c r="E304" s="3">
        <f>93.2*2</f>
        <v>186.4</v>
      </c>
      <c r="F304" s="606"/>
      <c r="G304" s="1254" t="s">
        <v>23</v>
      </c>
      <c r="H304" s="6" t="s">
        <v>107</v>
      </c>
      <c r="I304" s="2" t="s">
        <v>414</v>
      </c>
      <c r="J304" s="3">
        <f>3.4*2</f>
        <v>6.8</v>
      </c>
      <c r="K304" s="3">
        <f>93.2*2</f>
        <v>186.4</v>
      </c>
      <c r="L304" s="786"/>
    </row>
    <row r="305" spans="1:12" s="25" customFormat="1" x14ac:dyDescent="0.3">
      <c r="A305" s="5">
        <v>6</v>
      </c>
      <c r="B305" s="6" t="s">
        <v>37</v>
      </c>
      <c r="C305" s="2" t="s">
        <v>5</v>
      </c>
      <c r="D305" s="3">
        <v>150</v>
      </c>
      <c r="E305" s="3">
        <v>140.29999999999998</v>
      </c>
      <c r="F305" s="656"/>
      <c r="G305" s="5">
        <v>6</v>
      </c>
      <c r="H305" s="6" t="s">
        <v>37</v>
      </c>
      <c r="I305" s="2" t="s">
        <v>5</v>
      </c>
      <c r="J305" s="3">
        <v>150</v>
      </c>
      <c r="K305" s="3">
        <v>140.29999999999998</v>
      </c>
      <c r="L305" s="788"/>
    </row>
    <row r="306" spans="1:12" s="25" customFormat="1" x14ac:dyDescent="0.3">
      <c r="A306" s="5"/>
      <c r="B306" s="6"/>
      <c r="C306" s="2"/>
      <c r="D306" s="3"/>
      <c r="E306" s="3"/>
      <c r="F306" s="1060"/>
      <c r="G306" s="5"/>
      <c r="H306" s="6"/>
      <c r="I306" s="2"/>
      <c r="J306" s="3"/>
      <c r="K306" s="3"/>
      <c r="L306" s="788"/>
    </row>
    <row r="307" spans="1:12" s="25" customFormat="1" x14ac:dyDescent="0.3">
      <c r="A307" s="5"/>
      <c r="B307" s="6"/>
      <c r="C307" s="2"/>
      <c r="D307" s="3"/>
      <c r="E307" s="3"/>
      <c r="F307" s="593"/>
      <c r="G307" s="5"/>
      <c r="H307" s="6"/>
      <c r="I307" s="2"/>
      <c r="J307" s="3"/>
      <c r="K307" s="3"/>
      <c r="L307" s="788"/>
    </row>
    <row r="308" spans="1:12" s="25" customFormat="1" x14ac:dyDescent="0.3">
      <c r="A308" s="5"/>
      <c r="B308" s="6"/>
      <c r="C308" s="2" t="s">
        <v>128</v>
      </c>
      <c r="D308" s="3">
        <f>SUM(D300:D306)</f>
        <v>245.8</v>
      </c>
      <c r="E308" s="3">
        <f>SUM(E300:E306)</f>
        <v>719.9</v>
      </c>
      <c r="F308" s="593"/>
      <c r="G308" s="5"/>
      <c r="H308" s="6"/>
      <c r="I308" s="2" t="s">
        <v>128</v>
      </c>
      <c r="J308" s="3">
        <f>SUM(J300:J306)</f>
        <v>245.8</v>
      </c>
      <c r="K308" s="3">
        <f>SUM(K300:K306)</f>
        <v>719.9</v>
      </c>
      <c r="L308" s="788"/>
    </row>
    <row r="309" spans="1:12" s="25" customFormat="1" hidden="1" x14ac:dyDescent="0.3">
      <c r="A309" s="5"/>
      <c r="B309" s="6"/>
      <c r="C309" s="2"/>
      <c r="D309" s="3"/>
      <c r="E309" s="3"/>
      <c r="F309" s="593"/>
      <c r="G309" s="5"/>
      <c r="H309" s="6"/>
      <c r="I309" s="2"/>
      <c r="J309" s="3"/>
      <c r="K309" s="3"/>
      <c r="L309" s="788"/>
    </row>
    <row r="310" spans="1:12" s="25" customFormat="1" hidden="1" x14ac:dyDescent="0.3">
      <c r="A310" s="5">
        <v>1</v>
      </c>
      <c r="B310" s="6" t="s">
        <v>1</v>
      </c>
      <c r="C310" s="2" t="s">
        <v>5</v>
      </c>
      <c r="D310" s="3">
        <v>200</v>
      </c>
      <c r="E310" s="3">
        <v>86</v>
      </c>
      <c r="F310" s="593"/>
      <c r="G310" s="5">
        <v>1</v>
      </c>
      <c r="H310" s="6" t="s">
        <v>1</v>
      </c>
      <c r="I310" s="2" t="s">
        <v>5</v>
      </c>
      <c r="J310" s="3">
        <v>200</v>
      </c>
      <c r="K310" s="3">
        <v>86</v>
      </c>
      <c r="L310" s="788"/>
    </row>
    <row r="311" spans="1:12" s="25" customFormat="1" hidden="1" x14ac:dyDescent="0.3">
      <c r="A311" s="5">
        <v>2</v>
      </c>
      <c r="B311" s="6" t="s">
        <v>238</v>
      </c>
      <c r="C311" s="2" t="s">
        <v>251</v>
      </c>
      <c r="D311" s="3">
        <v>225</v>
      </c>
      <c r="E311" s="3">
        <v>114</v>
      </c>
      <c r="F311" s="593"/>
      <c r="G311" s="5">
        <v>2</v>
      </c>
      <c r="H311" s="6" t="s">
        <v>238</v>
      </c>
      <c r="I311" s="2" t="s">
        <v>251</v>
      </c>
      <c r="J311" s="3">
        <v>225</v>
      </c>
      <c r="K311" s="3">
        <v>114</v>
      </c>
      <c r="L311" s="788"/>
    </row>
    <row r="312" spans="1:12" s="25" customFormat="1" hidden="1" x14ac:dyDescent="0.3">
      <c r="A312" s="5">
        <v>3</v>
      </c>
      <c r="B312" s="6" t="s">
        <v>93</v>
      </c>
      <c r="C312" s="2" t="s">
        <v>5</v>
      </c>
      <c r="D312" s="3">
        <v>135</v>
      </c>
      <c r="E312" s="3">
        <v>94.25</v>
      </c>
      <c r="F312" s="593"/>
      <c r="G312" s="5">
        <v>3</v>
      </c>
      <c r="H312" s="6" t="s">
        <v>93</v>
      </c>
      <c r="I312" s="2" t="s">
        <v>5</v>
      </c>
      <c r="J312" s="3">
        <v>135</v>
      </c>
      <c r="K312" s="3">
        <v>94.25</v>
      </c>
      <c r="L312" s="788"/>
    </row>
    <row r="313" spans="1:12" s="25" customFormat="1" hidden="1" x14ac:dyDescent="0.3">
      <c r="A313" s="5">
        <v>4</v>
      </c>
      <c r="B313" s="6" t="s">
        <v>253</v>
      </c>
      <c r="C313" s="2" t="s">
        <v>218</v>
      </c>
      <c r="D313" s="3">
        <v>125</v>
      </c>
      <c r="E313" s="3">
        <v>146.4</v>
      </c>
      <c r="F313" s="593"/>
      <c r="G313" s="5">
        <v>4</v>
      </c>
      <c r="H313" s="6" t="s">
        <v>253</v>
      </c>
      <c r="I313" s="2" t="s">
        <v>218</v>
      </c>
      <c r="J313" s="3">
        <v>125</v>
      </c>
      <c r="K313" s="3">
        <v>146.4</v>
      </c>
      <c r="L313" s="788"/>
    </row>
    <row r="314" spans="1:12" s="25" customFormat="1" hidden="1" x14ac:dyDescent="0.3">
      <c r="A314" s="5">
        <v>5</v>
      </c>
      <c r="B314" s="6" t="s">
        <v>255</v>
      </c>
      <c r="C314" s="2" t="s">
        <v>218</v>
      </c>
      <c r="D314" s="3">
        <v>80</v>
      </c>
      <c r="E314" s="3">
        <v>105.16</v>
      </c>
      <c r="F314" s="593"/>
      <c r="G314" s="5">
        <v>5</v>
      </c>
      <c r="H314" s="6" t="s">
        <v>255</v>
      </c>
      <c r="I314" s="2" t="s">
        <v>218</v>
      </c>
      <c r="J314" s="3">
        <v>80</v>
      </c>
      <c r="K314" s="3">
        <v>105.16</v>
      </c>
      <c r="L314" s="788"/>
    </row>
    <row r="315" spans="1:12" s="25" customFormat="1" hidden="1" x14ac:dyDescent="0.3">
      <c r="A315" s="5">
        <v>6</v>
      </c>
      <c r="B315" s="6" t="s">
        <v>252</v>
      </c>
      <c r="C315" s="2" t="s">
        <v>251</v>
      </c>
      <c r="D315" s="3">
        <v>105</v>
      </c>
      <c r="E315" s="3">
        <v>142</v>
      </c>
      <c r="F315" s="593"/>
      <c r="G315" s="5">
        <v>6</v>
      </c>
      <c r="H315" s="6" t="s">
        <v>252</v>
      </c>
      <c r="I315" s="2" t="s">
        <v>251</v>
      </c>
      <c r="J315" s="3">
        <v>105</v>
      </c>
      <c r="K315" s="3">
        <v>142</v>
      </c>
      <c r="L315" s="788"/>
    </row>
    <row r="316" spans="1:12" s="25" customFormat="1" hidden="1" x14ac:dyDescent="0.3">
      <c r="A316" s="5">
        <v>7</v>
      </c>
      <c r="B316" s="6" t="s">
        <v>254</v>
      </c>
      <c r="C316" s="2" t="s">
        <v>218</v>
      </c>
      <c r="D316" s="3">
        <v>120</v>
      </c>
      <c r="E316" s="3">
        <v>144</v>
      </c>
      <c r="F316" s="593"/>
      <c r="G316" s="5">
        <v>7</v>
      </c>
      <c r="H316" s="6" t="s">
        <v>254</v>
      </c>
      <c r="I316" s="2" t="s">
        <v>218</v>
      </c>
      <c r="J316" s="3">
        <v>120</v>
      </c>
      <c r="K316" s="3">
        <v>144</v>
      </c>
      <c r="L316" s="788"/>
    </row>
    <row r="317" spans="1:12" s="25" customFormat="1" hidden="1" x14ac:dyDescent="0.3">
      <c r="A317" s="5">
        <v>8</v>
      </c>
      <c r="B317" s="6" t="s">
        <v>31</v>
      </c>
      <c r="C317" s="2" t="s">
        <v>5</v>
      </c>
      <c r="D317" s="3">
        <v>55</v>
      </c>
      <c r="E317" s="3">
        <v>88</v>
      </c>
      <c r="F317" s="593"/>
      <c r="G317" s="5">
        <v>8</v>
      </c>
      <c r="H317" s="6" t="s">
        <v>31</v>
      </c>
      <c r="I317" s="2" t="s">
        <v>5</v>
      </c>
      <c r="J317" s="3">
        <v>55</v>
      </c>
      <c r="K317" s="3">
        <v>88</v>
      </c>
      <c r="L317" s="788"/>
    </row>
    <row r="318" spans="1:12" s="50" customFormat="1" hidden="1" x14ac:dyDescent="0.3">
      <c r="A318" s="1254"/>
      <c r="B318" s="1"/>
      <c r="C318" s="1254"/>
      <c r="D318" s="7"/>
      <c r="E318" s="7"/>
      <c r="F318" s="593"/>
      <c r="G318" s="1254"/>
      <c r="H318" s="1"/>
      <c r="I318" s="1254"/>
      <c r="J318" s="7"/>
      <c r="K318" s="7"/>
      <c r="L318" s="792"/>
    </row>
    <row r="319" spans="1:12" s="25" customFormat="1" hidden="1" x14ac:dyDescent="0.3">
      <c r="A319" s="5"/>
      <c r="B319" s="6"/>
      <c r="C319" s="2" t="s">
        <v>128</v>
      </c>
      <c r="D319" s="3">
        <v>1045</v>
      </c>
      <c r="E319" s="3">
        <v>919.81</v>
      </c>
      <c r="F319" s="593"/>
      <c r="G319" s="5"/>
      <c r="H319" s="6"/>
      <c r="I319" s="2" t="s">
        <v>128</v>
      </c>
      <c r="J319" s="3">
        <v>1045</v>
      </c>
      <c r="K319" s="3">
        <v>919.81</v>
      </c>
      <c r="L319" s="788"/>
    </row>
    <row r="320" spans="1:12" s="25" customFormat="1" hidden="1" x14ac:dyDescent="0.3">
      <c r="A320" s="5"/>
      <c r="B320" s="6"/>
      <c r="C320" s="2"/>
      <c r="D320" s="3"/>
      <c r="E320" s="3"/>
      <c r="F320" s="593"/>
      <c r="G320" s="5"/>
      <c r="H320" s="6"/>
      <c r="I320" s="2"/>
      <c r="J320" s="3"/>
      <c r="K320" s="3"/>
      <c r="L320" s="788"/>
    </row>
    <row r="321" spans="1:12" s="25" customFormat="1" x14ac:dyDescent="0.3">
      <c r="A321" s="5"/>
      <c r="B321" s="6"/>
      <c r="C321" s="2"/>
      <c r="D321" s="3"/>
      <c r="E321" s="3"/>
      <c r="F321" s="593"/>
      <c r="G321" s="5"/>
      <c r="H321" s="6"/>
      <c r="I321" s="2"/>
      <c r="J321" s="3"/>
      <c r="K321" s="3"/>
      <c r="L321" s="788"/>
    </row>
    <row r="322" spans="1:12" s="25" customFormat="1" x14ac:dyDescent="0.3">
      <c r="A322" s="5"/>
      <c r="B322" s="6"/>
      <c r="C322" s="2"/>
      <c r="D322" s="3"/>
      <c r="E322" s="3"/>
      <c r="F322" s="593"/>
      <c r="G322" s="5"/>
      <c r="H322" s="6"/>
      <c r="I322" s="2"/>
      <c r="J322" s="3"/>
      <c r="K322" s="3"/>
      <c r="L322" s="788"/>
    </row>
    <row r="323" spans="1:12" s="25" customFormat="1" x14ac:dyDescent="0.3">
      <c r="A323" s="28" t="s">
        <v>124</v>
      </c>
      <c r="B323" s="3" t="s">
        <v>259</v>
      </c>
      <c r="C323" s="2" t="s">
        <v>125</v>
      </c>
      <c r="D323" s="3" t="s">
        <v>126</v>
      </c>
      <c r="E323" s="3" t="s">
        <v>127</v>
      </c>
      <c r="F323" s="593"/>
      <c r="G323" s="28" t="s">
        <v>124</v>
      </c>
      <c r="H323" s="3" t="s">
        <v>247</v>
      </c>
      <c r="I323" s="2" t="s">
        <v>125</v>
      </c>
      <c r="J323" s="3" t="s">
        <v>126</v>
      </c>
      <c r="K323" s="3" t="s">
        <v>127</v>
      </c>
      <c r="L323" s="788"/>
    </row>
    <row r="324" spans="1:12" s="25" customFormat="1" ht="19.5" customHeight="1" x14ac:dyDescent="0.3">
      <c r="A324" s="1254" t="s">
        <v>8</v>
      </c>
      <c r="B324" s="6" t="s">
        <v>350</v>
      </c>
      <c r="C324" s="2" t="s">
        <v>9</v>
      </c>
      <c r="D324" s="3">
        <v>70</v>
      </c>
      <c r="E324" s="3">
        <v>122</v>
      </c>
      <c r="F324" s="593">
        <v>70</v>
      </c>
      <c r="G324" s="1254" t="s">
        <v>8</v>
      </c>
      <c r="H324" s="6" t="s">
        <v>350</v>
      </c>
      <c r="I324" s="2" t="s">
        <v>9</v>
      </c>
      <c r="J324" s="3">
        <v>70</v>
      </c>
      <c r="K324" s="3">
        <v>122</v>
      </c>
      <c r="L324" s="788"/>
    </row>
    <row r="325" spans="1:12" s="25" customFormat="1" ht="19.5" customHeight="1" x14ac:dyDescent="0.3">
      <c r="A325" s="1254">
        <v>2</v>
      </c>
      <c r="B325" s="6" t="s">
        <v>103</v>
      </c>
      <c r="C325" s="2" t="s">
        <v>104</v>
      </c>
      <c r="D325" s="3">
        <v>50</v>
      </c>
      <c r="E325" s="3">
        <v>220</v>
      </c>
      <c r="F325" s="593">
        <v>50</v>
      </c>
      <c r="G325" s="1254">
        <v>2</v>
      </c>
      <c r="H325" s="6" t="s">
        <v>103</v>
      </c>
      <c r="I325" s="2" t="s">
        <v>104</v>
      </c>
      <c r="J325" s="3">
        <v>50</v>
      </c>
      <c r="K325" s="3">
        <v>220</v>
      </c>
      <c r="L325" s="788"/>
    </row>
    <row r="326" spans="1:12" s="50" customFormat="1" x14ac:dyDescent="0.3">
      <c r="A326" s="1254" t="s">
        <v>0</v>
      </c>
      <c r="B326" s="6" t="s">
        <v>260</v>
      </c>
      <c r="C326" s="2" t="s">
        <v>17</v>
      </c>
      <c r="D326" s="3">
        <v>22</v>
      </c>
      <c r="E326" s="3">
        <v>182.25</v>
      </c>
      <c r="F326" s="593">
        <v>44</v>
      </c>
      <c r="G326" s="1254" t="s">
        <v>0</v>
      </c>
      <c r="H326" s="6" t="s">
        <v>260</v>
      </c>
      <c r="I326" s="2" t="s">
        <v>44</v>
      </c>
      <c r="J326" s="3">
        <v>27</v>
      </c>
      <c r="K326" s="3">
        <v>218.7</v>
      </c>
      <c r="L326" s="792"/>
    </row>
    <row r="327" spans="1:12" s="50" customFormat="1" x14ac:dyDescent="0.3">
      <c r="A327" s="1254" t="s">
        <v>77</v>
      </c>
      <c r="B327" s="6" t="s">
        <v>69</v>
      </c>
      <c r="C327" s="2" t="s">
        <v>22</v>
      </c>
      <c r="D327" s="3">
        <v>24</v>
      </c>
      <c r="E327" s="3">
        <v>3.9199999999999995</v>
      </c>
      <c r="F327" s="593">
        <v>15</v>
      </c>
      <c r="G327" s="1254" t="s">
        <v>77</v>
      </c>
      <c r="H327" s="6" t="s">
        <v>69</v>
      </c>
      <c r="I327" s="2" t="s">
        <v>22</v>
      </c>
      <c r="J327" s="3">
        <v>24</v>
      </c>
      <c r="K327" s="3">
        <v>3.9199999999999995</v>
      </c>
      <c r="L327" s="786"/>
    </row>
    <row r="328" spans="1:12" s="50" customFormat="1" x14ac:dyDescent="0.3">
      <c r="A328" s="1254" t="s">
        <v>23</v>
      </c>
      <c r="B328" s="6" t="s">
        <v>144</v>
      </c>
      <c r="C328" s="2" t="s">
        <v>2</v>
      </c>
      <c r="D328" s="3">
        <v>15</v>
      </c>
      <c r="E328" s="3">
        <v>88</v>
      </c>
      <c r="F328" s="593">
        <v>3.4</v>
      </c>
      <c r="G328" s="1254" t="s">
        <v>23</v>
      </c>
      <c r="H328" s="6" t="s">
        <v>144</v>
      </c>
      <c r="I328" s="2" t="s">
        <v>2</v>
      </c>
      <c r="J328" s="3">
        <v>15</v>
      </c>
      <c r="K328" s="3">
        <v>88</v>
      </c>
      <c r="L328" s="786"/>
    </row>
    <row r="329" spans="1:12" s="50" customFormat="1" x14ac:dyDescent="0.3">
      <c r="A329" s="1254" t="s">
        <v>51</v>
      </c>
      <c r="B329" s="6" t="s">
        <v>107</v>
      </c>
      <c r="C329" s="2" t="s">
        <v>14</v>
      </c>
      <c r="D329" s="3">
        <v>3.4</v>
      </c>
      <c r="E329" s="3">
        <v>93.2</v>
      </c>
      <c r="F329" s="593">
        <v>1.2</v>
      </c>
      <c r="G329" s="1254" t="s">
        <v>51</v>
      </c>
      <c r="H329" s="6" t="s">
        <v>107</v>
      </c>
      <c r="I329" s="2" t="s">
        <v>14</v>
      </c>
      <c r="J329" s="3">
        <v>3.4</v>
      </c>
      <c r="K329" s="3">
        <v>93.2</v>
      </c>
      <c r="L329" s="786"/>
    </row>
    <row r="330" spans="1:12" s="50" customFormat="1" x14ac:dyDescent="0.3">
      <c r="A330" s="1254" t="s">
        <v>15</v>
      </c>
      <c r="B330" s="6" t="s">
        <v>108</v>
      </c>
      <c r="C330" s="2" t="s">
        <v>65</v>
      </c>
      <c r="D330" s="3">
        <v>1.2</v>
      </c>
      <c r="E330" s="3">
        <v>21.5</v>
      </c>
      <c r="F330" s="1273"/>
      <c r="G330" s="1254" t="s">
        <v>15</v>
      </c>
      <c r="H330" s="6" t="s">
        <v>108</v>
      </c>
      <c r="I330" s="2" t="s">
        <v>65</v>
      </c>
      <c r="J330" s="3">
        <v>1.2</v>
      </c>
      <c r="K330" s="3">
        <v>21.5</v>
      </c>
      <c r="L330" s="786"/>
    </row>
    <row r="331" spans="1:12" s="25" customFormat="1" ht="19.5" customHeight="1" x14ac:dyDescent="0.3">
      <c r="A331" s="1254"/>
      <c r="B331" s="6"/>
      <c r="C331" s="2"/>
      <c r="D331" s="3"/>
      <c r="E331" s="3"/>
      <c r="F331" s="1274"/>
      <c r="G331" s="1254"/>
      <c r="H331" s="6"/>
      <c r="I331" s="2"/>
      <c r="J331" s="3"/>
      <c r="K331" s="3"/>
      <c r="L331" s="788"/>
    </row>
    <row r="332" spans="1:12" s="25" customFormat="1" ht="19.5" customHeight="1" x14ac:dyDescent="0.3">
      <c r="A332" s="1254"/>
      <c r="B332" s="6"/>
      <c r="C332" s="2"/>
      <c r="D332" s="3"/>
      <c r="E332" s="3"/>
      <c r="F332" s="1274"/>
      <c r="G332" s="5"/>
      <c r="H332" s="6"/>
      <c r="I332" s="2"/>
      <c r="J332" s="3"/>
      <c r="K332" s="3"/>
      <c r="L332" s="788"/>
    </row>
    <row r="333" spans="1:12" s="50" customFormat="1" x14ac:dyDescent="0.3">
      <c r="A333" s="5"/>
      <c r="B333" s="6"/>
      <c r="C333" s="2"/>
      <c r="D333" s="3"/>
      <c r="E333" s="3"/>
      <c r="F333" s="1274"/>
      <c r="G333" s="5"/>
      <c r="H333" s="6"/>
      <c r="I333" s="2"/>
      <c r="J333" s="3"/>
      <c r="K333" s="3"/>
      <c r="L333" s="792"/>
    </row>
    <row r="334" spans="1:12" s="25" customFormat="1" x14ac:dyDescent="0.3">
      <c r="A334" s="1254"/>
      <c r="B334" s="6"/>
      <c r="C334" s="2" t="s">
        <v>128</v>
      </c>
      <c r="D334" s="3">
        <f>SUM(D324:D333)</f>
        <v>185.6</v>
      </c>
      <c r="E334" s="3">
        <f>SUM(E324:E333)</f>
        <v>730.87</v>
      </c>
      <c r="F334" s="1274"/>
      <c r="G334" s="1254"/>
      <c r="H334" s="6"/>
      <c r="I334" s="2" t="s">
        <v>128</v>
      </c>
      <c r="J334" s="3">
        <f>SUM(J324:J333)</f>
        <v>190.6</v>
      </c>
      <c r="K334" s="3">
        <f>SUM(K324:K333)</f>
        <v>767.32</v>
      </c>
      <c r="L334" s="788"/>
    </row>
    <row r="335" spans="1:12" s="25" customFormat="1" x14ac:dyDescent="0.3">
      <c r="A335" s="5"/>
      <c r="B335" s="6"/>
      <c r="C335" s="2"/>
      <c r="D335" s="3"/>
      <c r="E335" s="3"/>
      <c r="F335" s="1274"/>
      <c r="G335" s="5"/>
      <c r="H335" s="6"/>
      <c r="I335" s="2"/>
      <c r="J335" s="3"/>
      <c r="K335" s="3"/>
      <c r="L335" s="788"/>
    </row>
    <row r="336" spans="1:12" s="25" customFormat="1" x14ac:dyDescent="0.3">
      <c r="A336" s="5"/>
      <c r="B336" s="392"/>
      <c r="C336" s="393"/>
      <c r="D336" s="394"/>
      <c r="E336" s="394"/>
      <c r="F336" s="1274"/>
      <c r="G336" s="391"/>
      <c r="H336" s="392"/>
      <c r="I336" s="393"/>
      <c r="J336" s="3"/>
      <c r="K336" s="3"/>
      <c r="L336" s="788"/>
    </row>
    <row r="337" spans="1:16" s="25" customFormat="1" x14ac:dyDescent="0.3">
      <c r="A337" s="1254"/>
      <c r="B337" s="392"/>
      <c r="C337" s="393" t="s">
        <v>136</v>
      </c>
      <c r="D337" s="394">
        <f>+D334+D308</f>
        <v>431.4</v>
      </c>
      <c r="E337" s="394">
        <f>+E334+E308</f>
        <v>1450.77</v>
      </c>
      <c r="F337" s="1274"/>
      <c r="G337" s="394"/>
      <c r="H337" s="394"/>
      <c r="I337" s="394" t="s">
        <v>136</v>
      </c>
      <c r="J337" s="3">
        <f>+J334+J308</f>
        <v>436.4</v>
      </c>
      <c r="K337" s="3">
        <f>+K334+K308</f>
        <v>1487.22</v>
      </c>
      <c r="L337" s="788"/>
    </row>
    <row r="338" spans="1:16" s="25" customFormat="1" ht="18.75" customHeight="1" x14ac:dyDescent="0.3">
      <c r="B338" s="400"/>
      <c r="C338" s="400"/>
      <c r="D338" s="396"/>
      <c r="E338" s="1275"/>
      <c r="F338" s="1274"/>
      <c r="G338" s="396"/>
      <c r="H338" s="400"/>
      <c r="I338" s="400"/>
      <c r="K338" s="24"/>
      <c r="L338" s="788"/>
    </row>
    <row r="339" spans="1:16" s="25" customFormat="1" x14ac:dyDescent="0.3">
      <c r="A339" s="461"/>
      <c r="B339" s="813"/>
      <c r="C339" s="813"/>
      <c r="D339" s="813"/>
      <c r="E339" s="813"/>
      <c r="F339" s="814"/>
      <c r="G339" s="397"/>
      <c r="H339" s="812"/>
      <c r="I339" s="812"/>
      <c r="J339" s="463"/>
      <c r="K339" s="463"/>
      <c r="L339" s="788"/>
    </row>
    <row r="340" spans="1:16" s="25" customFormat="1" x14ac:dyDescent="0.3">
      <c r="A340" s="461"/>
      <c r="B340" s="397"/>
      <c r="C340" s="811"/>
      <c r="D340" s="812"/>
      <c r="E340" s="812"/>
      <c r="F340" s="810"/>
      <c r="G340" s="812"/>
      <c r="H340" s="812"/>
      <c r="I340" s="812"/>
      <c r="J340" s="463"/>
      <c r="K340" s="463"/>
      <c r="L340" s="788"/>
    </row>
    <row r="341" spans="1:16" s="25" customFormat="1" ht="18.75" customHeight="1" x14ac:dyDescent="0.3">
      <c r="B341" s="398" t="s">
        <v>130</v>
      </c>
      <c r="C341" s="396"/>
      <c r="D341" s="399" t="s">
        <v>131</v>
      </c>
      <c r="E341" s="400"/>
      <c r="F341" s="1276"/>
      <c r="G341" s="396"/>
      <c r="H341" s="398" t="s">
        <v>130</v>
      </c>
      <c r="I341" s="396"/>
      <c r="J341" s="94" t="s">
        <v>131</v>
      </c>
      <c r="K341" s="20"/>
      <c r="L341" s="788"/>
    </row>
    <row r="342" spans="1:16" s="25" customFormat="1" ht="51.75" customHeight="1" x14ac:dyDescent="0.3">
      <c r="B342" s="401" t="s">
        <v>132</v>
      </c>
      <c r="C342" s="396"/>
      <c r="D342" s="401" t="s">
        <v>140</v>
      </c>
      <c r="E342" s="402"/>
      <c r="F342" s="1276"/>
      <c r="G342" s="396"/>
      <c r="H342" s="401" t="s">
        <v>139</v>
      </c>
      <c r="I342" s="396"/>
      <c r="J342" s="38" t="s">
        <v>140</v>
      </c>
      <c r="K342" s="39"/>
      <c r="L342" s="788"/>
    </row>
    <row r="343" spans="1:16" s="25" customFormat="1" ht="22.5" customHeight="1" x14ac:dyDescent="0.3">
      <c r="B343" s="38"/>
      <c r="D343" s="38"/>
      <c r="E343" s="39"/>
      <c r="F343" s="606"/>
      <c r="G343" s="38"/>
      <c r="I343" s="38"/>
      <c r="J343" s="39"/>
      <c r="K343" s="38"/>
      <c r="L343" s="788"/>
    </row>
    <row r="344" spans="1:16" x14ac:dyDescent="0.3">
      <c r="A344" s="1201"/>
      <c r="B344" s="1202"/>
      <c r="C344" s="1202"/>
      <c r="D344" s="1202"/>
      <c r="E344" s="1202"/>
      <c r="F344" s="1203"/>
      <c r="G344" s="1201"/>
      <c r="H344" s="1202"/>
      <c r="I344" s="1202"/>
      <c r="J344" s="1202"/>
      <c r="K344" s="1202"/>
    </row>
    <row r="345" spans="1:16" s="25" customFormat="1" ht="18.75" customHeight="1" x14ac:dyDescent="0.3">
      <c r="A345" s="96"/>
      <c r="B345" s="19"/>
      <c r="C345" s="19"/>
      <c r="D345" s="19"/>
      <c r="E345" s="19"/>
      <c r="F345" s="656"/>
      <c r="G345" s="96"/>
      <c r="H345" s="19"/>
      <c r="I345" s="19"/>
      <c r="J345" s="19"/>
      <c r="K345" s="19"/>
      <c r="L345" s="788"/>
    </row>
    <row r="346" spans="1:16" x14ac:dyDescent="0.3">
      <c r="A346" s="25"/>
      <c r="B346" s="20"/>
      <c r="C346" s="20"/>
      <c r="D346" s="20"/>
      <c r="E346" s="20"/>
      <c r="F346" s="656"/>
      <c r="G346" s="428"/>
      <c r="H346" s="430"/>
      <c r="I346" s="430"/>
      <c r="J346" s="430"/>
      <c r="K346" s="430"/>
    </row>
    <row r="347" spans="1:16" s="25" customFormat="1" ht="18.75" customHeight="1" x14ac:dyDescent="0.3">
      <c r="B347" s="22" t="s">
        <v>115</v>
      </c>
      <c r="C347" s="20"/>
      <c r="D347" s="20"/>
      <c r="E347" s="20"/>
      <c r="F347" s="656"/>
      <c r="G347" s="428"/>
      <c r="H347" s="429" t="s">
        <v>115</v>
      </c>
      <c r="I347" s="430"/>
      <c r="J347" s="430"/>
      <c r="K347" s="430"/>
      <c r="L347" s="788"/>
    </row>
    <row r="348" spans="1:16" s="25" customFormat="1" ht="18.75" customHeight="1" x14ac:dyDescent="0.3">
      <c r="B348" s="22" t="s">
        <v>137</v>
      </c>
      <c r="C348" s="20"/>
      <c r="D348" s="20"/>
      <c r="E348" s="20"/>
      <c r="F348" s="606"/>
      <c r="G348" s="428"/>
      <c r="H348" s="429" t="s">
        <v>138</v>
      </c>
      <c r="I348" s="430"/>
      <c r="J348" s="430"/>
      <c r="K348" s="430"/>
      <c r="L348" s="788"/>
    </row>
    <row r="349" spans="1:16" s="25" customFormat="1" ht="18.75" customHeight="1" x14ac:dyDescent="0.3">
      <c r="B349" s="20"/>
      <c r="C349" s="20"/>
      <c r="D349" s="20"/>
      <c r="E349" s="20"/>
      <c r="F349" s="606"/>
      <c r="G349" s="428"/>
      <c r="H349" s="430"/>
      <c r="I349" s="430"/>
      <c r="J349" s="430"/>
      <c r="K349" s="430"/>
      <c r="L349" s="788"/>
    </row>
    <row r="350" spans="1:16" s="25" customFormat="1" ht="18.75" customHeight="1" x14ac:dyDescent="0.3">
      <c r="B350" s="20"/>
      <c r="C350" s="20"/>
      <c r="E350" s="603" t="s">
        <v>116</v>
      </c>
      <c r="F350" s="606"/>
      <c r="G350" s="428"/>
      <c r="H350" s="430"/>
      <c r="I350" s="430"/>
      <c r="J350" s="428"/>
      <c r="K350" s="1176" t="s">
        <v>116</v>
      </c>
      <c r="L350" s="789"/>
      <c r="M350" s="603"/>
      <c r="N350" s="603"/>
      <c r="O350" s="603"/>
      <c r="P350" s="603"/>
    </row>
    <row r="351" spans="1:16" s="25" customFormat="1" ht="18.75" customHeight="1" x14ac:dyDescent="0.3">
      <c r="B351" s="20"/>
      <c r="C351" s="20"/>
      <c r="E351" s="603" t="s">
        <v>134</v>
      </c>
      <c r="F351" s="606"/>
      <c r="G351" s="428"/>
      <c r="H351" s="430"/>
      <c r="I351" s="430"/>
      <c r="J351" s="428"/>
      <c r="K351" s="1176" t="s">
        <v>134</v>
      </c>
      <c r="L351" s="789"/>
      <c r="M351" s="603"/>
      <c r="N351" s="603"/>
      <c r="O351" s="603"/>
      <c r="P351" s="603"/>
    </row>
    <row r="352" spans="1:16" s="25" customFormat="1" ht="18.75" customHeight="1" x14ac:dyDescent="0.3">
      <c r="B352" s="20"/>
      <c r="C352" s="20"/>
      <c r="E352" s="603" t="s">
        <v>117</v>
      </c>
      <c r="F352" s="606"/>
      <c r="G352" s="428"/>
      <c r="H352" s="430"/>
      <c r="I352" s="430"/>
      <c r="J352" s="428"/>
      <c r="K352" s="1176" t="s">
        <v>117</v>
      </c>
      <c r="L352" s="789"/>
      <c r="M352" s="603"/>
      <c r="N352" s="603"/>
      <c r="O352" s="603"/>
      <c r="P352" s="603"/>
    </row>
    <row r="353" spans="1:18" s="25" customFormat="1" ht="18.75" customHeight="1" x14ac:dyDescent="0.3">
      <c r="B353" s="20"/>
      <c r="C353" s="20"/>
      <c r="E353" s="603" t="s">
        <v>417</v>
      </c>
      <c r="F353" s="606"/>
      <c r="G353" s="428"/>
      <c r="H353" s="430"/>
      <c r="I353" s="430"/>
      <c r="J353" s="428"/>
      <c r="K353" s="1176" t="s">
        <v>417</v>
      </c>
      <c r="L353" s="789"/>
      <c r="M353" s="603"/>
      <c r="N353" s="603"/>
      <c r="O353" s="603"/>
      <c r="P353" s="603"/>
    </row>
    <row r="354" spans="1:18" s="25" customFormat="1" ht="18.75" customHeight="1" x14ac:dyDescent="0.3">
      <c r="B354" s="20"/>
      <c r="C354" s="20"/>
      <c r="D354" s="20"/>
      <c r="E354" s="20"/>
      <c r="F354" s="656"/>
      <c r="G354" s="428"/>
      <c r="H354" s="428"/>
      <c r="I354" s="430"/>
      <c r="J354" s="430"/>
      <c r="K354" s="430"/>
      <c r="L354" s="788"/>
    </row>
    <row r="355" spans="1:18" s="25" customFormat="1" ht="18.75" customHeight="1" x14ac:dyDescent="0.3">
      <c r="B355" s="20"/>
      <c r="C355" s="20"/>
      <c r="D355" s="20"/>
      <c r="E355" s="20"/>
      <c r="F355" s="656"/>
      <c r="G355" s="428"/>
      <c r="H355" s="430"/>
      <c r="I355" s="430"/>
      <c r="J355" s="430"/>
      <c r="K355" s="430"/>
      <c r="L355" s="788"/>
    </row>
    <row r="356" spans="1:18" s="25" customFormat="1" ht="18.75" customHeight="1" x14ac:dyDescent="0.3">
      <c r="B356" s="20"/>
      <c r="C356" s="20"/>
      <c r="D356" s="20"/>
      <c r="E356" s="20"/>
      <c r="F356" s="656"/>
      <c r="G356" s="428"/>
      <c r="H356" s="430"/>
      <c r="I356" s="430"/>
      <c r="J356" s="430"/>
      <c r="K356" s="430"/>
      <c r="L356" s="788"/>
    </row>
    <row r="357" spans="1:18" s="25" customFormat="1" ht="18.75" customHeight="1" x14ac:dyDescent="0.3">
      <c r="B357" s="1612" t="s">
        <v>119</v>
      </c>
      <c r="C357" s="1612"/>
      <c r="D357" s="1612"/>
      <c r="E357" s="26"/>
      <c r="F357" s="606"/>
      <c r="G357" s="428"/>
      <c r="H357" s="1628" t="s">
        <v>119</v>
      </c>
      <c r="I357" s="1628"/>
      <c r="J357" s="1628"/>
      <c r="K357" s="432"/>
      <c r="L357" s="788"/>
    </row>
    <row r="358" spans="1:18" s="25" customFormat="1" ht="18.75" customHeight="1" x14ac:dyDescent="0.3">
      <c r="B358" s="1610">
        <v>45426</v>
      </c>
      <c r="C358" s="1610"/>
      <c r="D358" s="1610"/>
      <c r="E358" s="27"/>
      <c r="F358" s="606"/>
      <c r="G358" s="428"/>
      <c r="H358" s="1629">
        <f>B358</f>
        <v>45426</v>
      </c>
      <c r="I358" s="1629"/>
      <c r="J358" s="1629"/>
      <c r="K358" s="433"/>
      <c r="L358" s="788"/>
    </row>
    <row r="359" spans="1:18" s="25" customFormat="1" ht="18.75" customHeight="1" x14ac:dyDescent="0.3">
      <c r="B359" s="20"/>
      <c r="C359" s="20"/>
      <c r="D359" s="20"/>
      <c r="E359" s="27"/>
      <c r="F359" s="606"/>
      <c r="G359" s="428"/>
      <c r="H359" s="430"/>
      <c r="I359" s="430"/>
      <c r="J359" s="430"/>
      <c r="K359" s="433"/>
      <c r="L359" s="788"/>
    </row>
    <row r="360" spans="1:18" s="25" customFormat="1" ht="18.75" customHeight="1" x14ac:dyDescent="0.3">
      <c r="B360" s="1260"/>
      <c r="C360" s="20"/>
      <c r="D360" s="20"/>
      <c r="E360" s="27"/>
      <c r="F360" s="606"/>
      <c r="G360" s="428"/>
      <c r="H360" s="1263"/>
      <c r="I360" s="430"/>
      <c r="J360" s="430"/>
      <c r="K360" s="433"/>
      <c r="L360" s="788"/>
    </row>
    <row r="361" spans="1:18" s="25" customFormat="1" ht="18.75" customHeight="1" x14ac:dyDescent="0.3">
      <c r="A361" s="28" t="s">
        <v>120</v>
      </c>
      <c r="B361" s="29" t="s">
        <v>121</v>
      </c>
      <c r="C361" s="1611" t="s">
        <v>122</v>
      </c>
      <c r="D361" s="1611"/>
      <c r="E361" s="1611"/>
      <c r="F361" s="606"/>
      <c r="G361" s="434" t="s">
        <v>120</v>
      </c>
      <c r="H361" s="435" t="s">
        <v>121</v>
      </c>
      <c r="I361" s="1630" t="s">
        <v>123</v>
      </c>
      <c r="J361" s="1630"/>
      <c r="K361" s="1630"/>
      <c r="L361" s="788"/>
    </row>
    <row r="362" spans="1:18" s="25" customFormat="1" ht="18.75" customHeight="1" x14ac:dyDescent="0.3">
      <c r="A362" s="28" t="s">
        <v>124</v>
      </c>
      <c r="B362" s="28" t="s">
        <v>265</v>
      </c>
      <c r="C362" s="29" t="s">
        <v>125</v>
      </c>
      <c r="D362" s="1262" t="s">
        <v>126</v>
      </c>
      <c r="E362" s="1262" t="s">
        <v>127</v>
      </c>
      <c r="F362" s="606"/>
      <c r="G362" s="434" t="s">
        <v>124</v>
      </c>
      <c r="H362" s="434" t="s">
        <v>265</v>
      </c>
      <c r="I362" s="435" t="s">
        <v>125</v>
      </c>
      <c r="J362" s="1259" t="s">
        <v>126</v>
      </c>
      <c r="K362" s="1259" t="s">
        <v>127</v>
      </c>
      <c r="L362" s="788"/>
    </row>
    <row r="363" spans="1:18" s="10" customFormat="1" x14ac:dyDescent="0.3">
      <c r="A363" s="5">
        <v>1</v>
      </c>
      <c r="B363" s="6" t="s">
        <v>26</v>
      </c>
      <c r="C363" s="2" t="s">
        <v>28</v>
      </c>
      <c r="D363" s="3">
        <v>60</v>
      </c>
      <c r="E363" s="3">
        <v>121.9</v>
      </c>
      <c r="F363" s="907"/>
      <c r="G363" s="436">
        <v>1</v>
      </c>
      <c r="H363" s="437" t="s">
        <v>26</v>
      </c>
      <c r="I363" s="438" t="s">
        <v>7</v>
      </c>
      <c r="J363" s="439">
        <v>85</v>
      </c>
      <c r="K363" s="439">
        <v>152.375</v>
      </c>
      <c r="L363" s="4">
        <v>45384</v>
      </c>
    </row>
    <row r="364" spans="1:18" s="25" customFormat="1" x14ac:dyDescent="0.3">
      <c r="A364" s="1262" t="s">
        <v>3</v>
      </c>
      <c r="B364" s="6" t="s">
        <v>43</v>
      </c>
      <c r="C364" s="2" t="s">
        <v>17</v>
      </c>
      <c r="D364" s="3">
        <v>40</v>
      </c>
      <c r="E364" s="3">
        <v>242.70999999999998</v>
      </c>
      <c r="F364" s="606"/>
      <c r="G364" s="1259" t="s">
        <v>3</v>
      </c>
      <c r="H364" s="437" t="s">
        <v>43</v>
      </c>
      <c r="I364" s="438" t="s">
        <v>44</v>
      </c>
      <c r="J364" s="439">
        <v>50</v>
      </c>
      <c r="K364" s="439">
        <v>298.71999999999997</v>
      </c>
      <c r="L364" s="788"/>
    </row>
    <row r="365" spans="1:18" s="50" customFormat="1" x14ac:dyDescent="0.3">
      <c r="A365" s="1262" t="s">
        <v>0</v>
      </c>
      <c r="B365" s="6" t="s">
        <v>69</v>
      </c>
      <c r="C365" s="2" t="s">
        <v>22</v>
      </c>
      <c r="D365" s="3">
        <v>25</v>
      </c>
      <c r="E365" s="3">
        <v>3.9199999999999995</v>
      </c>
      <c r="F365" s="656"/>
      <c r="G365" s="1259" t="s">
        <v>0</v>
      </c>
      <c r="H365" s="437" t="s">
        <v>69</v>
      </c>
      <c r="I365" s="438" t="s">
        <v>22</v>
      </c>
      <c r="J365" s="439">
        <v>25</v>
      </c>
      <c r="K365" s="439">
        <v>3.9199999999999995</v>
      </c>
      <c r="L365" s="786"/>
    </row>
    <row r="366" spans="1:18" s="50" customFormat="1" x14ac:dyDescent="0.3">
      <c r="A366" s="1262" t="s">
        <v>77</v>
      </c>
      <c r="B366" s="6" t="s">
        <v>114</v>
      </c>
      <c r="C366" s="2" t="s">
        <v>2</v>
      </c>
      <c r="D366" s="3">
        <v>6</v>
      </c>
      <c r="E366" s="3">
        <v>28</v>
      </c>
      <c r="F366" s="908"/>
      <c r="G366" s="1259" t="s">
        <v>77</v>
      </c>
      <c r="H366" s="437" t="s">
        <v>114</v>
      </c>
      <c r="I366" s="438" t="s">
        <v>2</v>
      </c>
      <c r="J366" s="439">
        <v>6</v>
      </c>
      <c r="K366" s="439">
        <v>28</v>
      </c>
      <c r="L366" s="788"/>
      <c r="M366" s="25"/>
      <c r="N366" s="25"/>
      <c r="O366" s="25"/>
      <c r="P366" s="25"/>
      <c r="Q366" s="25"/>
      <c r="R366" s="25"/>
    </row>
    <row r="367" spans="1:18" s="50" customFormat="1" x14ac:dyDescent="0.3">
      <c r="A367" s="1262" t="s">
        <v>23</v>
      </c>
      <c r="B367" s="6" t="s">
        <v>107</v>
      </c>
      <c r="C367" s="2" t="s">
        <v>414</v>
      </c>
      <c r="D367" s="3">
        <f>3.4*2</f>
        <v>6.8</v>
      </c>
      <c r="E367" s="3">
        <f>93.2*2</f>
        <v>186.4</v>
      </c>
      <c r="F367" s="606"/>
      <c r="G367" s="1259" t="s">
        <v>23</v>
      </c>
      <c r="H367" s="437" t="s">
        <v>107</v>
      </c>
      <c r="I367" s="438" t="s">
        <v>414</v>
      </c>
      <c r="J367" s="439">
        <f>3.4*2</f>
        <v>6.8</v>
      </c>
      <c r="K367" s="439">
        <f>93.2*2</f>
        <v>186.4</v>
      </c>
      <c r="L367" s="786"/>
    </row>
    <row r="368" spans="1:18" s="50" customFormat="1" x14ac:dyDescent="0.3">
      <c r="A368" s="1262" t="s">
        <v>51</v>
      </c>
      <c r="B368" s="6" t="s">
        <v>93</v>
      </c>
      <c r="C368" s="2" t="s">
        <v>2</v>
      </c>
      <c r="D368" s="3">
        <v>75</v>
      </c>
      <c r="E368" s="3">
        <v>92</v>
      </c>
      <c r="F368" s="656"/>
      <c r="G368" s="1259" t="s">
        <v>51</v>
      </c>
      <c r="H368" s="437" t="s">
        <v>93</v>
      </c>
      <c r="I368" s="438" t="s">
        <v>2</v>
      </c>
      <c r="J368" s="439">
        <v>75</v>
      </c>
      <c r="K368" s="439">
        <v>92</v>
      </c>
      <c r="L368" s="786"/>
    </row>
    <row r="369" spans="1:12" s="25" customFormat="1" x14ac:dyDescent="0.3">
      <c r="A369" s="5"/>
      <c r="B369" s="6"/>
      <c r="C369" s="2"/>
      <c r="D369" s="3"/>
      <c r="E369" s="3"/>
      <c r="F369" s="605"/>
      <c r="G369" s="436"/>
      <c r="H369" s="437"/>
      <c r="I369" s="438"/>
      <c r="J369" s="439"/>
      <c r="K369" s="439"/>
      <c r="L369" s="788"/>
    </row>
    <row r="370" spans="1:12" s="25" customFormat="1" x14ac:dyDescent="0.3">
      <c r="A370" s="5"/>
      <c r="B370" s="6"/>
      <c r="C370" s="2" t="s">
        <v>128</v>
      </c>
      <c r="D370" s="3">
        <f>SUM(D363:D369)</f>
        <v>212.8</v>
      </c>
      <c r="E370" s="3">
        <f>SUM(E363:E368)</f>
        <v>674.93000000000006</v>
      </c>
      <c r="F370" s="605"/>
      <c r="G370" s="436"/>
      <c r="H370" s="437"/>
      <c r="I370" s="438" t="s">
        <v>128</v>
      </c>
      <c r="J370" s="439">
        <f>SUM(J363:J368)</f>
        <v>247.8</v>
      </c>
      <c r="K370" s="439">
        <f>SUM(K363:K368)</f>
        <v>761.41499999999996</v>
      </c>
      <c r="L370" s="788"/>
    </row>
    <row r="371" spans="1:12" s="25" customFormat="1" hidden="1" x14ac:dyDescent="0.3">
      <c r="A371" s="5"/>
      <c r="B371" s="6"/>
      <c r="C371" s="2"/>
      <c r="D371" s="3"/>
      <c r="E371" s="3"/>
      <c r="F371" s="605"/>
      <c r="G371" s="436"/>
      <c r="H371" s="437"/>
      <c r="I371" s="438"/>
      <c r="J371" s="439"/>
      <c r="K371" s="439"/>
      <c r="L371" s="788"/>
    </row>
    <row r="372" spans="1:12" s="25" customFormat="1" hidden="1" x14ac:dyDescent="0.3">
      <c r="A372" s="5">
        <v>1</v>
      </c>
      <c r="B372" s="6" t="s">
        <v>1</v>
      </c>
      <c r="C372" s="2" t="s">
        <v>5</v>
      </c>
      <c r="D372" s="3">
        <v>200</v>
      </c>
      <c r="E372" s="3">
        <v>86</v>
      </c>
      <c r="F372" s="605"/>
      <c r="G372" s="436">
        <v>1</v>
      </c>
      <c r="H372" s="437" t="s">
        <v>1</v>
      </c>
      <c r="I372" s="438" t="s">
        <v>5</v>
      </c>
      <c r="J372" s="439">
        <v>200</v>
      </c>
      <c r="K372" s="439">
        <v>86</v>
      </c>
      <c r="L372" s="788"/>
    </row>
    <row r="373" spans="1:12" s="25" customFormat="1" hidden="1" x14ac:dyDescent="0.3">
      <c r="A373" s="5">
        <v>2</v>
      </c>
      <c r="B373" s="6" t="s">
        <v>238</v>
      </c>
      <c r="C373" s="2" t="s">
        <v>251</v>
      </c>
      <c r="D373" s="3">
        <v>225</v>
      </c>
      <c r="E373" s="3">
        <v>114</v>
      </c>
      <c r="F373" s="605"/>
      <c r="G373" s="436">
        <v>2</v>
      </c>
      <c r="H373" s="437" t="s">
        <v>238</v>
      </c>
      <c r="I373" s="438" t="s">
        <v>251</v>
      </c>
      <c r="J373" s="439">
        <v>225</v>
      </c>
      <c r="K373" s="439">
        <v>114</v>
      </c>
      <c r="L373" s="788"/>
    </row>
    <row r="374" spans="1:12" s="25" customFormat="1" hidden="1" x14ac:dyDescent="0.3">
      <c r="A374" s="5">
        <v>3</v>
      </c>
      <c r="B374" s="6" t="s">
        <v>93</v>
      </c>
      <c r="C374" s="2" t="s">
        <v>5</v>
      </c>
      <c r="D374" s="3">
        <v>135</v>
      </c>
      <c r="E374" s="3">
        <v>94.25</v>
      </c>
      <c r="F374" s="605"/>
      <c r="G374" s="436">
        <v>3</v>
      </c>
      <c r="H374" s="437" t="s">
        <v>93</v>
      </c>
      <c r="I374" s="438" t="s">
        <v>5</v>
      </c>
      <c r="J374" s="439">
        <v>135</v>
      </c>
      <c r="K374" s="439">
        <v>94.25</v>
      </c>
      <c r="L374" s="788"/>
    </row>
    <row r="375" spans="1:12" s="25" customFormat="1" hidden="1" x14ac:dyDescent="0.3">
      <c r="A375" s="5">
        <v>4</v>
      </c>
      <c r="B375" s="6" t="s">
        <v>253</v>
      </c>
      <c r="C375" s="2" t="s">
        <v>218</v>
      </c>
      <c r="D375" s="3">
        <v>125</v>
      </c>
      <c r="E375" s="3">
        <v>146.4</v>
      </c>
      <c r="F375" s="605"/>
      <c r="G375" s="436">
        <v>4</v>
      </c>
      <c r="H375" s="437" t="s">
        <v>253</v>
      </c>
      <c r="I375" s="438" t="s">
        <v>218</v>
      </c>
      <c r="J375" s="439">
        <v>125</v>
      </c>
      <c r="K375" s="439">
        <v>146.4</v>
      </c>
      <c r="L375" s="788"/>
    </row>
    <row r="376" spans="1:12" s="25" customFormat="1" hidden="1" x14ac:dyDescent="0.3">
      <c r="A376" s="5">
        <v>5</v>
      </c>
      <c r="B376" s="6" t="s">
        <v>255</v>
      </c>
      <c r="C376" s="2" t="s">
        <v>218</v>
      </c>
      <c r="D376" s="3">
        <v>80</v>
      </c>
      <c r="E376" s="3">
        <v>105.16</v>
      </c>
      <c r="F376" s="605"/>
      <c r="G376" s="436">
        <v>5</v>
      </c>
      <c r="H376" s="437" t="s">
        <v>255</v>
      </c>
      <c r="I376" s="438" t="s">
        <v>218</v>
      </c>
      <c r="J376" s="439">
        <v>80</v>
      </c>
      <c r="K376" s="439">
        <v>105.16</v>
      </c>
      <c r="L376" s="788"/>
    </row>
    <row r="377" spans="1:12" s="25" customFormat="1" hidden="1" x14ac:dyDescent="0.3">
      <c r="A377" s="5">
        <v>6</v>
      </c>
      <c r="B377" s="6" t="s">
        <v>252</v>
      </c>
      <c r="C377" s="2" t="s">
        <v>251</v>
      </c>
      <c r="D377" s="3">
        <v>105</v>
      </c>
      <c r="E377" s="3">
        <v>142</v>
      </c>
      <c r="F377" s="605"/>
      <c r="G377" s="436">
        <v>6</v>
      </c>
      <c r="H377" s="437" t="s">
        <v>252</v>
      </c>
      <c r="I377" s="438" t="s">
        <v>251</v>
      </c>
      <c r="J377" s="439">
        <v>105</v>
      </c>
      <c r="K377" s="439">
        <v>142</v>
      </c>
      <c r="L377" s="788"/>
    </row>
    <row r="378" spans="1:12" s="25" customFormat="1" hidden="1" x14ac:dyDescent="0.3">
      <c r="A378" s="5">
        <v>7</v>
      </c>
      <c r="B378" s="6" t="s">
        <v>254</v>
      </c>
      <c r="C378" s="2" t="s">
        <v>218</v>
      </c>
      <c r="D378" s="3">
        <v>120</v>
      </c>
      <c r="E378" s="3">
        <v>144</v>
      </c>
      <c r="F378" s="605"/>
      <c r="G378" s="436">
        <v>7</v>
      </c>
      <c r="H378" s="437" t="s">
        <v>254</v>
      </c>
      <c r="I378" s="438" t="s">
        <v>218</v>
      </c>
      <c r="J378" s="439">
        <v>120</v>
      </c>
      <c r="K378" s="439">
        <v>144</v>
      </c>
      <c r="L378" s="788"/>
    </row>
    <row r="379" spans="1:12" s="25" customFormat="1" hidden="1" x14ac:dyDescent="0.3">
      <c r="A379" s="5">
        <v>8</v>
      </c>
      <c r="B379" s="6" t="s">
        <v>31</v>
      </c>
      <c r="C379" s="2" t="s">
        <v>5</v>
      </c>
      <c r="D379" s="3">
        <v>55</v>
      </c>
      <c r="E379" s="3">
        <v>88</v>
      </c>
      <c r="F379" s="605"/>
      <c r="G379" s="436">
        <v>8</v>
      </c>
      <c r="H379" s="437" t="s">
        <v>31</v>
      </c>
      <c r="I379" s="438" t="s">
        <v>5</v>
      </c>
      <c r="J379" s="439">
        <v>55</v>
      </c>
      <c r="K379" s="439">
        <v>88</v>
      </c>
      <c r="L379" s="788"/>
    </row>
    <row r="380" spans="1:12" s="50" customFormat="1" hidden="1" x14ac:dyDescent="0.3">
      <c r="A380" s="1262"/>
      <c r="B380" s="1"/>
      <c r="C380" s="1262"/>
      <c r="D380" s="7"/>
      <c r="E380" s="7"/>
      <c r="F380" s="605"/>
      <c r="G380" s="1259"/>
      <c r="H380" s="453"/>
      <c r="I380" s="1259"/>
      <c r="J380" s="454"/>
      <c r="K380" s="454"/>
      <c r="L380" s="792"/>
    </row>
    <row r="381" spans="1:12" s="25" customFormat="1" hidden="1" x14ac:dyDescent="0.3">
      <c r="A381" s="5"/>
      <c r="B381" s="6"/>
      <c r="C381" s="2" t="s">
        <v>128</v>
      </c>
      <c r="D381" s="3">
        <v>1045</v>
      </c>
      <c r="E381" s="3">
        <v>919.81</v>
      </c>
      <c r="F381" s="605"/>
      <c r="G381" s="436"/>
      <c r="H381" s="437"/>
      <c r="I381" s="438" t="s">
        <v>128</v>
      </c>
      <c r="J381" s="439">
        <v>1045</v>
      </c>
      <c r="K381" s="439">
        <v>919.81</v>
      </c>
      <c r="L381" s="788"/>
    </row>
    <row r="382" spans="1:12" s="25" customFormat="1" hidden="1" x14ac:dyDescent="0.3">
      <c r="A382" s="5"/>
      <c r="B382" s="6"/>
      <c r="C382" s="2"/>
      <c r="D382" s="3"/>
      <c r="E382" s="3"/>
      <c r="F382" s="605"/>
      <c r="G382" s="436"/>
      <c r="H382" s="437"/>
      <c r="I382" s="438"/>
      <c r="J382" s="439"/>
      <c r="K382" s="439"/>
      <c r="L382" s="788"/>
    </row>
    <row r="383" spans="1:12" s="25" customFormat="1" x14ac:dyDescent="0.3">
      <c r="A383" s="5"/>
      <c r="B383" s="6"/>
      <c r="C383" s="2"/>
      <c r="D383" s="3"/>
      <c r="E383" s="3"/>
      <c r="F383" s="605"/>
      <c r="G383" s="436"/>
      <c r="H383" s="437"/>
      <c r="I383" s="438"/>
      <c r="J383" s="439"/>
      <c r="K383" s="439"/>
      <c r="L383" s="788"/>
    </row>
    <row r="384" spans="1:12" s="25" customFormat="1" x14ac:dyDescent="0.3">
      <c r="A384" s="5"/>
      <c r="B384" s="437"/>
      <c r="C384" s="438"/>
      <c r="D384" s="439"/>
      <c r="E384" s="439"/>
      <c r="F384" s="1177"/>
      <c r="G384" s="436"/>
      <c r="H384" s="437"/>
      <c r="I384" s="438"/>
      <c r="J384" s="439"/>
      <c r="K384" s="439"/>
      <c r="L384" s="788"/>
    </row>
    <row r="385" spans="1:12" s="25" customFormat="1" x14ac:dyDescent="0.3">
      <c r="A385" s="28" t="s">
        <v>124</v>
      </c>
      <c r="B385" s="439" t="s">
        <v>259</v>
      </c>
      <c r="C385" s="438" t="s">
        <v>125</v>
      </c>
      <c r="D385" s="439" t="s">
        <v>126</v>
      </c>
      <c r="E385" s="439" t="s">
        <v>127</v>
      </c>
      <c r="F385" s="1177"/>
      <c r="G385" s="434" t="s">
        <v>124</v>
      </c>
      <c r="H385" s="439" t="s">
        <v>247</v>
      </c>
      <c r="I385" s="438" t="s">
        <v>125</v>
      </c>
      <c r="J385" s="439" t="s">
        <v>126</v>
      </c>
      <c r="K385" s="439" t="s">
        <v>127</v>
      </c>
      <c r="L385" s="788"/>
    </row>
    <row r="386" spans="1:12" s="50" customFormat="1" x14ac:dyDescent="0.3">
      <c r="A386" s="1262">
        <v>1</v>
      </c>
      <c r="B386" s="437" t="s">
        <v>261</v>
      </c>
      <c r="C386" s="438" t="s">
        <v>9</v>
      </c>
      <c r="D386" s="439">
        <v>60</v>
      </c>
      <c r="E386" s="439">
        <v>105.25</v>
      </c>
      <c r="F386" s="1151"/>
      <c r="G386" s="1259">
        <v>1</v>
      </c>
      <c r="H386" s="437" t="s">
        <v>261</v>
      </c>
      <c r="I386" s="438" t="s">
        <v>9</v>
      </c>
      <c r="J386" s="439">
        <v>60</v>
      </c>
      <c r="K386" s="439">
        <v>105.25</v>
      </c>
      <c r="L386" s="786"/>
    </row>
    <row r="387" spans="1:12" s="389" customFormat="1" x14ac:dyDescent="0.3">
      <c r="A387" s="1262">
        <v>2</v>
      </c>
      <c r="B387" s="437" t="s">
        <v>56</v>
      </c>
      <c r="C387" s="438" t="s">
        <v>7</v>
      </c>
      <c r="D387" s="439">
        <v>50</v>
      </c>
      <c r="E387" s="439">
        <v>252.125</v>
      </c>
      <c r="F387" s="1151"/>
      <c r="G387" s="1259">
        <v>2</v>
      </c>
      <c r="H387" s="437" t="s">
        <v>56</v>
      </c>
      <c r="I387" s="438" t="s">
        <v>7</v>
      </c>
      <c r="J387" s="439">
        <v>50</v>
      </c>
      <c r="K387" s="439">
        <v>252.125</v>
      </c>
      <c r="L387" s="795"/>
    </row>
    <row r="388" spans="1:12" s="50" customFormat="1" x14ac:dyDescent="0.3">
      <c r="A388" s="1262" t="s">
        <v>0</v>
      </c>
      <c r="B388" s="437" t="s">
        <v>278</v>
      </c>
      <c r="C388" s="438" t="s">
        <v>17</v>
      </c>
      <c r="D388" s="439">
        <v>20</v>
      </c>
      <c r="E388" s="439">
        <v>213.71</v>
      </c>
      <c r="F388" s="1154"/>
      <c r="G388" s="1259" t="s">
        <v>0</v>
      </c>
      <c r="H388" s="437" t="s">
        <v>278</v>
      </c>
      <c r="I388" s="438" t="s">
        <v>44</v>
      </c>
      <c r="J388" s="439">
        <v>25</v>
      </c>
      <c r="K388" s="439">
        <v>256.45</v>
      </c>
      <c r="L388" s="786"/>
    </row>
    <row r="389" spans="1:12" s="50" customFormat="1" x14ac:dyDescent="0.3">
      <c r="A389" s="1262" t="s">
        <v>77</v>
      </c>
      <c r="B389" s="437" t="s">
        <v>69</v>
      </c>
      <c r="C389" s="438" t="s">
        <v>22</v>
      </c>
      <c r="D389" s="439">
        <v>25</v>
      </c>
      <c r="E389" s="439">
        <v>3.9199999999999995</v>
      </c>
      <c r="F389" s="1177"/>
      <c r="G389" s="1259" t="s">
        <v>77</v>
      </c>
      <c r="H389" s="437" t="s">
        <v>69</v>
      </c>
      <c r="I389" s="438" t="s">
        <v>22</v>
      </c>
      <c r="J389" s="439">
        <v>25</v>
      </c>
      <c r="K389" s="439">
        <v>3.9199999999999995</v>
      </c>
      <c r="L389" s="792"/>
    </row>
    <row r="390" spans="1:12" s="25" customFormat="1" x14ac:dyDescent="0.3">
      <c r="A390" s="1262" t="s">
        <v>23</v>
      </c>
      <c r="B390" s="437" t="s">
        <v>113</v>
      </c>
      <c r="C390" s="438" t="s">
        <v>2</v>
      </c>
      <c r="D390" s="439">
        <v>15</v>
      </c>
      <c r="E390" s="439">
        <v>94.2</v>
      </c>
      <c r="F390" s="1151"/>
      <c r="G390" s="1259" t="s">
        <v>23</v>
      </c>
      <c r="H390" s="437" t="s">
        <v>113</v>
      </c>
      <c r="I390" s="438" t="s">
        <v>2</v>
      </c>
      <c r="J390" s="439">
        <v>15</v>
      </c>
      <c r="K390" s="439">
        <v>94.2</v>
      </c>
      <c r="L390" s="788"/>
    </row>
    <row r="391" spans="1:12" s="50" customFormat="1" x14ac:dyDescent="0.3">
      <c r="A391" s="1262" t="s">
        <v>51</v>
      </c>
      <c r="B391" s="437" t="s">
        <v>107</v>
      </c>
      <c r="C391" s="438" t="s">
        <v>14</v>
      </c>
      <c r="D391" s="439">
        <v>3.4</v>
      </c>
      <c r="E391" s="439">
        <v>93.2</v>
      </c>
      <c r="F391" s="1177"/>
      <c r="G391" s="1259" t="s">
        <v>51</v>
      </c>
      <c r="H391" s="437" t="s">
        <v>107</v>
      </c>
      <c r="I391" s="438" t="s">
        <v>14</v>
      </c>
      <c r="J391" s="439">
        <v>3.4</v>
      </c>
      <c r="K391" s="439">
        <v>93.2</v>
      </c>
      <c r="L391" s="786"/>
    </row>
    <row r="392" spans="1:12" s="25" customFormat="1" ht="19.5" customHeight="1" x14ac:dyDescent="0.3">
      <c r="A392" s="1262" t="s">
        <v>15</v>
      </c>
      <c r="B392" s="437" t="s">
        <v>108</v>
      </c>
      <c r="C392" s="438" t="s">
        <v>65</v>
      </c>
      <c r="D392" s="1281">
        <v>1.2</v>
      </c>
      <c r="E392" s="1281">
        <v>21.5</v>
      </c>
      <c r="F392" s="1282"/>
      <c r="G392" s="1283" t="s">
        <v>15</v>
      </c>
      <c r="H392" s="1284" t="s">
        <v>108</v>
      </c>
      <c r="I392" s="438" t="s">
        <v>65</v>
      </c>
      <c r="J392" s="439">
        <v>1.2</v>
      </c>
      <c r="K392" s="439">
        <v>21.5</v>
      </c>
      <c r="L392" s="788"/>
    </row>
    <row r="393" spans="1:12" s="25" customFormat="1" x14ac:dyDescent="0.3">
      <c r="A393" s="5">
        <v>8</v>
      </c>
      <c r="B393" s="437" t="s">
        <v>262</v>
      </c>
      <c r="C393" s="438" t="s">
        <v>5</v>
      </c>
      <c r="D393" s="1281">
        <v>50</v>
      </c>
      <c r="E393" s="1281">
        <v>168</v>
      </c>
      <c r="F393" s="1282"/>
      <c r="G393" s="1285">
        <v>8</v>
      </c>
      <c r="H393" s="1284" t="s">
        <v>262</v>
      </c>
      <c r="I393" s="438" t="s">
        <v>5</v>
      </c>
      <c r="J393" s="439">
        <v>50</v>
      </c>
      <c r="K393" s="439">
        <v>168</v>
      </c>
      <c r="L393" s="788" t="s">
        <v>473</v>
      </c>
    </row>
    <row r="394" spans="1:12" s="50" customFormat="1" x14ac:dyDescent="0.3">
      <c r="A394" s="5"/>
      <c r="B394" s="437"/>
      <c r="C394" s="438"/>
      <c r="D394" s="1281"/>
      <c r="E394" s="1281"/>
      <c r="F394" s="1286"/>
      <c r="G394" s="1285"/>
      <c r="H394" s="1284"/>
      <c r="I394" s="438"/>
      <c r="J394" s="439"/>
      <c r="K394" s="439"/>
      <c r="L394" s="792"/>
    </row>
    <row r="395" spans="1:12" s="25" customFormat="1" x14ac:dyDescent="0.3">
      <c r="A395" s="1262"/>
      <c r="B395" s="437"/>
      <c r="C395" s="438" t="s">
        <v>128</v>
      </c>
      <c r="D395" s="1281">
        <f>SUM(D386:D394)</f>
        <v>224.6</v>
      </c>
      <c r="E395" s="1281">
        <f>SUM(E386:E394)</f>
        <v>951.90500000000009</v>
      </c>
      <c r="F395" s="1286"/>
      <c r="G395" s="1283"/>
      <c r="H395" s="1284"/>
      <c r="I395" s="438" t="s">
        <v>128</v>
      </c>
      <c r="J395" s="439">
        <f>SUM(J386:J394)</f>
        <v>229.6</v>
      </c>
      <c r="K395" s="439">
        <f>SUM(K386:K394)</f>
        <v>994.6450000000001</v>
      </c>
      <c r="L395" s="788"/>
    </row>
    <row r="396" spans="1:12" s="25" customFormat="1" x14ac:dyDescent="0.3">
      <c r="A396" s="5"/>
      <c r="B396" s="437"/>
      <c r="C396" s="438"/>
      <c r="D396" s="439"/>
      <c r="E396" s="439"/>
      <c r="F396" s="1150"/>
      <c r="G396" s="436"/>
      <c r="H396" s="437"/>
      <c r="I396" s="438"/>
      <c r="J396" s="439"/>
      <c r="K396" s="439"/>
      <c r="L396" s="788"/>
    </row>
    <row r="397" spans="1:12" s="25" customFormat="1" x14ac:dyDescent="0.3">
      <c r="A397" s="5"/>
      <c r="B397" s="437"/>
      <c r="C397" s="438"/>
      <c r="D397" s="439"/>
      <c r="E397" s="439"/>
      <c r="F397" s="1150"/>
      <c r="G397" s="436"/>
      <c r="H397" s="437"/>
      <c r="I397" s="438"/>
      <c r="J397" s="439"/>
      <c r="K397" s="439"/>
      <c r="L397" s="788"/>
    </row>
    <row r="398" spans="1:12" s="25" customFormat="1" x14ac:dyDescent="0.3">
      <c r="A398" s="1262"/>
      <c r="B398" s="437"/>
      <c r="C398" s="438" t="s">
        <v>136</v>
      </c>
      <c r="D398" s="439">
        <f>+D395+D370</f>
        <v>437.4</v>
      </c>
      <c r="E398" s="439">
        <f>+E395+E370</f>
        <v>1626.835</v>
      </c>
      <c r="F398" s="1150"/>
      <c r="G398" s="439"/>
      <c r="H398" s="439"/>
      <c r="I398" s="439" t="s">
        <v>136</v>
      </c>
      <c r="J398" s="439">
        <f>+J395+J370</f>
        <v>477.4</v>
      </c>
      <c r="K398" s="439">
        <f>+K395+K370</f>
        <v>1756.06</v>
      </c>
      <c r="L398" s="788"/>
    </row>
    <row r="399" spans="1:12" s="25" customFormat="1" ht="18.75" customHeight="1" x14ac:dyDescent="0.3">
      <c r="B399" s="430"/>
      <c r="C399" s="430"/>
      <c r="D399" s="428"/>
      <c r="E399" s="431"/>
      <c r="F399" s="1150"/>
      <c r="G399" s="428"/>
      <c r="H399" s="430"/>
      <c r="I399" s="430"/>
      <c r="J399" s="428"/>
      <c r="K399" s="431"/>
      <c r="L399" s="788"/>
    </row>
    <row r="400" spans="1:12" s="25" customFormat="1" ht="18.75" customHeight="1" x14ac:dyDescent="0.3">
      <c r="B400" s="430"/>
      <c r="C400" s="430"/>
      <c r="D400" s="428"/>
      <c r="E400" s="431"/>
      <c r="F400" s="1151"/>
      <c r="G400" s="428"/>
      <c r="H400" s="430"/>
      <c r="I400" s="430"/>
      <c r="J400" s="428"/>
      <c r="K400" s="431"/>
      <c r="L400" s="788"/>
    </row>
    <row r="401" spans="1:16" s="25" customFormat="1" x14ac:dyDescent="0.3">
      <c r="A401" s="461"/>
      <c r="B401" s="461"/>
      <c r="C401" s="461"/>
      <c r="D401" s="461"/>
      <c r="E401" s="461"/>
      <c r="F401" s="660"/>
      <c r="G401" s="440"/>
      <c r="H401" s="489"/>
      <c r="I401" s="489"/>
      <c r="J401" s="489"/>
      <c r="K401" s="489"/>
      <c r="L401" s="788"/>
    </row>
    <row r="402" spans="1:16" s="25" customFormat="1" x14ac:dyDescent="0.3">
      <c r="A402" s="461"/>
      <c r="B402" s="36"/>
      <c r="C402" s="462"/>
      <c r="D402" s="463"/>
      <c r="E402" s="463"/>
      <c r="F402" s="659"/>
      <c r="G402" s="489"/>
      <c r="H402" s="489"/>
      <c r="I402" s="489"/>
      <c r="J402" s="489"/>
      <c r="K402" s="489"/>
      <c r="L402" s="788"/>
    </row>
    <row r="403" spans="1:16" s="25" customFormat="1" ht="18.75" customHeight="1" x14ac:dyDescent="0.3">
      <c r="B403" s="37" t="s">
        <v>130</v>
      </c>
      <c r="D403" s="94" t="s">
        <v>131</v>
      </c>
      <c r="E403" s="20"/>
      <c r="F403" s="606"/>
      <c r="G403" s="428"/>
      <c r="H403" s="441" t="s">
        <v>130</v>
      </c>
      <c r="I403" s="428"/>
      <c r="J403" s="442" t="s">
        <v>131</v>
      </c>
      <c r="K403" s="430"/>
      <c r="L403" s="788"/>
    </row>
    <row r="404" spans="1:16" s="25" customFormat="1" ht="51.75" customHeight="1" x14ac:dyDescent="0.3">
      <c r="B404" s="38" t="s">
        <v>132</v>
      </c>
      <c r="D404" s="38" t="s">
        <v>140</v>
      </c>
      <c r="E404" s="39"/>
      <c r="F404" s="606"/>
      <c r="G404" s="428"/>
      <c r="H404" s="443" t="s">
        <v>139</v>
      </c>
      <c r="I404" s="428"/>
      <c r="J404" s="443" t="s">
        <v>140</v>
      </c>
      <c r="K404" s="444"/>
      <c r="L404" s="788"/>
    </row>
    <row r="405" spans="1:16" s="25" customFormat="1" x14ac:dyDescent="0.3">
      <c r="B405" s="20"/>
      <c r="C405" s="20"/>
      <c r="D405" s="20"/>
      <c r="E405" s="20"/>
      <c r="F405" s="656"/>
      <c r="G405" s="428"/>
      <c r="H405" s="430"/>
      <c r="I405" s="430"/>
      <c r="J405" s="430"/>
      <c r="K405" s="430"/>
      <c r="L405" s="788"/>
    </row>
    <row r="406" spans="1:16" s="25" customFormat="1" ht="18.75" customHeight="1" x14ac:dyDescent="0.3">
      <c r="A406" s="1197"/>
      <c r="B406" s="1198"/>
      <c r="C406" s="1198"/>
      <c r="D406" s="1198"/>
      <c r="E406" s="1198"/>
      <c r="F406" s="1186"/>
      <c r="G406" s="1197"/>
      <c r="H406" s="1198"/>
      <c r="I406" s="1198"/>
      <c r="J406" s="1198"/>
      <c r="K406" s="1198"/>
      <c r="L406" s="788"/>
    </row>
    <row r="407" spans="1:16" x14ac:dyDescent="0.3">
      <c r="A407" s="257"/>
      <c r="B407" s="32"/>
      <c r="C407" s="32"/>
      <c r="D407" s="32"/>
      <c r="E407" s="32"/>
      <c r="F407" s="656"/>
      <c r="G407" s="25"/>
      <c r="H407" s="20"/>
      <c r="I407" s="20"/>
      <c r="J407" s="20"/>
      <c r="K407" s="20"/>
    </row>
    <row r="408" spans="1:16" s="25" customFormat="1" ht="18.75" customHeight="1" x14ac:dyDescent="0.3">
      <c r="A408" s="257"/>
      <c r="B408" s="476" t="s">
        <v>115</v>
      </c>
      <c r="C408" s="32"/>
      <c r="D408" s="32"/>
      <c r="E408" s="32"/>
      <c r="F408" s="656"/>
      <c r="H408" s="22" t="s">
        <v>115</v>
      </c>
      <c r="I408" s="20"/>
      <c r="J408" s="20"/>
      <c r="K408" s="20"/>
      <c r="L408" s="788"/>
    </row>
    <row r="409" spans="1:16" s="25" customFormat="1" ht="18.75" customHeight="1" x14ac:dyDescent="0.3">
      <c r="A409" s="257"/>
      <c r="B409" s="476" t="s">
        <v>137</v>
      </c>
      <c r="C409" s="32"/>
      <c r="D409" s="32"/>
      <c r="E409" s="32"/>
      <c r="F409" s="606"/>
      <c r="H409" s="22" t="s">
        <v>138</v>
      </c>
      <c r="I409" s="20"/>
      <c r="J409" s="20"/>
      <c r="K409" s="20"/>
      <c r="L409" s="788"/>
    </row>
    <row r="410" spans="1:16" s="25" customFormat="1" ht="18.75" customHeight="1" x14ac:dyDescent="0.3">
      <c r="A410" s="257"/>
      <c r="B410" s="32"/>
      <c r="C410" s="32"/>
      <c r="D410" s="32"/>
      <c r="E410" s="32"/>
      <c r="F410" s="606"/>
      <c r="H410" s="20"/>
      <c r="I410" s="20"/>
      <c r="J410" s="20"/>
      <c r="K410" s="20"/>
      <c r="L410" s="788"/>
    </row>
    <row r="411" spans="1:16" s="25" customFormat="1" ht="18.75" customHeight="1" x14ac:dyDescent="0.3">
      <c r="A411" s="257"/>
      <c r="B411" s="32"/>
      <c r="C411" s="32"/>
      <c r="D411" s="257"/>
      <c r="E411" s="604" t="s">
        <v>116</v>
      </c>
      <c r="F411" s="606"/>
      <c r="H411" s="20"/>
      <c r="I411" s="20"/>
      <c r="K411" s="603" t="s">
        <v>116</v>
      </c>
      <c r="L411" s="789"/>
      <c r="M411" s="603"/>
      <c r="N411" s="603"/>
      <c r="O411" s="603"/>
      <c r="P411" s="603"/>
    </row>
    <row r="412" spans="1:16" s="25" customFormat="1" ht="18.75" customHeight="1" x14ac:dyDescent="0.3">
      <c r="A412" s="257"/>
      <c r="B412" s="32"/>
      <c r="C412" s="32"/>
      <c r="D412" s="257"/>
      <c r="E412" s="604" t="s">
        <v>134</v>
      </c>
      <c r="F412" s="606"/>
      <c r="H412" s="20"/>
      <c r="I412" s="20"/>
      <c r="K412" s="603" t="s">
        <v>134</v>
      </c>
      <c r="L412" s="789"/>
      <c r="M412" s="603"/>
      <c r="N412" s="603"/>
      <c r="O412" s="603"/>
      <c r="P412" s="603"/>
    </row>
    <row r="413" spans="1:16" s="25" customFormat="1" ht="18.75" customHeight="1" x14ac:dyDescent="0.3">
      <c r="A413" s="257"/>
      <c r="B413" s="32"/>
      <c r="C413" s="32"/>
      <c r="D413" s="257"/>
      <c r="E413" s="604" t="s">
        <v>117</v>
      </c>
      <c r="F413" s="606"/>
      <c r="H413" s="20"/>
      <c r="I413" s="20"/>
      <c r="K413" s="603" t="s">
        <v>117</v>
      </c>
      <c r="L413" s="789"/>
      <c r="M413" s="603"/>
      <c r="N413" s="603"/>
      <c r="O413" s="603"/>
      <c r="P413" s="603"/>
    </row>
    <row r="414" spans="1:16" s="25" customFormat="1" ht="18.75" customHeight="1" x14ac:dyDescent="0.3">
      <c r="A414" s="257"/>
      <c r="B414" s="32"/>
      <c r="C414" s="32"/>
      <c r="D414" s="257"/>
      <c r="E414" s="604" t="s">
        <v>417</v>
      </c>
      <c r="F414" s="606"/>
      <c r="H414" s="20"/>
      <c r="I414" s="20"/>
      <c r="K414" s="603" t="s">
        <v>417</v>
      </c>
      <c r="L414" s="789"/>
      <c r="M414" s="603"/>
      <c r="N414" s="603"/>
      <c r="O414" s="603"/>
      <c r="P414" s="603"/>
    </row>
    <row r="415" spans="1:16" s="25" customFormat="1" ht="18.75" customHeight="1" x14ac:dyDescent="0.3">
      <c r="A415" s="257"/>
      <c r="B415" s="32"/>
      <c r="C415" s="32"/>
      <c r="D415" s="32"/>
      <c r="E415" s="32"/>
      <c r="F415" s="656"/>
      <c r="I415" s="20"/>
      <c r="J415" s="20"/>
      <c r="K415" s="20"/>
      <c r="L415" s="788"/>
    </row>
    <row r="416" spans="1:16" s="25" customFormat="1" ht="18.75" customHeight="1" x14ac:dyDescent="0.3">
      <c r="A416" s="257"/>
      <c r="B416" s="32"/>
      <c r="C416" s="32"/>
      <c r="D416" s="32"/>
      <c r="E416" s="32"/>
      <c r="F416" s="656"/>
      <c r="G416" s="656"/>
      <c r="H416" s="656"/>
      <c r="I416" s="20"/>
      <c r="J416" s="20"/>
      <c r="K416" s="20"/>
      <c r="L416" s="788"/>
    </row>
    <row r="417" spans="1:18" s="25" customFormat="1" ht="18.75" customHeight="1" x14ac:dyDescent="0.3">
      <c r="A417" s="257"/>
      <c r="B417" s="32"/>
      <c r="C417" s="32"/>
      <c r="D417" s="32"/>
      <c r="E417" s="32"/>
      <c r="F417" s="656"/>
      <c r="H417" s="20"/>
      <c r="I417" s="20"/>
      <c r="J417" s="20"/>
      <c r="K417" s="20"/>
      <c r="L417" s="788"/>
    </row>
    <row r="418" spans="1:18" s="25" customFormat="1" ht="18.75" customHeight="1" x14ac:dyDescent="0.3">
      <c r="A418" s="257"/>
      <c r="B418" s="1605" t="s">
        <v>119</v>
      </c>
      <c r="C418" s="1605"/>
      <c r="D418" s="1605"/>
      <c r="E418" s="481"/>
      <c r="F418" s="606"/>
      <c r="H418" s="1612" t="s">
        <v>119</v>
      </c>
      <c r="I418" s="1612"/>
      <c r="J418" s="1612"/>
      <c r="K418" s="26"/>
      <c r="L418" s="788"/>
    </row>
    <row r="419" spans="1:18" s="25" customFormat="1" ht="18.75" customHeight="1" x14ac:dyDescent="0.3">
      <c r="A419" s="257"/>
      <c r="B419" s="1606">
        <v>45427</v>
      </c>
      <c r="C419" s="1606"/>
      <c r="D419" s="1606"/>
      <c r="E419" s="482"/>
      <c r="F419" s="606"/>
      <c r="H419" s="1610">
        <f>B419</f>
        <v>45427</v>
      </c>
      <c r="I419" s="1610"/>
      <c r="J419" s="1610"/>
      <c r="K419" s="27"/>
      <c r="L419" s="788"/>
    </row>
    <row r="420" spans="1:18" s="25" customFormat="1" ht="18.75" customHeight="1" x14ac:dyDescent="0.3">
      <c r="A420" s="257"/>
      <c r="B420" s="32"/>
      <c r="C420" s="32"/>
      <c r="D420" s="32"/>
      <c r="E420" s="482"/>
      <c r="F420" s="606"/>
      <c r="H420" s="20"/>
      <c r="I420" s="20"/>
      <c r="J420" s="20"/>
      <c r="K420" s="27"/>
      <c r="L420" s="788"/>
    </row>
    <row r="421" spans="1:18" s="25" customFormat="1" ht="18.75" customHeight="1" x14ac:dyDescent="0.3">
      <c r="A421" s="257"/>
      <c r="B421" s="1264"/>
      <c r="C421" s="32"/>
      <c r="D421" s="32"/>
      <c r="E421" s="482"/>
      <c r="F421" s="606"/>
      <c r="H421" s="1260"/>
      <c r="I421" s="20"/>
      <c r="J421" s="20"/>
      <c r="K421" s="27"/>
      <c r="L421" s="788"/>
    </row>
    <row r="422" spans="1:18" s="25" customFormat="1" ht="18.75" customHeight="1" x14ac:dyDescent="0.3">
      <c r="A422" s="469" t="s">
        <v>120</v>
      </c>
      <c r="B422" s="475" t="s">
        <v>121</v>
      </c>
      <c r="C422" s="1604" t="s">
        <v>122</v>
      </c>
      <c r="D422" s="1604"/>
      <c r="E422" s="1604"/>
      <c r="F422" s="606"/>
      <c r="G422" s="28" t="s">
        <v>120</v>
      </c>
      <c r="H422" s="29" t="s">
        <v>121</v>
      </c>
      <c r="I422" s="1611" t="s">
        <v>123</v>
      </c>
      <c r="J422" s="1611"/>
      <c r="K422" s="1611"/>
      <c r="L422" s="788"/>
    </row>
    <row r="423" spans="1:18" s="25" customFormat="1" ht="18.75" customHeight="1" x14ac:dyDescent="0.3">
      <c r="A423" s="469" t="s">
        <v>124</v>
      </c>
      <c r="B423" s="469" t="s">
        <v>265</v>
      </c>
      <c r="C423" s="475" t="s">
        <v>125</v>
      </c>
      <c r="D423" s="1265" t="s">
        <v>126</v>
      </c>
      <c r="E423" s="1265" t="s">
        <v>127</v>
      </c>
      <c r="F423" s="606"/>
      <c r="G423" s="28" t="s">
        <v>124</v>
      </c>
      <c r="H423" s="28" t="s">
        <v>265</v>
      </c>
      <c r="I423" s="29" t="s">
        <v>125</v>
      </c>
      <c r="J423" s="1262" t="s">
        <v>126</v>
      </c>
      <c r="K423" s="1262" t="s">
        <v>127</v>
      </c>
      <c r="L423" s="788"/>
    </row>
    <row r="424" spans="1:18" s="25" customFormat="1" x14ac:dyDescent="0.3">
      <c r="A424" s="1265" t="s">
        <v>8</v>
      </c>
      <c r="B424" s="13" t="s">
        <v>94</v>
      </c>
      <c r="C424" s="14" t="s">
        <v>5</v>
      </c>
      <c r="D424" s="15">
        <v>70</v>
      </c>
      <c r="E424" s="15">
        <v>125</v>
      </c>
      <c r="F424" s="606"/>
      <c r="G424" s="1262" t="s">
        <v>8</v>
      </c>
      <c r="H424" s="6" t="s">
        <v>94</v>
      </c>
      <c r="I424" s="2" t="s">
        <v>5</v>
      </c>
      <c r="J424" s="3">
        <v>70</v>
      </c>
      <c r="K424" s="3">
        <v>125</v>
      </c>
      <c r="L424" s="788"/>
    </row>
    <row r="425" spans="1:18" s="25" customFormat="1" x14ac:dyDescent="0.3">
      <c r="A425" s="1265" t="s">
        <v>3</v>
      </c>
      <c r="B425" s="13" t="s">
        <v>61</v>
      </c>
      <c r="C425" s="14" t="s">
        <v>17</v>
      </c>
      <c r="D425" s="15">
        <v>30</v>
      </c>
      <c r="E425" s="15">
        <v>228.14999999999998</v>
      </c>
      <c r="F425" s="606"/>
      <c r="G425" s="1262" t="s">
        <v>3</v>
      </c>
      <c r="H425" s="6" t="s">
        <v>61</v>
      </c>
      <c r="I425" s="2" t="s">
        <v>44</v>
      </c>
      <c r="J425" s="3">
        <v>35</v>
      </c>
      <c r="K425" s="3">
        <v>273.77999999999997</v>
      </c>
      <c r="L425" s="788"/>
    </row>
    <row r="426" spans="1:18" s="50" customFormat="1" x14ac:dyDescent="0.3">
      <c r="A426" s="1265" t="s">
        <v>0</v>
      </c>
      <c r="B426" s="13" t="s">
        <v>69</v>
      </c>
      <c r="C426" s="14" t="s">
        <v>22</v>
      </c>
      <c r="D426" s="15">
        <v>24</v>
      </c>
      <c r="E426" s="15">
        <v>3.9199999999999995</v>
      </c>
      <c r="F426" s="605"/>
      <c r="G426" s="1262" t="s">
        <v>0</v>
      </c>
      <c r="H426" s="6" t="s">
        <v>69</v>
      </c>
      <c r="I426" s="2" t="s">
        <v>22</v>
      </c>
      <c r="J426" s="3">
        <v>24</v>
      </c>
      <c r="K426" s="3">
        <v>3.9199999999999995</v>
      </c>
      <c r="L426" s="792"/>
    </row>
    <row r="427" spans="1:18" s="50" customFormat="1" x14ac:dyDescent="0.3">
      <c r="A427" s="1265" t="s">
        <v>77</v>
      </c>
      <c r="B427" s="13" t="s">
        <v>114</v>
      </c>
      <c r="C427" s="14" t="s">
        <v>2</v>
      </c>
      <c r="D427" s="15">
        <v>6</v>
      </c>
      <c r="E427" s="15">
        <v>28</v>
      </c>
      <c r="F427" s="606"/>
      <c r="G427" s="1262" t="s">
        <v>77</v>
      </c>
      <c r="H427" s="6" t="s">
        <v>114</v>
      </c>
      <c r="I427" s="2" t="s">
        <v>2</v>
      </c>
      <c r="J427" s="3">
        <v>6</v>
      </c>
      <c r="K427" s="3">
        <v>28</v>
      </c>
      <c r="L427" s="788"/>
      <c r="M427" s="25"/>
      <c r="N427" s="25"/>
      <c r="O427" s="25"/>
      <c r="P427" s="25"/>
      <c r="Q427" s="25"/>
      <c r="R427" s="25"/>
    </row>
    <row r="428" spans="1:18" s="50" customFormat="1" x14ac:dyDescent="0.3">
      <c r="A428" s="1265" t="s">
        <v>23</v>
      </c>
      <c r="B428" s="13" t="s">
        <v>107</v>
      </c>
      <c r="C428" s="14" t="s">
        <v>14</v>
      </c>
      <c r="D428" s="15">
        <v>3.4</v>
      </c>
      <c r="E428" s="15">
        <v>93.2</v>
      </c>
      <c r="F428" s="605"/>
      <c r="G428" s="1262" t="s">
        <v>23</v>
      </c>
      <c r="H428" s="6" t="s">
        <v>107</v>
      </c>
      <c r="I428" s="2" t="s">
        <v>14</v>
      </c>
      <c r="J428" s="3">
        <v>3.4</v>
      </c>
      <c r="K428" s="3">
        <v>93.2</v>
      </c>
      <c r="L428" s="786"/>
    </row>
    <row r="429" spans="1:18" s="50" customFormat="1" x14ac:dyDescent="0.3">
      <c r="A429" s="1265" t="s">
        <v>51</v>
      </c>
      <c r="B429" s="13" t="s">
        <v>93</v>
      </c>
      <c r="C429" s="14" t="s">
        <v>2</v>
      </c>
      <c r="D429" s="15">
        <v>75</v>
      </c>
      <c r="E429" s="15">
        <v>92</v>
      </c>
      <c r="F429" s="656"/>
      <c r="G429" s="1262" t="s">
        <v>51</v>
      </c>
      <c r="H429" s="6" t="s">
        <v>93</v>
      </c>
      <c r="I429" s="2" t="s">
        <v>2</v>
      </c>
      <c r="J429" s="3">
        <v>75</v>
      </c>
      <c r="K429" s="3">
        <v>92</v>
      </c>
      <c r="L429" s="786"/>
    </row>
    <row r="430" spans="1:18" s="50" customFormat="1" x14ac:dyDescent="0.3">
      <c r="A430" s="1265"/>
      <c r="B430" s="13"/>
      <c r="C430" s="14"/>
      <c r="D430" s="15"/>
      <c r="E430" s="15"/>
      <c r="F430" s="656"/>
      <c r="G430" s="1262"/>
      <c r="H430" s="6"/>
      <c r="I430" s="2"/>
      <c r="J430" s="3"/>
      <c r="K430" s="3"/>
      <c r="L430" s="786"/>
    </row>
    <row r="431" spans="1:18" s="25" customFormat="1" x14ac:dyDescent="0.3">
      <c r="A431" s="1265"/>
      <c r="B431" s="13"/>
      <c r="C431" s="14"/>
      <c r="D431" s="15"/>
      <c r="E431" s="15"/>
      <c r="F431" s="606"/>
      <c r="G431" s="1262"/>
      <c r="H431" s="6"/>
      <c r="I431" s="2"/>
      <c r="J431" s="3"/>
      <c r="K431" s="3"/>
      <c r="L431" s="788"/>
    </row>
    <row r="432" spans="1:18" s="25" customFormat="1" x14ac:dyDescent="0.3">
      <c r="A432" s="12"/>
      <c r="B432" s="13"/>
      <c r="C432" s="14" t="s">
        <v>128</v>
      </c>
      <c r="D432" s="15">
        <f>SUM(D424:D430)</f>
        <v>208.4</v>
      </c>
      <c r="E432" s="15">
        <f>SUM(E424:E430)</f>
        <v>570.27</v>
      </c>
      <c r="F432" s="605"/>
      <c r="G432" s="5"/>
      <c r="H432" s="6"/>
      <c r="I432" s="2" t="s">
        <v>128</v>
      </c>
      <c r="J432" s="3">
        <f>SUM(J424:J430)</f>
        <v>213.4</v>
      </c>
      <c r="K432" s="3">
        <f>SUM(K424:K430)</f>
        <v>615.9</v>
      </c>
      <c r="L432" s="788"/>
    </row>
    <row r="433" spans="1:12" s="25" customFormat="1" x14ac:dyDescent="0.3">
      <c r="A433" s="12"/>
      <c r="B433" s="13"/>
      <c r="C433" s="14"/>
      <c r="D433" s="15"/>
      <c r="E433" s="15"/>
      <c r="F433" s="605"/>
      <c r="G433" s="5"/>
      <c r="H433" s="6"/>
      <c r="I433" s="2"/>
      <c r="J433" s="3"/>
      <c r="K433" s="3"/>
      <c r="L433" s="788"/>
    </row>
    <row r="434" spans="1:12" s="25" customFormat="1" x14ac:dyDescent="0.3">
      <c r="A434" s="469" t="s">
        <v>124</v>
      </c>
      <c r="B434" s="15" t="s">
        <v>259</v>
      </c>
      <c r="C434" s="14" t="s">
        <v>125</v>
      </c>
      <c r="D434" s="15" t="s">
        <v>126</v>
      </c>
      <c r="E434" s="15" t="s">
        <v>127</v>
      </c>
      <c r="F434" s="605"/>
      <c r="G434" s="28" t="s">
        <v>124</v>
      </c>
      <c r="H434" s="3" t="s">
        <v>247</v>
      </c>
      <c r="I434" s="2" t="s">
        <v>125</v>
      </c>
      <c r="J434" s="3" t="s">
        <v>126</v>
      </c>
      <c r="K434" s="3" t="s">
        <v>127</v>
      </c>
      <c r="L434" s="788"/>
    </row>
    <row r="435" spans="1:12" s="50" customFormat="1" x14ac:dyDescent="0.3">
      <c r="A435" s="1265" t="s">
        <v>8</v>
      </c>
      <c r="B435" s="13" t="s">
        <v>88</v>
      </c>
      <c r="C435" s="14" t="s">
        <v>9</v>
      </c>
      <c r="D435" s="15">
        <v>60</v>
      </c>
      <c r="E435" s="15">
        <v>133.25</v>
      </c>
      <c r="F435" s="606"/>
      <c r="G435" s="1262" t="s">
        <v>8</v>
      </c>
      <c r="H435" s="6" t="s">
        <v>88</v>
      </c>
      <c r="I435" s="2" t="s">
        <v>9</v>
      </c>
      <c r="J435" s="3">
        <v>60</v>
      </c>
      <c r="K435" s="3">
        <v>133.25</v>
      </c>
      <c r="L435" s="786"/>
    </row>
    <row r="436" spans="1:12" s="25" customFormat="1" x14ac:dyDescent="0.3">
      <c r="A436" s="1265">
        <v>2</v>
      </c>
      <c r="B436" s="13" t="s">
        <v>30</v>
      </c>
      <c r="C436" s="14" t="s">
        <v>28</v>
      </c>
      <c r="D436" s="15">
        <v>70</v>
      </c>
      <c r="E436" s="15">
        <v>222</v>
      </c>
      <c r="F436" s="606"/>
      <c r="G436" s="1262">
        <v>2</v>
      </c>
      <c r="H436" s="6" t="s">
        <v>30</v>
      </c>
      <c r="I436" s="2" t="s">
        <v>7</v>
      </c>
      <c r="J436" s="3">
        <v>90</v>
      </c>
      <c r="K436" s="3">
        <v>333</v>
      </c>
      <c r="L436" s="788"/>
    </row>
    <row r="437" spans="1:12" s="50" customFormat="1" x14ac:dyDescent="0.3">
      <c r="A437" s="1265" t="s">
        <v>0</v>
      </c>
      <c r="B437" s="13" t="s">
        <v>179</v>
      </c>
      <c r="C437" s="14" t="s">
        <v>17</v>
      </c>
      <c r="D437" s="15">
        <v>30</v>
      </c>
      <c r="E437" s="15">
        <v>202.41</v>
      </c>
      <c r="F437" s="656"/>
      <c r="G437" s="1262" t="s">
        <v>0</v>
      </c>
      <c r="H437" s="6" t="s">
        <v>179</v>
      </c>
      <c r="I437" s="2" t="s">
        <v>44</v>
      </c>
      <c r="J437" s="3">
        <v>35</v>
      </c>
      <c r="K437" s="3">
        <v>242.89</v>
      </c>
      <c r="L437" s="786"/>
    </row>
    <row r="438" spans="1:12" s="50" customFormat="1" x14ac:dyDescent="0.3">
      <c r="A438" s="1265" t="s">
        <v>77</v>
      </c>
      <c r="B438" s="13" t="s">
        <v>69</v>
      </c>
      <c r="C438" s="14" t="s">
        <v>22</v>
      </c>
      <c r="D438" s="15">
        <v>24</v>
      </c>
      <c r="E438" s="15">
        <v>3.9199999999999995</v>
      </c>
      <c r="F438" s="605"/>
      <c r="G438" s="1262" t="s">
        <v>77</v>
      </c>
      <c r="H438" s="6" t="s">
        <v>69</v>
      </c>
      <c r="I438" s="2" t="s">
        <v>22</v>
      </c>
      <c r="J438" s="3">
        <v>24</v>
      </c>
      <c r="K438" s="3">
        <v>3.9199999999999995</v>
      </c>
      <c r="L438" s="792"/>
    </row>
    <row r="439" spans="1:12" s="50" customFormat="1" x14ac:dyDescent="0.3">
      <c r="A439" s="1265" t="s">
        <v>23</v>
      </c>
      <c r="B439" s="13" t="s">
        <v>144</v>
      </c>
      <c r="C439" s="14" t="s">
        <v>2</v>
      </c>
      <c r="D439" s="15">
        <v>15</v>
      </c>
      <c r="E439" s="15">
        <v>88</v>
      </c>
      <c r="F439" s="1060"/>
      <c r="G439" s="1262" t="s">
        <v>23</v>
      </c>
      <c r="H439" s="6" t="s">
        <v>144</v>
      </c>
      <c r="I439" s="2" t="s">
        <v>2</v>
      </c>
      <c r="J439" s="3">
        <v>15</v>
      </c>
      <c r="K439" s="3">
        <v>88</v>
      </c>
      <c r="L439" s="792"/>
    </row>
    <row r="440" spans="1:12" s="50" customFormat="1" x14ac:dyDescent="0.3">
      <c r="A440" s="1265" t="s">
        <v>51</v>
      </c>
      <c r="B440" s="13" t="s">
        <v>107</v>
      </c>
      <c r="C440" s="14" t="s">
        <v>14</v>
      </c>
      <c r="D440" s="15">
        <v>3.4</v>
      </c>
      <c r="E440" s="15">
        <v>93.2</v>
      </c>
      <c r="F440" s="605"/>
      <c r="G440" s="1262" t="s">
        <v>51</v>
      </c>
      <c r="H440" s="6" t="s">
        <v>107</v>
      </c>
      <c r="I440" s="2" t="s">
        <v>14</v>
      </c>
      <c r="J440" s="3">
        <v>3.4</v>
      </c>
      <c r="K440" s="3">
        <v>93.2</v>
      </c>
      <c r="L440" s="786"/>
    </row>
    <row r="441" spans="1:12" s="25" customFormat="1" ht="19.5" customHeight="1" x14ac:dyDescent="0.3">
      <c r="A441" s="1265" t="s">
        <v>15</v>
      </c>
      <c r="B441" s="13" t="s">
        <v>108</v>
      </c>
      <c r="C441" s="14" t="s">
        <v>65</v>
      </c>
      <c r="D441" s="15">
        <v>1.2</v>
      </c>
      <c r="E441" s="15">
        <v>21.5</v>
      </c>
      <c r="F441" s="656"/>
      <c r="G441" s="1262" t="s">
        <v>15</v>
      </c>
      <c r="H441" s="6" t="s">
        <v>108</v>
      </c>
      <c r="I441" s="2" t="s">
        <v>65</v>
      </c>
      <c r="J441" s="3">
        <v>1.2</v>
      </c>
      <c r="K441" s="3">
        <v>21.5</v>
      </c>
      <c r="L441" s="788"/>
    </row>
    <row r="442" spans="1:12" s="50" customFormat="1" x14ac:dyDescent="0.3">
      <c r="A442" s="12"/>
      <c r="B442" s="13"/>
      <c r="C442" s="14"/>
      <c r="D442" s="15"/>
      <c r="E442" s="15"/>
      <c r="F442" s="657"/>
      <c r="G442" s="5"/>
      <c r="H442" s="6"/>
      <c r="I442" s="2"/>
      <c r="J442" s="3"/>
      <c r="K442" s="3"/>
      <c r="L442" s="792"/>
    </row>
    <row r="443" spans="1:12" s="25" customFormat="1" x14ac:dyDescent="0.3">
      <c r="A443" s="1265"/>
      <c r="B443" s="13"/>
      <c r="C443" s="14" t="s">
        <v>128</v>
      </c>
      <c r="D443" s="15">
        <f>SUM(D435:D442)</f>
        <v>203.6</v>
      </c>
      <c r="E443" s="15">
        <f>SUM(E435:E442)</f>
        <v>764.28</v>
      </c>
      <c r="F443" s="657"/>
      <c r="G443" s="1262"/>
      <c r="H443" s="6"/>
      <c r="I443" s="2" t="s">
        <v>128</v>
      </c>
      <c r="J443" s="3">
        <f>SUM(J435:J442)</f>
        <v>228.6</v>
      </c>
      <c r="K443" s="3">
        <f>SUM(K435:K442)</f>
        <v>915.76</v>
      </c>
      <c r="L443" s="788"/>
    </row>
    <row r="444" spans="1:12" s="25" customFormat="1" x14ac:dyDescent="0.3">
      <c r="A444" s="12"/>
      <c r="B444" s="13"/>
      <c r="C444" s="14"/>
      <c r="D444" s="15"/>
      <c r="E444" s="15"/>
      <c r="F444" s="904"/>
      <c r="G444" s="5"/>
      <c r="H444" s="6"/>
      <c r="I444" s="2"/>
      <c r="J444" s="3"/>
      <c r="K444" s="3"/>
      <c r="L444" s="788"/>
    </row>
    <row r="445" spans="1:12" s="25" customFormat="1" x14ac:dyDescent="0.3">
      <c r="A445" s="12"/>
      <c r="B445" s="13"/>
      <c r="C445" s="14"/>
      <c r="D445" s="15"/>
      <c r="E445" s="15"/>
      <c r="F445" s="904"/>
      <c r="G445" s="5"/>
      <c r="H445" s="6"/>
      <c r="I445" s="2"/>
      <c r="J445" s="3"/>
      <c r="K445" s="3"/>
      <c r="L445" s="788"/>
    </row>
    <row r="446" spans="1:12" s="25" customFormat="1" x14ac:dyDescent="0.3">
      <c r="A446" s="1265"/>
      <c r="B446" s="13"/>
      <c r="C446" s="14" t="s">
        <v>136</v>
      </c>
      <c r="D446" s="15">
        <f>+D443+D432</f>
        <v>412</v>
      </c>
      <c r="E446" s="15">
        <f>+E443+E432</f>
        <v>1334.55</v>
      </c>
      <c r="F446" s="904"/>
      <c r="G446" s="3"/>
      <c r="H446" s="3"/>
      <c r="I446" s="3" t="s">
        <v>136</v>
      </c>
      <c r="J446" s="3">
        <f>+J443+J432</f>
        <v>442</v>
      </c>
      <c r="K446" s="3">
        <f>+K443+K432</f>
        <v>1531.6599999999999</v>
      </c>
      <c r="L446" s="788"/>
    </row>
    <row r="447" spans="1:12" s="25" customFormat="1" ht="18.75" customHeight="1" x14ac:dyDescent="0.3">
      <c r="A447" s="257"/>
      <c r="B447" s="32"/>
      <c r="C447" s="32"/>
      <c r="D447" s="257"/>
      <c r="E447" s="478"/>
      <c r="F447" s="904"/>
      <c r="H447" s="20"/>
      <c r="I447" s="20"/>
      <c r="K447" s="24"/>
      <c r="L447" s="788"/>
    </row>
    <row r="448" spans="1:12" s="25" customFormat="1" ht="18.75" customHeight="1" x14ac:dyDescent="0.3">
      <c r="A448" s="257"/>
      <c r="B448" s="32"/>
      <c r="C448" s="32"/>
      <c r="D448" s="257"/>
      <c r="E448" s="478"/>
      <c r="F448" s="871"/>
      <c r="H448" s="20"/>
      <c r="I448" s="20"/>
      <c r="K448" s="24"/>
      <c r="L448" s="788"/>
    </row>
    <row r="449" spans="1:16" s="25" customFormat="1" x14ac:dyDescent="0.3">
      <c r="A449" s="471"/>
      <c r="B449" s="471"/>
      <c r="C449" s="471"/>
      <c r="D449" s="471"/>
      <c r="E449" s="471"/>
      <c r="F449" s="1287"/>
      <c r="G449" s="36"/>
      <c r="H449" s="463"/>
      <c r="I449" s="463"/>
      <c r="J449" s="463"/>
      <c r="K449" s="463"/>
      <c r="L449" s="788"/>
    </row>
    <row r="450" spans="1:16" s="25" customFormat="1" x14ac:dyDescent="0.3">
      <c r="A450" s="471"/>
      <c r="B450" s="259"/>
      <c r="C450" s="472"/>
      <c r="D450" s="473"/>
      <c r="E450" s="473"/>
      <c r="F450" s="659"/>
      <c r="G450" s="463"/>
      <c r="H450" s="463"/>
      <c r="I450" s="463"/>
      <c r="J450" s="463"/>
      <c r="K450" s="463"/>
      <c r="L450" s="788"/>
    </row>
    <row r="451" spans="1:16" s="25" customFormat="1" ht="18.75" customHeight="1" x14ac:dyDescent="0.3">
      <c r="A451" s="257"/>
      <c r="B451" s="260" t="s">
        <v>130</v>
      </c>
      <c r="C451" s="257"/>
      <c r="D451" s="261" t="s">
        <v>131</v>
      </c>
      <c r="E451" s="32"/>
      <c r="F451" s="606"/>
      <c r="H451" s="37" t="s">
        <v>130</v>
      </c>
      <c r="J451" s="94" t="s">
        <v>131</v>
      </c>
      <c r="K451" s="20"/>
      <c r="L451" s="788"/>
    </row>
    <row r="452" spans="1:16" s="25" customFormat="1" ht="51.75" customHeight="1" x14ac:dyDescent="0.3">
      <c r="A452" s="257"/>
      <c r="B452" s="262" t="s">
        <v>132</v>
      </c>
      <c r="C452" s="257"/>
      <c r="D452" s="262" t="s">
        <v>140</v>
      </c>
      <c r="E452" s="263"/>
      <c r="F452" s="606"/>
      <c r="H452" s="38" t="s">
        <v>139</v>
      </c>
      <c r="J452" s="38" t="s">
        <v>140</v>
      </c>
      <c r="K452" s="39"/>
      <c r="L452" s="788"/>
    </row>
    <row r="453" spans="1:16" x14ac:dyDescent="0.3">
      <c r="A453" s="848"/>
      <c r="B453" s="849"/>
      <c r="C453" s="849"/>
      <c r="D453" s="849"/>
      <c r="E453" s="849"/>
      <c r="F453" s="606"/>
      <c r="G453" s="848"/>
      <c r="H453" s="849"/>
      <c r="I453" s="849"/>
      <c r="J453" s="849"/>
      <c r="K453" s="849"/>
    </row>
    <row r="454" spans="1:16" s="25" customFormat="1" ht="18.75" customHeight="1" x14ac:dyDescent="0.3">
      <c r="A454" s="96"/>
      <c r="B454" s="19"/>
      <c r="C454" s="19"/>
      <c r="D454" s="19"/>
      <c r="E454" s="19"/>
      <c r="F454" s="606"/>
      <c r="G454" s="96"/>
      <c r="H454" s="19"/>
      <c r="I454" s="19"/>
      <c r="J454" s="19"/>
      <c r="K454" s="19"/>
      <c r="L454" s="788"/>
    </row>
    <row r="455" spans="1:16" x14ac:dyDescent="0.3">
      <c r="A455" s="428"/>
      <c r="B455" s="430"/>
      <c r="C455" s="430"/>
      <c r="D455" s="430"/>
      <c r="E455" s="430"/>
      <c r="F455" s="656"/>
      <c r="G455" s="25"/>
      <c r="H455" s="20"/>
      <c r="I455" s="20"/>
      <c r="J455" s="20"/>
      <c r="K455" s="20"/>
    </row>
    <row r="456" spans="1:16" s="25" customFormat="1" ht="18.75" customHeight="1" x14ac:dyDescent="0.3">
      <c r="A456" s="428"/>
      <c r="B456" s="429" t="s">
        <v>115</v>
      </c>
      <c r="C456" s="430"/>
      <c r="D456" s="430"/>
      <c r="E456" s="430"/>
      <c r="F456" s="656"/>
      <c r="H456" s="22" t="s">
        <v>115</v>
      </c>
      <c r="I456" s="20"/>
      <c r="J456" s="20"/>
      <c r="K456" s="20"/>
      <c r="L456" s="788"/>
    </row>
    <row r="457" spans="1:16" s="25" customFormat="1" ht="18.75" customHeight="1" x14ac:dyDescent="0.3">
      <c r="A457" s="428"/>
      <c r="B457" s="429" t="s">
        <v>137</v>
      </c>
      <c r="C457" s="430"/>
      <c r="D457" s="430"/>
      <c r="E457" s="430"/>
      <c r="F457" s="606"/>
      <c r="H457" s="22" t="s">
        <v>138</v>
      </c>
      <c r="I457" s="20"/>
      <c r="J457" s="20"/>
      <c r="K457" s="20"/>
      <c r="L457" s="788"/>
    </row>
    <row r="458" spans="1:16" s="25" customFormat="1" ht="18.75" customHeight="1" x14ac:dyDescent="0.3">
      <c r="A458" s="428"/>
      <c r="B458" s="430"/>
      <c r="C458" s="430"/>
      <c r="D458" s="430"/>
      <c r="E458" s="430"/>
      <c r="F458" s="606"/>
      <c r="H458" s="20"/>
      <c r="I458" s="20"/>
      <c r="J458" s="20"/>
      <c r="K458" s="20"/>
      <c r="L458" s="788"/>
    </row>
    <row r="459" spans="1:16" s="25" customFormat="1" ht="18.75" customHeight="1" x14ac:dyDescent="0.3">
      <c r="A459" s="428"/>
      <c r="B459" s="430"/>
      <c r="C459" s="430"/>
      <c r="D459" s="428"/>
      <c r="E459" s="1176" t="s">
        <v>116</v>
      </c>
      <c r="F459" s="606"/>
      <c r="H459" s="20"/>
      <c r="I459" s="20"/>
      <c r="K459" s="603" t="s">
        <v>116</v>
      </c>
      <c r="L459" s="789"/>
      <c r="M459" s="603"/>
      <c r="N459" s="603"/>
      <c r="O459" s="603"/>
      <c r="P459" s="603"/>
    </row>
    <row r="460" spans="1:16" s="25" customFormat="1" ht="18.75" customHeight="1" x14ac:dyDescent="0.3">
      <c r="A460" s="428"/>
      <c r="B460" s="430"/>
      <c r="C460" s="430"/>
      <c r="D460" s="428"/>
      <c r="E460" s="1176" t="s">
        <v>134</v>
      </c>
      <c r="F460" s="606"/>
      <c r="H460" s="20"/>
      <c r="I460" s="20"/>
      <c r="K460" s="603" t="s">
        <v>134</v>
      </c>
      <c r="L460" s="789"/>
      <c r="M460" s="603"/>
      <c r="N460" s="603"/>
      <c r="O460" s="603"/>
      <c r="P460" s="603"/>
    </row>
    <row r="461" spans="1:16" s="25" customFormat="1" ht="18.75" customHeight="1" x14ac:dyDescent="0.3">
      <c r="A461" s="428"/>
      <c r="B461" s="430"/>
      <c r="C461" s="430"/>
      <c r="D461" s="428"/>
      <c r="E461" s="1176" t="s">
        <v>117</v>
      </c>
      <c r="F461" s="606"/>
      <c r="H461" s="20"/>
      <c r="I461" s="20"/>
      <c r="K461" s="603" t="s">
        <v>117</v>
      </c>
      <c r="L461" s="789"/>
      <c r="M461" s="603"/>
      <c r="N461" s="603"/>
      <c r="O461" s="603"/>
      <c r="P461" s="603"/>
    </row>
    <row r="462" spans="1:16" s="25" customFormat="1" ht="18.75" customHeight="1" x14ac:dyDescent="0.3">
      <c r="A462" s="428"/>
      <c r="B462" s="430"/>
      <c r="C462" s="430"/>
      <c r="D462" s="428"/>
      <c r="E462" s="1176" t="s">
        <v>417</v>
      </c>
      <c r="F462" s="606"/>
      <c r="H462" s="20"/>
      <c r="I462" s="20"/>
      <c r="K462" s="603" t="s">
        <v>417</v>
      </c>
      <c r="L462" s="789"/>
      <c r="M462" s="603"/>
      <c r="N462" s="603"/>
      <c r="O462" s="603"/>
      <c r="P462" s="603"/>
    </row>
    <row r="463" spans="1:16" s="25" customFormat="1" ht="18.75" customHeight="1" x14ac:dyDescent="0.3">
      <c r="A463" s="428"/>
      <c r="B463" s="430"/>
      <c r="C463" s="430"/>
      <c r="D463" s="430"/>
      <c r="E463" s="430"/>
      <c r="F463" s="656"/>
      <c r="H463" s="20"/>
      <c r="I463" s="20"/>
      <c r="J463" s="20"/>
      <c r="K463" s="20"/>
      <c r="L463" s="788"/>
    </row>
    <row r="464" spans="1:16" s="25" customFormat="1" ht="18.75" customHeight="1" x14ac:dyDescent="0.3">
      <c r="A464" s="428"/>
      <c r="B464" s="430"/>
      <c r="C464" s="430"/>
      <c r="D464" s="430"/>
      <c r="E464" s="430"/>
      <c r="F464" s="20"/>
      <c r="G464" s="20"/>
      <c r="H464" s="20"/>
      <c r="I464" s="20"/>
      <c r="J464" s="20"/>
      <c r="K464" s="20"/>
      <c r="L464" s="788"/>
    </row>
    <row r="465" spans="1:12" s="25" customFormat="1" ht="18.75" customHeight="1" x14ac:dyDescent="0.3">
      <c r="A465" s="428"/>
      <c r="B465" s="430"/>
      <c r="C465" s="430"/>
      <c r="D465" s="430"/>
      <c r="E465" s="430"/>
      <c r="F465" s="20"/>
      <c r="G465" s="20"/>
      <c r="H465" s="20"/>
      <c r="I465" s="20"/>
      <c r="J465" s="20"/>
      <c r="K465" s="20"/>
      <c r="L465" s="788"/>
    </row>
    <row r="466" spans="1:12" s="25" customFormat="1" ht="18.75" customHeight="1" x14ac:dyDescent="0.3">
      <c r="A466" s="428"/>
      <c r="B466" s="1628" t="s">
        <v>119</v>
      </c>
      <c r="C466" s="1628"/>
      <c r="D466" s="1628"/>
      <c r="E466" s="432"/>
      <c r="F466" s="606"/>
      <c r="H466" s="1612" t="s">
        <v>119</v>
      </c>
      <c r="I466" s="1612"/>
      <c r="J466" s="1612"/>
      <c r="K466" s="26"/>
      <c r="L466" s="788"/>
    </row>
    <row r="467" spans="1:12" s="25" customFormat="1" ht="18.75" customHeight="1" x14ac:dyDescent="0.3">
      <c r="A467" s="428"/>
      <c r="B467" s="1629">
        <v>45428</v>
      </c>
      <c r="C467" s="1629"/>
      <c r="D467" s="1629"/>
      <c r="E467" s="433"/>
      <c r="F467" s="606"/>
      <c r="H467" s="1610">
        <f>B467</f>
        <v>45428</v>
      </c>
      <c r="I467" s="1610"/>
      <c r="J467" s="1610"/>
      <c r="K467" s="27"/>
      <c r="L467" s="788"/>
    </row>
    <row r="468" spans="1:12" s="25" customFormat="1" ht="18.75" customHeight="1" x14ac:dyDescent="0.3">
      <c r="A468" s="428"/>
      <c r="B468" s="430"/>
      <c r="C468" s="430"/>
      <c r="D468" s="430"/>
      <c r="E468" s="433"/>
      <c r="F468" s="606"/>
      <c r="H468" s="20"/>
      <c r="I468" s="20"/>
      <c r="J468" s="20"/>
      <c r="K468" s="27"/>
      <c r="L468" s="788"/>
    </row>
    <row r="469" spans="1:12" s="25" customFormat="1" ht="18.75" customHeight="1" x14ac:dyDescent="0.3">
      <c r="A469" s="428"/>
      <c r="B469" s="1280"/>
      <c r="C469" s="430"/>
      <c r="D469" s="430"/>
      <c r="E469" s="433"/>
      <c r="F469" s="606"/>
      <c r="H469" s="1277"/>
      <c r="I469" s="20"/>
      <c r="J469" s="20"/>
      <c r="K469" s="27"/>
      <c r="L469" s="788"/>
    </row>
    <row r="470" spans="1:12" s="25" customFormat="1" ht="18.75" customHeight="1" x14ac:dyDescent="0.3">
      <c r="A470" s="434" t="s">
        <v>120</v>
      </c>
      <c r="B470" s="435" t="s">
        <v>121</v>
      </c>
      <c r="C470" s="1630" t="s">
        <v>122</v>
      </c>
      <c r="D470" s="1630"/>
      <c r="E470" s="1630"/>
      <c r="F470" s="606"/>
      <c r="G470" s="28" t="s">
        <v>120</v>
      </c>
      <c r="H470" s="29" t="s">
        <v>121</v>
      </c>
      <c r="I470" s="1611" t="s">
        <v>123</v>
      </c>
      <c r="J470" s="1611"/>
      <c r="K470" s="1611"/>
      <c r="L470" s="788"/>
    </row>
    <row r="471" spans="1:12" s="25" customFormat="1" ht="18.75" customHeight="1" x14ac:dyDescent="0.3">
      <c r="A471" s="434" t="s">
        <v>124</v>
      </c>
      <c r="B471" s="434" t="s">
        <v>265</v>
      </c>
      <c r="C471" s="435" t="s">
        <v>125</v>
      </c>
      <c r="D471" s="1279" t="s">
        <v>126</v>
      </c>
      <c r="E471" s="1279" t="s">
        <v>127</v>
      </c>
      <c r="F471" s="606"/>
      <c r="G471" s="28" t="s">
        <v>124</v>
      </c>
      <c r="H471" s="28" t="s">
        <v>265</v>
      </c>
      <c r="I471" s="29" t="s">
        <v>125</v>
      </c>
      <c r="J471" s="1278" t="s">
        <v>126</v>
      </c>
      <c r="K471" s="1278" t="s">
        <v>127</v>
      </c>
      <c r="L471" s="788"/>
    </row>
    <row r="472" spans="1:12" s="25" customFormat="1" ht="19.5" customHeight="1" x14ac:dyDescent="0.3">
      <c r="A472" s="1279" t="s">
        <v>8</v>
      </c>
      <c r="B472" s="437" t="s">
        <v>83</v>
      </c>
      <c r="C472" s="438" t="s">
        <v>86</v>
      </c>
      <c r="D472" s="439">
        <v>90</v>
      </c>
      <c r="E472" s="439">
        <v>302.39999999999998</v>
      </c>
      <c r="F472" s="606"/>
      <c r="G472" s="1278" t="s">
        <v>8</v>
      </c>
      <c r="H472" s="6" t="s">
        <v>83</v>
      </c>
      <c r="I472" s="2" t="s">
        <v>85</v>
      </c>
      <c r="J472" s="3">
        <v>110</v>
      </c>
      <c r="K472" s="3">
        <v>500.08</v>
      </c>
      <c r="L472" s="788"/>
    </row>
    <row r="473" spans="1:12" s="50" customFormat="1" x14ac:dyDescent="0.3">
      <c r="A473" s="1279" t="s">
        <v>3</v>
      </c>
      <c r="B473" s="437" t="s">
        <v>69</v>
      </c>
      <c r="C473" s="438" t="s">
        <v>22</v>
      </c>
      <c r="D473" s="439">
        <v>24</v>
      </c>
      <c r="E473" s="439">
        <v>3.9199999999999995</v>
      </c>
      <c r="F473" s="656"/>
      <c r="G473" s="1278" t="s">
        <v>3</v>
      </c>
      <c r="H473" s="6" t="s">
        <v>69</v>
      </c>
      <c r="I473" s="2" t="s">
        <v>22</v>
      </c>
      <c r="J473" s="3">
        <v>24</v>
      </c>
      <c r="K473" s="3">
        <v>3.9199999999999995</v>
      </c>
      <c r="L473" s="786"/>
    </row>
    <row r="474" spans="1:12" s="25" customFormat="1" x14ac:dyDescent="0.3">
      <c r="A474" s="436">
        <v>3</v>
      </c>
      <c r="B474" s="437" t="s">
        <v>114</v>
      </c>
      <c r="C474" s="438" t="s">
        <v>2</v>
      </c>
      <c r="D474" s="439">
        <v>6</v>
      </c>
      <c r="E474" s="439">
        <v>28</v>
      </c>
      <c r="F474" s="606"/>
      <c r="G474" s="5">
        <v>3</v>
      </c>
      <c r="H474" s="6" t="s">
        <v>114</v>
      </c>
      <c r="I474" s="2" t="s">
        <v>2</v>
      </c>
      <c r="J474" s="3">
        <v>6</v>
      </c>
      <c r="K474" s="3">
        <v>28</v>
      </c>
      <c r="L474" s="788"/>
    </row>
    <row r="475" spans="1:12" s="50" customFormat="1" x14ac:dyDescent="0.3">
      <c r="A475" s="1279" t="s">
        <v>77</v>
      </c>
      <c r="B475" s="437" t="s">
        <v>107</v>
      </c>
      <c r="C475" s="438" t="s">
        <v>414</v>
      </c>
      <c r="D475" s="439">
        <f>3.4*2</f>
        <v>6.8</v>
      </c>
      <c r="E475" s="439">
        <f>93.2*2</f>
        <v>186.4</v>
      </c>
      <c r="F475" s="606"/>
      <c r="G475" s="1278" t="s">
        <v>77</v>
      </c>
      <c r="H475" s="6" t="s">
        <v>107</v>
      </c>
      <c r="I475" s="2" t="s">
        <v>414</v>
      </c>
      <c r="J475" s="3">
        <f>3.4*2</f>
        <v>6.8</v>
      </c>
      <c r="K475" s="3">
        <f>93.2*2</f>
        <v>186.4</v>
      </c>
      <c r="L475" s="786"/>
    </row>
    <row r="476" spans="1:12" s="25" customFormat="1" ht="19.5" customHeight="1" x14ac:dyDescent="0.3">
      <c r="A476" s="1279" t="s">
        <v>23</v>
      </c>
      <c r="B476" s="437" t="s">
        <v>344</v>
      </c>
      <c r="C476" s="438" t="s">
        <v>5</v>
      </c>
      <c r="D476" s="439">
        <v>50</v>
      </c>
      <c r="E476" s="439">
        <v>124.6</v>
      </c>
      <c r="F476" s="606"/>
      <c r="G476" s="1278" t="s">
        <v>23</v>
      </c>
      <c r="H476" s="6" t="s">
        <v>344</v>
      </c>
      <c r="I476" s="2" t="s">
        <v>5</v>
      </c>
      <c r="J476" s="3">
        <v>50</v>
      </c>
      <c r="K476" s="3">
        <v>124.6</v>
      </c>
      <c r="L476" s="788"/>
    </row>
    <row r="477" spans="1:12" s="25" customFormat="1" ht="19.5" customHeight="1" x14ac:dyDescent="0.3">
      <c r="A477" s="436"/>
      <c r="B477" s="437"/>
      <c r="C477" s="438"/>
      <c r="D477" s="439"/>
      <c r="E477" s="439"/>
      <c r="F477" s="606"/>
      <c r="G477" s="5"/>
      <c r="H477" s="6"/>
      <c r="I477" s="2"/>
      <c r="J477" s="3"/>
      <c r="K477" s="3"/>
      <c r="L477" s="788"/>
    </row>
    <row r="478" spans="1:12" s="25" customFormat="1" x14ac:dyDescent="0.3">
      <c r="A478" s="436"/>
      <c r="B478" s="437"/>
      <c r="C478" s="438"/>
      <c r="D478" s="439"/>
      <c r="E478" s="439"/>
      <c r="F478" s="605"/>
      <c r="G478" s="5"/>
      <c r="H478" s="6"/>
      <c r="I478" s="2"/>
      <c r="J478" s="3"/>
      <c r="K478" s="3"/>
      <c r="L478" s="788"/>
    </row>
    <row r="479" spans="1:12" s="25" customFormat="1" x14ac:dyDescent="0.3">
      <c r="A479" s="436"/>
      <c r="B479" s="437"/>
      <c r="C479" s="438" t="s">
        <v>128</v>
      </c>
      <c r="D479" s="439">
        <f>SUM(D472:D477)</f>
        <v>176.8</v>
      </c>
      <c r="E479" s="439">
        <f>SUM(E472:E477)</f>
        <v>645.32000000000005</v>
      </c>
      <c r="F479" s="605"/>
      <c r="G479" s="5"/>
      <c r="H479" s="6"/>
      <c r="I479" s="2" t="s">
        <v>128</v>
      </c>
      <c r="J479" s="3">
        <f>SUM(J472:J477)</f>
        <v>196.8</v>
      </c>
      <c r="K479" s="3">
        <f>SUM(K472:K477)</f>
        <v>843</v>
      </c>
      <c r="L479" s="788"/>
    </row>
    <row r="480" spans="1:12" s="25" customFormat="1" hidden="1" x14ac:dyDescent="0.3">
      <c r="A480" s="436"/>
      <c r="B480" s="437"/>
      <c r="C480" s="438"/>
      <c r="D480" s="439"/>
      <c r="E480" s="439"/>
      <c r="F480" s="605"/>
      <c r="G480" s="5"/>
      <c r="H480" s="6"/>
      <c r="I480" s="2"/>
      <c r="J480" s="3"/>
      <c r="K480" s="3"/>
      <c r="L480" s="788"/>
    </row>
    <row r="481" spans="1:12" s="25" customFormat="1" hidden="1" x14ac:dyDescent="0.3">
      <c r="A481" s="436">
        <v>1</v>
      </c>
      <c r="B481" s="437" t="s">
        <v>1</v>
      </c>
      <c r="C481" s="438" t="s">
        <v>5</v>
      </c>
      <c r="D481" s="439">
        <v>200</v>
      </c>
      <c r="E481" s="439">
        <v>86</v>
      </c>
      <c r="F481" s="605"/>
      <c r="G481" s="5">
        <v>1</v>
      </c>
      <c r="H481" s="6" t="s">
        <v>1</v>
      </c>
      <c r="I481" s="2" t="s">
        <v>5</v>
      </c>
      <c r="J481" s="3">
        <v>200</v>
      </c>
      <c r="K481" s="3">
        <v>86</v>
      </c>
      <c r="L481" s="788"/>
    </row>
    <row r="482" spans="1:12" s="25" customFormat="1" hidden="1" x14ac:dyDescent="0.3">
      <c r="A482" s="436">
        <v>2</v>
      </c>
      <c r="B482" s="437" t="s">
        <v>238</v>
      </c>
      <c r="C482" s="438" t="s">
        <v>251</v>
      </c>
      <c r="D482" s="439">
        <v>225</v>
      </c>
      <c r="E482" s="439">
        <v>114</v>
      </c>
      <c r="F482" s="605"/>
      <c r="G482" s="5">
        <v>2</v>
      </c>
      <c r="H482" s="6" t="s">
        <v>238</v>
      </c>
      <c r="I482" s="2" t="s">
        <v>251</v>
      </c>
      <c r="J482" s="3">
        <v>225</v>
      </c>
      <c r="K482" s="3">
        <v>114</v>
      </c>
      <c r="L482" s="788"/>
    </row>
    <row r="483" spans="1:12" s="25" customFormat="1" hidden="1" x14ac:dyDescent="0.3">
      <c r="A483" s="436">
        <v>3</v>
      </c>
      <c r="B483" s="437" t="s">
        <v>93</v>
      </c>
      <c r="C483" s="438" t="s">
        <v>5</v>
      </c>
      <c r="D483" s="439">
        <v>135</v>
      </c>
      <c r="E483" s="439">
        <v>94.25</v>
      </c>
      <c r="F483" s="605"/>
      <c r="G483" s="5">
        <v>3</v>
      </c>
      <c r="H483" s="6" t="s">
        <v>93</v>
      </c>
      <c r="I483" s="2" t="s">
        <v>5</v>
      </c>
      <c r="J483" s="3">
        <v>135</v>
      </c>
      <c r="K483" s="3">
        <v>94.25</v>
      </c>
      <c r="L483" s="788"/>
    </row>
    <row r="484" spans="1:12" s="25" customFormat="1" hidden="1" x14ac:dyDescent="0.3">
      <c r="A484" s="436">
        <v>4</v>
      </c>
      <c r="B484" s="437" t="s">
        <v>253</v>
      </c>
      <c r="C484" s="438" t="s">
        <v>218</v>
      </c>
      <c r="D484" s="439">
        <v>125</v>
      </c>
      <c r="E484" s="439">
        <v>146.4</v>
      </c>
      <c r="F484" s="605"/>
      <c r="G484" s="5">
        <v>4</v>
      </c>
      <c r="H484" s="6" t="s">
        <v>253</v>
      </c>
      <c r="I484" s="2" t="s">
        <v>218</v>
      </c>
      <c r="J484" s="3">
        <v>125</v>
      </c>
      <c r="K484" s="3">
        <v>146.4</v>
      </c>
      <c r="L484" s="788"/>
    </row>
    <row r="485" spans="1:12" s="25" customFormat="1" hidden="1" x14ac:dyDescent="0.3">
      <c r="A485" s="436">
        <v>5</v>
      </c>
      <c r="B485" s="437" t="s">
        <v>255</v>
      </c>
      <c r="C485" s="438" t="s">
        <v>218</v>
      </c>
      <c r="D485" s="439">
        <v>80</v>
      </c>
      <c r="E485" s="439">
        <v>105.16</v>
      </c>
      <c r="F485" s="605"/>
      <c r="G485" s="5">
        <v>5</v>
      </c>
      <c r="H485" s="6" t="s">
        <v>255</v>
      </c>
      <c r="I485" s="2" t="s">
        <v>218</v>
      </c>
      <c r="J485" s="3">
        <v>80</v>
      </c>
      <c r="K485" s="3">
        <v>105.16</v>
      </c>
      <c r="L485" s="788"/>
    </row>
    <row r="486" spans="1:12" s="25" customFormat="1" hidden="1" x14ac:dyDescent="0.3">
      <c r="A486" s="436">
        <v>6</v>
      </c>
      <c r="B486" s="437" t="s">
        <v>252</v>
      </c>
      <c r="C486" s="438" t="s">
        <v>251</v>
      </c>
      <c r="D486" s="439">
        <v>105</v>
      </c>
      <c r="E486" s="439">
        <v>142</v>
      </c>
      <c r="F486" s="605"/>
      <c r="G486" s="5">
        <v>6</v>
      </c>
      <c r="H486" s="6" t="s">
        <v>252</v>
      </c>
      <c r="I486" s="2" t="s">
        <v>251</v>
      </c>
      <c r="J486" s="3">
        <v>105</v>
      </c>
      <c r="K486" s="3">
        <v>142</v>
      </c>
      <c r="L486" s="788"/>
    </row>
    <row r="487" spans="1:12" s="25" customFormat="1" hidden="1" x14ac:dyDescent="0.3">
      <c r="A487" s="436">
        <v>7</v>
      </c>
      <c r="B487" s="437" t="s">
        <v>254</v>
      </c>
      <c r="C487" s="438" t="s">
        <v>218</v>
      </c>
      <c r="D487" s="439">
        <v>120</v>
      </c>
      <c r="E487" s="439">
        <v>144</v>
      </c>
      <c r="F487" s="605"/>
      <c r="G487" s="5">
        <v>7</v>
      </c>
      <c r="H487" s="6" t="s">
        <v>254</v>
      </c>
      <c r="I487" s="2" t="s">
        <v>218</v>
      </c>
      <c r="J487" s="3">
        <v>120</v>
      </c>
      <c r="K487" s="3">
        <v>144</v>
      </c>
      <c r="L487" s="788"/>
    </row>
    <row r="488" spans="1:12" s="25" customFormat="1" hidden="1" x14ac:dyDescent="0.3">
      <c r="A488" s="436">
        <v>8</v>
      </c>
      <c r="B488" s="437" t="s">
        <v>31</v>
      </c>
      <c r="C488" s="438" t="s">
        <v>5</v>
      </c>
      <c r="D488" s="439">
        <v>55</v>
      </c>
      <c r="E488" s="439">
        <v>88</v>
      </c>
      <c r="F488" s="605"/>
      <c r="G488" s="5">
        <v>8</v>
      </c>
      <c r="H488" s="6" t="s">
        <v>31</v>
      </c>
      <c r="I488" s="2" t="s">
        <v>5</v>
      </c>
      <c r="J488" s="3">
        <v>55</v>
      </c>
      <c r="K488" s="3">
        <v>88</v>
      </c>
      <c r="L488" s="788"/>
    </row>
    <row r="489" spans="1:12" s="50" customFormat="1" hidden="1" x14ac:dyDescent="0.3">
      <c r="A489" s="1279"/>
      <c r="B489" s="453"/>
      <c r="C489" s="1279"/>
      <c r="D489" s="454"/>
      <c r="E489" s="454"/>
      <c r="F489" s="605"/>
      <c r="G489" s="1278"/>
      <c r="H489" s="1"/>
      <c r="I489" s="1278"/>
      <c r="J489" s="7"/>
      <c r="K489" s="7"/>
      <c r="L489" s="792"/>
    </row>
    <row r="490" spans="1:12" s="25" customFormat="1" hidden="1" x14ac:dyDescent="0.3">
      <c r="A490" s="436"/>
      <c r="B490" s="437"/>
      <c r="C490" s="438" t="s">
        <v>128</v>
      </c>
      <c r="D490" s="439">
        <v>1045</v>
      </c>
      <c r="E490" s="439">
        <v>919.81</v>
      </c>
      <c r="F490" s="605"/>
      <c r="G490" s="5"/>
      <c r="H490" s="6"/>
      <c r="I490" s="2" t="s">
        <v>128</v>
      </c>
      <c r="J490" s="3">
        <v>1045</v>
      </c>
      <c r="K490" s="3">
        <v>919.81</v>
      </c>
      <c r="L490" s="788"/>
    </row>
    <row r="491" spans="1:12" s="25" customFormat="1" hidden="1" x14ac:dyDescent="0.3">
      <c r="A491" s="436"/>
      <c r="B491" s="437"/>
      <c r="C491" s="438"/>
      <c r="D491" s="439"/>
      <c r="E491" s="439"/>
      <c r="F491" s="605"/>
      <c r="G491" s="5"/>
      <c r="H491" s="6"/>
      <c r="I491" s="2"/>
      <c r="J491" s="3"/>
      <c r="K491" s="3"/>
      <c r="L491" s="788"/>
    </row>
    <row r="492" spans="1:12" s="25" customFormat="1" x14ac:dyDescent="0.3">
      <c r="A492" s="436"/>
      <c r="B492" s="437"/>
      <c r="C492" s="438"/>
      <c r="D492" s="439"/>
      <c r="E492" s="439"/>
      <c r="F492" s="605"/>
      <c r="G492" s="5"/>
      <c r="H492" s="6"/>
      <c r="I492" s="2"/>
      <c r="J492" s="3"/>
      <c r="K492" s="3"/>
      <c r="L492" s="788"/>
    </row>
    <row r="493" spans="1:12" s="25" customFormat="1" x14ac:dyDescent="0.3">
      <c r="A493" s="436"/>
      <c r="B493" s="437"/>
      <c r="C493" s="438"/>
      <c r="D493" s="439"/>
      <c r="E493" s="439"/>
      <c r="F493" s="605"/>
      <c r="G493" s="5"/>
      <c r="H493" s="6"/>
      <c r="I493" s="2"/>
      <c r="J493" s="3"/>
      <c r="K493" s="3"/>
      <c r="L493" s="788"/>
    </row>
    <row r="494" spans="1:12" s="25" customFormat="1" x14ac:dyDescent="0.3">
      <c r="A494" s="434" t="s">
        <v>124</v>
      </c>
      <c r="B494" s="439" t="s">
        <v>259</v>
      </c>
      <c r="C494" s="438" t="s">
        <v>125</v>
      </c>
      <c r="D494" s="439" t="s">
        <v>126</v>
      </c>
      <c r="E494" s="439" t="s">
        <v>127</v>
      </c>
      <c r="F494" s="605"/>
      <c r="G494" s="28" t="s">
        <v>124</v>
      </c>
      <c r="H494" s="3" t="s">
        <v>247</v>
      </c>
      <c r="I494" s="2" t="s">
        <v>125</v>
      </c>
      <c r="J494" s="3" t="s">
        <v>126</v>
      </c>
      <c r="K494" s="3" t="s">
        <v>127</v>
      </c>
      <c r="L494" s="788"/>
    </row>
    <row r="495" spans="1:12" s="25" customFormat="1" x14ac:dyDescent="0.3">
      <c r="A495" s="1279" t="s">
        <v>8</v>
      </c>
      <c r="B495" s="437" t="s">
        <v>355</v>
      </c>
      <c r="C495" s="438" t="s">
        <v>9</v>
      </c>
      <c r="D495" s="439">
        <v>60</v>
      </c>
      <c r="E495" s="439">
        <v>132</v>
      </c>
      <c r="F495" s="606"/>
      <c r="G495" s="1278" t="s">
        <v>8</v>
      </c>
      <c r="H495" s="6" t="s">
        <v>355</v>
      </c>
      <c r="I495" s="2" t="s">
        <v>9</v>
      </c>
      <c r="J495" s="3">
        <v>60</v>
      </c>
      <c r="K495" s="3">
        <v>132</v>
      </c>
      <c r="L495" s="788"/>
    </row>
    <row r="496" spans="1:12" s="8" customFormat="1" x14ac:dyDescent="0.3">
      <c r="A496" s="1279" t="s">
        <v>3</v>
      </c>
      <c r="B496" s="437" t="s">
        <v>470</v>
      </c>
      <c r="C496" s="438" t="s">
        <v>4</v>
      </c>
      <c r="D496" s="439">
        <v>65</v>
      </c>
      <c r="E496" s="439">
        <v>180.8</v>
      </c>
      <c r="F496" s="606"/>
      <c r="G496" s="1278" t="s">
        <v>3</v>
      </c>
      <c r="H496" s="6" t="s">
        <v>470</v>
      </c>
      <c r="I496" s="2" t="s">
        <v>17</v>
      </c>
      <c r="J496" s="3">
        <v>80</v>
      </c>
      <c r="K496" s="3">
        <v>271.20000000000005</v>
      </c>
      <c r="L496" s="786"/>
    </row>
    <row r="497" spans="1:12" s="25" customFormat="1" x14ac:dyDescent="0.3">
      <c r="A497" s="1279" t="s">
        <v>0</v>
      </c>
      <c r="B497" s="437" t="s">
        <v>43</v>
      </c>
      <c r="C497" s="438" t="s">
        <v>17</v>
      </c>
      <c r="D497" s="439">
        <v>40</v>
      </c>
      <c r="E497" s="439">
        <v>242.70999999999998</v>
      </c>
      <c r="F497" s="606"/>
      <c r="G497" s="1278" t="s">
        <v>0</v>
      </c>
      <c r="H497" s="6" t="s">
        <v>43</v>
      </c>
      <c r="I497" s="2" t="s">
        <v>44</v>
      </c>
      <c r="J497" s="3">
        <v>50</v>
      </c>
      <c r="K497" s="3">
        <v>298.71999999999997</v>
      </c>
      <c r="L497" s="788"/>
    </row>
    <row r="498" spans="1:12" s="50" customFormat="1" x14ac:dyDescent="0.3">
      <c r="A498" s="1279" t="s">
        <v>77</v>
      </c>
      <c r="B498" s="437" t="s">
        <v>69</v>
      </c>
      <c r="C498" s="438" t="s">
        <v>22</v>
      </c>
      <c r="D498" s="439">
        <v>24</v>
      </c>
      <c r="E498" s="439">
        <v>3.9199999999999995</v>
      </c>
      <c r="F498" s="605"/>
      <c r="G498" s="1278" t="s">
        <v>77</v>
      </c>
      <c r="H498" s="6" t="s">
        <v>69</v>
      </c>
      <c r="I498" s="2" t="s">
        <v>22</v>
      </c>
      <c r="J498" s="3">
        <v>24</v>
      </c>
      <c r="K498" s="3">
        <v>3.9199999999999995</v>
      </c>
      <c r="L498" s="792"/>
    </row>
    <row r="499" spans="1:12" s="50" customFormat="1" x14ac:dyDescent="0.3">
      <c r="A499" s="1279" t="s">
        <v>23</v>
      </c>
      <c r="B499" s="437" t="s">
        <v>113</v>
      </c>
      <c r="C499" s="438" t="s">
        <v>2</v>
      </c>
      <c r="D499" s="439">
        <v>15</v>
      </c>
      <c r="E499" s="439">
        <v>94.2</v>
      </c>
      <c r="F499" s="656"/>
      <c r="G499" s="1278" t="s">
        <v>23</v>
      </c>
      <c r="H499" s="6" t="s">
        <v>113</v>
      </c>
      <c r="I499" s="2" t="s">
        <v>2</v>
      </c>
      <c r="J499" s="3">
        <v>15</v>
      </c>
      <c r="K499" s="3">
        <v>94.2</v>
      </c>
      <c r="L499" s="786"/>
    </row>
    <row r="500" spans="1:12" s="25" customFormat="1" x14ac:dyDescent="0.3">
      <c r="A500" s="1279" t="s">
        <v>51</v>
      </c>
      <c r="B500" s="437" t="s">
        <v>107</v>
      </c>
      <c r="C500" s="438" t="s">
        <v>14</v>
      </c>
      <c r="D500" s="439">
        <v>3.4</v>
      </c>
      <c r="E500" s="439">
        <v>93.2</v>
      </c>
      <c r="F500" s="606"/>
      <c r="G500" s="1278" t="s">
        <v>51</v>
      </c>
      <c r="H500" s="6" t="s">
        <v>107</v>
      </c>
      <c r="I500" s="2" t="s">
        <v>14</v>
      </c>
      <c r="J500" s="3">
        <v>3.4</v>
      </c>
      <c r="K500" s="3">
        <v>93.2</v>
      </c>
      <c r="L500" s="788"/>
    </row>
    <row r="501" spans="1:12" s="50" customFormat="1" x14ac:dyDescent="0.3">
      <c r="A501" s="1279" t="s">
        <v>15</v>
      </c>
      <c r="B501" s="437" t="s">
        <v>108</v>
      </c>
      <c r="C501" s="438" t="s">
        <v>65</v>
      </c>
      <c r="D501" s="439">
        <v>1.2</v>
      </c>
      <c r="E501" s="439">
        <v>21.5</v>
      </c>
      <c r="F501" s="605"/>
      <c r="G501" s="1278" t="s">
        <v>15</v>
      </c>
      <c r="H501" s="6" t="s">
        <v>108</v>
      </c>
      <c r="I501" s="2" t="s">
        <v>65</v>
      </c>
      <c r="J501" s="3">
        <v>1.2</v>
      </c>
      <c r="K501" s="3">
        <v>21.5</v>
      </c>
      <c r="L501" s="786"/>
    </row>
    <row r="502" spans="1:12" s="25" customFormat="1" ht="19.5" customHeight="1" x14ac:dyDescent="0.3">
      <c r="A502" s="1279"/>
      <c r="B502" s="437"/>
      <c r="C502" s="438"/>
      <c r="D502" s="439"/>
      <c r="E502" s="439"/>
      <c r="F502" s="1288"/>
      <c r="G502" s="1278"/>
      <c r="H502" s="6"/>
      <c r="I502" s="2"/>
      <c r="J502" s="3"/>
      <c r="K502" s="3"/>
      <c r="L502" s="788"/>
    </row>
    <row r="503" spans="1:12" s="50" customFormat="1" x14ac:dyDescent="0.3">
      <c r="A503" s="436"/>
      <c r="B503" s="437"/>
      <c r="C503" s="438"/>
      <c r="D503" s="439"/>
      <c r="E503" s="439"/>
      <c r="F503" s="1289"/>
      <c r="G503" s="5"/>
      <c r="H503" s="6"/>
      <c r="I503" s="2"/>
      <c r="J503" s="3"/>
      <c r="K503" s="3"/>
      <c r="L503" s="792"/>
    </row>
    <row r="504" spans="1:12" s="25" customFormat="1" x14ac:dyDescent="0.3">
      <c r="A504" s="1279"/>
      <c r="B504" s="437"/>
      <c r="C504" s="438" t="s">
        <v>128</v>
      </c>
      <c r="D504" s="439">
        <f>SUM(D495:D503)</f>
        <v>208.6</v>
      </c>
      <c r="E504" s="439">
        <f>SUM(E495:E503)</f>
        <v>768.33</v>
      </c>
      <c r="F504" s="1289"/>
      <c r="G504" s="1278"/>
      <c r="H504" s="6"/>
      <c r="I504" s="2" t="s">
        <v>128</v>
      </c>
      <c r="J504" s="3">
        <f>SUM(J495:J503)</f>
        <v>233.6</v>
      </c>
      <c r="K504" s="3">
        <f>SUM(K495:K503)</f>
        <v>914.74000000000012</v>
      </c>
      <c r="L504" s="788"/>
    </row>
    <row r="505" spans="1:12" s="25" customFormat="1" x14ac:dyDescent="0.3">
      <c r="A505" s="436"/>
      <c r="B505" s="437"/>
      <c r="C505" s="438"/>
      <c r="D505" s="439"/>
      <c r="E505" s="439"/>
      <c r="F505" s="1289"/>
      <c r="G505" s="5"/>
      <c r="H505" s="6"/>
      <c r="I505" s="2"/>
      <c r="J505" s="3"/>
      <c r="K505" s="3"/>
      <c r="L505" s="788"/>
    </row>
    <row r="506" spans="1:12" s="25" customFormat="1" x14ac:dyDescent="0.3">
      <c r="A506" s="436"/>
      <c r="B506" s="437"/>
      <c r="C506" s="438"/>
      <c r="D506" s="439"/>
      <c r="E506" s="439"/>
      <c r="F506" s="1289"/>
      <c r="G506" s="5"/>
      <c r="H506" s="6"/>
      <c r="I506" s="2"/>
      <c r="J506" s="3"/>
      <c r="K506" s="3"/>
      <c r="L506" s="788"/>
    </row>
    <row r="507" spans="1:12" s="25" customFormat="1" x14ac:dyDescent="0.3">
      <c r="A507" s="1279"/>
      <c r="B507" s="437"/>
      <c r="C507" s="438" t="s">
        <v>136</v>
      </c>
      <c r="D507" s="439">
        <f>+D504+D479</f>
        <v>385.4</v>
      </c>
      <c r="E507" s="439">
        <f>+E504+E479</f>
        <v>1413.65</v>
      </c>
      <c r="F507" s="1289"/>
      <c r="G507" s="3"/>
      <c r="H507" s="3"/>
      <c r="I507" s="3" t="s">
        <v>136</v>
      </c>
      <c r="J507" s="3">
        <f>+J504+J479</f>
        <v>430.4</v>
      </c>
      <c r="K507" s="3">
        <f>+K504+K479</f>
        <v>1757.7400000000002</v>
      </c>
      <c r="L507" s="788"/>
    </row>
    <row r="508" spans="1:12" s="25" customFormat="1" ht="18.75" customHeight="1" x14ac:dyDescent="0.3">
      <c r="A508" s="428"/>
      <c r="B508" s="430"/>
      <c r="C508" s="430"/>
      <c r="D508" s="428"/>
      <c r="E508" s="431"/>
      <c r="F508" s="1289"/>
      <c r="H508" s="20"/>
      <c r="I508" s="20"/>
      <c r="K508" s="24"/>
      <c r="L508" s="788"/>
    </row>
    <row r="509" spans="1:12" s="25" customFormat="1" ht="18.75" customHeight="1" x14ac:dyDescent="0.3">
      <c r="A509" s="428"/>
      <c r="B509" s="430"/>
      <c r="C509" s="430"/>
      <c r="D509" s="428"/>
      <c r="E509" s="431"/>
      <c r="F509" s="1290"/>
      <c r="H509" s="20"/>
      <c r="I509" s="20"/>
      <c r="K509" s="24"/>
      <c r="L509" s="788"/>
    </row>
    <row r="510" spans="1:12" s="25" customFormat="1" x14ac:dyDescent="0.3">
      <c r="A510" s="487"/>
      <c r="B510" s="487"/>
      <c r="C510" s="487"/>
      <c r="D510" s="487"/>
      <c r="E510" s="487"/>
      <c r="F510" s="660"/>
      <c r="G510" s="36"/>
      <c r="H510" s="463"/>
      <c r="I510" s="463"/>
      <c r="J510" s="463"/>
      <c r="K510" s="463"/>
      <c r="L510" s="788"/>
    </row>
    <row r="511" spans="1:12" s="25" customFormat="1" x14ac:dyDescent="0.3">
      <c r="A511" s="487"/>
      <c r="B511" s="440"/>
      <c r="C511" s="488"/>
      <c r="D511" s="489"/>
      <c r="E511" s="489"/>
      <c r="F511" s="659"/>
      <c r="G511" s="463"/>
      <c r="H511" s="463"/>
      <c r="I511" s="463"/>
      <c r="J511" s="463"/>
      <c r="K511" s="463"/>
      <c r="L511" s="788"/>
    </row>
    <row r="512" spans="1:12" s="25" customFormat="1" ht="18.75" customHeight="1" x14ac:dyDescent="0.3">
      <c r="A512" s="428"/>
      <c r="B512" s="441" t="s">
        <v>130</v>
      </c>
      <c r="C512" s="428"/>
      <c r="D512" s="442" t="s">
        <v>131</v>
      </c>
      <c r="E512" s="430"/>
      <c r="F512" s="606"/>
      <c r="H512" s="37" t="s">
        <v>130</v>
      </c>
      <c r="J512" s="94" t="s">
        <v>131</v>
      </c>
      <c r="K512" s="20"/>
      <c r="L512" s="788"/>
    </row>
    <row r="513" spans="1:16" s="25" customFormat="1" ht="51.75" customHeight="1" x14ac:dyDescent="0.3">
      <c r="A513" s="428"/>
      <c r="B513" s="443" t="s">
        <v>132</v>
      </c>
      <c r="C513" s="428"/>
      <c r="D513" s="443" t="s">
        <v>140</v>
      </c>
      <c r="E513" s="444"/>
      <c r="F513" s="606"/>
      <c r="H513" s="38" t="s">
        <v>139</v>
      </c>
      <c r="J513" s="38" t="s">
        <v>140</v>
      </c>
      <c r="K513" s="39"/>
      <c r="L513" s="788"/>
    </row>
    <row r="514" spans="1:16" s="25" customFormat="1" ht="22.5" customHeight="1" x14ac:dyDescent="0.3">
      <c r="A514" s="428"/>
      <c r="B514" s="443"/>
      <c r="C514" s="428"/>
      <c r="D514" s="443"/>
      <c r="E514" s="444"/>
      <c r="F514" s="606"/>
      <c r="G514" s="38"/>
      <c r="I514" s="38"/>
      <c r="J514" s="39"/>
      <c r="K514" s="38"/>
      <c r="L514" s="788"/>
    </row>
    <row r="515" spans="1:16" x14ac:dyDescent="0.3">
      <c r="A515" s="1201"/>
      <c r="B515" s="1202"/>
      <c r="C515" s="1202"/>
      <c r="D515" s="1202"/>
      <c r="E515" s="1202"/>
      <c r="F515" s="1203"/>
      <c r="G515" s="1201"/>
      <c r="H515" s="1202"/>
      <c r="I515" s="1202"/>
      <c r="J515" s="1202"/>
      <c r="K515" s="1202"/>
    </row>
    <row r="516" spans="1:16" s="25" customFormat="1" ht="18.75" customHeight="1" x14ac:dyDescent="0.3">
      <c r="A516" s="428"/>
      <c r="B516" s="430"/>
      <c r="C516" s="430"/>
      <c r="D516" s="428"/>
      <c r="E516" s="1176" t="s">
        <v>116</v>
      </c>
      <c r="F516" s="606"/>
      <c r="G516" s="428"/>
      <c r="H516" s="430"/>
      <c r="I516" s="430"/>
      <c r="J516" s="428"/>
      <c r="K516" s="1176" t="s">
        <v>116</v>
      </c>
      <c r="L516" s="789"/>
      <c r="M516" s="603"/>
      <c r="N516" s="603"/>
      <c r="O516" s="603"/>
      <c r="P516" s="603"/>
    </row>
    <row r="517" spans="1:16" s="25" customFormat="1" ht="18.75" customHeight="1" x14ac:dyDescent="0.3">
      <c r="A517" s="428"/>
      <c r="B517" s="430"/>
      <c r="C517" s="430"/>
      <c r="D517" s="428"/>
      <c r="E517" s="1176" t="s">
        <v>134</v>
      </c>
      <c r="F517" s="606"/>
      <c r="G517" s="428"/>
      <c r="H517" s="430"/>
      <c r="I517" s="430"/>
      <c r="J517" s="428"/>
      <c r="K517" s="1176" t="s">
        <v>134</v>
      </c>
      <c r="L517" s="789"/>
      <c r="M517" s="603"/>
      <c r="N517" s="603"/>
      <c r="O517" s="603"/>
      <c r="P517" s="603"/>
    </row>
    <row r="518" spans="1:16" s="25" customFormat="1" ht="18.75" customHeight="1" x14ac:dyDescent="0.3">
      <c r="A518" s="428"/>
      <c r="B518" s="430"/>
      <c r="C518" s="430"/>
      <c r="D518" s="428"/>
      <c r="E518" s="1176" t="s">
        <v>117</v>
      </c>
      <c r="F518" s="606"/>
      <c r="G518" s="428"/>
      <c r="H518" s="430"/>
      <c r="I518" s="430"/>
      <c r="J518" s="428"/>
      <c r="K518" s="1176" t="s">
        <v>117</v>
      </c>
      <c r="L518" s="789"/>
      <c r="M518" s="603"/>
      <c r="N518" s="603"/>
      <c r="O518" s="603"/>
      <c r="P518" s="603"/>
    </row>
    <row r="519" spans="1:16" s="25" customFormat="1" ht="18.75" customHeight="1" x14ac:dyDescent="0.3">
      <c r="A519" s="428"/>
      <c r="B519" s="430"/>
      <c r="C519" s="430"/>
      <c r="D519" s="428"/>
      <c r="E519" s="1176" t="s">
        <v>417</v>
      </c>
      <c r="F519" s="606"/>
      <c r="G519" s="428"/>
      <c r="H519" s="430"/>
      <c r="I519" s="430"/>
      <c r="J519" s="428"/>
      <c r="K519" s="1176" t="s">
        <v>417</v>
      </c>
      <c r="L519" s="789"/>
      <c r="M519" s="603"/>
      <c r="N519" s="603"/>
      <c r="O519" s="603"/>
      <c r="P519" s="603"/>
    </row>
    <row r="520" spans="1:16" s="25" customFormat="1" ht="18.75" customHeight="1" x14ac:dyDescent="0.3">
      <c r="A520" s="428"/>
      <c r="B520" s="430"/>
      <c r="C520" s="430"/>
      <c r="D520" s="430"/>
      <c r="E520" s="430"/>
      <c r="F520" s="656"/>
      <c r="G520" s="428"/>
      <c r="H520" s="428"/>
      <c r="I520" s="430"/>
      <c r="J520" s="430"/>
      <c r="K520" s="430"/>
      <c r="L520" s="788"/>
    </row>
    <row r="521" spans="1:16" s="25" customFormat="1" ht="18.75" customHeight="1" x14ac:dyDescent="0.3">
      <c r="A521" s="428"/>
      <c r="B521" s="430"/>
      <c r="C521" s="430"/>
      <c r="D521" s="430"/>
      <c r="E521" s="430"/>
      <c r="F521" s="656"/>
      <c r="G521" s="428"/>
      <c r="H521" s="430"/>
      <c r="I521" s="430"/>
      <c r="J521" s="430"/>
      <c r="K521" s="430"/>
      <c r="L521" s="788"/>
    </row>
    <row r="522" spans="1:16" s="25" customFormat="1" ht="18.75" customHeight="1" x14ac:dyDescent="0.3">
      <c r="A522" s="428"/>
      <c r="B522" s="430"/>
      <c r="C522" s="430"/>
      <c r="D522" s="430"/>
      <c r="E522" s="430"/>
      <c r="F522" s="656"/>
      <c r="G522" s="428"/>
      <c r="H522" s="430"/>
      <c r="I522" s="430"/>
      <c r="J522" s="430"/>
      <c r="K522" s="430"/>
      <c r="L522" s="788"/>
    </row>
    <row r="523" spans="1:16" s="25" customFormat="1" ht="18.75" customHeight="1" x14ac:dyDescent="0.3">
      <c r="A523" s="428"/>
      <c r="B523" s="1628" t="s">
        <v>119</v>
      </c>
      <c r="C523" s="1628"/>
      <c r="D523" s="1628"/>
      <c r="E523" s="432"/>
      <c r="F523" s="606"/>
      <c r="G523" s="428"/>
      <c r="H523" s="1628" t="s">
        <v>119</v>
      </c>
      <c r="I523" s="1628"/>
      <c r="J523" s="1628"/>
      <c r="K523" s="432"/>
      <c r="L523" s="788"/>
    </row>
    <row r="524" spans="1:16" s="25" customFormat="1" ht="18.75" customHeight="1" x14ac:dyDescent="0.3">
      <c r="A524" s="428"/>
      <c r="B524" s="1629">
        <v>45429</v>
      </c>
      <c r="C524" s="1629"/>
      <c r="D524" s="1629"/>
      <c r="E524" s="433"/>
      <c r="F524" s="606"/>
      <c r="G524" s="428"/>
      <c r="H524" s="1629">
        <f>B524</f>
        <v>45429</v>
      </c>
      <c r="I524" s="1629"/>
      <c r="J524" s="1629"/>
      <c r="K524" s="433"/>
      <c r="L524" s="788"/>
    </row>
    <row r="525" spans="1:16" s="25" customFormat="1" ht="18.75" customHeight="1" x14ac:dyDescent="0.3">
      <c r="A525" s="428"/>
      <c r="B525" s="430"/>
      <c r="C525" s="430"/>
      <c r="D525" s="430"/>
      <c r="E525" s="433"/>
      <c r="F525" s="606"/>
      <c r="G525" s="428"/>
      <c r="H525" s="430"/>
      <c r="I525" s="430"/>
      <c r="J525" s="430"/>
      <c r="K525" s="433"/>
      <c r="L525" s="788"/>
    </row>
    <row r="526" spans="1:16" s="25" customFormat="1" ht="18.75" customHeight="1" x14ac:dyDescent="0.3">
      <c r="A526" s="428"/>
      <c r="B526" s="1280"/>
      <c r="C526" s="430"/>
      <c r="D526" s="430"/>
      <c r="E526" s="433"/>
      <c r="F526" s="606"/>
      <c r="G526" s="428"/>
      <c r="H526" s="1280"/>
      <c r="I526" s="430"/>
      <c r="J526" s="430"/>
      <c r="K526" s="433"/>
      <c r="L526" s="788"/>
    </row>
    <row r="527" spans="1:16" s="25" customFormat="1" ht="18.75" customHeight="1" x14ac:dyDescent="0.3">
      <c r="A527" s="434" t="s">
        <v>120</v>
      </c>
      <c r="B527" s="435" t="s">
        <v>121</v>
      </c>
      <c r="C527" s="1630" t="s">
        <v>122</v>
      </c>
      <c r="D527" s="1630"/>
      <c r="E527" s="1630"/>
      <c r="F527" s="606"/>
      <c r="G527" s="434" t="s">
        <v>120</v>
      </c>
      <c r="H527" s="435" t="s">
        <v>121</v>
      </c>
      <c r="I527" s="1630" t="s">
        <v>123</v>
      </c>
      <c r="J527" s="1630"/>
      <c r="K527" s="1630"/>
      <c r="L527" s="788"/>
    </row>
    <row r="528" spans="1:16" s="25" customFormat="1" ht="18.75" customHeight="1" x14ac:dyDescent="0.3">
      <c r="A528" s="434" t="s">
        <v>124</v>
      </c>
      <c r="B528" s="434" t="s">
        <v>265</v>
      </c>
      <c r="C528" s="435" t="s">
        <v>125</v>
      </c>
      <c r="D528" s="1279" t="s">
        <v>126</v>
      </c>
      <c r="E528" s="1279" t="s">
        <v>127</v>
      </c>
      <c r="F528" s="606"/>
      <c r="G528" s="434" t="s">
        <v>124</v>
      </c>
      <c r="H528" s="434" t="s">
        <v>265</v>
      </c>
      <c r="I528" s="435" t="s">
        <v>125</v>
      </c>
      <c r="J528" s="1279" t="s">
        <v>126</v>
      </c>
      <c r="K528" s="1279" t="s">
        <v>127</v>
      </c>
      <c r="L528" s="788"/>
    </row>
    <row r="529" spans="1:17" s="25" customFormat="1" x14ac:dyDescent="0.3">
      <c r="A529" s="1279">
        <v>1</v>
      </c>
      <c r="B529" s="437" t="s">
        <v>74</v>
      </c>
      <c r="C529" s="438" t="s">
        <v>17</v>
      </c>
      <c r="D529" s="439">
        <v>140</v>
      </c>
      <c r="E529" s="439">
        <v>334</v>
      </c>
      <c r="F529" s="681"/>
      <c r="G529" s="1279">
        <v>1</v>
      </c>
      <c r="H529" s="437" t="s">
        <v>74</v>
      </c>
      <c r="I529" s="438" t="s">
        <v>17</v>
      </c>
      <c r="J529" s="439">
        <v>140</v>
      </c>
      <c r="K529" s="439">
        <v>276</v>
      </c>
      <c r="L529" s="788"/>
    </row>
    <row r="530" spans="1:17" s="25" customFormat="1" ht="19.5" customHeight="1" x14ac:dyDescent="0.3">
      <c r="A530" s="1279" t="s">
        <v>3</v>
      </c>
      <c r="B530" s="437" t="s">
        <v>416</v>
      </c>
      <c r="C530" s="438" t="s">
        <v>14</v>
      </c>
      <c r="D530" s="439">
        <v>17</v>
      </c>
      <c r="E530" s="439">
        <v>22</v>
      </c>
      <c r="F530" s="606"/>
      <c r="G530" s="1279" t="s">
        <v>3</v>
      </c>
      <c r="H530" s="437" t="s">
        <v>416</v>
      </c>
      <c r="I530" s="438" t="s">
        <v>14</v>
      </c>
      <c r="J530" s="439">
        <v>17</v>
      </c>
      <c r="K530" s="439">
        <v>22</v>
      </c>
      <c r="L530" s="788"/>
    </row>
    <row r="531" spans="1:17" s="25" customFormat="1" x14ac:dyDescent="0.3">
      <c r="A531" s="436">
        <v>3</v>
      </c>
      <c r="B531" s="437" t="s">
        <v>114</v>
      </c>
      <c r="C531" s="438" t="s">
        <v>2</v>
      </c>
      <c r="D531" s="439">
        <v>6</v>
      </c>
      <c r="E531" s="439">
        <v>28</v>
      </c>
      <c r="F531" s="606"/>
      <c r="G531" s="436">
        <v>3</v>
      </c>
      <c r="H531" s="437" t="s">
        <v>114</v>
      </c>
      <c r="I531" s="438" t="s">
        <v>2</v>
      </c>
      <c r="J531" s="439">
        <v>6</v>
      </c>
      <c r="K531" s="439">
        <v>28</v>
      </c>
      <c r="L531" s="788"/>
    </row>
    <row r="532" spans="1:17" s="50" customFormat="1" x14ac:dyDescent="0.3">
      <c r="A532" s="1279" t="s">
        <v>77</v>
      </c>
      <c r="B532" s="437" t="s">
        <v>107</v>
      </c>
      <c r="C532" s="438" t="s">
        <v>14</v>
      </c>
      <c r="D532" s="439">
        <v>3.4</v>
      </c>
      <c r="E532" s="439">
        <v>93.2</v>
      </c>
      <c r="F532" s="605"/>
      <c r="G532" s="1279" t="s">
        <v>77</v>
      </c>
      <c r="H532" s="437" t="s">
        <v>107</v>
      </c>
      <c r="I532" s="438" t="s">
        <v>14</v>
      </c>
      <c r="J532" s="439">
        <v>3.4</v>
      </c>
      <c r="K532" s="439">
        <v>93.2</v>
      </c>
      <c r="L532" s="786"/>
    </row>
    <row r="533" spans="1:17" s="96" customFormat="1" ht="19.5" customHeight="1" x14ac:dyDescent="0.3">
      <c r="A533" s="436">
        <v>5</v>
      </c>
      <c r="B533" s="437" t="s">
        <v>80</v>
      </c>
      <c r="C533" s="438" t="s">
        <v>5</v>
      </c>
      <c r="D533" s="439">
        <v>30</v>
      </c>
      <c r="E533" s="439">
        <v>124.6</v>
      </c>
      <c r="F533" s="871"/>
      <c r="G533" s="436">
        <v>5</v>
      </c>
      <c r="H533" s="437" t="s">
        <v>80</v>
      </c>
      <c r="I533" s="438" t="s">
        <v>5</v>
      </c>
      <c r="J533" s="439">
        <v>30</v>
      </c>
      <c r="K533" s="439">
        <v>124.6</v>
      </c>
      <c r="L533" s="787"/>
    </row>
    <row r="534" spans="1:17" s="25" customFormat="1" x14ac:dyDescent="0.3">
      <c r="A534" s="436"/>
      <c r="B534" s="437"/>
      <c r="C534" s="438"/>
      <c r="D534" s="439"/>
      <c r="E534" s="439"/>
      <c r="F534" s="605"/>
      <c r="G534" s="436"/>
      <c r="H534" s="437"/>
      <c r="I534" s="438"/>
      <c r="J534" s="439"/>
      <c r="K534" s="439"/>
      <c r="L534" s="788"/>
    </row>
    <row r="535" spans="1:17" s="25" customFormat="1" x14ac:dyDescent="0.3">
      <c r="A535" s="436"/>
      <c r="B535" s="437"/>
      <c r="C535" s="438" t="s">
        <v>128</v>
      </c>
      <c r="D535" s="439">
        <f>SUM(D529:D533)</f>
        <v>196.4</v>
      </c>
      <c r="E535" s="439">
        <f>SUM(E529:E533)</f>
        <v>601.79999999999995</v>
      </c>
      <c r="F535" s="605"/>
      <c r="G535" s="436"/>
      <c r="H535" s="437"/>
      <c r="I535" s="438" t="s">
        <v>128</v>
      </c>
      <c r="J535" s="439">
        <f>SUM(J529:J533)</f>
        <v>196.4</v>
      </c>
      <c r="K535" s="439">
        <f>SUM(K529:K533)</f>
        <v>543.79999999999995</v>
      </c>
      <c r="L535" s="788"/>
    </row>
    <row r="536" spans="1:17" s="25" customFormat="1" x14ac:dyDescent="0.3">
      <c r="A536" s="436"/>
      <c r="B536" s="437"/>
      <c r="C536" s="438"/>
      <c r="D536" s="439"/>
      <c r="E536" s="439"/>
      <c r="F536" s="605"/>
      <c r="G536" s="436"/>
      <c r="H536" s="437"/>
      <c r="I536" s="438"/>
      <c r="J536" s="439"/>
      <c r="K536" s="439"/>
      <c r="L536" s="788"/>
    </row>
    <row r="537" spans="1:17" s="25" customFormat="1" x14ac:dyDescent="0.3">
      <c r="A537" s="436"/>
      <c r="B537" s="437"/>
      <c r="C537" s="438"/>
      <c r="D537" s="439"/>
      <c r="E537" s="439"/>
      <c r="F537" s="605"/>
      <c r="G537" s="436"/>
      <c r="H537" s="437"/>
      <c r="I537" s="438"/>
      <c r="J537" s="439"/>
      <c r="K537" s="439"/>
      <c r="L537" s="788"/>
    </row>
    <row r="538" spans="1:17" s="25" customFormat="1" x14ac:dyDescent="0.3">
      <c r="A538" s="434" t="s">
        <v>124</v>
      </c>
      <c r="B538" s="439" t="s">
        <v>259</v>
      </c>
      <c r="C538" s="438" t="s">
        <v>125</v>
      </c>
      <c r="D538" s="439" t="s">
        <v>126</v>
      </c>
      <c r="E538" s="439" t="s">
        <v>127</v>
      </c>
      <c r="F538" s="605"/>
      <c r="G538" s="434" t="s">
        <v>124</v>
      </c>
      <c r="H538" s="439" t="s">
        <v>247</v>
      </c>
      <c r="I538" s="438" t="s">
        <v>125</v>
      </c>
      <c r="J538" s="439" t="s">
        <v>126</v>
      </c>
      <c r="K538" s="439" t="s">
        <v>127</v>
      </c>
      <c r="L538" s="788"/>
    </row>
    <row r="539" spans="1:17" s="25" customFormat="1" x14ac:dyDescent="0.3">
      <c r="A539" s="1279">
        <v>1</v>
      </c>
      <c r="B539" s="437" t="s">
        <v>100</v>
      </c>
      <c r="C539" s="438" t="s">
        <v>9</v>
      </c>
      <c r="D539" s="439">
        <v>70</v>
      </c>
      <c r="E539" s="439">
        <v>287.25</v>
      </c>
      <c r="F539" s="594"/>
      <c r="G539" s="1279">
        <v>1</v>
      </c>
      <c r="H539" s="437" t="s">
        <v>100</v>
      </c>
      <c r="I539" s="438" t="s">
        <v>9</v>
      </c>
      <c r="J539" s="439">
        <v>70</v>
      </c>
      <c r="K539" s="439">
        <v>287.25</v>
      </c>
      <c r="L539" s="788"/>
    </row>
    <row r="540" spans="1:17" s="10" customFormat="1" x14ac:dyDescent="0.3">
      <c r="A540" s="436">
        <v>1</v>
      </c>
      <c r="B540" s="437" t="s">
        <v>26</v>
      </c>
      <c r="C540" s="438" t="s">
        <v>28</v>
      </c>
      <c r="D540" s="439">
        <v>60</v>
      </c>
      <c r="E540" s="439">
        <v>121.9</v>
      </c>
      <c r="F540" s="1142"/>
      <c r="G540" s="436">
        <v>1</v>
      </c>
      <c r="H540" s="437" t="s">
        <v>26</v>
      </c>
      <c r="I540" s="438" t="s">
        <v>7</v>
      </c>
      <c r="J540" s="439">
        <v>80</v>
      </c>
      <c r="K540" s="439">
        <v>152.375</v>
      </c>
      <c r="L540" s="788">
        <v>45384</v>
      </c>
      <c r="M540" s="25"/>
      <c r="N540" s="25"/>
      <c r="O540" s="25"/>
      <c r="P540" s="25"/>
      <c r="Q540" s="25"/>
    </row>
    <row r="541" spans="1:17" s="50" customFormat="1" x14ac:dyDescent="0.3">
      <c r="A541" s="1279" t="s">
        <v>3</v>
      </c>
      <c r="B541" s="437" t="s">
        <v>260</v>
      </c>
      <c r="C541" s="438" t="s">
        <v>17</v>
      </c>
      <c r="D541" s="439">
        <v>25</v>
      </c>
      <c r="E541" s="439">
        <v>182.25</v>
      </c>
      <c r="F541" s="908"/>
      <c r="G541" s="1279" t="s">
        <v>3</v>
      </c>
      <c r="H541" s="437" t="s">
        <v>260</v>
      </c>
      <c r="I541" s="438" t="s">
        <v>44</v>
      </c>
      <c r="J541" s="439">
        <v>30</v>
      </c>
      <c r="K541" s="439">
        <v>218.7</v>
      </c>
      <c r="L541" s="788"/>
      <c r="M541" s="25"/>
      <c r="N541" s="25"/>
      <c r="O541" s="25"/>
      <c r="P541" s="25"/>
      <c r="Q541" s="25"/>
    </row>
    <row r="542" spans="1:17" s="50" customFormat="1" x14ac:dyDescent="0.3">
      <c r="A542" s="1279" t="s">
        <v>77</v>
      </c>
      <c r="B542" s="437" t="s">
        <v>69</v>
      </c>
      <c r="C542" s="438" t="s">
        <v>22</v>
      </c>
      <c r="D542" s="439">
        <v>24</v>
      </c>
      <c r="E542" s="439">
        <v>3.9199999999999995</v>
      </c>
      <c r="F542" s="656"/>
      <c r="G542" s="1279" t="s">
        <v>77</v>
      </c>
      <c r="H542" s="437" t="s">
        <v>69</v>
      </c>
      <c r="I542" s="438" t="s">
        <v>22</v>
      </c>
      <c r="J542" s="439">
        <v>24</v>
      </c>
      <c r="K542" s="439">
        <v>3.9199999999999995</v>
      </c>
      <c r="L542" s="786"/>
    </row>
    <row r="543" spans="1:17" s="50" customFormat="1" x14ac:dyDescent="0.3">
      <c r="A543" s="1279" t="s">
        <v>23</v>
      </c>
      <c r="B543" s="437" t="s">
        <v>144</v>
      </c>
      <c r="C543" s="438" t="s">
        <v>2</v>
      </c>
      <c r="D543" s="439">
        <v>15</v>
      </c>
      <c r="E543" s="439">
        <v>88</v>
      </c>
      <c r="F543" s="656"/>
      <c r="G543" s="1279" t="s">
        <v>23</v>
      </c>
      <c r="H543" s="437" t="s">
        <v>144</v>
      </c>
      <c r="I543" s="438" t="s">
        <v>2</v>
      </c>
      <c r="J543" s="439">
        <v>15</v>
      </c>
      <c r="K543" s="439">
        <v>88</v>
      </c>
      <c r="L543" s="786"/>
    </row>
    <row r="544" spans="1:17" s="50" customFormat="1" x14ac:dyDescent="0.3">
      <c r="A544" s="1279" t="s">
        <v>51</v>
      </c>
      <c r="B544" s="437" t="s">
        <v>107</v>
      </c>
      <c r="C544" s="438" t="s">
        <v>14</v>
      </c>
      <c r="D544" s="439">
        <v>3.4</v>
      </c>
      <c r="E544" s="439">
        <v>93.2</v>
      </c>
      <c r="F544" s="605"/>
      <c r="G544" s="1279" t="s">
        <v>51</v>
      </c>
      <c r="H544" s="437" t="s">
        <v>107</v>
      </c>
      <c r="I544" s="438" t="s">
        <v>14</v>
      </c>
      <c r="J544" s="439">
        <v>3.4</v>
      </c>
      <c r="K544" s="439">
        <v>93.2</v>
      </c>
      <c r="L544" s="786"/>
    </row>
    <row r="545" spans="1:12" s="25" customFormat="1" ht="19.5" customHeight="1" x14ac:dyDescent="0.3">
      <c r="A545" s="1279" t="s">
        <v>15</v>
      </c>
      <c r="B545" s="437" t="s">
        <v>108</v>
      </c>
      <c r="C545" s="438" t="s">
        <v>65</v>
      </c>
      <c r="D545" s="439">
        <v>1.2</v>
      </c>
      <c r="E545" s="439">
        <v>21.5</v>
      </c>
      <c r="F545" s="656"/>
      <c r="G545" s="1279" t="s">
        <v>15</v>
      </c>
      <c r="H545" s="437" t="s">
        <v>108</v>
      </c>
      <c r="I545" s="438" t="s">
        <v>65</v>
      </c>
      <c r="J545" s="439">
        <v>1.2</v>
      </c>
      <c r="K545" s="439">
        <v>21.5</v>
      </c>
      <c r="L545" s="788"/>
    </row>
    <row r="546" spans="1:12" s="50" customFormat="1" x14ac:dyDescent="0.3">
      <c r="A546" s="1279"/>
      <c r="B546" s="437"/>
      <c r="C546" s="438"/>
      <c r="D546" s="439"/>
      <c r="E546" s="439"/>
      <c r="F546" s="656"/>
      <c r="G546" s="1279"/>
      <c r="H546" s="437"/>
      <c r="I546" s="438"/>
      <c r="J546" s="439"/>
      <c r="K546" s="439"/>
      <c r="L546" s="786"/>
    </row>
    <row r="547" spans="1:12" s="50" customFormat="1" x14ac:dyDescent="0.3">
      <c r="A547" s="436"/>
      <c r="B547" s="437"/>
      <c r="C547" s="438"/>
      <c r="D547" s="439"/>
      <c r="E547" s="439"/>
      <c r="F547" s="1064"/>
      <c r="G547" s="436"/>
      <c r="H547" s="437"/>
      <c r="I547" s="438"/>
      <c r="J547" s="439"/>
      <c r="K547" s="439"/>
      <c r="L547" s="792"/>
    </row>
    <row r="548" spans="1:12" s="25" customFormat="1" x14ac:dyDescent="0.3">
      <c r="A548" s="1279"/>
      <c r="B548" s="437"/>
      <c r="C548" s="438" t="s">
        <v>128</v>
      </c>
      <c r="D548" s="439">
        <f>SUM(D539:D547)</f>
        <v>198.6</v>
      </c>
      <c r="E548" s="439">
        <f>SUM(E539:E547)</f>
        <v>798.02</v>
      </c>
      <c r="F548" s="1064"/>
      <c r="G548" s="1279"/>
      <c r="H548" s="437"/>
      <c r="I548" s="438" t="s">
        <v>128</v>
      </c>
      <c r="J548" s="439">
        <f>SUM(J539:J547)</f>
        <v>223.6</v>
      </c>
      <c r="K548" s="439">
        <f>SUM(K539:K547)</f>
        <v>864.94500000000005</v>
      </c>
      <c r="L548" s="788"/>
    </row>
    <row r="549" spans="1:12" s="25" customFormat="1" x14ac:dyDescent="0.3">
      <c r="A549" s="436"/>
      <c r="B549" s="437"/>
      <c r="C549" s="438"/>
      <c r="D549" s="439"/>
      <c r="E549" s="439"/>
      <c r="F549" s="1064"/>
      <c r="G549" s="436"/>
      <c r="H549" s="437"/>
      <c r="I549" s="438"/>
      <c r="J549" s="439"/>
      <c r="K549" s="439"/>
      <c r="L549" s="788"/>
    </row>
    <row r="550" spans="1:12" s="25" customFormat="1" x14ac:dyDescent="0.3">
      <c r="A550" s="436"/>
      <c r="B550" s="437"/>
      <c r="C550" s="438"/>
      <c r="D550" s="439"/>
      <c r="E550" s="439"/>
      <c r="F550" s="1064"/>
      <c r="G550" s="436"/>
      <c r="H550" s="437"/>
      <c r="I550" s="438"/>
      <c r="J550" s="439"/>
      <c r="K550" s="439"/>
      <c r="L550" s="788"/>
    </row>
    <row r="551" spans="1:12" s="25" customFormat="1" x14ac:dyDescent="0.3">
      <c r="A551" s="1279"/>
      <c r="B551" s="437"/>
      <c r="C551" s="438" t="s">
        <v>136</v>
      </c>
      <c r="D551" s="439">
        <f>+D548+D535</f>
        <v>395</v>
      </c>
      <c r="E551" s="439">
        <f>+E548+E535</f>
        <v>1399.82</v>
      </c>
      <c r="F551" s="1064"/>
      <c r="G551" s="439"/>
      <c r="H551" s="439"/>
      <c r="I551" s="439" t="s">
        <v>136</v>
      </c>
      <c r="J551" s="439">
        <f>+J548+J535</f>
        <v>420</v>
      </c>
      <c r="K551" s="439">
        <f>+K548+K535</f>
        <v>1408.7449999999999</v>
      </c>
      <c r="L551" s="788"/>
    </row>
    <row r="552" spans="1:12" s="25" customFormat="1" ht="18.75" customHeight="1" x14ac:dyDescent="0.3">
      <c r="A552" s="428"/>
      <c r="B552" s="430"/>
      <c r="C552" s="430"/>
      <c r="D552" s="428"/>
      <c r="E552" s="431"/>
      <c r="F552" s="1064"/>
      <c r="G552" s="428"/>
      <c r="H552" s="430"/>
      <c r="I552" s="430"/>
      <c r="J552" s="428"/>
      <c r="K552" s="431"/>
      <c r="L552" s="788"/>
    </row>
    <row r="553" spans="1:12" s="25" customFormat="1" ht="18.75" customHeight="1" x14ac:dyDescent="0.3">
      <c r="A553" s="428"/>
      <c r="B553" s="430"/>
      <c r="C553" s="430"/>
      <c r="D553" s="428"/>
      <c r="E553" s="431"/>
      <c r="F553" s="1291"/>
      <c r="G553" s="428"/>
      <c r="H553" s="430"/>
      <c r="I553" s="430"/>
      <c r="J553" s="428"/>
      <c r="K553" s="431"/>
      <c r="L553" s="788"/>
    </row>
    <row r="554" spans="1:12" s="25" customFormat="1" x14ac:dyDescent="0.3">
      <c r="A554" s="487"/>
      <c r="B554" s="487"/>
      <c r="C554" s="487"/>
      <c r="D554" s="487"/>
      <c r="E554" s="487"/>
      <c r="F554" s="660"/>
      <c r="G554" s="440"/>
      <c r="H554" s="489"/>
      <c r="I554" s="489"/>
      <c r="J554" s="489"/>
      <c r="K554" s="489"/>
      <c r="L554" s="788"/>
    </row>
    <row r="555" spans="1:12" s="25" customFormat="1" x14ac:dyDescent="0.3">
      <c r="A555" s="487"/>
      <c r="B555" s="440"/>
      <c r="C555" s="488"/>
      <c r="D555" s="489"/>
      <c r="E555" s="489"/>
      <c r="F555" s="936"/>
      <c r="G555" s="489"/>
      <c r="H555" s="489"/>
      <c r="I555" s="489"/>
      <c r="J555" s="489"/>
      <c r="K555" s="489"/>
      <c r="L555" s="788"/>
    </row>
    <row r="556" spans="1:12" s="25" customFormat="1" ht="18.75" customHeight="1" x14ac:dyDescent="0.3">
      <c r="A556" s="428"/>
      <c r="B556" s="441" t="s">
        <v>130</v>
      </c>
      <c r="C556" s="428"/>
      <c r="D556" s="442" t="s">
        <v>131</v>
      </c>
      <c r="E556" s="430"/>
      <c r="F556" s="871"/>
      <c r="G556" s="428"/>
      <c r="H556" s="441" t="s">
        <v>130</v>
      </c>
      <c r="I556" s="428"/>
      <c r="J556" s="442" t="s">
        <v>131</v>
      </c>
      <c r="K556" s="430"/>
      <c r="L556" s="788"/>
    </row>
    <row r="557" spans="1:12" s="25" customFormat="1" ht="51.75" customHeight="1" x14ac:dyDescent="0.3">
      <c r="A557" s="428"/>
      <c r="B557" s="443" t="s">
        <v>132</v>
      </c>
      <c r="C557" s="428"/>
      <c r="D557" s="443" t="s">
        <v>140</v>
      </c>
      <c r="E557" s="444"/>
      <c r="F557" s="606"/>
      <c r="G557" s="428"/>
      <c r="H557" s="443" t="s">
        <v>139</v>
      </c>
      <c r="I557" s="428"/>
      <c r="J557" s="443" t="s">
        <v>140</v>
      </c>
      <c r="K557" s="444"/>
      <c r="L557" s="788"/>
    </row>
    <row r="558" spans="1:12" s="25" customFormat="1" x14ac:dyDescent="0.3">
      <c r="A558" s="428"/>
      <c r="B558" s="430"/>
      <c r="C558" s="430"/>
      <c r="D558" s="430"/>
      <c r="E558" s="430"/>
      <c r="F558" s="606"/>
      <c r="G558" s="428"/>
      <c r="H558" s="430"/>
      <c r="I558" s="430"/>
      <c r="J558" s="430"/>
      <c r="K558" s="430"/>
      <c r="L558" s="788"/>
    </row>
    <row r="559" spans="1:12" x14ac:dyDescent="0.3">
      <c r="A559" s="848"/>
      <c r="B559" s="849"/>
      <c r="C559" s="849"/>
      <c r="D559" s="849"/>
      <c r="E559" s="849"/>
      <c r="F559" s="606"/>
      <c r="G559" s="848"/>
      <c r="H559" s="849"/>
      <c r="I559" s="849"/>
      <c r="J559" s="849"/>
      <c r="K559" s="849"/>
    </row>
    <row r="560" spans="1:12" s="25" customFormat="1" ht="18.75" customHeight="1" x14ac:dyDescent="0.3">
      <c r="A560" s="1197"/>
      <c r="B560" s="1198"/>
      <c r="C560" s="1198"/>
      <c r="D560" s="1198"/>
      <c r="E560" s="1198"/>
      <c r="F560" s="1187"/>
      <c r="G560" s="1197"/>
      <c r="H560" s="1198"/>
      <c r="I560" s="1198"/>
      <c r="J560" s="1198"/>
      <c r="K560" s="1198"/>
      <c r="L560" s="788"/>
    </row>
    <row r="561" spans="1:16" s="31" customFormat="1" x14ac:dyDescent="0.3">
      <c r="A561" s="25"/>
      <c r="B561" s="20"/>
      <c r="C561" s="20"/>
      <c r="D561" s="20"/>
      <c r="E561" s="20"/>
      <c r="F561" s="1187"/>
      <c r="G561" s="610"/>
      <c r="H561" s="609"/>
      <c r="I561" s="609"/>
      <c r="J561" s="609"/>
      <c r="K561" s="609"/>
      <c r="L561" s="797"/>
    </row>
    <row r="562" spans="1:16" s="257" customFormat="1" ht="18.75" customHeight="1" x14ac:dyDescent="0.3">
      <c r="A562" s="25"/>
      <c r="B562" s="22" t="s">
        <v>115</v>
      </c>
      <c r="C562" s="20"/>
      <c r="D562" s="20"/>
      <c r="E562" s="20"/>
      <c r="F562" s="1187"/>
      <c r="G562" s="610"/>
      <c r="H562" s="611" t="s">
        <v>115</v>
      </c>
      <c r="I562" s="609"/>
      <c r="J562" s="609"/>
      <c r="K562" s="609"/>
      <c r="L562" s="791"/>
    </row>
    <row r="563" spans="1:16" s="257" customFormat="1" ht="18.75" customHeight="1" x14ac:dyDescent="0.3">
      <c r="A563" s="25"/>
      <c r="B563" s="22" t="s">
        <v>137</v>
      </c>
      <c r="C563" s="20"/>
      <c r="D563" s="20"/>
      <c r="E563" s="20"/>
      <c r="F563" s="1187"/>
      <c r="G563" s="610"/>
      <c r="H563" s="611" t="s">
        <v>138</v>
      </c>
      <c r="I563" s="609"/>
      <c r="J563" s="609"/>
      <c r="K563" s="609"/>
      <c r="L563" s="791"/>
    </row>
    <row r="564" spans="1:16" s="257" customFormat="1" ht="18.75" customHeight="1" x14ac:dyDescent="0.3">
      <c r="A564" s="25"/>
      <c r="B564" s="20"/>
      <c r="C564" s="20"/>
      <c r="D564" s="20"/>
      <c r="E564" s="20"/>
      <c r="F564" s="1187"/>
      <c r="G564" s="610"/>
      <c r="H564" s="609"/>
      <c r="I564" s="609"/>
      <c r="J564" s="609"/>
      <c r="K564" s="609"/>
      <c r="L564" s="791"/>
    </row>
    <row r="565" spans="1:16" s="257" customFormat="1" ht="18.75" customHeight="1" x14ac:dyDescent="0.3">
      <c r="A565" s="25"/>
      <c r="B565" s="20"/>
      <c r="C565" s="20"/>
      <c r="D565" s="25"/>
      <c r="E565" s="603" t="s">
        <v>116</v>
      </c>
      <c r="F565" s="1187"/>
      <c r="G565" s="610"/>
      <c r="H565" s="609"/>
      <c r="I565" s="609"/>
      <c r="J565" s="610"/>
      <c r="K565" s="612" t="s">
        <v>116</v>
      </c>
      <c r="L565" s="794"/>
      <c r="M565" s="604"/>
      <c r="N565" s="604"/>
      <c r="O565" s="604"/>
      <c r="P565" s="604"/>
    </row>
    <row r="566" spans="1:16" s="257" customFormat="1" ht="18.75" customHeight="1" x14ac:dyDescent="0.3">
      <c r="A566" s="25"/>
      <c r="B566" s="20"/>
      <c r="C566" s="20"/>
      <c r="D566" s="25"/>
      <c r="E566" s="603" t="s">
        <v>134</v>
      </c>
      <c r="F566" s="1187"/>
      <c r="G566" s="610"/>
      <c r="H566" s="609"/>
      <c r="I566" s="609"/>
      <c r="J566" s="610"/>
      <c r="K566" s="612" t="s">
        <v>134</v>
      </c>
      <c r="L566" s="794"/>
      <c r="M566" s="604"/>
      <c r="N566" s="604"/>
      <c r="O566" s="604"/>
      <c r="P566" s="604"/>
    </row>
    <row r="567" spans="1:16" s="257" customFormat="1" ht="18.75" customHeight="1" x14ac:dyDescent="0.3">
      <c r="A567" s="25"/>
      <c r="B567" s="20"/>
      <c r="C567" s="20"/>
      <c r="D567" s="25"/>
      <c r="E567" s="603" t="s">
        <v>117</v>
      </c>
      <c r="F567" s="1187"/>
      <c r="G567" s="610"/>
      <c r="H567" s="609"/>
      <c r="I567" s="609"/>
      <c r="J567" s="610"/>
      <c r="K567" s="612" t="s">
        <v>117</v>
      </c>
      <c r="L567" s="794"/>
      <c r="M567" s="604"/>
      <c r="N567" s="604"/>
      <c r="O567" s="604"/>
      <c r="P567" s="604"/>
    </row>
    <row r="568" spans="1:16" s="257" customFormat="1" ht="18.75" customHeight="1" x14ac:dyDescent="0.3">
      <c r="A568" s="25"/>
      <c r="B568" s="20"/>
      <c r="C568" s="20"/>
      <c r="D568" s="25"/>
      <c r="E568" s="603" t="s">
        <v>417</v>
      </c>
      <c r="F568" s="1187"/>
      <c r="G568" s="610"/>
      <c r="H568" s="609"/>
      <c r="I568" s="609"/>
      <c r="J568" s="610"/>
      <c r="K568" s="612" t="s">
        <v>417</v>
      </c>
      <c r="L568" s="794"/>
      <c r="M568" s="604"/>
      <c r="N568" s="604"/>
      <c r="O568" s="604"/>
      <c r="P568" s="604"/>
    </row>
    <row r="569" spans="1:16" s="257" customFormat="1" ht="18.75" customHeight="1" x14ac:dyDescent="0.3">
      <c r="A569" s="25"/>
      <c r="B569" s="20"/>
      <c r="C569" s="20"/>
      <c r="D569" s="20"/>
      <c r="E569" s="20"/>
      <c r="F569" s="1186"/>
      <c r="G569" s="610"/>
      <c r="H569" s="610"/>
      <c r="I569" s="609"/>
      <c r="J569" s="609"/>
      <c r="K569" s="609"/>
      <c r="L569" s="791"/>
    </row>
    <row r="570" spans="1:16" s="257" customFormat="1" ht="18.75" customHeight="1" x14ac:dyDescent="0.3">
      <c r="A570" s="25"/>
      <c r="B570" s="20"/>
      <c r="C570" s="20"/>
      <c r="D570" s="20"/>
      <c r="E570" s="20"/>
      <c r="F570" s="1186"/>
      <c r="G570" s="610"/>
      <c r="H570" s="609"/>
      <c r="I570" s="609"/>
      <c r="J570" s="609"/>
      <c r="K570" s="609"/>
      <c r="L570" s="791"/>
    </row>
    <row r="571" spans="1:16" s="257" customFormat="1" ht="18.75" customHeight="1" x14ac:dyDescent="0.3">
      <c r="A571" s="25"/>
      <c r="B571" s="20"/>
      <c r="C571" s="20"/>
      <c r="D571" s="20"/>
      <c r="E571" s="20"/>
      <c r="F571" s="1186"/>
      <c r="G571" s="610"/>
      <c r="H571" s="609"/>
      <c r="I571" s="609"/>
      <c r="J571" s="609"/>
      <c r="K571" s="609"/>
      <c r="L571" s="791"/>
    </row>
    <row r="572" spans="1:16" s="257" customFormat="1" ht="18.75" customHeight="1" x14ac:dyDescent="0.3">
      <c r="A572" s="25"/>
      <c r="B572" s="1612" t="s">
        <v>119</v>
      </c>
      <c r="C572" s="1612"/>
      <c r="D572" s="1612"/>
      <c r="E572" s="26"/>
      <c r="F572" s="1187"/>
      <c r="G572" s="610"/>
      <c r="H572" s="1625" t="s">
        <v>119</v>
      </c>
      <c r="I572" s="1625"/>
      <c r="J572" s="1625"/>
      <c r="K572" s="613"/>
      <c r="L572" s="791"/>
    </row>
    <row r="573" spans="1:16" s="257" customFormat="1" ht="18.75" customHeight="1" x14ac:dyDescent="0.3">
      <c r="A573" s="25"/>
      <c r="B573" s="1610">
        <v>45432</v>
      </c>
      <c r="C573" s="1610"/>
      <c r="D573" s="1610"/>
      <c r="E573" s="27"/>
      <c r="F573" s="1187"/>
      <c r="G573" s="610"/>
      <c r="H573" s="1626">
        <f>B573</f>
        <v>45432</v>
      </c>
      <c r="I573" s="1626"/>
      <c r="J573" s="1626"/>
      <c r="K573" s="614"/>
      <c r="L573" s="791"/>
    </row>
    <row r="574" spans="1:16" s="257" customFormat="1" ht="18.75" customHeight="1" x14ac:dyDescent="0.3">
      <c r="A574" s="25"/>
      <c r="B574" s="20"/>
      <c r="C574" s="20"/>
      <c r="D574" s="20"/>
      <c r="E574" s="27"/>
      <c r="F574" s="1187"/>
      <c r="G574" s="610"/>
      <c r="H574" s="609"/>
      <c r="I574" s="609"/>
      <c r="J574" s="609"/>
      <c r="K574" s="614"/>
      <c r="L574" s="791"/>
    </row>
    <row r="575" spans="1:16" s="257" customFormat="1" ht="18.75" customHeight="1" x14ac:dyDescent="0.3">
      <c r="A575" s="25"/>
      <c r="B575" s="1292"/>
      <c r="C575" s="20"/>
      <c r="D575" s="20"/>
      <c r="E575" s="27"/>
      <c r="F575" s="1187"/>
      <c r="G575" s="610"/>
      <c r="H575" s="1169"/>
      <c r="I575" s="609"/>
      <c r="J575" s="609"/>
      <c r="K575" s="614"/>
      <c r="L575" s="791"/>
    </row>
    <row r="576" spans="1:16" s="257" customFormat="1" ht="18.75" customHeight="1" x14ac:dyDescent="0.3">
      <c r="A576" s="28" t="s">
        <v>120</v>
      </c>
      <c r="B576" s="29" t="s">
        <v>121</v>
      </c>
      <c r="C576" s="1611" t="s">
        <v>122</v>
      </c>
      <c r="D576" s="1611"/>
      <c r="E576" s="1611"/>
      <c r="F576" s="1187"/>
      <c r="G576" s="615" t="s">
        <v>120</v>
      </c>
      <c r="H576" s="616" t="s">
        <v>121</v>
      </c>
      <c r="I576" s="1627" t="s">
        <v>123</v>
      </c>
      <c r="J576" s="1627"/>
      <c r="K576" s="1627"/>
      <c r="L576" s="791"/>
    </row>
    <row r="577" spans="1:12" s="257" customFormat="1" ht="18.75" customHeight="1" x14ac:dyDescent="0.3">
      <c r="A577" s="28" t="s">
        <v>124</v>
      </c>
      <c r="B577" s="28" t="s">
        <v>265</v>
      </c>
      <c r="C577" s="29" t="s">
        <v>125</v>
      </c>
      <c r="D577" s="1293" t="s">
        <v>126</v>
      </c>
      <c r="E577" s="1293" t="s">
        <v>127</v>
      </c>
      <c r="F577" s="1187"/>
      <c r="G577" s="615" t="s">
        <v>124</v>
      </c>
      <c r="H577" s="615" t="s">
        <v>265</v>
      </c>
      <c r="I577" s="616" t="s">
        <v>125</v>
      </c>
      <c r="J577" s="1168" t="s">
        <v>126</v>
      </c>
      <c r="K577" s="1168" t="s">
        <v>127</v>
      </c>
      <c r="L577" s="791"/>
    </row>
    <row r="578" spans="1:12" s="389" customFormat="1" x14ac:dyDescent="0.3">
      <c r="A578" s="1293">
        <v>1</v>
      </c>
      <c r="B578" s="6" t="s">
        <v>48</v>
      </c>
      <c r="C578" s="2" t="s">
        <v>46</v>
      </c>
      <c r="D578" s="3">
        <v>40</v>
      </c>
      <c r="E578" s="3">
        <v>197</v>
      </c>
      <c r="F578" s="606"/>
      <c r="G578" s="1293">
        <v>1</v>
      </c>
      <c r="H578" s="6" t="s">
        <v>48</v>
      </c>
      <c r="I578" s="2" t="s">
        <v>46</v>
      </c>
      <c r="J578" s="3">
        <v>40</v>
      </c>
      <c r="K578" s="3">
        <v>197</v>
      </c>
      <c r="L578" s="795"/>
    </row>
    <row r="579" spans="1:12" s="420" customFormat="1" x14ac:dyDescent="0.3">
      <c r="A579" s="1293" t="s">
        <v>3</v>
      </c>
      <c r="B579" s="6" t="s">
        <v>64</v>
      </c>
      <c r="C579" s="2" t="s">
        <v>65</v>
      </c>
      <c r="D579" s="3">
        <v>13.5</v>
      </c>
      <c r="E579" s="3">
        <v>75</v>
      </c>
      <c r="F579" s="1188"/>
      <c r="G579" s="1168" t="s">
        <v>3</v>
      </c>
      <c r="H579" s="617" t="s">
        <v>64</v>
      </c>
      <c r="I579" s="618" t="s">
        <v>65</v>
      </c>
      <c r="J579" s="619">
        <v>13.5</v>
      </c>
      <c r="K579" s="619">
        <v>75</v>
      </c>
      <c r="L579" s="795"/>
    </row>
    <row r="580" spans="1:12" s="257" customFormat="1" x14ac:dyDescent="0.3">
      <c r="A580" s="1293" t="s">
        <v>0</v>
      </c>
      <c r="B580" s="6" t="s">
        <v>102</v>
      </c>
      <c r="C580" s="2" t="s">
        <v>68</v>
      </c>
      <c r="D580" s="3">
        <v>30</v>
      </c>
      <c r="E580" s="3">
        <v>84</v>
      </c>
      <c r="F580" s="1189"/>
      <c r="G580" s="1168" t="s">
        <v>0</v>
      </c>
      <c r="H580" s="617" t="s">
        <v>102</v>
      </c>
      <c r="I580" s="618" t="s">
        <v>68</v>
      </c>
      <c r="J580" s="619">
        <v>30</v>
      </c>
      <c r="K580" s="619">
        <v>84</v>
      </c>
      <c r="L580" s="791"/>
    </row>
    <row r="581" spans="1:12" s="257" customFormat="1" x14ac:dyDescent="0.3">
      <c r="A581" s="5">
        <v>4</v>
      </c>
      <c r="B581" s="6" t="s">
        <v>114</v>
      </c>
      <c r="C581" s="2" t="s">
        <v>2</v>
      </c>
      <c r="D581" s="3">
        <v>6</v>
      </c>
      <c r="E581" s="3">
        <v>28</v>
      </c>
      <c r="F581" s="1187"/>
      <c r="G581" s="620">
        <v>4</v>
      </c>
      <c r="H581" s="617" t="s">
        <v>114</v>
      </c>
      <c r="I581" s="618" t="s">
        <v>2</v>
      </c>
      <c r="J581" s="619">
        <v>6</v>
      </c>
      <c r="K581" s="619">
        <v>28</v>
      </c>
      <c r="L581" s="791"/>
    </row>
    <row r="582" spans="1:12" s="420" customFormat="1" x14ac:dyDescent="0.3">
      <c r="A582" s="1293" t="s">
        <v>23</v>
      </c>
      <c r="B582" s="6" t="s">
        <v>107</v>
      </c>
      <c r="C582" s="2" t="s">
        <v>414</v>
      </c>
      <c r="D582" s="3">
        <v>6.8</v>
      </c>
      <c r="E582" s="3">
        <v>186.4</v>
      </c>
      <c r="F582" s="1187"/>
      <c r="G582" s="1168" t="s">
        <v>23</v>
      </c>
      <c r="H582" s="617" t="s">
        <v>107</v>
      </c>
      <c r="I582" s="618" t="s">
        <v>414</v>
      </c>
      <c r="J582" s="619">
        <v>6.8</v>
      </c>
      <c r="K582" s="619">
        <v>186.4</v>
      </c>
      <c r="L582" s="795"/>
    </row>
    <row r="583" spans="1:12" s="50" customFormat="1" x14ac:dyDescent="0.3">
      <c r="A583" s="5">
        <v>6</v>
      </c>
      <c r="B583" s="6" t="s">
        <v>37</v>
      </c>
      <c r="C583" s="2" t="s">
        <v>5</v>
      </c>
      <c r="D583" s="3">
        <v>150</v>
      </c>
      <c r="E583" s="3">
        <v>140.29999999999998</v>
      </c>
      <c r="F583" s="605"/>
      <c r="G583" s="371">
        <v>6</v>
      </c>
      <c r="H583" s="372" t="s">
        <v>37</v>
      </c>
      <c r="I583" s="2" t="s">
        <v>5</v>
      </c>
      <c r="J583" s="3">
        <v>150</v>
      </c>
      <c r="K583" s="3">
        <v>140.29999999999998</v>
      </c>
      <c r="L583" s="786"/>
    </row>
    <row r="584" spans="1:12" s="257" customFormat="1" x14ac:dyDescent="0.3">
      <c r="A584" s="5"/>
      <c r="B584" s="6"/>
      <c r="C584" s="2"/>
      <c r="D584" s="3"/>
      <c r="E584" s="3"/>
      <c r="F584" s="1191"/>
      <c r="G584" s="620"/>
      <c r="H584" s="617"/>
      <c r="I584" s="618"/>
      <c r="J584" s="619"/>
      <c r="K584" s="619"/>
      <c r="L584" s="791"/>
    </row>
    <row r="585" spans="1:12" s="257" customFormat="1" x14ac:dyDescent="0.3">
      <c r="A585" s="5"/>
      <c r="B585" s="6"/>
      <c r="C585" s="2" t="s">
        <v>128</v>
      </c>
      <c r="D585" s="3">
        <f>SUM(D578:D583)</f>
        <v>246.3</v>
      </c>
      <c r="E585" s="3">
        <f>SUM(E578:E583)</f>
        <v>710.69999999999993</v>
      </c>
      <c r="F585" s="1191"/>
      <c r="G585" s="620"/>
      <c r="H585" s="617"/>
      <c r="I585" s="618" t="s">
        <v>128</v>
      </c>
      <c r="J585" s="619">
        <f>SUM(J578:J583)</f>
        <v>246.3</v>
      </c>
      <c r="K585" s="619">
        <f>SUM(K578:K583)</f>
        <v>710.69999999999993</v>
      </c>
      <c r="L585" s="791"/>
    </row>
    <row r="586" spans="1:12" s="257" customFormat="1" hidden="1" x14ac:dyDescent="0.3">
      <c r="A586" s="5"/>
      <c r="B586" s="6"/>
      <c r="C586" s="2"/>
      <c r="D586" s="3"/>
      <c r="E586" s="3"/>
      <c r="F586" s="1191"/>
      <c r="G586" s="620"/>
      <c r="H586" s="617"/>
      <c r="I586" s="618"/>
      <c r="J586" s="619"/>
      <c r="K586" s="619"/>
      <c r="L586" s="791"/>
    </row>
    <row r="587" spans="1:12" s="257" customFormat="1" hidden="1" x14ac:dyDescent="0.3">
      <c r="A587" s="5">
        <v>1</v>
      </c>
      <c r="B587" s="6" t="s">
        <v>1</v>
      </c>
      <c r="C587" s="2" t="s">
        <v>5</v>
      </c>
      <c r="D587" s="3">
        <v>200</v>
      </c>
      <c r="E587" s="3">
        <v>86</v>
      </c>
      <c r="F587" s="1191"/>
      <c r="G587" s="620">
        <v>1</v>
      </c>
      <c r="H587" s="617" t="s">
        <v>1</v>
      </c>
      <c r="I587" s="618" t="s">
        <v>5</v>
      </c>
      <c r="J587" s="619">
        <v>200</v>
      </c>
      <c r="K587" s="619">
        <v>86</v>
      </c>
      <c r="L587" s="791"/>
    </row>
    <row r="588" spans="1:12" s="257" customFormat="1" hidden="1" x14ac:dyDescent="0.3">
      <c r="A588" s="5">
        <v>2</v>
      </c>
      <c r="B588" s="6" t="s">
        <v>238</v>
      </c>
      <c r="C588" s="2" t="s">
        <v>251</v>
      </c>
      <c r="D588" s="3">
        <v>225</v>
      </c>
      <c r="E588" s="3">
        <v>114</v>
      </c>
      <c r="F588" s="1191"/>
      <c r="G588" s="620">
        <v>2</v>
      </c>
      <c r="H588" s="617" t="s">
        <v>238</v>
      </c>
      <c r="I588" s="618" t="s">
        <v>251</v>
      </c>
      <c r="J588" s="619">
        <v>225</v>
      </c>
      <c r="K588" s="619">
        <v>114</v>
      </c>
      <c r="L588" s="791"/>
    </row>
    <row r="589" spans="1:12" s="257" customFormat="1" hidden="1" x14ac:dyDescent="0.3">
      <c r="A589" s="5">
        <v>3</v>
      </c>
      <c r="B589" s="6" t="s">
        <v>93</v>
      </c>
      <c r="C589" s="2" t="s">
        <v>5</v>
      </c>
      <c r="D589" s="3">
        <v>135</v>
      </c>
      <c r="E589" s="3">
        <v>94.25</v>
      </c>
      <c r="F589" s="1191"/>
      <c r="G589" s="620">
        <v>3</v>
      </c>
      <c r="H589" s="617" t="s">
        <v>93</v>
      </c>
      <c r="I589" s="618" t="s">
        <v>5</v>
      </c>
      <c r="J589" s="619">
        <v>135</v>
      </c>
      <c r="K589" s="619">
        <v>94.25</v>
      </c>
      <c r="L589" s="791"/>
    </row>
    <row r="590" spans="1:12" s="257" customFormat="1" hidden="1" x14ac:dyDescent="0.3">
      <c r="A590" s="5">
        <v>4</v>
      </c>
      <c r="B590" s="6" t="s">
        <v>253</v>
      </c>
      <c r="C590" s="2" t="s">
        <v>218</v>
      </c>
      <c r="D590" s="3">
        <v>125</v>
      </c>
      <c r="E590" s="3">
        <v>146.4</v>
      </c>
      <c r="F590" s="1191"/>
      <c r="G590" s="620">
        <v>4</v>
      </c>
      <c r="H590" s="617" t="s">
        <v>253</v>
      </c>
      <c r="I590" s="618" t="s">
        <v>218</v>
      </c>
      <c r="J590" s="619">
        <v>125</v>
      </c>
      <c r="K590" s="619">
        <v>146.4</v>
      </c>
      <c r="L590" s="791"/>
    </row>
    <row r="591" spans="1:12" s="257" customFormat="1" hidden="1" x14ac:dyDescent="0.3">
      <c r="A591" s="5">
        <v>5</v>
      </c>
      <c r="B591" s="6" t="s">
        <v>255</v>
      </c>
      <c r="C591" s="2" t="s">
        <v>218</v>
      </c>
      <c r="D591" s="3">
        <v>80</v>
      </c>
      <c r="E591" s="3">
        <v>105.16</v>
      </c>
      <c r="F591" s="1191"/>
      <c r="G591" s="620">
        <v>5</v>
      </c>
      <c r="H591" s="617" t="s">
        <v>255</v>
      </c>
      <c r="I591" s="618" t="s">
        <v>218</v>
      </c>
      <c r="J591" s="619">
        <v>80</v>
      </c>
      <c r="K591" s="619">
        <v>105.16</v>
      </c>
      <c r="L591" s="791"/>
    </row>
    <row r="592" spans="1:12" s="257" customFormat="1" hidden="1" x14ac:dyDescent="0.3">
      <c r="A592" s="5">
        <v>6</v>
      </c>
      <c r="B592" s="6" t="s">
        <v>252</v>
      </c>
      <c r="C592" s="2" t="s">
        <v>251</v>
      </c>
      <c r="D592" s="3">
        <v>105</v>
      </c>
      <c r="E592" s="3">
        <v>142</v>
      </c>
      <c r="F592" s="1191"/>
      <c r="G592" s="620">
        <v>6</v>
      </c>
      <c r="H592" s="617" t="s">
        <v>252</v>
      </c>
      <c r="I592" s="618" t="s">
        <v>251</v>
      </c>
      <c r="J592" s="619">
        <v>105</v>
      </c>
      <c r="K592" s="619">
        <v>142</v>
      </c>
      <c r="L592" s="791"/>
    </row>
    <row r="593" spans="1:12" s="257" customFormat="1" hidden="1" x14ac:dyDescent="0.3">
      <c r="A593" s="5">
        <v>7</v>
      </c>
      <c r="B593" s="6" t="s">
        <v>254</v>
      </c>
      <c r="C593" s="2" t="s">
        <v>218</v>
      </c>
      <c r="D593" s="3">
        <v>120</v>
      </c>
      <c r="E593" s="3">
        <v>144</v>
      </c>
      <c r="F593" s="1191"/>
      <c r="G593" s="620">
        <v>7</v>
      </c>
      <c r="H593" s="617" t="s">
        <v>254</v>
      </c>
      <c r="I593" s="618" t="s">
        <v>218</v>
      </c>
      <c r="J593" s="619">
        <v>120</v>
      </c>
      <c r="K593" s="619">
        <v>144</v>
      </c>
      <c r="L593" s="791"/>
    </row>
    <row r="594" spans="1:12" s="257" customFormat="1" hidden="1" x14ac:dyDescent="0.3">
      <c r="A594" s="5">
        <v>8</v>
      </c>
      <c r="B594" s="6" t="s">
        <v>31</v>
      </c>
      <c r="C594" s="2" t="s">
        <v>5</v>
      </c>
      <c r="D594" s="3">
        <v>55</v>
      </c>
      <c r="E594" s="3">
        <v>88</v>
      </c>
      <c r="F594" s="1191"/>
      <c r="G594" s="620">
        <v>8</v>
      </c>
      <c r="H594" s="617" t="s">
        <v>31</v>
      </c>
      <c r="I594" s="618" t="s">
        <v>5</v>
      </c>
      <c r="J594" s="619">
        <v>55</v>
      </c>
      <c r="K594" s="619">
        <v>88</v>
      </c>
      <c r="L594" s="791"/>
    </row>
    <row r="595" spans="1:12" s="420" customFormat="1" hidden="1" x14ac:dyDescent="0.3">
      <c r="A595" s="1293"/>
      <c r="B595" s="1"/>
      <c r="C595" s="1293"/>
      <c r="D595" s="7"/>
      <c r="E595" s="7"/>
      <c r="F595" s="1191"/>
      <c r="G595" s="1168"/>
      <c r="H595" s="1192"/>
      <c r="I595" s="1168"/>
      <c r="J595" s="1193"/>
      <c r="K595" s="1193"/>
      <c r="L595" s="796"/>
    </row>
    <row r="596" spans="1:12" s="257" customFormat="1" hidden="1" x14ac:dyDescent="0.3">
      <c r="A596" s="5"/>
      <c r="B596" s="6"/>
      <c r="C596" s="2" t="s">
        <v>128</v>
      </c>
      <c r="D596" s="3">
        <v>1045</v>
      </c>
      <c r="E596" s="3">
        <v>919.81</v>
      </c>
      <c r="F596" s="1191"/>
      <c r="G596" s="620"/>
      <c r="H596" s="617"/>
      <c r="I596" s="618" t="s">
        <v>128</v>
      </c>
      <c r="J596" s="619">
        <v>1045</v>
      </c>
      <c r="K596" s="619">
        <v>919.81</v>
      </c>
      <c r="L596" s="791"/>
    </row>
    <row r="597" spans="1:12" s="257" customFormat="1" hidden="1" x14ac:dyDescent="0.3">
      <c r="A597" s="5"/>
      <c r="B597" s="6"/>
      <c r="C597" s="2"/>
      <c r="D597" s="3"/>
      <c r="E597" s="3"/>
      <c r="F597" s="1191"/>
      <c r="G597" s="620"/>
      <c r="H597" s="617"/>
      <c r="I597" s="618"/>
      <c r="J597" s="619"/>
      <c r="K597" s="619"/>
      <c r="L597" s="791"/>
    </row>
    <row r="598" spans="1:12" s="257" customFormat="1" x14ac:dyDescent="0.3">
      <c r="A598" s="5"/>
      <c r="B598" s="6"/>
      <c r="C598" s="2"/>
      <c r="D598" s="3"/>
      <c r="E598" s="3"/>
      <c r="F598" s="1191"/>
      <c r="G598" s="620"/>
      <c r="H598" s="617"/>
      <c r="I598" s="618"/>
      <c r="J598" s="619"/>
      <c r="K598" s="619"/>
      <c r="L598" s="791"/>
    </row>
    <row r="599" spans="1:12" s="257" customFormat="1" x14ac:dyDescent="0.3">
      <c r="A599" s="5"/>
      <c r="B599" s="6"/>
      <c r="C599" s="2"/>
      <c r="D599" s="3"/>
      <c r="E599" s="3"/>
      <c r="F599" s="1191"/>
      <c r="G599" s="620"/>
      <c r="H599" s="617"/>
      <c r="I599" s="618"/>
      <c r="J599" s="619"/>
      <c r="K599" s="619"/>
      <c r="L599" s="791"/>
    </row>
    <row r="600" spans="1:12" s="257" customFormat="1" x14ac:dyDescent="0.3">
      <c r="A600" s="28" t="s">
        <v>124</v>
      </c>
      <c r="B600" s="3" t="s">
        <v>259</v>
      </c>
      <c r="C600" s="2" t="s">
        <v>125</v>
      </c>
      <c r="D600" s="3" t="s">
        <v>126</v>
      </c>
      <c r="E600" s="3" t="s">
        <v>127</v>
      </c>
      <c r="F600" s="1191"/>
      <c r="G600" s="615" t="s">
        <v>124</v>
      </c>
      <c r="H600" s="619" t="s">
        <v>247</v>
      </c>
      <c r="I600" s="618" t="s">
        <v>125</v>
      </c>
      <c r="J600" s="619" t="s">
        <v>126</v>
      </c>
      <c r="K600" s="619" t="s">
        <v>127</v>
      </c>
      <c r="L600" s="791"/>
    </row>
    <row r="601" spans="1:12" s="257" customFormat="1" ht="19.5" customHeight="1" x14ac:dyDescent="0.3">
      <c r="A601" s="1293" t="s">
        <v>8</v>
      </c>
      <c r="B601" s="6" t="s">
        <v>350</v>
      </c>
      <c r="C601" s="2" t="s">
        <v>9</v>
      </c>
      <c r="D601" s="3">
        <v>70</v>
      </c>
      <c r="E601" s="3">
        <v>122</v>
      </c>
      <c r="F601" s="1191"/>
      <c r="G601" s="1168" t="s">
        <v>8</v>
      </c>
      <c r="H601" s="617" t="s">
        <v>350</v>
      </c>
      <c r="I601" s="618" t="s">
        <v>9</v>
      </c>
      <c r="J601" s="619">
        <v>60</v>
      </c>
      <c r="K601" s="619">
        <v>122</v>
      </c>
      <c r="L601" s="791"/>
    </row>
    <row r="602" spans="1:12" s="25" customFormat="1" x14ac:dyDescent="0.3">
      <c r="A602" s="1293">
        <v>2</v>
      </c>
      <c r="B602" s="6" t="s">
        <v>103</v>
      </c>
      <c r="C602" s="2" t="s">
        <v>104</v>
      </c>
      <c r="D602" s="3">
        <v>60</v>
      </c>
      <c r="E602" s="3">
        <v>220</v>
      </c>
      <c r="F602" s="594"/>
      <c r="G602" s="1294">
        <v>2</v>
      </c>
      <c r="H602" s="13" t="s">
        <v>103</v>
      </c>
      <c r="I602" s="14" t="s">
        <v>104</v>
      </c>
      <c r="J602" s="15">
        <v>50</v>
      </c>
      <c r="K602" s="15">
        <v>220</v>
      </c>
      <c r="L602" s="788"/>
    </row>
    <row r="603" spans="1:12" s="420" customFormat="1" x14ac:dyDescent="0.3">
      <c r="A603" s="1293" t="s">
        <v>0</v>
      </c>
      <c r="B603" s="6" t="s">
        <v>260</v>
      </c>
      <c r="C603" s="2" t="s">
        <v>17</v>
      </c>
      <c r="D603" s="3">
        <v>20</v>
      </c>
      <c r="E603" s="3">
        <v>182.25</v>
      </c>
      <c r="F603" s="1191"/>
      <c r="G603" s="1168" t="s">
        <v>0</v>
      </c>
      <c r="H603" s="617" t="s">
        <v>260</v>
      </c>
      <c r="I603" s="618" t="s">
        <v>44</v>
      </c>
      <c r="J603" s="619">
        <v>25</v>
      </c>
      <c r="K603" s="619">
        <v>218.7</v>
      </c>
      <c r="L603" s="796"/>
    </row>
    <row r="604" spans="1:12" s="420" customFormat="1" x14ac:dyDescent="0.3">
      <c r="A604" s="1293" t="s">
        <v>77</v>
      </c>
      <c r="B604" s="6" t="s">
        <v>69</v>
      </c>
      <c r="C604" s="2" t="s">
        <v>22</v>
      </c>
      <c r="D604" s="3">
        <v>24</v>
      </c>
      <c r="E604" s="3">
        <v>3.9199999999999995</v>
      </c>
      <c r="F604" s="1190"/>
      <c r="G604" s="1168" t="s">
        <v>77</v>
      </c>
      <c r="H604" s="617" t="s">
        <v>69</v>
      </c>
      <c r="I604" s="618" t="s">
        <v>22</v>
      </c>
      <c r="J604" s="619">
        <v>24</v>
      </c>
      <c r="K604" s="619">
        <v>3.9199999999999995</v>
      </c>
      <c r="L604" s="795"/>
    </row>
    <row r="605" spans="1:12" s="420" customFormat="1" x14ac:dyDescent="0.3">
      <c r="A605" s="1293" t="s">
        <v>23</v>
      </c>
      <c r="B605" s="6" t="s">
        <v>144</v>
      </c>
      <c r="C605" s="2" t="s">
        <v>2</v>
      </c>
      <c r="D605" s="3">
        <v>15</v>
      </c>
      <c r="E605" s="3">
        <v>88</v>
      </c>
      <c r="F605" s="1190"/>
      <c r="G605" s="1168" t="s">
        <v>23</v>
      </c>
      <c r="H605" s="617" t="s">
        <v>144</v>
      </c>
      <c r="I605" s="618" t="s">
        <v>2</v>
      </c>
      <c r="J605" s="619">
        <v>15</v>
      </c>
      <c r="K605" s="619">
        <v>88</v>
      </c>
      <c r="L605" s="796"/>
    </row>
    <row r="606" spans="1:12" s="420" customFormat="1" x14ac:dyDescent="0.3">
      <c r="A606" s="1293" t="s">
        <v>51</v>
      </c>
      <c r="B606" s="6" t="s">
        <v>107</v>
      </c>
      <c r="C606" s="2" t="s">
        <v>414</v>
      </c>
      <c r="D606" s="3">
        <v>6.8</v>
      </c>
      <c r="E606" s="3">
        <v>186.4</v>
      </c>
      <c r="F606" s="1191"/>
      <c r="G606" s="1168" t="s">
        <v>51</v>
      </c>
      <c r="H606" s="617" t="s">
        <v>107</v>
      </c>
      <c r="I606" s="618" t="s">
        <v>14</v>
      </c>
      <c r="J606" s="619">
        <v>3.4</v>
      </c>
      <c r="K606" s="619">
        <v>93.2</v>
      </c>
      <c r="L606" s="795"/>
    </row>
    <row r="607" spans="1:12" s="420" customFormat="1" x14ac:dyDescent="0.3">
      <c r="A607" s="1293" t="s">
        <v>15</v>
      </c>
      <c r="B607" s="6" t="s">
        <v>108</v>
      </c>
      <c r="C607" s="2" t="s">
        <v>65</v>
      </c>
      <c r="D607" s="3">
        <v>1.2</v>
      </c>
      <c r="E607" s="3">
        <v>21.5</v>
      </c>
      <c r="F607" s="1190"/>
      <c r="G607" s="1168" t="s">
        <v>15</v>
      </c>
      <c r="H607" s="617" t="s">
        <v>108</v>
      </c>
      <c r="I607" s="618" t="s">
        <v>65</v>
      </c>
      <c r="J607" s="619">
        <v>1.2</v>
      </c>
      <c r="K607" s="619">
        <v>21.5</v>
      </c>
      <c r="L607" s="795"/>
    </row>
    <row r="608" spans="1:12" s="257" customFormat="1" ht="19.5" customHeight="1" x14ac:dyDescent="0.3">
      <c r="A608" s="1293"/>
      <c r="B608" s="6"/>
      <c r="C608" s="2"/>
      <c r="D608" s="3"/>
      <c r="E608" s="3"/>
      <c r="F608" s="1194"/>
      <c r="G608" s="1295"/>
      <c r="H608" s="617"/>
      <c r="I608" s="618"/>
      <c r="J608" s="619"/>
      <c r="K608" s="619"/>
      <c r="L608" s="791"/>
    </row>
    <row r="609" spans="1:16" s="420" customFormat="1" x14ac:dyDescent="0.3">
      <c r="A609" s="5"/>
      <c r="B609" s="6"/>
      <c r="C609" s="2"/>
      <c r="D609" s="3"/>
      <c r="E609" s="3"/>
      <c r="F609" s="1170"/>
      <c r="G609" s="620"/>
      <c r="H609" s="617"/>
      <c r="I609" s="618"/>
      <c r="J609" s="619"/>
      <c r="K609" s="619"/>
      <c r="L609" s="796"/>
    </row>
    <row r="610" spans="1:16" s="257" customFormat="1" x14ac:dyDescent="0.3">
      <c r="A610" s="1293"/>
      <c r="B610" s="6"/>
      <c r="C610" s="2" t="s">
        <v>128</v>
      </c>
      <c r="D610" s="3">
        <f>SUM(D601:D609)</f>
        <v>197</v>
      </c>
      <c r="E610" s="3">
        <f>SUM(E601:E609)</f>
        <v>824.06999999999994</v>
      </c>
      <c r="F610" s="1170"/>
      <c r="G610" s="1168"/>
      <c r="H610" s="617"/>
      <c r="I610" s="618" t="s">
        <v>128</v>
      </c>
      <c r="J610" s="619">
        <f>SUM(J601:J609)</f>
        <v>178.6</v>
      </c>
      <c r="K610" s="619">
        <f>SUM(K601:K609)</f>
        <v>767.32</v>
      </c>
      <c r="L610" s="791"/>
    </row>
    <row r="611" spans="1:16" s="257" customFormat="1" x14ac:dyDescent="0.3">
      <c r="A611" s="5"/>
      <c r="B611" s="6"/>
      <c r="C611" s="2"/>
      <c r="D611" s="3"/>
      <c r="E611" s="3"/>
      <c r="F611" s="1170"/>
      <c r="G611" s="620"/>
      <c r="H611" s="617"/>
      <c r="I611" s="618"/>
      <c r="J611" s="619"/>
      <c r="K611" s="619"/>
      <c r="L611" s="791"/>
    </row>
    <row r="612" spans="1:16" s="257" customFormat="1" x14ac:dyDescent="0.3">
      <c r="A612" s="5"/>
      <c r="B612" s="6"/>
      <c r="C612" s="2"/>
      <c r="D612" s="3"/>
      <c r="E612" s="3"/>
      <c r="F612" s="1170"/>
      <c r="G612" s="620"/>
      <c r="H612" s="617"/>
      <c r="I612" s="618"/>
      <c r="J612" s="619"/>
      <c r="K612" s="619"/>
      <c r="L612" s="791"/>
    </row>
    <row r="613" spans="1:16" s="257" customFormat="1" x14ac:dyDescent="0.3">
      <c r="A613" s="1293"/>
      <c r="B613" s="6"/>
      <c r="C613" s="2" t="s">
        <v>136</v>
      </c>
      <c r="D613" s="3">
        <f>+D610+D585</f>
        <v>443.3</v>
      </c>
      <c r="E613" s="3">
        <f>+E610+E585</f>
        <v>1534.77</v>
      </c>
      <c r="F613" s="1170"/>
      <c r="G613" s="619"/>
      <c r="H613" s="619"/>
      <c r="I613" s="619" t="s">
        <v>136</v>
      </c>
      <c r="J613" s="619">
        <f>+J610+J585</f>
        <v>424.9</v>
      </c>
      <c r="K613" s="619">
        <f>+K610+K585</f>
        <v>1478.02</v>
      </c>
      <c r="L613" s="791"/>
    </row>
    <row r="614" spans="1:16" s="257" customFormat="1" ht="18.75" customHeight="1" x14ac:dyDescent="0.3">
      <c r="A614" s="25"/>
      <c r="B614" s="20"/>
      <c r="C614" s="20"/>
      <c r="D614" s="25"/>
      <c r="E614" s="24"/>
      <c r="F614" s="1170"/>
      <c r="G614" s="610"/>
      <c r="H614" s="609"/>
      <c r="I614" s="609"/>
      <c r="J614" s="610"/>
      <c r="K614" s="1195"/>
      <c r="L614" s="791"/>
    </row>
    <row r="615" spans="1:16" s="257" customFormat="1" ht="18.75" customHeight="1" x14ac:dyDescent="0.3">
      <c r="A615" s="25"/>
      <c r="B615" s="20"/>
      <c r="C615" s="20"/>
      <c r="D615" s="25"/>
      <c r="E615" s="24"/>
      <c r="F615" s="1187"/>
      <c r="G615" s="610"/>
      <c r="H615" s="609"/>
      <c r="I615" s="609"/>
      <c r="J615" s="610"/>
      <c r="K615" s="1195"/>
      <c r="L615" s="791"/>
    </row>
    <row r="616" spans="1:16" s="257" customFormat="1" ht="18.75" customHeight="1" x14ac:dyDescent="0.3">
      <c r="A616" s="25"/>
      <c r="B616" s="20"/>
      <c r="C616" s="20"/>
      <c r="D616" s="25"/>
      <c r="E616" s="24"/>
      <c r="F616" s="1187"/>
      <c r="G616" s="610"/>
      <c r="H616" s="609"/>
      <c r="I616" s="609"/>
      <c r="J616" s="610"/>
      <c r="K616" s="1195"/>
      <c r="L616" s="794"/>
      <c r="M616" s="604"/>
      <c r="N616" s="604"/>
      <c r="O616" s="604"/>
      <c r="P616" s="604"/>
    </row>
    <row r="617" spans="1:16" s="257" customFormat="1" x14ac:dyDescent="0.3">
      <c r="A617" s="461"/>
      <c r="B617" s="36"/>
      <c r="C617" s="462"/>
      <c r="D617" s="463"/>
      <c r="E617" s="463"/>
      <c r="F617" s="1196"/>
      <c r="G617" s="621"/>
      <c r="H617" s="621"/>
      <c r="I617" s="621"/>
      <c r="J617" s="621"/>
      <c r="K617" s="621"/>
      <c r="L617" s="791"/>
    </row>
    <row r="618" spans="1:16" s="257" customFormat="1" ht="18.75" customHeight="1" x14ac:dyDescent="0.3">
      <c r="A618" s="25"/>
      <c r="B618" s="37" t="s">
        <v>130</v>
      </c>
      <c r="C618" s="25"/>
      <c r="D618" s="94" t="s">
        <v>131</v>
      </c>
      <c r="E618" s="20"/>
      <c r="F618" s="1187"/>
      <c r="G618" s="610"/>
      <c r="H618" s="623" t="s">
        <v>130</v>
      </c>
      <c r="I618" s="610"/>
      <c r="J618" s="624" t="s">
        <v>131</v>
      </c>
      <c r="K618" s="609"/>
      <c r="L618" s="791"/>
    </row>
    <row r="619" spans="1:16" s="257" customFormat="1" ht="51.75" customHeight="1" x14ac:dyDescent="0.3">
      <c r="A619" s="25"/>
      <c r="B619" s="38" t="s">
        <v>132</v>
      </c>
      <c r="C619" s="25"/>
      <c r="D619" s="38" t="s">
        <v>140</v>
      </c>
      <c r="E619" s="39"/>
      <c r="F619" s="1187"/>
      <c r="G619" s="610"/>
      <c r="H619" s="625" t="s">
        <v>139</v>
      </c>
      <c r="I619" s="610"/>
      <c r="J619" s="625" t="s">
        <v>140</v>
      </c>
      <c r="K619" s="626"/>
      <c r="L619" s="791"/>
    </row>
    <row r="620" spans="1:16" s="257" customFormat="1" ht="21" customHeight="1" x14ac:dyDescent="0.3">
      <c r="A620" s="1197"/>
      <c r="B620" s="1209"/>
      <c r="C620" s="1197"/>
      <c r="D620" s="1209"/>
      <c r="E620" s="1210"/>
      <c r="F620" s="1211"/>
      <c r="G620" s="1197"/>
      <c r="H620" s="1209"/>
      <c r="I620" s="1197"/>
      <c r="J620" s="1209"/>
      <c r="K620" s="1210"/>
      <c r="L620" s="791"/>
    </row>
    <row r="621" spans="1:16" s="25" customFormat="1" ht="22.5" customHeight="1" x14ac:dyDescent="0.3">
      <c r="A621" s="1201"/>
      <c r="B621" s="1212"/>
      <c r="C621" s="1201"/>
      <c r="D621" s="1212"/>
      <c r="E621" s="1213"/>
      <c r="F621" s="1214"/>
      <c r="G621" s="1212"/>
      <c r="H621" s="1201"/>
      <c r="I621" s="1212"/>
      <c r="J621" s="1213"/>
      <c r="K621" s="1212"/>
      <c r="L621" s="788"/>
    </row>
    <row r="622" spans="1:16" s="25" customFormat="1" ht="18.75" customHeight="1" x14ac:dyDescent="0.3">
      <c r="B622" s="22" t="s">
        <v>115</v>
      </c>
      <c r="C622" s="20"/>
      <c r="D622" s="20"/>
      <c r="E622" s="20"/>
      <c r="F622" s="656"/>
      <c r="G622" s="610"/>
      <c r="H622" s="611" t="s">
        <v>115</v>
      </c>
      <c r="I622" s="609"/>
      <c r="J622" s="609"/>
      <c r="K622" s="609"/>
      <c r="L622" s="788"/>
    </row>
    <row r="623" spans="1:16" s="25" customFormat="1" ht="18.75" customHeight="1" x14ac:dyDescent="0.3">
      <c r="B623" s="22" t="s">
        <v>137</v>
      </c>
      <c r="C623" s="20"/>
      <c r="D623" s="20"/>
      <c r="E623" s="20"/>
      <c r="F623" s="606"/>
      <c r="G623" s="610"/>
      <c r="H623" s="611" t="s">
        <v>138</v>
      </c>
      <c r="I623" s="609"/>
      <c r="J623" s="609"/>
      <c r="K623" s="609"/>
      <c r="L623" s="788"/>
    </row>
    <row r="624" spans="1:16" s="25" customFormat="1" ht="18.75" customHeight="1" x14ac:dyDescent="0.3">
      <c r="B624" s="20"/>
      <c r="C624" s="20"/>
      <c r="D624" s="20"/>
      <c r="E624" s="20"/>
      <c r="F624" s="606"/>
      <c r="G624" s="610"/>
      <c r="H624" s="609"/>
      <c r="I624" s="609"/>
      <c r="J624" s="609"/>
      <c r="K624" s="609"/>
      <c r="L624" s="788"/>
    </row>
    <row r="625" spans="1:18" s="25" customFormat="1" ht="18.75" customHeight="1" x14ac:dyDescent="0.3">
      <c r="B625" s="20"/>
      <c r="C625" s="20"/>
      <c r="E625" s="603" t="s">
        <v>116</v>
      </c>
      <c r="F625" s="606"/>
      <c r="G625" s="610"/>
      <c r="H625" s="609"/>
      <c r="I625" s="609"/>
      <c r="J625" s="610"/>
      <c r="K625" s="612" t="s">
        <v>116</v>
      </c>
      <c r="L625" s="789"/>
      <c r="M625" s="603"/>
      <c r="N625" s="603"/>
      <c r="O625" s="603"/>
      <c r="P625" s="603"/>
    </row>
    <row r="626" spans="1:18" s="25" customFormat="1" ht="18.75" customHeight="1" x14ac:dyDescent="0.3">
      <c r="B626" s="20"/>
      <c r="C626" s="20"/>
      <c r="E626" s="603" t="s">
        <v>134</v>
      </c>
      <c r="F626" s="606"/>
      <c r="G626" s="610"/>
      <c r="H626" s="609"/>
      <c r="I626" s="609"/>
      <c r="J626" s="610"/>
      <c r="K626" s="612" t="s">
        <v>134</v>
      </c>
      <c r="L626" s="789"/>
      <c r="M626" s="603"/>
      <c r="N626" s="603"/>
      <c r="O626" s="603"/>
      <c r="P626" s="603"/>
    </row>
    <row r="627" spans="1:18" s="25" customFormat="1" ht="18.75" customHeight="1" x14ac:dyDescent="0.3">
      <c r="B627" s="20"/>
      <c r="C627" s="20"/>
      <c r="E627" s="603" t="s">
        <v>117</v>
      </c>
      <c r="F627" s="606"/>
      <c r="G627" s="610"/>
      <c r="H627" s="609"/>
      <c r="I627" s="609"/>
      <c r="J627" s="610"/>
      <c r="K627" s="612" t="s">
        <v>117</v>
      </c>
      <c r="L627" s="789"/>
      <c r="M627" s="603"/>
      <c r="N627" s="603"/>
      <c r="O627" s="603"/>
      <c r="P627" s="603"/>
    </row>
    <row r="628" spans="1:18" s="25" customFormat="1" ht="18.75" customHeight="1" x14ac:dyDescent="0.3">
      <c r="B628" s="20"/>
      <c r="C628" s="20"/>
      <c r="E628" s="603" t="s">
        <v>417</v>
      </c>
      <c r="F628" s="606"/>
      <c r="G628" s="610"/>
      <c r="H628" s="609"/>
      <c r="I628" s="609"/>
      <c r="J628" s="610"/>
      <c r="K628" s="612" t="s">
        <v>417</v>
      </c>
      <c r="L628" s="789"/>
      <c r="M628" s="603"/>
      <c r="N628" s="603"/>
      <c r="O628" s="603"/>
      <c r="P628" s="603"/>
    </row>
    <row r="629" spans="1:18" s="25" customFormat="1" ht="18.75" customHeight="1" x14ac:dyDescent="0.3">
      <c r="B629" s="20"/>
      <c r="C629" s="20"/>
      <c r="D629" s="20"/>
      <c r="E629" s="20"/>
      <c r="F629" s="656"/>
      <c r="G629" s="610"/>
      <c r="H629" s="609"/>
      <c r="I629" s="609"/>
      <c r="J629" s="609"/>
      <c r="K629" s="609"/>
      <c r="L629" s="789"/>
      <c r="M629" s="603"/>
      <c r="N629" s="603"/>
      <c r="O629" s="603"/>
      <c r="P629" s="603"/>
    </row>
    <row r="630" spans="1:18" s="25" customFormat="1" ht="18.75" customHeight="1" x14ac:dyDescent="0.3">
      <c r="B630" s="20"/>
      <c r="C630" s="20"/>
      <c r="D630" s="20"/>
      <c r="E630" s="20"/>
      <c r="F630" s="656"/>
      <c r="G630" s="610"/>
      <c r="H630" s="609"/>
      <c r="I630" s="609"/>
      <c r="J630" s="609"/>
      <c r="K630" s="609"/>
      <c r="L630" s="789"/>
      <c r="M630" s="603"/>
      <c r="N630" s="603"/>
      <c r="O630" s="603"/>
      <c r="P630" s="603"/>
    </row>
    <row r="631" spans="1:18" s="25" customFormat="1" ht="18.75" customHeight="1" x14ac:dyDescent="0.3">
      <c r="B631" s="1612" t="s">
        <v>119</v>
      </c>
      <c r="C631" s="1612"/>
      <c r="D631" s="1612"/>
      <c r="E631" s="26"/>
      <c r="F631" s="606"/>
      <c r="G631" s="610"/>
      <c r="H631" s="1625" t="s">
        <v>119</v>
      </c>
      <c r="I631" s="1625"/>
      <c r="J631" s="1625"/>
      <c r="K631" s="613"/>
      <c r="L631" s="788"/>
    </row>
    <row r="632" spans="1:18" s="25" customFormat="1" ht="18.75" customHeight="1" x14ac:dyDescent="0.3">
      <c r="B632" s="1610">
        <v>45433</v>
      </c>
      <c r="C632" s="1610"/>
      <c r="D632" s="1610"/>
      <c r="E632" s="27"/>
      <c r="F632" s="606"/>
      <c r="G632" s="610"/>
      <c r="H632" s="1626">
        <f>B632</f>
        <v>45433</v>
      </c>
      <c r="I632" s="1626"/>
      <c r="J632" s="1626"/>
      <c r="K632" s="614"/>
      <c r="L632" s="788"/>
    </row>
    <row r="633" spans="1:18" s="25" customFormat="1" ht="18.75" customHeight="1" x14ac:dyDescent="0.3">
      <c r="B633" s="20"/>
      <c r="C633" s="20"/>
      <c r="D633" s="20"/>
      <c r="E633" s="27"/>
      <c r="F633" s="606"/>
      <c r="G633" s="610"/>
      <c r="H633" s="609"/>
      <c r="I633" s="609"/>
      <c r="J633" s="609"/>
      <c r="K633" s="614"/>
      <c r="L633" s="788"/>
    </row>
    <row r="634" spans="1:18" s="25" customFormat="1" ht="18.75" customHeight="1" x14ac:dyDescent="0.3">
      <c r="B634" s="1292"/>
      <c r="C634" s="20"/>
      <c r="D634" s="20"/>
      <c r="E634" s="27"/>
      <c r="F634" s="606"/>
      <c r="G634" s="610"/>
      <c r="H634" s="1169"/>
      <c r="I634" s="609"/>
      <c r="J634" s="609"/>
      <c r="K634" s="614"/>
      <c r="L634" s="788"/>
    </row>
    <row r="635" spans="1:18" s="25" customFormat="1" ht="18.75" customHeight="1" x14ac:dyDescent="0.3">
      <c r="A635" s="28" t="s">
        <v>120</v>
      </c>
      <c r="B635" s="29" t="s">
        <v>121</v>
      </c>
      <c r="C635" s="1611" t="s">
        <v>122</v>
      </c>
      <c r="D635" s="1611"/>
      <c r="E635" s="1611"/>
      <c r="F635" s="606"/>
      <c r="G635" s="615" t="s">
        <v>120</v>
      </c>
      <c r="H635" s="616" t="s">
        <v>121</v>
      </c>
      <c r="I635" s="1627" t="s">
        <v>123</v>
      </c>
      <c r="J635" s="1627"/>
      <c r="K635" s="1627"/>
      <c r="L635" s="788"/>
    </row>
    <row r="636" spans="1:18" s="25" customFormat="1" ht="18.75" customHeight="1" x14ac:dyDescent="0.3">
      <c r="A636" s="28" t="s">
        <v>124</v>
      </c>
      <c r="B636" s="28" t="s">
        <v>265</v>
      </c>
      <c r="C636" s="29" t="s">
        <v>125</v>
      </c>
      <c r="D636" s="1293" t="s">
        <v>126</v>
      </c>
      <c r="E636" s="1293" t="s">
        <v>127</v>
      </c>
      <c r="F636" s="606"/>
      <c r="G636" s="615" t="s">
        <v>124</v>
      </c>
      <c r="H636" s="615" t="s">
        <v>265</v>
      </c>
      <c r="I636" s="616" t="s">
        <v>125</v>
      </c>
      <c r="J636" s="1168" t="s">
        <v>126</v>
      </c>
      <c r="K636" s="1168" t="s">
        <v>127</v>
      </c>
      <c r="L636" s="788"/>
    </row>
    <row r="637" spans="1:18" s="25" customFormat="1" x14ac:dyDescent="0.3">
      <c r="A637" s="1293">
        <v>1</v>
      </c>
      <c r="B637" s="6" t="s">
        <v>470</v>
      </c>
      <c r="C637" s="2" t="s">
        <v>4</v>
      </c>
      <c r="D637" s="3">
        <v>65</v>
      </c>
      <c r="E637" s="3">
        <v>180.8</v>
      </c>
      <c r="F637" s="681"/>
      <c r="G637" s="1168">
        <v>1</v>
      </c>
      <c r="H637" s="617" t="s">
        <v>470</v>
      </c>
      <c r="I637" s="618" t="s">
        <v>17</v>
      </c>
      <c r="J637" s="619">
        <v>80</v>
      </c>
      <c r="K637" s="619">
        <v>271.20000000000005</v>
      </c>
      <c r="L637" s="788"/>
    </row>
    <row r="638" spans="1:18" s="25" customFormat="1" x14ac:dyDescent="0.3">
      <c r="A638" s="1293" t="s">
        <v>3</v>
      </c>
      <c r="B638" s="6" t="s">
        <v>260</v>
      </c>
      <c r="C638" s="2" t="s">
        <v>17</v>
      </c>
      <c r="D638" s="3">
        <v>20</v>
      </c>
      <c r="E638" s="3">
        <v>182.25</v>
      </c>
      <c r="F638" s="606"/>
      <c r="G638" s="1168" t="s">
        <v>3</v>
      </c>
      <c r="H638" s="617" t="s">
        <v>260</v>
      </c>
      <c r="I638" s="618" t="s">
        <v>44</v>
      </c>
      <c r="J638" s="619">
        <v>25</v>
      </c>
      <c r="K638" s="619">
        <v>218.7</v>
      </c>
      <c r="L638" s="788"/>
    </row>
    <row r="639" spans="1:18" s="50" customFormat="1" x14ac:dyDescent="0.3">
      <c r="A639" s="1293" t="s">
        <v>0</v>
      </c>
      <c r="B639" s="6" t="s">
        <v>69</v>
      </c>
      <c r="C639" s="2" t="s">
        <v>22</v>
      </c>
      <c r="D639" s="3">
        <v>24</v>
      </c>
      <c r="E639" s="3">
        <v>3.9199999999999995</v>
      </c>
      <c r="F639" s="656"/>
      <c r="G639" s="1215" t="s">
        <v>0</v>
      </c>
      <c r="H639" s="1216" t="s">
        <v>69</v>
      </c>
      <c r="I639" s="1217" t="s">
        <v>22</v>
      </c>
      <c r="J639" s="1218">
        <v>24</v>
      </c>
      <c r="K639" s="1218">
        <v>3.9199999999999995</v>
      </c>
      <c r="L639" s="786"/>
    </row>
    <row r="640" spans="1:18" s="50" customFormat="1" x14ac:dyDescent="0.3">
      <c r="A640" s="1293">
        <v>4</v>
      </c>
      <c r="B640" s="6" t="s">
        <v>114</v>
      </c>
      <c r="C640" s="2" t="s">
        <v>2</v>
      </c>
      <c r="D640" s="3">
        <v>6</v>
      </c>
      <c r="E640" s="3">
        <v>28</v>
      </c>
      <c r="F640" s="606"/>
      <c r="G640" s="1215">
        <v>4</v>
      </c>
      <c r="H640" s="1216" t="s">
        <v>114</v>
      </c>
      <c r="I640" s="1217" t="s">
        <v>2</v>
      </c>
      <c r="J640" s="1218">
        <v>6</v>
      </c>
      <c r="K640" s="1218">
        <v>28</v>
      </c>
      <c r="L640" s="788"/>
      <c r="M640" s="25"/>
      <c r="N640" s="25"/>
      <c r="O640" s="25"/>
      <c r="P640" s="25"/>
      <c r="Q640" s="25"/>
      <c r="R640" s="25"/>
    </row>
    <row r="641" spans="1:12" s="50" customFormat="1" x14ac:dyDescent="0.3">
      <c r="A641" s="1293" t="s">
        <v>23</v>
      </c>
      <c r="B641" s="6" t="s">
        <v>107</v>
      </c>
      <c r="C641" s="2" t="s">
        <v>414</v>
      </c>
      <c r="D641" s="3">
        <v>6.8</v>
      </c>
      <c r="E641" s="3">
        <v>186.4</v>
      </c>
      <c r="F641" s="606"/>
      <c r="G641" s="1215" t="s">
        <v>23</v>
      </c>
      <c r="H641" s="1216" t="s">
        <v>107</v>
      </c>
      <c r="I641" s="1217" t="s">
        <v>414</v>
      </c>
      <c r="J641" s="1218">
        <v>6.8</v>
      </c>
      <c r="K641" s="1218">
        <v>186.4</v>
      </c>
      <c r="L641" s="786"/>
    </row>
    <row r="642" spans="1:12" s="50" customFormat="1" x14ac:dyDescent="0.3">
      <c r="A642" s="1297" t="s">
        <v>51</v>
      </c>
      <c r="B642" s="6" t="s">
        <v>93</v>
      </c>
      <c r="C642" s="2" t="s">
        <v>2</v>
      </c>
      <c r="D642" s="3">
        <v>75</v>
      </c>
      <c r="E642" s="3">
        <v>92</v>
      </c>
      <c r="F642" s="656"/>
      <c r="G642" s="1297" t="s">
        <v>51</v>
      </c>
      <c r="H642" s="6" t="s">
        <v>93</v>
      </c>
      <c r="I642" s="2" t="s">
        <v>2</v>
      </c>
      <c r="J642" s="3">
        <v>75</v>
      </c>
      <c r="K642" s="3">
        <v>92</v>
      </c>
      <c r="L642" s="786"/>
    </row>
    <row r="643" spans="1:12" s="50" customFormat="1" x14ac:dyDescent="0.3">
      <c r="A643" s="1293"/>
      <c r="B643" s="6"/>
      <c r="C643" s="2"/>
      <c r="D643" s="3"/>
      <c r="E643" s="3"/>
      <c r="F643" s="656"/>
      <c r="G643" s="1215"/>
      <c r="H643" s="1216"/>
      <c r="I643" s="1217"/>
      <c r="J643" s="1218"/>
      <c r="K643" s="1218"/>
      <c r="L643" s="786"/>
    </row>
    <row r="644" spans="1:12" s="25" customFormat="1" x14ac:dyDescent="0.3">
      <c r="A644" s="5"/>
      <c r="B644" s="6"/>
      <c r="C644" s="2"/>
      <c r="D644" s="3"/>
      <c r="E644" s="3"/>
      <c r="F644" s="605"/>
      <c r="G644" s="1220"/>
      <c r="H644" s="1216"/>
      <c r="I644" s="1217"/>
      <c r="J644" s="1218"/>
      <c r="K644" s="1218"/>
      <c r="L644" s="788"/>
    </row>
    <row r="645" spans="1:12" s="25" customFormat="1" x14ac:dyDescent="0.3">
      <c r="A645" s="5"/>
      <c r="B645" s="6"/>
      <c r="C645" s="2" t="s">
        <v>128</v>
      </c>
      <c r="D645" s="3">
        <f>SUM(D637:D643)</f>
        <v>196.8</v>
      </c>
      <c r="E645" s="3">
        <f>SUM(E637:E643)</f>
        <v>673.37</v>
      </c>
      <c r="F645" s="605"/>
      <c r="G645" s="1220"/>
      <c r="H645" s="1216"/>
      <c r="I645" s="1217" t="s">
        <v>128</v>
      </c>
      <c r="J645" s="1218">
        <f>SUM(J637:J643)</f>
        <v>216.8</v>
      </c>
      <c r="K645" s="1218">
        <f>SUM(K637:K643)</f>
        <v>800.22</v>
      </c>
      <c r="L645" s="788"/>
    </row>
    <row r="646" spans="1:12" s="25" customFormat="1" x14ac:dyDescent="0.3">
      <c r="A646" s="5"/>
      <c r="B646" s="6"/>
      <c r="C646" s="2"/>
      <c r="D646" s="3"/>
      <c r="E646" s="3"/>
      <c r="F646" s="605"/>
      <c r="G646" s="1220"/>
      <c r="H646" s="1216"/>
      <c r="I646" s="1217"/>
      <c r="J646" s="1218"/>
      <c r="K646" s="1218"/>
      <c r="L646" s="788"/>
    </row>
    <row r="647" spans="1:12" s="25" customFormat="1" x14ac:dyDescent="0.3">
      <c r="A647" s="5"/>
      <c r="B647" s="6"/>
      <c r="C647" s="2"/>
      <c r="D647" s="3"/>
      <c r="E647" s="3"/>
      <c r="F647" s="605"/>
      <c r="G647" s="1220"/>
      <c r="H647" s="1216"/>
      <c r="I647" s="1217"/>
      <c r="J647" s="1218"/>
      <c r="K647" s="1218"/>
      <c r="L647" s="788"/>
    </row>
    <row r="648" spans="1:12" s="25" customFormat="1" x14ac:dyDescent="0.3">
      <c r="A648" s="28" t="s">
        <v>124</v>
      </c>
      <c r="B648" s="3" t="s">
        <v>259</v>
      </c>
      <c r="C648" s="2" t="s">
        <v>125</v>
      </c>
      <c r="D648" s="3" t="s">
        <v>126</v>
      </c>
      <c r="E648" s="3" t="s">
        <v>127</v>
      </c>
      <c r="F648" s="605"/>
      <c r="G648" s="1221" t="s">
        <v>124</v>
      </c>
      <c r="H648" s="1218" t="s">
        <v>247</v>
      </c>
      <c r="I648" s="1217" t="s">
        <v>125</v>
      </c>
      <c r="J648" s="1218" t="s">
        <v>126</v>
      </c>
      <c r="K648" s="1218" t="s">
        <v>127</v>
      </c>
      <c r="L648" s="788"/>
    </row>
    <row r="649" spans="1:12" s="8" customFormat="1" x14ac:dyDescent="0.3">
      <c r="A649" s="1293" t="s">
        <v>8</v>
      </c>
      <c r="B649" s="6" t="s">
        <v>96</v>
      </c>
      <c r="C649" s="2" t="s">
        <v>9</v>
      </c>
      <c r="D649" s="3">
        <v>70</v>
      </c>
      <c r="E649" s="3">
        <v>146</v>
      </c>
      <c r="F649" s="606"/>
      <c r="G649" s="1215" t="s">
        <v>8</v>
      </c>
      <c r="H649" s="1216" t="s">
        <v>96</v>
      </c>
      <c r="I649" s="1217" t="s">
        <v>9</v>
      </c>
      <c r="J649" s="1218">
        <v>70</v>
      </c>
      <c r="K649" s="1218">
        <v>146</v>
      </c>
      <c r="L649" s="786"/>
    </row>
    <row r="650" spans="1:12" s="25" customFormat="1" ht="19.5" customHeight="1" x14ac:dyDescent="0.3">
      <c r="A650" s="1293" t="s">
        <v>3</v>
      </c>
      <c r="B650" s="6" t="s">
        <v>83</v>
      </c>
      <c r="C650" s="2" t="s">
        <v>86</v>
      </c>
      <c r="D650" s="3">
        <v>90</v>
      </c>
      <c r="E650" s="3">
        <v>302.39999999999998</v>
      </c>
      <c r="F650" s="606"/>
      <c r="G650" s="1293" t="s">
        <v>3</v>
      </c>
      <c r="H650" s="6" t="s">
        <v>83</v>
      </c>
      <c r="I650" s="2" t="s">
        <v>85</v>
      </c>
      <c r="J650" s="3">
        <v>110</v>
      </c>
      <c r="K650" s="3">
        <v>500.08</v>
      </c>
      <c r="L650" s="788"/>
    </row>
    <row r="651" spans="1:12" s="8" customFormat="1" x14ac:dyDescent="0.3">
      <c r="A651" s="1293" t="s">
        <v>0</v>
      </c>
      <c r="B651" s="6" t="s">
        <v>69</v>
      </c>
      <c r="C651" s="2" t="s">
        <v>22</v>
      </c>
      <c r="D651" s="3">
        <v>24</v>
      </c>
      <c r="E651" s="3">
        <v>3.9199999999999995</v>
      </c>
      <c r="F651" s="606"/>
      <c r="G651" s="1215" t="s">
        <v>0</v>
      </c>
      <c r="H651" s="1216" t="s">
        <v>69</v>
      </c>
      <c r="I651" s="1217" t="s">
        <v>22</v>
      </c>
      <c r="J651" s="1218">
        <v>24</v>
      </c>
      <c r="K651" s="1218">
        <v>3.9199999999999995</v>
      </c>
      <c r="L651" s="786"/>
    </row>
    <row r="652" spans="1:12" s="50" customFormat="1" x14ac:dyDescent="0.3">
      <c r="A652" s="1293" t="s">
        <v>77</v>
      </c>
      <c r="B652" s="6" t="s">
        <v>144</v>
      </c>
      <c r="C652" s="2" t="s">
        <v>2</v>
      </c>
      <c r="D652" s="3">
        <v>15</v>
      </c>
      <c r="E652" s="3">
        <v>88</v>
      </c>
      <c r="F652" s="656"/>
      <c r="G652" s="1215" t="s">
        <v>77</v>
      </c>
      <c r="H652" s="1216" t="s">
        <v>144</v>
      </c>
      <c r="I652" s="1217" t="s">
        <v>2</v>
      </c>
      <c r="J652" s="1218">
        <v>15</v>
      </c>
      <c r="K652" s="1218">
        <v>88</v>
      </c>
      <c r="L652" s="786"/>
    </row>
    <row r="653" spans="1:12" s="50" customFormat="1" x14ac:dyDescent="0.3">
      <c r="A653" s="1293" t="s">
        <v>23</v>
      </c>
      <c r="B653" s="6" t="s">
        <v>107</v>
      </c>
      <c r="C653" s="2" t="s">
        <v>14</v>
      </c>
      <c r="D653" s="3">
        <v>3.4</v>
      </c>
      <c r="E653" s="3">
        <v>93.2</v>
      </c>
      <c r="F653" s="656"/>
      <c r="G653" s="1215" t="s">
        <v>23</v>
      </c>
      <c r="H653" s="1216" t="s">
        <v>107</v>
      </c>
      <c r="I653" s="1217" t="s">
        <v>14</v>
      </c>
      <c r="J653" s="1218">
        <v>3.4</v>
      </c>
      <c r="K653" s="1218">
        <v>93.2</v>
      </c>
      <c r="L653" s="786"/>
    </row>
    <row r="654" spans="1:12" s="50" customFormat="1" x14ac:dyDescent="0.3">
      <c r="A654" s="1293" t="s">
        <v>51</v>
      </c>
      <c r="B654" s="6" t="s">
        <v>108</v>
      </c>
      <c r="C654" s="2" t="s">
        <v>65</v>
      </c>
      <c r="D654" s="3">
        <v>1.2</v>
      </c>
      <c r="E654" s="3">
        <v>21.5</v>
      </c>
      <c r="F654" s="605"/>
      <c r="G654" s="1215" t="s">
        <v>51</v>
      </c>
      <c r="H654" s="1216" t="s">
        <v>108</v>
      </c>
      <c r="I654" s="1217" t="s">
        <v>65</v>
      </c>
      <c r="J654" s="1218">
        <v>1.2</v>
      </c>
      <c r="K654" s="1218">
        <v>21.5</v>
      </c>
      <c r="L654" s="786"/>
    </row>
    <row r="655" spans="1:12" s="25" customFormat="1" x14ac:dyDescent="0.3">
      <c r="A655" s="5"/>
      <c r="B655" s="6"/>
      <c r="C655" s="2"/>
      <c r="D655" s="3"/>
      <c r="E655" s="3"/>
      <c r="F655" s="656"/>
      <c r="G655" s="1220"/>
      <c r="H655" s="1216"/>
      <c r="I655" s="1217"/>
      <c r="J655" s="1218"/>
      <c r="K655" s="1218"/>
      <c r="L655" s="788"/>
    </row>
    <row r="656" spans="1:12" s="50" customFormat="1" x14ac:dyDescent="0.3">
      <c r="A656" s="5"/>
      <c r="B656" s="6"/>
      <c r="C656" s="2"/>
      <c r="D656" s="3"/>
      <c r="E656" s="3"/>
      <c r="F656" s="657"/>
      <c r="G656" s="1220"/>
      <c r="H656" s="1216"/>
      <c r="I656" s="1217"/>
      <c r="J656" s="1218"/>
      <c r="K656" s="1218"/>
      <c r="L656" s="792"/>
    </row>
    <row r="657" spans="1:12" s="50" customFormat="1" x14ac:dyDescent="0.3">
      <c r="A657" s="5"/>
      <c r="B657" s="6"/>
      <c r="C657" s="2"/>
      <c r="D657" s="3"/>
      <c r="E657" s="3"/>
      <c r="F657" s="657"/>
      <c r="G657" s="1220"/>
      <c r="H657" s="1216"/>
      <c r="I657" s="1217"/>
      <c r="J657" s="1218"/>
      <c r="K657" s="1218"/>
      <c r="L657" s="792"/>
    </row>
    <row r="658" spans="1:12" s="25" customFormat="1" x14ac:dyDescent="0.3">
      <c r="A658" s="1293"/>
      <c r="B658" s="6"/>
      <c r="C658" s="2" t="s">
        <v>128</v>
      </c>
      <c r="D658" s="3">
        <f>SUM(D649:D657)</f>
        <v>203.6</v>
      </c>
      <c r="E658" s="3">
        <f>SUM(E649:E657)</f>
        <v>655.02</v>
      </c>
      <c r="F658" s="657"/>
      <c r="G658" s="1168"/>
      <c r="H658" s="617"/>
      <c r="I658" s="618" t="s">
        <v>128</v>
      </c>
      <c r="J658" s="619">
        <f>SUM(J649:J657)</f>
        <v>223.6</v>
      </c>
      <c r="K658" s="619">
        <f>SUM(K649:K657)</f>
        <v>852.69999999999993</v>
      </c>
      <c r="L658" s="788"/>
    </row>
    <row r="659" spans="1:12" s="25" customFormat="1" x14ac:dyDescent="0.3">
      <c r="A659" s="5"/>
      <c r="B659" s="6"/>
      <c r="C659" s="2"/>
      <c r="D659" s="3"/>
      <c r="E659" s="3"/>
      <c r="F659" s="657"/>
      <c r="G659" s="620"/>
      <c r="H659" s="617"/>
      <c r="I659" s="618"/>
      <c r="J659" s="619"/>
      <c r="K659" s="619"/>
      <c r="L659" s="788"/>
    </row>
    <row r="660" spans="1:12" s="25" customFormat="1" x14ac:dyDescent="0.3">
      <c r="A660" s="5"/>
      <c r="B660" s="6"/>
      <c r="C660" s="2"/>
      <c r="D660" s="3"/>
      <c r="E660" s="3"/>
      <c r="F660" s="657"/>
      <c r="G660" s="620"/>
      <c r="H660" s="617"/>
      <c r="I660" s="618"/>
      <c r="J660" s="619"/>
      <c r="K660" s="619"/>
      <c r="L660" s="788"/>
    </row>
    <row r="661" spans="1:12" s="257" customFormat="1" x14ac:dyDescent="0.3">
      <c r="A661" s="1293"/>
      <c r="B661" s="6"/>
      <c r="C661" s="2" t="s">
        <v>136</v>
      </c>
      <c r="D661" s="3">
        <f>+D658+D645</f>
        <v>400.4</v>
      </c>
      <c r="E661" s="3">
        <f>+E658+E645</f>
        <v>1328.3899999999999</v>
      </c>
      <c r="F661" s="657"/>
      <c r="G661" s="619"/>
      <c r="H661" s="619"/>
      <c r="I661" s="619" t="s">
        <v>136</v>
      </c>
      <c r="J661" s="619">
        <f>+J658+J645</f>
        <v>440.4</v>
      </c>
      <c r="K661" s="619">
        <f>+K658+K645</f>
        <v>1652.92</v>
      </c>
      <c r="L661" s="791"/>
    </row>
    <row r="662" spans="1:12" s="257" customFormat="1" ht="18.75" customHeight="1" x14ac:dyDescent="0.3">
      <c r="A662" s="25"/>
      <c r="B662" s="20"/>
      <c r="C662" s="20"/>
      <c r="D662" s="25"/>
      <c r="E662" s="24"/>
      <c r="F662" s="657"/>
      <c r="G662" s="610"/>
      <c r="H662" s="609"/>
      <c r="I662" s="609"/>
      <c r="J662" s="610"/>
      <c r="K662" s="1195"/>
      <c r="L662" s="791"/>
    </row>
    <row r="663" spans="1:12" s="257" customFormat="1" ht="18.75" customHeight="1" x14ac:dyDescent="0.3">
      <c r="A663" s="25"/>
      <c r="B663" s="20"/>
      <c r="C663" s="20"/>
      <c r="D663" s="25"/>
      <c r="E663" s="24"/>
      <c r="F663" s="606"/>
      <c r="G663" s="610"/>
      <c r="H663" s="609"/>
      <c r="I663" s="609"/>
      <c r="J663" s="610"/>
      <c r="K663" s="1195"/>
      <c r="L663" s="791"/>
    </row>
    <row r="664" spans="1:12" s="257" customFormat="1" x14ac:dyDescent="0.3">
      <c r="A664" s="461"/>
      <c r="B664" s="461"/>
      <c r="C664" s="461"/>
      <c r="D664" s="461"/>
      <c r="E664" s="461"/>
      <c r="F664" s="660"/>
      <c r="G664" s="622"/>
      <c r="H664" s="621"/>
      <c r="I664" s="621"/>
      <c r="J664" s="621"/>
      <c r="K664" s="621"/>
      <c r="L664" s="791"/>
    </row>
    <row r="665" spans="1:12" s="257" customFormat="1" x14ac:dyDescent="0.3">
      <c r="A665" s="461"/>
      <c r="B665" s="36"/>
      <c r="C665" s="462"/>
      <c r="D665" s="463"/>
      <c r="E665" s="463"/>
      <c r="F665" s="659"/>
      <c r="G665" s="621"/>
      <c r="H665" s="621"/>
      <c r="I665" s="621"/>
      <c r="J665" s="621"/>
      <c r="K665" s="621"/>
      <c r="L665" s="791"/>
    </row>
    <row r="666" spans="1:12" s="257" customFormat="1" ht="18.75" customHeight="1" x14ac:dyDescent="0.3">
      <c r="A666" s="25"/>
      <c r="B666" s="37" t="s">
        <v>130</v>
      </c>
      <c r="C666" s="25"/>
      <c r="D666" s="94" t="s">
        <v>131</v>
      </c>
      <c r="E666" s="20"/>
      <c r="F666" s="606"/>
      <c r="G666" s="610"/>
      <c r="H666" s="623" t="s">
        <v>130</v>
      </c>
      <c r="I666" s="610"/>
      <c r="J666" s="624" t="s">
        <v>131</v>
      </c>
      <c r="K666" s="609"/>
      <c r="L666" s="791"/>
    </row>
    <row r="667" spans="1:12" s="257" customFormat="1" ht="51.75" customHeight="1" x14ac:dyDescent="0.3">
      <c r="A667" s="25"/>
      <c r="B667" s="38" t="s">
        <v>132</v>
      </c>
      <c r="C667" s="25"/>
      <c r="D667" s="38" t="s">
        <v>140</v>
      </c>
      <c r="E667" s="39"/>
      <c r="F667" s="606"/>
      <c r="G667" s="610"/>
      <c r="H667" s="625" t="s">
        <v>139</v>
      </c>
      <c r="I667" s="610"/>
      <c r="J667" s="625" t="s">
        <v>140</v>
      </c>
      <c r="K667" s="626"/>
      <c r="L667" s="791"/>
    </row>
    <row r="668" spans="1:12" s="257" customFormat="1" x14ac:dyDescent="0.3">
      <c r="A668" s="25"/>
      <c r="B668" s="20"/>
      <c r="C668" s="20"/>
      <c r="D668" s="20"/>
      <c r="E668" s="20"/>
      <c r="F668" s="656"/>
      <c r="G668" s="610"/>
      <c r="H668" s="609"/>
      <c r="I668" s="609"/>
      <c r="J668" s="609"/>
      <c r="K668" s="609"/>
      <c r="L668" s="791"/>
    </row>
    <row r="669" spans="1:12" s="31" customFormat="1" x14ac:dyDescent="0.3">
      <c r="A669" s="1201"/>
      <c r="B669" s="1202"/>
      <c r="C669" s="1202"/>
      <c r="D669" s="1202"/>
      <c r="E669" s="1202"/>
      <c r="F669" s="1187"/>
      <c r="G669" s="1201"/>
      <c r="H669" s="1202"/>
      <c r="I669" s="1202"/>
      <c r="J669" s="1202"/>
      <c r="K669" s="1202"/>
      <c r="L669" s="797"/>
    </row>
    <row r="670" spans="1:12" s="257" customFormat="1" ht="18.75" customHeight="1" x14ac:dyDescent="0.3">
      <c r="A670" s="1197"/>
      <c r="B670" s="1198"/>
      <c r="C670" s="1198"/>
      <c r="D670" s="1198"/>
      <c r="E670" s="1198"/>
      <c r="F670" s="1187"/>
      <c r="G670" s="1197"/>
      <c r="H670" s="1198"/>
      <c r="I670" s="1198"/>
      <c r="J670" s="1198"/>
      <c r="K670" s="1198"/>
      <c r="L670" s="791"/>
    </row>
    <row r="671" spans="1:12" x14ac:dyDescent="0.3">
      <c r="A671" s="25"/>
      <c r="B671" s="20"/>
      <c r="C671" s="20"/>
      <c r="D671" s="20"/>
      <c r="E671" s="20"/>
      <c r="F671" s="1187"/>
      <c r="G671" s="610"/>
    </row>
    <row r="672" spans="1:12" s="25" customFormat="1" ht="18.75" customHeight="1" x14ac:dyDescent="0.3">
      <c r="B672" s="22" t="s">
        <v>115</v>
      </c>
      <c r="C672" s="20"/>
      <c r="D672" s="20"/>
      <c r="E672" s="20"/>
      <c r="F672" s="1187"/>
      <c r="G672" s="610"/>
      <c r="H672" s="611" t="s">
        <v>115</v>
      </c>
      <c r="I672" s="609"/>
      <c r="J672" s="609"/>
      <c r="K672" s="609"/>
      <c r="L672" s="788"/>
    </row>
    <row r="673" spans="1:16" s="25" customFormat="1" ht="18.75" customHeight="1" x14ac:dyDescent="0.3">
      <c r="B673" s="22" t="s">
        <v>137</v>
      </c>
      <c r="C673" s="20"/>
      <c r="D673" s="20"/>
      <c r="E673" s="20"/>
      <c r="F673" s="1187"/>
      <c r="G673" s="610"/>
      <c r="H673" s="611" t="s">
        <v>138</v>
      </c>
      <c r="I673" s="609"/>
      <c r="J673" s="609"/>
      <c r="K673" s="609"/>
      <c r="L673" s="788"/>
    </row>
    <row r="674" spans="1:16" s="25" customFormat="1" ht="18.75" customHeight="1" x14ac:dyDescent="0.3">
      <c r="B674" s="20"/>
      <c r="C674" s="20"/>
      <c r="D674" s="20"/>
      <c r="E674" s="20"/>
      <c r="F674" s="1187"/>
      <c r="G674" s="610"/>
      <c r="H674" s="609"/>
      <c r="I674" s="609"/>
      <c r="J674" s="609"/>
      <c r="K674" s="609"/>
      <c r="L674" s="788"/>
    </row>
    <row r="675" spans="1:16" s="25" customFormat="1" ht="18.75" customHeight="1" x14ac:dyDescent="0.3">
      <c r="B675" s="20"/>
      <c r="C675" s="20"/>
      <c r="E675" s="603" t="s">
        <v>116</v>
      </c>
      <c r="F675" s="1187"/>
      <c r="G675" s="610"/>
      <c r="H675" s="609"/>
      <c r="I675" s="609"/>
      <c r="J675" s="610"/>
      <c r="K675" s="612" t="s">
        <v>116</v>
      </c>
      <c r="L675" s="789"/>
      <c r="M675" s="603"/>
      <c r="N675" s="603"/>
      <c r="O675" s="603"/>
      <c r="P675" s="603"/>
    </row>
    <row r="676" spans="1:16" s="25" customFormat="1" ht="18.75" customHeight="1" x14ac:dyDescent="0.3">
      <c r="B676" s="20"/>
      <c r="C676" s="20"/>
      <c r="E676" s="603" t="s">
        <v>134</v>
      </c>
      <c r="F676" s="1187"/>
      <c r="G676" s="610"/>
      <c r="H676" s="609"/>
      <c r="I676" s="609"/>
      <c r="J676" s="610"/>
      <c r="K676" s="612" t="s">
        <v>134</v>
      </c>
      <c r="L676" s="789"/>
      <c r="M676" s="603"/>
      <c r="N676" s="603"/>
      <c r="O676" s="603"/>
      <c r="P676" s="603"/>
    </row>
    <row r="677" spans="1:16" s="25" customFormat="1" ht="18.75" customHeight="1" x14ac:dyDescent="0.3">
      <c r="B677" s="20"/>
      <c r="C677" s="20"/>
      <c r="E677" s="603" t="s">
        <v>117</v>
      </c>
      <c r="F677" s="1187"/>
      <c r="G677" s="610"/>
      <c r="H677" s="609"/>
      <c r="I677" s="609"/>
      <c r="J677" s="610"/>
      <c r="K677" s="612" t="s">
        <v>117</v>
      </c>
      <c r="L677" s="789"/>
      <c r="M677" s="603"/>
      <c r="N677" s="603"/>
      <c r="O677" s="603"/>
      <c r="P677" s="603"/>
    </row>
    <row r="678" spans="1:16" s="25" customFormat="1" ht="18.75" customHeight="1" x14ac:dyDescent="0.3">
      <c r="B678" s="20"/>
      <c r="C678" s="20"/>
      <c r="E678" s="603" t="s">
        <v>417</v>
      </c>
      <c r="F678" s="1187"/>
      <c r="G678" s="610"/>
      <c r="H678" s="609"/>
      <c r="I678" s="609"/>
      <c r="J678" s="610"/>
      <c r="K678" s="612" t="s">
        <v>417</v>
      </c>
      <c r="L678" s="789"/>
      <c r="M678" s="603"/>
      <c r="N678" s="603"/>
      <c r="O678" s="603"/>
      <c r="P678" s="603"/>
    </row>
    <row r="679" spans="1:16" s="25" customFormat="1" ht="18.75" customHeight="1" x14ac:dyDescent="0.3">
      <c r="B679" s="20"/>
      <c r="C679" s="20"/>
      <c r="D679" s="20"/>
      <c r="E679" s="20"/>
      <c r="F679" s="1186"/>
      <c r="G679" s="610"/>
      <c r="H679" s="610"/>
      <c r="I679" s="609"/>
      <c r="J679" s="609"/>
      <c r="K679" s="609"/>
      <c r="L679" s="788"/>
    </row>
    <row r="680" spans="1:16" s="25" customFormat="1" ht="18.75" customHeight="1" x14ac:dyDescent="0.3">
      <c r="B680" s="20"/>
      <c r="C680" s="20"/>
      <c r="D680" s="20"/>
      <c r="E680" s="20"/>
      <c r="F680" s="1186"/>
      <c r="G680" s="610"/>
      <c r="H680" s="609"/>
      <c r="I680" s="609"/>
      <c r="J680" s="609"/>
      <c r="K680" s="609"/>
      <c r="L680" s="788"/>
    </row>
    <row r="681" spans="1:16" s="25" customFormat="1" ht="18.75" customHeight="1" x14ac:dyDescent="0.3">
      <c r="B681" s="20"/>
      <c r="C681" s="20"/>
      <c r="D681" s="20"/>
      <c r="E681" s="20"/>
      <c r="F681" s="1186"/>
      <c r="G681" s="610"/>
      <c r="H681" s="609"/>
      <c r="I681" s="609"/>
      <c r="J681" s="609"/>
      <c r="K681" s="609"/>
      <c r="L681" s="788"/>
    </row>
    <row r="682" spans="1:16" s="25" customFormat="1" ht="18.75" customHeight="1" x14ac:dyDescent="0.3">
      <c r="B682" s="1612" t="s">
        <v>119</v>
      </c>
      <c r="C682" s="1612"/>
      <c r="D682" s="1612"/>
      <c r="E682" s="26"/>
      <c r="F682" s="1187"/>
      <c r="G682" s="610"/>
      <c r="H682" s="1625" t="s">
        <v>119</v>
      </c>
      <c r="I682" s="1625"/>
      <c r="J682" s="1625"/>
      <c r="K682" s="613"/>
      <c r="L682" s="788"/>
    </row>
    <row r="683" spans="1:16" s="25" customFormat="1" ht="18.75" customHeight="1" x14ac:dyDescent="0.3">
      <c r="B683" s="1610">
        <v>45434</v>
      </c>
      <c r="C683" s="1610"/>
      <c r="D683" s="1610"/>
      <c r="E683" s="27"/>
      <c r="F683" s="1187"/>
      <c r="G683" s="610"/>
      <c r="H683" s="1626">
        <f>B683</f>
        <v>45434</v>
      </c>
      <c r="I683" s="1626"/>
      <c r="J683" s="1626"/>
      <c r="K683" s="614"/>
      <c r="L683" s="788"/>
    </row>
    <row r="684" spans="1:16" s="25" customFormat="1" ht="18.75" customHeight="1" x14ac:dyDescent="0.3">
      <c r="B684" s="20"/>
      <c r="C684" s="20"/>
      <c r="D684" s="20"/>
      <c r="E684" s="27"/>
      <c r="F684" s="1187"/>
      <c r="G684" s="610"/>
      <c r="H684" s="609"/>
      <c r="I684" s="609"/>
      <c r="J684" s="609"/>
      <c r="K684" s="614"/>
      <c r="L684" s="788"/>
    </row>
    <row r="685" spans="1:16" s="25" customFormat="1" ht="18.75" customHeight="1" x14ac:dyDescent="0.3">
      <c r="B685" s="1296"/>
      <c r="C685" s="20"/>
      <c r="D685" s="20"/>
      <c r="E685" s="27"/>
      <c r="F685" s="1187"/>
      <c r="G685" s="610"/>
      <c r="H685" s="1169"/>
      <c r="I685" s="609"/>
      <c r="J685" s="609"/>
      <c r="K685" s="614"/>
      <c r="L685" s="788"/>
    </row>
    <row r="686" spans="1:16" s="25" customFormat="1" ht="18.75" customHeight="1" x14ac:dyDescent="0.3">
      <c r="A686" s="28" t="s">
        <v>120</v>
      </c>
      <c r="B686" s="29" t="s">
        <v>121</v>
      </c>
      <c r="C686" s="1611" t="s">
        <v>122</v>
      </c>
      <c r="D686" s="1611"/>
      <c r="E686" s="1611"/>
      <c r="F686" s="1187"/>
      <c r="G686" s="615" t="s">
        <v>120</v>
      </c>
      <c r="H686" s="616" t="s">
        <v>121</v>
      </c>
      <c r="I686" s="1627" t="s">
        <v>123</v>
      </c>
      <c r="J686" s="1627"/>
      <c r="K686" s="1627"/>
      <c r="L686" s="788"/>
    </row>
    <row r="687" spans="1:16" s="25" customFormat="1" ht="18.75" customHeight="1" x14ac:dyDescent="0.3">
      <c r="A687" s="28" t="s">
        <v>124</v>
      </c>
      <c r="B687" s="28" t="s">
        <v>265</v>
      </c>
      <c r="C687" s="29" t="s">
        <v>125</v>
      </c>
      <c r="D687" s="1297" t="s">
        <v>126</v>
      </c>
      <c r="E687" s="1297" t="s">
        <v>127</v>
      </c>
      <c r="F687" s="1187"/>
      <c r="G687" s="615" t="s">
        <v>124</v>
      </c>
      <c r="H687" s="615" t="s">
        <v>265</v>
      </c>
      <c r="I687" s="616" t="s">
        <v>125</v>
      </c>
      <c r="J687" s="1168" t="s">
        <v>126</v>
      </c>
      <c r="K687" s="1168" t="s">
        <v>127</v>
      </c>
      <c r="L687" s="788"/>
    </row>
    <row r="688" spans="1:16" s="25" customFormat="1" x14ac:dyDescent="0.3">
      <c r="A688" s="1297" t="s">
        <v>8</v>
      </c>
      <c r="B688" s="6" t="s">
        <v>94</v>
      </c>
      <c r="C688" s="2" t="s">
        <v>5</v>
      </c>
      <c r="D688" s="3">
        <v>60</v>
      </c>
      <c r="E688" s="3">
        <v>177.1</v>
      </c>
      <c r="F688" s="1199"/>
      <c r="G688" s="1168">
        <v>2</v>
      </c>
      <c r="H688" s="617" t="s">
        <v>94</v>
      </c>
      <c r="I688" s="618" t="s">
        <v>5</v>
      </c>
      <c r="J688" s="619">
        <v>60</v>
      </c>
      <c r="K688" s="619">
        <v>177.1</v>
      </c>
      <c r="L688" s="788"/>
    </row>
    <row r="689" spans="1:12" s="25" customFormat="1" x14ac:dyDescent="0.3">
      <c r="A689" s="1297" t="s">
        <v>3</v>
      </c>
      <c r="B689" s="6" t="s">
        <v>43</v>
      </c>
      <c r="C689" s="2" t="s">
        <v>17</v>
      </c>
      <c r="D689" s="3">
        <v>40</v>
      </c>
      <c r="E689" s="3">
        <v>242.70999999999998</v>
      </c>
      <c r="F689" s="1199"/>
      <c r="G689" s="1295" t="s">
        <v>3</v>
      </c>
      <c r="H689" s="617" t="s">
        <v>43</v>
      </c>
      <c r="I689" s="618" t="s">
        <v>44</v>
      </c>
      <c r="J689" s="619">
        <v>50</v>
      </c>
      <c r="K689" s="619">
        <v>298.71999999999997</v>
      </c>
      <c r="L689" s="788"/>
    </row>
    <row r="690" spans="1:12" s="257" customFormat="1" ht="19.5" customHeight="1" x14ac:dyDescent="0.3">
      <c r="A690" s="1297" t="s">
        <v>0</v>
      </c>
      <c r="B690" s="6" t="s">
        <v>69</v>
      </c>
      <c r="C690" s="2" t="s">
        <v>22</v>
      </c>
      <c r="D690" s="3">
        <v>24</v>
      </c>
      <c r="E690" s="3">
        <v>3.9199999999999995</v>
      </c>
      <c r="F690" s="1200"/>
      <c r="G690" s="1168" t="s">
        <v>77</v>
      </c>
      <c r="H690" s="617" t="s">
        <v>69</v>
      </c>
      <c r="I690" s="618" t="s">
        <v>22</v>
      </c>
      <c r="J690" s="619">
        <v>24</v>
      </c>
      <c r="K690" s="619">
        <v>3.9199999999999995</v>
      </c>
      <c r="L690" s="791"/>
    </row>
    <row r="691" spans="1:12" s="50" customFormat="1" x14ac:dyDescent="0.3">
      <c r="A691" s="1297" t="s">
        <v>77</v>
      </c>
      <c r="B691" s="6" t="s">
        <v>114</v>
      </c>
      <c r="C691" s="2" t="s">
        <v>2</v>
      </c>
      <c r="D691" s="3">
        <v>6</v>
      </c>
      <c r="E691" s="3">
        <v>28</v>
      </c>
      <c r="F691" s="1200"/>
      <c r="G691" s="1168" t="s">
        <v>0</v>
      </c>
      <c r="H691" s="617" t="s">
        <v>114</v>
      </c>
      <c r="I691" s="618" t="s">
        <v>2</v>
      </c>
      <c r="J691" s="619">
        <v>6</v>
      </c>
      <c r="K691" s="619">
        <v>28</v>
      </c>
      <c r="L691" s="786"/>
    </row>
    <row r="692" spans="1:12" s="50" customFormat="1" x14ac:dyDescent="0.3">
      <c r="A692" s="1297" t="s">
        <v>23</v>
      </c>
      <c r="B692" s="6" t="s">
        <v>107</v>
      </c>
      <c r="C692" s="2" t="s">
        <v>14</v>
      </c>
      <c r="D692" s="3">
        <v>3.4</v>
      </c>
      <c r="E692" s="3">
        <v>93.2</v>
      </c>
      <c r="F692" s="1200"/>
      <c r="G692" s="1168" t="s">
        <v>77</v>
      </c>
      <c r="H692" s="617" t="s">
        <v>107</v>
      </c>
      <c r="I692" s="618" t="s">
        <v>14</v>
      </c>
      <c r="J692" s="619">
        <v>3.4</v>
      </c>
      <c r="K692" s="619">
        <v>93.2</v>
      </c>
      <c r="L692" s="786"/>
    </row>
    <row r="693" spans="1:12" s="50" customFormat="1" x14ac:dyDescent="0.3">
      <c r="A693" s="1297" t="s">
        <v>51</v>
      </c>
      <c r="B693" s="6" t="s">
        <v>93</v>
      </c>
      <c r="C693" s="2" t="s">
        <v>2</v>
      </c>
      <c r="D693" s="3">
        <v>75</v>
      </c>
      <c r="E693" s="3">
        <v>92</v>
      </c>
      <c r="F693" s="656"/>
      <c r="G693" s="1297" t="s">
        <v>23</v>
      </c>
      <c r="H693" s="6" t="s">
        <v>93</v>
      </c>
      <c r="I693" s="2" t="s">
        <v>2</v>
      </c>
      <c r="J693" s="3">
        <v>75</v>
      </c>
      <c r="K693" s="3">
        <v>92</v>
      </c>
      <c r="L693" s="786"/>
    </row>
    <row r="694" spans="1:12" s="25" customFormat="1" x14ac:dyDescent="0.3">
      <c r="A694" s="5"/>
      <c r="B694" s="6"/>
      <c r="C694" s="2"/>
      <c r="D694" s="3"/>
      <c r="E694" s="3"/>
      <c r="F694" s="1200"/>
      <c r="G694" s="620"/>
      <c r="H694" s="617"/>
      <c r="I694" s="618"/>
      <c r="J694" s="619"/>
      <c r="K694" s="619"/>
      <c r="L694" s="788"/>
    </row>
    <row r="695" spans="1:12" s="25" customFormat="1" x14ac:dyDescent="0.3">
      <c r="A695" s="5"/>
      <c r="B695" s="6"/>
      <c r="C695" s="2"/>
      <c r="D695" s="3"/>
      <c r="E695" s="3"/>
      <c r="F695" s="1200"/>
      <c r="G695" s="620"/>
      <c r="H695" s="617"/>
      <c r="I695" s="618"/>
      <c r="J695" s="619"/>
      <c r="K695" s="619"/>
      <c r="L695" s="788"/>
    </row>
    <row r="696" spans="1:12" s="25" customFormat="1" x14ac:dyDescent="0.3">
      <c r="A696" s="5"/>
      <c r="B696" s="6"/>
      <c r="C696" s="2" t="s">
        <v>128</v>
      </c>
      <c r="D696" s="3">
        <f>SUM(D688:D694)</f>
        <v>208.4</v>
      </c>
      <c r="E696" s="3">
        <f>SUM(E688:E694)</f>
        <v>636.92999999999995</v>
      </c>
      <c r="F696" s="1200"/>
      <c r="G696" s="620"/>
      <c r="H696" s="617"/>
      <c r="I696" s="618" t="s">
        <v>128</v>
      </c>
      <c r="J696" s="619">
        <f>SUM(J688:J694)</f>
        <v>218.4</v>
      </c>
      <c r="K696" s="619">
        <f>SUM(K688:K694)</f>
        <v>692.93999999999994</v>
      </c>
      <c r="L696" s="788"/>
    </row>
    <row r="697" spans="1:12" s="25" customFormat="1" x14ac:dyDescent="0.3">
      <c r="A697" s="5"/>
      <c r="B697" s="6"/>
      <c r="C697" s="2"/>
      <c r="D697" s="3"/>
      <c r="E697" s="3"/>
      <c r="F697" s="1200"/>
      <c r="G697" s="620"/>
      <c r="H697" s="617"/>
      <c r="I697" s="618"/>
      <c r="J697" s="619"/>
      <c r="K697" s="619"/>
      <c r="L697" s="788"/>
    </row>
    <row r="698" spans="1:12" s="25" customFormat="1" x14ac:dyDescent="0.3">
      <c r="A698" s="5"/>
      <c r="B698" s="6"/>
      <c r="C698" s="2"/>
      <c r="D698" s="3"/>
      <c r="E698" s="3"/>
      <c r="F698" s="1200"/>
      <c r="G698" s="620"/>
      <c r="H698" s="617"/>
      <c r="I698" s="618"/>
      <c r="J698" s="619"/>
      <c r="K698" s="619"/>
      <c r="L698" s="788"/>
    </row>
    <row r="699" spans="1:12" s="25" customFormat="1" x14ac:dyDescent="0.3">
      <c r="A699" s="28" t="s">
        <v>124</v>
      </c>
      <c r="B699" s="3" t="s">
        <v>259</v>
      </c>
      <c r="C699" s="2" t="s">
        <v>125</v>
      </c>
      <c r="D699" s="3" t="s">
        <v>126</v>
      </c>
      <c r="E699" s="3" t="s">
        <v>127</v>
      </c>
      <c r="F699" s="1200"/>
      <c r="G699" s="615" t="s">
        <v>124</v>
      </c>
      <c r="H699" s="619" t="s">
        <v>247</v>
      </c>
      <c r="I699" s="618" t="s">
        <v>125</v>
      </c>
      <c r="J699" s="619" t="s">
        <v>126</v>
      </c>
      <c r="K699" s="619" t="s">
        <v>127</v>
      </c>
      <c r="L699" s="788"/>
    </row>
    <row r="700" spans="1:12" s="25" customFormat="1" x14ac:dyDescent="0.3">
      <c r="A700" s="1297">
        <v>1</v>
      </c>
      <c r="B700" s="6" t="s">
        <v>100</v>
      </c>
      <c r="C700" s="2" t="s">
        <v>9</v>
      </c>
      <c r="D700" s="3">
        <v>60</v>
      </c>
      <c r="E700" s="3">
        <v>287.25</v>
      </c>
      <c r="F700" s="606"/>
      <c r="G700" s="1297">
        <v>1</v>
      </c>
      <c r="H700" s="6" t="s">
        <v>100</v>
      </c>
      <c r="I700" s="2" t="s">
        <v>9</v>
      </c>
      <c r="J700" s="3">
        <v>60</v>
      </c>
      <c r="K700" s="3">
        <v>287.25</v>
      </c>
      <c r="L700" s="788"/>
    </row>
    <row r="701" spans="1:12" s="8" customFormat="1" x14ac:dyDescent="0.3">
      <c r="A701" s="1297">
        <v>2</v>
      </c>
      <c r="B701" s="6" t="s">
        <v>30</v>
      </c>
      <c r="C701" s="2" t="s">
        <v>28</v>
      </c>
      <c r="D701" s="3">
        <v>70</v>
      </c>
      <c r="E701" s="3">
        <v>222</v>
      </c>
      <c r="F701" s="1187"/>
      <c r="G701" s="1168">
        <v>2</v>
      </c>
      <c r="H701" s="617" t="s">
        <v>30</v>
      </c>
      <c r="I701" s="618" t="s">
        <v>7</v>
      </c>
      <c r="J701" s="619">
        <v>90</v>
      </c>
      <c r="K701" s="619">
        <v>333</v>
      </c>
      <c r="L701" s="786"/>
    </row>
    <row r="702" spans="1:12" s="25" customFormat="1" x14ac:dyDescent="0.3">
      <c r="A702" s="1297" t="s">
        <v>0</v>
      </c>
      <c r="B702" s="6" t="s">
        <v>260</v>
      </c>
      <c r="C702" s="2" t="s">
        <v>17</v>
      </c>
      <c r="D702" s="3">
        <v>20</v>
      </c>
      <c r="E702" s="3">
        <v>182.25</v>
      </c>
      <c r="F702" s="1200"/>
      <c r="G702" s="1168" t="s">
        <v>0</v>
      </c>
      <c r="H702" s="617" t="s">
        <v>260</v>
      </c>
      <c r="I702" s="618" t="s">
        <v>44</v>
      </c>
      <c r="J702" s="619">
        <v>25</v>
      </c>
      <c r="K702" s="619">
        <v>218.7</v>
      </c>
      <c r="L702" s="788"/>
    </row>
    <row r="703" spans="1:12" s="50" customFormat="1" x14ac:dyDescent="0.3">
      <c r="A703" s="1297" t="s">
        <v>77</v>
      </c>
      <c r="B703" s="6" t="s">
        <v>69</v>
      </c>
      <c r="C703" s="2" t="s">
        <v>22</v>
      </c>
      <c r="D703" s="3">
        <v>24</v>
      </c>
      <c r="E703" s="3">
        <v>3.9199999999999995</v>
      </c>
      <c r="F703" s="1186"/>
      <c r="G703" s="1168" t="s">
        <v>77</v>
      </c>
      <c r="H703" s="617" t="s">
        <v>69</v>
      </c>
      <c r="I703" s="618" t="s">
        <v>22</v>
      </c>
      <c r="J703" s="619">
        <v>24</v>
      </c>
      <c r="K703" s="619">
        <v>3.9199999999999995</v>
      </c>
      <c r="L703" s="786"/>
    </row>
    <row r="704" spans="1:12" s="50" customFormat="1" x14ac:dyDescent="0.3">
      <c r="A704" s="1297" t="s">
        <v>23</v>
      </c>
      <c r="B704" s="6" t="s">
        <v>144</v>
      </c>
      <c r="C704" s="2" t="s">
        <v>2</v>
      </c>
      <c r="D704" s="3">
        <v>15</v>
      </c>
      <c r="E704" s="3">
        <v>88</v>
      </c>
      <c r="F704" s="1186"/>
      <c r="G704" s="1168" t="s">
        <v>23</v>
      </c>
      <c r="H704" s="617" t="s">
        <v>144</v>
      </c>
      <c r="I704" s="618" t="s">
        <v>2</v>
      </c>
      <c r="J704" s="619">
        <v>15</v>
      </c>
      <c r="K704" s="619">
        <v>88</v>
      </c>
      <c r="L704" s="786"/>
    </row>
    <row r="705" spans="1:12" s="50" customFormat="1" x14ac:dyDescent="0.3">
      <c r="A705" s="1297" t="s">
        <v>51</v>
      </c>
      <c r="B705" s="6" t="s">
        <v>107</v>
      </c>
      <c r="C705" s="2" t="s">
        <v>14</v>
      </c>
      <c r="D705" s="3">
        <v>3.4</v>
      </c>
      <c r="E705" s="3">
        <v>93.2</v>
      </c>
      <c r="F705" s="1200"/>
      <c r="G705" s="1168" t="s">
        <v>51</v>
      </c>
      <c r="H705" s="617" t="s">
        <v>107</v>
      </c>
      <c r="I705" s="618" t="s">
        <v>14</v>
      </c>
      <c r="J705" s="619">
        <v>3.4</v>
      </c>
      <c r="K705" s="619">
        <v>93.2</v>
      </c>
      <c r="L705" s="786"/>
    </row>
    <row r="706" spans="1:12" s="25" customFormat="1" ht="19.5" customHeight="1" x14ac:dyDescent="0.3">
      <c r="A706" s="1297" t="s">
        <v>15</v>
      </c>
      <c r="B706" s="6" t="s">
        <v>108</v>
      </c>
      <c r="C706" s="2" t="s">
        <v>65</v>
      </c>
      <c r="D706" s="3">
        <v>1.2</v>
      </c>
      <c r="E706" s="3">
        <v>21.5</v>
      </c>
      <c r="F706" s="1186"/>
      <c r="G706" s="1168" t="s">
        <v>15</v>
      </c>
      <c r="H706" s="617" t="s">
        <v>108</v>
      </c>
      <c r="I706" s="618" t="s">
        <v>65</v>
      </c>
      <c r="J706" s="619">
        <v>1.2</v>
      </c>
      <c r="K706" s="619">
        <v>21.5</v>
      </c>
      <c r="L706" s="788"/>
    </row>
    <row r="707" spans="1:12" s="25" customFormat="1" x14ac:dyDescent="0.3">
      <c r="A707" s="5"/>
      <c r="B707" s="6"/>
      <c r="C707" s="2"/>
      <c r="D707" s="3"/>
      <c r="E707" s="3"/>
      <c r="F707" s="1186"/>
      <c r="G707" s="620"/>
      <c r="H707" s="617"/>
      <c r="I707" s="618"/>
      <c r="J707" s="619"/>
      <c r="K707" s="619"/>
      <c r="L707" s="788"/>
    </row>
    <row r="708" spans="1:12" s="50" customFormat="1" x14ac:dyDescent="0.3">
      <c r="A708" s="5"/>
      <c r="B708" s="6"/>
      <c r="C708" s="2"/>
      <c r="D708" s="3"/>
      <c r="E708" s="3"/>
      <c r="F708" s="1170"/>
      <c r="G708" s="620"/>
      <c r="H708" s="617"/>
      <c r="I708" s="618"/>
      <c r="J708" s="619"/>
      <c r="K708" s="619"/>
      <c r="L708" s="792"/>
    </row>
    <row r="709" spans="1:12" s="50" customFormat="1" x14ac:dyDescent="0.3">
      <c r="A709" s="5"/>
      <c r="B709" s="6"/>
      <c r="C709" s="2"/>
      <c r="D709" s="3"/>
      <c r="E709" s="3"/>
      <c r="F709" s="1170"/>
      <c r="G709" s="620"/>
      <c r="H709" s="617"/>
      <c r="I709" s="618"/>
      <c r="J709" s="619"/>
      <c r="K709" s="619"/>
      <c r="L709" s="792"/>
    </row>
    <row r="710" spans="1:12" s="25" customFormat="1" x14ac:dyDescent="0.3">
      <c r="A710" s="1297"/>
      <c r="B710" s="6"/>
      <c r="C710" s="2" t="s">
        <v>128</v>
      </c>
      <c r="D710" s="3">
        <f>SUM(D700:D709)</f>
        <v>193.6</v>
      </c>
      <c r="E710" s="3">
        <f>SUM(E700:E709)</f>
        <v>898.12</v>
      </c>
      <c r="F710" s="1222"/>
      <c r="G710" s="1215"/>
      <c r="H710" s="1216"/>
      <c r="I710" s="1217" t="s">
        <v>128</v>
      </c>
      <c r="J710" s="1218">
        <f>SUM(J700:J709)</f>
        <v>218.6</v>
      </c>
      <c r="K710" s="1218">
        <f>SUM(K700:K709)</f>
        <v>1045.57</v>
      </c>
      <c r="L710" s="788"/>
    </row>
    <row r="711" spans="1:12" s="25" customFormat="1" x14ac:dyDescent="0.3">
      <c r="A711" s="5"/>
      <c r="B711" s="6"/>
      <c r="C711" s="2"/>
      <c r="D711" s="3"/>
      <c r="E711" s="3"/>
      <c r="F711" s="1222"/>
      <c r="G711" s="1220"/>
      <c r="H711" s="1216"/>
      <c r="I711" s="1217"/>
      <c r="J711" s="1218"/>
      <c r="K711" s="1218"/>
      <c r="L711" s="788"/>
    </row>
    <row r="712" spans="1:12" s="25" customFormat="1" x14ac:dyDescent="0.3">
      <c r="A712" s="5"/>
      <c r="B712" s="6"/>
      <c r="C712" s="2"/>
      <c r="D712" s="3"/>
      <c r="E712" s="3"/>
      <c r="F712" s="1222"/>
      <c r="G712" s="1220"/>
      <c r="H712" s="1216"/>
      <c r="I712" s="1217"/>
      <c r="J712" s="1218"/>
      <c r="K712" s="1218"/>
      <c r="L712" s="788"/>
    </row>
    <row r="713" spans="1:12" s="25" customFormat="1" x14ac:dyDescent="0.3">
      <c r="A713" s="1297"/>
      <c r="B713" s="6"/>
      <c r="C713" s="2" t="s">
        <v>136</v>
      </c>
      <c r="D713" s="3">
        <f>+D710+D696</f>
        <v>402</v>
      </c>
      <c r="E713" s="3">
        <f>+E710+E696</f>
        <v>1535.05</v>
      </c>
      <c r="F713" s="1222"/>
      <c r="G713" s="1218"/>
      <c r="H713" s="1218"/>
      <c r="I713" s="1218" t="s">
        <v>136</v>
      </c>
      <c r="J713" s="1218">
        <f>+J710+J696</f>
        <v>437</v>
      </c>
      <c r="K713" s="1218">
        <f>+K710+K696</f>
        <v>1738.5099999999998</v>
      </c>
      <c r="L713" s="788"/>
    </row>
    <row r="714" spans="1:12" s="25" customFormat="1" ht="18.75" customHeight="1" x14ac:dyDescent="0.3">
      <c r="B714" s="20"/>
      <c r="C714" s="20"/>
      <c r="E714" s="24"/>
      <c r="F714" s="1222"/>
      <c r="G714" s="1224"/>
      <c r="H714" s="1223"/>
      <c r="I714" s="1223"/>
      <c r="J714" s="1224"/>
      <c r="K714" s="1225"/>
      <c r="L714" s="788"/>
    </row>
    <row r="715" spans="1:12" s="25" customFormat="1" ht="18.75" customHeight="1" x14ac:dyDescent="0.3">
      <c r="B715" s="20"/>
      <c r="C715" s="20"/>
      <c r="E715" s="24"/>
      <c r="F715" s="1219"/>
      <c r="G715" s="1224"/>
      <c r="H715" s="1223"/>
      <c r="I715" s="1223"/>
      <c r="J715" s="1224"/>
      <c r="K715" s="1225"/>
      <c r="L715" s="788"/>
    </row>
    <row r="716" spans="1:12" s="25" customFormat="1" x14ac:dyDescent="0.3">
      <c r="A716" s="461"/>
      <c r="B716" s="461"/>
      <c r="C716" s="461"/>
      <c r="D716" s="461"/>
      <c r="E716" s="461"/>
      <c r="F716" s="1226"/>
      <c r="G716" s="1227"/>
      <c r="H716" s="1228"/>
      <c r="I716" s="1228"/>
      <c r="J716" s="1228"/>
      <c r="K716" s="1228"/>
      <c r="L716" s="788"/>
    </row>
    <row r="717" spans="1:12" s="25" customFormat="1" x14ac:dyDescent="0.3">
      <c r="A717" s="461"/>
      <c r="B717" s="36"/>
      <c r="C717" s="462"/>
      <c r="D717" s="463"/>
      <c r="E717" s="463"/>
      <c r="F717" s="1229"/>
      <c r="G717" s="1228"/>
      <c r="H717" s="1228"/>
      <c r="I717" s="1228"/>
      <c r="J717" s="1228"/>
      <c r="K717" s="1228"/>
      <c r="L717" s="788"/>
    </row>
    <row r="718" spans="1:12" s="25" customFormat="1" ht="18.75" customHeight="1" x14ac:dyDescent="0.3">
      <c r="B718" s="37" t="s">
        <v>130</v>
      </c>
      <c r="D718" s="94" t="s">
        <v>131</v>
      </c>
      <c r="E718" s="20"/>
      <c r="F718" s="1219"/>
      <c r="G718" s="1224"/>
      <c r="H718" s="1230" t="s">
        <v>130</v>
      </c>
      <c r="I718" s="1224"/>
      <c r="J718" s="1231" t="s">
        <v>131</v>
      </c>
      <c r="K718" s="1223"/>
      <c r="L718" s="788"/>
    </row>
    <row r="719" spans="1:12" s="25" customFormat="1" ht="51.75" customHeight="1" x14ac:dyDescent="0.3">
      <c r="B719" s="38" t="s">
        <v>132</v>
      </c>
      <c r="D719" s="38" t="s">
        <v>140</v>
      </c>
      <c r="E719" s="39"/>
      <c r="F719" s="1219"/>
      <c r="G719" s="1224"/>
      <c r="H719" s="1232" t="s">
        <v>139</v>
      </c>
      <c r="I719" s="1224"/>
      <c r="J719" s="1232" t="s">
        <v>140</v>
      </c>
      <c r="K719" s="1233"/>
      <c r="L719" s="788"/>
    </row>
    <row r="720" spans="1:12" s="25" customFormat="1" x14ac:dyDescent="0.3">
      <c r="B720" s="20"/>
      <c r="C720" s="20"/>
      <c r="D720" s="20"/>
      <c r="E720" s="20"/>
      <c r="F720" s="1186"/>
      <c r="G720" s="610"/>
      <c r="H720" s="609"/>
      <c r="I720" s="609"/>
      <c r="J720" s="609"/>
      <c r="K720" s="609"/>
      <c r="L720" s="788"/>
    </row>
    <row r="721" spans="1:16" x14ac:dyDescent="0.3">
      <c r="A721" s="848"/>
      <c r="B721" s="849"/>
      <c r="C721" s="849"/>
      <c r="D721" s="849"/>
      <c r="E721" s="849"/>
      <c r="F721" s="1187"/>
      <c r="G721" s="1201"/>
      <c r="H721" s="1202"/>
      <c r="I721" s="1202"/>
      <c r="J721" s="1202"/>
      <c r="K721" s="1202"/>
    </row>
    <row r="722" spans="1:16" s="25" customFormat="1" ht="18.75" customHeight="1" x14ac:dyDescent="0.3">
      <c r="A722" s="96"/>
      <c r="B722" s="19"/>
      <c r="C722" s="19"/>
      <c r="D722" s="19"/>
      <c r="E722" s="19"/>
      <c r="F722" s="1187"/>
      <c r="G722" s="1197"/>
      <c r="H722" s="1198"/>
      <c r="I722" s="1198"/>
      <c r="J722" s="1198"/>
      <c r="K722" s="1198"/>
      <c r="L722" s="788"/>
    </row>
    <row r="723" spans="1:16" x14ac:dyDescent="0.3">
      <c r="A723" s="25"/>
      <c r="B723" s="20"/>
      <c r="C723" s="20"/>
      <c r="D723" s="20"/>
      <c r="E723" s="20"/>
      <c r="F723" s="1187"/>
      <c r="G723" s="610"/>
    </row>
    <row r="724" spans="1:16" s="25" customFormat="1" ht="18.75" customHeight="1" x14ac:dyDescent="0.3">
      <c r="B724" s="22" t="s">
        <v>115</v>
      </c>
      <c r="C724" s="20"/>
      <c r="D724" s="20"/>
      <c r="E724" s="20"/>
      <c r="F724" s="1187"/>
      <c r="G724" s="610"/>
      <c r="H724" s="611" t="s">
        <v>115</v>
      </c>
      <c r="I724" s="609"/>
      <c r="J724" s="609"/>
      <c r="K724" s="609"/>
      <c r="L724" s="788"/>
    </row>
    <row r="725" spans="1:16" s="25" customFormat="1" ht="18.75" customHeight="1" x14ac:dyDescent="0.3">
      <c r="B725" s="22" t="s">
        <v>137</v>
      </c>
      <c r="C725" s="20"/>
      <c r="D725" s="20"/>
      <c r="E725" s="20"/>
      <c r="F725" s="1187"/>
      <c r="G725" s="610"/>
      <c r="H725" s="611" t="s">
        <v>138</v>
      </c>
      <c r="I725" s="609"/>
      <c r="J725" s="609"/>
      <c r="K725" s="609"/>
      <c r="L725" s="788"/>
    </row>
    <row r="726" spans="1:16" s="25" customFormat="1" ht="18.75" customHeight="1" x14ac:dyDescent="0.3">
      <c r="B726" s="20"/>
      <c r="C726" s="20"/>
      <c r="D726" s="20"/>
      <c r="E726" s="20"/>
      <c r="F726" s="1187"/>
      <c r="G726" s="610"/>
      <c r="H726" s="609"/>
      <c r="I726" s="609"/>
      <c r="J726" s="609"/>
      <c r="K726" s="609"/>
      <c r="L726" s="788"/>
    </row>
    <row r="727" spans="1:16" s="25" customFormat="1" ht="18.75" customHeight="1" x14ac:dyDescent="0.3">
      <c r="B727" s="20"/>
      <c r="C727" s="20"/>
      <c r="E727" s="603" t="s">
        <v>116</v>
      </c>
      <c r="F727" s="1187"/>
      <c r="G727" s="610"/>
      <c r="H727" s="609"/>
      <c r="I727" s="609"/>
      <c r="J727" s="610"/>
      <c r="K727" s="612" t="s">
        <v>116</v>
      </c>
      <c r="L727" s="789"/>
      <c r="M727" s="603"/>
      <c r="N727" s="603"/>
      <c r="O727" s="603"/>
      <c r="P727" s="603"/>
    </row>
    <row r="728" spans="1:16" s="25" customFormat="1" ht="18.75" customHeight="1" x14ac:dyDescent="0.3">
      <c r="B728" s="20"/>
      <c r="C728" s="20"/>
      <c r="E728" s="603" t="s">
        <v>134</v>
      </c>
      <c r="F728" s="1187"/>
      <c r="G728" s="610"/>
      <c r="H728" s="609"/>
      <c r="I728" s="609"/>
      <c r="J728" s="610"/>
      <c r="K728" s="612" t="s">
        <v>134</v>
      </c>
      <c r="L728" s="789"/>
      <c r="M728" s="603"/>
      <c r="N728" s="603"/>
      <c r="O728" s="603"/>
      <c r="P728" s="603"/>
    </row>
    <row r="729" spans="1:16" s="25" customFormat="1" ht="18.75" customHeight="1" x14ac:dyDescent="0.3">
      <c r="B729" s="20"/>
      <c r="C729" s="20"/>
      <c r="E729" s="603" t="s">
        <v>117</v>
      </c>
      <c r="F729" s="1187"/>
      <c r="G729" s="610"/>
      <c r="H729" s="609"/>
      <c r="I729" s="609"/>
      <c r="J729" s="610"/>
      <c r="K729" s="612" t="s">
        <v>117</v>
      </c>
      <c r="L729" s="789"/>
      <c r="M729" s="603"/>
      <c r="N729" s="603"/>
      <c r="O729" s="603"/>
      <c r="P729" s="603"/>
    </row>
    <row r="730" spans="1:16" s="25" customFormat="1" ht="18.75" customHeight="1" x14ac:dyDescent="0.3">
      <c r="B730" s="20"/>
      <c r="C730" s="20"/>
      <c r="E730" s="603" t="s">
        <v>417</v>
      </c>
      <c r="F730" s="1187"/>
      <c r="G730" s="610"/>
      <c r="H730" s="609"/>
      <c r="I730" s="609"/>
      <c r="J730" s="610"/>
      <c r="K730" s="612" t="s">
        <v>417</v>
      </c>
      <c r="L730" s="789"/>
      <c r="M730" s="603"/>
      <c r="N730" s="603"/>
      <c r="O730" s="603"/>
      <c r="P730" s="603"/>
    </row>
    <row r="731" spans="1:16" s="25" customFormat="1" ht="18.75" customHeight="1" x14ac:dyDescent="0.3">
      <c r="B731" s="20"/>
      <c r="C731" s="20"/>
      <c r="D731" s="20"/>
      <c r="E731" s="20"/>
      <c r="F731" s="1186"/>
      <c r="G731" s="610"/>
      <c r="H731" s="610"/>
      <c r="I731" s="609"/>
      <c r="J731" s="609"/>
      <c r="K731" s="609"/>
      <c r="L731" s="788"/>
    </row>
    <row r="732" spans="1:16" s="25" customFormat="1" ht="18.75" customHeight="1" x14ac:dyDescent="0.3">
      <c r="B732" s="20"/>
      <c r="C732" s="20"/>
      <c r="D732" s="20"/>
      <c r="E732" s="20"/>
      <c r="F732" s="1186"/>
      <c r="G732" s="610"/>
      <c r="H732" s="609"/>
      <c r="I732" s="609"/>
      <c r="J732" s="609"/>
      <c r="K732" s="609"/>
      <c r="L732" s="788"/>
    </row>
    <row r="733" spans="1:16" s="25" customFormat="1" ht="18.75" customHeight="1" x14ac:dyDescent="0.3">
      <c r="B733" s="20"/>
      <c r="C733" s="20"/>
      <c r="D733" s="20"/>
      <c r="E733" s="20"/>
      <c r="F733" s="1186"/>
      <c r="G733" s="610"/>
      <c r="H733" s="609"/>
      <c r="I733" s="609"/>
      <c r="J733" s="609"/>
      <c r="K733" s="609"/>
      <c r="L733" s="788"/>
    </row>
    <row r="734" spans="1:16" s="25" customFormat="1" ht="18.75" customHeight="1" x14ac:dyDescent="0.3">
      <c r="B734" s="1612" t="s">
        <v>119</v>
      </c>
      <c r="C734" s="1612"/>
      <c r="D734" s="1612"/>
      <c r="E734" s="26"/>
      <c r="F734" s="1187"/>
      <c r="G734" s="610"/>
      <c r="H734" s="1625" t="s">
        <v>119</v>
      </c>
      <c r="I734" s="1625"/>
      <c r="J734" s="1625"/>
      <c r="K734" s="613"/>
      <c r="L734" s="788"/>
    </row>
    <row r="735" spans="1:16" s="25" customFormat="1" ht="18.75" customHeight="1" x14ac:dyDescent="0.3">
      <c r="B735" s="1610">
        <v>45435</v>
      </c>
      <c r="C735" s="1610"/>
      <c r="D735" s="1610"/>
      <c r="E735" s="27"/>
      <c r="F735" s="1187"/>
      <c r="G735" s="610"/>
      <c r="H735" s="1626">
        <f>B735</f>
        <v>45435</v>
      </c>
      <c r="I735" s="1626"/>
      <c r="J735" s="1626"/>
      <c r="K735" s="614"/>
      <c r="L735" s="788"/>
    </row>
    <row r="736" spans="1:16" s="25" customFormat="1" ht="18.75" customHeight="1" x14ac:dyDescent="0.3">
      <c r="B736" s="20"/>
      <c r="C736" s="20"/>
      <c r="D736" s="20"/>
      <c r="E736" s="27"/>
      <c r="F736" s="1187"/>
      <c r="G736" s="610"/>
      <c r="H736" s="609"/>
      <c r="I736" s="609"/>
      <c r="J736" s="609"/>
      <c r="K736" s="614"/>
      <c r="L736" s="788"/>
    </row>
    <row r="737" spans="1:12" s="25" customFormat="1" ht="18.75" customHeight="1" x14ac:dyDescent="0.3">
      <c r="B737" s="1292"/>
      <c r="C737" s="20"/>
      <c r="D737" s="20"/>
      <c r="E737" s="27"/>
      <c r="F737" s="1187"/>
      <c r="G737" s="610"/>
      <c r="H737" s="1169"/>
      <c r="I737" s="609"/>
      <c r="J737" s="609"/>
      <c r="K737" s="614"/>
      <c r="L737" s="788"/>
    </row>
    <row r="738" spans="1:12" s="25" customFormat="1" ht="18.75" customHeight="1" x14ac:dyDescent="0.3">
      <c r="A738" s="28" t="s">
        <v>120</v>
      </c>
      <c r="B738" s="29" t="s">
        <v>121</v>
      </c>
      <c r="C738" s="1611" t="s">
        <v>122</v>
      </c>
      <c r="D738" s="1611"/>
      <c r="E738" s="1611"/>
      <c r="F738" s="1187"/>
      <c r="G738" s="615" t="s">
        <v>120</v>
      </c>
      <c r="H738" s="616" t="s">
        <v>121</v>
      </c>
      <c r="I738" s="1627" t="s">
        <v>123</v>
      </c>
      <c r="J738" s="1627"/>
      <c r="K738" s="1627"/>
      <c r="L738" s="788"/>
    </row>
    <row r="739" spans="1:12" s="25" customFormat="1" ht="18.75" customHeight="1" x14ac:dyDescent="0.3">
      <c r="A739" s="28" t="s">
        <v>124</v>
      </c>
      <c r="B739" s="28" t="s">
        <v>265</v>
      </c>
      <c r="C739" s="29" t="s">
        <v>125</v>
      </c>
      <c r="D739" s="1293" t="s">
        <v>126</v>
      </c>
      <c r="E739" s="1293" t="s">
        <v>127</v>
      </c>
      <c r="F739" s="1187"/>
      <c r="G739" s="615" t="s">
        <v>124</v>
      </c>
      <c r="H739" s="615" t="s">
        <v>265</v>
      </c>
      <c r="I739" s="616" t="s">
        <v>125</v>
      </c>
      <c r="J739" s="1168" t="s">
        <v>126</v>
      </c>
      <c r="K739" s="1168" t="s">
        <v>127</v>
      </c>
      <c r="L739" s="788"/>
    </row>
    <row r="740" spans="1:12" s="50" customFormat="1" x14ac:dyDescent="0.3">
      <c r="A740" s="1293" t="s">
        <v>8</v>
      </c>
      <c r="B740" s="6" t="s">
        <v>135</v>
      </c>
      <c r="C740" s="2" t="s">
        <v>33</v>
      </c>
      <c r="D740" s="3">
        <v>110</v>
      </c>
      <c r="E740" s="3">
        <v>262.82</v>
      </c>
      <c r="F740" s="1302">
        <v>95</v>
      </c>
      <c r="G740" s="1293" t="s">
        <v>8</v>
      </c>
      <c r="H740" s="6" t="s">
        <v>135</v>
      </c>
      <c r="I740" s="2" t="s">
        <v>264</v>
      </c>
      <c r="J740" s="3">
        <v>110</v>
      </c>
      <c r="K740" s="3">
        <v>282.82</v>
      </c>
      <c r="L740" s="786"/>
    </row>
    <row r="741" spans="1:12" s="50" customFormat="1" x14ac:dyDescent="0.3">
      <c r="A741" s="1293" t="s">
        <v>3</v>
      </c>
      <c r="B741" s="6" t="s">
        <v>114</v>
      </c>
      <c r="C741" s="2" t="s">
        <v>2</v>
      </c>
      <c r="D741" s="3">
        <v>6</v>
      </c>
      <c r="E741" s="3">
        <v>28</v>
      </c>
      <c r="F741" s="1200"/>
      <c r="G741" s="1295" t="s">
        <v>3</v>
      </c>
      <c r="H741" s="617" t="s">
        <v>114</v>
      </c>
      <c r="I741" s="618" t="s">
        <v>2</v>
      </c>
      <c r="J741" s="619">
        <v>6</v>
      </c>
      <c r="K741" s="619">
        <v>28</v>
      </c>
      <c r="L741" s="786"/>
    </row>
    <row r="742" spans="1:12" s="50" customFormat="1" x14ac:dyDescent="0.3">
      <c r="A742" s="1297" t="s">
        <v>0</v>
      </c>
      <c r="B742" s="6" t="s">
        <v>93</v>
      </c>
      <c r="C742" s="2" t="s">
        <v>2</v>
      </c>
      <c r="D742" s="3">
        <v>75</v>
      </c>
      <c r="E742" s="3">
        <v>92</v>
      </c>
      <c r="F742" s="656"/>
      <c r="G742" s="1297" t="s">
        <v>51</v>
      </c>
      <c r="H742" s="6" t="s">
        <v>93</v>
      </c>
      <c r="I742" s="2" t="s">
        <v>2</v>
      </c>
      <c r="J742" s="3">
        <v>75</v>
      </c>
      <c r="K742" s="3">
        <v>92</v>
      </c>
      <c r="L742" s="786"/>
    </row>
    <row r="743" spans="1:12" s="25" customFormat="1" ht="19.5" customHeight="1" x14ac:dyDescent="0.3">
      <c r="A743" s="5">
        <v>4</v>
      </c>
      <c r="B743" s="6" t="s">
        <v>80</v>
      </c>
      <c r="C743" s="2" t="s">
        <v>5</v>
      </c>
      <c r="D743" s="3">
        <v>30</v>
      </c>
      <c r="E743" s="3">
        <v>124.6</v>
      </c>
      <c r="F743" s="606"/>
      <c r="G743" s="12">
        <v>5</v>
      </c>
      <c r="H743" s="13" t="s">
        <v>80</v>
      </c>
      <c r="I743" s="14" t="s">
        <v>5</v>
      </c>
      <c r="J743" s="15">
        <v>30</v>
      </c>
      <c r="K743" s="15">
        <v>124.6</v>
      </c>
      <c r="L743" s="788"/>
    </row>
    <row r="744" spans="1:12" s="50" customFormat="1" x14ac:dyDescent="0.3">
      <c r="A744" s="1293"/>
      <c r="B744" s="6"/>
      <c r="C744" s="2"/>
      <c r="D744" s="3"/>
      <c r="E744" s="3"/>
      <c r="F744" s="1186"/>
      <c r="G744" s="1168"/>
      <c r="H744" s="617"/>
      <c r="I744" s="618"/>
      <c r="J744" s="619"/>
      <c r="K744" s="619"/>
      <c r="L744" s="786"/>
    </row>
    <row r="745" spans="1:12" s="50" customFormat="1" ht="18.75" customHeight="1" x14ac:dyDescent="0.3">
      <c r="A745" s="1293"/>
      <c r="B745" s="6"/>
      <c r="C745" s="2"/>
      <c r="D745" s="3"/>
      <c r="E745" s="3"/>
      <c r="F745" s="1187"/>
      <c r="G745" s="1168"/>
      <c r="H745" s="617"/>
      <c r="I745" s="618"/>
      <c r="J745" s="619"/>
      <c r="K745" s="619"/>
      <c r="L745" s="786"/>
    </row>
    <row r="746" spans="1:12" s="25" customFormat="1" x14ac:dyDescent="0.3">
      <c r="A746" s="5"/>
      <c r="B746" s="6"/>
      <c r="C746" s="2"/>
      <c r="D746" s="3"/>
      <c r="E746" s="3"/>
      <c r="F746" s="1200"/>
      <c r="G746" s="620"/>
      <c r="H746" s="617"/>
      <c r="I746" s="618"/>
      <c r="J746" s="619"/>
      <c r="K746" s="619"/>
      <c r="L746" s="788"/>
    </row>
    <row r="747" spans="1:12" s="25" customFormat="1" x14ac:dyDescent="0.3">
      <c r="A747" s="5"/>
      <c r="B747" s="6"/>
      <c r="C747" s="2" t="s">
        <v>128</v>
      </c>
      <c r="D747" s="3">
        <f>SUM(D740:D745)</f>
        <v>221</v>
      </c>
      <c r="E747" s="3">
        <f>SUM(E740:E745)</f>
        <v>507.41999999999996</v>
      </c>
      <c r="F747" s="1200"/>
      <c r="G747" s="620"/>
      <c r="H747" s="617"/>
      <c r="I747" s="618" t="s">
        <v>128</v>
      </c>
      <c r="J747" s="619">
        <f>SUM(J740:J745)</f>
        <v>221</v>
      </c>
      <c r="K747" s="619">
        <f>SUM(K740:K745)</f>
        <v>527.41999999999996</v>
      </c>
      <c r="L747" s="788"/>
    </row>
    <row r="748" spans="1:12" s="25" customFormat="1" x14ac:dyDescent="0.3">
      <c r="A748" s="5"/>
      <c r="B748" s="6"/>
      <c r="C748" s="2"/>
      <c r="D748" s="3"/>
      <c r="E748" s="3"/>
      <c r="F748" s="1200"/>
      <c r="G748" s="620"/>
      <c r="H748" s="617"/>
      <c r="I748" s="618"/>
      <c r="J748" s="619"/>
      <c r="K748" s="619"/>
      <c r="L748" s="788"/>
    </row>
    <row r="749" spans="1:12" s="25" customFormat="1" x14ac:dyDescent="0.3">
      <c r="A749" s="5"/>
      <c r="B749" s="6"/>
      <c r="C749" s="2"/>
      <c r="D749" s="3"/>
      <c r="E749" s="3"/>
      <c r="F749" s="1200"/>
      <c r="G749" s="620"/>
      <c r="H749" s="617"/>
      <c r="I749" s="618"/>
      <c r="J749" s="619"/>
      <c r="K749" s="619"/>
      <c r="L749" s="788"/>
    </row>
    <row r="750" spans="1:12" s="25" customFormat="1" x14ac:dyDescent="0.3">
      <c r="A750" s="28" t="s">
        <v>124</v>
      </c>
      <c r="B750" s="3" t="s">
        <v>259</v>
      </c>
      <c r="C750" s="2" t="s">
        <v>125</v>
      </c>
      <c r="D750" s="3" t="s">
        <v>126</v>
      </c>
      <c r="E750" s="3" t="s">
        <v>127</v>
      </c>
      <c r="F750" s="1200"/>
      <c r="G750" s="615" t="s">
        <v>124</v>
      </c>
      <c r="H750" s="619" t="s">
        <v>247</v>
      </c>
      <c r="I750" s="618" t="s">
        <v>125</v>
      </c>
      <c r="J750" s="619" t="s">
        <v>126</v>
      </c>
      <c r="K750" s="619" t="s">
        <v>127</v>
      </c>
      <c r="L750" s="788"/>
    </row>
    <row r="751" spans="1:12" s="25" customFormat="1" x14ac:dyDescent="0.3">
      <c r="A751" s="1293" t="s">
        <v>8</v>
      </c>
      <c r="B751" s="6" t="s">
        <v>91</v>
      </c>
      <c r="C751" s="2" t="s">
        <v>92</v>
      </c>
      <c r="D751" s="3">
        <v>60</v>
      </c>
      <c r="E751" s="3">
        <v>122</v>
      </c>
      <c r="F751" s="1187"/>
      <c r="G751" s="1168" t="s">
        <v>8</v>
      </c>
      <c r="H751" s="617" t="s">
        <v>91</v>
      </c>
      <c r="I751" s="618" t="s">
        <v>92</v>
      </c>
      <c r="J751" s="619">
        <v>60</v>
      </c>
      <c r="K751" s="619">
        <v>122</v>
      </c>
      <c r="L751" s="788"/>
    </row>
    <row r="752" spans="1:12" s="257" customFormat="1" x14ac:dyDescent="0.3">
      <c r="A752" s="1293" t="s">
        <v>3</v>
      </c>
      <c r="B752" s="6" t="s">
        <v>26</v>
      </c>
      <c r="C752" s="2" t="s">
        <v>28</v>
      </c>
      <c r="D752" s="3">
        <v>60</v>
      </c>
      <c r="E752" s="3">
        <v>121.9</v>
      </c>
      <c r="F752" s="1187"/>
      <c r="G752" s="1168" t="s">
        <v>3</v>
      </c>
      <c r="H752" s="617" t="s">
        <v>26</v>
      </c>
      <c r="I752" s="618" t="s">
        <v>7</v>
      </c>
      <c r="J752" s="619">
        <v>85</v>
      </c>
      <c r="K752" s="619">
        <v>152.375</v>
      </c>
      <c r="L752" s="791">
        <v>45384</v>
      </c>
    </row>
    <row r="753" spans="1:12" s="25" customFormat="1" ht="19.5" customHeight="1" x14ac:dyDescent="0.3">
      <c r="A753" s="1293" t="s">
        <v>0</v>
      </c>
      <c r="B753" s="6" t="s">
        <v>278</v>
      </c>
      <c r="C753" s="2" t="s">
        <v>17</v>
      </c>
      <c r="D753" s="3">
        <v>20</v>
      </c>
      <c r="E753" s="3">
        <v>213.71</v>
      </c>
      <c r="F753" s="1187"/>
      <c r="G753" s="1168" t="s">
        <v>0</v>
      </c>
      <c r="H753" s="617" t="s">
        <v>278</v>
      </c>
      <c r="I753" s="618" t="s">
        <v>44</v>
      </c>
      <c r="J753" s="619">
        <v>25</v>
      </c>
      <c r="K753" s="619">
        <v>256.45</v>
      </c>
      <c r="L753" s="788"/>
    </row>
    <row r="754" spans="1:12" s="50" customFormat="1" x14ac:dyDescent="0.3">
      <c r="A754" s="1293" t="s">
        <v>77</v>
      </c>
      <c r="B754" s="6" t="s">
        <v>69</v>
      </c>
      <c r="C754" s="2" t="s">
        <v>22</v>
      </c>
      <c r="D754" s="3">
        <v>24</v>
      </c>
      <c r="E754" s="3">
        <v>3.9199999999999995</v>
      </c>
      <c r="F754" s="1186"/>
      <c r="G754" s="1168" t="s">
        <v>77</v>
      </c>
      <c r="H754" s="617" t="s">
        <v>69</v>
      </c>
      <c r="I754" s="618" t="s">
        <v>22</v>
      </c>
      <c r="J754" s="619">
        <v>24</v>
      </c>
      <c r="K754" s="619">
        <v>3.9199999999999995</v>
      </c>
      <c r="L754" s="786"/>
    </row>
    <row r="755" spans="1:12" s="50" customFormat="1" x14ac:dyDescent="0.3">
      <c r="A755" s="1293" t="s">
        <v>23</v>
      </c>
      <c r="B755" s="6" t="s">
        <v>144</v>
      </c>
      <c r="C755" s="2" t="s">
        <v>2</v>
      </c>
      <c r="D755" s="3">
        <v>15</v>
      </c>
      <c r="E755" s="3">
        <v>88</v>
      </c>
      <c r="F755" s="1186"/>
      <c r="G755" s="1168" t="s">
        <v>23</v>
      </c>
      <c r="H755" s="617" t="s">
        <v>144</v>
      </c>
      <c r="I755" s="618" t="s">
        <v>2</v>
      </c>
      <c r="J755" s="619">
        <v>15</v>
      </c>
      <c r="K755" s="619">
        <v>88</v>
      </c>
      <c r="L755" s="786"/>
    </row>
    <row r="756" spans="1:12" s="50" customFormat="1" x14ac:dyDescent="0.3">
      <c r="A756" s="1293" t="s">
        <v>51</v>
      </c>
      <c r="B756" s="6" t="s">
        <v>107</v>
      </c>
      <c r="C756" s="2" t="s">
        <v>14</v>
      </c>
      <c r="D756" s="3">
        <v>3.4</v>
      </c>
      <c r="E756" s="3">
        <v>93.2</v>
      </c>
      <c r="F756" s="1200"/>
      <c r="G756" s="1168" t="s">
        <v>51</v>
      </c>
      <c r="H756" s="617" t="s">
        <v>107</v>
      </c>
      <c r="I756" s="618" t="s">
        <v>14</v>
      </c>
      <c r="J756" s="619">
        <v>3.4</v>
      </c>
      <c r="K756" s="619">
        <v>93.2</v>
      </c>
      <c r="L756" s="786"/>
    </row>
    <row r="757" spans="1:12" s="25" customFormat="1" ht="19.5" customHeight="1" x14ac:dyDescent="0.3">
      <c r="A757" s="1293" t="s">
        <v>15</v>
      </c>
      <c r="B757" s="6" t="s">
        <v>108</v>
      </c>
      <c r="C757" s="2" t="s">
        <v>65</v>
      </c>
      <c r="D757" s="3">
        <v>1.2</v>
      </c>
      <c r="E757" s="3">
        <v>21.5</v>
      </c>
      <c r="F757" s="1186"/>
      <c r="G757" s="1168" t="s">
        <v>15</v>
      </c>
      <c r="H757" s="617" t="s">
        <v>108</v>
      </c>
      <c r="I757" s="618" t="s">
        <v>65</v>
      </c>
      <c r="J757" s="619">
        <v>1.2</v>
      </c>
      <c r="K757" s="619">
        <v>21.5</v>
      </c>
      <c r="L757" s="788"/>
    </row>
    <row r="758" spans="1:12" s="25" customFormat="1" x14ac:dyDescent="0.3">
      <c r="A758" s="5">
        <v>8</v>
      </c>
      <c r="B758" s="6" t="s">
        <v>37</v>
      </c>
      <c r="C758" s="2" t="s">
        <v>5</v>
      </c>
      <c r="D758" s="3">
        <v>150</v>
      </c>
      <c r="E758" s="3">
        <v>140.29999999999998</v>
      </c>
      <c r="F758" s="656"/>
      <c r="G758" s="5">
        <v>8</v>
      </c>
      <c r="H758" s="6" t="s">
        <v>37</v>
      </c>
      <c r="I758" s="2" t="s">
        <v>5</v>
      </c>
      <c r="J758" s="3">
        <v>150</v>
      </c>
      <c r="K758" s="3">
        <v>140.29999999999998</v>
      </c>
      <c r="L758" s="788"/>
    </row>
    <row r="759" spans="1:12" s="50" customFormat="1" x14ac:dyDescent="0.3">
      <c r="A759" s="5"/>
      <c r="B759" s="6"/>
      <c r="C759" s="2"/>
      <c r="D759" s="3"/>
      <c r="E759" s="3"/>
      <c r="F759" s="1159"/>
      <c r="G759" s="620"/>
      <c r="H759" s="617"/>
      <c r="I759" s="618"/>
      <c r="J759" s="619"/>
      <c r="K759" s="619"/>
      <c r="L759" s="792"/>
    </row>
    <row r="760" spans="1:12" s="50" customFormat="1" x14ac:dyDescent="0.3">
      <c r="A760" s="5"/>
      <c r="B760" s="6"/>
      <c r="C760" s="2"/>
      <c r="D760" s="3"/>
      <c r="E760" s="3"/>
      <c r="F760" s="1159"/>
      <c r="G760" s="620"/>
      <c r="H760" s="617"/>
      <c r="I760" s="618"/>
      <c r="J760" s="619"/>
      <c r="K760" s="619"/>
      <c r="L760" s="792"/>
    </row>
    <row r="761" spans="1:12" s="25" customFormat="1" x14ac:dyDescent="0.3">
      <c r="A761" s="1293"/>
      <c r="B761" s="6"/>
      <c r="C761" s="2" t="s">
        <v>128</v>
      </c>
      <c r="D761" s="3">
        <f>SUM(D751:D760)</f>
        <v>333.6</v>
      </c>
      <c r="E761" s="3">
        <f>SUM(E751:E760)</f>
        <v>804.53</v>
      </c>
      <c r="F761" s="1159"/>
      <c r="G761" s="1168"/>
      <c r="H761" s="617"/>
      <c r="I761" s="618" t="s">
        <v>128</v>
      </c>
      <c r="J761" s="619">
        <f>SUM(J751:J760)</f>
        <v>363.6</v>
      </c>
      <c r="K761" s="619">
        <f>SUM(K751:K760)</f>
        <v>877.745</v>
      </c>
      <c r="L761" s="788"/>
    </row>
    <row r="762" spans="1:12" s="25" customFormat="1" x14ac:dyDescent="0.3">
      <c r="A762" s="5"/>
      <c r="B762" s="6"/>
      <c r="C762" s="2"/>
      <c r="D762" s="3"/>
      <c r="E762" s="3"/>
      <c r="F762" s="1159"/>
      <c r="G762" s="620"/>
      <c r="H762" s="617"/>
      <c r="I762" s="618"/>
      <c r="J762" s="619"/>
      <c r="K762" s="619"/>
      <c r="L762" s="788"/>
    </row>
    <row r="763" spans="1:12" s="25" customFormat="1" x14ac:dyDescent="0.3">
      <c r="A763" s="5"/>
      <c r="B763" s="6"/>
      <c r="C763" s="2"/>
      <c r="D763" s="3"/>
      <c r="E763" s="3"/>
      <c r="F763" s="1159"/>
      <c r="G763" s="620"/>
      <c r="H763" s="617"/>
      <c r="I763" s="618"/>
      <c r="J763" s="619"/>
      <c r="K763" s="619"/>
      <c r="L763" s="788"/>
    </row>
    <row r="764" spans="1:12" s="25" customFormat="1" x14ac:dyDescent="0.3">
      <c r="A764" s="1293"/>
      <c r="B764" s="6"/>
      <c r="C764" s="2" t="s">
        <v>136</v>
      </c>
      <c r="D764" s="3">
        <f>+D761+D747</f>
        <v>554.6</v>
      </c>
      <c r="E764" s="3">
        <f>+E761+E747</f>
        <v>1311.9499999999998</v>
      </c>
      <c r="F764" s="1159"/>
      <c r="G764" s="619"/>
      <c r="H764" s="619"/>
      <c r="I764" s="619" t="s">
        <v>136</v>
      </c>
      <c r="J764" s="619">
        <f>+J761+J747</f>
        <v>584.6</v>
      </c>
      <c r="K764" s="619">
        <f>+K761+K747</f>
        <v>1405.165</v>
      </c>
      <c r="L764" s="788"/>
    </row>
    <row r="765" spans="1:12" s="25" customFormat="1" ht="18.75" customHeight="1" x14ac:dyDescent="0.3">
      <c r="B765" s="20"/>
      <c r="C765" s="20"/>
      <c r="E765" s="24"/>
      <c r="F765" s="1159"/>
      <c r="G765" s="610"/>
      <c r="H765" s="609"/>
      <c r="I765" s="609"/>
      <c r="J765" s="610"/>
      <c r="K765" s="1195"/>
      <c r="L765" s="788"/>
    </row>
    <row r="766" spans="1:12" s="25" customFormat="1" ht="18.75" customHeight="1" x14ac:dyDescent="0.3">
      <c r="B766" s="20"/>
      <c r="C766" s="20"/>
      <c r="E766" s="24"/>
      <c r="F766" s="1160"/>
      <c r="G766" s="610"/>
      <c r="H766" s="609"/>
      <c r="I766" s="609"/>
      <c r="J766" s="610"/>
      <c r="K766" s="1195"/>
      <c r="L766" s="788"/>
    </row>
    <row r="767" spans="1:12" s="25" customFormat="1" x14ac:dyDescent="0.3">
      <c r="A767" s="461"/>
      <c r="B767" s="461"/>
      <c r="C767" s="461"/>
      <c r="D767" s="461"/>
      <c r="E767" s="461"/>
      <c r="F767" s="1161"/>
      <c r="G767" s="622"/>
      <c r="H767" s="621"/>
      <c r="I767" s="621"/>
      <c r="J767" s="621"/>
      <c r="K767" s="621"/>
      <c r="L767" s="788"/>
    </row>
    <row r="768" spans="1:12" s="25" customFormat="1" x14ac:dyDescent="0.3">
      <c r="A768" s="461"/>
      <c r="B768" s="36"/>
      <c r="C768" s="462"/>
      <c r="D768" s="463"/>
      <c r="E768" s="463"/>
      <c r="F768" s="1234"/>
      <c r="G768" s="621"/>
      <c r="H768" s="621"/>
      <c r="I768" s="621"/>
      <c r="J768" s="621"/>
      <c r="K768" s="621"/>
      <c r="L768" s="788"/>
    </row>
    <row r="769" spans="1:16" s="25" customFormat="1" ht="18.75" customHeight="1" x14ac:dyDescent="0.3">
      <c r="B769" s="37" t="s">
        <v>130</v>
      </c>
      <c r="D769" s="94" t="s">
        <v>131</v>
      </c>
      <c r="E769" s="20"/>
      <c r="F769" s="1160"/>
      <c r="G769" s="610"/>
      <c r="H769" s="623" t="s">
        <v>130</v>
      </c>
      <c r="I769" s="610"/>
      <c r="J769" s="624" t="s">
        <v>131</v>
      </c>
      <c r="K769" s="609"/>
      <c r="L769" s="788"/>
    </row>
    <row r="770" spans="1:16" s="25" customFormat="1" ht="51.75" customHeight="1" x14ac:dyDescent="0.3">
      <c r="B770" s="38" t="s">
        <v>132</v>
      </c>
      <c r="D770" s="38" t="s">
        <v>140</v>
      </c>
      <c r="E770" s="39"/>
      <c r="F770" s="1160"/>
      <c r="G770" s="610"/>
      <c r="H770" s="625" t="s">
        <v>139</v>
      </c>
      <c r="I770" s="610"/>
      <c r="J770" s="625" t="s">
        <v>140</v>
      </c>
      <c r="K770" s="626"/>
      <c r="L770" s="788"/>
    </row>
    <row r="771" spans="1:16" s="25" customFormat="1" x14ac:dyDescent="0.3">
      <c r="B771" s="20"/>
      <c r="C771" s="20"/>
      <c r="D771" s="20"/>
      <c r="E771" s="20"/>
      <c r="F771" s="1186"/>
      <c r="G771" s="610"/>
      <c r="H771" s="609"/>
      <c r="I771" s="609"/>
      <c r="J771" s="609"/>
      <c r="K771" s="609"/>
      <c r="L771" s="788"/>
    </row>
    <row r="772" spans="1:16" x14ac:dyDescent="0.3">
      <c r="A772" s="1201"/>
      <c r="B772" s="1202"/>
      <c r="C772" s="1202"/>
      <c r="D772" s="1202"/>
      <c r="E772" s="1202"/>
      <c r="F772" s="1187"/>
      <c r="G772" s="1201"/>
      <c r="H772" s="1202"/>
      <c r="I772" s="1202"/>
      <c r="J772" s="1202"/>
      <c r="K772" s="1202"/>
    </row>
    <row r="773" spans="1:16" s="25" customFormat="1" ht="18.75" customHeight="1" x14ac:dyDescent="0.3">
      <c r="A773" s="1197"/>
      <c r="B773" s="1198"/>
      <c r="C773" s="1198"/>
      <c r="D773" s="1198"/>
      <c r="E773" s="1198"/>
      <c r="F773" s="1187"/>
      <c r="G773" s="1197"/>
      <c r="H773" s="1198"/>
      <c r="I773" s="1198"/>
      <c r="J773" s="1198"/>
      <c r="K773" s="1198"/>
      <c r="L773" s="788"/>
    </row>
    <row r="774" spans="1:16" x14ac:dyDescent="0.3">
      <c r="A774" s="25"/>
      <c r="B774" s="20"/>
      <c r="C774" s="20"/>
      <c r="D774" s="20"/>
      <c r="E774" s="20"/>
      <c r="F774" s="606"/>
      <c r="G774" s="257"/>
      <c r="H774" s="32"/>
      <c r="I774" s="32"/>
      <c r="J774" s="32"/>
      <c r="K774" s="32"/>
    </row>
    <row r="775" spans="1:16" s="25" customFormat="1" ht="18.75" customHeight="1" x14ac:dyDescent="0.3">
      <c r="B775" s="22" t="s">
        <v>115</v>
      </c>
      <c r="C775" s="20"/>
      <c r="D775" s="20"/>
      <c r="E775" s="20"/>
      <c r="F775" s="606"/>
      <c r="G775" s="257"/>
      <c r="H775" s="476" t="s">
        <v>115</v>
      </c>
      <c r="I775" s="32"/>
      <c r="J775" s="32"/>
      <c r="K775" s="32"/>
      <c r="L775" s="788"/>
    </row>
    <row r="776" spans="1:16" s="25" customFormat="1" ht="18.75" customHeight="1" x14ac:dyDescent="0.3">
      <c r="B776" s="22" t="s">
        <v>137</v>
      </c>
      <c r="C776" s="20"/>
      <c r="D776" s="20"/>
      <c r="E776" s="20"/>
      <c r="F776" s="606"/>
      <c r="G776" s="257"/>
      <c r="H776" s="476" t="s">
        <v>138</v>
      </c>
      <c r="I776" s="32"/>
      <c r="J776" s="32"/>
      <c r="K776" s="32"/>
      <c r="L776" s="788"/>
    </row>
    <row r="777" spans="1:16" s="25" customFormat="1" ht="18.75" customHeight="1" x14ac:dyDescent="0.3">
      <c r="B777" s="20"/>
      <c r="C777" s="20"/>
      <c r="D777" s="20"/>
      <c r="E777" s="20"/>
      <c r="F777" s="606"/>
      <c r="G777" s="257"/>
      <c r="H777" s="32"/>
      <c r="I777" s="32"/>
      <c r="J777" s="32"/>
      <c r="K777" s="32"/>
      <c r="L777" s="788"/>
    </row>
    <row r="778" spans="1:16" s="25" customFormat="1" ht="18.75" customHeight="1" x14ac:dyDescent="0.3">
      <c r="B778" s="20"/>
      <c r="C778" s="20"/>
      <c r="E778" s="603" t="s">
        <v>116</v>
      </c>
      <c r="F778" s="606"/>
      <c r="G778" s="257"/>
      <c r="H778" s="32"/>
      <c r="I778" s="32"/>
      <c r="J778" s="257"/>
      <c r="K778" s="604" t="s">
        <v>116</v>
      </c>
      <c r="L778" s="789"/>
      <c r="M778" s="603"/>
      <c r="N778" s="603"/>
      <c r="O778" s="603"/>
      <c r="P778" s="603"/>
    </row>
    <row r="779" spans="1:16" s="25" customFormat="1" ht="18.75" customHeight="1" x14ac:dyDescent="0.3">
      <c r="B779" s="20"/>
      <c r="C779" s="20"/>
      <c r="E779" s="603" t="s">
        <v>134</v>
      </c>
      <c r="F779" s="606"/>
      <c r="G779" s="257"/>
      <c r="H779" s="32"/>
      <c r="I779" s="32"/>
      <c r="J779" s="257"/>
      <c r="K779" s="604" t="s">
        <v>134</v>
      </c>
      <c r="L779" s="789"/>
      <c r="M779" s="603"/>
      <c r="N779" s="603"/>
      <c r="O779" s="603"/>
      <c r="P779" s="603"/>
    </row>
    <row r="780" spans="1:16" s="25" customFormat="1" ht="18.75" customHeight="1" x14ac:dyDescent="0.3">
      <c r="B780" s="20"/>
      <c r="C780" s="20"/>
      <c r="E780" s="603" t="s">
        <v>117</v>
      </c>
      <c r="F780" s="606"/>
      <c r="G780" s="257"/>
      <c r="H780" s="32"/>
      <c r="I780" s="32"/>
      <c r="J780" s="257"/>
      <c r="K780" s="604" t="s">
        <v>117</v>
      </c>
      <c r="L780" s="789"/>
      <c r="M780" s="603"/>
      <c r="N780" s="603"/>
      <c r="O780" s="603"/>
      <c r="P780" s="603"/>
    </row>
    <row r="781" spans="1:16" s="25" customFormat="1" ht="18.75" customHeight="1" x14ac:dyDescent="0.3">
      <c r="B781" s="20"/>
      <c r="C781" s="20"/>
      <c r="E781" s="603" t="s">
        <v>417</v>
      </c>
      <c r="F781" s="606"/>
      <c r="G781" s="257"/>
      <c r="H781" s="32"/>
      <c r="I781" s="32"/>
      <c r="J781" s="257"/>
      <c r="K781" s="604" t="s">
        <v>417</v>
      </c>
      <c r="L781" s="789"/>
      <c r="M781" s="603"/>
      <c r="N781" s="603"/>
      <c r="O781" s="603"/>
      <c r="P781" s="603"/>
    </row>
    <row r="782" spans="1:16" s="25" customFormat="1" ht="18.75" customHeight="1" x14ac:dyDescent="0.3">
      <c r="B782" s="20"/>
      <c r="C782" s="20"/>
      <c r="D782" s="20"/>
      <c r="E782" s="20"/>
      <c r="F782" s="656"/>
      <c r="G782" s="257"/>
      <c r="H782" s="257"/>
      <c r="I782" s="32"/>
      <c r="J782" s="32"/>
      <c r="K782" s="32"/>
      <c r="L782" s="788"/>
    </row>
    <row r="783" spans="1:16" s="25" customFormat="1" ht="18.75" customHeight="1" x14ac:dyDescent="0.3">
      <c r="B783" s="20"/>
      <c r="C783" s="20"/>
      <c r="D783" s="20"/>
      <c r="E783" s="20"/>
      <c r="F783" s="656"/>
      <c r="G783" s="257"/>
      <c r="H783" s="456" t="s">
        <v>430</v>
      </c>
      <c r="I783" s="32"/>
      <c r="J783" s="32"/>
      <c r="K783" s="32"/>
      <c r="L783" s="788"/>
    </row>
    <row r="784" spans="1:16" s="25" customFormat="1" ht="18.75" customHeight="1" x14ac:dyDescent="0.3">
      <c r="B784" s="20"/>
      <c r="C784" s="20"/>
      <c r="D784" s="20"/>
      <c r="E784" s="20"/>
      <c r="F784" s="656"/>
      <c r="G784" s="257"/>
      <c r="H784" s="32"/>
      <c r="I784" s="32"/>
      <c r="J784" s="32"/>
      <c r="K784" s="32"/>
      <c r="L784" s="788"/>
    </row>
    <row r="785" spans="1:12" s="25" customFormat="1" ht="18.75" customHeight="1" x14ac:dyDescent="0.3">
      <c r="B785" s="1612" t="s">
        <v>119</v>
      </c>
      <c r="C785" s="1612"/>
      <c r="D785" s="1612"/>
      <c r="E785" s="26"/>
      <c r="F785" s="606"/>
      <c r="G785" s="257"/>
      <c r="H785" s="1605" t="s">
        <v>119</v>
      </c>
      <c r="I785" s="1605"/>
      <c r="J785" s="1605"/>
      <c r="K785" s="481"/>
      <c r="L785" s="788"/>
    </row>
    <row r="786" spans="1:12" s="25" customFormat="1" ht="18.75" customHeight="1" x14ac:dyDescent="0.3">
      <c r="B786" s="1610">
        <v>45436</v>
      </c>
      <c r="C786" s="1610"/>
      <c r="D786" s="1610"/>
      <c r="E786" s="27"/>
      <c r="F786" s="606"/>
      <c r="G786" s="257"/>
      <c r="H786" s="1606">
        <f>B786</f>
        <v>45436</v>
      </c>
      <c r="I786" s="1606"/>
      <c r="J786" s="1606"/>
      <c r="K786" s="482"/>
      <c r="L786" s="788"/>
    </row>
    <row r="787" spans="1:12" s="25" customFormat="1" ht="18.75" customHeight="1" x14ac:dyDescent="0.3">
      <c r="B787" s="20"/>
      <c r="C787" s="20"/>
      <c r="D787" s="20"/>
      <c r="E787" s="27"/>
      <c r="F787" s="606"/>
      <c r="G787" s="257"/>
      <c r="H787" s="32"/>
      <c r="I787" s="32"/>
      <c r="J787" s="32"/>
      <c r="K787" s="482"/>
      <c r="L787" s="788"/>
    </row>
    <row r="788" spans="1:12" s="25" customFormat="1" ht="18.75" customHeight="1" x14ac:dyDescent="0.3">
      <c r="B788" s="1296"/>
      <c r="C788" s="20"/>
      <c r="D788" s="20"/>
      <c r="E788" s="27"/>
      <c r="F788" s="606"/>
      <c r="G788" s="257"/>
      <c r="H788" s="1299"/>
      <c r="I788" s="32"/>
      <c r="J788" s="32"/>
      <c r="K788" s="482"/>
      <c r="L788" s="788"/>
    </row>
    <row r="789" spans="1:12" s="25" customFormat="1" ht="18.75" customHeight="1" x14ac:dyDescent="0.3">
      <c r="A789" s="28" t="s">
        <v>120</v>
      </c>
      <c r="B789" s="29" t="s">
        <v>121</v>
      </c>
      <c r="C789" s="1611" t="s">
        <v>122</v>
      </c>
      <c r="D789" s="1611"/>
      <c r="E789" s="1611"/>
      <c r="F789" s="606"/>
      <c r="G789" s="469" t="s">
        <v>120</v>
      </c>
      <c r="H789" s="475" t="s">
        <v>121</v>
      </c>
      <c r="I789" s="1604" t="s">
        <v>123</v>
      </c>
      <c r="J789" s="1604"/>
      <c r="K789" s="1604"/>
      <c r="L789" s="788"/>
    </row>
    <row r="790" spans="1:12" s="25" customFormat="1" ht="18.75" customHeight="1" x14ac:dyDescent="0.3">
      <c r="A790" s="28" t="s">
        <v>124</v>
      </c>
      <c r="B790" s="28" t="s">
        <v>265</v>
      </c>
      <c r="C790" s="29" t="s">
        <v>125</v>
      </c>
      <c r="D790" s="1297" t="s">
        <v>126</v>
      </c>
      <c r="E790" s="1297" t="s">
        <v>127</v>
      </c>
      <c r="F790" s="606"/>
      <c r="G790" s="469" t="s">
        <v>124</v>
      </c>
      <c r="H790" s="469" t="s">
        <v>265</v>
      </c>
      <c r="I790" s="475" t="s">
        <v>125</v>
      </c>
      <c r="J790" s="1298" t="s">
        <v>126</v>
      </c>
      <c r="K790" s="1298" t="s">
        <v>127</v>
      </c>
      <c r="L790" s="788"/>
    </row>
    <row r="791" spans="1:12" s="25" customFormat="1" x14ac:dyDescent="0.3">
      <c r="A791" s="1297">
        <v>1</v>
      </c>
      <c r="B791" s="6" t="s">
        <v>74</v>
      </c>
      <c r="C791" s="2" t="s">
        <v>17</v>
      </c>
      <c r="D791" s="3">
        <v>150</v>
      </c>
      <c r="E791" s="3">
        <v>334</v>
      </c>
      <c r="F791" s="681"/>
      <c r="G791" s="1298">
        <v>1</v>
      </c>
      <c r="H791" s="13" t="s">
        <v>74</v>
      </c>
      <c r="I791" s="14" t="s">
        <v>17</v>
      </c>
      <c r="J791" s="15">
        <v>140</v>
      </c>
      <c r="K791" s="15">
        <v>276</v>
      </c>
      <c r="L791" s="788"/>
    </row>
    <row r="792" spans="1:12" s="257" customFormat="1" x14ac:dyDescent="0.3">
      <c r="A792" s="1297" t="s">
        <v>3</v>
      </c>
      <c r="B792" s="6" t="s">
        <v>258</v>
      </c>
      <c r="C792" s="2" t="s">
        <v>14</v>
      </c>
      <c r="D792" s="3">
        <v>17</v>
      </c>
      <c r="E792" s="3">
        <v>27.6</v>
      </c>
      <c r="F792" s="606"/>
      <c r="G792" s="1298" t="s">
        <v>3</v>
      </c>
      <c r="H792" s="13" t="s">
        <v>258</v>
      </c>
      <c r="I792" s="14" t="s">
        <v>14</v>
      </c>
      <c r="J792" s="15">
        <v>17</v>
      </c>
      <c r="K792" s="15">
        <v>27.6</v>
      </c>
      <c r="L792" s="791"/>
    </row>
    <row r="793" spans="1:12" s="25" customFormat="1" x14ac:dyDescent="0.3">
      <c r="A793" s="5">
        <v>3</v>
      </c>
      <c r="B793" s="6" t="s">
        <v>114</v>
      </c>
      <c r="C793" s="2" t="s">
        <v>2</v>
      </c>
      <c r="D793" s="3">
        <v>6</v>
      </c>
      <c r="E793" s="3">
        <v>28</v>
      </c>
      <c r="F793" s="606"/>
      <c r="G793" s="12">
        <v>3</v>
      </c>
      <c r="H793" s="13" t="s">
        <v>114</v>
      </c>
      <c r="I793" s="14" t="s">
        <v>2</v>
      </c>
      <c r="J793" s="15">
        <v>6</v>
      </c>
      <c r="K793" s="15">
        <v>28</v>
      </c>
      <c r="L793" s="788"/>
    </row>
    <row r="794" spans="1:12" s="50" customFormat="1" x14ac:dyDescent="0.3">
      <c r="A794" s="1297" t="s">
        <v>77</v>
      </c>
      <c r="B794" s="6" t="s">
        <v>107</v>
      </c>
      <c r="C794" s="2" t="s">
        <v>14</v>
      </c>
      <c r="D794" s="3">
        <v>3.4</v>
      </c>
      <c r="E794" s="3">
        <v>93.2</v>
      </c>
      <c r="F794" s="605"/>
      <c r="G794" s="1298" t="s">
        <v>77</v>
      </c>
      <c r="H794" s="13" t="s">
        <v>107</v>
      </c>
      <c r="I794" s="14" t="s">
        <v>14</v>
      </c>
      <c r="J794" s="15">
        <v>3.4</v>
      </c>
      <c r="K794" s="15">
        <v>93.2</v>
      </c>
      <c r="L794" s="786"/>
    </row>
    <row r="795" spans="1:12" s="25" customFormat="1" ht="19.5" customHeight="1" x14ac:dyDescent="0.3">
      <c r="A795" s="5">
        <v>5</v>
      </c>
      <c r="B795" s="6" t="s">
        <v>80</v>
      </c>
      <c r="C795" s="2" t="s">
        <v>5</v>
      </c>
      <c r="D795" s="3">
        <v>30</v>
      </c>
      <c r="E795" s="3">
        <v>124.6</v>
      </c>
      <c r="F795" s="606"/>
      <c r="G795" s="12">
        <v>5</v>
      </c>
      <c r="H795" s="13" t="s">
        <v>80</v>
      </c>
      <c r="I795" s="14" t="s">
        <v>5</v>
      </c>
      <c r="J795" s="15">
        <v>30</v>
      </c>
      <c r="K795" s="15">
        <v>124.6</v>
      </c>
      <c r="L795" s="788"/>
    </row>
    <row r="796" spans="1:12" s="25" customFormat="1" x14ac:dyDescent="0.3">
      <c r="A796" s="5"/>
      <c r="B796" s="6"/>
      <c r="C796" s="2"/>
      <c r="D796" s="3"/>
      <c r="E796" s="3"/>
      <c r="F796" s="605"/>
      <c r="G796" s="12"/>
      <c r="H796" s="13"/>
      <c r="I796" s="14"/>
      <c r="J796" s="15"/>
      <c r="K796" s="15"/>
      <c r="L796" s="788"/>
    </row>
    <row r="797" spans="1:12" s="25" customFormat="1" x14ac:dyDescent="0.3">
      <c r="A797" s="5"/>
      <c r="B797" s="6"/>
      <c r="C797" s="2" t="s">
        <v>128</v>
      </c>
      <c r="D797" s="3">
        <f>SUM(D791:D795)</f>
        <v>206.4</v>
      </c>
      <c r="E797" s="3">
        <f>SUM(E791:E795)</f>
        <v>607.4</v>
      </c>
      <c r="F797" s="605"/>
      <c r="G797" s="1298"/>
      <c r="H797" s="13"/>
      <c r="I797" s="14" t="s">
        <v>128</v>
      </c>
      <c r="J797" s="15">
        <f>SUM(J791:J795)</f>
        <v>196.4</v>
      </c>
      <c r="K797" s="15">
        <f>SUM(K791:K795)</f>
        <v>549.4</v>
      </c>
      <c r="L797" s="788"/>
    </row>
    <row r="798" spans="1:12" s="25" customFormat="1" x14ac:dyDescent="0.3">
      <c r="A798" s="5"/>
      <c r="B798" s="6"/>
      <c r="C798" s="2"/>
      <c r="D798" s="3"/>
      <c r="E798" s="3"/>
      <c r="F798" s="605"/>
      <c r="G798" s="1298"/>
      <c r="H798" s="13"/>
      <c r="I798" s="14"/>
      <c r="J798" s="15"/>
      <c r="K798" s="15"/>
      <c r="L798" s="788"/>
    </row>
    <row r="799" spans="1:12" s="25" customFormat="1" x14ac:dyDescent="0.3">
      <c r="A799" s="5"/>
      <c r="B799" s="6"/>
      <c r="C799" s="2"/>
      <c r="D799" s="3"/>
      <c r="E799" s="3"/>
      <c r="F799" s="605"/>
      <c r="G799" s="1298"/>
      <c r="H799" s="13"/>
      <c r="I799" s="14"/>
      <c r="J799" s="15"/>
      <c r="K799" s="15"/>
      <c r="L799" s="788"/>
    </row>
    <row r="800" spans="1:12" s="25" customFormat="1" x14ac:dyDescent="0.3">
      <c r="A800" s="28" t="s">
        <v>124</v>
      </c>
      <c r="B800" s="3" t="s">
        <v>259</v>
      </c>
      <c r="C800" s="2" t="s">
        <v>125</v>
      </c>
      <c r="D800" s="3" t="s">
        <v>126</v>
      </c>
      <c r="E800" s="3" t="s">
        <v>127</v>
      </c>
      <c r="F800" s="605"/>
      <c r="G800" s="1298" t="s">
        <v>124</v>
      </c>
      <c r="H800" s="13" t="s">
        <v>247</v>
      </c>
      <c r="I800" s="14" t="s">
        <v>125</v>
      </c>
      <c r="J800" s="15" t="s">
        <v>126</v>
      </c>
      <c r="K800" s="15" t="s">
        <v>127</v>
      </c>
      <c r="L800" s="788"/>
    </row>
    <row r="801" spans="1:12" s="25" customFormat="1" x14ac:dyDescent="0.3">
      <c r="A801" s="1297">
        <v>1</v>
      </c>
      <c r="B801" s="6" t="s">
        <v>100</v>
      </c>
      <c r="C801" s="2" t="s">
        <v>9</v>
      </c>
      <c r="D801" s="3">
        <v>70</v>
      </c>
      <c r="E801" s="3">
        <v>287.25</v>
      </c>
      <c r="F801" s="594"/>
      <c r="G801" s="1298">
        <v>1</v>
      </c>
      <c r="H801" s="13" t="s">
        <v>100</v>
      </c>
      <c r="I801" s="14" t="s">
        <v>9</v>
      </c>
      <c r="J801" s="15">
        <v>70</v>
      </c>
      <c r="K801" s="15">
        <v>287.25</v>
      </c>
      <c r="L801" s="788"/>
    </row>
    <row r="802" spans="1:12" s="25" customFormat="1" x14ac:dyDescent="0.3">
      <c r="A802" s="1297">
        <v>2</v>
      </c>
      <c r="B802" s="6" t="s">
        <v>103</v>
      </c>
      <c r="C802" s="2" t="s">
        <v>104</v>
      </c>
      <c r="D802" s="3">
        <v>50</v>
      </c>
      <c r="E802" s="3">
        <v>220</v>
      </c>
      <c r="F802" s="594"/>
      <c r="G802" s="1298">
        <v>2</v>
      </c>
      <c r="H802" s="13" t="s">
        <v>103</v>
      </c>
      <c r="I802" s="14" t="s">
        <v>104</v>
      </c>
      <c r="J802" s="15">
        <v>50</v>
      </c>
      <c r="K802" s="15">
        <v>220</v>
      </c>
      <c r="L802" s="788"/>
    </row>
    <row r="803" spans="1:12" s="25" customFormat="1" x14ac:dyDescent="0.3">
      <c r="A803" s="1297" t="s">
        <v>0</v>
      </c>
      <c r="B803" s="6" t="s">
        <v>43</v>
      </c>
      <c r="C803" s="2" t="s">
        <v>17</v>
      </c>
      <c r="D803" s="3">
        <v>40</v>
      </c>
      <c r="E803" s="3">
        <v>242.70999999999998</v>
      </c>
      <c r="F803" s="606"/>
      <c r="G803" s="1298" t="s">
        <v>0</v>
      </c>
      <c r="H803" s="13" t="s">
        <v>43</v>
      </c>
      <c r="I803" s="14" t="s">
        <v>44</v>
      </c>
      <c r="J803" s="15">
        <v>50</v>
      </c>
      <c r="K803" s="15">
        <v>298.71999999999997</v>
      </c>
      <c r="L803" s="788"/>
    </row>
    <row r="804" spans="1:12" s="50" customFormat="1" x14ac:dyDescent="0.3">
      <c r="A804" s="1297" t="s">
        <v>77</v>
      </c>
      <c r="B804" s="6" t="s">
        <v>69</v>
      </c>
      <c r="C804" s="2" t="s">
        <v>22</v>
      </c>
      <c r="D804" s="3">
        <v>24</v>
      </c>
      <c r="E804" s="3">
        <v>3.9199999999999995</v>
      </c>
      <c r="F804" s="605"/>
      <c r="G804" s="1298" t="s">
        <v>77</v>
      </c>
      <c r="H804" s="13" t="s">
        <v>69</v>
      </c>
      <c r="I804" s="14" t="s">
        <v>22</v>
      </c>
      <c r="J804" s="15">
        <v>24</v>
      </c>
      <c r="K804" s="15">
        <v>3.9199999999999995</v>
      </c>
      <c r="L804" s="792"/>
    </row>
    <row r="805" spans="1:12" s="50" customFormat="1" x14ac:dyDescent="0.3">
      <c r="A805" s="1297" t="s">
        <v>23</v>
      </c>
      <c r="B805" s="6" t="s">
        <v>144</v>
      </c>
      <c r="C805" s="2" t="s">
        <v>2</v>
      </c>
      <c r="D805" s="3">
        <v>15</v>
      </c>
      <c r="E805" s="3">
        <v>88</v>
      </c>
      <c r="F805" s="656"/>
      <c r="G805" s="1298" t="s">
        <v>23</v>
      </c>
      <c r="H805" s="13" t="s">
        <v>144</v>
      </c>
      <c r="I805" s="14" t="s">
        <v>2</v>
      </c>
      <c r="J805" s="15">
        <v>15</v>
      </c>
      <c r="K805" s="15">
        <v>88</v>
      </c>
      <c r="L805" s="786"/>
    </row>
    <row r="806" spans="1:12" s="50" customFormat="1" x14ac:dyDescent="0.3">
      <c r="A806" s="1297" t="s">
        <v>51</v>
      </c>
      <c r="B806" s="6" t="s">
        <v>107</v>
      </c>
      <c r="C806" s="2" t="s">
        <v>14</v>
      </c>
      <c r="D806" s="3">
        <v>3.4</v>
      </c>
      <c r="E806" s="3">
        <v>93.2</v>
      </c>
      <c r="F806" s="605"/>
      <c r="G806" s="1298" t="s">
        <v>51</v>
      </c>
      <c r="H806" s="13" t="s">
        <v>107</v>
      </c>
      <c r="I806" s="14" t="s">
        <v>14</v>
      </c>
      <c r="J806" s="15">
        <v>3.4</v>
      </c>
      <c r="K806" s="15">
        <v>93.2</v>
      </c>
      <c r="L806" s="786"/>
    </row>
    <row r="807" spans="1:12" s="25" customFormat="1" ht="19.5" customHeight="1" x14ac:dyDescent="0.3">
      <c r="A807" s="1297" t="s">
        <v>15</v>
      </c>
      <c r="B807" s="6" t="s">
        <v>108</v>
      </c>
      <c r="C807" s="2" t="s">
        <v>65</v>
      </c>
      <c r="D807" s="3">
        <v>1.2</v>
      </c>
      <c r="E807" s="3">
        <v>21.5</v>
      </c>
      <c r="F807" s="656"/>
      <c r="G807" s="1298" t="s">
        <v>15</v>
      </c>
      <c r="H807" s="13" t="s">
        <v>108</v>
      </c>
      <c r="I807" s="14" t="s">
        <v>65</v>
      </c>
      <c r="J807" s="15">
        <v>1.2</v>
      </c>
      <c r="K807" s="15">
        <v>21.5</v>
      </c>
      <c r="L807" s="788"/>
    </row>
    <row r="808" spans="1:12" s="50" customFormat="1" x14ac:dyDescent="0.3">
      <c r="A808" s="5"/>
      <c r="B808" s="6"/>
      <c r="C808" s="2"/>
      <c r="D808" s="3"/>
      <c r="E808" s="3"/>
      <c r="F808" s="657"/>
      <c r="G808" s="1298"/>
      <c r="H808" s="13"/>
      <c r="I808" s="14"/>
      <c r="J808" s="15"/>
      <c r="K808" s="15"/>
      <c r="L808" s="792"/>
    </row>
    <row r="809" spans="1:12" s="25" customFormat="1" x14ac:dyDescent="0.3">
      <c r="A809" s="1297"/>
      <c r="B809" s="6"/>
      <c r="C809" s="2" t="s">
        <v>128</v>
      </c>
      <c r="D809" s="3">
        <f>SUM(D801:D808)</f>
        <v>203.6</v>
      </c>
      <c r="E809" s="3">
        <f>SUM(E801:E808)</f>
        <v>956.58</v>
      </c>
      <c r="F809" s="657"/>
      <c r="G809" s="1298"/>
      <c r="H809" s="13"/>
      <c r="I809" s="14" t="s">
        <v>128</v>
      </c>
      <c r="J809" s="15">
        <f>SUM(J801:J808)</f>
        <v>213.6</v>
      </c>
      <c r="K809" s="15">
        <f>SUM(K801:K808)</f>
        <v>1012.59</v>
      </c>
      <c r="L809" s="788"/>
    </row>
    <row r="810" spans="1:12" s="25" customFormat="1" x14ac:dyDescent="0.3">
      <c r="A810" s="5"/>
      <c r="B810" s="6"/>
      <c r="C810" s="2"/>
      <c r="D810" s="3"/>
      <c r="E810" s="3"/>
      <c r="F810" s="657"/>
      <c r="G810" s="1298"/>
      <c r="H810" s="13"/>
      <c r="I810" s="14"/>
      <c r="J810" s="15"/>
      <c r="K810" s="15"/>
      <c r="L810" s="788"/>
    </row>
    <row r="811" spans="1:12" s="25" customFormat="1" x14ac:dyDescent="0.3">
      <c r="A811" s="5"/>
      <c r="B811" s="6"/>
      <c r="C811" s="2"/>
      <c r="D811" s="3"/>
      <c r="E811" s="3"/>
      <c r="F811" s="657"/>
      <c r="G811" s="12"/>
      <c r="H811" s="13"/>
      <c r="I811" s="14"/>
      <c r="J811" s="15"/>
      <c r="K811" s="15"/>
      <c r="L811" s="788"/>
    </row>
    <row r="812" spans="1:12" s="25" customFormat="1" x14ac:dyDescent="0.3">
      <c r="A812" s="1297"/>
      <c r="B812" s="6"/>
      <c r="C812" s="2" t="s">
        <v>136</v>
      </c>
      <c r="D812" s="3">
        <f>D809+D797</f>
        <v>410</v>
      </c>
      <c r="E812" s="3">
        <f>+E809+E798</f>
        <v>956.58</v>
      </c>
      <c r="F812" s="657"/>
      <c r="G812" s="15"/>
      <c r="H812" s="15"/>
      <c r="I812" s="15" t="s">
        <v>136</v>
      </c>
      <c r="J812" s="15">
        <f>+J809+J798</f>
        <v>213.6</v>
      </c>
      <c r="K812" s="15">
        <f>+K809+K798</f>
        <v>1012.59</v>
      </c>
      <c r="L812" s="788"/>
    </row>
    <row r="813" spans="1:12" s="25" customFormat="1" ht="18.75" customHeight="1" x14ac:dyDescent="0.3">
      <c r="B813" s="20"/>
      <c r="C813" s="20"/>
      <c r="E813" s="24"/>
      <c r="F813" s="657"/>
      <c r="G813" s="257"/>
      <c r="H813" s="32"/>
      <c r="I813" s="32"/>
      <c r="J813" s="257"/>
      <c r="K813" s="478"/>
      <c r="L813" s="788"/>
    </row>
    <row r="814" spans="1:12" s="25" customFormat="1" ht="18.75" customHeight="1" x14ac:dyDescent="0.3">
      <c r="B814" s="20"/>
      <c r="C814" s="20"/>
      <c r="E814" s="24"/>
      <c r="F814" s="606"/>
      <c r="G814" s="257"/>
      <c r="H814" s="32"/>
      <c r="I814" s="32"/>
      <c r="J814" s="257"/>
      <c r="K814" s="478"/>
      <c r="L814" s="788"/>
    </row>
    <row r="815" spans="1:12" s="25" customFormat="1" x14ac:dyDescent="0.3">
      <c r="A815" s="461"/>
      <c r="B815" s="461"/>
      <c r="C815" s="461"/>
      <c r="D815" s="461"/>
      <c r="E815" s="461"/>
      <c r="F815" s="660"/>
      <c r="G815" s="259"/>
      <c r="H815" s="473"/>
      <c r="I815" s="473"/>
      <c r="J815" s="473"/>
      <c r="K815" s="473"/>
      <c r="L815" s="788"/>
    </row>
    <row r="816" spans="1:12" s="25" customFormat="1" x14ac:dyDescent="0.3">
      <c r="A816" s="461"/>
      <c r="B816" s="36"/>
      <c r="C816" s="462"/>
      <c r="D816" s="463"/>
      <c r="E816" s="463"/>
      <c r="F816" s="659"/>
      <c r="G816" s="473"/>
      <c r="H816" s="473"/>
      <c r="I816" s="473"/>
      <c r="J816" s="473"/>
      <c r="K816" s="473"/>
      <c r="L816" s="788"/>
    </row>
    <row r="817" spans="1:16" s="25" customFormat="1" ht="18.75" customHeight="1" x14ac:dyDescent="0.3">
      <c r="B817" s="37" t="s">
        <v>130</v>
      </c>
      <c r="D817" s="94" t="s">
        <v>131</v>
      </c>
      <c r="E817" s="20"/>
      <c r="F817" s="606"/>
      <c r="G817" s="257"/>
      <c r="H817" s="260" t="s">
        <v>130</v>
      </c>
      <c r="I817" s="257"/>
      <c r="J817" s="261" t="s">
        <v>131</v>
      </c>
      <c r="K817" s="32"/>
      <c r="L817" s="788"/>
    </row>
    <row r="818" spans="1:16" s="25" customFormat="1" ht="51.75" customHeight="1" x14ac:dyDescent="0.3">
      <c r="B818" s="38" t="s">
        <v>132</v>
      </c>
      <c r="D818" s="38" t="s">
        <v>140</v>
      </c>
      <c r="E818" s="39"/>
      <c r="F818" s="606"/>
      <c r="G818" s="257"/>
      <c r="H818" s="262" t="s">
        <v>139</v>
      </c>
      <c r="I818" s="257"/>
      <c r="J818" s="262" t="s">
        <v>140</v>
      </c>
      <c r="K818" s="263"/>
      <c r="L818" s="788"/>
    </row>
    <row r="819" spans="1:16" s="25" customFormat="1" x14ac:dyDescent="0.3">
      <c r="B819" s="20"/>
      <c r="C819" s="20"/>
      <c r="D819" s="20"/>
      <c r="E819" s="20"/>
      <c r="F819" s="656"/>
      <c r="G819" s="257"/>
      <c r="H819" s="32"/>
      <c r="I819" s="32"/>
      <c r="J819" s="32"/>
      <c r="K819" s="32"/>
      <c r="L819" s="788"/>
    </row>
    <row r="820" spans="1:16" s="25" customFormat="1" x14ac:dyDescent="0.3">
      <c r="B820" s="20"/>
      <c r="C820" s="20"/>
      <c r="D820" s="20"/>
      <c r="E820" s="20"/>
      <c r="F820" s="1186"/>
      <c r="G820" s="610"/>
      <c r="H820" s="609"/>
      <c r="I820" s="609"/>
      <c r="J820" s="609"/>
      <c r="K820" s="609"/>
      <c r="L820" s="788"/>
    </row>
    <row r="821" spans="1:16" x14ac:dyDescent="0.3">
      <c r="A821" s="1201"/>
      <c r="B821" s="1202"/>
      <c r="C821" s="1202"/>
      <c r="D821" s="1202"/>
      <c r="E821" s="1202"/>
      <c r="F821" s="1187"/>
      <c r="G821" s="1201"/>
      <c r="H821" s="1202"/>
      <c r="I821" s="1202"/>
      <c r="J821" s="1202"/>
      <c r="K821" s="1202"/>
    </row>
    <row r="822" spans="1:16" s="25" customFormat="1" ht="18.75" customHeight="1" x14ac:dyDescent="0.3">
      <c r="A822" s="1197"/>
      <c r="B822" s="1198"/>
      <c r="C822" s="1198"/>
      <c r="D822" s="1198"/>
      <c r="E822" s="1198"/>
      <c r="F822" s="1187"/>
      <c r="G822" s="1197"/>
      <c r="H822" s="1198"/>
      <c r="I822" s="1198"/>
      <c r="J822" s="1198"/>
      <c r="K822" s="1198"/>
      <c r="L822" s="788"/>
    </row>
    <row r="823" spans="1:16" s="592" customFormat="1" x14ac:dyDescent="0.3">
      <c r="A823" s="537"/>
      <c r="B823" s="539"/>
      <c r="C823" s="539"/>
      <c r="D823" s="539"/>
      <c r="E823" s="539"/>
      <c r="F823" s="635"/>
      <c r="G823" s="537"/>
      <c r="H823" s="539"/>
      <c r="I823" s="539"/>
      <c r="J823" s="539"/>
      <c r="K823" s="539"/>
      <c r="L823" s="1305"/>
    </row>
    <row r="824" spans="1:16" s="537" customFormat="1" ht="18.75" customHeight="1" x14ac:dyDescent="0.3">
      <c r="B824" s="538" t="s">
        <v>115</v>
      </c>
      <c r="C824" s="539"/>
      <c r="D824" s="539"/>
      <c r="E824" s="539"/>
      <c r="F824" s="635"/>
      <c r="H824" s="538" t="s">
        <v>115</v>
      </c>
      <c r="I824" s="539"/>
      <c r="J824" s="539"/>
      <c r="K824" s="539"/>
      <c r="L824" s="1306"/>
    </row>
    <row r="825" spans="1:16" s="537" customFormat="1" ht="18.75" customHeight="1" x14ac:dyDescent="0.3">
      <c r="B825" s="538" t="s">
        <v>137</v>
      </c>
      <c r="C825" s="539"/>
      <c r="D825" s="539"/>
      <c r="E825" s="539"/>
      <c r="F825" s="635"/>
      <c r="H825" s="538" t="s">
        <v>138</v>
      </c>
      <c r="I825" s="539"/>
      <c r="J825" s="539"/>
      <c r="K825" s="539"/>
      <c r="L825" s="1306"/>
    </row>
    <row r="826" spans="1:16" s="537" customFormat="1" ht="18.75" customHeight="1" x14ac:dyDescent="0.3">
      <c r="B826" s="539"/>
      <c r="C826" s="539"/>
      <c r="D826" s="539"/>
      <c r="E826" s="539"/>
      <c r="F826" s="635"/>
      <c r="H826" s="539"/>
      <c r="I826" s="539"/>
      <c r="J826" s="539"/>
      <c r="K826" s="539"/>
      <c r="L826" s="1306"/>
    </row>
    <row r="827" spans="1:16" s="537" customFormat="1" ht="18.75" customHeight="1" x14ac:dyDescent="0.3">
      <c r="B827" s="539"/>
      <c r="C827" s="539"/>
      <c r="E827" s="632" t="s">
        <v>116</v>
      </c>
      <c r="F827" s="635"/>
      <c r="H827" s="539"/>
      <c r="I827" s="539"/>
      <c r="K827" s="632" t="s">
        <v>116</v>
      </c>
      <c r="L827" s="1307"/>
      <c r="M827" s="632"/>
      <c r="N827" s="632"/>
      <c r="O827" s="632"/>
      <c r="P827" s="632"/>
    </row>
    <row r="828" spans="1:16" s="537" customFormat="1" ht="18.75" customHeight="1" x14ac:dyDescent="0.3">
      <c r="B828" s="539"/>
      <c r="C828" s="539"/>
      <c r="E828" s="632" t="s">
        <v>134</v>
      </c>
      <c r="F828" s="635"/>
      <c r="H828" s="539"/>
      <c r="I828" s="539"/>
      <c r="K828" s="632" t="s">
        <v>134</v>
      </c>
      <c r="L828" s="1307"/>
      <c r="M828" s="632"/>
      <c r="N828" s="632"/>
      <c r="O828" s="632"/>
      <c r="P828" s="632"/>
    </row>
    <row r="829" spans="1:16" s="537" customFormat="1" ht="18.75" customHeight="1" x14ac:dyDescent="0.3">
      <c r="B829" s="539"/>
      <c r="C829" s="539"/>
      <c r="E829" s="632" t="s">
        <v>117</v>
      </c>
      <c r="F829" s="635"/>
      <c r="H829" s="539"/>
      <c r="I829" s="539"/>
      <c r="K829" s="632" t="s">
        <v>117</v>
      </c>
      <c r="L829" s="1307"/>
      <c r="M829" s="632"/>
      <c r="N829" s="632"/>
      <c r="O829" s="632"/>
      <c r="P829" s="632"/>
    </row>
    <row r="830" spans="1:16" s="537" customFormat="1" ht="18.75" customHeight="1" x14ac:dyDescent="0.3">
      <c r="B830" s="539"/>
      <c r="C830" s="539"/>
      <c r="E830" s="632" t="s">
        <v>417</v>
      </c>
      <c r="F830" s="635"/>
      <c r="H830" s="539"/>
      <c r="I830" s="539"/>
      <c r="K830" s="632" t="s">
        <v>417</v>
      </c>
      <c r="L830" s="1307"/>
      <c r="M830" s="632"/>
      <c r="N830" s="632"/>
      <c r="O830" s="632"/>
      <c r="P830" s="632"/>
    </row>
    <row r="831" spans="1:16" s="537" customFormat="1" ht="18.75" customHeight="1" x14ac:dyDescent="0.3">
      <c r="B831" s="539"/>
      <c r="C831" s="539"/>
      <c r="D831" s="539"/>
      <c r="E831" s="539"/>
      <c r="F831" s="663"/>
      <c r="I831" s="539"/>
      <c r="J831" s="539"/>
      <c r="K831" s="539"/>
      <c r="L831" s="1306"/>
    </row>
    <row r="832" spans="1:16" s="537" customFormat="1" ht="18.75" customHeight="1" x14ac:dyDescent="0.3">
      <c r="B832" s="539"/>
      <c r="C832" s="539"/>
      <c r="D832" s="539"/>
      <c r="E832" s="539"/>
      <c r="F832" s="663"/>
      <c r="H832" s="539"/>
      <c r="I832" s="539"/>
      <c r="J832" s="539"/>
      <c r="K832" s="539"/>
      <c r="L832" s="1306"/>
    </row>
    <row r="833" spans="1:12" s="537" customFormat="1" ht="18.75" customHeight="1" x14ac:dyDescent="0.3">
      <c r="B833" s="539"/>
      <c r="C833" s="539"/>
      <c r="D833" s="539"/>
      <c r="E833" s="539"/>
      <c r="F833" s="663"/>
      <c r="H833" s="539"/>
      <c r="I833" s="539"/>
      <c r="J833" s="539"/>
      <c r="K833" s="539"/>
      <c r="L833" s="1306"/>
    </row>
    <row r="834" spans="1:12" s="537" customFormat="1" ht="18.75" customHeight="1" x14ac:dyDescent="0.3">
      <c r="B834" s="1616" t="s">
        <v>119</v>
      </c>
      <c r="C834" s="1616"/>
      <c r="D834" s="1616"/>
      <c r="E834" s="541"/>
      <c r="F834" s="635"/>
      <c r="H834" s="1616" t="s">
        <v>119</v>
      </c>
      <c r="I834" s="1616"/>
      <c r="J834" s="1616"/>
      <c r="K834" s="541"/>
      <c r="L834" s="1306"/>
    </row>
    <row r="835" spans="1:12" s="537" customFormat="1" ht="18.75" customHeight="1" x14ac:dyDescent="0.3">
      <c r="B835" s="1617">
        <v>45434</v>
      </c>
      <c r="C835" s="1617"/>
      <c r="D835" s="1617"/>
      <c r="E835" s="542"/>
      <c r="F835" s="635"/>
      <c r="H835" s="1617">
        <f>B835</f>
        <v>45434</v>
      </c>
      <c r="I835" s="1617"/>
      <c r="J835" s="1617"/>
      <c r="K835" s="542"/>
      <c r="L835" s="1306"/>
    </row>
    <row r="836" spans="1:12" s="537" customFormat="1" ht="18.75" customHeight="1" x14ac:dyDescent="0.3">
      <c r="B836" s="539"/>
      <c r="C836" s="539"/>
      <c r="D836" s="539"/>
      <c r="E836" s="542"/>
      <c r="F836" s="635"/>
      <c r="H836" s="539"/>
      <c r="I836" s="539"/>
      <c r="J836" s="539"/>
      <c r="K836" s="542"/>
      <c r="L836" s="1306"/>
    </row>
    <row r="837" spans="1:12" s="537" customFormat="1" ht="18.75" customHeight="1" x14ac:dyDescent="0.3">
      <c r="B837" s="1301"/>
      <c r="C837" s="539"/>
      <c r="D837" s="539"/>
      <c r="E837" s="542"/>
      <c r="F837" s="635"/>
      <c r="H837" s="1301"/>
      <c r="I837" s="539"/>
      <c r="J837" s="539"/>
      <c r="K837" s="542"/>
      <c r="L837" s="1306"/>
    </row>
    <row r="838" spans="1:12" s="537" customFormat="1" ht="18.75" customHeight="1" x14ac:dyDescent="0.3">
      <c r="A838" s="543" t="s">
        <v>120</v>
      </c>
      <c r="B838" s="544" t="s">
        <v>121</v>
      </c>
      <c r="C838" s="1618" t="s">
        <v>122</v>
      </c>
      <c r="D838" s="1618"/>
      <c r="E838" s="1618"/>
      <c r="F838" s="635"/>
      <c r="G838" s="543" t="s">
        <v>120</v>
      </c>
      <c r="H838" s="544" t="s">
        <v>121</v>
      </c>
      <c r="I838" s="1618" t="s">
        <v>123</v>
      </c>
      <c r="J838" s="1618"/>
      <c r="K838" s="1618"/>
      <c r="L838" s="1306"/>
    </row>
    <row r="839" spans="1:12" s="537" customFormat="1" ht="18.75" customHeight="1" x14ac:dyDescent="0.3">
      <c r="A839" s="543" t="s">
        <v>124</v>
      </c>
      <c r="B839" s="543" t="s">
        <v>265</v>
      </c>
      <c r="C839" s="544" t="s">
        <v>125</v>
      </c>
      <c r="D839" s="1300" t="s">
        <v>126</v>
      </c>
      <c r="E839" s="1300" t="s">
        <v>127</v>
      </c>
      <c r="F839" s="635"/>
      <c r="G839" s="543" t="s">
        <v>124</v>
      </c>
      <c r="H839" s="543" t="s">
        <v>265</v>
      </c>
      <c r="I839" s="544" t="s">
        <v>125</v>
      </c>
      <c r="J839" s="1300" t="s">
        <v>126</v>
      </c>
      <c r="K839" s="1300" t="s">
        <v>127</v>
      </c>
      <c r="L839" s="1306"/>
    </row>
    <row r="840" spans="1:12" s="557" customFormat="1" x14ac:dyDescent="0.3">
      <c r="A840" s="1300">
        <v>1</v>
      </c>
      <c r="B840" s="545" t="s">
        <v>48</v>
      </c>
      <c r="C840" s="546" t="s">
        <v>46</v>
      </c>
      <c r="D840" s="547">
        <v>40</v>
      </c>
      <c r="E840" s="547">
        <v>197</v>
      </c>
      <c r="F840" s="635"/>
      <c r="G840" s="1300">
        <v>1</v>
      </c>
      <c r="H840" s="545" t="s">
        <v>48</v>
      </c>
      <c r="I840" s="546" t="s">
        <v>46</v>
      </c>
      <c r="J840" s="547">
        <v>40</v>
      </c>
      <c r="K840" s="547">
        <v>197</v>
      </c>
      <c r="L840" s="1308"/>
    </row>
    <row r="841" spans="1:12" s="557" customFormat="1" x14ac:dyDescent="0.3">
      <c r="A841" s="1300" t="s">
        <v>3</v>
      </c>
      <c r="B841" s="545" t="s">
        <v>64</v>
      </c>
      <c r="C841" s="546" t="s">
        <v>65</v>
      </c>
      <c r="D841" s="547">
        <v>13</v>
      </c>
      <c r="E841" s="547">
        <v>75</v>
      </c>
      <c r="F841" s="1309"/>
      <c r="G841" s="1300" t="s">
        <v>3</v>
      </c>
      <c r="H841" s="545" t="s">
        <v>64</v>
      </c>
      <c r="I841" s="546" t="s">
        <v>65</v>
      </c>
      <c r="J841" s="547">
        <v>13</v>
      </c>
      <c r="K841" s="547">
        <v>75</v>
      </c>
      <c r="L841" s="1308"/>
    </row>
    <row r="842" spans="1:12" s="537" customFormat="1" x14ac:dyDescent="0.3">
      <c r="A842" s="1300" t="s">
        <v>0</v>
      </c>
      <c r="B842" s="545" t="s">
        <v>102</v>
      </c>
      <c r="C842" s="546" t="s">
        <v>68</v>
      </c>
      <c r="D842" s="547">
        <v>30</v>
      </c>
      <c r="E842" s="547">
        <v>84</v>
      </c>
      <c r="F842" s="1310"/>
      <c r="G842" s="1300" t="s">
        <v>0</v>
      </c>
      <c r="H842" s="545" t="s">
        <v>102</v>
      </c>
      <c r="I842" s="546" t="s">
        <v>68</v>
      </c>
      <c r="J842" s="547">
        <v>30</v>
      </c>
      <c r="K842" s="547">
        <v>84</v>
      </c>
      <c r="L842" s="1306"/>
    </row>
    <row r="843" spans="1:12" s="537" customFormat="1" x14ac:dyDescent="0.3">
      <c r="A843" s="548">
        <v>4</v>
      </c>
      <c r="B843" s="545" t="s">
        <v>271</v>
      </c>
      <c r="C843" s="546" t="s">
        <v>2</v>
      </c>
      <c r="D843" s="547">
        <v>7</v>
      </c>
      <c r="E843" s="547">
        <v>36.6</v>
      </c>
      <c r="F843" s="635"/>
      <c r="G843" s="548">
        <v>4</v>
      </c>
      <c r="H843" s="545" t="s">
        <v>271</v>
      </c>
      <c r="I843" s="546" t="s">
        <v>2</v>
      </c>
      <c r="J843" s="547">
        <v>7</v>
      </c>
      <c r="K843" s="547">
        <v>36.6</v>
      </c>
      <c r="L843" s="1306"/>
    </row>
    <row r="844" spans="1:12" s="557" customFormat="1" x14ac:dyDescent="0.3">
      <c r="A844" s="1300" t="s">
        <v>23</v>
      </c>
      <c r="B844" s="545" t="s">
        <v>107</v>
      </c>
      <c r="C844" s="546" t="s">
        <v>414</v>
      </c>
      <c r="D844" s="547">
        <f>3.4*2</f>
        <v>6.8</v>
      </c>
      <c r="E844" s="547">
        <f>93.2*2</f>
        <v>186.4</v>
      </c>
      <c r="F844" s="635"/>
      <c r="G844" s="1300" t="s">
        <v>23</v>
      </c>
      <c r="H844" s="545" t="s">
        <v>107</v>
      </c>
      <c r="I844" s="546" t="s">
        <v>414</v>
      </c>
      <c r="J844" s="547">
        <f>3.4*2</f>
        <v>6.8</v>
      </c>
      <c r="K844" s="547">
        <f>93.2*2</f>
        <v>186.4</v>
      </c>
      <c r="L844" s="1308"/>
    </row>
    <row r="845" spans="1:12" s="557" customFormat="1" x14ac:dyDescent="0.3">
      <c r="A845" s="1300" t="s">
        <v>51</v>
      </c>
      <c r="B845" s="545" t="s">
        <v>464</v>
      </c>
      <c r="C845" s="546" t="s">
        <v>5</v>
      </c>
      <c r="D845" s="547">
        <v>120</v>
      </c>
      <c r="E845" s="547">
        <v>75.05</v>
      </c>
      <c r="F845" s="634"/>
      <c r="G845" s="1300" t="s">
        <v>51</v>
      </c>
      <c r="H845" s="545" t="s">
        <v>464</v>
      </c>
      <c r="I845" s="546" t="s">
        <v>5</v>
      </c>
      <c r="J845" s="547">
        <v>120</v>
      </c>
      <c r="K845" s="547">
        <v>75.05</v>
      </c>
      <c r="L845" s="1308"/>
    </row>
    <row r="846" spans="1:12" s="537" customFormat="1" x14ac:dyDescent="0.3">
      <c r="A846" s="548"/>
      <c r="B846" s="545"/>
      <c r="C846" s="546"/>
      <c r="D846" s="547"/>
      <c r="E846" s="547"/>
      <c r="F846" s="1311"/>
      <c r="G846" s="548"/>
      <c r="H846" s="545"/>
      <c r="I846" s="546"/>
      <c r="J846" s="547"/>
      <c r="K846" s="547"/>
      <c r="L846" s="1306"/>
    </row>
    <row r="847" spans="1:12" s="537" customFormat="1" x14ac:dyDescent="0.3">
      <c r="A847" s="548"/>
      <c r="B847" s="545"/>
      <c r="C847" s="546"/>
      <c r="D847" s="547"/>
      <c r="E847" s="547"/>
      <c r="F847" s="1312"/>
      <c r="G847" s="548"/>
      <c r="H847" s="545"/>
      <c r="I847" s="546"/>
      <c r="J847" s="547"/>
      <c r="K847" s="547"/>
      <c r="L847" s="1306"/>
    </row>
    <row r="848" spans="1:12" s="537" customFormat="1" x14ac:dyDescent="0.3">
      <c r="A848" s="548"/>
      <c r="B848" s="545"/>
      <c r="C848" s="546" t="s">
        <v>128</v>
      </c>
      <c r="D848" s="547">
        <f>SUM(D840:D846)</f>
        <v>216.8</v>
      </c>
      <c r="E848" s="547">
        <f>SUM(E840:E846)</f>
        <v>654.04999999999995</v>
      </c>
      <c r="F848" s="1312"/>
      <c r="G848" s="548"/>
      <c r="H848" s="545"/>
      <c r="I848" s="546" t="s">
        <v>128</v>
      </c>
      <c r="J848" s="547">
        <f>SUM(J840:J846)</f>
        <v>216.8</v>
      </c>
      <c r="K848" s="547">
        <f>SUM(K840:K846)</f>
        <v>654.04999999999995</v>
      </c>
      <c r="L848" s="1306"/>
    </row>
    <row r="849" spans="1:12" s="537" customFormat="1" hidden="1" x14ac:dyDescent="0.3">
      <c r="A849" s="548"/>
      <c r="B849" s="545"/>
      <c r="C849" s="546"/>
      <c r="D849" s="547"/>
      <c r="E849" s="547"/>
      <c r="F849" s="1312"/>
      <c r="G849" s="548"/>
      <c r="H849" s="545"/>
      <c r="I849" s="546"/>
      <c r="J849" s="547"/>
      <c r="K849" s="547"/>
      <c r="L849" s="1306"/>
    </row>
    <row r="850" spans="1:12" s="537" customFormat="1" hidden="1" x14ac:dyDescent="0.3">
      <c r="A850" s="548">
        <v>1</v>
      </c>
      <c r="B850" s="545" t="s">
        <v>1</v>
      </c>
      <c r="C850" s="546" t="s">
        <v>5</v>
      </c>
      <c r="D850" s="547">
        <v>200</v>
      </c>
      <c r="E850" s="547">
        <v>86</v>
      </c>
      <c r="F850" s="1312"/>
      <c r="G850" s="548">
        <v>1</v>
      </c>
      <c r="H850" s="545" t="s">
        <v>1</v>
      </c>
      <c r="I850" s="546" t="s">
        <v>5</v>
      </c>
      <c r="J850" s="547">
        <v>200</v>
      </c>
      <c r="K850" s="547">
        <v>86</v>
      </c>
      <c r="L850" s="1306"/>
    </row>
    <row r="851" spans="1:12" s="537" customFormat="1" hidden="1" x14ac:dyDescent="0.3">
      <c r="A851" s="548">
        <v>2</v>
      </c>
      <c r="B851" s="545" t="s">
        <v>238</v>
      </c>
      <c r="C851" s="546" t="s">
        <v>251</v>
      </c>
      <c r="D851" s="547">
        <v>225</v>
      </c>
      <c r="E851" s="547">
        <v>114</v>
      </c>
      <c r="F851" s="1312"/>
      <c r="G851" s="548">
        <v>2</v>
      </c>
      <c r="H851" s="545" t="s">
        <v>238</v>
      </c>
      <c r="I851" s="546" t="s">
        <v>251</v>
      </c>
      <c r="J851" s="547">
        <v>225</v>
      </c>
      <c r="K851" s="547">
        <v>114</v>
      </c>
      <c r="L851" s="1306"/>
    </row>
    <row r="852" spans="1:12" s="537" customFormat="1" hidden="1" x14ac:dyDescent="0.3">
      <c r="A852" s="548">
        <v>3</v>
      </c>
      <c r="B852" s="545" t="s">
        <v>93</v>
      </c>
      <c r="C852" s="546" t="s">
        <v>5</v>
      </c>
      <c r="D852" s="547">
        <v>135</v>
      </c>
      <c r="E852" s="547">
        <v>94.25</v>
      </c>
      <c r="F852" s="1312"/>
      <c r="G852" s="548">
        <v>3</v>
      </c>
      <c r="H852" s="545" t="s">
        <v>93</v>
      </c>
      <c r="I852" s="546" t="s">
        <v>5</v>
      </c>
      <c r="J852" s="547">
        <v>135</v>
      </c>
      <c r="K852" s="547">
        <v>94.25</v>
      </c>
      <c r="L852" s="1306"/>
    </row>
    <row r="853" spans="1:12" s="537" customFormat="1" hidden="1" x14ac:dyDescent="0.3">
      <c r="A853" s="548">
        <v>4</v>
      </c>
      <c r="B853" s="545" t="s">
        <v>253</v>
      </c>
      <c r="C853" s="546" t="s">
        <v>218</v>
      </c>
      <c r="D853" s="547">
        <v>125</v>
      </c>
      <c r="E853" s="547">
        <v>146.4</v>
      </c>
      <c r="F853" s="1312"/>
      <c r="G853" s="548">
        <v>4</v>
      </c>
      <c r="H853" s="545" t="s">
        <v>253</v>
      </c>
      <c r="I853" s="546" t="s">
        <v>218</v>
      </c>
      <c r="J853" s="547">
        <v>125</v>
      </c>
      <c r="K853" s="547">
        <v>146.4</v>
      </c>
      <c r="L853" s="1306"/>
    </row>
    <row r="854" spans="1:12" s="537" customFormat="1" hidden="1" x14ac:dyDescent="0.3">
      <c r="A854" s="548">
        <v>5</v>
      </c>
      <c r="B854" s="545" t="s">
        <v>255</v>
      </c>
      <c r="C854" s="546" t="s">
        <v>218</v>
      </c>
      <c r="D854" s="547">
        <v>80</v>
      </c>
      <c r="E854" s="547">
        <v>105.16</v>
      </c>
      <c r="F854" s="1312"/>
      <c r="G854" s="548">
        <v>5</v>
      </c>
      <c r="H854" s="545" t="s">
        <v>255</v>
      </c>
      <c r="I854" s="546" t="s">
        <v>218</v>
      </c>
      <c r="J854" s="547">
        <v>80</v>
      </c>
      <c r="K854" s="547">
        <v>105.16</v>
      </c>
      <c r="L854" s="1306"/>
    </row>
    <row r="855" spans="1:12" s="537" customFormat="1" hidden="1" x14ac:dyDescent="0.3">
      <c r="A855" s="548">
        <v>6</v>
      </c>
      <c r="B855" s="545" t="s">
        <v>252</v>
      </c>
      <c r="C855" s="546" t="s">
        <v>251</v>
      </c>
      <c r="D855" s="547">
        <v>105</v>
      </c>
      <c r="E855" s="547">
        <v>142</v>
      </c>
      <c r="F855" s="1312"/>
      <c r="G855" s="548">
        <v>6</v>
      </c>
      <c r="H855" s="545" t="s">
        <v>252</v>
      </c>
      <c r="I855" s="546" t="s">
        <v>251</v>
      </c>
      <c r="J855" s="547">
        <v>105</v>
      </c>
      <c r="K855" s="547">
        <v>142</v>
      </c>
      <c r="L855" s="1306"/>
    </row>
    <row r="856" spans="1:12" s="537" customFormat="1" hidden="1" x14ac:dyDescent="0.3">
      <c r="A856" s="548">
        <v>7</v>
      </c>
      <c r="B856" s="545" t="s">
        <v>254</v>
      </c>
      <c r="C856" s="546" t="s">
        <v>218</v>
      </c>
      <c r="D856" s="547">
        <v>120</v>
      </c>
      <c r="E856" s="547">
        <v>144</v>
      </c>
      <c r="F856" s="1312"/>
      <c r="G856" s="548">
        <v>7</v>
      </c>
      <c r="H856" s="545" t="s">
        <v>254</v>
      </c>
      <c r="I856" s="546" t="s">
        <v>218</v>
      </c>
      <c r="J856" s="547">
        <v>120</v>
      </c>
      <c r="K856" s="547">
        <v>144</v>
      </c>
      <c r="L856" s="1306"/>
    </row>
    <row r="857" spans="1:12" s="537" customFormat="1" hidden="1" x14ac:dyDescent="0.3">
      <c r="A857" s="548">
        <v>8</v>
      </c>
      <c r="B857" s="545" t="s">
        <v>31</v>
      </c>
      <c r="C857" s="546" t="s">
        <v>5</v>
      </c>
      <c r="D857" s="547">
        <v>55</v>
      </c>
      <c r="E857" s="547">
        <v>88</v>
      </c>
      <c r="F857" s="1312"/>
      <c r="G857" s="548">
        <v>8</v>
      </c>
      <c r="H857" s="545" t="s">
        <v>31</v>
      </c>
      <c r="I857" s="546" t="s">
        <v>5</v>
      </c>
      <c r="J857" s="547">
        <v>55</v>
      </c>
      <c r="K857" s="547">
        <v>88</v>
      </c>
      <c r="L857" s="1306"/>
    </row>
    <row r="858" spans="1:12" s="557" customFormat="1" hidden="1" x14ac:dyDescent="0.3">
      <c r="A858" s="1300"/>
      <c r="B858" s="549"/>
      <c r="C858" s="1300"/>
      <c r="D858" s="550"/>
      <c r="E858" s="550"/>
      <c r="F858" s="1312"/>
      <c r="G858" s="1300"/>
      <c r="H858" s="549"/>
      <c r="I858" s="1300"/>
      <c r="J858" s="550"/>
      <c r="K858" s="550"/>
      <c r="L858" s="1313"/>
    </row>
    <row r="859" spans="1:12" s="537" customFormat="1" hidden="1" x14ac:dyDescent="0.3">
      <c r="A859" s="548"/>
      <c r="B859" s="545"/>
      <c r="C859" s="546" t="s">
        <v>128</v>
      </c>
      <c r="D859" s="547">
        <v>1045</v>
      </c>
      <c r="E859" s="547">
        <v>919.81</v>
      </c>
      <c r="F859" s="1312"/>
      <c r="G859" s="548"/>
      <c r="H859" s="545"/>
      <c r="I859" s="546" t="s">
        <v>128</v>
      </c>
      <c r="J859" s="547">
        <v>1045</v>
      </c>
      <c r="K859" s="547">
        <v>919.81</v>
      </c>
      <c r="L859" s="1306"/>
    </row>
    <row r="860" spans="1:12" s="537" customFormat="1" hidden="1" x14ac:dyDescent="0.3">
      <c r="A860" s="548"/>
      <c r="B860" s="545"/>
      <c r="C860" s="546"/>
      <c r="D860" s="547"/>
      <c r="E860" s="547"/>
      <c r="F860" s="1312"/>
      <c r="G860" s="548"/>
      <c r="H860" s="545"/>
      <c r="I860" s="546"/>
      <c r="J860" s="547"/>
      <c r="K860" s="547"/>
      <c r="L860" s="1306"/>
    </row>
    <row r="861" spans="1:12" s="537" customFormat="1" x14ac:dyDescent="0.3">
      <c r="A861" s="548"/>
      <c r="B861" s="545"/>
      <c r="C861" s="546"/>
      <c r="D861" s="547"/>
      <c r="E861" s="547"/>
      <c r="F861" s="1312"/>
      <c r="G861" s="548"/>
      <c r="H861" s="545"/>
      <c r="I861" s="546"/>
      <c r="J861" s="547"/>
      <c r="K861" s="547"/>
      <c r="L861" s="1306"/>
    </row>
    <row r="862" spans="1:12" s="537" customFormat="1" x14ac:dyDescent="0.3">
      <c r="A862" s="548"/>
      <c r="B862" s="545"/>
      <c r="C862" s="546"/>
      <c r="D862" s="547"/>
      <c r="E862" s="547"/>
      <c r="F862" s="1312"/>
      <c r="G862" s="548"/>
      <c r="H862" s="545"/>
      <c r="I862" s="546"/>
      <c r="J862" s="547"/>
      <c r="K862" s="547"/>
      <c r="L862" s="1306"/>
    </row>
    <row r="863" spans="1:12" s="537" customFormat="1" x14ac:dyDescent="0.3">
      <c r="A863" s="543" t="s">
        <v>124</v>
      </c>
      <c r="B863" s="547" t="s">
        <v>259</v>
      </c>
      <c r="C863" s="546" t="s">
        <v>125</v>
      </c>
      <c r="D863" s="547" t="s">
        <v>126</v>
      </c>
      <c r="E863" s="547" t="s">
        <v>127</v>
      </c>
      <c r="F863" s="1312"/>
      <c r="G863" s="543" t="s">
        <v>124</v>
      </c>
      <c r="H863" s="547" t="s">
        <v>247</v>
      </c>
      <c r="I863" s="546" t="s">
        <v>125</v>
      </c>
      <c r="J863" s="547" t="s">
        <v>126</v>
      </c>
      <c r="K863" s="547" t="s">
        <v>127</v>
      </c>
      <c r="L863" s="1306"/>
    </row>
    <row r="864" spans="1:12" s="537" customFormat="1" ht="19.5" customHeight="1" x14ac:dyDescent="0.3">
      <c r="A864" s="1300">
        <v>1</v>
      </c>
      <c r="B864" s="545" t="s">
        <v>181</v>
      </c>
      <c r="C864" s="546" t="s">
        <v>147</v>
      </c>
      <c r="D864" s="547">
        <v>60</v>
      </c>
      <c r="E864" s="547">
        <v>130.22999999999999</v>
      </c>
      <c r="F864" s="635"/>
      <c r="G864" s="1300">
        <v>1</v>
      </c>
      <c r="H864" s="545" t="s">
        <v>181</v>
      </c>
      <c r="I864" s="546" t="s">
        <v>147</v>
      </c>
      <c r="J864" s="547">
        <v>60</v>
      </c>
      <c r="K864" s="547">
        <v>130.22999999999999</v>
      </c>
      <c r="L864" s="1306"/>
    </row>
    <row r="865" spans="1:12" s="537" customFormat="1" ht="19.5" customHeight="1" x14ac:dyDescent="0.3">
      <c r="A865" s="1300">
        <v>2</v>
      </c>
      <c r="B865" s="545" t="s">
        <v>105</v>
      </c>
      <c r="C865" s="546" t="s">
        <v>104</v>
      </c>
      <c r="D865" s="547">
        <v>50</v>
      </c>
      <c r="E865" s="547">
        <v>166.1</v>
      </c>
      <c r="F865" s="1312"/>
      <c r="G865" s="1300">
        <v>2</v>
      </c>
      <c r="H865" s="545" t="s">
        <v>105</v>
      </c>
      <c r="I865" s="546" t="s">
        <v>104</v>
      </c>
      <c r="J865" s="547">
        <v>50</v>
      </c>
      <c r="K865" s="547">
        <v>166.1</v>
      </c>
      <c r="L865" s="1306"/>
    </row>
    <row r="866" spans="1:12" s="557" customFormat="1" x14ac:dyDescent="0.3">
      <c r="A866" s="1300" t="s">
        <v>0</v>
      </c>
      <c r="B866" s="545" t="s">
        <v>260</v>
      </c>
      <c r="C866" s="546" t="s">
        <v>17</v>
      </c>
      <c r="D866" s="547">
        <v>22</v>
      </c>
      <c r="E866" s="547">
        <v>182.25</v>
      </c>
      <c r="F866" s="1312"/>
      <c r="G866" s="1300" t="s">
        <v>0</v>
      </c>
      <c r="H866" s="545" t="s">
        <v>260</v>
      </c>
      <c r="I866" s="546" t="s">
        <v>44</v>
      </c>
      <c r="J866" s="547">
        <v>27</v>
      </c>
      <c r="K866" s="547">
        <v>218.7</v>
      </c>
      <c r="L866" s="1313"/>
    </row>
    <row r="867" spans="1:12" s="557" customFormat="1" x14ac:dyDescent="0.3">
      <c r="A867" s="1300" t="s">
        <v>77</v>
      </c>
      <c r="B867" s="545" t="s">
        <v>69</v>
      </c>
      <c r="C867" s="546" t="s">
        <v>22</v>
      </c>
      <c r="D867" s="547">
        <v>25</v>
      </c>
      <c r="E867" s="547">
        <v>3.9199999999999995</v>
      </c>
      <c r="F867" s="1311"/>
      <c r="G867" s="1300" t="s">
        <v>77</v>
      </c>
      <c r="H867" s="545" t="s">
        <v>69</v>
      </c>
      <c r="I867" s="546" t="s">
        <v>22</v>
      </c>
      <c r="J867" s="547">
        <v>25</v>
      </c>
      <c r="K867" s="547">
        <v>3.9199999999999995</v>
      </c>
      <c r="L867" s="1308"/>
    </row>
    <row r="868" spans="1:12" s="557" customFormat="1" x14ac:dyDescent="0.3">
      <c r="A868" s="1300" t="s">
        <v>23</v>
      </c>
      <c r="B868" s="545" t="s">
        <v>472</v>
      </c>
      <c r="C868" s="546" t="s">
        <v>2</v>
      </c>
      <c r="D868" s="547">
        <v>40</v>
      </c>
      <c r="E868" s="547">
        <v>94.25</v>
      </c>
      <c r="F868" s="663"/>
      <c r="G868" s="1300" t="s">
        <v>23</v>
      </c>
      <c r="H868" s="545" t="s">
        <v>472</v>
      </c>
      <c r="I868" s="546" t="s">
        <v>2</v>
      </c>
      <c r="J868" s="547">
        <v>40</v>
      </c>
      <c r="K868" s="547">
        <v>94.25</v>
      </c>
      <c r="L868" s="1308"/>
    </row>
    <row r="869" spans="1:12" s="557" customFormat="1" x14ac:dyDescent="0.3">
      <c r="A869" s="1300" t="s">
        <v>51</v>
      </c>
      <c r="B869" s="545" t="s">
        <v>107</v>
      </c>
      <c r="C869" s="546" t="s">
        <v>14</v>
      </c>
      <c r="D869" s="547">
        <v>3.4</v>
      </c>
      <c r="E869" s="547">
        <v>93.2</v>
      </c>
      <c r="F869" s="1312"/>
      <c r="G869" s="1300" t="s">
        <v>51</v>
      </c>
      <c r="H869" s="545" t="s">
        <v>107</v>
      </c>
      <c r="I869" s="546" t="s">
        <v>14</v>
      </c>
      <c r="J869" s="547">
        <v>3.4</v>
      </c>
      <c r="K869" s="547">
        <v>93.2</v>
      </c>
      <c r="L869" s="1308"/>
    </row>
    <row r="870" spans="1:12" s="557" customFormat="1" x14ac:dyDescent="0.3">
      <c r="A870" s="1300" t="s">
        <v>15</v>
      </c>
      <c r="B870" s="545" t="s">
        <v>108</v>
      </c>
      <c r="C870" s="546" t="s">
        <v>65</v>
      </c>
      <c r="D870" s="547">
        <v>1.2</v>
      </c>
      <c r="E870" s="547">
        <v>21.5</v>
      </c>
      <c r="F870" s="1311"/>
      <c r="G870" s="1300" t="s">
        <v>15</v>
      </c>
      <c r="H870" s="545" t="s">
        <v>108</v>
      </c>
      <c r="I870" s="546" t="s">
        <v>65</v>
      </c>
      <c r="J870" s="547">
        <v>1.2</v>
      </c>
      <c r="K870" s="547">
        <v>21.5</v>
      </c>
      <c r="L870" s="1308"/>
    </row>
    <row r="871" spans="1:12" s="557" customFormat="1" x14ac:dyDescent="0.3">
      <c r="A871" s="1300"/>
      <c r="B871" s="545"/>
      <c r="C871" s="546"/>
      <c r="D871" s="547"/>
      <c r="E871" s="547"/>
      <c r="F871" s="1311"/>
      <c r="G871" s="1300"/>
      <c r="H871" s="545"/>
      <c r="I871" s="546"/>
      <c r="J871" s="547"/>
      <c r="K871" s="547"/>
      <c r="L871" s="1308"/>
    </row>
    <row r="872" spans="1:12" s="557" customFormat="1" x14ac:dyDescent="0.3">
      <c r="A872" s="1300"/>
      <c r="B872" s="545"/>
      <c r="C872" s="546"/>
      <c r="D872" s="547"/>
      <c r="E872" s="547"/>
      <c r="F872" s="1311"/>
      <c r="G872" s="1300"/>
      <c r="H872" s="545"/>
      <c r="I872" s="546"/>
      <c r="J872" s="547"/>
      <c r="K872" s="547"/>
      <c r="L872" s="1308"/>
    </row>
    <row r="873" spans="1:12" s="537" customFormat="1" x14ac:dyDescent="0.3">
      <c r="A873" s="1300"/>
      <c r="B873" s="545"/>
      <c r="C873" s="546" t="s">
        <v>128</v>
      </c>
      <c r="D873" s="547">
        <f>SUM(D864:D872)</f>
        <v>201.6</v>
      </c>
      <c r="E873" s="547">
        <f>SUM(E864:E872)</f>
        <v>691.45</v>
      </c>
      <c r="F873" s="666"/>
      <c r="G873" s="1300"/>
      <c r="H873" s="545"/>
      <c r="I873" s="546" t="s">
        <v>128</v>
      </c>
      <c r="J873" s="547">
        <f>SUM(J864:J872)</f>
        <v>206.6</v>
      </c>
      <c r="K873" s="547">
        <f>SUM(K864:K872)</f>
        <v>727.9</v>
      </c>
      <c r="L873" s="1306"/>
    </row>
    <row r="874" spans="1:12" s="537" customFormat="1" x14ac:dyDescent="0.3">
      <c r="A874" s="548"/>
      <c r="B874" s="545"/>
      <c r="C874" s="546"/>
      <c r="D874" s="547"/>
      <c r="E874" s="547"/>
      <c r="F874" s="666"/>
      <c r="G874" s="548"/>
      <c r="H874" s="545"/>
      <c r="I874" s="546"/>
      <c r="J874" s="547"/>
      <c r="K874" s="547"/>
      <c r="L874" s="1306"/>
    </row>
    <row r="875" spans="1:12" s="537" customFormat="1" x14ac:dyDescent="0.3">
      <c r="A875" s="548"/>
      <c r="B875" s="545"/>
      <c r="C875" s="546"/>
      <c r="D875" s="547"/>
      <c r="E875" s="547"/>
      <c r="F875" s="666"/>
      <c r="G875" s="548"/>
      <c r="H875" s="545"/>
      <c r="I875" s="546"/>
      <c r="J875" s="547"/>
      <c r="K875" s="547"/>
      <c r="L875" s="1306"/>
    </row>
    <row r="876" spans="1:12" s="537" customFormat="1" x14ac:dyDescent="0.3">
      <c r="A876" s="1300"/>
      <c r="B876" s="545"/>
      <c r="C876" s="546" t="s">
        <v>136</v>
      </c>
      <c r="D876" s="547">
        <f>+D873+D848</f>
        <v>418.4</v>
      </c>
      <c r="E876" s="547">
        <f>+E873+E848</f>
        <v>1345.5</v>
      </c>
      <c r="F876" s="666"/>
      <c r="G876" s="547"/>
      <c r="H876" s="547"/>
      <c r="I876" s="547" t="s">
        <v>136</v>
      </c>
      <c r="J876" s="547">
        <f>+J873+J848</f>
        <v>423.4</v>
      </c>
      <c r="K876" s="547">
        <f>+K873+K848</f>
        <v>1381.9499999999998</v>
      </c>
      <c r="L876" s="1306"/>
    </row>
    <row r="877" spans="1:12" s="537" customFormat="1" ht="18.75" customHeight="1" x14ac:dyDescent="0.3">
      <c r="B877" s="539"/>
      <c r="C877" s="539"/>
      <c r="E877" s="540"/>
      <c r="F877" s="666"/>
      <c r="H877" s="539"/>
      <c r="I877" s="539"/>
      <c r="K877" s="540"/>
      <c r="L877" s="1306"/>
    </row>
    <row r="878" spans="1:12" s="537" customFormat="1" ht="18.75" customHeight="1" x14ac:dyDescent="0.3">
      <c r="B878" s="539"/>
      <c r="C878" s="539"/>
      <c r="E878" s="540"/>
      <c r="F878" s="635"/>
      <c r="H878" s="539"/>
      <c r="I878" s="539"/>
      <c r="K878" s="540"/>
      <c r="L878" s="1306"/>
    </row>
    <row r="879" spans="1:12" s="537" customFormat="1" x14ac:dyDescent="0.3">
      <c r="A879" s="559"/>
      <c r="B879" s="559"/>
      <c r="C879" s="559"/>
      <c r="D879" s="559"/>
      <c r="E879" s="559"/>
      <c r="F879" s="669"/>
      <c r="G879" s="552"/>
      <c r="H879" s="551"/>
      <c r="I879" s="551"/>
      <c r="J879" s="551"/>
      <c r="K879" s="551"/>
      <c r="L879" s="1306"/>
    </row>
    <row r="880" spans="1:12" s="537" customFormat="1" x14ac:dyDescent="0.3">
      <c r="A880" s="559"/>
      <c r="B880" s="552"/>
      <c r="C880" s="560"/>
      <c r="D880" s="551"/>
      <c r="E880" s="551"/>
      <c r="F880" s="668"/>
      <c r="G880" s="551"/>
      <c r="H880" s="551"/>
      <c r="I880" s="551"/>
      <c r="J880" s="551"/>
      <c r="K880" s="551"/>
      <c r="L880" s="1306"/>
    </row>
    <row r="881" spans="1:16" s="537" customFormat="1" ht="18.75" customHeight="1" x14ac:dyDescent="0.3">
      <c r="B881" s="553" t="s">
        <v>130</v>
      </c>
      <c r="D881" s="554" t="s">
        <v>131</v>
      </c>
      <c r="E881" s="539"/>
      <c r="F881" s="635"/>
      <c r="H881" s="553" t="s">
        <v>130</v>
      </c>
      <c r="J881" s="554" t="s">
        <v>131</v>
      </c>
      <c r="K881" s="539"/>
      <c r="L881" s="1306"/>
    </row>
    <row r="882" spans="1:16" s="537" customFormat="1" ht="51.75" customHeight="1" x14ac:dyDescent="0.3">
      <c r="B882" s="555" t="s">
        <v>132</v>
      </c>
      <c r="D882" s="555" t="s">
        <v>140</v>
      </c>
      <c r="E882" s="556"/>
      <c r="F882" s="635"/>
      <c r="H882" s="555" t="s">
        <v>139</v>
      </c>
      <c r="J882" s="555" t="s">
        <v>140</v>
      </c>
      <c r="K882" s="556"/>
      <c r="L882" s="1306"/>
    </row>
    <row r="883" spans="1:16" s="537" customFormat="1" x14ac:dyDescent="0.3">
      <c r="B883" s="539"/>
      <c r="C883" s="539"/>
      <c r="D883" s="539"/>
      <c r="E883" s="539"/>
      <c r="F883" s="663"/>
      <c r="H883" s="539"/>
      <c r="I883" s="539"/>
      <c r="J883" s="539"/>
      <c r="K883" s="539"/>
      <c r="L883" s="1306"/>
    </row>
    <row r="884" spans="1:16" s="592" customFormat="1" x14ac:dyDescent="0.3">
      <c r="A884" s="1314"/>
      <c r="B884" s="1315"/>
      <c r="C884" s="1315"/>
      <c r="D884" s="1315"/>
      <c r="E884" s="1315"/>
      <c r="F884" s="635"/>
      <c r="G884" s="1314"/>
      <c r="H884" s="1315"/>
      <c r="I884" s="1315"/>
      <c r="J884" s="1315"/>
      <c r="K884" s="1315"/>
      <c r="L884" s="1305"/>
    </row>
    <row r="885" spans="1:16" s="537" customFormat="1" ht="18.75" customHeight="1" x14ac:dyDescent="0.3">
      <c r="A885" s="641"/>
      <c r="B885" s="640"/>
      <c r="C885" s="640"/>
      <c r="D885" s="640"/>
      <c r="E885" s="640"/>
      <c r="F885" s="635"/>
      <c r="G885" s="641"/>
      <c r="H885" s="640"/>
      <c r="I885" s="640"/>
      <c r="J885" s="640"/>
      <c r="K885" s="640"/>
      <c r="L885" s="1306"/>
    </row>
    <row r="886" spans="1:16" s="592" customFormat="1" x14ac:dyDescent="0.3">
      <c r="A886" s="537"/>
      <c r="B886" s="539"/>
      <c r="C886" s="539"/>
      <c r="D886" s="539"/>
      <c r="E886" s="539"/>
      <c r="F886" s="635"/>
      <c r="G886" s="537"/>
      <c r="H886" s="539"/>
      <c r="I886" s="539"/>
      <c r="J886" s="539"/>
      <c r="K886" s="539"/>
      <c r="L886" s="1305"/>
    </row>
    <row r="887" spans="1:16" s="537" customFormat="1" ht="18.75" customHeight="1" x14ac:dyDescent="0.3">
      <c r="B887" s="538" t="s">
        <v>115</v>
      </c>
      <c r="C887" s="539"/>
      <c r="D887" s="539"/>
      <c r="E887" s="539"/>
      <c r="F887" s="635"/>
      <c r="H887" s="538" t="s">
        <v>115</v>
      </c>
      <c r="I887" s="539"/>
      <c r="J887" s="539"/>
      <c r="K887" s="539"/>
      <c r="L887" s="1306"/>
    </row>
    <row r="888" spans="1:16" s="537" customFormat="1" ht="18.75" customHeight="1" x14ac:dyDescent="0.3">
      <c r="B888" s="538" t="s">
        <v>137</v>
      </c>
      <c r="C888" s="539"/>
      <c r="D888" s="539"/>
      <c r="E888" s="539"/>
      <c r="F888" s="635"/>
      <c r="H888" s="538" t="s">
        <v>138</v>
      </c>
      <c r="I888" s="539"/>
      <c r="J888" s="539"/>
      <c r="K888" s="539"/>
      <c r="L888" s="1306"/>
    </row>
    <row r="889" spans="1:16" s="537" customFormat="1" ht="18.75" customHeight="1" x14ac:dyDescent="0.3">
      <c r="B889" s="539"/>
      <c r="C889" s="539"/>
      <c r="D889" s="539"/>
      <c r="E889" s="539"/>
      <c r="F889" s="635"/>
      <c r="H889" s="539"/>
      <c r="I889" s="539"/>
      <c r="J889" s="539"/>
      <c r="K889" s="539"/>
      <c r="L889" s="1306"/>
    </row>
    <row r="890" spans="1:16" s="537" customFormat="1" ht="18.75" customHeight="1" x14ac:dyDescent="0.3">
      <c r="B890" s="539"/>
      <c r="C890" s="539"/>
      <c r="E890" s="632" t="s">
        <v>116</v>
      </c>
      <c r="F890" s="635"/>
      <c r="H890" s="539"/>
      <c r="I890" s="539"/>
      <c r="K890" s="632" t="s">
        <v>116</v>
      </c>
      <c r="L890" s="1307"/>
      <c r="M890" s="632"/>
      <c r="N890" s="632"/>
      <c r="O890" s="632"/>
      <c r="P890" s="632"/>
    </row>
    <row r="891" spans="1:16" s="537" customFormat="1" ht="18.75" customHeight="1" x14ac:dyDescent="0.3">
      <c r="B891" s="539"/>
      <c r="C891" s="539"/>
      <c r="E891" s="632" t="s">
        <v>134</v>
      </c>
      <c r="F891" s="635"/>
      <c r="H891" s="539"/>
      <c r="I891" s="539"/>
      <c r="K891" s="632" t="s">
        <v>134</v>
      </c>
      <c r="L891" s="1307"/>
      <c r="M891" s="632"/>
      <c r="N891" s="632"/>
      <c r="O891" s="632"/>
      <c r="P891" s="632"/>
    </row>
    <row r="892" spans="1:16" s="537" customFormat="1" ht="18.75" customHeight="1" x14ac:dyDescent="0.3">
      <c r="B892" s="539"/>
      <c r="C892" s="539"/>
      <c r="E892" s="632" t="s">
        <v>117</v>
      </c>
      <c r="F892" s="635"/>
      <c r="H892" s="539"/>
      <c r="I892" s="539"/>
      <c r="K892" s="632" t="s">
        <v>117</v>
      </c>
      <c r="L892" s="1307"/>
      <c r="M892" s="632"/>
      <c r="N892" s="632"/>
      <c r="O892" s="632"/>
      <c r="P892" s="632"/>
    </row>
    <row r="893" spans="1:16" s="537" customFormat="1" ht="18.75" customHeight="1" x14ac:dyDescent="0.3">
      <c r="B893" s="539"/>
      <c r="C893" s="539"/>
      <c r="E893" s="632" t="s">
        <v>417</v>
      </c>
      <c r="F893" s="635"/>
      <c r="H893" s="539"/>
      <c r="I893" s="539"/>
      <c r="K893" s="632" t="s">
        <v>417</v>
      </c>
      <c r="L893" s="1307"/>
      <c r="M893" s="632"/>
      <c r="N893" s="632"/>
      <c r="O893" s="632"/>
      <c r="P893" s="632"/>
    </row>
    <row r="894" spans="1:16" s="537" customFormat="1" ht="18.75" customHeight="1" x14ac:dyDescent="0.3">
      <c r="B894" s="539"/>
      <c r="C894" s="539"/>
      <c r="D894" s="539"/>
      <c r="E894" s="539"/>
      <c r="F894" s="663"/>
      <c r="I894" s="539"/>
      <c r="J894" s="539"/>
      <c r="K894" s="539"/>
      <c r="L894" s="1306"/>
    </row>
    <row r="895" spans="1:16" s="537" customFormat="1" ht="18.75" customHeight="1" x14ac:dyDescent="0.3">
      <c r="B895" s="539"/>
      <c r="C895" s="539"/>
      <c r="D895" s="539"/>
      <c r="E895" s="539"/>
      <c r="F895" s="663"/>
      <c r="H895" s="539"/>
      <c r="I895" s="539"/>
      <c r="J895" s="539"/>
      <c r="K895" s="539"/>
      <c r="L895" s="1306"/>
    </row>
    <row r="896" spans="1:16" s="537" customFormat="1" ht="18.75" customHeight="1" x14ac:dyDescent="0.3">
      <c r="B896" s="539"/>
      <c r="C896" s="539"/>
      <c r="D896" s="539"/>
      <c r="E896" s="539"/>
      <c r="F896" s="663"/>
      <c r="H896" s="539"/>
      <c r="I896" s="539"/>
      <c r="J896" s="539"/>
      <c r="K896" s="539"/>
      <c r="L896" s="1306"/>
    </row>
    <row r="897" spans="1:12" s="537" customFormat="1" ht="18.75" customHeight="1" x14ac:dyDescent="0.3">
      <c r="B897" s="1616" t="s">
        <v>119</v>
      </c>
      <c r="C897" s="1616"/>
      <c r="D897" s="1616"/>
      <c r="E897" s="541"/>
      <c r="F897" s="635"/>
      <c r="H897" s="1616" t="s">
        <v>119</v>
      </c>
      <c r="I897" s="1616"/>
      <c r="J897" s="1616"/>
      <c r="K897" s="541"/>
      <c r="L897" s="1306"/>
    </row>
    <row r="898" spans="1:12" s="537" customFormat="1" ht="18.75" customHeight="1" x14ac:dyDescent="0.3">
      <c r="B898" s="1617">
        <v>45435</v>
      </c>
      <c r="C898" s="1617"/>
      <c r="D898" s="1617"/>
      <c r="E898" s="542"/>
      <c r="F898" s="635"/>
      <c r="H898" s="1617">
        <f>B898</f>
        <v>45435</v>
      </c>
      <c r="I898" s="1617"/>
      <c r="J898" s="1617"/>
      <c r="K898" s="542"/>
      <c r="L898" s="1306"/>
    </row>
    <row r="899" spans="1:12" s="537" customFormat="1" ht="18.75" customHeight="1" x14ac:dyDescent="0.3">
      <c r="B899" s="539"/>
      <c r="C899" s="539"/>
      <c r="D899" s="539"/>
      <c r="E899" s="542"/>
      <c r="F899" s="635"/>
      <c r="H899" s="539"/>
      <c r="I899" s="539"/>
      <c r="J899" s="539"/>
      <c r="K899" s="542"/>
      <c r="L899" s="1306"/>
    </row>
    <row r="900" spans="1:12" s="537" customFormat="1" ht="18.75" customHeight="1" x14ac:dyDescent="0.3">
      <c r="B900" s="1301"/>
      <c r="C900" s="539"/>
      <c r="D900" s="539"/>
      <c r="E900" s="542"/>
      <c r="F900" s="635"/>
      <c r="H900" s="1301"/>
      <c r="I900" s="539"/>
      <c r="J900" s="539"/>
      <c r="K900" s="542"/>
      <c r="L900" s="1306"/>
    </row>
    <row r="901" spans="1:12" s="537" customFormat="1" ht="18.75" customHeight="1" x14ac:dyDescent="0.3">
      <c r="A901" s="543" t="s">
        <v>120</v>
      </c>
      <c r="B901" s="544" t="s">
        <v>121</v>
      </c>
      <c r="C901" s="1618" t="s">
        <v>122</v>
      </c>
      <c r="D901" s="1618"/>
      <c r="E901" s="1618"/>
      <c r="F901" s="635"/>
      <c r="G901" s="543" t="s">
        <v>120</v>
      </c>
      <c r="H901" s="544" t="s">
        <v>121</v>
      </c>
      <c r="I901" s="1618" t="s">
        <v>123</v>
      </c>
      <c r="J901" s="1618"/>
      <c r="K901" s="1618"/>
      <c r="L901" s="1306"/>
    </row>
    <row r="902" spans="1:12" s="537" customFormat="1" ht="18.75" customHeight="1" x14ac:dyDescent="0.3">
      <c r="A902" s="543" t="s">
        <v>124</v>
      </c>
      <c r="B902" s="543" t="s">
        <v>265</v>
      </c>
      <c r="C902" s="544" t="s">
        <v>125</v>
      </c>
      <c r="D902" s="1300" t="s">
        <v>126</v>
      </c>
      <c r="E902" s="1300" t="s">
        <v>127</v>
      </c>
      <c r="F902" s="635"/>
      <c r="G902" s="543" t="s">
        <v>124</v>
      </c>
      <c r="H902" s="543" t="s">
        <v>265</v>
      </c>
      <c r="I902" s="544" t="s">
        <v>125</v>
      </c>
      <c r="J902" s="1300" t="s">
        <v>126</v>
      </c>
      <c r="K902" s="1300" t="s">
        <v>127</v>
      </c>
      <c r="L902" s="1306"/>
    </row>
    <row r="903" spans="1:12" s="537" customFormat="1" x14ac:dyDescent="0.3">
      <c r="A903" s="1300" t="s">
        <v>8</v>
      </c>
      <c r="B903" s="545" t="s">
        <v>27</v>
      </c>
      <c r="C903" s="546" t="s">
        <v>28</v>
      </c>
      <c r="D903" s="547">
        <v>65</v>
      </c>
      <c r="E903" s="547">
        <v>178</v>
      </c>
      <c r="F903" s="635"/>
      <c r="G903" s="1300" t="s">
        <v>8</v>
      </c>
      <c r="H903" s="545" t="s">
        <v>27</v>
      </c>
      <c r="I903" s="546" t="s">
        <v>7</v>
      </c>
      <c r="J903" s="547">
        <v>85</v>
      </c>
      <c r="K903" s="547">
        <v>223</v>
      </c>
      <c r="L903" s="1306">
        <v>45414</v>
      </c>
    </row>
    <row r="904" spans="1:12" s="537" customFormat="1" ht="19.5" customHeight="1" x14ac:dyDescent="0.3">
      <c r="A904" s="1300" t="s">
        <v>3</v>
      </c>
      <c r="B904" s="545" t="s">
        <v>43</v>
      </c>
      <c r="C904" s="546" t="s">
        <v>17</v>
      </c>
      <c r="D904" s="547">
        <v>40</v>
      </c>
      <c r="E904" s="547">
        <v>242.70999999999998</v>
      </c>
      <c r="F904" s="635"/>
      <c r="G904" s="1300" t="s">
        <v>3</v>
      </c>
      <c r="H904" s="545" t="s">
        <v>43</v>
      </c>
      <c r="I904" s="546" t="s">
        <v>44</v>
      </c>
      <c r="J904" s="547">
        <v>50</v>
      </c>
      <c r="K904" s="547">
        <v>298.71999999999997</v>
      </c>
      <c r="L904" s="1306"/>
    </row>
    <row r="905" spans="1:12" s="557" customFormat="1" x14ac:dyDescent="0.3">
      <c r="A905" s="1300" t="s">
        <v>0</v>
      </c>
      <c r="B905" s="545" t="s">
        <v>69</v>
      </c>
      <c r="C905" s="546" t="s">
        <v>22</v>
      </c>
      <c r="D905" s="547">
        <v>24</v>
      </c>
      <c r="E905" s="547">
        <v>3.9199999999999995</v>
      </c>
      <c r="F905" s="1311"/>
      <c r="G905" s="1300" t="s">
        <v>0</v>
      </c>
      <c r="H905" s="545" t="s">
        <v>69</v>
      </c>
      <c r="I905" s="546" t="s">
        <v>22</v>
      </c>
      <c r="J905" s="547">
        <v>24</v>
      </c>
      <c r="K905" s="547">
        <v>3.9199999999999995</v>
      </c>
      <c r="L905" s="1308"/>
    </row>
    <row r="906" spans="1:12" s="537" customFormat="1" x14ac:dyDescent="0.3">
      <c r="A906" s="548">
        <v>4</v>
      </c>
      <c r="B906" s="545" t="s">
        <v>114</v>
      </c>
      <c r="C906" s="546" t="s">
        <v>2</v>
      </c>
      <c r="D906" s="547">
        <v>6</v>
      </c>
      <c r="E906" s="547">
        <v>28</v>
      </c>
      <c r="F906" s="635"/>
      <c r="G906" s="548">
        <v>4</v>
      </c>
      <c r="H906" s="545" t="s">
        <v>114</v>
      </c>
      <c r="I906" s="546" t="s">
        <v>2</v>
      </c>
      <c r="J906" s="547">
        <v>6</v>
      </c>
      <c r="K906" s="547">
        <v>28</v>
      </c>
      <c r="L906" s="1306"/>
    </row>
    <row r="907" spans="1:12" s="558" customFormat="1" x14ac:dyDescent="0.3">
      <c r="A907" s="1300" t="s">
        <v>23</v>
      </c>
      <c r="B907" s="545" t="s">
        <v>107</v>
      </c>
      <c r="C907" s="546" t="s">
        <v>193</v>
      </c>
      <c r="D907" s="547">
        <v>3.4</v>
      </c>
      <c r="E907" s="547">
        <v>93.2</v>
      </c>
      <c r="F907" s="634"/>
      <c r="G907" s="1300" t="s">
        <v>23</v>
      </c>
      <c r="H907" s="545" t="s">
        <v>107</v>
      </c>
      <c r="I907" s="546" t="s">
        <v>193</v>
      </c>
      <c r="J907" s="547">
        <v>3.4</v>
      </c>
      <c r="K907" s="547">
        <v>93.2</v>
      </c>
      <c r="L907" s="1308"/>
    </row>
    <row r="908" spans="1:12" s="557" customFormat="1" x14ac:dyDescent="0.3">
      <c r="A908" s="1300" t="s">
        <v>51</v>
      </c>
      <c r="B908" s="545" t="s">
        <v>93</v>
      </c>
      <c r="C908" s="546" t="s">
        <v>2</v>
      </c>
      <c r="D908" s="547">
        <v>75</v>
      </c>
      <c r="E908" s="547">
        <v>92</v>
      </c>
      <c r="F908" s="663"/>
      <c r="G908" s="1300" t="s">
        <v>51</v>
      </c>
      <c r="H908" s="545" t="s">
        <v>93</v>
      </c>
      <c r="I908" s="546" t="s">
        <v>2</v>
      </c>
      <c r="J908" s="547">
        <v>75</v>
      </c>
      <c r="K908" s="547">
        <v>92</v>
      </c>
      <c r="L908" s="1308"/>
    </row>
    <row r="909" spans="1:12" s="537" customFormat="1" x14ac:dyDescent="0.3">
      <c r="A909" s="548">
        <v>7</v>
      </c>
      <c r="B909" s="545" t="s">
        <v>225</v>
      </c>
      <c r="C909" s="546" t="s">
        <v>5</v>
      </c>
      <c r="D909" s="547">
        <v>30</v>
      </c>
      <c r="E909" s="547">
        <v>128</v>
      </c>
      <c r="F909" s="1311"/>
      <c r="G909" s="548">
        <v>7</v>
      </c>
      <c r="H909" s="545" t="s">
        <v>225</v>
      </c>
      <c r="I909" s="546" t="s">
        <v>5</v>
      </c>
      <c r="J909" s="547">
        <v>30</v>
      </c>
      <c r="K909" s="547">
        <v>128</v>
      </c>
      <c r="L909" s="1306"/>
    </row>
    <row r="910" spans="1:12" s="537" customFormat="1" x14ac:dyDescent="0.3">
      <c r="A910" s="548"/>
      <c r="B910" s="545"/>
      <c r="C910" s="546"/>
      <c r="D910" s="547"/>
      <c r="E910" s="547"/>
      <c r="F910" s="1312"/>
      <c r="G910" s="548"/>
      <c r="H910" s="545"/>
      <c r="I910" s="546"/>
      <c r="J910" s="547"/>
      <c r="K910" s="547"/>
      <c r="L910" s="1306"/>
    </row>
    <row r="911" spans="1:12" s="537" customFormat="1" x14ac:dyDescent="0.3">
      <c r="A911" s="548"/>
      <c r="B911" s="545"/>
      <c r="C911" s="546" t="s">
        <v>128</v>
      </c>
      <c r="D911" s="547">
        <f>SUM(D903:D909)</f>
        <v>243.4</v>
      </c>
      <c r="E911" s="547">
        <f>SUM(E903:E909)</f>
        <v>765.83</v>
      </c>
      <c r="F911" s="1312"/>
      <c r="G911" s="548"/>
      <c r="H911" s="545"/>
      <c r="I911" s="546" t="s">
        <v>128</v>
      </c>
      <c r="J911" s="547">
        <f>SUM(J903:J909)</f>
        <v>273.39999999999998</v>
      </c>
      <c r="K911" s="547">
        <f>SUM(K903:K909)</f>
        <v>866.84</v>
      </c>
      <c r="L911" s="1306"/>
    </row>
    <row r="912" spans="1:12" s="537" customFormat="1" hidden="1" x14ac:dyDescent="0.3">
      <c r="A912" s="548"/>
      <c r="B912" s="545"/>
      <c r="C912" s="546"/>
      <c r="D912" s="547"/>
      <c r="E912" s="547"/>
      <c r="F912" s="1312"/>
      <c r="G912" s="548"/>
      <c r="H912" s="545"/>
      <c r="I912" s="546"/>
      <c r="J912" s="547"/>
      <c r="K912" s="547"/>
      <c r="L912" s="1306"/>
    </row>
    <row r="913" spans="1:12" s="537" customFormat="1" hidden="1" x14ac:dyDescent="0.3">
      <c r="A913" s="548">
        <v>1</v>
      </c>
      <c r="B913" s="545" t="s">
        <v>1</v>
      </c>
      <c r="C913" s="546" t="s">
        <v>5</v>
      </c>
      <c r="D913" s="547">
        <v>200</v>
      </c>
      <c r="E913" s="547">
        <v>86</v>
      </c>
      <c r="F913" s="1312"/>
      <c r="G913" s="548">
        <v>1</v>
      </c>
      <c r="H913" s="545" t="s">
        <v>1</v>
      </c>
      <c r="I913" s="546" t="s">
        <v>5</v>
      </c>
      <c r="J913" s="547">
        <v>200</v>
      </c>
      <c r="K913" s="547">
        <v>86</v>
      </c>
      <c r="L913" s="1306"/>
    </row>
    <row r="914" spans="1:12" s="537" customFormat="1" hidden="1" x14ac:dyDescent="0.3">
      <c r="A914" s="548">
        <v>2</v>
      </c>
      <c r="B914" s="545" t="s">
        <v>238</v>
      </c>
      <c r="C914" s="546" t="s">
        <v>251</v>
      </c>
      <c r="D914" s="547">
        <v>225</v>
      </c>
      <c r="E914" s="547">
        <v>114</v>
      </c>
      <c r="F914" s="1312"/>
      <c r="G914" s="548">
        <v>2</v>
      </c>
      <c r="H914" s="545" t="s">
        <v>238</v>
      </c>
      <c r="I914" s="546" t="s">
        <v>251</v>
      </c>
      <c r="J914" s="547">
        <v>225</v>
      </c>
      <c r="K914" s="547">
        <v>114</v>
      </c>
      <c r="L914" s="1306"/>
    </row>
    <row r="915" spans="1:12" s="537" customFormat="1" hidden="1" x14ac:dyDescent="0.3">
      <c r="A915" s="548">
        <v>3</v>
      </c>
      <c r="B915" s="545" t="s">
        <v>93</v>
      </c>
      <c r="C915" s="546" t="s">
        <v>5</v>
      </c>
      <c r="D915" s="547">
        <v>135</v>
      </c>
      <c r="E915" s="547">
        <v>94.25</v>
      </c>
      <c r="F915" s="1312"/>
      <c r="G915" s="548">
        <v>3</v>
      </c>
      <c r="H915" s="545" t="s">
        <v>93</v>
      </c>
      <c r="I915" s="546" t="s">
        <v>5</v>
      </c>
      <c r="J915" s="547">
        <v>135</v>
      </c>
      <c r="K915" s="547">
        <v>94.25</v>
      </c>
      <c r="L915" s="1306"/>
    </row>
    <row r="916" spans="1:12" s="537" customFormat="1" hidden="1" x14ac:dyDescent="0.3">
      <c r="A916" s="548">
        <v>4</v>
      </c>
      <c r="B916" s="545" t="s">
        <v>253</v>
      </c>
      <c r="C916" s="546" t="s">
        <v>218</v>
      </c>
      <c r="D916" s="547">
        <v>125</v>
      </c>
      <c r="E916" s="547">
        <v>146.4</v>
      </c>
      <c r="F916" s="1312"/>
      <c r="G916" s="548">
        <v>4</v>
      </c>
      <c r="H916" s="545" t="s">
        <v>253</v>
      </c>
      <c r="I916" s="546" t="s">
        <v>218</v>
      </c>
      <c r="J916" s="547">
        <v>125</v>
      </c>
      <c r="K916" s="547">
        <v>146.4</v>
      </c>
      <c r="L916" s="1306"/>
    </row>
    <row r="917" spans="1:12" s="537" customFormat="1" hidden="1" x14ac:dyDescent="0.3">
      <c r="A917" s="548">
        <v>5</v>
      </c>
      <c r="B917" s="545" t="s">
        <v>255</v>
      </c>
      <c r="C917" s="546" t="s">
        <v>218</v>
      </c>
      <c r="D917" s="547">
        <v>80</v>
      </c>
      <c r="E917" s="547">
        <v>105.16</v>
      </c>
      <c r="F917" s="1312"/>
      <c r="G917" s="548">
        <v>5</v>
      </c>
      <c r="H917" s="545" t="s">
        <v>255</v>
      </c>
      <c r="I917" s="546" t="s">
        <v>218</v>
      </c>
      <c r="J917" s="547">
        <v>80</v>
      </c>
      <c r="K917" s="547">
        <v>105.16</v>
      </c>
      <c r="L917" s="1306"/>
    </row>
    <row r="918" spans="1:12" s="537" customFormat="1" hidden="1" x14ac:dyDescent="0.3">
      <c r="A918" s="548">
        <v>6</v>
      </c>
      <c r="B918" s="545" t="s">
        <v>252</v>
      </c>
      <c r="C918" s="546" t="s">
        <v>251</v>
      </c>
      <c r="D918" s="547">
        <v>105</v>
      </c>
      <c r="E918" s="547">
        <v>142</v>
      </c>
      <c r="F918" s="1312"/>
      <c r="G918" s="548">
        <v>6</v>
      </c>
      <c r="H918" s="545" t="s">
        <v>252</v>
      </c>
      <c r="I918" s="546" t="s">
        <v>251</v>
      </c>
      <c r="J918" s="547">
        <v>105</v>
      </c>
      <c r="K918" s="547">
        <v>142</v>
      </c>
      <c r="L918" s="1306"/>
    </row>
    <row r="919" spans="1:12" s="537" customFormat="1" hidden="1" x14ac:dyDescent="0.3">
      <c r="A919" s="548">
        <v>7</v>
      </c>
      <c r="B919" s="545" t="s">
        <v>254</v>
      </c>
      <c r="C919" s="546" t="s">
        <v>218</v>
      </c>
      <c r="D919" s="547">
        <v>120</v>
      </c>
      <c r="E919" s="547">
        <v>144</v>
      </c>
      <c r="F919" s="1312"/>
      <c r="G919" s="548">
        <v>7</v>
      </c>
      <c r="H919" s="545" t="s">
        <v>254</v>
      </c>
      <c r="I919" s="546" t="s">
        <v>218</v>
      </c>
      <c r="J919" s="547">
        <v>120</v>
      </c>
      <c r="K919" s="547">
        <v>144</v>
      </c>
      <c r="L919" s="1306"/>
    </row>
    <row r="920" spans="1:12" s="537" customFormat="1" hidden="1" x14ac:dyDescent="0.3">
      <c r="A920" s="548">
        <v>8</v>
      </c>
      <c r="B920" s="545" t="s">
        <v>31</v>
      </c>
      <c r="C920" s="546" t="s">
        <v>5</v>
      </c>
      <c r="D920" s="547">
        <v>55</v>
      </c>
      <c r="E920" s="547">
        <v>88</v>
      </c>
      <c r="F920" s="1312"/>
      <c r="G920" s="548">
        <v>8</v>
      </c>
      <c r="H920" s="545" t="s">
        <v>31</v>
      </c>
      <c r="I920" s="546" t="s">
        <v>5</v>
      </c>
      <c r="J920" s="547">
        <v>55</v>
      </c>
      <c r="K920" s="547">
        <v>88</v>
      </c>
      <c r="L920" s="1306"/>
    </row>
    <row r="921" spans="1:12" s="557" customFormat="1" hidden="1" x14ac:dyDescent="0.3">
      <c r="A921" s="1300"/>
      <c r="B921" s="549"/>
      <c r="C921" s="1300"/>
      <c r="D921" s="550"/>
      <c r="E921" s="550"/>
      <c r="F921" s="1312"/>
      <c r="G921" s="1300"/>
      <c r="H921" s="549"/>
      <c r="I921" s="1300"/>
      <c r="J921" s="550"/>
      <c r="K921" s="550"/>
      <c r="L921" s="1313"/>
    </row>
    <row r="922" spans="1:12" s="537" customFormat="1" hidden="1" x14ac:dyDescent="0.3">
      <c r="A922" s="548"/>
      <c r="B922" s="545"/>
      <c r="C922" s="546" t="s">
        <v>128</v>
      </c>
      <c r="D922" s="547">
        <v>1045</v>
      </c>
      <c r="E922" s="547">
        <v>919.81</v>
      </c>
      <c r="F922" s="1312"/>
      <c r="G922" s="548"/>
      <c r="H922" s="545"/>
      <c r="I922" s="546" t="s">
        <v>128</v>
      </c>
      <c r="J922" s="547">
        <v>1045</v>
      </c>
      <c r="K922" s="547">
        <v>919.81</v>
      </c>
      <c r="L922" s="1306"/>
    </row>
    <row r="923" spans="1:12" s="537" customFormat="1" hidden="1" x14ac:dyDescent="0.3">
      <c r="A923" s="548"/>
      <c r="B923" s="545"/>
      <c r="C923" s="546"/>
      <c r="D923" s="547"/>
      <c r="E923" s="547"/>
      <c r="F923" s="1312"/>
      <c r="G923" s="548"/>
      <c r="H923" s="545"/>
      <c r="I923" s="546"/>
      <c r="J923" s="547"/>
      <c r="K923" s="547"/>
      <c r="L923" s="1306"/>
    </row>
    <row r="924" spans="1:12" s="537" customFormat="1" x14ac:dyDescent="0.3">
      <c r="A924" s="548"/>
      <c r="B924" s="545"/>
      <c r="C924" s="546"/>
      <c r="D924" s="547"/>
      <c r="E924" s="547"/>
      <c r="F924" s="1312"/>
      <c r="G924" s="548"/>
      <c r="H924" s="545"/>
      <c r="I924" s="546"/>
      <c r="J924" s="547"/>
      <c r="K924" s="547"/>
      <c r="L924" s="1306"/>
    </row>
    <row r="925" spans="1:12" s="537" customFormat="1" x14ac:dyDescent="0.3">
      <c r="A925" s="548"/>
      <c r="B925" s="545"/>
      <c r="C925" s="546"/>
      <c r="D925" s="547"/>
      <c r="E925" s="547"/>
      <c r="F925" s="1312"/>
      <c r="G925" s="548"/>
      <c r="H925" s="545"/>
      <c r="I925" s="546"/>
      <c r="J925" s="547"/>
      <c r="K925" s="547"/>
      <c r="L925" s="1306"/>
    </row>
    <row r="926" spans="1:12" s="537" customFormat="1" x14ac:dyDescent="0.3">
      <c r="A926" s="543" t="s">
        <v>124</v>
      </c>
      <c r="B926" s="547" t="s">
        <v>259</v>
      </c>
      <c r="C926" s="546" t="s">
        <v>125</v>
      </c>
      <c r="D926" s="547" t="s">
        <v>126</v>
      </c>
      <c r="E926" s="547" t="s">
        <v>127</v>
      </c>
      <c r="F926" s="1312"/>
      <c r="G926" s="543" t="s">
        <v>124</v>
      </c>
      <c r="H926" s="547" t="s">
        <v>247</v>
      </c>
      <c r="I926" s="546" t="s">
        <v>125</v>
      </c>
      <c r="J926" s="547" t="s">
        <v>126</v>
      </c>
      <c r="K926" s="547" t="s">
        <v>127</v>
      </c>
      <c r="L926" s="1306"/>
    </row>
    <row r="927" spans="1:12" s="537" customFormat="1" ht="19.5" customHeight="1" x14ac:dyDescent="0.3">
      <c r="A927" s="1300">
        <v>1</v>
      </c>
      <c r="B927" s="545" t="s">
        <v>266</v>
      </c>
      <c r="C927" s="546" t="s">
        <v>9</v>
      </c>
      <c r="D927" s="547">
        <v>60</v>
      </c>
      <c r="E927" s="547">
        <v>235.98</v>
      </c>
      <c r="F927" s="635"/>
      <c r="G927" s="1300">
        <v>1</v>
      </c>
      <c r="H927" s="545" t="s">
        <v>266</v>
      </c>
      <c r="I927" s="546" t="s">
        <v>9</v>
      </c>
      <c r="J927" s="547">
        <v>60</v>
      </c>
      <c r="K927" s="547">
        <v>235.98</v>
      </c>
      <c r="L927" s="1306"/>
    </row>
    <row r="928" spans="1:12" s="537" customFormat="1" ht="19.5" customHeight="1" x14ac:dyDescent="0.3">
      <c r="A928" s="1300">
        <v>2</v>
      </c>
      <c r="B928" s="545" t="s">
        <v>220</v>
      </c>
      <c r="C928" s="546" t="s">
        <v>183</v>
      </c>
      <c r="D928" s="547">
        <v>55</v>
      </c>
      <c r="E928" s="547">
        <v>186.68</v>
      </c>
      <c r="F928" s="1312"/>
      <c r="G928" s="1300">
        <v>2</v>
      </c>
      <c r="H928" s="545" t="s">
        <v>220</v>
      </c>
      <c r="I928" s="546" t="s">
        <v>183</v>
      </c>
      <c r="J928" s="547">
        <v>55</v>
      </c>
      <c r="K928" s="547">
        <v>186.68</v>
      </c>
      <c r="L928" s="1306"/>
    </row>
    <row r="929" spans="1:13" s="557" customFormat="1" x14ac:dyDescent="0.3">
      <c r="A929" s="1300" t="s">
        <v>0</v>
      </c>
      <c r="B929" s="545" t="s">
        <v>61</v>
      </c>
      <c r="C929" s="546" t="s">
        <v>17</v>
      </c>
      <c r="D929" s="547">
        <v>20</v>
      </c>
      <c r="E929" s="547">
        <v>228.14999999999998</v>
      </c>
      <c r="F929" s="1312"/>
      <c r="G929" s="1300" t="s">
        <v>0</v>
      </c>
      <c r="H929" s="545" t="s">
        <v>61</v>
      </c>
      <c r="I929" s="546" t="s">
        <v>44</v>
      </c>
      <c r="J929" s="547">
        <v>25</v>
      </c>
      <c r="K929" s="547">
        <v>273.77999999999997</v>
      </c>
      <c r="L929" s="1313" t="s">
        <v>469</v>
      </c>
      <c r="M929" s="557">
        <v>45384</v>
      </c>
    </row>
    <row r="930" spans="1:13" s="557" customFormat="1" x14ac:dyDescent="0.3">
      <c r="A930" s="1300" t="s">
        <v>77</v>
      </c>
      <c r="B930" s="545" t="s">
        <v>69</v>
      </c>
      <c r="C930" s="546" t="s">
        <v>22</v>
      </c>
      <c r="D930" s="547">
        <v>24</v>
      </c>
      <c r="E930" s="547">
        <v>3.9199999999999995</v>
      </c>
      <c r="F930" s="1311"/>
      <c r="G930" s="1300" t="s">
        <v>77</v>
      </c>
      <c r="H930" s="545" t="s">
        <v>69</v>
      </c>
      <c r="I930" s="546" t="s">
        <v>22</v>
      </c>
      <c r="J930" s="547">
        <v>24</v>
      </c>
      <c r="K930" s="547">
        <v>3.9199999999999995</v>
      </c>
      <c r="L930" s="1308"/>
    </row>
    <row r="931" spans="1:13" s="557" customFormat="1" x14ac:dyDescent="0.3">
      <c r="A931" s="1300" t="s">
        <v>23</v>
      </c>
      <c r="B931" s="545" t="s">
        <v>144</v>
      </c>
      <c r="C931" s="546" t="s">
        <v>2</v>
      </c>
      <c r="D931" s="547">
        <v>15</v>
      </c>
      <c r="E931" s="547">
        <v>88</v>
      </c>
      <c r="F931" s="663"/>
      <c r="G931" s="1300" t="s">
        <v>23</v>
      </c>
      <c r="H931" s="545" t="s">
        <v>144</v>
      </c>
      <c r="I931" s="546" t="s">
        <v>2</v>
      </c>
      <c r="J931" s="547">
        <v>15</v>
      </c>
      <c r="K931" s="547">
        <v>88</v>
      </c>
      <c r="L931" s="1308"/>
    </row>
    <row r="932" spans="1:13" s="557" customFormat="1" x14ac:dyDescent="0.3">
      <c r="A932" s="1300" t="s">
        <v>51</v>
      </c>
      <c r="B932" s="545" t="s">
        <v>107</v>
      </c>
      <c r="C932" s="546" t="s">
        <v>14</v>
      </c>
      <c r="D932" s="547">
        <v>3.4</v>
      </c>
      <c r="E932" s="547">
        <v>93.2</v>
      </c>
      <c r="F932" s="1312"/>
      <c r="G932" s="1300" t="s">
        <v>51</v>
      </c>
      <c r="H932" s="545" t="s">
        <v>107</v>
      </c>
      <c r="I932" s="546" t="s">
        <v>14</v>
      </c>
      <c r="J932" s="547">
        <v>3.4</v>
      </c>
      <c r="K932" s="547">
        <v>93.2</v>
      </c>
      <c r="L932" s="1308"/>
    </row>
    <row r="933" spans="1:13" s="557" customFormat="1" x14ac:dyDescent="0.3">
      <c r="A933" s="1300" t="s">
        <v>15</v>
      </c>
      <c r="B933" s="545" t="s">
        <v>108</v>
      </c>
      <c r="C933" s="546" t="s">
        <v>65</v>
      </c>
      <c r="D933" s="547">
        <v>1.2</v>
      </c>
      <c r="E933" s="547">
        <v>21.5</v>
      </c>
      <c r="F933" s="1311"/>
      <c r="G933" s="1300" t="s">
        <v>15</v>
      </c>
      <c r="H933" s="545" t="s">
        <v>108</v>
      </c>
      <c r="I933" s="546" t="s">
        <v>65</v>
      </c>
      <c r="J933" s="547">
        <v>1.2</v>
      </c>
      <c r="K933" s="547">
        <v>21.5</v>
      </c>
      <c r="L933" s="1308"/>
    </row>
    <row r="934" spans="1:13" s="557" customFormat="1" x14ac:dyDescent="0.3">
      <c r="A934" s="1300"/>
      <c r="B934" s="545"/>
      <c r="C934" s="546"/>
      <c r="D934" s="547"/>
      <c r="E934" s="547"/>
      <c r="F934" s="1311"/>
      <c r="G934" s="1300"/>
      <c r="H934" s="545"/>
      <c r="I934" s="546"/>
      <c r="J934" s="547"/>
      <c r="K934" s="547"/>
      <c r="L934" s="1308"/>
    </row>
    <row r="935" spans="1:13" s="557" customFormat="1" x14ac:dyDescent="0.3">
      <c r="A935" s="1300"/>
      <c r="B935" s="545"/>
      <c r="C935" s="546"/>
      <c r="D935" s="547"/>
      <c r="E935" s="547"/>
      <c r="F935" s="1311"/>
      <c r="G935" s="1300"/>
      <c r="H935" s="545"/>
      <c r="I935" s="546"/>
      <c r="J935" s="547"/>
      <c r="K935" s="547"/>
      <c r="L935" s="1308"/>
    </row>
    <row r="936" spans="1:13" s="537" customFormat="1" x14ac:dyDescent="0.3">
      <c r="A936" s="1300"/>
      <c r="B936" s="545"/>
      <c r="C936" s="546" t="s">
        <v>128</v>
      </c>
      <c r="D936" s="547">
        <f>SUM(D927:D935)</f>
        <v>178.6</v>
      </c>
      <c r="E936" s="547">
        <f>SUM(E927:E935)</f>
        <v>857.43</v>
      </c>
      <c r="F936" s="666"/>
      <c r="G936" s="1300"/>
      <c r="H936" s="545"/>
      <c r="I936" s="546" t="s">
        <v>128</v>
      </c>
      <c r="J936" s="547">
        <f>SUM(J927:J935)</f>
        <v>183.6</v>
      </c>
      <c r="K936" s="547">
        <f>SUM(K927:K935)</f>
        <v>903.06</v>
      </c>
      <c r="L936" s="1306"/>
    </row>
    <row r="937" spans="1:13" s="537" customFormat="1" x14ac:dyDescent="0.3">
      <c r="A937" s="548"/>
      <c r="B937" s="545"/>
      <c r="C937" s="546"/>
      <c r="D937" s="547"/>
      <c r="E937" s="547"/>
      <c r="F937" s="666"/>
      <c r="G937" s="548"/>
      <c r="H937" s="545"/>
      <c r="I937" s="546"/>
      <c r="J937" s="547"/>
      <c r="K937" s="547"/>
      <c r="L937" s="1306"/>
    </row>
    <row r="938" spans="1:13" s="537" customFormat="1" x14ac:dyDescent="0.3">
      <c r="A938" s="548"/>
      <c r="B938" s="545"/>
      <c r="C938" s="546"/>
      <c r="D938" s="547"/>
      <c r="E938" s="547"/>
      <c r="F938" s="666"/>
      <c r="G938" s="548"/>
      <c r="H938" s="545"/>
      <c r="I938" s="546"/>
      <c r="J938" s="547"/>
      <c r="K938" s="547"/>
      <c r="L938" s="1306"/>
    </row>
    <row r="939" spans="1:13" s="537" customFormat="1" x14ac:dyDescent="0.3">
      <c r="A939" s="1300"/>
      <c r="B939" s="545"/>
      <c r="C939" s="546" t="s">
        <v>136</v>
      </c>
      <c r="D939" s="547">
        <f>+D936+D911</f>
        <v>422</v>
      </c>
      <c r="E939" s="547">
        <f>+E936+E911</f>
        <v>1623.26</v>
      </c>
      <c r="F939" s="666"/>
      <c r="G939" s="547"/>
      <c r="H939" s="547"/>
      <c r="I939" s="547" t="s">
        <v>136</v>
      </c>
      <c r="J939" s="547">
        <f>+J936+J911</f>
        <v>457</v>
      </c>
      <c r="K939" s="547">
        <f>+K936+K911</f>
        <v>1769.9</v>
      </c>
      <c r="L939" s="1306"/>
    </row>
    <row r="940" spans="1:13" s="537" customFormat="1" ht="18.75" customHeight="1" x14ac:dyDescent="0.3">
      <c r="B940" s="539"/>
      <c r="C940" s="539"/>
      <c r="E940" s="540"/>
      <c r="F940" s="666"/>
      <c r="H940" s="539"/>
      <c r="I940" s="539"/>
      <c r="K940" s="540"/>
      <c r="L940" s="1306"/>
    </row>
    <row r="941" spans="1:13" s="537" customFormat="1" ht="18.75" customHeight="1" x14ac:dyDescent="0.3">
      <c r="B941" s="539"/>
      <c r="C941" s="539"/>
      <c r="E941" s="540"/>
      <c r="F941" s="635"/>
      <c r="H941" s="539"/>
      <c r="I941" s="539"/>
      <c r="K941" s="540"/>
      <c r="L941" s="1306"/>
    </row>
    <row r="942" spans="1:13" s="537" customFormat="1" x14ac:dyDescent="0.3">
      <c r="A942" s="559"/>
      <c r="B942" s="559"/>
      <c r="C942" s="559"/>
      <c r="D942" s="559"/>
      <c r="E942" s="559"/>
      <c r="F942" s="669"/>
      <c r="G942" s="552"/>
      <c r="H942" s="551"/>
      <c r="I942" s="551"/>
      <c r="J942" s="551"/>
      <c r="K942" s="551"/>
      <c r="L942" s="1306"/>
    </row>
    <row r="943" spans="1:13" s="537" customFormat="1" x14ac:dyDescent="0.3">
      <c r="A943" s="559"/>
      <c r="B943" s="552"/>
      <c r="C943" s="560"/>
      <c r="D943" s="551"/>
      <c r="E943" s="551"/>
      <c r="F943" s="668"/>
      <c r="G943" s="551"/>
      <c r="H943" s="551"/>
      <c r="I943" s="551"/>
      <c r="J943" s="551"/>
      <c r="K943" s="551"/>
      <c r="L943" s="1306"/>
    </row>
    <row r="944" spans="1:13" s="537" customFormat="1" ht="18.75" customHeight="1" x14ac:dyDescent="0.3">
      <c r="B944" s="553" t="s">
        <v>130</v>
      </c>
      <c r="D944" s="554" t="s">
        <v>131</v>
      </c>
      <c r="E944" s="539"/>
      <c r="F944" s="635"/>
      <c r="H944" s="553" t="s">
        <v>130</v>
      </c>
      <c r="J944" s="554" t="s">
        <v>131</v>
      </c>
      <c r="K944" s="539"/>
      <c r="L944" s="1306"/>
    </row>
    <row r="945" spans="1:16" s="537" customFormat="1" ht="51.75" customHeight="1" x14ac:dyDescent="0.3">
      <c r="B945" s="555" t="s">
        <v>132</v>
      </c>
      <c r="D945" s="555" t="s">
        <v>140</v>
      </c>
      <c r="E945" s="556"/>
      <c r="F945" s="635"/>
      <c r="H945" s="555" t="s">
        <v>139</v>
      </c>
      <c r="J945" s="555" t="s">
        <v>140</v>
      </c>
      <c r="K945" s="556"/>
      <c r="L945" s="1306"/>
    </row>
    <row r="946" spans="1:16" s="537" customFormat="1" x14ac:dyDescent="0.3">
      <c r="B946" s="539"/>
      <c r="C946" s="539"/>
      <c r="D946" s="539"/>
      <c r="E946" s="539"/>
      <c r="F946" s="663"/>
      <c r="H946" s="539"/>
      <c r="I946" s="539"/>
      <c r="J946" s="539"/>
      <c r="K946" s="539"/>
      <c r="L946" s="1306"/>
    </row>
    <row r="947" spans="1:16" s="592" customFormat="1" x14ac:dyDescent="0.3">
      <c r="A947" s="1314"/>
      <c r="B947" s="1315"/>
      <c r="C947" s="1315"/>
      <c r="D947" s="1315"/>
      <c r="E947" s="1315"/>
      <c r="F947" s="635"/>
      <c r="G947" s="1314"/>
      <c r="H947" s="1315"/>
      <c r="I947" s="1315"/>
      <c r="J947" s="1315"/>
      <c r="K947" s="1315"/>
      <c r="L947" s="1305"/>
    </row>
    <row r="948" spans="1:16" s="537" customFormat="1" ht="18.75" customHeight="1" x14ac:dyDescent="0.3">
      <c r="A948" s="641"/>
      <c r="B948" s="640"/>
      <c r="C948" s="640"/>
      <c r="D948" s="640"/>
      <c r="E948" s="640"/>
      <c r="F948" s="635"/>
      <c r="G948" s="641"/>
      <c r="H948" s="640"/>
      <c r="I948" s="640"/>
      <c r="J948" s="640"/>
      <c r="K948" s="640"/>
      <c r="L948" s="1306"/>
    </row>
    <row r="949" spans="1:16" s="592" customFormat="1" x14ac:dyDescent="0.3">
      <c r="A949" s="537"/>
      <c r="B949" s="539"/>
      <c r="C949" s="539"/>
      <c r="D949" s="539"/>
      <c r="E949" s="539"/>
      <c r="F949" s="635"/>
      <c r="G949" s="537"/>
      <c r="H949" s="539"/>
      <c r="I949" s="539"/>
      <c r="J949" s="539"/>
      <c r="K949" s="539"/>
      <c r="L949" s="1305"/>
    </row>
    <row r="950" spans="1:16" s="25" customFormat="1" ht="18.75" customHeight="1" x14ac:dyDescent="0.3">
      <c r="A950" s="610"/>
      <c r="B950" s="611" t="s">
        <v>115</v>
      </c>
      <c r="C950" s="609"/>
      <c r="D950" s="609"/>
      <c r="E950" s="609"/>
      <c r="F950" s="1187"/>
      <c r="G950" s="610"/>
      <c r="H950" s="611" t="s">
        <v>115</v>
      </c>
      <c r="I950" s="609"/>
      <c r="J950" s="609"/>
      <c r="K950" s="609"/>
      <c r="L950" s="788"/>
    </row>
    <row r="951" spans="1:16" s="25" customFormat="1" ht="18.75" customHeight="1" x14ac:dyDescent="0.3">
      <c r="A951" s="610"/>
      <c r="B951" s="611" t="s">
        <v>137</v>
      </c>
      <c r="C951" s="609"/>
      <c r="D951" s="609"/>
      <c r="E951" s="609"/>
      <c r="F951" s="1187"/>
      <c r="G951" s="610"/>
      <c r="H951" s="611" t="s">
        <v>138</v>
      </c>
      <c r="I951" s="609"/>
      <c r="J951" s="609"/>
      <c r="K951" s="609"/>
      <c r="L951" s="788"/>
    </row>
    <row r="952" spans="1:16" s="25" customFormat="1" ht="18.75" customHeight="1" x14ac:dyDescent="0.3">
      <c r="A952" s="610"/>
      <c r="B952" s="609"/>
      <c r="C952" s="609"/>
      <c r="D952" s="609"/>
      <c r="E952" s="609"/>
      <c r="F952" s="1187"/>
      <c r="G952" s="610"/>
      <c r="H952" s="609"/>
      <c r="I952" s="609"/>
      <c r="J952" s="609"/>
      <c r="K952" s="609"/>
      <c r="L952" s="788"/>
    </row>
    <row r="953" spans="1:16" s="25" customFormat="1" ht="18.75" customHeight="1" x14ac:dyDescent="0.3">
      <c r="A953" s="610"/>
      <c r="B953" s="609"/>
      <c r="C953" s="609"/>
      <c r="D953" s="610"/>
      <c r="E953" s="612" t="s">
        <v>116</v>
      </c>
      <c r="F953" s="1187"/>
      <c r="G953" s="610"/>
      <c r="H953" s="609"/>
      <c r="I953" s="609"/>
      <c r="J953" s="610"/>
      <c r="K953" s="612" t="s">
        <v>116</v>
      </c>
      <c r="L953" s="789"/>
      <c r="M953" s="603"/>
      <c r="N953" s="603"/>
      <c r="O953" s="603"/>
      <c r="P953" s="603"/>
    </row>
    <row r="954" spans="1:16" s="25" customFormat="1" ht="18.75" customHeight="1" x14ac:dyDescent="0.3">
      <c r="A954" s="610"/>
      <c r="B954" s="609"/>
      <c r="C954" s="609"/>
      <c r="D954" s="610"/>
      <c r="E954" s="612" t="s">
        <v>134</v>
      </c>
      <c r="F954" s="1187"/>
      <c r="G954" s="610"/>
      <c r="H954" s="609"/>
      <c r="I954" s="609"/>
      <c r="J954" s="610"/>
      <c r="K954" s="612" t="s">
        <v>134</v>
      </c>
      <c r="L954" s="789"/>
      <c r="M954" s="603"/>
      <c r="N954" s="603"/>
      <c r="O954" s="603"/>
      <c r="P954" s="603"/>
    </row>
    <row r="955" spans="1:16" s="25" customFormat="1" ht="18.75" customHeight="1" x14ac:dyDescent="0.3">
      <c r="A955" s="610"/>
      <c r="B955" s="609"/>
      <c r="C955" s="609"/>
      <c r="D955" s="610"/>
      <c r="E955" s="612" t="s">
        <v>117</v>
      </c>
      <c r="F955" s="1187"/>
      <c r="G955" s="610"/>
      <c r="H955" s="609"/>
      <c r="I955" s="609"/>
      <c r="J955" s="610"/>
      <c r="K955" s="612" t="s">
        <v>117</v>
      </c>
      <c r="L955" s="789"/>
      <c r="M955" s="603"/>
      <c r="N955" s="603"/>
      <c r="O955" s="603"/>
      <c r="P955" s="603"/>
    </row>
    <row r="956" spans="1:16" s="25" customFormat="1" ht="18.75" customHeight="1" x14ac:dyDescent="0.3">
      <c r="A956" s="610"/>
      <c r="B956" s="609"/>
      <c r="C956" s="609"/>
      <c r="D956" s="610"/>
      <c r="E956" s="612" t="s">
        <v>417</v>
      </c>
      <c r="F956" s="1187"/>
      <c r="G956" s="610"/>
      <c r="H956" s="609"/>
      <c r="I956" s="609"/>
      <c r="J956" s="610"/>
      <c r="K956" s="612" t="s">
        <v>417</v>
      </c>
      <c r="L956" s="789"/>
      <c r="M956" s="603"/>
      <c r="N956" s="603"/>
      <c r="O956" s="603"/>
      <c r="P956" s="603"/>
    </row>
    <row r="957" spans="1:16" s="25" customFormat="1" ht="18.75" customHeight="1" x14ac:dyDescent="0.3">
      <c r="A957" s="610"/>
      <c r="B957" s="609"/>
      <c r="C957" s="609"/>
      <c r="D957" s="609"/>
      <c r="E957" s="609"/>
      <c r="F957" s="1186"/>
      <c r="G957" s="610"/>
      <c r="H957" s="610"/>
      <c r="I957" s="609"/>
      <c r="J957" s="609"/>
      <c r="K957" s="609"/>
      <c r="L957" s="788"/>
    </row>
    <row r="958" spans="1:16" s="25" customFormat="1" ht="18.75" customHeight="1" x14ac:dyDescent="0.3">
      <c r="A958" s="610"/>
      <c r="B958" s="609"/>
      <c r="C958" s="609"/>
      <c r="D958" s="609"/>
      <c r="E958" s="609"/>
      <c r="F958" s="1186"/>
      <c r="G958" s="610"/>
      <c r="H958" s="609"/>
      <c r="I958" s="609"/>
      <c r="J958" s="609"/>
      <c r="K958" s="609"/>
      <c r="L958" s="788"/>
    </row>
    <row r="959" spans="1:16" s="25" customFormat="1" ht="18.75" customHeight="1" x14ac:dyDescent="0.3">
      <c r="A959" s="610"/>
      <c r="B959" s="609"/>
      <c r="C959" s="609"/>
      <c r="D959" s="609"/>
      <c r="E959" s="609"/>
      <c r="F959" s="1186"/>
      <c r="G959" s="610"/>
      <c r="H959" s="609"/>
      <c r="I959" s="609"/>
      <c r="J959" s="609"/>
      <c r="K959" s="609"/>
      <c r="L959" s="788"/>
    </row>
    <row r="960" spans="1:16" s="25" customFormat="1" ht="18.75" customHeight="1" x14ac:dyDescent="0.3">
      <c r="A960" s="610"/>
      <c r="B960" s="1625" t="s">
        <v>119</v>
      </c>
      <c r="C960" s="1625"/>
      <c r="D960" s="1625"/>
      <c r="E960" s="613"/>
      <c r="F960" s="1187"/>
      <c r="G960" s="610"/>
      <c r="H960" s="1625" t="s">
        <v>119</v>
      </c>
      <c r="I960" s="1625"/>
      <c r="J960" s="1625"/>
      <c r="K960" s="613"/>
      <c r="L960" s="788"/>
    </row>
    <row r="961" spans="1:12" s="25" customFormat="1" ht="18.75" customHeight="1" x14ac:dyDescent="0.3">
      <c r="A961" s="610"/>
      <c r="B961" s="1626">
        <v>45436</v>
      </c>
      <c r="C961" s="1626"/>
      <c r="D961" s="1626"/>
      <c r="E961" s="614"/>
      <c r="F961" s="1187"/>
      <c r="G961" s="610"/>
      <c r="H961" s="1626">
        <f>B961</f>
        <v>45436</v>
      </c>
      <c r="I961" s="1626"/>
      <c r="J961" s="1626"/>
      <c r="K961" s="614"/>
      <c r="L961" s="788"/>
    </row>
    <row r="962" spans="1:12" s="25" customFormat="1" ht="18.75" customHeight="1" x14ac:dyDescent="0.3">
      <c r="A962" s="610"/>
      <c r="B962" s="609"/>
      <c r="C962" s="609"/>
      <c r="D962" s="609"/>
      <c r="E962" s="614"/>
      <c r="F962" s="1187"/>
      <c r="G962" s="610"/>
      <c r="H962" s="609"/>
      <c r="I962" s="609"/>
      <c r="J962" s="609"/>
      <c r="K962" s="614"/>
      <c r="L962" s="788"/>
    </row>
    <row r="963" spans="1:12" s="25" customFormat="1" ht="18.75" customHeight="1" x14ac:dyDescent="0.3">
      <c r="A963" s="610"/>
      <c r="B963" s="1169"/>
      <c r="C963" s="609"/>
      <c r="D963" s="609"/>
      <c r="E963" s="614"/>
      <c r="F963" s="1187"/>
      <c r="G963" s="610"/>
      <c r="H963" s="1169"/>
      <c r="I963" s="609"/>
      <c r="J963" s="609"/>
      <c r="K963" s="614"/>
      <c r="L963" s="788"/>
    </row>
    <row r="964" spans="1:12" s="25" customFormat="1" ht="18.75" customHeight="1" x14ac:dyDescent="0.3">
      <c r="A964" s="615" t="s">
        <v>120</v>
      </c>
      <c r="B964" s="616" t="s">
        <v>121</v>
      </c>
      <c r="C964" s="1627" t="s">
        <v>122</v>
      </c>
      <c r="D964" s="1627"/>
      <c r="E964" s="1627"/>
      <c r="F964" s="1187"/>
      <c r="G964" s="615" t="s">
        <v>120</v>
      </c>
      <c r="H964" s="616" t="s">
        <v>121</v>
      </c>
      <c r="I964" s="1627" t="s">
        <v>123</v>
      </c>
      <c r="J964" s="1627"/>
      <c r="K964" s="1627"/>
      <c r="L964" s="788"/>
    </row>
    <row r="965" spans="1:12" s="25" customFormat="1" ht="18.75" customHeight="1" x14ac:dyDescent="0.3">
      <c r="A965" s="615" t="s">
        <v>124</v>
      </c>
      <c r="B965" s="615" t="s">
        <v>265</v>
      </c>
      <c r="C965" s="616" t="s">
        <v>125</v>
      </c>
      <c r="D965" s="1168" t="s">
        <v>126</v>
      </c>
      <c r="E965" s="1168" t="s">
        <v>127</v>
      </c>
      <c r="F965" s="1187"/>
      <c r="G965" s="615" t="s">
        <v>124</v>
      </c>
      <c r="H965" s="615" t="s">
        <v>265</v>
      </c>
      <c r="I965" s="616" t="s">
        <v>125</v>
      </c>
      <c r="J965" s="1168" t="s">
        <v>126</v>
      </c>
      <c r="K965" s="1168" t="s">
        <v>127</v>
      </c>
      <c r="L965" s="788"/>
    </row>
    <row r="966" spans="1:12" s="50" customFormat="1" x14ac:dyDescent="0.3">
      <c r="A966" s="1168">
        <v>1</v>
      </c>
      <c r="B966" s="617" t="s">
        <v>470</v>
      </c>
      <c r="C966" s="618" t="s">
        <v>4</v>
      </c>
      <c r="D966" s="619">
        <v>65</v>
      </c>
      <c r="E966" s="619">
        <v>226</v>
      </c>
      <c r="F966" s="1187"/>
      <c r="G966" s="1168">
        <v>1</v>
      </c>
      <c r="H966" s="617" t="s">
        <v>470</v>
      </c>
      <c r="I966" s="618" t="s">
        <v>17</v>
      </c>
      <c r="J966" s="619">
        <v>85</v>
      </c>
      <c r="K966" s="619">
        <v>271.20000000000005</v>
      </c>
      <c r="L966" s="792"/>
    </row>
    <row r="967" spans="1:12" s="25" customFormat="1" ht="19.5" customHeight="1" x14ac:dyDescent="0.3">
      <c r="A967" s="1168">
        <v>2</v>
      </c>
      <c r="B967" s="617" t="s">
        <v>61</v>
      </c>
      <c r="C967" s="618" t="s">
        <v>17</v>
      </c>
      <c r="D967" s="619">
        <v>30</v>
      </c>
      <c r="E967" s="619">
        <v>228.14999999999998</v>
      </c>
      <c r="F967" s="1200"/>
      <c r="G967" s="1168">
        <v>2</v>
      </c>
      <c r="H967" s="617" t="s">
        <v>61</v>
      </c>
      <c r="I967" s="618" t="s">
        <v>44</v>
      </c>
      <c r="J967" s="619">
        <v>35</v>
      </c>
      <c r="K967" s="619">
        <v>273.77999999999997</v>
      </c>
      <c r="L967" s="788"/>
    </row>
    <row r="968" spans="1:12" s="50" customFormat="1" x14ac:dyDescent="0.3">
      <c r="A968" s="1168" t="s">
        <v>0</v>
      </c>
      <c r="B968" s="617" t="s">
        <v>243</v>
      </c>
      <c r="C968" s="618" t="s">
        <v>22</v>
      </c>
      <c r="D968" s="619">
        <v>24</v>
      </c>
      <c r="E968" s="619">
        <v>3.9199999999999995</v>
      </c>
      <c r="F968" s="1190"/>
      <c r="G968" s="1168" t="s">
        <v>0</v>
      </c>
      <c r="H968" s="617" t="s">
        <v>243</v>
      </c>
      <c r="I968" s="618" t="s">
        <v>22</v>
      </c>
      <c r="J968" s="619">
        <v>24</v>
      </c>
      <c r="K968" s="619">
        <v>3.9199999999999995</v>
      </c>
      <c r="L968" s="786"/>
    </row>
    <row r="969" spans="1:12" s="25" customFormat="1" x14ac:dyDescent="0.3">
      <c r="A969" s="620">
        <v>4</v>
      </c>
      <c r="B969" s="617" t="s">
        <v>114</v>
      </c>
      <c r="C969" s="618" t="s">
        <v>2</v>
      </c>
      <c r="D969" s="619">
        <v>6</v>
      </c>
      <c r="E969" s="619">
        <v>28</v>
      </c>
      <c r="F969" s="1187"/>
      <c r="G969" s="620">
        <v>4</v>
      </c>
      <c r="H969" s="617" t="s">
        <v>114</v>
      </c>
      <c r="I969" s="618" t="s">
        <v>2</v>
      </c>
      <c r="J969" s="619">
        <v>6</v>
      </c>
      <c r="K969" s="619">
        <v>28</v>
      </c>
      <c r="L969" s="788"/>
    </row>
    <row r="970" spans="1:12" s="50" customFormat="1" x14ac:dyDescent="0.3">
      <c r="A970" s="1168" t="s">
        <v>23</v>
      </c>
      <c r="B970" s="617" t="s">
        <v>107</v>
      </c>
      <c r="C970" s="618" t="s">
        <v>14</v>
      </c>
      <c r="D970" s="619">
        <v>3.4</v>
      </c>
      <c r="E970" s="619">
        <v>93.2</v>
      </c>
      <c r="F970" s="1187"/>
      <c r="G970" s="1168" t="s">
        <v>23</v>
      </c>
      <c r="H970" s="617" t="s">
        <v>107</v>
      </c>
      <c r="I970" s="618" t="s">
        <v>14</v>
      </c>
      <c r="J970" s="619">
        <v>3.4</v>
      </c>
      <c r="K970" s="619">
        <v>93.2</v>
      </c>
      <c r="L970" s="786"/>
    </row>
    <row r="971" spans="1:12" s="25" customFormat="1" ht="19.5" customHeight="1" x14ac:dyDescent="0.3">
      <c r="A971" s="1168" t="s">
        <v>51</v>
      </c>
      <c r="B971" s="617" t="s">
        <v>110</v>
      </c>
      <c r="C971" s="618" t="s">
        <v>5</v>
      </c>
      <c r="D971" s="619">
        <v>100</v>
      </c>
      <c r="E971" s="619">
        <v>47</v>
      </c>
      <c r="F971" s="1187"/>
      <c r="G971" s="1168" t="s">
        <v>51</v>
      </c>
      <c r="H971" s="617" t="s">
        <v>110</v>
      </c>
      <c r="I971" s="618" t="s">
        <v>5</v>
      </c>
      <c r="J971" s="619">
        <v>100</v>
      </c>
      <c r="K971" s="619">
        <v>47</v>
      </c>
      <c r="L971" s="788"/>
    </row>
    <row r="972" spans="1:12" s="25" customFormat="1" x14ac:dyDescent="0.3">
      <c r="A972" s="620"/>
      <c r="B972" s="617"/>
      <c r="C972" s="618"/>
      <c r="D972" s="619"/>
      <c r="E972" s="619"/>
      <c r="F972" s="1190"/>
      <c r="G972" s="620"/>
      <c r="H972" s="617"/>
      <c r="I972" s="618"/>
      <c r="J972" s="619"/>
      <c r="K972" s="619"/>
      <c r="L972" s="788"/>
    </row>
    <row r="973" spans="1:12" s="25" customFormat="1" x14ac:dyDescent="0.3">
      <c r="A973" s="620"/>
      <c r="B973" s="617"/>
      <c r="C973" s="618"/>
      <c r="D973" s="619"/>
      <c r="E973" s="619"/>
      <c r="F973" s="1191"/>
      <c r="G973" s="620"/>
      <c r="H973" s="617"/>
      <c r="I973" s="618"/>
      <c r="J973" s="619"/>
      <c r="K973" s="619"/>
      <c r="L973" s="788"/>
    </row>
    <row r="974" spans="1:12" s="25" customFormat="1" x14ac:dyDescent="0.3">
      <c r="A974" s="620"/>
      <c r="B974" s="617"/>
      <c r="C974" s="618" t="s">
        <v>128</v>
      </c>
      <c r="D974" s="619">
        <f>SUM(D966:D972)</f>
        <v>228.4</v>
      </c>
      <c r="E974" s="619">
        <f>SUM(E966:E972)</f>
        <v>626.27</v>
      </c>
      <c r="F974" s="1191"/>
      <c r="G974" s="620"/>
      <c r="H974" s="617"/>
      <c r="I974" s="618" t="s">
        <v>128</v>
      </c>
      <c r="J974" s="619">
        <f>SUM(J966:J972)</f>
        <v>253.4</v>
      </c>
      <c r="K974" s="619">
        <f>SUM(K966:K972)</f>
        <v>717.1</v>
      </c>
      <c r="L974" s="788"/>
    </row>
    <row r="975" spans="1:12" s="25" customFormat="1" hidden="1" x14ac:dyDescent="0.3">
      <c r="A975" s="620"/>
      <c r="B975" s="617"/>
      <c r="C975" s="618"/>
      <c r="D975" s="619"/>
      <c r="E975" s="619"/>
      <c r="F975" s="1191"/>
      <c r="G975" s="620"/>
      <c r="H975" s="617"/>
      <c r="I975" s="618"/>
      <c r="J975" s="619"/>
      <c r="K975" s="619"/>
      <c r="L975" s="788"/>
    </row>
    <row r="976" spans="1:12" s="25" customFormat="1" hidden="1" x14ac:dyDescent="0.3">
      <c r="A976" s="620">
        <v>1</v>
      </c>
      <c r="B976" s="617" t="s">
        <v>1</v>
      </c>
      <c r="C976" s="618" t="s">
        <v>5</v>
      </c>
      <c r="D976" s="619">
        <v>200</v>
      </c>
      <c r="E976" s="619">
        <v>86</v>
      </c>
      <c r="F976" s="1191"/>
      <c r="G976" s="620">
        <v>1</v>
      </c>
      <c r="H976" s="617" t="s">
        <v>1</v>
      </c>
      <c r="I976" s="618" t="s">
        <v>5</v>
      </c>
      <c r="J976" s="619">
        <v>200</v>
      </c>
      <c r="K976" s="619">
        <v>86</v>
      </c>
      <c r="L976" s="788"/>
    </row>
    <row r="977" spans="1:12" s="25" customFormat="1" hidden="1" x14ac:dyDescent="0.3">
      <c r="A977" s="620">
        <v>2</v>
      </c>
      <c r="B977" s="617" t="s">
        <v>238</v>
      </c>
      <c r="C977" s="618" t="s">
        <v>251</v>
      </c>
      <c r="D977" s="619">
        <v>225</v>
      </c>
      <c r="E977" s="619">
        <v>114</v>
      </c>
      <c r="F977" s="1191"/>
      <c r="G977" s="620">
        <v>2</v>
      </c>
      <c r="H977" s="617" t="s">
        <v>238</v>
      </c>
      <c r="I977" s="618" t="s">
        <v>251</v>
      </c>
      <c r="J977" s="619">
        <v>225</v>
      </c>
      <c r="K977" s="619">
        <v>114</v>
      </c>
      <c r="L977" s="788"/>
    </row>
    <row r="978" spans="1:12" s="25" customFormat="1" hidden="1" x14ac:dyDescent="0.3">
      <c r="A978" s="620">
        <v>3</v>
      </c>
      <c r="B978" s="617" t="s">
        <v>93</v>
      </c>
      <c r="C978" s="618" t="s">
        <v>5</v>
      </c>
      <c r="D978" s="619">
        <v>135</v>
      </c>
      <c r="E978" s="619">
        <v>94.25</v>
      </c>
      <c r="F978" s="1191"/>
      <c r="G978" s="620">
        <v>3</v>
      </c>
      <c r="H978" s="617" t="s">
        <v>93</v>
      </c>
      <c r="I978" s="618" t="s">
        <v>5</v>
      </c>
      <c r="J978" s="619">
        <v>135</v>
      </c>
      <c r="K978" s="619">
        <v>94.25</v>
      </c>
      <c r="L978" s="788"/>
    </row>
    <row r="979" spans="1:12" s="25" customFormat="1" hidden="1" x14ac:dyDescent="0.3">
      <c r="A979" s="620">
        <v>4</v>
      </c>
      <c r="B979" s="617" t="s">
        <v>253</v>
      </c>
      <c r="C979" s="618" t="s">
        <v>218</v>
      </c>
      <c r="D979" s="619">
        <v>125</v>
      </c>
      <c r="E979" s="619">
        <v>146.4</v>
      </c>
      <c r="F979" s="1191"/>
      <c r="G979" s="620">
        <v>4</v>
      </c>
      <c r="H979" s="617" t="s">
        <v>253</v>
      </c>
      <c r="I979" s="618" t="s">
        <v>218</v>
      </c>
      <c r="J979" s="619">
        <v>125</v>
      </c>
      <c r="K979" s="619">
        <v>146.4</v>
      </c>
      <c r="L979" s="788"/>
    </row>
    <row r="980" spans="1:12" s="25" customFormat="1" hidden="1" x14ac:dyDescent="0.3">
      <c r="A980" s="620">
        <v>5</v>
      </c>
      <c r="B980" s="617" t="s">
        <v>255</v>
      </c>
      <c r="C980" s="618" t="s">
        <v>218</v>
      </c>
      <c r="D980" s="619">
        <v>80</v>
      </c>
      <c r="E980" s="619">
        <v>105.16</v>
      </c>
      <c r="F980" s="1191"/>
      <c r="G980" s="620">
        <v>5</v>
      </c>
      <c r="H980" s="617" t="s">
        <v>255</v>
      </c>
      <c r="I980" s="618" t="s">
        <v>218</v>
      </c>
      <c r="J980" s="619">
        <v>80</v>
      </c>
      <c r="K980" s="619">
        <v>105.16</v>
      </c>
      <c r="L980" s="788"/>
    </row>
    <row r="981" spans="1:12" s="25" customFormat="1" hidden="1" x14ac:dyDescent="0.3">
      <c r="A981" s="620">
        <v>6</v>
      </c>
      <c r="B981" s="617" t="s">
        <v>252</v>
      </c>
      <c r="C981" s="618" t="s">
        <v>251</v>
      </c>
      <c r="D981" s="619">
        <v>105</v>
      </c>
      <c r="E981" s="619">
        <v>142</v>
      </c>
      <c r="F981" s="1191"/>
      <c r="G981" s="620">
        <v>6</v>
      </c>
      <c r="H981" s="617" t="s">
        <v>252</v>
      </c>
      <c r="I981" s="618" t="s">
        <v>251</v>
      </c>
      <c r="J981" s="619">
        <v>105</v>
      </c>
      <c r="K981" s="619">
        <v>142</v>
      </c>
      <c r="L981" s="788"/>
    </row>
    <row r="982" spans="1:12" s="25" customFormat="1" hidden="1" x14ac:dyDescent="0.3">
      <c r="A982" s="620">
        <v>7</v>
      </c>
      <c r="B982" s="617" t="s">
        <v>254</v>
      </c>
      <c r="C982" s="618" t="s">
        <v>218</v>
      </c>
      <c r="D982" s="619">
        <v>120</v>
      </c>
      <c r="E982" s="619">
        <v>144</v>
      </c>
      <c r="F982" s="1191"/>
      <c r="G982" s="620">
        <v>7</v>
      </c>
      <c r="H982" s="617" t="s">
        <v>254</v>
      </c>
      <c r="I982" s="618" t="s">
        <v>218</v>
      </c>
      <c r="J982" s="619">
        <v>120</v>
      </c>
      <c r="K982" s="619">
        <v>144</v>
      </c>
      <c r="L982" s="788"/>
    </row>
    <row r="983" spans="1:12" s="25" customFormat="1" hidden="1" x14ac:dyDescent="0.3">
      <c r="A983" s="620">
        <v>8</v>
      </c>
      <c r="B983" s="617" t="s">
        <v>31</v>
      </c>
      <c r="C983" s="618" t="s">
        <v>5</v>
      </c>
      <c r="D983" s="619">
        <v>55</v>
      </c>
      <c r="E983" s="619">
        <v>88</v>
      </c>
      <c r="F983" s="1191"/>
      <c r="G983" s="620">
        <v>8</v>
      </c>
      <c r="H983" s="617" t="s">
        <v>31</v>
      </c>
      <c r="I983" s="618" t="s">
        <v>5</v>
      </c>
      <c r="J983" s="619">
        <v>55</v>
      </c>
      <c r="K983" s="619">
        <v>88</v>
      </c>
      <c r="L983" s="788"/>
    </row>
    <row r="984" spans="1:12" s="50" customFormat="1" hidden="1" x14ac:dyDescent="0.3">
      <c r="A984" s="1168"/>
      <c r="B984" s="1192"/>
      <c r="C984" s="1168"/>
      <c r="D984" s="1193"/>
      <c r="E984" s="1193"/>
      <c r="F984" s="1191"/>
      <c r="G984" s="1168"/>
      <c r="H984" s="1192"/>
      <c r="I984" s="1168"/>
      <c r="J984" s="1193"/>
      <c r="K984" s="1193"/>
      <c r="L984" s="792"/>
    </row>
    <row r="985" spans="1:12" s="25" customFormat="1" hidden="1" x14ac:dyDescent="0.3">
      <c r="A985" s="620"/>
      <c r="B985" s="617"/>
      <c r="C985" s="618" t="s">
        <v>128</v>
      </c>
      <c r="D985" s="619">
        <v>1045</v>
      </c>
      <c r="E985" s="619">
        <v>919.81</v>
      </c>
      <c r="F985" s="1191"/>
      <c r="G985" s="620"/>
      <c r="H985" s="617"/>
      <c r="I985" s="618" t="s">
        <v>128</v>
      </c>
      <c r="J985" s="619">
        <v>1045</v>
      </c>
      <c r="K985" s="619">
        <v>919.81</v>
      </c>
      <c r="L985" s="788"/>
    </row>
    <row r="986" spans="1:12" s="25" customFormat="1" hidden="1" x14ac:dyDescent="0.3">
      <c r="A986" s="620"/>
      <c r="B986" s="617"/>
      <c r="C986" s="618"/>
      <c r="D986" s="619"/>
      <c r="E986" s="619"/>
      <c r="F986" s="1191"/>
      <c r="G986" s="620"/>
      <c r="H986" s="617"/>
      <c r="I986" s="618"/>
      <c r="J986" s="619"/>
      <c r="K986" s="619"/>
      <c r="L986" s="788"/>
    </row>
    <row r="987" spans="1:12" s="25" customFormat="1" x14ac:dyDescent="0.3">
      <c r="A987" s="620"/>
      <c r="B987" s="617"/>
      <c r="C987" s="618"/>
      <c r="D987" s="619"/>
      <c r="E987" s="619"/>
      <c r="F987" s="1191"/>
      <c r="G987" s="620"/>
      <c r="H987" s="617"/>
      <c r="I987" s="618"/>
      <c r="J987" s="619"/>
      <c r="K987" s="619"/>
      <c r="L987" s="788"/>
    </row>
    <row r="988" spans="1:12" s="25" customFormat="1" x14ac:dyDescent="0.3">
      <c r="A988" s="620"/>
      <c r="B988" s="617"/>
      <c r="C988" s="618"/>
      <c r="D988" s="619"/>
      <c r="E988" s="619"/>
      <c r="F988" s="1191"/>
      <c r="G988" s="620"/>
      <c r="H988" s="617"/>
      <c r="I988" s="618"/>
      <c r="J988" s="619"/>
      <c r="K988" s="619"/>
      <c r="L988" s="788"/>
    </row>
    <row r="989" spans="1:12" s="25" customFormat="1" x14ac:dyDescent="0.3">
      <c r="A989" s="615" t="s">
        <v>124</v>
      </c>
      <c r="B989" s="619" t="s">
        <v>259</v>
      </c>
      <c r="C989" s="618" t="s">
        <v>125</v>
      </c>
      <c r="D989" s="619" t="s">
        <v>126</v>
      </c>
      <c r="E989" s="619" t="s">
        <v>127</v>
      </c>
      <c r="F989" s="1191"/>
      <c r="G989" s="615" t="s">
        <v>124</v>
      </c>
      <c r="H989" s="619" t="s">
        <v>247</v>
      </c>
      <c r="I989" s="618" t="s">
        <v>125</v>
      </c>
      <c r="J989" s="619" t="s">
        <v>126</v>
      </c>
      <c r="K989" s="619" t="s">
        <v>127</v>
      </c>
      <c r="L989" s="788"/>
    </row>
    <row r="990" spans="1:12" s="419" customFormat="1" x14ac:dyDescent="0.3">
      <c r="A990" s="1168" t="s">
        <v>8</v>
      </c>
      <c r="B990" s="617" t="s">
        <v>91</v>
      </c>
      <c r="C990" s="618" t="s">
        <v>92</v>
      </c>
      <c r="D990" s="619">
        <v>70</v>
      </c>
      <c r="E990" s="619">
        <v>122</v>
      </c>
      <c r="F990" s="1187"/>
      <c r="G990" s="1168" t="s">
        <v>8</v>
      </c>
      <c r="H990" s="617" t="s">
        <v>91</v>
      </c>
      <c r="I990" s="618" t="s">
        <v>92</v>
      </c>
      <c r="J990" s="619">
        <v>70</v>
      </c>
      <c r="K990" s="619">
        <v>122</v>
      </c>
      <c r="L990" s="799"/>
    </row>
    <row r="991" spans="1:12" s="25" customFormat="1" ht="19.5" customHeight="1" x14ac:dyDescent="0.3">
      <c r="A991" s="1168" t="s">
        <v>3</v>
      </c>
      <c r="B991" s="617" t="s">
        <v>83</v>
      </c>
      <c r="C991" s="618" t="s">
        <v>86</v>
      </c>
      <c r="D991" s="619">
        <v>90</v>
      </c>
      <c r="E991" s="619">
        <v>302.39999999999998</v>
      </c>
      <c r="F991" s="1187"/>
      <c r="G991" s="1168" t="s">
        <v>3</v>
      </c>
      <c r="H991" s="617" t="s">
        <v>83</v>
      </c>
      <c r="I991" s="618" t="s">
        <v>85</v>
      </c>
      <c r="J991" s="619">
        <v>120</v>
      </c>
      <c r="K991" s="619">
        <v>500.08</v>
      </c>
      <c r="L991" s="788"/>
    </row>
    <row r="992" spans="1:12" s="389" customFormat="1" x14ac:dyDescent="0.3">
      <c r="A992" s="1168" t="s">
        <v>0</v>
      </c>
      <c r="B992" s="617" t="s">
        <v>347</v>
      </c>
      <c r="C992" s="618" t="s">
        <v>14</v>
      </c>
      <c r="D992" s="619">
        <v>24</v>
      </c>
      <c r="E992" s="619">
        <v>3.9199999999999995</v>
      </c>
      <c r="F992" s="1187"/>
      <c r="G992" s="1168" t="s">
        <v>0</v>
      </c>
      <c r="H992" s="617" t="s">
        <v>347</v>
      </c>
      <c r="I992" s="618" t="s">
        <v>14</v>
      </c>
      <c r="J992" s="619">
        <v>24</v>
      </c>
      <c r="K992" s="619">
        <v>3.9199999999999995</v>
      </c>
      <c r="L992" s="795"/>
    </row>
    <row r="993" spans="1:12" s="50" customFormat="1" x14ac:dyDescent="0.3">
      <c r="A993" s="1168" t="s">
        <v>77</v>
      </c>
      <c r="B993" s="617" t="s">
        <v>144</v>
      </c>
      <c r="C993" s="618" t="s">
        <v>2</v>
      </c>
      <c r="D993" s="619">
        <v>15</v>
      </c>
      <c r="E993" s="619">
        <v>88</v>
      </c>
      <c r="F993" s="1186"/>
      <c r="G993" s="1168" t="s">
        <v>77</v>
      </c>
      <c r="H993" s="617" t="s">
        <v>144</v>
      </c>
      <c r="I993" s="618" t="s">
        <v>2</v>
      </c>
      <c r="J993" s="619">
        <v>15</v>
      </c>
      <c r="K993" s="619">
        <v>88</v>
      </c>
      <c r="L993" s="786"/>
    </row>
    <row r="994" spans="1:12" s="50" customFormat="1" x14ac:dyDescent="0.3">
      <c r="A994" s="1168" t="s">
        <v>23</v>
      </c>
      <c r="B994" s="617" t="s">
        <v>107</v>
      </c>
      <c r="C994" s="618" t="s">
        <v>14</v>
      </c>
      <c r="D994" s="619">
        <v>3.4</v>
      </c>
      <c r="E994" s="619">
        <v>93.2</v>
      </c>
      <c r="F994" s="1191"/>
      <c r="G994" s="1168" t="s">
        <v>23</v>
      </c>
      <c r="H994" s="617" t="s">
        <v>107</v>
      </c>
      <c r="I994" s="618" t="s">
        <v>14</v>
      </c>
      <c r="J994" s="619">
        <v>3.4</v>
      </c>
      <c r="K994" s="619">
        <v>93.2</v>
      </c>
      <c r="L994" s="786"/>
    </row>
    <row r="995" spans="1:12" s="50" customFormat="1" x14ac:dyDescent="0.3">
      <c r="A995" s="1168" t="s">
        <v>51</v>
      </c>
      <c r="B995" s="617" t="s">
        <v>108</v>
      </c>
      <c r="C995" s="618" t="s">
        <v>65</v>
      </c>
      <c r="D995" s="619">
        <v>1.2</v>
      </c>
      <c r="E995" s="619">
        <v>21.5</v>
      </c>
      <c r="F995" s="1190"/>
      <c r="G995" s="1168" t="s">
        <v>51</v>
      </c>
      <c r="H995" s="617" t="s">
        <v>108</v>
      </c>
      <c r="I995" s="618" t="s">
        <v>65</v>
      </c>
      <c r="J995" s="619">
        <v>1.2</v>
      </c>
      <c r="K995" s="619">
        <v>21.5</v>
      </c>
      <c r="L995" s="786"/>
    </row>
    <row r="996" spans="1:12" s="50" customFormat="1" x14ac:dyDescent="0.3">
      <c r="A996" s="1168"/>
      <c r="B996" s="617"/>
      <c r="C996" s="618"/>
      <c r="D996" s="619"/>
      <c r="E996" s="619"/>
      <c r="F996" s="1190"/>
      <c r="G996" s="1168"/>
      <c r="H996" s="617"/>
      <c r="I996" s="618"/>
      <c r="J996" s="619"/>
      <c r="K996" s="619"/>
      <c r="L996" s="786"/>
    </row>
    <row r="997" spans="1:12" s="50" customFormat="1" x14ac:dyDescent="0.3">
      <c r="A997" s="1168"/>
      <c r="B997" s="617"/>
      <c r="C997" s="618"/>
      <c r="D997" s="619"/>
      <c r="E997" s="619"/>
      <c r="F997" s="1190"/>
      <c r="G997" s="1168"/>
      <c r="H997" s="617"/>
      <c r="I997" s="618"/>
      <c r="J997" s="619"/>
      <c r="K997" s="619"/>
      <c r="L997" s="786"/>
    </row>
    <row r="998" spans="1:12" s="50" customFormat="1" x14ac:dyDescent="0.3">
      <c r="A998" s="1168"/>
      <c r="B998" s="617"/>
      <c r="C998" s="618"/>
      <c r="D998" s="619"/>
      <c r="E998" s="619"/>
      <c r="F998" s="1190"/>
      <c r="G998" s="1168"/>
      <c r="H998" s="617"/>
      <c r="I998" s="618"/>
      <c r="J998" s="619"/>
      <c r="K998" s="619"/>
      <c r="L998" s="786"/>
    </row>
    <row r="999" spans="1:12" s="25" customFormat="1" x14ac:dyDescent="0.3">
      <c r="A999" s="1168"/>
      <c r="B999" s="617"/>
      <c r="C999" s="618" t="s">
        <v>128</v>
      </c>
      <c r="D999" s="619">
        <f>SUM(D990:D998)</f>
        <v>203.6</v>
      </c>
      <c r="E999" s="619">
        <f>SUM(E990:E998)</f>
        <v>631.02</v>
      </c>
      <c r="F999" s="1170"/>
      <c r="G999" s="1168"/>
      <c r="H999" s="617"/>
      <c r="I999" s="618" t="s">
        <v>128</v>
      </c>
      <c r="J999" s="619">
        <f>SUM(J990:J998)</f>
        <v>233.6</v>
      </c>
      <c r="K999" s="619">
        <f>SUM(K990:K998)</f>
        <v>828.69999999999993</v>
      </c>
      <c r="L999" s="788"/>
    </row>
    <row r="1000" spans="1:12" s="25" customFormat="1" x14ac:dyDescent="0.3">
      <c r="A1000" s="620"/>
      <c r="B1000" s="617"/>
      <c r="C1000" s="618"/>
      <c r="D1000" s="619"/>
      <c r="E1000" s="619"/>
      <c r="F1000" s="1170"/>
      <c r="G1000" s="620"/>
      <c r="H1000" s="617"/>
      <c r="I1000" s="618"/>
      <c r="J1000" s="619"/>
      <c r="K1000" s="619"/>
      <c r="L1000" s="788"/>
    </row>
    <row r="1001" spans="1:12" s="25" customFormat="1" x14ac:dyDescent="0.3">
      <c r="A1001" s="620"/>
      <c r="B1001" s="617"/>
      <c r="C1001" s="618"/>
      <c r="D1001" s="619"/>
      <c r="E1001" s="619"/>
      <c r="F1001" s="1170"/>
      <c r="G1001" s="620"/>
      <c r="H1001" s="617"/>
      <c r="I1001" s="618"/>
      <c r="J1001" s="619"/>
      <c r="K1001" s="619"/>
      <c r="L1001" s="788"/>
    </row>
    <row r="1002" spans="1:12" s="25" customFormat="1" x14ac:dyDescent="0.3">
      <c r="A1002" s="1168"/>
      <c r="B1002" s="617"/>
      <c r="C1002" s="618" t="s">
        <v>136</v>
      </c>
      <c r="D1002" s="619">
        <f>+D999+D974</f>
        <v>432</v>
      </c>
      <c r="E1002" s="619">
        <f>+E999+E974</f>
        <v>1257.29</v>
      </c>
      <c r="F1002" s="1170"/>
      <c r="G1002" s="619"/>
      <c r="H1002" s="619"/>
      <c r="I1002" s="619" t="s">
        <v>136</v>
      </c>
      <c r="J1002" s="619">
        <f>+J999+J974</f>
        <v>487</v>
      </c>
      <c r="K1002" s="619">
        <f>+K999+K974</f>
        <v>1545.8</v>
      </c>
      <c r="L1002" s="788"/>
    </row>
    <row r="1003" spans="1:12" s="25" customFormat="1" ht="18.75" customHeight="1" x14ac:dyDescent="0.3">
      <c r="A1003" s="610"/>
      <c r="B1003" s="609"/>
      <c r="C1003" s="609"/>
      <c r="D1003" s="610"/>
      <c r="E1003" s="1195"/>
      <c r="F1003" s="1170"/>
      <c r="G1003" s="610"/>
      <c r="H1003" s="609"/>
      <c r="I1003" s="609"/>
      <c r="J1003" s="610"/>
      <c r="K1003" s="1195"/>
      <c r="L1003" s="788"/>
    </row>
    <row r="1004" spans="1:12" s="25" customFormat="1" ht="18.75" customHeight="1" x14ac:dyDescent="0.3">
      <c r="A1004" s="610"/>
      <c r="B1004" s="609"/>
      <c r="C1004" s="609"/>
      <c r="D1004" s="610"/>
      <c r="E1004" s="1195"/>
      <c r="F1004" s="1187"/>
      <c r="G1004" s="610"/>
      <c r="H1004" s="609"/>
      <c r="I1004" s="609"/>
      <c r="J1004" s="610"/>
      <c r="K1004" s="1195"/>
      <c r="L1004" s="788"/>
    </row>
    <row r="1005" spans="1:12" s="25" customFormat="1" x14ac:dyDescent="0.3">
      <c r="A1005" s="627"/>
      <c r="B1005" s="627"/>
      <c r="C1005" s="627"/>
      <c r="D1005" s="627"/>
      <c r="E1005" s="627"/>
      <c r="F1005" s="1204"/>
      <c r="G1005" s="622"/>
      <c r="H1005" s="621"/>
      <c r="I1005" s="621"/>
      <c r="J1005" s="621"/>
      <c r="K1005" s="621"/>
      <c r="L1005" s="788"/>
    </row>
    <row r="1006" spans="1:12" s="25" customFormat="1" x14ac:dyDescent="0.3">
      <c r="A1006" s="627"/>
      <c r="B1006" s="622"/>
      <c r="C1006" s="628"/>
      <c r="D1006" s="621"/>
      <c r="E1006" s="621"/>
      <c r="F1006" s="1196"/>
      <c r="G1006" s="621"/>
      <c r="H1006" s="621"/>
      <c r="I1006" s="621"/>
      <c r="J1006" s="621"/>
      <c r="K1006" s="621"/>
      <c r="L1006" s="788"/>
    </row>
    <row r="1007" spans="1:12" s="25" customFormat="1" ht="18.75" customHeight="1" x14ac:dyDescent="0.3">
      <c r="A1007" s="610"/>
      <c r="B1007" s="623" t="s">
        <v>130</v>
      </c>
      <c r="C1007" s="610"/>
      <c r="D1007" s="624" t="s">
        <v>131</v>
      </c>
      <c r="E1007" s="609"/>
      <c r="F1007" s="1187"/>
      <c r="G1007" s="610"/>
      <c r="H1007" s="623" t="s">
        <v>130</v>
      </c>
      <c r="I1007" s="610"/>
      <c r="J1007" s="624" t="s">
        <v>131</v>
      </c>
      <c r="K1007" s="609"/>
      <c r="L1007" s="788"/>
    </row>
    <row r="1008" spans="1:12" s="25" customFormat="1" ht="51.75" customHeight="1" x14ac:dyDescent="0.3">
      <c r="A1008" s="610"/>
      <c r="B1008" s="625" t="s">
        <v>132</v>
      </c>
      <c r="C1008" s="610"/>
      <c r="D1008" s="625" t="s">
        <v>140</v>
      </c>
      <c r="E1008" s="626"/>
      <c r="F1008" s="1187"/>
      <c r="G1008" s="610"/>
      <c r="H1008" s="625" t="s">
        <v>139</v>
      </c>
      <c r="I1008" s="610"/>
      <c r="J1008" s="625" t="s">
        <v>140</v>
      </c>
      <c r="K1008" s="626"/>
      <c r="L1008" s="788"/>
    </row>
    <row r="1009" spans="1:16" s="25" customFormat="1" x14ac:dyDescent="0.3">
      <c r="A1009" s="610"/>
      <c r="B1009" s="609"/>
      <c r="C1009" s="609"/>
      <c r="D1009" s="609"/>
      <c r="E1009" s="609"/>
      <c r="F1009" s="1186"/>
      <c r="G1009" s="610"/>
      <c r="H1009" s="609"/>
      <c r="I1009" s="609"/>
      <c r="J1009" s="609"/>
      <c r="K1009" s="609"/>
      <c r="L1009" s="788"/>
    </row>
    <row r="1010" spans="1:16" x14ac:dyDescent="0.3">
      <c r="A1010" s="1201"/>
      <c r="B1010" s="1202"/>
      <c r="C1010" s="1202"/>
      <c r="D1010" s="1202"/>
      <c r="E1010" s="1202"/>
      <c r="F1010" s="1187"/>
      <c r="G1010" s="1201"/>
      <c r="H1010" s="1202"/>
      <c r="I1010" s="1202"/>
      <c r="J1010" s="1202"/>
      <c r="K1010" s="1202"/>
    </row>
    <row r="1011" spans="1:16" s="25" customFormat="1" ht="18.75" customHeight="1" x14ac:dyDescent="0.3">
      <c r="A1011" s="1197"/>
      <c r="B1011" s="1198"/>
      <c r="C1011" s="1198"/>
      <c r="D1011" s="1198"/>
      <c r="E1011" s="1198"/>
      <c r="F1011" s="1187"/>
      <c r="G1011" s="1197"/>
      <c r="H1011" s="1198"/>
      <c r="I1011" s="1198"/>
      <c r="J1011" s="1198"/>
      <c r="K1011" s="1198"/>
      <c r="L1011" s="788"/>
    </row>
    <row r="1012" spans="1:16" x14ac:dyDescent="0.3">
      <c r="A1012" s="610"/>
      <c r="F1012" s="1187"/>
      <c r="G1012" s="610"/>
    </row>
    <row r="1013" spans="1:16" s="25" customFormat="1" ht="18.75" customHeight="1" x14ac:dyDescent="0.3">
      <c r="A1013" s="610"/>
      <c r="B1013" s="611" t="s">
        <v>115</v>
      </c>
      <c r="C1013" s="609"/>
      <c r="D1013" s="609"/>
      <c r="E1013" s="609"/>
      <c r="F1013" s="1187"/>
      <c r="G1013" s="610"/>
      <c r="H1013" s="611" t="s">
        <v>115</v>
      </c>
      <c r="I1013" s="609"/>
      <c r="J1013" s="609"/>
      <c r="K1013" s="609"/>
      <c r="L1013" s="788"/>
    </row>
    <row r="1014" spans="1:16" s="25" customFormat="1" ht="18.75" customHeight="1" x14ac:dyDescent="0.3">
      <c r="A1014" s="610"/>
      <c r="B1014" s="611" t="s">
        <v>137</v>
      </c>
      <c r="C1014" s="609"/>
      <c r="D1014" s="609"/>
      <c r="E1014" s="609"/>
      <c r="F1014" s="1187"/>
      <c r="G1014" s="610"/>
      <c r="H1014" s="611" t="s">
        <v>138</v>
      </c>
      <c r="I1014" s="609"/>
      <c r="J1014" s="609"/>
      <c r="K1014" s="609"/>
      <c r="L1014" s="788"/>
    </row>
    <row r="1015" spans="1:16" s="25" customFormat="1" ht="18.75" customHeight="1" x14ac:dyDescent="0.3">
      <c r="A1015" s="610"/>
      <c r="B1015" s="609"/>
      <c r="C1015" s="609"/>
      <c r="D1015" s="609"/>
      <c r="E1015" s="609"/>
      <c r="F1015" s="1187"/>
      <c r="G1015" s="610"/>
      <c r="H1015" s="609"/>
      <c r="I1015" s="609"/>
      <c r="J1015" s="609"/>
      <c r="K1015" s="609"/>
      <c r="L1015" s="788"/>
    </row>
    <row r="1016" spans="1:16" s="25" customFormat="1" ht="18.75" customHeight="1" x14ac:dyDescent="0.3">
      <c r="A1016" s="610"/>
      <c r="B1016" s="609"/>
      <c r="C1016" s="609"/>
      <c r="D1016" s="610"/>
      <c r="E1016" s="612" t="s">
        <v>116</v>
      </c>
      <c r="F1016" s="1187"/>
      <c r="G1016" s="610"/>
      <c r="H1016" s="609"/>
      <c r="I1016" s="609"/>
      <c r="J1016" s="610"/>
      <c r="K1016" s="612" t="s">
        <v>116</v>
      </c>
      <c r="L1016" s="789"/>
      <c r="M1016" s="603"/>
      <c r="N1016" s="603"/>
      <c r="O1016" s="603"/>
      <c r="P1016" s="603"/>
    </row>
    <row r="1017" spans="1:16" s="25" customFormat="1" ht="18.75" customHeight="1" x14ac:dyDescent="0.3">
      <c r="A1017" s="610"/>
      <c r="B1017" s="609"/>
      <c r="C1017" s="609"/>
      <c r="D1017" s="610"/>
      <c r="E1017" s="612" t="s">
        <v>134</v>
      </c>
      <c r="F1017" s="1187"/>
      <c r="G1017" s="610"/>
      <c r="H1017" s="609"/>
      <c r="I1017" s="609"/>
      <c r="J1017" s="610"/>
      <c r="K1017" s="612" t="s">
        <v>134</v>
      </c>
      <c r="L1017" s="789"/>
      <c r="M1017" s="603"/>
      <c r="N1017" s="603"/>
      <c r="O1017" s="603"/>
      <c r="P1017" s="603"/>
    </row>
    <row r="1018" spans="1:16" s="25" customFormat="1" ht="18.75" customHeight="1" x14ac:dyDescent="0.3">
      <c r="A1018" s="610"/>
      <c r="B1018" s="609"/>
      <c r="C1018" s="609"/>
      <c r="D1018" s="610"/>
      <c r="E1018" s="612" t="s">
        <v>117</v>
      </c>
      <c r="F1018" s="1187"/>
      <c r="G1018" s="610"/>
      <c r="H1018" s="609"/>
      <c r="I1018" s="609"/>
      <c r="J1018" s="610"/>
      <c r="K1018" s="612" t="s">
        <v>117</v>
      </c>
      <c r="L1018" s="789"/>
      <c r="M1018" s="603"/>
      <c r="N1018" s="603"/>
      <c r="O1018" s="603"/>
      <c r="P1018" s="603"/>
    </row>
    <row r="1019" spans="1:16" s="25" customFormat="1" ht="18.75" customHeight="1" x14ac:dyDescent="0.3">
      <c r="A1019" s="610"/>
      <c r="B1019" s="609"/>
      <c r="C1019" s="609"/>
      <c r="D1019" s="610"/>
      <c r="E1019" s="612" t="s">
        <v>417</v>
      </c>
      <c r="F1019" s="1187"/>
      <c r="G1019" s="610"/>
      <c r="H1019" s="609"/>
      <c r="I1019" s="609"/>
      <c r="J1019" s="610"/>
      <c r="K1019" s="612" t="s">
        <v>417</v>
      </c>
      <c r="L1019" s="789"/>
      <c r="M1019" s="603"/>
      <c r="N1019" s="603"/>
      <c r="O1019" s="603"/>
      <c r="P1019" s="603"/>
    </row>
    <row r="1020" spans="1:16" s="25" customFormat="1" ht="18.75" customHeight="1" x14ac:dyDescent="0.3">
      <c r="A1020" s="610"/>
      <c r="B1020" s="609"/>
      <c r="C1020" s="609"/>
      <c r="D1020" s="609"/>
      <c r="E1020" s="609"/>
      <c r="F1020" s="1186"/>
      <c r="G1020" s="610"/>
      <c r="H1020" s="610"/>
      <c r="I1020" s="609"/>
      <c r="J1020" s="609"/>
      <c r="K1020" s="609"/>
      <c r="L1020" s="788"/>
    </row>
    <row r="1021" spans="1:16" s="25" customFormat="1" ht="18.75" customHeight="1" x14ac:dyDescent="0.3">
      <c r="A1021" s="610"/>
      <c r="B1021" s="609"/>
      <c r="C1021" s="609"/>
      <c r="D1021" s="609"/>
      <c r="E1021" s="609"/>
      <c r="F1021" s="1186"/>
      <c r="G1021" s="610"/>
      <c r="H1021" s="609"/>
      <c r="I1021" s="609"/>
      <c r="J1021" s="609"/>
      <c r="K1021" s="609"/>
      <c r="L1021" s="788"/>
    </row>
    <row r="1022" spans="1:16" s="25" customFormat="1" ht="18.75" customHeight="1" x14ac:dyDescent="0.3">
      <c r="A1022" s="610"/>
      <c r="B1022" s="609"/>
      <c r="C1022" s="609"/>
      <c r="D1022" s="609"/>
      <c r="E1022" s="609"/>
      <c r="F1022" s="1186"/>
      <c r="G1022" s="610"/>
      <c r="H1022" s="609"/>
      <c r="I1022" s="609"/>
      <c r="J1022" s="609"/>
      <c r="K1022" s="609"/>
      <c r="L1022" s="788"/>
    </row>
    <row r="1023" spans="1:16" s="25" customFormat="1" ht="18.75" customHeight="1" x14ac:dyDescent="0.3">
      <c r="A1023" s="610"/>
      <c r="B1023" s="1625" t="s">
        <v>119</v>
      </c>
      <c r="C1023" s="1625"/>
      <c r="D1023" s="1625"/>
      <c r="E1023" s="613"/>
      <c r="F1023" s="1187"/>
      <c r="G1023" s="610"/>
      <c r="H1023" s="1625" t="s">
        <v>119</v>
      </c>
      <c r="I1023" s="1625"/>
      <c r="J1023" s="1625"/>
      <c r="K1023" s="613"/>
      <c r="L1023" s="788"/>
    </row>
    <row r="1024" spans="1:16" s="25" customFormat="1" ht="18.75" customHeight="1" x14ac:dyDescent="0.3">
      <c r="A1024" s="610"/>
      <c r="B1024" s="1626">
        <v>45437</v>
      </c>
      <c r="C1024" s="1626"/>
      <c r="D1024" s="1626"/>
      <c r="E1024" s="614"/>
      <c r="F1024" s="1187"/>
      <c r="G1024" s="610"/>
      <c r="H1024" s="1626">
        <f>B1024</f>
        <v>45437</v>
      </c>
      <c r="I1024" s="1626"/>
      <c r="J1024" s="1626"/>
      <c r="K1024" s="614"/>
      <c r="L1024" s="788"/>
    </row>
    <row r="1025" spans="1:12" s="25" customFormat="1" ht="18.75" customHeight="1" x14ac:dyDescent="0.3">
      <c r="A1025" s="610"/>
      <c r="B1025" s="609"/>
      <c r="C1025" s="609"/>
      <c r="D1025" s="609"/>
      <c r="E1025" s="614"/>
      <c r="F1025" s="1187"/>
      <c r="G1025" s="610"/>
      <c r="H1025" s="609"/>
      <c r="I1025" s="609"/>
      <c r="J1025" s="609"/>
      <c r="K1025" s="614"/>
      <c r="L1025" s="788"/>
    </row>
    <row r="1026" spans="1:12" s="25" customFormat="1" ht="18.75" customHeight="1" x14ac:dyDescent="0.3">
      <c r="A1026" s="610"/>
      <c r="B1026" s="1169"/>
      <c r="C1026" s="609"/>
      <c r="D1026" s="609"/>
      <c r="E1026" s="614"/>
      <c r="F1026" s="1187"/>
      <c r="G1026" s="610"/>
      <c r="H1026" s="1169"/>
      <c r="I1026" s="609"/>
      <c r="J1026" s="609"/>
      <c r="K1026" s="614"/>
      <c r="L1026" s="788"/>
    </row>
    <row r="1027" spans="1:12" s="25" customFormat="1" ht="18.75" customHeight="1" x14ac:dyDescent="0.3">
      <c r="A1027" s="615" t="s">
        <v>120</v>
      </c>
      <c r="B1027" s="616" t="s">
        <v>121</v>
      </c>
      <c r="C1027" s="1627" t="s">
        <v>122</v>
      </c>
      <c r="D1027" s="1627"/>
      <c r="E1027" s="1627"/>
      <c r="F1027" s="1187"/>
      <c r="G1027" s="615" t="s">
        <v>120</v>
      </c>
      <c r="H1027" s="616" t="s">
        <v>121</v>
      </c>
      <c r="I1027" s="1627" t="s">
        <v>123</v>
      </c>
      <c r="J1027" s="1627"/>
      <c r="K1027" s="1627"/>
      <c r="L1027" s="788"/>
    </row>
    <row r="1028" spans="1:12" s="25" customFormat="1" ht="18.75" customHeight="1" x14ac:dyDescent="0.3">
      <c r="A1028" s="615" t="s">
        <v>124</v>
      </c>
      <c r="B1028" s="615" t="s">
        <v>265</v>
      </c>
      <c r="C1028" s="616" t="s">
        <v>125</v>
      </c>
      <c r="D1028" s="1168" t="s">
        <v>126</v>
      </c>
      <c r="E1028" s="1168" t="s">
        <v>127</v>
      </c>
      <c r="F1028" s="1187"/>
      <c r="G1028" s="615" t="s">
        <v>124</v>
      </c>
      <c r="H1028" s="615" t="s">
        <v>265</v>
      </c>
      <c r="I1028" s="616" t="s">
        <v>125</v>
      </c>
      <c r="J1028" s="1168" t="s">
        <v>126</v>
      </c>
      <c r="K1028" s="1168" t="s">
        <v>127</v>
      </c>
      <c r="L1028" s="788"/>
    </row>
    <row r="1029" spans="1:12" s="50" customFormat="1" x14ac:dyDescent="0.3">
      <c r="A1029" s="1168">
        <v>1</v>
      </c>
      <c r="B1029" s="617" t="s">
        <v>26</v>
      </c>
      <c r="C1029" s="618" t="s">
        <v>28</v>
      </c>
      <c r="D1029" s="619">
        <v>60</v>
      </c>
      <c r="E1029" s="619">
        <v>121.9</v>
      </c>
      <c r="F1029" s="1187"/>
      <c r="G1029" s="1168">
        <v>1</v>
      </c>
      <c r="H1029" s="617" t="s">
        <v>26</v>
      </c>
      <c r="I1029" s="618" t="s">
        <v>7</v>
      </c>
      <c r="J1029" s="619">
        <v>85</v>
      </c>
      <c r="K1029" s="619">
        <v>152.375</v>
      </c>
      <c r="L1029" s="786">
        <v>45414</v>
      </c>
    </row>
    <row r="1030" spans="1:12" s="50" customFormat="1" x14ac:dyDescent="0.3">
      <c r="A1030" s="1168" t="s">
        <v>3</v>
      </c>
      <c r="B1030" s="617" t="s">
        <v>260</v>
      </c>
      <c r="C1030" s="618" t="s">
        <v>17</v>
      </c>
      <c r="D1030" s="619">
        <v>20</v>
      </c>
      <c r="E1030" s="619">
        <v>182.25</v>
      </c>
      <c r="F1030" s="1188"/>
      <c r="G1030" s="1168" t="s">
        <v>3</v>
      </c>
      <c r="H1030" s="617" t="s">
        <v>260</v>
      </c>
      <c r="I1030" s="618" t="s">
        <v>44</v>
      </c>
      <c r="J1030" s="619">
        <v>25</v>
      </c>
      <c r="K1030" s="619">
        <v>218.7</v>
      </c>
      <c r="L1030" s="786"/>
    </row>
    <row r="1031" spans="1:12" s="50" customFormat="1" x14ac:dyDescent="0.3">
      <c r="A1031" s="1168" t="s">
        <v>0</v>
      </c>
      <c r="B1031" s="617" t="s">
        <v>243</v>
      </c>
      <c r="C1031" s="618" t="s">
        <v>22</v>
      </c>
      <c r="D1031" s="619">
        <v>24</v>
      </c>
      <c r="E1031" s="619">
        <v>3.9199999999999995</v>
      </c>
      <c r="F1031" s="1190"/>
      <c r="G1031" s="1168" t="s">
        <v>0</v>
      </c>
      <c r="H1031" s="617" t="s">
        <v>243</v>
      </c>
      <c r="I1031" s="618" t="s">
        <v>22</v>
      </c>
      <c r="J1031" s="619">
        <v>24</v>
      </c>
      <c r="K1031" s="619">
        <v>3.9199999999999995</v>
      </c>
      <c r="L1031" s="786"/>
    </row>
    <row r="1032" spans="1:12" s="25" customFormat="1" x14ac:dyDescent="0.3">
      <c r="A1032" s="620">
        <v>4</v>
      </c>
      <c r="B1032" s="617" t="s">
        <v>114</v>
      </c>
      <c r="C1032" s="618" t="s">
        <v>2</v>
      </c>
      <c r="D1032" s="619">
        <v>6</v>
      </c>
      <c r="E1032" s="619">
        <v>28</v>
      </c>
      <c r="F1032" s="1187"/>
      <c r="G1032" s="620">
        <v>4</v>
      </c>
      <c r="H1032" s="617" t="s">
        <v>114</v>
      </c>
      <c r="I1032" s="618" t="s">
        <v>2</v>
      </c>
      <c r="J1032" s="619">
        <v>6</v>
      </c>
      <c r="K1032" s="619">
        <v>28</v>
      </c>
      <c r="L1032" s="788"/>
    </row>
    <row r="1033" spans="1:12" s="50" customFormat="1" x14ac:dyDescent="0.3">
      <c r="A1033" s="1168" t="s">
        <v>23</v>
      </c>
      <c r="B1033" s="617" t="s">
        <v>107</v>
      </c>
      <c r="C1033" s="618" t="s">
        <v>14</v>
      </c>
      <c r="D1033" s="619">
        <v>3.4</v>
      </c>
      <c r="E1033" s="619">
        <v>93.2</v>
      </c>
      <c r="F1033" s="1187"/>
      <c r="G1033" s="1168" t="s">
        <v>23</v>
      </c>
      <c r="H1033" s="617" t="s">
        <v>107</v>
      </c>
      <c r="I1033" s="618" t="s">
        <v>14</v>
      </c>
      <c r="J1033" s="619">
        <v>3.4</v>
      </c>
      <c r="K1033" s="619">
        <v>93.2</v>
      </c>
      <c r="L1033" s="786"/>
    </row>
    <row r="1034" spans="1:12" s="50" customFormat="1" x14ac:dyDescent="0.3">
      <c r="A1034" s="1168" t="s">
        <v>51</v>
      </c>
      <c r="B1034" s="617" t="s">
        <v>93</v>
      </c>
      <c r="C1034" s="618" t="s">
        <v>2</v>
      </c>
      <c r="D1034" s="619">
        <v>75</v>
      </c>
      <c r="E1034" s="619">
        <v>92</v>
      </c>
      <c r="F1034" s="1186"/>
      <c r="G1034" s="1168" t="s">
        <v>51</v>
      </c>
      <c r="H1034" s="617" t="s">
        <v>93</v>
      </c>
      <c r="I1034" s="618" t="s">
        <v>2</v>
      </c>
      <c r="J1034" s="619">
        <v>75</v>
      </c>
      <c r="K1034" s="619">
        <v>92</v>
      </c>
      <c r="L1034" s="786"/>
    </row>
    <row r="1035" spans="1:12" s="25" customFormat="1" x14ac:dyDescent="0.3">
      <c r="A1035" s="620">
        <v>7</v>
      </c>
      <c r="B1035" s="617" t="s">
        <v>80</v>
      </c>
      <c r="C1035" s="618" t="s">
        <v>5</v>
      </c>
      <c r="D1035" s="619">
        <v>28</v>
      </c>
      <c r="E1035" s="619">
        <v>124.6</v>
      </c>
      <c r="F1035" s="1190"/>
      <c r="G1035" s="620">
        <v>7</v>
      </c>
      <c r="H1035" s="617" t="s">
        <v>80</v>
      </c>
      <c r="I1035" s="618" t="s">
        <v>5</v>
      </c>
      <c r="J1035" s="619">
        <v>28</v>
      </c>
      <c r="K1035" s="619">
        <v>124.6</v>
      </c>
      <c r="L1035" s="788"/>
    </row>
    <row r="1036" spans="1:12" s="25" customFormat="1" x14ac:dyDescent="0.3">
      <c r="A1036" s="620"/>
      <c r="B1036" s="617"/>
      <c r="C1036" s="618"/>
      <c r="D1036" s="619"/>
      <c r="E1036" s="619"/>
      <c r="F1036" s="1191"/>
      <c r="G1036" s="620"/>
      <c r="H1036" s="617"/>
      <c r="I1036" s="618"/>
      <c r="J1036" s="619"/>
      <c r="K1036" s="619"/>
      <c r="L1036" s="788"/>
    </row>
    <row r="1037" spans="1:12" s="25" customFormat="1" x14ac:dyDescent="0.3">
      <c r="A1037" s="620"/>
      <c r="B1037" s="617"/>
      <c r="C1037" s="618" t="s">
        <v>128</v>
      </c>
      <c r="D1037" s="619">
        <f>SUM(D1029:D1035)</f>
        <v>216.4</v>
      </c>
      <c r="E1037" s="619">
        <f>SUM(E1029:E1035)</f>
        <v>645.87</v>
      </c>
      <c r="F1037" s="1191"/>
      <c r="G1037" s="620"/>
      <c r="H1037" s="617"/>
      <c r="I1037" s="618" t="s">
        <v>128</v>
      </c>
      <c r="J1037" s="619">
        <f>SUM(J1029:J1035)</f>
        <v>246.4</v>
      </c>
      <c r="K1037" s="619">
        <f>SUM(K1029:K1035)</f>
        <v>712.79499999999996</v>
      </c>
      <c r="L1037" s="788"/>
    </row>
    <row r="1038" spans="1:12" s="25" customFormat="1" hidden="1" x14ac:dyDescent="0.3">
      <c r="A1038" s="620"/>
      <c r="B1038" s="617"/>
      <c r="C1038" s="618"/>
      <c r="D1038" s="619"/>
      <c r="E1038" s="619"/>
      <c r="F1038" s="1191"/>
      <c r="G1038" s="620"/>
      <c r="H1038" s="617"/>
      <c r="I1038" s="618"/>
      <c r="J1038" s="619"/>
      <c r="K1038" s="619"/>
      <c r="L1038" s="788"/>
    </row>
    <row r="1039" spans="1:12" s="25" customFormat="1" hidden="1" x14ac:dyDescent="0.3">
      <c r="A1039" s="620">
        <v>1</v>
      </c>
      <c r="B1039" s="617" t="s">
        <v>1</v>
      </c>
      <c r="C1039" s="618" t="s">
        <v>5</v>
      </c>
      <c r="D1039" s="619">
        <v>200</v>
      </c>
      <c r="E1039" s="619">
        <v>86</v>
      </c>
      <c r="F1039" s="1191"/>
      <c r="G1039" s="620">
        <v>1</v>
      </c>
      <c r="H1039" s="617" t="s">
        <v>1</v>
      </c>
      <c r="I1039" s="618" t="s">
        <v>5</v>
      </c>
      <c r="J1039" s="619">
        <v>200</v>
      </c>
      <c r="K1039" s="619">
        <v>86</v>
      </c>
      <c r="L1039" s="788"/>
    </row>
    <row r="1040" spans="1:12" s="25" customFormat="1" hidden="1" x14ac:dyDescent="0.3">
      <c r="A1040" s="620">
        <v>2</v>
      </c>
      <c r="B1040" s="617" t="s">
        <v>238</v>
      </c>
      <c r="C1040" s="618" t="s">
        <v>251</v>
      </c>
      <c r="D1040" s="619">
        <v>225</v>
      </c>
      <c r="E1040" s="619">
        <v>114</v>
      </c>
      <c r="F1040" s="1191"/>
      <c r="G1040" s="620">
        <v>2</v>
      </c>
      <c r="H1040" s="617" t="s">
        <v>238</v>
      </c>
      <c r="I1040" s="618" t="s">
        <v>251</v>
      </c>
      <c r="J1040" s="619">
        <v>225</v>
      </c>
      <c r="K1040" s="619">
        <v>114</v>
      </c>
      <c r="L1040" s="788"/>
    </row>
    <row r="1041" spans="1:12" s="25" customFormat="1" hidden="1" x14ac:dyDescent="0.3">
      <c r="A1041" s="620">
        <v>3</v>
      </c>
      <c r="B1041" s="617" t="s">
        <v>93</v>
      </c>
      <c r="C1041" s="618" t="s">
        <v>5</v>
      </c>
      <c r="D1041" s="619">
        <v>135</v>
      </c>
      <c r="E1041" s="619">
        <v>94.25</v>
      </c>
      <c r="F1041" s="1191"/>
      <c r="G1041" s="620">
        <v>3</v>
      </c>
      <c r="H1041" s="617" t="s">
        <v>93</v>
      </c>
      <c r="I1041" s="618" t="s">
        <v>5</v>
      </c>
      <c r="J1041" s="619">
        <v>135</v>
      </c>
      <c r="K1041" s="619">
        <v>94.25</v>
      </c>
      <c r="L1041" s="788"/>
    </row>
    <row r="1042" spans="1:12" s="25" customFormat="1" hidden="1" x14ac:dyDescent="0.3">
      <c r="A1042" s="620">
        <v>4</v>
      </c>
      <c r="B1042" s="617" t="s">
        <v>253</v>
      </c>
      <c r="C1042" s="618" t="s">
        <v>218</v>
      </c>
      <c r="D1042" s="619">
        <v>125</v>
      </c>
      <c r="E1042" s="619">
        <v>146.4</v>
      </c>
      <c r="F1042" s="1191"/>
      <c r="G1042" s="620">
        <v>4</v>
      </c>
      <c r="H1042" s="617" t="s">
        <v>253</v>
      </c>
      <c r="I1042" s="618" t="s">
        <v>218</v>
      </c>
      <c r="J1042" s="619">
        <v>125</v>
      </c>
      <c r="K1042" s="619">
        <v>146.4</v>
      </c>
      <c r="L1042" s="788"/>
    </row>
    <row r="1043" spans="1:12" s="25" customFormat="1" hidden="1" x14ac:dyDescent="0.3">
      <c r="A1043" s="620">
        <v>5</v>
      </c>
      <c r="B1043" s="617" t="s">
        <v>255</v>
      </c>
      <c r="C1043" s="618" t="s">
        <v>218</v>
      </c>
      <c r="D1043" s="619">
        <v>80</v>
      </c>
      <c r="E1043" s="619">
        <v>105.16</v>
      </c>
      <c r="F1043" s="1191"/>
      <c r="G1043" s="620">
        <v>5</v>
      </c>
      <c r="H1043" s="617" t="s">
        <v>255</v>
      </c>
      <c r="I1043" s="618" t="s">
        <v>218</v>
      </c>
      <c r="J1043" s="619">
        <v>80</v>
      </c>
      <c r="K1043" s="619">
        <v>105.16</v>
      </c>
      <c r="L1043" s="788"/>
    </row>
    <row r="1044" spans="1:12" s="25" customFormat="1" hidden="1" x14ac:dyDescent="0.3">
      <c r="A1044" s="620">
        <v>6</v>
      </c>
      <c r="B1044" s="617" t="s">
        <v>252</v>
      </c>
      <c r="C1044" s="618" t="s">
        <v>251</v>
      </c>
      <c r="D1044" s="619">
        <v>105</v>
      </c>
      <c r="E1044" s="619">
        <v>142</v>
      </c>
      <c r="F1044" s="1191"/>
      <c r="G1044" s="620">
        <v>6</v>
      </c>
      <c r="H1044" s="617" t="s">
        <v>252</v>
      </c>
      <c r="I1044" s="618" t="s">
        <v>251</v>
      </c>
      <c r="J1044" s="619">
        <v>105</v>
      </c>
      <c r="K1044" s="619">
        <v>142</v>
      </c>
      <c r="L1044" s="788"/>
    </row>
    <row r="1045" spans="1:12" s="25" customFormat="1" hidden="1" x14ac:dyDescent="0.3">
      <c r="A1045" s="620">
        <v>7</v>
      </c>
      <c r="B1045" s="617" t="s">
        <v>254</v>
      </c>
      <c r="C1045" s="618" t="s">
        <v>218</v>
      </c>
      <c r="D1045" s="619">
        <v>120</v>
      </c>
      <c r="E1045" s="619">
        <v>144</v>
      </c>
      <c r="F1045" s="1191"/>
      <c r="G1045" s="620">
        <v>7</v>
      </c>
      <c r="H1045" s="617" t="s">
        <v>254</v>
      </c>
      <c r="I1045" s="618" t="s">
        <v>218</v>
      </c>
      <c r="J1045" s="619">
        <v>120</v>
      </c>
      <c r="K1045" s="619">
        <v>144</v>
      </c>
      <c r="L1045" s="788"/>
    </row>
    <row r="1046" spans="1:12" s="25" customFormat="1" hidden="1" x14ac:dyDescent="0.3">
      <c r="A1046" s="620">
        <v>8</v>
      </c>
      <c r="B1046" s="617" t="s">
        <v>31</v>
      </c>
      <c r="C1046" s="618" t="s">
        <v>5</v>
      </c>
      <c r="D1046" s="619">
        <v>55</v>
      </c>
      <c r="E1046" s="619">
        <v>88</v>
      </c>
      <c r="F1046" s="1191"/>
      <c r="G1046" s="620">
        <v>8</v>
      </c>
      <c r="H1046" s="617" t="s">
        <v>31</v>
      </c>
      <c r="I1046" s="618" t="s">
        <v>5</v>
      </c>
      <c r="J1046" s="619">
        <v>55</v>
      </c>
      <c r="K1046" s="619">
        <v>88</v>
      </c>
      <c r="L1046" s="788"/>
    </row>
    <row r="1047" spans="1:12" s="50" customFormat="1" hidden="1" x14ac:dyDescent="0.3">
      <c r="A1047" s="1168"/>
      <c r="B1047" s="1192"/>
      <c r="C1047" s="1168"/>
      <c r="D1047" s="1193"/>
      <c r="E1047" s="1193"/>
      <c r="F1047" s="1191"/>
      <c r="G1047" s="1168"/>
      <c r="H1047" s="1192"/>
      <c r="I1047" s="1168"/>
      <c r="J1047" s="1193"/>
      <c r="K1047" s="1193"/>
      <c r="L1047" s="792"/>
    </row>
    <row r="1048" spans="1:12" s="25" customFormat="1" hidden="1" x14ac:dyDescent="0.3">
      <c r="A1048" s="620"/>
      <c r="B1048" s="617"/>
      <c r="C1048" s="618" t="s">
        <v>128</v>
      </c>
      <c r="D1048" s="619">
        <v>1045</v>
      </c>
      <c r="E1048" s="619">
        <v>919.81</v>
      </c>
      <c r="F1048" s="1191"/>
      <c r="G1048" s="620"/>
      <c r="H1048" s="617"/>
      <c r="I1048" s="618" t="s">
        <v>128</v>
      </c>
      <c r="J1048" s="619">
        <v>1045</v>
      </c>
      <c r="K1048" s="619">
        <v>919.81</v>
      </c>
      <c r="L1048" s="788"/>
    </row>
    <row r="1049" spans="1:12" s="25" customFormat="1" hidden="1" x14ac:dyDescent="0.3">
      <c r="A1049" s="620"/>
      <c r="B1049" s="617"/>
      <c r="C1049" s="618"/>
      <c r="D1049" s="619"/>
      <c r="E1049" s="619"/>
      <c r="F1049" s="1191"/>
      <c r="G1049" s="620"/>
      <c r="H1049" s="617"/>
      <c r="I1049" s="618"/>
      <c r="J1049" s="619"/>
      <c r="K1049" s="619"/>
      <c r="L1049" s="788"/>
    </row>
    <row r="1050" spans="1:12" s="25" customFormat="1" x14ac:dyDescent="0.3">
      <c r="A1050" s="620"/>
      <c r="B1050" s="617"/>
      <c r="C1050" s="618"/>
      <c r="D1050" s="619"/>
      <c r="E1050" s="619"/>
      <c r="F1050" s="1191"/>
      <c r="G1050" s="620"/>
      <c r="H1050" s="617"/>
      <c r="I1050" s="618"/>
      <c r="J1050" s="619"/>
      <c r="K1050" s="619"/>
      <c r="L1050" s="788"/>
    </row>
    <row r="1051" spans="1:12" s="25" customFormat="1" x14ac:dyDescent="0.3">
      <c r="A1051" s="620"/>
      <c r="B1051" s="617"/>
      <c r="C1051" s="618"/>
      <c r="D1051" s="619"/>
      <c r="E1051" s="619"/>
      <c r="F1051" s="1191"/>
      <c r="G1051" s="620"/>
      <c r="H1051" s="617"/>
      <c r="I1051" s="618"/>
      <c r="J1051" s="619"/>
      <c r="K1051" s="619"/>
      <c r="L1051" s="788"/>
    </row>
    <row r="1052" spans="1:12" s="25" customFormat="1" x14ac:dyDescent="0.3">
      <c r="A1052" s="615" t="s">
        <v>124</v>
      </c>
      <c r="B1052" s="619" t="s">
        <v>259</v>
      </c>
      <c r="C1052" s="618" t="s">
        <v>125</v>
      </c>
      <c r="D1052" s="619" t="s">
        <v>126</v>
      </c>
      <c r="E1052" s="619" t="s">
        <v>127</v>
      </c>
      <c r="F1052" s="1191"/>
      <c r="G1052" s="615" t="s">
        <v>124</v>
      </c>
      <c r="H1052" s="619" t="s">
        <v>247</v>
      </c>
      <c r="I1052" s="618" t="s">
        <v>125</v>
      </c>
      <c r="J1052" s="619" t="s">
        <v>126</v>
      </c>
      <c r="K1052" s="619" t="s">
        <v>127</v>
      </c>
      <c r="L1052" s="788"/>
    </row>
    <row r="1053" spans="1:12" s="25" customFormat="1" ht="19.5" customHeight="1" x14ac:dyDescent="0.3">
      <c r="A1053" s="1168" t="s">
        <v>8</v>
      </c>
      <c r="B1053" s="617" t="s">
        <v>355</v>
      </c>
      <c r="C1053" s="618" t="s">
        <v>9</v>
      </c>
      <c r="D1053" s="619">
        <v>60</v>
      </c>
      <c r="E1053" s="619">
        <v>132</v>
      </c>
      <c r="F1053" s="1186"/>
      <c r="G1053" s="1168" t="s">
        <v>8</v>
      </c>
      <c r="H1053" s="617" t="s">
        <v>355</v>
      </c>
      <c r="I1053" s="618" t="s">
        <v>9</v>
      </c>
      <c r="J1053" s="619">
        <v>60</v>
      </c>
      <c r="K1053" s="619">
        <v>132</v>
      </c>
      <c r="L1053" s="788"/>
    </row>
    <row r="1054" spans="1:12" s="25" customFormat="1" x14ac:dyDescent="0.3">
      <c r="A1054" s="1168">
        <v>2</v>
      </c>
      <c r="B1054" s="617" t="s">
        <v>6</v>
      </c>
      <c r="C1054" s="618" t="s">
        <v>7</v>
      </c>
      <c r="D1054" s="619">
        <v>50</v>
      </c>
      <c r="E1054" s="619">
        <v>252.125</v>
      </c>
      <c r="F1054" s="1186"/>
      <c r="G1054" s="1168">
        <v>2</v>
      </c>
      <c r="H1054" s="617" t="s">
        <v>6</v>
      </c>
      <c r="I1054" s="618" t="s">
        <v>7</v>
      </c>
      <c r="J1054" s="619">
        <v>50</v>
      </c>
      <c r="K1054" s="619">
        <v>252.125</v>
      </c>
      <c r="L1054" s="788"/>
    </row>
    <row r="1055" spans="1:12" s="25" customFormat="1" x14ac:dyDescent="0.3">
      <c r="A1055" s="1168" t="s">
        <v>0</v>
      </c>
      <c r="B1055" s="617" t="s">
        <v>61</v>
      </c>
      <c r="C1055" s="618" t="s">
        <v>17</v>
      </c>
      <c r="D1055" s="619">
        <v>20</v>
      </c>
      <c r="E1055" s="619">
        <v>180</v>
      </c>
      <c r="F1055" s="1187"/>
      <c r="G1055" s="1168" t="s">
        <v>0</v>
      </c>
      <c r="H1055" s="617" t="s">
        <v>61</v>
      </c>
      <c r="I1055" s="618" t="s">
        <v>44</v>
      </c>
      <c r="J1055" s="619">
        <v>25</v>
      </c>
      <c r="K1055" s="619">
        <v>216</v>
      </c>
      <c r="L1055" s="788"/>
    </row>
    <row r="1056" spans="1:12" s="50" customFormat="1" x14ac:dyDescent="0.3">
      <c r="A1056" s="1168" t="s">
        <v>77</v>
      </c>
      <c r="B1056" s="617" t="s">
        <v>243</v>
      </c>
      <c r="C1056" s="618" t="s">
        <v>22</v>
      </c>
      <c r="D1056" s="619">
        <v>24</v>
      </c>
      <c r="E1056" s="619">
        <v>3.9199999999999995</v>
      </c>
      <c r="F1056" s="1190"/>
      <c r="G1056" s="1168" t="s">
        <v>77</v>
      </c>
      <c r="H1056" s="617" t="s">
        <v>243</v>
      </c>
      <c r="I1056" s="618" t="s">
        <v>22</v>
      </c>
      <c r="J1056" s="619">
        <v>24</v>
      </c>
      <c r="K1056" s="619">
        <v>3.9199999999999995</v>
      </c>
      <c r="L1056" s="786"/>
    </row>
    <row r="1057" spans="1:12" s="50" customFormat="1" x14ac:dyDescent="0.3">
      <c r="A1057" s="1168" t="s">
        <v>23</v>
      </c>
      <c r="B1057" s="617" t="s">
        <v>144</v>
      </c>
      <c r="C1057" s="618" t="s">
        <v>2</v>
      </c>
      <c r="D1057" s="619">
        <v>15</v>
      </c>
      <c r="E1057" s="619">
        <v>88</v>
      </c>
      <c r="F1057" s="1186"/>
      <c r="G1057" s="1168" t="s">
        <v>23</v>
      </c>
      <c r="H1057" s="617" t="s">
        <v>144</v>
      </c>
      <c r="I1057" s="618" t="s">
        <v>2</v>
      </c>
      <c r="J1057" s="619">
        <v>15</v>
      </c>
      <c r="K1057" s="619">
        <v>88</v>
      </c>
      <c r="L1057" s="786"/>
    </row>
    <row r="1058" spans="1:12" s="50" customFormat="1" x14ac:dyDescent="0.3">
      <c r="A1058" s="1168" t="s">
        <v>51</v>
      </c>
      <c r="B1058" s="617" t="s">
        <v>107</v>
      </c>
      <c r="C1058" s="618" t="s">
        <v>14</v>
      </c>
      <c r="D1058" s="619">
        <v>3.4</v>
      </c>
      <c r="E1058" s="619">
        <v>93.2</v>
      </c>
      <c r="F1058" s="1191"/>
      <c r="G1058" s="1168" t="s">
        <v>51</v>
      </c>
      <c r="H1058" s="617" t="s">
        <v>107</v>
      </c>
      <c r="I1058" s="618" t="s">
        <v>14</v>
      </c>
      <c r="J1058" s="619">
        <v>3.4</v>
      </c>
      <c r="K1058" s="619">
        <v>93.2</v>
      </c>
      <c r="L1058" s="786"/>
    </row>
    <row r="1059" spans="1:12" s="50" customFormat="1" x14ac:dyDescent="0.3">
      <c r="A1059" s="1168" t="s">
        <v>15</v>
      </c>
      <c r="B1059" s="617" t="s">
        <v>108</v>
      </c>
      <c r="C1059" s="618" t="s">
        <v>65</v>
      </c>
      <c r="D1059" s="619">
        <v>1.2</v>
      </c>
      <c r="E1059" s="619">
        <v>21.5</v>
      </c>
      <c r="F1059" s="1190"/>
      <c r="G1059" s="1168" t="s">
        <v>15</v>
      </c>
      <c r="H1059" s="617" t="s">
        <v>108</v>
      </c>
      <c r="I1059" s="618" t="s">
        <v>65</v>
      </c>
      <c r="J1059" s="619">
        <v>1.2</v>
      </c>
      <c r="K1059" s="619">
        <v>21.5</v>
      </c>
      <c r="L1059" s="786"/>
    </row>
    <row r="1060" spans="1:12" s="50" customFormat="1" x14ac:dyDescent="0.3">
      <c r="A1060" s="1168" t="s">
        <v>53</v>
      </c>
      <c r="B1060" s="617" t="s">
        <v>110</v>
      </c>
      <c r="C1060" s="618" t="s">
        <v>5</v>
      </c>
      <c r="D1060" s="619">
        <v>80</v>
      </c>
      <c r="E1060" s="619">
        <v>47</v>
      </c>
      <c r="F1060" s="1190"/>
      <c r="G1060" s="1168" t="s">
        <v>53</v>
      </c>
      <c r="H1060" s="617" t="s">
        <v>110</v>
      </c>
      <c r="I1060" s="618" t="s">
        <v>5</v>
      </c>
      <c r="J1060" s="619">
        <v>80</v>
      </c>
      <c r="K1060" s="619">
        <v>47</v>
      </c>
      <c r="L1060" s="786"/>
    </row>
    <row r="1061" spans="1:12" s="50" customFormat="1" x14ac:dyDescent="0.3">
      <c r="A1061" s="1168"/>
      <c r="B1061" s="617"/>
      <c r="C1061" s="618"/>
      <c r="D1061" s="619"/>
      <c r="E1061" s="619"/>
      <c r="F1061" s="1190"/>
      <c r="G1061" s="1168"/>
      <c r="H1061" s="617"/>
      <c r="I1061" s="618"/>
      <c r="J1061" s="619"/>
      <c r="K1061" s="619"/>
      <c r="L1061" s="786"/>
    </row>
    <row r="1062" spans="1:12" s="25" customFormat="1" x14ac:dyDescent="0.3">
      <c r="A1062" s="1168"/>
      <c r="B1062" s="617"/>
      <c r="C1062" s="618" t="s">
        <v>128</v>
      </c>
      <c r="D1062" s="619">
        <f>SUM(D1053:D1061)</f>
        <v>253.6</v>
      </c>
      <c r="E1062" s="619">
        <f>SUM(E1053:E1061)</f>
        <v>817.745</v>
      </c>
      <c r="F1062" s="1170"/>
      <c r="G1062" s="1168"/>
      <c r="H1062" s="617"/>
      <c r="I1062" s="618" t="s">
        <v>128</v>
      </c>
      <c r="J1062" s="619">
        <f>SUM(J1053:J1061)</f>
        <v>258.60000000000002</v>
      </c>
      <c r="K1062" s="619">
        <f>SUM(K1053:K1061)</f>
        <v>853.745</v>
      </c>
      <c r="L1062" s="788"/>
    </row>
    <row r="1063" spans="1:12" s="25" customFormat="1" x14ac:dyDescent="0.3">
      <c r="A1063" s="620"/>
      <c r="B1063" s="617"/>
      <c r="C1063" s="618"/>
      <c r="D1063" s="619"/>
      <c r="E1063" s="619"/>
      <c r="F1063" s="1170"/>
      <c r="G1063" s="620"/>
      <c r="H1063" s="617"/>
      <c r="I1063" s="618"/>
      <c r="J1063" s="619"/>
      <c r="K1063" s="619"/>
      <c r="L1063" s="788"/>
    </row>
    <row r="1064" spans="1:12" s="25" customFormat="1" x14ac:dyDescent="0.3">
      <c r="A1064" s="620"/>
      <c r="B1064" s="617"/>
      <c r="C1064" s="618"/>
      <c r="D1064" s="619"/>
      <c r="E1064" s="619"/>
      <c r="F1064" s="1170"/>
      <c r="G1064" s="620"/>
      <c r="H1064" s="617"/>
      <c r="I1064" s="618"/>
      <c r="J1064" s="619"/>
      <c r="K1064" s="619"/>
      <c r="L1064" s="788"/>
    </row>
    <row r="1065" spans="1:12" s="25" customFormat="1" x14ac:dyDescent="0.3">
      <c r="A1065" s="1168"/>
      <c r="B1065" s="617"/>
      <c r="C1065" s="618" t="s">
        <v>136</v>
      </c>
      <c r="D1065" s="619">
        <f>+D1062+D1037</f>
        <v>470</v>
      </c>
      <c r="E1065" s="619">
        <f>+E1062+E1037</f>
        <v>1463.615</v>
      </c>
      <c r="F1065" s="1170"/>
      <c r="G1065" s="619"/>
      <c r="H1065" s="619"/>
      <c r="I1065" s="619" t="s">
        <v>136</v>
      </c>
      <c r="J1065" s="619">
        <f>+J1062+J1037</f>
        <v>505</v>
      </c>
      <c r="K1065" s="619">
        <f>+K1062+K1037</f>
        <v>1566.54</v>
      </c>
      <c r="L1065" s="788"/>
    </row>
    <row r="1066" spans="1:12" s="25" customFormat="1" ht="18.75" customHeight="1" x14ac:dyDescent="0.3">
      <c r="A1066" s="610"/>
      <c r="B1066" s="609"/>
      <c r="C1066" s="609"/>
      <c r="D1066" s="610"/>
      <c r="E1066" s="1195"/>
      <c r="F1066" s="1170"/>
      <c r="G1066" s="610"/>
      <c r="H1066" s="609"/>
      <c r="I1066" s="609"/>
      <c r="J1066" s="610"/>
      <c r="K1066" s="1195"/>
      <c r="L1066" s="788"/>
    </row>
    <row r="1067" spans="1:12" s="25" customFormat="1" ht="18.75" customHeight="1" x14ac:dyDescent="0.3">
      <c r="A1067" s="610"/>
      <c r="B1067" s="609"/>
      <c r="C1067" s="609"/>
      <c r="D1067" s="610"/>
      <c r="E1067" s="1195"/>
      <c r="F1067" s="1187"/>
      <c r="G1067" s="610"/>
      <c r="H1067" s="609"/>
      <c r="I1067" s="609"/>
      <c r="J1067" s="610"/>
      <c r="K1067" s="1195"/>
      <c r="L1067" s="788"/>
    </row>
    <row r="1068" spans="1:12" s="25" customFormat="1" x14ac:dyDescent="0.3">
      <c r="A1068" s="627"/>
      <c r="B1068" s="627"/>
      <c r="C1068" s="627"/>
      <c r="D1068" s="627"/>
      <c r="E1068" s="627"/>
      <c r="F1068" s="1204"/>
      <c r="G1068" s="622"/>
      <c r="H1068" s="621"/>
      <c r="I1068" s="621"/>
      <c r="J1068" s="621"/>
      <c r="K1068" s="621"/>
      <c r="L1068" s="788"/>
    </row>
    <row r="1069" spans="1:12" s="25" customFormat="1" x14ac:dyDescent="0.3">
      <c r="A1069" s="627"/>
      <c r="B1069" s="622"/>
      <c r="C1069" s="628"/>
      <c r="D1069" s="621"/>
      <c r="E1069" s="621"/>
      <c r="F1069" s="1196"/>
      <c r="G1069" s="621"/>
      <c r="H1069" s="621"/>
      <c r="I1069" s="621"/>
      <c r="J1069" s="621"/>
      <c r="K1069" s="621"/>
      <c r="L1069" s="788"/>
    </row>
    <row r="1070" spans="1:12" s="25" customFormat="1" ht="18.75" customHeight="1" x14ac:dyDescent="0.3">
      <c r="A1070" s="610"/>
      <c r="B1070" s="623" t="s">
        <v>130</v>
      </c>
      <c r="C1070" s="610"/>
      <c r="D1070" s="624" t="s">
        <v>131</v>
      </c>
      <c r="E1070" s="609"/>
      <c r="F1070" s="1187"/>
      <c r="G1070" s="610"/>
      <c r="H1070" s="623" t="s">
        <v>130</v>
      </c>
      <c r="I1070" s="610"/>
      <c r="J1070" s="624" t="s">
        <v>131</v>
      </c>
      <c r="K1070" s="609"/>
      <c r="L1070" s="788"/>
    </row>
    <row r="1071" spans="1:12" s="25" customFormat="1" ht="51.75" customHeight="1" x14ac:dyDescent="0.3">
      <c r="A1071" s="610"/>
      <c r="B1071" s="625" t="s">
        <v>132</v>
      </c>
      <c r="C1071" s="610"/>
      <c r="D1071" s="625" t="s">
        <v>140</v>
      </c>
      <c r="E1071" s="626"/>
      <c r="F1071" s="1187"/>
      <c r="G1071" s="610"/>
      <c r="H1071" s="625" t="s">
        <v>139</v>
      </c>
      <c r="I1071" s="610"/>
      <c r="J1071" s="625" t="s">
        <v>140</v>
      </c>
      <c r="K1071" s="626"/>
      <c r="L1071" s="788"/>
    </row>
    <row r="1072" spans="1:12" s="25" customFormat="1" x14ac:dyDescent="0.3">
      <c r="A1072" s="610"/>
      <c r="B1072" s="609"/>
      <c r="C1072" s="609"/>
      <c r="D1072" s="609"/>
      <c r="E1072" s="609"/>
      <c r="F1072" s="1186"/>
      <c r="G1072" s="610"/>
      <c r="H1072" s="609"/>
      <c r="I1072" s="609"/>
      <c r="J1072" s="609"/>
      <c r="K1072" s="609"/>
      <c r="L1072" s="788"/>
    </row>
    <row r="1073" spans="1:16" x14ac:dyDescent="0.3">
      <c r="A1073" s="1201"/>
      <c r="B1073" s="1202"/>
      <c r="C1073" s="1202"/>
      <c r="D1073" s="1202"/>
      <c r="E1073" s="1202"/>
      <c r="F1073" s="1187"/>
      <c r="G1073" s="1201"/>
      <c r="H1073" s="1202"/>
      <c r="I1073" s="1202"/>
      <c r="J1073" s="1202"/>
      <c r="K1073" s="1202"/>
    </row>
    <row r="1074" spans="1:16" x14ac:dyDescent="0.3">
      <c r="A1074" s="610"/>
      <c r="F1074" s="1187"/>
      <c r="G1074" s="610"/>
    </row>
    <row r="1075" spans="1:16" s="25" customFormat="1" ht="18.75" customHeight="1" x14ac:dyDescent="0.3">
      <c r="A1075" s="610"/>
      <c r="B1075" s="611" t="s">
        <v>115</v>
      </c>
      <c r="C1075" s="609"/>
      <c r="D1075" s="609"/>
      <c r="E1075" s="609"/>
      <c r="F1075" s="1187"/>
      <c r="G1075" s="610"/>
      <c r="H1075" s="611" t="s">
        <v>115</v>
      </c>
      <c r="I1075" s="609"/>
      <c r="J1075" s="609"/>
      <c r="K1075" s="609"/>
      <c r="L1075" s="788"/>
    </row>
    <row r="1076" spans="1:16" s="25" customFormat="1" ht="18.75" customHeight="1" x14ac:dyDescent="0.3">
      <c r="A1076" s="610"/>
      <c r="B1076" s="611" t="s">
        <v>137</v>
      </c>
      <c r="C1076" s="609"/>
      <c r="D1076" s="609"/>
      <c r="E1076" s="609"/>
      <c r="F1076" s="1187"/>
      <c r="G1076" s="610"/>
      <c r="H1076" s="611" t="s">
        <v>138</v>
      </c>
      <c r="I1076" s="609"/>
      <c r="J1076" s="609"/>
      <c r="K1076" s="609"/>
      <c r="L1076" s="788"/>
    </row>
    <row r="1077" spans="1:16" s="25" customFormat="1" ht="18.75" customHeight="1" x14ac:dyDescent="0.3">
      <c r="A1077" s="610"/>
      <c r="B1077" s="609"/>
      <c r="C1077" s="609"/>
      <c r="D1077" s="609"/>
      <c r="E1077" s="609"/>
      <c r="F1077" s="1187"/>
      <c r="G1077" s="610"/>
      <c r="H1077" s="609"/>
      <c r="I1077" s="609"/>
      <c r="J1077" s="609"/>
      <c r="K1077" s="609"/>
      <c r="L1077" s="788"/>
    </row>
    <row r="1078" spans="1:16" s="25" customFormat="1" ht="18.75" customHeight="1" x14ac:dyDescent="0.3">
      <c r="A1078" s="610"/>
      <c r="B1078" s="609"/>
      <c r="C1078" s="609"/>
      <c r="D1078" s="610"/>
      <c r="E1078" s="612" t="s">
        <v>116</v>
      </c>
      <c r="F1078" s="1187"/>
      <c r="G1078" s="610"/>
      <c r="H1078" s="609"/>
      <c r="I1078" s="609"/>
      <c r="J1078" s="610"/>
      <c r="K1078" s="612" t="s">
        <v>116</v>
      </c>
      <c r="L1078" s="789"/>
      <c r="M1078" s="603"/>
      <c r="N1078" s="603"/>
      <c r="O1078" s="603"/>
      <c r="P1078" s="603"/>
    </row>
    <row r="1079" spans="1:16" s="25" customFormat="1" ht="18.75" customHeight="1" x14ac:dyDescent="0.3">
      <c r="A1079" s="610"/>
      <c r="B1079" s="609"/>
      <c r="C1079" s="609"/>
      <c r="D1079" s="610"/>
      <c r="E1079" s="612" t="s">
        <v>134</v>
      </c>
      <c r="F1079" s="1187"/>
      <c r="G1079" s="610"/>
      <c r="H1079" s="609"/>
      <c r="I1079" s="609"/>
      <c r="J1079" s="610"/>
      <c r="K1079" s="612" t="s">
        <v>134</v>
      </c>
      <c r="L1079" s="789"/>
      <c r="M1079" s="603"/>
      <c r="N1079" s="603"/>
      <c r="O1079" s="603"/>
      <c r="P1079" s="603"/>
    </row>
    <row r="1080" spans="1:16" s="25" customFormat="1" ht="18.75" customHeight="1" x14ac:dyDescent="0.3">
      <c r="A1080" s="610"/>
      <c r="B1080" s="609"/>
      <c r="C1080" s="609"/>
      <c r="D1080" s="610"/>
      <c r="E1080" s="612" t="s">
        <v>117</v>
      </c>
      <c r="F1080" s="1187"/>
      <c r="G1080" s="610"/>
      <c r="H1080" s="609"/>
      <c r="I1080" s="609"/>
      <c r="J1080" s="610"/>
      <c r="K1080" s="612" t="s">
        <v>117</v>
      </c>
      <c r="L1080" s="789"/>
      <c r="M1080" s="603"/>
      <c r="N1080" s="603"/>
      <c r="O1080" s="603"/>
      <c r="P1080" s="603"/>
    </row>
    <row r="1081" spans="1:16" s="25" customFormat="1" ht="18.75" customHeight="1" x14ac:dyDescent="0.3">
      <c r="A1081" s="610"/>
      <c r="B1081" s="609"/>
      <c r="C1081" s="609"/>
      <c r="D1081" s="610"/>
      <c r="E1081" s="612" t="s">
        <v>417</v>
      </c>
      <c r="F1081" s="1187"/>
      <c r="G1081" s="610"/>
      <c r="H1081" s="609"/>
      <c r="I1081" s="609"/>
      <c r="J1081" s="610"/>
      <c r="K1081" s="612" t="s">
        <v>417</v>
      </c>
      <c r="L1081" s="789"/>
      <c r="M1081" s="603"/>
      <c r="N1081" s="603"/>
      <c r="O1081" s="603"/>
      <c r="P1081" s="603"/>
    </row>
    <row r="1082" spans="1:16" s="25" customFormat="1" ht="18.75" customHeight="1" x14ac:dyDescent="0.3">
      <c r="A1082" s="610"/>
      <c r="B1082" s="609"/>
      <c r="C1082" s="609"/>
      <c r="D1082" s="609"/>
      <c r="E1082" s="609"/>
      <c r="F1082" s="1186"/>
      <c r="G1082" s="610"/>
      <c r="H1082" s="610"/>
      <c r="I1082" s="609"/>
      <c r="J1082" s="609"/>
      <c r="K1082" s="609"/>
      <c r="L1082" s="788"/>
    </row>
    <row r="1083" spans="1:16" s="25" customFormat="1" ht="18.75" customHeight="1" x14ac:dyDescent="0.3">
      <c r="A1083" s="610"/>
      <c r="B1083" s="609"/>
      <c r="C1083" s="609"/>
      <c r="D1083" s="609"/>
      <c r="E1083" s="609"/>
      <c r="F1083" s="1186"/>
      <c r="G1083" s="610"/>
      <c r="H1083" s="609"/>
      <c r="I1083" s="609"/>
      <c r="J1083" s="609"/>
      <c r="K1083" s="609"/>
      <c r="L1083" s="788"/>
    </row>
    <row r="1084" spans="1:16" s="25" customFormat="1" ht="18.75" customHeight="1" x14ac:dyDescent="0.3">
      <c r="A1084" s="610"/>
      <c r="B1084" s="609"/>
      <c r="C1084" s="609"/>
      <c r="D1084" s="609"/>
      <c r="E1084" s="609"/>
      <c r="F1084" s="1186"/>
      <c r="G1084" s="610"/>
      <c r="H1084" s="609"/>
      <c r="I1084" s="609"/>
      <c r="J1084" s="609"/>
      <c r="K1084" s="609"/>
      <c r="L1084" s="788"/>
    </row>
    <row r="1085" spans="1:16" s="25" customFormat="1" ht="18.75" customHeight="1" x14ac:dyDescent="0.3">
      <c r="A1085" s="610"/>
      <c r="B1085" s="1625" t="s">
        <v>119</v>
      </c>
      <c r="C1085" s="1625"/>
      <c r="D1085" s="1625"/>
      <c r="E1085" s="613"/>
      <c r="F1085" s="1187"/>
      <c r="G1085" s="610"/>
      <c r="H1085" s="1625" t="s">
        <v>119</v>
      </c>
      <c r="I1085" s="1625"/>
      <c r="J1085" s="1625"/>
      <c r="K1085" s="613"/>
      <c r="L1085" s="788"/>
    </row>
    <row r="1086" spans="1:16" s="25" customFormat="1" ht="18.75" customHeight="1" x14ac:dyDescent="0.3">
      <c r="A1086" s="610"/>
      <c r="B1086" s="1626">
        <v>45438</v>
      </c>
      <c r="C1086" s="1626"/>
      <c r="D1086" s="1626"/>
      <c r="E1086" s="614"/>
      <c r="F1086" s="1187"/>
      <c r="G1086" s="610"/>
      <c r="H1086" s="1626">
        <f>B1086</f>
        <v>45438</v>
      </c>
      <c r="I1086" s="1626"/>
      <c r="J1086" s="1626"/>
      <c r="K1086" s="614"/>
      <c r="L1086" s="788"/>
    </row>
    <row r="1087" spans="1:16" s="25" customFormat="1" ht="18.75" customHeight="1" x14ac:dyDescent="0.3">
      <c r="A1087" s="610"/>
      <c r="B1087" s="609"/>
      <c r="C1087" s="609"/>
      <c r="D1087" s="609"/>
      <c r="E1087" s="614"/>
      <c r="F1087" s="1187"/>
      <c r="G1087" s="610"/>
      <c r="H1087" s="609"/>
      <c r="I1087" s="609"/>
      <c r="J1087" s="609"/>
      <c r="K1087" s="614"/>
      <c r="L1087" s="788"/>
    </row>
    <row r="1088" spans="1:16" s="25" customFormat="1" ht="18.75" customHeight="1" x14ac:dyDescent="0.3">
      <c r="A1088" s="610"/>
      <c r="B1088" s="1169"/>
      <c r="C1088" s="609"/>
      <c r="D1088" s="609"/>
      <c r="E1088" s="614"/>
      <c r="F1088" s="1187"/>
      <c r="G1088" s="610"/>
      <c r="H1088" s="1169"/>
      <c r="I1088" s="609"/>
      <c r="J1088" s="609"/>
      <c r="K1088" s="614"/>
      <c r="L1088" s="788"/>
    </row>
    <row r="1089" spans="1:12" s="25" customFormat="1" ht="18.75" customHeight="1" x14ac:dyDescent="0.3">
      <c r="A1089" s="615" t="s">
        <v>120</v>
      </c>
      <c r="B1089" s="616" t="s">
        <v>121</v>
      </c>
      <c r="C1089" s="1627" t="s">
        <v>122</v>
      </c>
      <c r="D1089" s="1627"/>
      <c r="E1089" s="1627"/>
      <c r="F1089" s="1187"/>
      <c r="G1089" s="615" t="s">
        <v>120</v>
      </c>
      <c r="H1089" s="616" t="s">
        <v>121</v>
      </c>
      <c r="I1089" s="1627" t="s">
        <v>123</v>
      </c>
      <c r="J1089" s="1627"/>
      <c r="K1089" s="1627"/>
      <c r="L1089" s="788"/>
    </row>
    <row r="1090" spans="1:12" s="25" customFormat="1" ht="18.75" customHeight="1" x14ac:dyDescent="0.3">
      <c r="A1090" s="615" t="s">
        <v>124</v>
      </c>
      <c r="B1090" s="615" t="s">
        <v>265</v>
      </c>
      <c r="C1090" s="616" t="s">
        <v>125</v>
      </c>
      <c r="D1090" s="1168" t="s">
        <v>126</v>
      </c>
      <c r="E1090" s="1168" t="s">
        <v>127</v>
      </c>
      <c r="F1090" s="1187"/>
      <c r="G1090" s="615" t="s">
        <v>124</v>
      </c>
      <c r="H1090" s="615" t="s">
        <v>265</v>
      </c>
      <c r="I1090" s="616" t="s">
        <v>125</v>
      </c>
      <c r="J1090" s="1168" t="s">
        <v>126</v>
      </c>
      <c r="K1090" s="1168" t="s">
        <v>127</v>
      </c>
      <c r="L1090" s="788"/>
    </row>
    <row r="1091" spans="1:12" s="50" customFormat="1" x14ac:dyDescent="0.3">
      <c r="A1091" s="1168">
        <v>1</v>
      </c>
      <c r="B1091" s="617" t="s">
        <v>74</v>
      </c>
      <c r="C1091" s="618" t="s">
        <v>17</v>
      </c>
      <c r="D1091" s="619">
        <v>140</v>
      </c>
      <c r="E1091" s="619">
        <v>334</v>
      </c>
      <c r="F1091" s="1187"/>
      <c r="G1091" s="1168">
        <v>1</v>
      </c>
      <c r="H1091" s="617" t="s">
        <v>74</v>
      </c>
      <c r="I1091" s="618" t="s">
        <v>17</v>
      </c>
      <c r="J1091" s="619">
        <v>140</v>
      </c>
      <c r="K1091" s="619">
        <v>276</v>
      </c>
      <c r="L1091" s="786"/>
    </row>
    <row r="1092" spans="1:12" s="257" customFormat="1" x14ac:dyDescent="0.3">
      <c r="A1092" s="1168" t="s">
        <v>3</v>
      </c>
      <c r="B1092" s="617" t="s">
        <v>258</v>
      </c>
      <c r="C1092" s="618" t="s">
        <v>14</v>
      </c>
      <c r="D1092" s="619">
        <v>17</v>
      </c>
      <c r="E1092" s="619">
        <v>27.6</v>
      </c>
      <c r="F1092" s="1187"/>
      <c r="G1092" s="1168" t="s">
        <v>3</v>
      </c>
      <c r="H1092" s="617" t="s">
        <v>258</v>
      </c>
      <c r="I1092" s="618" t="s">
        <v>14</v>
      </c>
      <c r="J1092" s="619">
        <v>17</v>
      </c>
      <c r="K1092" s="619">
        <v>27.6</v>
      </c>
      <c r="L1092" s="791"/>
    </row>
    <row r="1093" spans="1:12" s="25" customFormat="1" x14ac:dyDescent="0.3">
      <c r="A1093" s="620">
        <v>3</v>
      </c>
      <c r="B1093" s="617" t="s">
        <v>114</v>
      </c>
      <c r="C1093" s="618" t="s">
        <v>2</v>
      </c>
      <c r="D1093" s="619">
        <v>6</v>
      </c>
      <c r="E1093" s="619">
        <v>28</v>
      </c>
      <c r="F1093" s="1187"/>
      <c r="G1093" s="620">
        <v>3</v>
      </c>
      <c r="H1093" s="617" t="s">
        <v>114</v>
      </c>
      <c r="I1093" s="618" t="s">
        <v>2</v>
      </c>
      <c r="J1093" s="619">
        <v>6</v>
      </c>
      <c r="K1093" s="619">
        <v>28</v>
      </c>
      <c r="L1093" s="788"/>
    </row>
    <row r="1094" spans="1:12" s="50" customFormat="1" x14ac:dyDescent="0.3">
      <c r="A1094" s="1168" t="s">
        <v>77</v>
      </c>
      <c r="B1094" s="617" t="s">
        <v>107</v>
      </c>
      <c r="C1094" s="618" t="s">
        <v>14</v>
      </c>
      <c r="D1094" s="619">
        <v>3.4</v>
      </c>
      <c r="E1094" s="619">
        <v>93.2</v>
      </c>
      <c r="F1094" s="1187"/>
      <c r="G1094" s="1168" t="s">
        <v>77</v>
      </c>
      <c r="H1094" s="617" t="s">
        <v>107</v>
      </c>
      <c r="I1094" s="618" t="s">
        <v>14</v>
      </c>
      <c r="J1094" s="619">
        <v>3.4</v>
      </c>
      <c r="K1094" s="619">
        <v>93.2</v>
      </c>
      <c r="L1094" s="786"/>
    </row>
    <row r="1095" spans="1:12" s="50" customFormat="1" x14ac:dyDescent="0.3">
      <c r="A1095" s="1168" t="s">
        <v>23</v>
      </c>
      <c r="B1095" s="617" t="s">
        <v>93</v>
      </c>
      <c r="C1095" s="618" t="s">
        <v>2</v>
      </c>
      <c r="D1095" s="619">
        <v>50</v>
      </c>
      <c r="E1095" s="619">
        <v>92</v>
      </c>
      <c r="F1095" s="1186"/>
      <c r="G1095" s="1168" t="s">
        <v>23</v>
      </c>
      <c r="H1095" s="617" t="s">
        <v>93</v>
      </c>
      <c r="I1095" s="618" t="s">
        <v>2</v>
      </c>
      <c r="J1095" s="619">
        <v>50</v>
      </c>
      <c r="K1095" s="619">
        <v>92</v>
      </c>
      <c r="L1095" s="786"/>
    </row>
    <row r="1096" spans="1:12" s="25" customFormat="1" x14ac:dyDescent="0.3">
      <c r="A1096" s="620">
        <v>6</v>
      </c>
      <c r="B1096" s="617" t="s">
        <v>262</v>
      </c>
      <c r="C1096" s="618" t="s">
        <v>5</v>
      </c>
      <c r="D1096" s="619">
        <v>55</v>
      </c>
      <c r="E1096" s="619">
        <v>168</v>
      </c>
      <c r="F1096" s="1200"/>
      <c r="G1096" s="620">
        <v>6</v>
      </c>
      <c r="H1096" s="617" t="s">
        <v>262</v>
      </c>
      <c r="I1096" s="618" t="s">
        <v>5</v>
      </c>
      <c r="J1096" s="619">
        <v>55</v>
      </c>
      <c r="K1096" s="619">
        <v>168</v>
      </c>
      <c r="L1096" s="788" t="s">
        <v>473</v>
      </c>
    </row>
    <row r="1097" spans="1:12" s="25" customFormat="1" x14ac:dyDescent="0.3">
      <c r="A1097" s="620"/>
      <c r="B1097" s="617"/>
      <c r="C1097" s="618"/>
      <c r="D1097" s="619"/>
      <c r="E1097" s="619"/>
      <c r="F1097" s="1190"/>
      <c r="G1097" s="620"/>
      <c r="H1097" s="617"/>
      <c r="I1097" s="618"/>
      <c r="J1097" s="619"/>
      <c r="K1097" s="619"/>
      <c r="L1097" s="788"/>
    </row>
    <row r="1098" spans="1:12" s="25" customFormat="1" x14ac:dyDescent="0.3">
      <c r="A1098" s="620"/>
      <c r="B1098" s="617"/>
      <c r="C1098" s="618"/>
      <c r="D1098" s="619"/>
      <c r="E1098" s="619"/>
      <c r="F1098" s="1191"/>
      <c r="G1098" s="620"/>
      <c r="H1098" s="617"/>
      <c r="I1098" s="618"/>
      <c r="J1098" s="619"/>
      <c r="K1098" s="619"/>
      <c r="L1098" s="788"/>
    </row>
    <row r="1099" spans="1:12" s="25" customFormat="1" x14ac:dyDescent="0.3">
      <c r="A1099" s="620"/>
      <c r="B1099" s="617"/>
      <c r="C1099" s="618" t="s">
        <v>128</v>
      </c>
      <c r="D1099" s="619">
        <f>SUM(D1091:D1097)</f>
        <v>271.39999999999998</v>
      </c>
      <c r="E1099" s="619">
        <f>SUM(E1091:E1097)</f>
        <v>742.8</v>
      </c>
      <c r="F1099" s="1191"/>
      <c r="G1099" s="620"/>
      <c r="H1099" s="617"/>
      <c r="I1099" s="618" t="s">
        <v>128</v>
      </c>
      <c r="J1099" s="619">
        <f>SUM(J1091:J1097)</f>
        <v>271.39999999999998</v>
      </c>
      <c r="K1099" s="619">
        <f>SUM(K1091:K1097)</f>
        <v>684.8</v>
      </c>
      <c r="L1099" s="788"/>
    </row>
    <row r="1100" spans="1:12" s="25" customFormat="1" hidden="1" x14ac:dyDescent="0.3">
      <c r="A1100" s="620"/>
      <c r="B1100" s="617"/>
      <c r="C1100" s="618"/>
      <c r="D1100" s="619"/>
      <c r="E1100" s="619"/>
      <c r="F1100" s="1191"/>
      <c r="G1100" s="620"/>
      <c r="H1100" s="617"/>
      <c r="I1100" s="618"/>
      <c r="J1100" s="619"/>
      <c r="K1100" s="619"/>
      <c r="L1100" s="788"/>
    </row>
    <row r="1101" spans="1:12" s="25" customFormat="1" hidden="1" x14ac:dyDescent="0.3">
      <c r="A1101" s="620">
        <v>1</v>
      </c>
      <c r="B1101" s="617" t="s">
        <v>1</v>
      </c>
      <c r="C1101" s="618" t="s">
        <v>5</v>
      </c>
      <c r="D1101" s="619">
        <v>200</v>
      </c>
      <c r="E1101" s="619">
        <v>86</v>
      </c>
      <c r="F1101" s="1191"/>
      <c r="G1101" s="620">
        <v>1</v>
      </c>
      <c r="H1101" s="617" t="s">
        <v>1</v>
      </c>
      <c r="I1101" s="618" t="s">
        <v>5</v>
      </c>
      <c r="J1101" s="619">
        <v>200</v>
      </c>
      <c r="K1101" s="619">
        <v>86</v>
      </c>
      <c r="L1101" s="788"/>
    </row>
    <row r="1102" spans="1:12" s="25" customFormat="1" hidden="1" x14ac:dyDescent="0.3">
      <c r="A1102" s="620">
        <v>2</v>
      </c>
      <c r="B1102" s="617" t="s">
        <v>238</v>
      </c>
      <c r="C1102" s="618" t="s">
        <v>251</v>
      </c>
      <c r="D1102" s="619">
        <v>225</v>
      </c>
      <c r="E1102" s="619">
        <v>114</v>
      </c>
      <c r="F1102" s="1191"/>
      <c r="G1102" s="620">
        <v>2</v>
      </c>
      <c r="H1102" s="617" t="s">
        <v>238</v>
      </c>
      <c r="I1102" s="618" t="s">
        <v>251</v>
      </c>
      <c r="J1102" s="619">
        <v>225</v>
      </c>
      <c r="K1102" s="619">
        <v>114</v>
      </c>
      <c r="L1102" s="788"/>
    </row>
    <row r="1103" spans="1:12" s="25" customFormat="1" hidden="1" x14ac:dyDescent="0.3">
      <c r="A1103" s="620">
        <v>3</v>
      </c>
      <c r="B1103" s="617" t="s">
        <v>93</v>
      </c>
      <c r="C1103" s="618" t="s">
        <v>5</v>
      </c>
      <c r="D1103" s="619">
        <v>135</v>
      </c>
      <c r="E1103" s="619">
        <v>94.25</v>
      </c>
      <c r="F1103" s="1191"/>
      <c r="G1103" s="620">
        <v>3</v>
      </c>
      <c r="H1103" s="617" t="s">
        <v>93</v>
      </c>
      <c r="I1103" s="618" t="s">
        <v>5</v>
      </c>
      <c r="J1103" s="619">
        <v>135</v>
      </c>
      <c r="K1103" s="619">
        <v>94.25</v>
      </c>
      <c r="L1103" s="788"/>
    </row>
    <row r="1104" spans="1:12" s="25" customFormat="1" hidden="1" x14ac:dyDescent="0.3">
      <c r="A1104" s="620">
        <v>4</v>
      </c>
      <c r="B1104" s="617" t="s">
        <v>253</v>
      </c>
      <c r="C1104" s="618" t="s">
        <v>218</v>
      </c>
      <c r="D1104" s="619">
        <v>125</v>
      </c>
      <c r="E1104" s="619">
        <v>146.4</v>
      </c>
      <c r="F1104" s="1191"/>
      <c r="G1104" s="620">
        <v>4</v>
      </c>
      <c r="H1104" s="617" t="s">
        <v>253</v>
      </c>
      <c r="I1104" s="618" t="s">
        <v>218</v>
      </c>
      <c r="J1104" s="619">
        <v>125</v>
      </c>
      <c r="K1104" s="619">
        <v>146.4</v>
      </c>
      <c r="L1104" s="788"/>
    </row>
    <row r="1105" spans="1:12" s="25" customFormat="1" hidden="1" x14ac:dyDescent="0.3">
      <c r="A1105" s="620">
        <v>5</v>
      </c>
      <c r="B1105" s="617" t="s">
        <v>255</v>
      </c>
      <c r="C1105" s="618" t="s">
        <v>218</v>
      </c>
      <c r="D1105" s="619">
        <v>80</v>
      </c>
      <c r="E1105" s="619">
        <v>105.16</v>
      </c>
      <c r="F1105" s="1191"/>
      <c r="G1105" s="620">
        <v>5</v>
      </c>
      <c r="H1105" s="617" t="s">
        <v>255</v>
      </c>
      <c r="I1105" s="618" t="s">
        <v>218</v>
      </c>
      <c r="J1105" s="619">
        <v>80</v>
      </c>
      <c r="K1105" s="619">
        <v>105.16</v>
      </c>
      <c r="L1105" s="788"/>
    </row>
    <row r="1106" spans="1:12" s="25" customFormat="1" hidden="1" x14ac:dyDescent="0.3">
      <c r="A1106" s="620">
        <v>6</v>
      </c>
      <c r="B1106" s="617" t="s">
        <v>252</v>
      </c>
      <c r="C1106" s="618" t="s">
        <v>251</v>
      </c>
      <c r="D1106" s="619">
        <v>105</v>
      </c>
      <c r="E1106" s="619">
        <v>142</v>
      </c>
      <c r="F1106" s="1191"/>
      <c r="G1106" s="620">
        <v>6</v>
      </c>
      <c r="H1106" s="617" t="s">
        <v>252</v>
      </c>
      <c r="I1106" s="618" t="s">
        <v>251</v>
      </c>
      <c r="J1106" s="619">
        <v>105</v>
      </c>
      <c r="K1106" s="619">
        <v>142</v>
      </c>
      <c r="L1106" s="788"/>
    </row>
    <row r="1107" spans="1:12" s="25" customFormat="1" hidden="1" x14ac:dyDescent="0.3">
      <c r="A1107" s="620">
        <v>7</v>
      </c>
      <c r="B1107" s="617" t="s">
        <v>254</v>
      </c>
      <c r="C1107" s="618" t="s">
        <v>218</v>
      </c>
      <c r="D1107" s="619">
        <v>120</v>
      </c>
      <c r="E1107" s="619">
        <v>144</v>
      </c>
      <c r="F1107" s="1191"/>
      <c r="G1107" s="620">
        <v>7</v>
      </c>
      <c r="H1107" s="617" t="s">
        <v>254</v>
      </c>
      <c r="I1107" s="618" t="s">
        <v>218</v>
      </c>
      <c r="J1107" s="619">
        <v>120</v>
      </c>
      <c r="K1107" s="619">
        <v>144</v>
      </c>
      <c r="L1107" s="788"/>
    </row>
    <row r="1108" spans="1:12" s="25" customFormat="1" hidden="1" x14ac:dyDescent="0.3">
      <c r="A1108" s="620">
        <v>8</v>
      </c>
      <c r="B1108" s="617" t="s">
        <v>31</v>
      </c>
      <c r="C1108" s="618" t="s">
        <v>5</v>
      </c>
      <c r="D1108" s="619">
        <v>55</v>
      </c>
      <c r="E1108" s="619">
        <v>88</v>
      </c>
      <c r="F1108" s="1191"/>
      <c r="G1108" s="620">
        <v>8</v>
      </c>
      <c r="H1108" s="617" t="s">
        <v>31</v>
      </c>
      <c r="I1108" s="618" t="s">
        <v>5</v>
      </c>
      <c r="J1108" s="619">
        <v>55</v>
      </c>
      <c r="K1108" s="619">
        <v>88</v>
      </c>
      <c r="L1108" s="788"/>
    </row>
    <row r="1109" spans="1:12" s="50" customFormat="1" hidden="1" x14ac:dyDescent="0.3">
      <c r="A1109" s="1168"/>
      <c r="B1109" s="1192"/>
      <c r="C1109" s="1168"/>
      <c r="D1109" s="1193"/>
      <c r="E1109" s="1193"/>
      <c r="F1109" s="1191"/>
      <c r="G1109" s="1168"/>
      <c r="H1109" s="1192"/>
      <c r="I1109" s="1168"/>
      <c r="J1109" s="1193"/>
      <c r="K1109" s="1193"/>
      <c r="L1109" s="792"/>
    </row>
    <row r="1110" spans="1:12" s="25" customFormat="1" hidden="1" x14ac:dyDescent="0.3">
      <c r="A1110" s="620"/>
      <c r="B1110" s="617"/>
      <c r="C1110" s="618" t="s">
        <v>128</v>
      </c>
      <c r="D1110" s="619">
        <v>1045</v>
      </c>
      <c r="E1110" s="619">
        <v>919.81</v>
      </c>
      <c r="F1110" s="1191"/>
      <c r="G1110" s="620"/>
      <c r="H1110" s="617"/>
      <c r="I1110" s="618" t="s">
        <v>128</v>
      </c>
      <c r="J1110" s="619">
        <v>1045</v>
      </c>
      <c r="K1110" s="619">
        <v>919.81</v>
      </c>
      <c r="L1110" s="788"/>
    </row>
    <row r="1111" spans="1:12" s="25" customFormat="1" hidden="1" x14ac:dyDescent="0.3">
      <c r="A1111" s="620"/>
      <c r="B1111" s="617"/>
      <c r="C1111" s="618"/>
      <c r="D1111" s="619"/>
      <c r="E1111" s="619"/>
      <c r="F1111" s="1191"/>
      <c r="G1111" s="620"/>
      <c r="H1111" s="617"/>
      <c r="I1111" s="618"/>
      <c r="J1111" s="619"/>
      <c r="K1111" s="619"/>
      <c r="L1111" s="788"/>
    </row>
    <row r="1112" spans="1:12" s="25" customFormat="1" x14ac:dyDescent="0.3">
      <c r="A1112" s="620"/>
      <c r="B1112" s="617"/>
      <c r="C1112" s="618"/>
      <c r="D1112" s="619"/>
      <c r="E1112" s="619"/>
      <c r="F1112" s="1191"/>
      <c r="G1112" s="620"/>
      <c r="H1112" s="617"/>
      <c r="I1112" s="618"/>
      <c r="J1112" s="619"/>
      <c r="K1112" s="619"/>
      <c r="L1112" s="788"/>
    </row>
    <row r="1113" spans="1:12" s="25" customFormat="1" x14ac:dyDescent="0.3">
      <c r="A1113" s="620"/>
      <c r="B1113" s="617"/>
      <c r="C1113" s="618"/>
      <c r="D1113" s="619"/>
      <c r="E1113" s="619"/>
      <c r="F1113" s="1191"/>
      <c r="G1113" s="620"/>
      <c r="H1113" s="617"/>
      <c r="I1113" s="618"/>
      <c r="J1113" s="619"/>
      <c r="K1113" s="619"/>
      <c r="L1113" s="788"/>
    </row>
    <row r="1114" spans="1:12" s="25" customFormat="1" x14ac:dyDescent="0.3">
      <c r="A1114" s="615" t="s">
        <v>124</v>
      </c>
      <c r="B1114" s="619" t="s">
        <v>259</v>
      </c>
      <c r="C1114" s="618" t="s">
        <v>125</v>
      </c>
      <c r="D1114" s="619" t="s">
        <v>126</v>
      </c>
      <c r="E1114" s="619" t="s">
        <v>127</v>
      </c>
      <c r="F1114" s="1191"/>
      <c r="G1114" s="615" t="s">
        <v>124</v>
      </c>
      <c r="H1114" s="619" t="s">
        <v>247</v>
      </c>
      <c r="I1114" s="618" t="s">
        <v>125</v>
      </c>
      <c r="J1114" s="619" t="s">
        <v>126</v>
      </c>
      <c r="K1114" s="619" t="s">
        <v>127</v>
      </c>
      <c r="L1114" s="788"/>
    </row>
    <row r="1115" spans="1:12" s="50" customFormat="1" ht="18.75" customHeight="1" x14ac:dyDescent="0.3">
      <c r="A1115" s="1168" t="s">
        <v>8</v>
      </c>
      <c r="B1115" s="617" t="s">
        <v>88</v>
      </c>
      <c r="C1115" s="618" t="s">
        <v>9</v>
      </c>
      <c r="D1115" s="619">
        <v>60</v>
      </c>
      <c r="E1115" s="619">
        <v>133.25</v>
      </c>
      <c r="F1115" s="1187"/>
      <c r="G1115" s="1168" t="s">
        <v>8</v>
      </c>
      <c r="H1115" s="617" t="s">
        <v>88</v>
      </c>
      <c r="I1115" s="618" t="s">
        <v>9</v>
      </c>
      <c r="J1115" s="619">
        <v>60</v>
      </c>
      <c r="K1115" s="619">
        <v>133.25</v>
      </c>
      <c r="L1115" s="792"/>
    </row>
    <row r="1116" spans="1:12" s="25" customFormat="1" ht="19.5" customHeight="1" x14ac:dyDescent="0.3">
      <c r="A1116" s="1168">
        <v>2</v>
      </c>
      <c r="B1116" s="617" t="s">
        <v>30</v>
      </c>
      <c r="C1116" s="618" t="s">
        <v>28</v>
      </c>
      <c r="D1116" s="619">
        <v>70</v>
      </c>
      <c r="E1116" s="619">
        <v>222</v>
      </c>
      <c r="F1116" s="1187"/>
      <c r="G1116" s="1168">
        <v>2</v>
      </c>
      <c r="H1116" s="617" t="s">
        <v>30</v>
      </c>
      <c r="I1116" s="618" t="s">
        <v>7</v>
      </c>
      <c r="J1116" s="619">
        <v>90</v>
      </c>
      <c r="K1116" s="619">
        <v>333</v>
      </c>
      <c r="L1116" s="788"/>
    </row>
    <row r="1117" spans="1:12" s="50" customFormat="1" x14ac:dyDescent="0.3">
      <c r="A1117" s="1168" t="s">
        <v>0</v>
      </c>
      <c r="B1117" s="617" t="s">
        <v>278</v>
      </c>
      <c r="C1117" s="618" t="s">
        <v>17</v>
      </c>
      <c r="D1117" s="619">
        <v>20</v>
      </c>
      <c r="E1117" s="619">
        <v>213.71</v>
      </c>
      <c r="F1117" s="1187"/>
      <c r="G1117" s="1168" t="s">
        <v>0</v>
      </c>
      <c r="H1117" s="617" t="s">
        <v>278</v>
      </c>
      <c r="I1117" s="618" t="s">
        <v>44</v>
      </c>
      <c r="J1117" s="619">
        <v>25</v>
      </c>
      <c r="K1117" s="619">
        <v>256.45</v>
      </c>
      <c r="L1117" s="786"/>
    </row>
    <row r="1118" spans="1:12" s="50" customFormat="1" x14ac:dyDescent="0.3">
      <c r="A1118" s="1168" t="s">
        <v>77</v>
      </c>
      <c r="B1118" s="617" t="s">
        <v>243</v>
      </c>
      <c r="C1118" s="618" t="s">
        <v>22</v>
      </c>
      <c r="D1118" s="619">
        <v>24</v>
      </c>
      <c r="E1118" s="619">
        <v>3.9199999999999995</v>
      </c>
      <c r="F1118" s="1190"/>
      <c r="G1118" s="1168" t="s">
        <v>77</v>
      </c>
      <c r="H1118" s="617" t="s">
        <v>243</v>
      </c>
      <c r="I1118" s="618" t="s">
        <v>22</v>
      </c>
      <c r="J1118" s="619">
        <v>24</v>
      </c>
      <c r="K1118" s="619">
        <v>3.9199999999999995</v>
      </c>
      <c r="L1118" s="786"/>
    </row>
    <row r="1119" spans="1:12" s="50" customFormat="1" x14ac:dyDescent="0.3">
      <c r="A1119" s="1168" t="s">
        <v>23</v>
      </c>
      <c r="B1119" s="617" t="s">
        <v>144</v>
      </c>
      <c r="C1119" s="618" t="s">
        <v>2</v>
      </c>
      <c r="D1119" s="619">
        <v>15</v>
      </c>
      <c r="E1119" s="619">
        <v>88</v>
      </c>
      <c r="F1119" s="1186"/>
      <c r="G1119" s="1168" t="s">
        <v>23</v>
      </c>
      <c r="H1119" s="617" t="s">
        <v>144</v>
      </c>
      <c r="I1119" s="618" t="s">
        <v>2</v>
      </c>
      <c r="J1119" s="619">
        <v>15</v>
      </c>
      <c r="K1119" s="619">
        <v>88</v>
      </c>
      <c r="L1119" s="786"/>
    </row>
    <row r="1120" spans="1:12" s="50" customFormat="1" x14ac:dyDescent="0.3">
      <c r="A1120" s="1168" t="s">
        <v>51</v>
      </c>
      <c r="B1120" s="617" t="s">
        <v>107</v>
      </c>
      <c r="C1120" s="618" t="s">
        <v>14</v>
      </c>
      <c r="D1120" s="619">
        <v>3.4</v>
      </c>
      <c r="E1120" s="619">
        <v>93.2</v>
      </c>
      <c r="F1120" s="1191"/>
      <c r="G1120" s="1168" t="s">
        <v>51</v>
      </c>
      <c r="H1120" s="617" t="s">
        <v>107</v>
      </c>
      <c r="I1120" s="618" t="s">
        <v>14</v>
      </c>
      <c r="J1120" s="619">
        <v>3.4</v>
      </c>
      <c r="K1120" s="619">
        <v>93.2</v>
      </c>
      <c r="L1120" s="786"/>
    </row>
    <row r="1121" spans="1:12" s="50" customFormat="1" x14ac:dyDescent="0.3">
      <c r="A1121" s="1168" t="s">
        <v>15</v>
      </c>
      <c r="B1121" s="617" t="s">
        <v>108</v>
      </c>
      <c r="C1121" s="618" t="s">
        <v>65</v>
      </c>
      <c r="D1121" s="619">
        <v>1.2</v>
      </c>
      <c r="E1121" s="619">
        <v>21.5</v>
      </c>
      <c r="F1121" s="1190"/>
      <c r="G1121" s="1168" t="s">
        <v>15</v>
      </c>
      <c r="H1121" s="617" t="s">
        <v>108</v>
      </c>
      <c r="I1121" s="618" t="s">
        <v>65</v>
      </c>
      <c r="J1121" s="619">
        <v>1.2</v>
      </c>
      <c r="K1121" s="619">
        <v>21.5</v>
      </c>
      <c r="L1121" s="786"/>
    </row>
    <row r="1122" spans="1:12" s="50" customFormat="1" x14ac:dyDescent="0.3">
      <c r="A1122" s="1168"/>
      <c r="B1122" s="617"/>
      <c r="C1122" s="618"/>
      <c r="D1122" s="619"/>
      <c r="E1122" s="619"/>
      <c r="F1122" s="1190"/>
      <c r="G1122" s="1168"/>
      <c r="H1122" s="617"/>
      <c r="I1122" s="618"/>
      <c r="J1122" s="619"/>
      <c r="K1122" s="619"/>
      <c r="L1122" s="786"/>
    </row>
    <row r="1123" spans="1:12" s="50" customFormat="1" x14ac:dyDescent="0.3">
      <c r="A1123" s="1168"/>
      <c r="B1123" s="617"/>
      <c r="C1123" s="618"/>
      <c r="D1123" s="619"/>
      <c r="E1123" s="619"/>
      <c r="F1123" s="1190"/>
      <c r="G1123" s="1168"/>
      <c r="H1123" s="617"/>
      <c r="I1123" s="618"/>
      <c r="J1123" s="619"/>
      <c r="K1123" s="619"/>
      <c r="L1123" s="786"/>
    </row>
    <row r="1124" spans="1:12" s="25" customFormat="1" x14ac:dyDescent="0.3">
      <c r="A1124" s="1168"/>
      <c r="B1124" s="617"/>
      <c r="C1124" s="618" t="s">
        <v>128</v>
      </c>
      <c r="D1124" s="619">
        <f>SUM(D1115:D1123)</f>
        <v>193.6</v>
      </c>
      <c r="E1124" s="619">
        <f>SUM(E1115:E1123)</f>
        <v>775.58</v>
      </c>
      <c r="F1124" s="1170"/>
      <c r="G1124" s="1168"/>
      <c r="H1124" s="617"/>
      <c r="I1124" s="618" t="s">
        <v>128</v>
      </c>
      <c r="J1124" s="619">
        <f>SUM(J1115:J1123)</f>
        <v>218.6</v>
      </c>
      <c r="K1124" s="619">
        <f>SUM(K1115:K1123)</f>
        <v>929.32</v>
      </c>
      <c r="L1124" s="788"/>
    </row>
    <row r="1125" spans="1:12" s="25" customFormat="1" x14ac:dyDescent="0.3">
      <c r="A1125" s="620"/>
      <c r="B1125" s="617"/>
      <c r="C1125" s="618"/>
      <c r="D1125" s="619"/>
      <c r="E1125" s="619"/>
      <c r="F1125" s="1170"/>
      <c r="G1125" s="620"/>
      <c r="H1125" s="617"/>
      <c r="I1125" s="618"/>
      <c r="J1125" s="619"/>
      <c r="K1125" s="619"/>
      <c r="L1125" s="788"/>
    </row>
    <row r="1126" spans="1:12" s="25" customFormat="1" x14ac:dyDescent="0.3">
      <c r="A1126" s="620"/>
      <c r="B1126" s="617"/>
      <c r="C1126" s="618"/>
      <c r="D1126" s="619"/>
      <c r="E1126" s="619"/>
      <c r="F1126" s="1170"/>
      <c r="G1126" s="620"/>
      <c r="H1126" s="617"/>
      <c r="I1126" s="618"/>
      <c r="J1126" s="619"/>
      <c r="K1126" s="619"/>
      <c r="L1126" s="788"/>
    </row>
    <row r="1127" spans="1:12" s="25" customFormat="1" x14ac:dyDescent="0.3">
      <c r="A1127" s="1168"/>
      <c r="B1127" s="617"/>
      <c r="C1127" s="618" t="s">
        <v>136</v>
      </c>
      <c r="D1127" s="619">
        <f>+D1124+D1099</f>
        <v>465</v>
      </c>
      <c r="E1127" s="619">
        <f>+E1124+E1099</f>
        <v>1518.38</v>
      </c>
      <c r="F1127" s="1170"/>
      <c r="G1127" s="619"/>
      <c r="H1127" s="619"/>
      <c r="I1127" s="619" t="s">
        <v>136</v>
      </c>
      <c r="J1127" s="619">
        <f>+J1124+J1099</f>
        <v>490</v>
      </c>
      <c r="K1127" s="619">
        <f>+K1124+K1099</f>
        <v>1614.12</v>
      </c>
      <c r="L1127" s="788"/>
    </row>
    <row r="1128" spans="1:12" s="25" customFormat="1" ht="18.75" customHeight="1" x14ac:dyDescent="0.3">
      <c r="A1128" s="610"/>
      <c r="B1128" s="609"/>
      <c r="C1128" s="609"/>
      <c r="D1128" s="610"/>
      <c r="E1128" s="1195"/>
      <c r="F1128" s="1170"/>
      <c r="G1128" s="610"/>
      <c r="H1128" s="609"/>
      <c r="I1128" s="609"/>
      <c r="J1128" s="610"/>
      <c r="K1128" s="1195"/>
      <c r="L1128" s="788"/>
    </row>
    <row r="1129" spans="1:12" s="25" customFormat="1" ht="18.75" customHeight="1" x14ac:dyDescent="0.3">
      <c r="A1129" s="610"/>
      <c r="B1129" s="609"/>
      <c r="C1129" s="609"/>
      <c r="D1129" s="610"/>
      <c r="E1129" s="1195"/>
      <c r="F1129" s="1187"/>
      <c r="G1129" s="610"/>
      <c r="H1129" s="609"/>
      <c r="I1129" s="609"/>
      <c r="J1129" s="610"/>
      <c r="K1129" s="1195"/>
      <c r="L1129" s="788"/>
    </row>
    <row r="1130" spans="1:12" s="25" customFormat="1" x14ac:dyDescent="0.3">
      <c r="A1130" s="627"/>
      <c r="B1130" s="627"/>
      <c r="C1130" s="627"/>
      <c r="D1130" s="627"/>
      <c r="E1130" s="627"/>
      <c r="F1130" s="1204"/>
      <c r="G1130" s="622"/>
      <c r="H1130" s="621"/>
      <c r="I1130" s="621"/>
      <c r="J1130" s="621"/>
      <c r="K1130" s="621"/>
      <c r="L1130" s="788"/>
    </row>
    <row r="1131" spans="1:12" s="25" customFormat="1" x14ac:dyDescent="0.3">
      <c r="A1131" s="627"/>
      <c r="B1131" s="622"/>
      <c r="C1131" s="628"/>
      <c r="D1131" s="621"/>
      <c r="E1131" s="621"/>
      <c r="F1131" s="1196"/>
      <c r="G1131" s="621"/>
      <c r="H1131" s="621"/>
      <c r="I1131" s="621"/>
      <c r="J1131" s="621"/>
      <c r="K1131" s="621"/>
      <c r="L1131" s="788"/>
    </row>
    <row r="1132" spans="1:12" s="25" customFormat="1" ht="18.75" customHeight="1" x14ac:dyDescent="0.3">
      <c r="A1132" s="610"/>
      <c r="B1132" s="623" t="s">
        <v>130</v>
      </c>
      <c r="C1132" s="610"/>
      <c r="D1132" s="624" t="s">
        <v>131</v>
      </c>
      <c r="E1132" s="609"/>
      <c r="F1132" s="1187"/>
      <c r="G1132" s="610"/>
      <c r="H1132" s="623" t="s">
        <v>130</v>
      </c>
      <c r="I1132" s="610"/>
      <c r="J1132" s="624" t="s">
        <v>131</v>
      </c>
      <c r="K1132" s="609"/>
      <c r="L1132" s="788"/>
    </row>
    <row r="1133" spans="1:12" s="25" customFormat="1" ht="51.75" customHeight="1" x14ac:dyDescent="0.3">
      <c r="A1133" s="610"/>
      <c r="B1133" s="625" t="s">
        <v>132</v>
      </c>
      <c r="C1133" s="610"/>
      <c r="D1133" s="625" t="s">
        <v>140</v>
      </c>
      <c r="E1133" s="626"/>
      <c r="F1133" s="1187"/>
      <c r="G1133" s="610"/>
      <c r="H1133" s="625" t="s">
        <v>139</v>
      </c>
      <c r="I1133" s="610"/>
      <c r="J1133" s="625" t="s">
        <v>140</v>
      </c>
      <c r="K1133" s="626"/>
      <c r="L1133" s="788"/>
    </row>
    <row r="1134" spans="1:12" s="25" customFormat="1" x14ac:dyDescent="0.3">
      <c r="A1134" s="610"/>
      <c r="B1134" s="609"/>
      <c r="C1134" s="609"/>
      <c r="D1134" s="609"/>
      <c r="E1134" s="609"/>
      <c r="F1134" s="1186"/>
      <c r="G1134" s="610"/>
      <c r="H1134" s="609"/>
      <c r="I1134" s="609"/>
      <c r="J1134" s="609"/>
      <c r="K1134" s="609"/>
      <c r="L1134" s="788"/>
    </row>
    <row r="1135" spans="1:12" x14ac:dyDescent="0.3">
      <c r="A1135" s="1201"/>
      <c r="B1135" s="1202"/>
      <c r="C1135" s="1202"/>
      <c r="D1135" s="1202"/>
      <c r="E1135" s="1202"/>
      <c r="F1135" s="1187"/>
      <c r="G1135" s="1201"/>
      <c r="H1135" s="1202"/>
      <c r="I1135" s="1202"/>
      <c r="J1135" s="1202"/>
      <c r="K1135" s="1202"/>
    </row>
    <row r="1136" spans="1:12" s="25" customFormat="1" ht="18.75" customHeight="1" x14ac:dyDescent="0.3">
      <c r="A1136" s="610"/>
      <c r="B1136" s="611" t="s">
        <v>115</v>
      </c>
      <c r="C1136" s="609"/>
      <c r="D1136" s="609"/>
      <c r="E1136" s="609"/>
      <c r="F1136" s="1187"/>
      <c r="G1136" s="610"/>
      <c r="H1136" s="611" t="s">
        <v>115</v>
      </c>
      <c r="I1136" s="609"/>
      <c r="J1136" s="609"/>
      <c r="K1136" s="609"/>
      <c r="L1136" s="788"/>
    </row>
    <row r="1137" spans="1:16" s="25" customFormat="1" ht="18.75" customHeight="1" x14ac:dyDescent="0.3">
      <c r="A1137" s="610"/>
      <c r="B1137" s="611" t="s">
        <v>137</v>
      </c>
      <c r="C1137" s="609"/>
      <c r="D1137" s="609"/>
      <c r="E1137" s="609"/>
      <c r="F1137" s="1187"/>
      <c r="G1137" s="610"/>
      <c r="H1137" s="611" t="s">
        <v>138</v>
      </c>
      <c r="I1137" s="609"/>
      <c r="J1137" s="609"/>
      <c r="K1137" s="609"/>
      <c r="L1137" s="788"/>
    </row>
    <row r="1138" spans="1:16" s="25" customFormat="1" ht="18.75" customHeight="1" x14ac:dyDescent="0.3">
      <c r="A1138" s="610"/>
      <c r="B1138" s="609"/>
      <c r="C1138" s="609"/>
      <c r="D1138" s="609"/>
      <c r="E1138" s="609"/>
      <c r="F1138" s="1187"/>
      <c r="G1138" s="610"/>
      <c r="H1138" s="609"/>
      <c r="I1138" s="609"/>
      <c r="J1138" s="609"/>
      <c r="K1138" s="609"/>
      <c r="L1138" s="788"/>
    </row>
    <row r="1139" spans="1:16" s="25" customFormat="1" ht="18.75" customHeight="1" x14ac:dyDescent="0.3">
      <c r="A1139" s="610"/>
      <c r="B1139" s="609"/>
      <c r="C1139" s="609"/>
      <c r="D1139" s="610"/>
      <c r="E1139" s="612" t="s">
        <v>116</v>
      </c>
      <c r="F1139" s="1187"/>
      <c r="G1139" s="610"/>
      <c r="H1139" s="609"/>
      <c r="I1139" s="609"/>
      <c r="J1139" s="610"/>
      <c r="K1139" s="612" t="s">
        <v>116</v>
      </c>
      <c r="L1139" s="789"/>
      <c r="M1139" s="603"/>
      <c r="N1139" s="603"/>
      <c r="O1139" s="603"/>
      <c r="P1139" s="603"/>
    </row>
    <row r="1140" spans="1:16" s="25" customFormat="1" ht="18.75" customHeight="1" x14ac:dyDescent="0.3">
      <c r="A1140" s="610"/>
      <c r="B1140" s="609"/>
      <c r="C1140" s="609"/>
      <c r="D1140" s="610"/>
      <c r="E1140" s="612" t="s">
        <v>134</v>
      </c>
      <c r="F1140" s="1187"/>
      <c r="G1140" s="610"/>
      <c r="H1140" s="609"/>
      <c r="I1140" s="609"/>
      <c r="J1140" s="610"/>
      <c r="K1140" s="612" t="s">
        <v>134</v>
      </c>
      <c r="L1140" s="789"/>
      <c r="M1140" s="603"/>
      <c r="N1140" s="603"/>
      <c r="O1140" s="603"/>
      <c r="P1140" s="603"/>
    </row>
    <row r="1141" spans="1:16" s="25" customFormat="1" ht="18.75" customHeight="1" x14ac:dyDescent="0.3">
      <c r="A1141" s="610"/>
      <c r="B1141" s="609"/>
      <c r="C1141" s="609"/>
      <c r="D1141" s="610"/>
      <c r="E1141" s="612" t="s">
        <v>117</v>
      </c>
      <c r="F1141" s="1187"/>
      <c r="G1141" s="610"/>
      <c r="H1141" s="609"/>
      <c r="I1141" s="609"/>
      <c r="J1141" s="610"/>
      <c r="K1141" s="612" t="s">
        <v>117</v>
      </c>
      <c r="L1141" s="789"/>
      <c r="M1141" s="603"/>
      <c r="N1141" s="603"/>
      <c r="O1141" s="603"/>
      <c r="P1141" s="603"/>
    </row>
    <row r="1142" spans="1:16" s="25" customFormat="1" ht="18.75" customHeight="1" x14ac:dyDescent="0.3">
      <c r="A1142" s="610"/>
      <c r="B1142" s="609"/>
      <c r="C1142" s="609"/>
      <c r="D1142" s="610"/>
      <c r="E1142" s="612" t="s">
        <v>417</v>
      </c>
      <c r="F1142" s="1187"/>
      <c r="G1142" s="610"/>
      <c r="H1142" s="609"/>
      <c r="I1142" s="609"/>
      <c r="J1142" s="610"/>
      <c r="K1142" s="612" t="s">
        <v>417</v>
      </c>
      <c r="L1142" s="789"/>
      <c r="M1142" s="603"/>
      <c r="N1142" s="603"/>
      <c r="O1142" s="603"/>
      <c r="P1142" s="603"/>
    </row>
    <row r="1143" spans="1:16" s="25" customFormat="1" ht="18.75" customHeight="1" x14ac:dyDescent="0.3">
      <c r="A1143" s="610"/>
      <c r="B1143" s="609"/>
      <c r="C1143" s="609"/>
      <c r="D1143" s="609"/>
      <c r="E1143" s="609"/>
      <c r="F1143" s="1186"/>
      <c r="G1143" s="610"/>
      <c r="H1143" s="610"/>
      <c r="I1143" s="609"/>
      <c r="J1143" s="609"/>
      <c r="K1143" s="609"/>
      <c r="L1143" s="788"/>
    </row>
    <row r="1144" spans="1:16" s="25" customFormat="1" ht="18.75" customHeight="1" x14ac:dyDescent="0.3">
      <c r="A1144" s="610"/>
      <c r="B1144" s="609"/>
      <c r="C1144" s="609"/>
      <c r="D1144" s="609"/>
      <c r="E1144" s="609"/>
      <c r="F1144" s="1186"/>
      <c r="G1144" s="610"/>
      <c r="H1144" s="609"/>
      <c r="I1144" s="609"/>
      <c r="J1144" s="609"/>
      <c r="K1144" s="609"/>
      <c r="L1144" s="788"/>
    </row>
    <row r="1145" spans="1:16" s="25" customFormat="1" ht="18.75" customHeight="1" x14ac:dyDescent="0.3">
      <c r="A1145" s="610"/>
      <c r="B1145" s="609"/>
      <c r="C1145" s="609"/>
      <c r="D1145" s="609"/>
      <c r="E1145" s="609"/>
      <c r="F1145" s="1186"/>
      <c r="G1145" s="610"/>
      <c r="H1145" s="609"/>
      <c r="I1145" s="609"/>
      <c r="J1145" s="609"/>
      <c r="K1145" s="609"/>
      <c r="L1145" s="788"/>
    </row>
    <row r="1146" spans="1:16" s="25" customFormat="1" ht="18.75" customHeight="1" x14ac:dyDescent="0.3">
      <c r="A1146" s="610"/>
      <c r="B1146" s="1625" t="s">
        <v>119</v>
      </c>
      <c r="C1146" s="1625"/>
      <c r="D1146" s="1625"/>
      <c r="E1146" s="613"/>
      <c r="F1146" s="1187"/>
      <c r="G1146" s="610"/>
      <c r="H1146" s="1625" t="s">
        <v>119</v>
      </c>
      <c r="I1146" s="1625"/>
      <c r="J1146" s="1625"/>
      <c r="K1146" s="613"/>
      <c r="L1146" s="788"/>
    </row>
    <row r="1147" spans="1:16" s="25" customFormat="1" ht="18.75" customHeight="1" x14ac:dyDescent="0.3">
      <c r="A1147" s="610"/>
      <c r="B1147" s="1626">
        <v>45439</v>
      </c>
      <c r="C1147" s="1626"/>
      <c r="D1147" s="1626"/>
      <c r="E1147" s="614"/>
      <c r="F1147" s="1187"/>
      <c r="G1147" s="610"/>
      <c r="H1147" s="1626">
        <f>B1147</f>
        <v>45439</v>
      </c>
      <c r="I1147" s="1626"/>
      <c r="J1147" s="1626"/>
      <c r="K1147" s="614"/>
      <c r="L1147" s="788"/>
    </row>
    <row r="1148" spans="1:16" s="25" customFormat="1" ht="18.75" customHeight="1" x14ac:dyDescent="0.3">
      <c r="A1148" s="610"/>
      <c r="B1148" s="609"/>
      <c r="C1148" s="609"/>
      <c r="D1148" s="609"/>
      <c r="E1148" s="614"/>
      <c r="F1148" s="1187"/>
      <c r="G1148" s="610"/>
      <c r="H1148" s="609"/>
      <c r="I1148" s="609"/>
      <c r="J1148" s="609"/>
      <c r="K1148" s="614"/>
      <c r="L1148" s="788"/>
    </row>
    <row r="1149" spans="1:16" s="25" customFormat="1" ht="18.75" customHeight="1" x14ac:dyDescent="0.3">
      <c r="A1149" s="610"/>
      <c r="B1149" s="1169"/>
      <c r="C1149" s="609"/>
      <c r="D1149" s="609"/>
      <c r="E1149" s="614"/>
      <c r="F1149" s="1187"/>
      <c r="G1149" s="610"/>
      <c r="H1149" s="1169"/>
      <c r="I1149" s="609"/>
      <c r="J1149" s="609"/>
      <c r="K1149" s="614"/>
      <c r="L1149" s="788"/>
    </row>
    <row r="1150" spans="1:16" s="25" customFormat="1" ht="18.75" customHeight="1" x14ac:dyDescent="0.3">
      <c r="A1150" s="615" t="s">
        <v>120</v>
      </c>
      <c r="B1150" s="616" t="s">
        <v>121</v>
      </c>
      <c r="C1150" s="1627" t="s">
        <v>122</v>
      </c>
      <c r="D1150" s="1627"/>
      <c r="E1150" s="1627"/>
      <c r="F1150" s="1187"/>
      <c r="G1150" s="615" t="s">
        <v>120</v>
      </c>
      <c r="H1150" s="616" t="s">
        <v>121</v>
      </c>
      <c r="I1150" s="1627" t="s">
        <v>123</v>
      </c>
      <c r="J1150" s="1627"/>
      <c r="K1150" s="1627"/>
      <c r="L1150" s="788"/>
    </row>
    <row r="1151" spans="1:16" s="25" customFormat="1" ht="18.75" customHeight="1" x14ac:dyDescent="0.3">
      <c r="A1151" s="615" t="s">
        <v>124</v>
      </c>
      <c r="B1151" s="615" t="s">
        <v>265</v>
      </c>
      <c r="C1151" s="616" t="s">
        <v>125</v>
      </c>
      <c r="D1151" s="1168" t="s">
        <v>126</v>
      </c>
      <c r="E1151" s="1168" t="s">
        <v>127</v>
      </c>
      <c r="F1151" s="1187"/>
      <c r="G1151" s="615" t="s">
        <v>124</v>
      </c>
      <c r="H1151" s="615" t="s">
        <v>265</v>
      </c>
      <c r="I1151" s="616" t="s">
        <v>125</v>
      </c>
      <c r="J1151" s="1168" t="s">
        <v>126</v>
      </c>
      <c r="K1151" s="1168" t="s">
        <v>127</v>
      </c>
      <c r="L1151" s="788"/>
    </row>
    <row r="1152" spans="1:16" s="257" customFormat="1" ht="19.5" customHeight="1" x14ac:dyDescent="0.3">
      <c r="A1152" s="1168" t="s">
        <v>8</v>
      </c>
      <c r="B1152" s="617" t="s">
        <v>58</v>
      </c>
      <c r="C1152" s="618" t="s">
        <v>199</v>
      </c>
      <c r="D1152" s="619">
        <v>70</v>
      </c>
      <c r="E1152" s="619">
        <v>336.63</v>
      </c>
      <c r="F1152" s="1187"/>
      <c r="G1152" s="1168" t="s">
        <v>8</v>
      </c>
      <c r="H1152" s="617" t="s">
        <v>58</v>
      </c>
      <c r="I1152" s="618" t="s">
        <v>200</v>
      </c>
      <c r="J1152" s="619">
        <v>80</v>
      </c>
      <c r="K1152" s="619">
        <v>376.70499999999998</v>
      </c>
      <c r="L1152" s="791"/>
    </row>
    <row r="1153" spans="1:12" s="50" customFormat="1" x14ac:dyDescent="0.3">
      <c r="A1153" s="1168" t="s">
        <v>3</v>
      </c>
      <c r="B1153" s="617" t="s">
        <v>69</v>
      </c>
      <c r="C1153" s="618" t="s">
        <v>22</v>
      </c>
      <c r="D1153" s="619">
        <v>24</v>
      </c>
      <c r="E1153" s="619">
        <v>3.9199999999999995</v>
      </c>
      <c r="F1153" s="1190"/>
      <c r="G1153" s="1168" t="s">
        <v>3</v>
      </c>
      <c r="H1153" s="617" t="s">
        <v>69</v>
      </c>
      <c r="I1153" s="618" t="s">
        <v>22</v>
      </c>
      <c r="J1153" s="619">
        <v>24</v>
      </c>
      <c r="K1153" s="619">
        <v>3.9199999999999995</v>
      </c>
      <c r="L1153" s="786"/>
    </row>
    <row r="1154" spans="1:12" s="25" customFormat="1" x14ac:dyDescent="0.3">
      <c r="A1154" s="1168" t="s">
        <v>0</v>
      </c>
      <c r="B1154" s="617" t="s">
        <v>114</v>
      </c>
      <c r="C1154" s="618" t="s">
        <v>2</v>
      </c>
      <c r="D1154" s="619">
        <v>6</v>
      </c>
      <c r="E1154" s="619">
        <v>28</v>
      </c>
      <c r="F1154" s="1187"/>
      <c r="G1154" s="1168" t="s">
        <v>0</v>
      </c>
      <c r="H1154" s="617" t="s">
        <v>114</v>
      </c>
      <c r="I1154" s="618" t="s">
        <v>2</v>
      </c>
      <c r="J1154" s="619">
        <v>6</v>
      </c>
      <c r="K1154" s="619">
        <v>28</v>
      </c>
      <c r="L1154" s="788"/>
    </row>
    <row r="1155" spans="1:12" s="50" customFormat="1" x14ac:dyDescent="0.3">
      <c r="A1155" s="1168" t="s">
        <v>77</v>
      </c>
      <c r="B1155" s="617" t="s">
        <v>37</v>
      </c>
      <c r="C1155" s="618" t="s">
        <v>5</v>
      </c>
      <c r="D1155" s="619">
        <v>140</v>
      </c>
      <c r="E1155" s="619">
        <v>122</v>
      </c>
      <c r="F1155" s="1200"/>
      <c r="G1155" s="1168" t="s">
        <v>77</v>
      </c>
      <c r="H1155" s="617" t="s">
        <v>37</v>
      </c>
      <c r="I1155" s="618" t="s">
        <v>5</v>
      </c>
      <c r="J1155" s="619">
        <v>140</v>
      </c>
      <c r="K1155" s="619">
        <v>122</v>
      </c>
      <c r="L1155" s="786"/>
    </row>
    <row r="1156" spans="1:12" s="25" customFormat="1" x14ac:dyDescent="0.3">
      <c r="A1156" s="620"/>
      <c r="B1156" s="617"/>
      <c r="C1156" s="618"/>
      <c r="D1156" s="619"/>
      <c r="E1156" s="619"/>
      <c r="F1156" s="1190"/>
      <c r="G1156" s="620"/>
      <c r="H1156" s="617"/>
      <c r="I1156" s="618"/>
      <c r="J1156" s="619"/>
      <c r="K1156" s="619"/>
      <c r="L1156" s="788"/>
    </row>
    <row r="1157" spans="1:12" s="25" customFormat="1" x14ac:dyDescent="0.3">
      <c r="A1157" s="620"/>
      <c r="B1157" s="617"/>
      <c r="C1157" s="618"/>
      <c r="D1157" s="619"/>
      <c r="E1157" s="619"/>
      <c r="F1157" s="1191"/>
      <c r="G1157" s="620"/>
      <c r="H1157" s="617"/>
      <c r="I1157" s="618"/>
      <c r="J1157" s="619"/>
      <c r="K1157" s="619"/>
      <c r="L1157" s="788"/>
    </row>
    <row r="1158" spans="1:12" s="25" customFormat="1" x14ac:dyDescent="0.3">
      <c r="A1158" s="620"/>
      <c r="B1158" s="617"/>
      <c r="C1158" s="618" t="s">
        <v>128</v>
      </c>
      <c r="D1158" s="619">
        <f>SUM(D1152:D1156)</f>
        <v>240</v>
      </c>
      <c r="E1158" s="619">
        <f>SUM(E1152:E1156)</f>
        <v>490.55</v>
      </c>
      <c r="F1158" s="1191"/>
      <c r="G1158" s="620"/>
      <c r="H1158" s="617"/>
      <c r="I1158" s="618" t="s">
        <v>128</v>
      </c>
      <c r="J1158" s="619">
        <f>SUM(J1152:J1156)</f>
        <v>250</v>
      </c>
      <c r="K1158" s="619">
        <f>SUM(K1152:K1156)</f>
        <v>530.625</v>
      </c>
      <c r="L1158" s="788"/>
    </row>
    <row r="1159" spans="1:12" s="25" customFormat="1" x14ac:dyDescent="0.3">
      <c r="A1159" s="620"/>
      <c r="B1159" s="617"/>
      <c r="C1159" s="618"/>
      <c r="D1159" s="619"/>
      <c r="E1159" s="619"/>
      <c r="F1159" s="1191"/>
      <c r="G1159" s="620"/>
      <c r="H1159" s="617"/>
      <c r="I1159" s="618"/>
      <c r="J1159" s="619"/>
      <c r="K1159" s="619"/>
      <c r="L1159" s="788"/>
    </row>
    <row r="1160" spans="1:12" s="25" customFormat="1" x14ac:dyDescent="0.3">
      <c r="A1160" s="620"/>
      <c r="B1160" s="617"/>
      <c r="C1160" s="618"/>
      <c r="D1160" s="619"/>
      <c r="E1160" s="619"/>
      <c r="F1160" s="1191"/>
      <c r="G1160" s="620"/>
      <c r="H1160" s="617"/>
      <c r="I1160" s="618"/>
      <c r="J1160" s="619"/>
      <c r="K1160" s="619"/>
      <c r="L1160" s="788"/>
    </row>
    <row r="1161" spans="1:12" s="25" customFormat="1" x14ac:dyDescent="0.3">
      <c r="A1161" s="615" t="s">
        <v>124</v>
      </c>
      <c r="B1161" s="619" t="s">
        <v>259</v>
      </c>
      <c r="C1161" s="618" t="s">
        <v>125</v>
      </c>
      <c r="D1161" s="619" t="s">
        <v>126</v>
      </c>
      <c r="E1161" s="619" t="s">
        <v>127</v>
      </c>
      <c r="F1161" s="1191"/>
      <c r="G1161" s="615" t="s">
        <v>124</v>
      </c>
      <c r="H1161" s="619" t="s">
        <v>247</v>
      </c>
      <c r="I1161" s="618" t="s">
        <v>125</v>
      </c>
      <c r="J1161" s="619" t="s">
        <v>126</v>
      </c>
      <c r="K1161" s="619" t="s">
        <v>127</v>
      </c>
      <c r="L1161" s="788"/>
    </row>
    <row r="1162" spans="1:12" s="25" customFormat="1" ht="19.5" customHeight="1" x14ac:dyDescent="0.3">
      <c r="A1162" s="1168">
        <v>1</v>
      </c>
      <c r="B1162" s="617" t="s">
        <v>266</v>
      </c>
      <c r="C1162" s="618" t="s">
        <v>9</v>
      </c>
      <c r="D1162" s="619">
        <v>60</v>
      </c>
      <c r="E1162" s="619">
        <v>235.98</v>
      </c>
      <c r="F1162" s="1191"/>
      <c r="G1162" s="1168">
        <v>1</v>
      </c>
      <c r="H1162" s="617" t="s">
        <v>266</v>
      </c>
      <c r="I1162" s="618" t="s">
        <v>9</v>
      </c>
      <c r="J1162" s="619">
        <v>60</v>
      </c>
      <c r="K1162" s="619">
        <v>235.98</v>
      </c>
      <c r="L1162" s="788"/>
    </row>
    <row r="1163" spans="1:12" s="25" customFormat="1" ht="19.5" customHeight="1" x14ac:dyDescent="0.3">
      <c r="A1163" s="1168">
        <v>2</v>
      </c>
      <c r="B1163" s="617" t="s">
        <v>56</v>
      </c>
      <c r="C1163" s="618" t="s">
        <v>7</v>
      </c>
      <c r="D1163" s="619">
        <v>50</v>
      </c>
      <c r="E1163" s="619">
        <v>252.125</v>
      </c>
      <c r="F1163" s="1191"/>
      <c r="G1163" s="1168">
        <v>2</v>
      </c>
      <c r="H1163" s="617" t="s">
        <v>56</v>
      </c>
      <c r="I1163" s="618" t="s">
        <v>7</v>
      </c>
      <c r="J1163" s="619">
        <v>50</v>
      </c>
      <c r="K1163" s="619">
        <v>252.125</v>
      </c>
      <c r="L1163" s="788"/>
    </row>
    <row r="1164" spans="1:12" s="50" customFormat="1" x14ac:dyDescent="0.3">
      <c r="A1164" s="1168" t="s">
        <v>3</v>
      </c>
      <c r="B1164" s="617" t="s">
        <v>43</v>
      </c>
      <c r="C1164" s="618" t="s">
        <v>17</v>
      </c>
      <c r="D1164" s="619">
        <v>40</v>
      </c>
      <c r="E1164" s="619">
        <v>242.70999999999998</v>
      </c>
      <c r="F1164" s="1191"/>
      <c r="G1164" s="1168" t="s">
        <v>3</v>
      </c>
      <c r="H1164" s="617" t="s">
        <v>43</v>
      </c>
      <c r="I1164" s="618" t="s">
        <v>44</v>
      </c>
      <c r="J1164" s="619">
        <v>50</v>
      </c>
      <c r="K1164" s="619">
        <v>298.71999999999997</v>
      </c>
      <c r="L1164" s="792"/>
    </row>
    <row r="1165" spans="1:12" s="50" customFormat="1" x14ac:dyDescent="0.3">
      <c r="A1165" s="1168" t="s">
        <v>77</v>
      </c>
      <c r="B1165" s="617" t="s">
        <v>69</v>
      </c>
      <c r="C1165" s="618" t="s">
        <v>22</v>
      </c>
      <c r="D1165" s="619">
        <v>24</v>
      </c>
      <c r="E1165" s="619">
        <v>3.9199999999999995</v>
      </c>
      <c r="F1165" s="1190"/>
      <c r="G1165" s="1168" t="s">
        <v>77</v>
      </c>
      <c r="H1165" s="617" t="s">
        <v>69</v>
      </c>
      <c r="I1165" s="618" t="s">
        <v>22</v>
      </c>
      <c r="J1165" s="619">
        <v>24</v>
      </c>
      <c r="K1165" s="619">
        <v>3.9199999999999995</v>
      </c>
      <c r="L1165" s="786"/>
    </row>
    <row r="1166" spans="1:12" s="50" customFormat="1" x14ac:dyDescent="0.3">
      <c r="A1166" s="1168" t="s">
        <v>23</v>
      </c>
      <c r="B1166" s="617" t="s">
        <v>144</v>
      </c>
      <c r="C1166" s="618" t="s">
        <v>2</v>
      </c>
      <c r="D1166" s="619">
        <v>15</v>
      </c>
      <c r="E1166" s="619">
        <v>88</v>
      </c>
      <c r="F1166" s="1190"/>
      <c r="G1166" s="1168" t="s">
        <v>23</v>
      </c>
      <c r="H1166" s="617" t="s">
        <v>144</v>
      </c>
      <c r="I1166" s="618" t="s">
        <v>2</v>
      </c>
      <c r="J1166" s="619">
        <v>15</v>
      </c>
      <c r="K1166" s="619">
        <v>88</v>
      </c>
      <c r="L1166" s="792"/>
    </row>
    <row r="1167" spans="1:12" s="50" customFormat="1" x14ac:dyDescent="0.3">
      <c r="A1167" s="1168" t="s">
        <v>51</v>
      </c>
      <c r="B1167" s="617" t="s">
        <v>107</v>
      </c>
      <c r="C1167" s="618" t="s">
        <v>14</v>
      </c>
      <c r="D1167" s="619">
        <v>3.4</v>
      </c>
      <c r="E1167" s="619">
        <v>93.2</v>
      </c>
      <c r="F1167" s="1191"/>
      <c r="G1167" s="1168" t="s">
        <v>51</v>
      </c>
      <c r="H1167" s="617" t="s">
        <v>107</v>
      </c>
      <c r="I1167" s="618" t="s">
        <v>14</v>
      </c>
      <c r="J1167" s="619">
        <v>3.4</v>
      </c>
      <c r="K1167" s="619">
        <v>93.2</v>
      </c>
      <c r="L1167" s="786"/>
    </row>
    <row r="1168" spans="1:12" s="50" customFormat="1" x14ac:dyDescent="0.3">
      <c r="A1168" s="1168" t="s">
        <v>15</v>
      </c>
      <c r="B1168" s="617" t="s">
        <v>108</v>
      </c>
      <c r="C1168" s="618" t="s">
        <v>65</v>
      </c>
      <c r="D1168" s="619">
        <v>1.2</v>
      </c>
      <c r="E1168" s="619">
        <v>21.5</v>
      </c>
      <c r="F1168" s="1190"/>
      <c r="G1168" s="1168" t="s">
        <v>15</v>
      </c>
      <c r="H1168" s="617" t="s">
        <v>108</v>
      </c>
      <c r="I1168" s="618" t="s">
        <v>65</v>
      </c>
      <c r="J1168" s="619">
        <v>1.2</v>
      </c>
      <c r="K1168" s="619">
        <v>21.5</v>
      </c>
      <c r="L1168" s="786"/>
    </row>
    <row r="1169" spans="1:12" s="50" customFormat="1" x14ac:dyDescent="0.3">
      <c r="A1169" s="1168"/>
      <c r="B1169" s="617"/>
      <c r="C1169" s="618"/>
      <c r="D1169" s="619"/>
      <c r="E1169" s="619"/>
      <c r="F1169" s="1190"/>
      <c r="G1169" s="1168"/>
      <c r="H1169" s="617"/>
      <c r="I1169" s="618"/>
      <c r="J1169" s="619"/>
      <c r="K1169" s="619"/>
      <c r="L1169" s="786"/>
    </row>
    <row r="1170" spans="1:12" s="50" customFormat="1" x14ac:dyDescent="0.3">
      <c r="A1170" s="1168"/>
      <c r="B1170" s="617"/>
      <c r="C1170" s="618"/>
      <c r="D1170" s="619"/>
      <c r="E1170" s="619"/>
      <c r="F1170" s="1190"/>
      <c r="G1170" s="1168"/>
      <c r="H1170" s="617"/>
      <c r="I1170" s="618"/>
      <c r="J1170" s="619"/>
      <c r="K1170" s="619"/>
      <c r="L1170" s="786"/>
    </row>
    <row r="1171" spans="1:12" s="25" customFormat="1" x14ac:dyDescent="0.3">
      <c r="A1171" s="1168"/>
      <c r="B1171" s="617"/>
      <c r="C1171" s="618" t="s">
        <v>128</v>
      </c>
      <c r="D1171" s="619">
        <f>SUM(D1162:D1170)</f>
        <v>193.6</v>
      </c>
      <c r="E1171" s="619">
        <f>SUM(E1162:E1170)</f>
        <v>937.43500000000006</v>
      </c>
      <c r="F1171" s="1170"/>
      <c r="G1171" s="1168"/>
      <c r="H1171" s="617"/>
      <c r="I1171" s="618" t="s">
        <v>128</v>
      </c>
      <c r="J1171" s="619">
        <f>SUM(J1162:J1170)</f>
        <v>203.6</v>
      </c>
      <c r="K1171" s="619">
        <f>SUM(K1162:K1170)</f>
        <v>993.44500000000005</v>
      </c>
      <c r="L1171" s="788"/>
    </row>
    <row r="1172" spans="1:12" s="25" customFormat="1" x14ac:dyDescent="0.3">
      <c r="A1172" s="620"/>
      <c r="B1172" s="617"/>
      <c r="C1172" s="618"/>
      <c r="D1172" s="619"/>
      <c r="E1172" s="619"/>
      <c r="F1172" s="1170"/>
      <c r="G1172" s="620"/>
      <c r="H1172" s="617"/>
      <c r="I1172" s="618"/>
      <c r="J1172" s="619"/>
      <c r="K1172" s="619"/>
      <c r="L1172" s="788"/>
    </row>
    <row r="1173" spans="1:12" s="25" customFormat="1" x14ac:dyDescent="0.3">
      <c r="A1173" s="620"/>
      <c r="B1173" s="617"/>
      <c r="C1173" s="618"/>
      <c r="D1173" s="619"/>
      <c r="E1173" s="619"/>
      <c r="F1173" s="1170"/>
      <c r="G1173" s="620"/>
      <c r="H1173" s="617"/>
      <c r="I1173" s="618"/>
      <c r="J1173" s="619"/>
      <c r="K1173" s="619"/>
      <c r="L1173" s="788"/>
    </row>
    <row r="1174" spans="1:12" s="25" customFormat="1" x14ac:dyDescent="0.3">
      <c r="A1174" s="1168"/>
      <c r="B1174" s="617"/>
      <c r="C1174" s="618" t="s">
        <v>136</v>
      </c>
      <c r="D1174" s="619">
        <f>+D1171+D1158</f>
        <v>433.6</v>
      </c>
      <c r="E1174" s="619">
        <f>+E1171+E1158</f>
        <v>1427.9850000000001</v>
      </c>
      <c r="F1174" s="1170"/>
      <c r="G1174" s="619"/>
      <c r="H1174" s="619"/>
      <c r="I1174" s="619" t="s">
        <v>136</v>
      </c>
      <c r="J1174" s="619">
        <f>+J1171+J1158</f>
        <v>453.6</v>
      </c>
      <c r="K1174" s="619">
        <f>+K1171+K1158</f>
        <v>1524.0700000000002</v>
      </c>
      <c r="L1174" s="788"/>
    </row>
    <row r="1175" spans="1:12" s="25" customFormat="1" ht="18.75" customHeight="1" x14ac:dyDescent="0.3">
      <c r="A1175" s="610"/>
      <c r="B1175" s="609"/>
      <c r="C1175" s="609"/>
      <c r="D1175" s="610"/>
      <c r="E1175" s="1195"/>
      <c r="F1175" s="1170"/>
      <c r="G1175" s="610"/>
      <c r="H1175" s="609"/>
      <c r="I1175" s="609"/>
      <c r="J1175" s="610"/>
      <c r="K1175" s="1195"/>
      <c r="L1175" s="788"/>
    </row>
    <row r="1176" spans="1:12" s="25" customFormat="1" ht="18.75" customHeight="1" x14ac:dyDescent="0.3">
      <c r="A1176" s="610"/>
      <c r="B1176" s="609"/>
      <c r="C1176" s="609"/>
      <c r="D1176" s="610"/>
      <c r="E1176" s="1195"/>
      <c r="F1176" s="1187"/>
      <c r="G1176" s="610"/>
      <c r="H1176" s="609"/>
      <c r="I1176" s="609"/>
      <c r="J1176" s="610"/>
      <c r="K1176" s="1195"/>
      <c r="L1176" s="788"/>
    </row>
    <row r="1177" spans="1:12" s="25" customFormat="1" x14ac:dyDescent="0.3">
      <c r="A1177" s="627"/>
      <c r="B1177" s="627"/>
      <c r="C1177" s="627"/>
      <c r="D1177" s="627"/>
      <c r="E1177" s="627"/>
      <c r="F1177" s="1204"/>
      <c r="G1177" s="622"/>
      <c r="H1177" s="621"/>
      <c r="I1177" s="621"/>
      <c r="J1177" s="621"/>
      <c r="K1177" s="621"/>
      <c r="L1177" s="788"/>
    </row>
    <row r="1178" spans="1:12" s="25" customFormat="1" x14ac:dyDescent="0.3">
      <c r="A1178" s="627"/>
      <c r="B1178" s="622"/>
      <c r="C1178" s="628"/>
      <c r="D1178" s="621"/>
      <c r="E1178" s="621"/>
      <c r="F1178" s="1196"/>
      <c r="G1178" s="621"/>
      <c r="H1178" s="621"/>
      <c r="I1178" s="621"/>
      <c r="J1178" s="621"/>
      <c r="K1178" s="621"/>
      <c r="L1178" s="788"/>
    </row>
    <row r="1179" spans="1:12" s="25" customFormat="1" ht="18.75" customHeight="1" x14ac:dyDescent="0.3">
      <c r="A1179" s="610"/>
      <c r="B1179" s="623" t="s">
        <v>130</v>
      </c>
      <c r="C1179" s="610"/>
      <c r="D1179" s="624" t="s">
        <v>131</v>
      </c>
      <c r="E1179" s="609"/>
      <c r="F1179" s="1187"/>
      <c r="G1179" s="610"/>
      <c r="H1179" s="623" t="s">
        <v>130</v>
      </c>
      <c r="I1179" s="610"/>
      <c r="J1179" s="624" t="s">
        <v>131</v>
      </c>
      <c r="K1179" s="609"/>
      <c r="L1179" s="788"/>
    </row>
    <row r="1180" spans="1:12" s="25" customFormat="1" ht="51.75" customHeight="1" x14ac:dyDescent="0.3">
      <c r="A1180" s="610"/>
      <c r="B1180" s="625" t="s">
        <v>132</v>
      </c>
      <c r="C1180" s="610"/>
      <c r="D1180" s="625" t="s">
        <v>140</v>
      </c>
      <c r="E1180" s="626"/>
      <c r="F1180" s="1187"/>
      <c r="G1180" s="610"/>
      <c r="H1180" s="625" t="s">
        <v>139</v>
      </c>
      <c r="I1180" s="610"/>
      <c r="J1180" s="625" t="s">
        <v>140</v>
      </c>
      <c r="K1180" s="626"/>
      <c r="L1180" s="788"/>
    </row>
  </sheetData>
  <mergeCells count="126">
    <mergeCell ref="B1146:D1146"/>
    <mergeCell ref="H1146:J1146"/>
    <mergeCell ref="B1147:D1147"/>
    <mergeCell ref="H1147:J1147"/>
    <mergeCell ref="C1150:E1150"/>
    <mergeCell ref="I1150:K1150"/>
    <mergeCell ref="B1085:D1085"/>
    <mergeCell ref="H1085:J1085"/>
    <mergeCell ref="B1086:D1086"/>
    <mergeCell ref="H1086:J1086"/>
    <mergeCell ref="C1089:E1089"/>
    <mergeCell ref="I1089:K1089"/>
    <mergeCell ref="B1023:D1023"/>
    <mergeCell ref="H1023:J1023"/>
    <mergeCell ref="B1024:D1024"/>
    <mergeCell ref="H1024:J1024"/>
    <mergeCell ref="C1027:E1027"/>
    <mergeCell ref="I1027:K1027"/>
    <mergeCell ref="B960:D960"/>
    <mergeCell ref="H960:J960"/>
    <mergeCell ref="B961:D961"/>
    <mergeCell ref="H961:J961"/>
    <mergeCell ref="C964:E964"/>
    <mergeCell ref="I964:K964"/>
    <mergeCell ref="B897:D897"/>
    <mergeCell ref="H897:J897"/>
    <mergeCell ref="B898:D898"/>
    <mergeCell ref="H898:J898"/>
    <mergeCell ref="C901:E901"/>
    <mergeCell ref="I901:K901"/>
    <mergeCell ref="B834:D834"/>
    <mergeCell ref="H834:J834"/>
    <mergeCell ref="B835:D835"/>
    <mergeCell ref="H835:J835"/>
    <mergeCell ref="C838:E838"/>
    <mergeCell ref="I838:K838"/>
    <mergeCell ref="B785:D785"/>
    <mergeCell ref="H785:J785"/>
    <mergeCell ref="B786:D786"/>
    <mergeCell ref="H786:J786"/>
    <mergeCell ref="C789:E789"/>
    <mergeCell ref="I789:K789"/>
    <mergeCell ref="B734:D734"/>
    <mergeCell ref="H734:J734"/>
    <mergeCell ref="B735:D735"/>
    <mergeCell ref="H735:J735"/>
    <mergeCell ref="C738:E738"/>
    <mergeCell ref="I738:K738"/>
    <mergeCell ref="B682:D682"/>
    <mergeCell ref="H682:J682"/>
    <mergeCell ref="B683:D683"/>
    <mergeCell ref="H683:J683"/>
    <mergeCell ref="C686:E686"/>
    <mergeCell ref="I686:K686"/>
    <mergeCell ref="B631:D631"/>
    <mergeCell ref="H631:J631"/>
    <mergeCell ref="B632:D632"/>
    <mergeCell ref="H632:J632"/>
    <mergeCell ref="C635:E635"/>
    <mergeCell ref="I635:K635"/>
    <mergeCell ref="B572:D572"/>
    <mergeCell ref="H572:J572"/>
    <mergeCell ref="B573:D573"/>
    <mergeCell ref="H573:J573"/>
    <mergeCell ref="C576:E576"/>
    <mergeCell ref="I576:K576"/>
    <mergeCell ref="B523:D523"/>
    <mergeCell ref="H523:J523"/>
    <mergeCell ref="B524:D524"/>
    <mergeCell ref="H524:J524"/>
    <mergeCell ref="C527:E527"/>
    <mergeCell ref="I527:K527"/>
    <mergeCell ref="B467:D467"/>
    <mergeCell ref="H467:J467"/>
    <mergeCell ref="C470:E470"/>
    <mergeCell ref="I470:K470"/>
    <mergeCell ref="B418:D418"/>
    <mergeCell ref="H418:J418"/>
    <mergeCell ref="B419:D419"/>
    <mergeCell ref="H419:J419"/>
    <mergeCell ref="C422:E422"/>
    <mergeCell ref="I422:K422"/>
    <mergeCell ref="B358:D358"/>
    <mergeCell ref="H358:J358"/>
    <mergeCell ref="C361:E361"/>
    <mergeCell ref="I361:K361"/>
    <mergeCell ref="B295:D295"/>
    <mergeCell ref="H295:J295"/>
    <mergeCell ref="C298:E298"/>
    <mergeCell ref="I298:K298"/>
    <mergeCell ref="B466:D466"/>
    <mergeCell ref="H466:J466"/>
    <mergeCell ref="C199:E199"/>
    <mergeCell ref="I199:K199"/>
    <mergeCell ref="B73:D73"/>
    <mergeCell ref="H73:J73"/>
    <mergeCell ref="B74:D74"/>
    <mergeCell ref="H74:J74"/>
    <mergeCell ref="C77:E77"/>
    <mergeCell ref="I77:K77"/>
    <mergeCell ref="B357:D357"/>
    <mergeCell ref="H357:J357"/>
    <mergeCell ref="B294:D294"/>
    <mergeCell ref="H294:J294"/>
    <mergeCell ref="B134:D134"/>
    <mergeCell ref="H134:J134"/>
    <mergeCell ref="B135:D135"/>
    <mergeCell ref="H135:J135"/>
    <mergeCell ref="C138:E138"/>
    <mergeCell ref="I138:K138"/>
    <mergeCell ref="B244:D244"/>
    <mergeCell ref="H244:J244"/>
    <mergeCell ref="B245:D245"/>
    <mergeCell ref="H245:J245"/>
    <mergeCell ref="C248:E248"/>
    <mergeCell ref="I248:K248"/>
    <mergeCell ref="B12:D12"/>
    <mergeCell ref="H12:J12"/>
    <mergeCell ref="B13:D13"/>
    <mergeCell ref="H13:J13"/>
    <mergeCell ref="C16:E16"/>
    <mergeCell ref="I16:K16"/>
    <mergeCell ref="B195:D195"/>
    <mergeCell ref="H195:J195"/>
    <mergeCell ref="B196:D196"/>
    <mergeCell ref="H196:J196"/>
  </mergeCells>
  <printOptions horizontalCentered="1"/>
  <pageMargins left="0.59055118110236227" right="0.59055118110236227" top="0.78740157480314965" bottom="0.78740157480314965" header="0.31496062992125984" footer="0.31496062992125984"/>
  <pageSetup paperSize="9" scale="10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5">
    <pageSetUpPr fitToPage="1"/>
  </sheetPr>
  <dimension ref="A1:R1180"/>
  <sheetViews>
    <sheetView topLeftCell="A7" zoomScale="70" zoomScaleNormal="70" zoomScalePageLayoutView="60" workbookViewId="0">
      <selection activeCell="A23" sqref="A23:XFD23"/>
    </sheetView>
  </sheetViews>
  <sheetFormatPr defaultRowHeight="18.75" x14ac:dyDescent="0.3"/>
  <cols>
    <col min="1" max="1" width="7.125" style="21" customWidth="1"/>
    <col min="2" max="2" width="37.25" style="20" customWidth="1"/>
    <col min="3" max="3" width="14.75" style="20" customWidth="1"/>
    <col min="4" max="5" width="14.5" style="20" customWidth="1"/>
    <col min="6" max="6" width="18" style="656" customWidth="1"/>
    <col min="7" max="7" width="7.375" style="21" customWidth="1"/>
    <col min="8" max="8" width="36.125" style="20" customWidth="1"/>
    <col min="9" max="9" width="15.125" style="20" customWidth="1"/>
    <col min="10" max="10" width="13.5" style="20" customWidth="1"/>
    <col min="11" max="11" width="15.25" style="20" customWidth="1"/>
    <col min="12" max="12" width="11.375" style="801" customWidth="1"/>
    <col min="13" max="13" width="2.875" style="21" customWidth="1"/>
    <col min="14" max="14" width="2.75" style="21" customWidth="1"/>
    <col min="15" max="16" width="4.875" style="21" customWidth="1"/>
    <col min="17" max="31" width="2.875" style="21" customWidth="1"/>
    <col min="32" max="45" width="3.375" style="21" customWidth="1"/>
    <col min="46" max="16384" width="9" style="21"/>
  </cols>
  <sheetData>
    <row r="1" spans="1:16" x14ac:dyDescent="0.3">
      <c r="A1" s="25"/>
      <c r="G1" s="25"/>
    </row>
    <row r="2" spans="1:16" s="25" customFormat="1" ht="18.75" customHeight="1" x14ac:dyDescent="0.3">
      <c r="B2" s="22" t="s">
        <v>115</v>
      </c>
      <c r="C2" s="20"/>
      <c r="D2" s="20"/>
      <c r="E2" s="20"/>
      <c r="F2" s="656"/>
      <c r="H2" s="22" t="s">
        <v>115</v>
      </c>
      <c r="I2" s="20"/>
      <c r="J2" s="20"/>
      <c r="K2" s="20"/>
      <c r="L2" s="788"/>
    </row>
    <row r="3" spans="1:16" s="25" customFormat="1" ht="18.75" customHeight="1" x14ac:dyDescent="0.3">
      <c r="B3" s="22" t="s">
        <v>137</v>
      </c>
      <c r="C3" s="20"/>
      <c r="D3" s="20"/>
      <c r="E3" s="20"/>
      <c r="F3" s="606"/>
      <c r="H3" s="22" t="s">
        <v>138</v>
      </c>
      <c r="I3" s="20"/>
      <c r="J3" s="20"/>
      <c r="K3" s="20"/>
      <c r="L3" s="788"/>
    </row>
    <row r="4" spans="1:16" s="25" customFormat="1" ht="18.75" customHeight="1" x14ac:dyDescent="0.3">
      <c r="B4" s="20"/>
      <c r="C4" s="20"/>
      <c r="D4" s="20"/>
      <c r="E4" s="20"/>
      <c r="F4" s="606"/>
      <c r="H4" s="20"/>
      <c r="I4" s="20"/>
      <c r="J4" s="20"/>
      <c r="K4" s="20"/>
      <c r="L4" s="788"/>
    </row>
    <row r="5" spans="1:16" s="25" customFormat="1" ht="18.75" customHeight="1" x14ac:dyDescent="0.3">
      <c r="B5" s="20"/>
      <c r="C5" s="20"/>
      <c r="E5" s="603" t="s">
        <v>116</v>
      </c>
      <c r="F5" s="606"/>
      <c r="H5" s="20"/>
      <c r="I5" s="20"/>
      <c r="K5" s="603" t="s">
        <v>116</v>
      </c>
      <c r="L5" s="789"/>
      <c r="M5" s="603"/>
      <c r="N5" s="603"/>
      <c r="O5" s="603"/>
      <c r="P5" s="603"/>
    </row>
    <row r="6" spans="1:16" s="25" customFormat="1" ht="18.75" customHeight="1" x14ac:dyDescent="0.3">
      <c r="B6" s="20"/>
      <c r="C6" s="20"/>
      <c r="E6" s="603" t="s">
        <v>134</v>
      </c>
      <c r="F6" s="606"/>
      <c r="H6" s="20"/>
      <c r="I6" s="20"/>
      <c r="K6" s="603" t="s">
        <v>134</v>
      </c>
      <c r="L6" s="789"/>
      <c r="M6" s="603"/>
      <c r="N6" s="603"/>
      <c r="O6" s="603"/>
      <c r="P6" s="603"/>
    </row>
    <row r="7" spans="1:16" s="25" customFormat="1" ht="18.75" customHeight="1" x14ac:dyDescent="0.3">
      <c r="B7" s="20"/>
      <c r="C7" s="20"/>
      <c r="E7" s="603" t="s">
        <v>117</v>
      </c>
      <c r="F7" s="606"/>
      <c r="H7" s="20"/>
      <c r="I7" s="20"/>
      <c r="K7" s="603" t="s">
        <v>117</v>
      </c>
      <c r="L7" s="789"/>
      <c r="M7" s="603"/>
      <c r="N7" s="603"/>
      <c r="O7" s="603"/>
      <c r="P7" s="603"/>
    </row>
    <row r="8" spans="1:16" s="25" customFormat="1" ht="18.75" customHeight="1" x14ac:dyDescent="0.3">
      <c r="B8" s="20"/>
      <c r="C8" s="20"/>
      <c r="E8" s="603" t="s">
        <v>417</v>
      </c>
      <c r="F8" s="606"/>
      <c r="H8" s="20"/>
      <c r="I8" s="20"/>
      <c r="K8" s="603" t="s">
        <v>417</v>
      </c>
      <c r="L8" s="789"/>
      <c r="M8" s="603"/>
      <c r="N8" s="603"/>
      <c r="O8" s="603"/>
      <c r="P8" s="603"/>
    </row>
    <row r="9" spans="1:16" s="25" customFormat="1" ht="18.75" customHeight="1" x14ac:dyDescent="0.3">
      <c r="B9" s="20"/>
      <c r="C9" s="20"/>
      <c r="D9" s="20"/>
      <c r="E9" s="20"/>
      <c r="F9" s="656"/>
      <c r="H9" s="20"/>
      <c r="I9" s="20"/>
      <c r="J9" s="20"/>
      <c r="K9" s="20"/>
      <c r="L9" s="788"/>
    </row>
    <row r="10" spans="1:16" s="25" customFormat="1" ht="18.75" customHeight="1" x14ac:dyDescent="0.3">
      <c r="B10" s="20"/>
      <c r="C10" s="20"/>
      <c r="D10" s="20"/>
      <c r="E10" s="20"/>
      <c r="F10" s="656"/>
      <c r="G10" s="656"/>
      <c r="H10" s="656"/>
      <c r="I10" s="20"/>
      <c r="J10" s="20"/>
      <c r="K10" s="20"/>
      <c r="L10" s="788"/>
    </row>
    <row r="11" spans="1:16" s="25" customFormat="1" ht="18.75" customHeight="1" x14ac:dyDescent="0.3">
      <c r="B11" s="20"/>
      <c r="C11" s="20"/>
      <c r="D11" s="20"/>
      <c r="E11" s="20"/>
      <c r="F11" s="656"/>
      <c r="H11" s="20"/>
      <c r="I11" s="20"/>
      <c r="J11" s="20"/>
      <c r="K11" s="20"/>
      <c r="L11" s="788"/>
    </row>
    <row r="12" spans="1:16" s="25" customFormat="1" ht="18.75" customHeight="1" x14ac:dyDescent="0.3">
      <c r="B12" s="1612" t="s">
        <v>119</v>
      </c>
      <c r="C12" s="1612"/>
      <c r="D12" s="1612"/>
      <c r="E12" s="26"/>
      <c r="F12" s="606"/>
      <c r="H12" s="1612" t="s">
        <v>119</v>
      </c>
      <c r="I12" s="1612"/>
      <c r="J12" s="1612"/>
      <c r="K12" s="26"/>
      <c r="L12" s="788"/>
    </row>
    <row r="13" spans="1:16" s="25" customFormat="1" ht="18.75" customHeight="1" x14ac:dyDescent="0.3">
      <c r="B13" s="1610">
        <v>45383</v>
      </c>
      <c r="C13" s="1610"/>
      <c r="D13" s="1610"/>
      <c r="E13" s="27"/>
      <c r="F13" s="606"/>
      <c r="H13" s="1610">
        <f>B13</f>
        <v>45383</v>
      </c>
      <c r="I13" s="1610"/>
      <c r="J13" s="1610"/>
      <c r="K13" s="27"/>
      <c r="L13" s="788"/>
    </row>
    <row r="14" spans="1:16" s="25" customFormat="1" ht="18.75" customHeight="1" x14ac:dyDescent="0.3">
      <c r="B14" s="20"/>
      <c r="C14" s="20"/>
      <c r="D14" s="20"/>
      <c r="E14" s="27"/>
      <c r="F14" s="606"/>
      <c r="H14" s="20"/>
      <c r="I14" s="20"/>
      <c r="J14" s="20"/>
      <c r="K14" s="27"/>
      <c r="L14" s="788"/>
    </row>
    <row r="15" spans="1:16" s="25" customFormat="1" ht="18.75" customHeight="1" x14ac:dyDescent="0.3">
      <c r="B15" s="1088"/>
      <c r="C15" s="20"/>
      <c r="D15" s="20"/>
      <c r="E15" s="27"/>
      <c r="F15" s="606"/>
      <c r="H15" s="1088"/>
      <c r="I15" s="20"/>
      <c r="J15" s="20"/>
      <c r="K15" s="27"/>
      <c r="L15" s="788"/>
    </row>
    <row r="16" spans="1:16" s="25" customFormat="1" ht="18.75" customHeight="1" x14ac:dyDescent="0.3">
      <c r="A16" s="28" t="s">
        <v>120</v>
      </c>
      <c r="B16" s="29" t="s">
        <v>121</v>
      </c>
      <c r="C16" s="1611" t="s">
        <v>122</v>
      </c>
      <c r="D16" s="1611"/>
      <c r="E16" s="1611"/>
      <c r="F16" s="606"/>
      <c r="G16" s="28" t="s">
        <v>120</v>
      </c>
      <c r="H16" s="29" t="s">
        <v>121</v>
      </c>
      <c r="I16" s="1611" t="s">
        <v>123</v>
      </c>
      <c r="J16" s="1611"/>
      <c r="K16" s="1611"/>
      <c r="L16" s="788"/>
    </row>
    <row r="17" spans="1:12" s="25" customFormat="1" ht="18.75" customHeight="1" x14ac:dyDescent="0.3">
      <c r="A17" s="28" t="s">
        <v>124</v>
      </c>
      <c r="B17" s="28" t="s">
        <v>265</v>
      </c>
      <c r="C17" s="29" t="s">
        <v>125</v>
      </c>
      <c r="D17" s="1089" t="s">
        <v>126</v>
      </c>
      <c r="E17" s="1089" t="s">
        <v>127</v>
      </c>
      <c r="F17" s="606"/>
      <c r="G17" s="28" t="s">
        <v>124</v>
      </c>
      <c r="H17" s="28" t="s">
        <v>265</v>
      </c>
      <c r="I17" s="29" t="s">
        <v>125</v>
      </c>
      <c r="J17" s="1089" t="s">
        <v>126</v>
      </c>
      <c r="K17" s="1089" t="s">
        <v>127</v>
      </c>
      <c r="L17" s="788"/>
    </row>
    <row r="18" spans="1:12" s="257" customFormat="1" x14ac:dyDescent="0.3">
      <c r="A18" s="1089" t="s">
        <v>8</v>
      </c>
      <c r="B18" s="6" t="s">
        <v>47</v>
      </c>
      <c r="C18" s="2" t="s">
        <v>46</v>
      </c>
      <c r="D18" s="3">
        <v>42</v>
      </c>
      <c r="E18" s="3">
        <v>206.2</v>
      </c>
      <c r="F18" s="606"/>
      <c r="G18" s="1089" t="s">
        <v>8</v>
      </c>
      <c r="H18" s="6" t="s">
        <v>47</v>
      </c>
      <c r="I18" s="2" t="s">
        <v>46</v>
      </c>
      <c r="J18" s="3">
        <v>42</v>
      </c>
      <c r="K18" s="3">
        <v>206.2</v>
      </c>
      <c r="L18" s="791"/>
    </row>
    <row r="19" spans="1:12" s="50" customFormat="1" x14ac:dyDescent="0.3">
      <c r="A19" s="1089" t="s">
        <v>3</v>
      </c>
      <c r="B19" s="6" t="s">
        <v>64</v>
      </c>
      <c r="C19" s="2" t="s">
        <v>65</v>
      </c>
      <c r="D19" s="3">
        <v>13</v>
      </c>
      <c r="E19" s="3">
        <v>75</v>
      </c>
      <c r="F19" s="1057"/>
      <c r="G19" s="1089" t="s">
        <v>3</v>
      </c>
      <c r="H19" s="6" t="s">
        <v>64</v>
      </c>
      <c r="I19" s="2" t="s">
        <v>65</v>
      </c>
      <c r="J19" s="3">
        <v>13</v>
      </c>
      <c r="K19" s="3">
        <v>75</v>
      </c>
      <c r="L19" s="786"/>
    </row>
    <row r="20" spans="1:12" s="25" customFormat="1" x14ac:dyDescent="0.3">
      <c r="A20" s="1089" t="s">
        <v>0</v>
      </c>
      <c r="B20" s="6" t="s">
        <v>102</v>
      </c>
      <c r="C20" s="2" t="s">
        <v>68</v>
      </c>
      <c r="D20" s="3">
        <v>30</v>
      </c>
      <c r="E20" s="3">
        <v>84</v>
      </c>
      <c r="F20" s="908"/>
      <c r="G20" s="1089" t="s">
        <v>0</v>
      </c>
      <c r="H20" s="6" t="s">
        <v>102</v>
      </c>
      <c r="I20" s="2" t="s">
        <v>68</v>
      </c>
      <c r="J20" s="3">
        <v>30</v>
      </c>
      <c r="K20" s="3">
        <v>84</v>
      </c>
      <c r="L20" s="788"/>
    </row>
    <row r="21" spans="1:12" s="25" customFormat="1" x14ac:dyDescent="0.3">
      <c r="A21" s="5">
        <v>4</v>
      </c>
      <c r="B21" s="6" t="s">
        <v>114</v>
      </c>
      <c r="C21" s="2" t="s">
        <v>2</v>
      </c>
      <c r="D21" s="3">
        <v>6</v>
      </c>
      <c r="E21" s="3">
        <v>28</v>
      </c>
      <c r="F21" s="606"/>
      <c r="G21" s="5">
        <v>4</v>
      </c>
      <c r="H21" s="6" t="s">
        <v>114</v>
      </c>
      <c r="I21" s="2" t="s">
        <v>2</v>
      </c>
      <c r="J21" s="3">
        <v>6</v>
      </c>
      <c r="K21" s="3">
        <v>28</v>
      </c>
      <c r="L21" s="788"/>
    </row>
    <row r="22" spans="1:12" s="50" customFormat="1" x14ac:dyDescent="0.3">
      <c r="A22" s="1089" t="s">
        <v>23</v>
      </c>
      <c r="B22" s="6" t="s">
        <v>107</v>
      </c>
      <c r="C22" s="2" t="s">
        <v>414</v>
      </c>
      <c r="D22" s="3">
        <f>3.4*2</f>
        <v>6.8</v>
      </c>
      <c r="E22" s="3">
        <f>93.2*2</f>
        <v>186.4</v>
      </c>
      <c r="F22" s="606"/>
      <c r="G22" s="1089" t="s">
        <v>23</v>
      </c>
      <c r="H22" s="6" t="s">
        <v>107</v>
      </c>
      <c r="I22" s="2" t="s">
        <v>414</v>
      </c>
      <c r="J22" s="3">
        <f>3.4*2</f>
        <v>6.8</v>
      </c>
      <c r="K22" s="3">
        <f>93.2*2</f>
        <v>186.4</v>
      </c>
      <c r="L22" s="786"/>
    </row>
    <row r="23" spans="1:12" s="25" customFormat="1" x14ac:dyDescent="0.3">
      <c r="A23" s="5">
        <v>6</v>
      </c>
      <c r="B23" s="6" t="s">
        <v>37</v>
      </c>
      <c r="C23" s="2" t="s">
        <v>5</v>
      </c>
      <c r="D23" s="3">
        <v>150</v>
      </c>
      <c r="E23" s="3">
        <v>140.29999999999998</v>
      </c>
      <c r="F23" s="656"/>
      <c r="G23" s="5">
        <v>6</v>
      </c>
      <c r="H23" s="6" t="s">
        <v>37</v>
      </c>
      <c r="I23" s="2" t="s">
        <v>5</v>
      </c>
      <c r="J23" s="3">
        <v>150</v>
      </c>
      <c r="K23" s="3">
        <v>140.29999999999998</v>
      </c>
      <c r="L23" s="788"/>
    </row>
    <row r="24" spans="1:12" s="25" customFormat="1" x14ac:dyDescent="0.3">
      <c r="A24" s="5"/>
      <c r="B24" s="6"/>
      <c r="C24" s="2"/>
      <c r="D24" s="3"/>
      <c r="E24" s="3"/>
      <c r="F24" s="1060"/>
      <c r="G24" s="5"/>
      <c r="H24" s="6"/>
      <c r="I24" s="2"/>
      <c r="J24" s="3"/>
      <c r="K24" s="3"/>
      <c r="L24" s="788"/>
    </row>
    <row r="25" spans="1:12" s="25" customFormat="1" x14ac:dyDescent="0.3">
      <c r="A25" s="5"/>
      <c r="B25" s="6"/>
      <c r="C25" s="2"/>
      <c r="D25" s="3"/>
      <c r="E25" s="3"/>
      <c r="F25" s="593"/>
      <c r="G25" s="5"/>
      <c r="H25" s="6"/>
      <c r="I25" s="2"/>
      <c r="J25" s="3"/>
      <c r="K25" s="3"/>
      <c r="L25" s="788"/>
    </row>
    <row r="26" spans="1:12" s="25" customFormat="1" x14ac:dyDescent="0.3">
      <c r="A26" s="5"/>
      <c r="B26" s="6"/>
      <c r="C26" s="2" t="s">
        <v>128</v>
      </c>
      <c r="D26" s="3">
        <f>SUM(D18:D24)</f>
        <v>247.8</v>
      </c>
      <c r="E26" s="3">
        <f>SUM(E18:E24)</f>
        <v>719.9</v>
      </c>
      <c r="F26" s="593"/>
      <c r="G26" s="5"/>
      <c r="H26" s="6"/>
      <c r="I26" s="2" t="s">
        <v>128</v>
      </c>
      <c r="J26" s="3">
        <f>SUM(J18:J24)</f>
        <v>247.8</v>
      </c>
      <c r="K26" s="3">
        <f>SUM(K18:K24)</f>
        <v>719.9</v>
      </c>
      <c r="L26" s="788"/>
    </row>
    <row r="27" spans="1:12" s="25" customFormat="1" hidden="1" x14ac:dyDescent="0.3">
      <c r="A27" s="5"/>
      <c r="B27" s="6"/>
      <c r="C27" s="2"/>
      <c r="D27" s="3"/>
      <c r="E27" s="3"/>
      <c r="F27" s="593"/>
      <c r="G27" s="5"/>
      <c r="H27" s="6"/>
      <c r="I27" s="2"/>
      <c r="J27" s="3"/>
      <c r="K27" s="3"/>
      <c r="L27" s="788"/>
    </row>
    <row r="28" spans="1:12" s="25" customFormat="1" hidden="1" x14ac:dyDescent="0.3">
      <c r="A28" s="5">
        <v>1</v>
      </c>
      <c r="B28" s="6" t="s">
        <v>1</v>
      </c>
      <c r="C28" s="2" t="s">
        <v>5</v>
      </c>
      <c r="D28" s="3">
        <v>200</v>
      </c>
      <c r="E28" s="3">
        <v>86</v>
      </c>
      <c r="F28" s="593"/>
      <c r="G28" s="5">
        <v>1</v>
      </c>
      <c r="H28" s="6" t="s">
        <v>1</v>
      </c>
      <c r="I28" s="2" t="s">
        <v>5</v>
      </c>
      <c r="J28" s="3">
        <v>200</v>
      </c>
      <c r="K28" s="3">
        <v>86</v>
      </c>
      <c r="L28" s="788"/>
    </row>
    <row r="29" spans="1:12" s="25" customFormat="1" hidden="1" x14ac:dyDescent="0.3">
      <c r="A29" s="5">
        <v>2</v>
      </c>
      <c r="B29" s="6" t="s">
        <v>238</v>
      </c>
      <c r="C29" s="2" t="s">
        <v>251</v>
      </c>
      <c r="D29" s="3">
        <v>225</v>
      </c>
      <c r="E29" s="3">
        <v>114</v>
      </c>
      <c r="F29" s="593"/>
      <c r="G29" s="5">
        <v>2</v>
      </c>
      <c r="H29" s="6" t="s">
        <v>238</v>
      </c>
      <c r="I29" s="2" t="s">
        <v>251</v>
      </c>
      <c r="J29" s="3">
        <v>225</v>
      </c>
      <c r="K29" s="3">
        <v>114</v>
      </c>
      <c r="L29" s="788"/>
    </row>
    <row r="30" spans="1:12" s="25" customFormat="1" hidden="1" x14ac:dyDescent="0.3">
      <c r="A30" s="5">
        <v>3</v>
      </c>
      <c r="B30" s="6" t="s">
        <v>93</v>
      </c>
      <c r="C30" s="2" t="s">
        <v>5</v>
      </c>
      <c r="D30" s="3">
        <v>135</v>
      </c>
      <c r="E30" s="3">
        <v>94.25</v>
      </c>
      <c r="F30" s="593"/>
      <c r="G30" s="5">
        <v>3</v>
      </c>
      <c r="H30" s="6" t="s">
        <v>93</v>
      </c>
      <c r="I30" s="2" t="s">
        <v>5</v>
      </c>
      <c r="J30" s="3">
        <v>135</v>
      </c>
      <c r="K30" s="3">
        <v>94.25</v>
      </c>
      <c r="L30" s="788"/>
    </row>
    <row r="31" spans="1:12" s="25" customFormat="1" hidden="1" x14ac:dyDescent="0.3">
      <c r="A31" s="5">
        <v>4</v>
      </c>
      <c r="B31" s="6" t="s">
        <v>253</v>
      </c>
      <c r="C31" s="2" t="s">
        <v>218</v>
      </c>
      <c r="D31" s="3">
        <v>125</v>
      </c>
      <c r="E31" s="3">
        <v>146.4</v>
      </c>
      <c r="F31" s="593"/>
      <c r="G31" s="5">
        <v>4</v>
      </c>
      <c r="H31" s="6" t="s">
        <v>253</v>
      </c>
      <c r="I31" s="2" t="s">
        <v>218</v>
      </c>
      <c r="J31" s="3">
        <v>125</v>
      </c>
      <c r="K31" s="3">
        <v>146.4</v>
      </c>
      <c r="L31" s="788"/>
    </row>
    <row r="32" spans="1:12" s="25" customFormat="1" hidden="1" x14ac:dyDescent="0.3">
      <c r="A32" s="5">
        <v>5</v>
      </c>
      <c r="B32" s="6" t="s">
        <v>255</v>
      </c>
      <c r="C32" s="2" t="s">
        <v>218</v>
      </c>
      <c r="D32" s="3">
        <v>80</v>
      </c>
      <c r="E32" s="3">
        <v>105.16</v>
      </c>
      <c r="F32" s="593"/>
      <c r="G32" s="5">
        <v>5</v>
      </c>
      <c r="H32" s="6" t="s">
        <v>255</v>
      </c>
      <c r="I32" s="2" t="s">
        <v>218</v>
      </c>
      <c r="J32" s="3">
        <v>80</v>
      </c>
      <c r="K32" s="3">
        <v>105.16</v>
      </c>
      <c r="L32" s="788"/>
    </row>
    <row r="33" spans="1:12" s="25" customFormat="1" hidden="1" x14ac:dyDescent="0.3">
      <c r="A33" s="5">
        <v>6</v>
      </c>
      <c r="B33" s="6" t="s">
        <v>252</v>
      </c>
      <c r="C33" s="2" t="s">
        <v>251</v>
      </c>
      <c r="D33" s="3">
        <v>105</v>
      </c>
      <c r="E33" s="3">
        <v>142</v>
      </c>
      <c r="F33" s="593"/>
      <c r="G33" s="5">
        <v>6</v>
      </c>
      <c r="H33" s="6" t="s">
        <v>252</v>
      </c>
      <c r="I33" s="2" t="s">
        <v>251</v>
      </c>
      <c r="J33" s="3">
        <v>105</v>
      </c>
      <c r="K33" s="3">
        <v>142</v>
      </c>
      <c r="L33" s="788"/>
    </row>
    <row r="34" spans="1:12" s="25" customFormat="1" hidden="1" x14ac:dyDescent="0.3">
      <c r="A34" s="5">
        <v>7</v>
      </c>
      <c r="B34" s="6" t="s">
        <v>254</v>
      </c>
      <c r="C34" s="2" t="s">
        <v>218</v>
      </c>
      <c r="D34" s="3">
        <v>120</v>
      </c>
      <c r="E34" s="3">
        <v>144</v>
      </c>
      <c r="F34" s="593"/>
      <c r="G34" s="5">
        <v>7</v>
      </c>
      <c r="H34" s="6" t="s">
        <v>254</v>
      </c>
      <c r="I34" s="2" t="s">
        <v>218</v>
      </c>
      <c r="J34" s="3">
        <v>120</v>
      </c>
      <c r="K34" s="3">
        <v>144</v>
      </c>
      <c r="L34" s="788"/>
    </row>
    <row r="35" spans="1:12" s="25" customFormat="1" hidden="1" x14ac:dyDescent="0.3">
      <c r="A35" s="5">
        <v>8</v>
      </c>
      <c r="B35" s="6" t="s">
        <v>31</v>
      </c>
      <c r="C35" s="2" t="s">
        <v>5</v>
      </c>
      <c r="D35" s="3">
        <v>55</v>
      </c>
      <c r="E35" s="3">
        <v>88</v>
      </c>
      <c r="F35" s="593"/>
      <c r="G35" s="5">
        <v>8</v>
      </c>
      <c r="H35" s="6" t="s">
        <v>31</v>
      </c>
      <c r="I35" s="2" t="s">
        <v>5</v>
      </c>
      <c r="J35" s="3">
        <v>55</v>
      </c>
      <c r="K35" s="3">
        <v>88</v>
      </c>
      <c r="L35" s="788"/>
    </row>
    <row r="36" spans="1:12" s="50" customFormat="1" hidden="1" x14ac:dyDescent="0.3">
      <c r="A36" s="1089"/>
      <c r="B36" s="1"/>
      <c r="C36" s="1089"/>
      <c r="D36" s="7"/>
      <c r="E36" s="7"/>
      <c r="F36" s="593"/>
      <c r="G36" s="1089"/>
      <c r="H36" s="1"/>
      <c r="I36" s="1089"/>
      <c r="J36" s="7"/>
      <c r="K36" s="7"/>
      <c r="L36" s="792"/>
    </row>
    <row r="37" spans="1:12" s="25" customFormat="1" hidden="1" x14ac:dyDescent="0.3">
      <c r="A37" s="5"/>
      <c r="B37" s="6"/>
      <c r="C37" s="2" t="s">
        <v>128</v>
      </c>
      <c r="D37" s="3">
        <v>1045</v>
      </c>
      <c r="E37" s="3">
        <v>919.81</v>
      </c>
      <c r="F37" s="593"/>
      <c r="G37" s="5"/>
      <c r="H37" s="6"/>
      <c r="I37" s="2" t="s">
        <v>128</v>
      </c>
      <c r="J37" s="3">
        <v>1045</v>
      </c>
      <c r="K37" s="3">
        <v>919.81</v>
      </c>
      <c r="L37" s="788"/>
    </row>
    <row r="38" spans="1:12" s="25" customFormat="1" hidden="1" x14ac:dyDescent="0.3">
      <c r="A38" s="5"/>
      <c r="B38" s="6"/>
      <c r="C38" s="2"/>
      <c r="D38" s="3"/>
      <c r="E38" s="3"/>
      <c r="F38" s="593"/>
      <c r="G38" s="5"/>
      <c r="H38" s="6"/>
      <c r="I38" s="2"/>
      <c r="J38" s="3"/>
      <c r="K38" s="3"/>
      <c r="L38" s="788"/>
    </row>
    <row r="39" spans="1:12" s="25" customFormat="1" x14ac:dyDescent="0.3">
      <c r="A39" s="5"/>
      <c r="B39" s="6"/>
      <c r="C39" s="2"/>
      <c r="D39" s="3"/>
      <c r="E39" s="3"/>
      <c r="F39" s="593"/>
      <c r="G39" s="5"/>
      <c r="H39" s="6"/>
      <c r="I39" s="2"/>
      <c r="J39" s="3"/>
      <c r="K39" s="3"/>
      <c r="L39" s="788"/>
    </row>
    <row r="40" spans="1:12" s="25" customFormat="1" x14ac:dyDescent="0.3">
      <c r="A40" s="5"/>
      <c r="B40" s="6"/>
      <c r="C40" s="2"/>
      <c r="D40" s="3"/>
      <c r="E40" s="3"/>
      <c r="F40" s="593"/>
      <c r="G40" s="5"/>
      <c r="H40" s="6"/>
      <c r="I40" s="2"/>
      <c r="J40" s="3"/>
      <c r="K40" s="3"/>
      <c r="L40" s="788"/>
    </row>
    <row r="41" spans="1:12" s="25" customFormat="1" x14ac:dyDescent="0.3">
      <c r="A41" s="28" t="s">
        <v>124</v>
      </c>
      <c r="B41" s="3" t="s">
        <v>259</v>
      </c>
      <c r="C41" s="2" t="s">
        <v>125</v>
      </c>
      <c r="D41" s="3" t="s">
        <v>126</v>
      </c>
      <c r="E41" s="3" t="s">
        <v>127</v>
      </c>
      <c r="F41" s="593"/>
      <c r="G41" s="28" t="s">
        <v>124</v>
      </c>
      <c r="H41" s="3" t="s">
        <v>247</v>
      </c>
      <c r="I41" s="2" t="s">
        <v>125</v>
      </c>
      <c r="J41" s="3" t="s">
        <v>126</v>
      </c>
      <c r="K41" s="3" t="s">
        <v>127</v>
      </c>
      <c r="L41" s="788"/>
    </row>
    <row r="42" spans="1:12" s="25" customFormat="1" ht="19.5" customHeight="1" x14ac:dyDescent="0.3">
      <c r="A42" s="1089" t="s">
        <v>8</v>
      </c>
      <c r="B42" s="6" t="s">
        <v>350</v>
      </c>
      <c r="C42" s="2" t="s">
        <v>9</v>
      </c>
      <c r="D42" s="3">
        <v>60</v>
      </c>
      <c r="E42" s="3">
        <v>122</v>
      </c>
      <c r="F42" s="593">
        <v>60</v>
      </c>
      <c r="G42" s="1089" t="s">
        <v>8</v>
      </c>
      <c r="H42" s="6" t="s">
        <v>350</v>
      </c>
      <c r="I42" s="2" t="s">
        <v>9</v>
      </c>
      <c r="J42" s="3">
        <v>60</v>
      </c>
      <c r="K42" s="3">
        <v>122</v>
      </c>
      <c r="L42" s="788"/>
    </row>
    <row r="43" spans="1:12" s="25" customFormat="1" ht="19.5" customHeight="1" x14ac:dyDescent="0.3">
      <c r="A43" s="1089">
        <v>2</v>
      </c>
      <c r="B43" s="6" t="s">
        <v>105</v>
      </c>
      <c r="C43" s="2" t="s">
        <v>104</v>
      </c>
      <c r="D43" s="3">
        <v>50</v>
      </c>
      <c r="E43" s="3">
        <v>166.1</v>
      </c>
      <c r="F43" s="593">
        <v>50</v>
      </c>
      <c r="G43" s="1089">
        <v>2</v>
      </c>
      <c r="H43" s="6" t="s">
        <v>105</v>
      </c>
      <c r="I43" s="2" t="s">
        <v>104</v>
      </c>
      <c r="J43" s="3">
        <v>50</v>
      </c>
      <c r="K43" s="3">
        <v>166.1</v>
      </c>
      <c r="L43" s="788"/>
    </row>
    <row r="44" spans="1:12" s="50" customFormat="1" x14ac:dyDescent="0.3">
      <c r="A44" s="1089" t="s">
        <v>0</v>
      </c>
      <c r="B44" s="6" t="s">
        <v>260</v>
      </c>
      <c r="C44" s="2" t="s">
        <v>17</v>
      </c>
      <c r="D44" s="3">
        <v>22</v>
      </c>
      <c r="E44" s="3">
        <v>182.25</v>
      </c>
      <c r="F44" s="593">
        <v>52</v>
      </c>
      <c r="G44" s="1089" t="s">
        <v>0</v>
      </c>
      <c r="H44" s="6" t="s">
        <v>260</v>
      </c>
      <c r="I44" s="2" t="s">
        <v>44</v>
      </c>
      <c r="J44" s="3">
        <v>27</v>
      </c>
      <c r="K44" s="3">
        <v>218.7</v>
      </c>
      <c r="L44" s="792"/>
    </row>
    <row r="45" spans="1:12" s="50" customFormat="1" x14ac:dyDescent="0.3">
      <c r="A45" s="1089" t="s">
        <v>77</v>
      </c>
      <c r="B45" s="6" t="s">
        <v>69</v>
      </c>
      <c r="C45" s="2" t="s">
        <v>22</v>
      </c>
      <c r="D45" s="3">
        <v>25</v>
      </c>
      <c r="E45" s="3">
        <v>3.9199999999999995</v>
      </c>
      <c r="F45" s="1060"/>
      <c r="G45" s="1089" t="s">
        <v>77</v>
      </c>
      <c r="H45" s="6" t="s">
        <v>69</v>
      </c>
      <c r="I45" s="2" t="s">
        <v>22</v>
      </c>
      <c r="J45" s="3">
        <v>25</v>
      </c>
      <c r="K45" s="3">
        <v>3.9199999999999995</v>
      </c>
      <c r="L45" s="786"/>
    </row>
    <row r="46" spans="1:12" s="25" customFormat="1" x14ac:dyDescent="0.3">
      <c r="A46" s="1089" t="s">
        <v>23</v>
      </c>
      <c r="B46" s="6" t="s">
        <v>194</v>
      </c>
      <c r="C46" s="2" t="s">
        <v>2</v>
      </c>
      <c r="D46" s="3">
        <v>30</v>
      </c>
      <c r="E46" s="3">
        <v>92</v>
      </c>
      <c r="F46" s="594">
        <v>50</v>
      </c>
      <c r="G46" s="1089" t="s">
        <v>23</v>
      </c>
      <c r="H46" s="6" t="s">
        <v>194</v>
      </c>
      <c r="I46" s="2" t="s">
        <v>2</v>
      </c>
      <c r="J46" s="3">
        <v>30</v>
      </c>
      <c r="K46" s="3">
        <v>92</v>
      </c>
      <c r="L46" s="788"/>
    </row>
    <row r="47" spans="1:12" s="50" customFormat="1" x14ac:dyDescent="0.3">
      <c r="A47" s="1089" t="s">
        <v>51</v>
      </c>
      <c r="B47" s="6" t="s">
        <v>107</v>
      </c>
      <c r="C47" s="2" t="s">
        <v>14</v>
      </c>
      <c r="D47" s="3">
        <v>3.4</v>
      </c>
      <c r="E47" s="3">
        <v>93.2</v>
      </c>
      <c r="F47" s="593">
        <v>3.4</v>
      </c>
      <c r="G47" s="1089" t="s">
        <v>51</v>
      </c>
      <c r="H47" s="6" t="s">
        <v>107</v>
      </c>
      <c r="I47" s="2" t="s">
        <v>14</v>
      </c>
      <c r="J47" s="3">
        <v>3.4</v>
      </c>
      <c r="K47" s="3">
        <v>93.2</v>
      </c>
      <c r="L47" s="786"/>
    </row>
    <row r="48" spans="1:12" s="50" customFormat="1" x14ac:dyDescent="0.3">
      <c r="A48" s="1089" t="s">
        <v>15</v>
      </c>
      <c r="B48" s="6" t="s">
        <v>108</v>
      </c>
      <c r="C48" s="2" t="s">
        <v>65</v>
      </c>
      <c r="D48" s="3">
        <v>1.2</v>
      </c>
      <c r="E48" s="3">
        <v>21.5</v>
      </c>
      <c r="F48" s="1060">
        <v>1.2</v>
      </c>
      <c r="G48" s="1089" t="s">
        <v>15</v>
      </c>
      <c r="H48" s="6" t="s">
        <v>108</v>
      </c>
      <c r="I48" s="2" t="s">
        <v>65</v>
      </c>
      <c r="J48" s="3">
        <v>1.2</v>
      </c>
      <c r="K48" s="3">
        <v>21.5</v>
      </c>
      <c r="L48" s="786"/>
    </row>
    <row r="49" spans="1:12" s="25" customFormat="1" ht="19.5" customHeight="1" x14ac:dyDescent="0.3">
      <c r="A49" s="1089" t="s">
        <v>53</v>
      </c>
      <c r="B49" s="6" t="s">
        <v>133</v>
      </c>
      <c r="C49" s="2" t="s">
        <v>5</v>
      </c>
      <c r="D49" s="3">
        <v>50</v>
      </c>
      <c r="E49" s="3">
        <v>133.5</v>
      </c>
      <c r="F49" s="594">
        <v>30</v>
      </c>
      <c r="G49" s="1089" t="s">
        <v>53</v>
      </c>
      <c r="H49" s="6" t="s">
        <v>31</v>
      </c>
      <c r="I49" s="2" t="s">
        <v>5</v>
      </c>
      <c r="J49" s="3">
        <v>50</v>
      </c>
      <c r="K49" s="3">
        <v>149.1</v>
      </c>
      <c r="L49" s="788"/>
    </row>
    <row r="50" spans="1:12" s="25" customFormat="1" ht="19.5" customHeight="1" x14ac:dyDescent="0.3">
      <c r="A50" s="1089"/>
      <c r="B50" s="6"/>
      <c r="C50" s="2"/>
      <c r="D50" s="3"/>
      <c r="E50" s="3"/>
      <c r="F50" s="657"/>
      <c r="G50" s="5"/>
      <c r="H50" s="6"/>
      <c r="I50" s="2"/>
      <c r="J50" s="3"/>
      <c r="K50" s="3"/>
      <c r="L50" s="788"/>
    </row>
    <row r="51" spans="1:12" s="50" customFormat="1" x14ac:dyDescent="0.3">
      <c r="A51" s="5"/>
      <c r="B51" s="6"/>
      <c r="C51" s="2"/>
      <c r="D51" s="3"/>
      <c r="E51" s="3"/>
      <c r="F51" s="657"/>
      <c r="G51" s="5"/>
      <c r="H51" s="6"/>
      <c r="I51" s="2"/>
      <c r="J51" s="3"/>
      <c r="K51" s="3"/>
      <c r="L51" s="792"/>
    </row>
    <row r="52" spans="1:12" s="25" customFormat="1" x14ac:dyDescent="0.3">
      <c r="A52" s="1089"/>
      <c r="B52" s="6"/>
      <c r="C52" s="2" t="s">
        <v>128</v>
      </c>
      <c r="D52" s="3">
        <f>SUM(D42:D51)</f>
        <v>241.6</v>
      </c>
      <c r="E52" s="3">
        <f>SUM(E42:E51)</f>
        <v>814.47</v>
      </c>
      <c r="F52" s="1099"/>
      <c r="G52" s="1089"/>
      <c r="H52" s="6"/>
      <c r="I52" s="2" t="s">
        <v>128</v>
      </c>
      <c r="J52" s="3">
        <f>SUM(J42:J51)</f>
        <v>246.6</v>
      </c>
      <c r="K52" s="3">
        <f>SUM(K42:K51)</f>
        <v>866.5200000000001</v>
      </c>
      <c r="L52" s="788"/>
    </row>
    <row r="53" spans="1:12" s="25" customFormat="1" x14ac:dyDescent="0.3">
      <c r="A53" s="5"/>
      <c r="B53" s="6"/>
      <c r="C53" s="2"/>
      <c r="D53" s="3"/>
      <c r="E53" s="3"/>
      <c r="F53" s="1099"/>
      <c r="G53" s="5"/>
      <c r="H53" s="6"/>
      <c r="I53" s="2"/>
      <c r="J53" s="3"/>
      <c r="K53" s="3"/>
      <c r="L53" s="788"/>
    </row>
    <row r="54" spans="1:12" s="25" customFormat="1" x14ac:dyDescent="0.3">
      <c r="A54" s="5"/>
      <c r="B54" s="6"/>
      <c r="C54" s="2"/>
      <c r="D54" s="3"/>
      <c r="E54" s="3"/>
      <c r="F54" s="1099"/>
      <c r="G54" s="5"/>
      <c r="H54" s="6"/>
      <c r="I54" s="2"/>
      <c r="J54" s="3"/>
      <c r="K54" s="3"/>
      <c r="L54" s="788"/>
    </row>
    <row r="55" spans="1:12" s="25" customFormat="1" x14ac:dyDescent="0.3">
      <c r="A55" s="1089"/>
      <c r="B55" s="6"/>
      <c r="C55" s="2" t="s">
        <v>136</v>
      </c>
      <c r="D55" s="3">
        <f>+D52+D26</f>
        <v>489.4</v>
      </c>
      <c r="E55" s="3">
        <f>+E52+E26</f>
        <v>1534.37</v>
      </c>
      <c r="F55" s="1099"/>
      <c r="G55" s="3"/>
      <c r="H55" s="3"/>
      <c r="I55" s="3" t="s">
        <v>136</v>
      </c>
      <c r="J55" s="3">
        <f>+J52+J26</f>
        <v>494.4</v>
      </c>
      <c r="K55" s="3">
        <f>+K52+K26</f>
        <v>1586.42</v>
      </c>
      <c r="L55" s="788"/>
    </row>
    <row r="56" spans="1:12" s="25" customFormat="1" ht="18.75" customHeight="1" x14ac:dyDescent="0.3">
      <c r="B56" s="20"/>
      <c r="C56" s="20"/>
      <c r="E56" s="24"/>
      <c r="F56" s="1099"/>
      <c r="H56" s="20"/>
      <c r="I56" s="20"/>
      <c r="K56" s="24"/>
      <c r="L56" s="788"/>
    </row>
    <row r="57" spans="1:12" s="25" customFormat="1" ht="18.75" customHeight="1" x14ac:dyDescent="0.3">
      <c r="B57" s="20"/>
      <c r="C57" s="20"/>
      <c r="E57" s="24"/>
      <c r="F57" s="1100"/>
      <c r="H57" s="20"/>
      <c r="I57" s="20"/>
      <c r="K57" s="24"/>
      <c r="L57" s="788"/>
    </row>
    <row r="58" spans="1:12" s="25" customFormat="1" ht="18.75" customHeight="1" x14ac:dyDescent="0.3">
      <c r="B58" s="20"/>
      <c r="C58" s="20"/>
      <c r="E58" s="24"/>
      <c r="F58" s="1100"/>
      <c r="H58" s="20"/>
      <c r="I58" s="20"/>
      <c r="K58" s="24"/>
      <c r="L58" s="788"/>
    </row>
    <row r="59" spans="1:12" s="25" customFormat="1" x14ac:dyDescent="0.3">
      <c r="A59" s="461"/>
      <c r="B59" s="36"/>
      <c r="C59" s="462"/>
      <c r="D59" s="463"/>
      <c r="E59" s="463"/>
      <c r="F59" s="659"/>
      <c r="G59" s="463"/>
      <c r="H59" s="463"/>
      <c r="I59" s="463"/>
      <c r="J59" s="463"/>
      <c r="K59" s="463"/>
      <c r="L59" s="788"/>
    </row>
    <row r="60" spans="1:12" s="25" customFormat="1" ht="18.75" customHeight="1" x14ac:dyDescent="0.3">
      <c r="B60" s="37" t="s">
        <v>130</v>
      </c>
      <c r="D60" s="94" t="s">
        <v>131</v>
      </c>
      <c r="E60" s="20"/>
      <c r="F60" s="606"/>
      <c r="H60" s="37" t="s">
        <v>130</v>
      </c>
      <c r="J60" s="94" t="s">
        <v>131</v>
      </c>
      <c r="K60" s="20"/>
      <c r="L60" s="788"/>
    </row>
    <row r="61" spans="1:12" s="25" customFormat="1" ht="51.75" customHeight="1" x14ac:dyDescent="0.3">
      <c r="B61" s="38" t="s">
        <v>132</v>
      </c>
      <c r="D61" s="38" t="s">
        <v>140</v>
      </c>
      <c r="E61" s="39"/>
      <c r="F61" s="606"/>
      <c r="H61" s="38" t="s">
        <v>139</v>
      </c>
      <c r="J61" s="38" t="s">
        <v>140</v>
      </c>
      <c r="K61" s="39"/>
      <c r="L61" s="788"/>
    </row>
    <row r="62" spans="1:12" s="25" customFormat="1" ht="22.5" customHeight="1" x14ac:dyDescent="0.3">
      <c r="B62" s="38"/>
      <c r="D62" s="38"/>
      <c r="E62" s="39"/>
      <c r="F62" s="606"/>
      <c r="G62" s="38"/>
      <c r="I62" s="38"/>
      <c r="J62" s="39"/>
      <c r="K62" s="38"/>
      <c r="L62" s="788"/>
    </row>
    <row r="63" spans="1:12" s="25" customFormat="1" ht="18.75" customHeight="1" x14ac:dyDescent="0.3">
      <c r="A63" s="419"/>
      <c r="B63" s="456"/>
      <c r="C63" s="456"/>
      <c r="D63" s="456"/>
      <c r="E63" s="456"/>
      <c r="F63" s="656"/>
      <c r="G63" s="96"/>
      <c r="H63" s="19"/>
      <c r="I63" s="19"/>
      <c r="J63" s="19"/>
      <c r="K63" s="19"/>
      <c r="L63" s="788"/>
    </row>
    <row r="64" spans="1:12" x14ac:dyDescent="0.3">
      <c r="A64" s="25"/>
      <c r="G64" s="25"/>
    </row>
    <row r="65" spans="1:16" s="25" customFormat="1" ht="18.75" customHeight="1" x14ac:dyDescent="0.3">
      <c r="B65" s="22" t="s">
        <v>115</v>
      </c>
      <c r="C65" s="20"/>
      <c r="D65" s="20"/>
      <c r="E65" s="20"/>
      <c r="F65" s="656"/>
      <c r="H65" s="22" t="s">
        <v>115</v>
      </c>
      <c r="I65" s="20"/>
      <c r="J65" s="20"/>
      <c r="K65" s="20"/>
      <c r="L65" s="788"/>
    </row>
    <row r="66" spans="1:16" s="25" customFormat="1" ht="18.75" customHeight="1" x14ac:dyDescent="0.3">
      <c r="B66" s="22" t="s">
        <v>137</v>
      </c>
      <c r="C66" s="20"/>
      <c r="D66" s="20"/>
      <c r="E66" s="20"/>
      <c r="F66" s="606"/>
      <c r="H66" s="22" t="s">
        <v>138</v>
      </c>
      <c r="I66" s="20"/>
      <c r="J66" s="20"/>
      <c r="K66" s="20"/>
      <c r="L66" s="788"/>
    </row>
    <row r="67" spans="1:16" s="25" customFormat="1" ht="18.75" customHeight="1" x14ac:dyDescent="0.3">
      <c r="B67" s="20"/>
      <c r="C67" s="20"/>
      <c r="D67" s="20"/>
      <c r="E67" s="20"/>
      <c r="F67" s="606"/>
      <c r="H67" s="20"/>
      <c r="I67" s="20"/>
      <c r="J67" s="20"/>
      <c r="K67" s="20"/>
      <c r="L67" s="788"/>
    </row>
    <row r="68" spans="1:16" s="25" customFormat="1" ht="18.75" customHeight="1" x14ac:dyDescent="0.3">
      <c r="B68" s="20"/>
      <c r="C68" s="20"/>
      <c r="E68" s="603" t="s">
        <v>116</v>
      </c>
      <c r="F68" s="606"/>
      <c r="H68" s="20"/>
      <c r="I68" s="20"/>
      <c r="K68" s="603" t="s">
        <v>116</v>
      </c>
      <c r="L68" s="789"/>
      <c r="M68" s="603"/>
      <c r="N68" s="603"/>
      <c r="O68" s="603"/>
      <c r="P68" s="603"/>
    </row>
    <row r="69" spans="1:16" s="25" customFormat="1" ht="18.75" customHeight="1" x14ac:dyDescent="0.3">
      <c r="B69" s="20"/>
      <c r="C69" s="20"/>
      <c r="E69" s="603" t="s">
        <v>134</v>
      </c>
      <c r="F69" s="606"/>
      <c r="H69" s="20"/>
      <c r="I69" s="20"/>
      <c r="K69" s="603" t="s">
        <v>134</v>
      </c>
      <c r="L69" s="789"/>
      <c r="M69" s="603"/>
      <c r="N69" s="603"/>
      <c r="O69" s="603"/>
      <c r="P69" s="603"/>
    </row>
    <row r="70" spans="1:16" s="25" customFormat="1" ht="18.75" customHeight="1" x14ac:dyDescent="0.3">
      <c r="B70" s="20"/>
      <c r="C70" s="20"/>
      <c r="E70" s="603" t="s">
        <v>117</v>
      </c>
      <c r="F70" s="606"/>
      <c r="H70" s="20"/>
      <c r="I70" s="20"/>
      <c r="K70" s="603" t="s">
        <v>117</v>
      </c>
      <c r="L70" s="789"/>
      <c r="M70" s="603"/>
      <c r="N70" s="603"/>
      <c r="O70" s="603"/>
      <c r="P70" s="603"/>
    </row>
    <row r="71" spans="1:16" s="25" customFormat="1" ht="18.75" customHeight="1" x14ac:dyDescent="0.3">
      <c r="B71" s="20"/>
      <c r="C71" s="20"/>
      <c r="E71" s="603" t="s">
        <v>417</v>
      </c>
      <c r="F71" s="606"/>
      <c r="H71" s="20"/>
      <c r="I71" s="20"/>
      <c r="K71" s="603" t="s">
        <v>417</v>
      </c>
      <c r="L71" s="789"/>
      <c r="M71" s="603"/>
      <c r="N71" s="603"/>
      <c r="O71" s="603"/>
      <c r="P71" s="603"/>
    </row>
    <row r="72" spans="1:16" s="25" customFormat="1" ht="18.75" customHeight="1" x14ac:dyDescent="0.3">
      <c r="B72" s="20"/>
      <c r="C72" s="20"/>
      <c r="D72" s="20"/>
      <c r="E72" s="20"/>
      <c r="F72" s="656"/>
      <c r="H72" s="20"/>
      <c r="I72" s="20"/>
      <c r="J72" s="20"/>
      <c r="K72" s="20"/>
      <c r="L72" s="788"/>
    </row>
    <row r="73" spans="1:16" s="25" customFormat="1" ht="18.75" customHeight="1" x14ac:dyDescent="0.3">
      <c r="B73" s="20"/>
      <c r="C73" s="20"/>
      <c r="D73" s="20"/>
      <c r="E73" s="20"/>
      <c r="F73" s="656"/>
      <c r="G73" s="656"/>
      <c r="H73" s="656"/>
      <c r="I73" s="20"/>
      <c r="J73" s="20"/>
      <c r="K73" s="20"/>
      <c r="L73" s="788"/>
    </row>
    <row r="74" spans="1:16" s="25" customFormat="1" ht="18.75" customHeight="1" x14ac:dyDescent="0.3">
      <c r="B74" s="20"/>
      <c r="C74" s="20"/>
      <c r="D74" s="20"/>
      <c r="E74" s="20"/>
      <c r="F74" s="656"/>
      <c r="H74" s="20"/>
      <c r="I74" s="20"/>
      <c r="J74" s="20"/>
      <c r="K74" s="20"/>
      <c r="L74" s="788"/>
    </row>
    <row r="75" spans="1:16" s="25" customFormat="1" ht="18.75" customHeight="1" x14ac:dyDescent="0.3">
      <c r="B75" s="1612" t="s">
        <v>119</v>
      </c>
      <c r="C75" s="1612"/>
      <c r="D75" s="1612"/>
      <c r="E75" s="26"/>
      <c r="F75" s="606"/>
      <c r="H75" s="1612" t="s">
        <v>119</v>
      </c>
      <c r="I75" s="1612"/>
      <c r="J75" s="1612"/>
      <c r="K75" s="26"/>
      <c r="L75" s="788"/>
    </row>
    <row r="76" spans="1:16" s="25" customFormat="1" ht="18.75" customHeight="1" x14ac:dyDescent="0.3">
      <c r="B76" s="1610">
        <v>45384</v>
      </c>
      <c r="C76" s="1610"/>
      <c r="D76" s="1610"/>
      <c r="E76" s="27"/>
      <c r="F76" s="606"/>
      <c r="H76" s="1610">
        <f>B76</f>
        <v>45384</v>
      </c>
      <c r="I76" s="1610"/>
      <c r="J76" s="1610"/>
      <c r="K76" s="27"/>
      <c r="L76" s="788"/>
    </row>
    <row r="77" spans="1:16" s="25" customFormat="1" ht="18.75" customHeight="1" x14ac:dyDescent="0.3">
      <c r="B77" s="20"/>
      <c r="C77" s="20"/>
      <c r="D77" s="20"/>
      <c r="E77" s="27"/>
      <c r="F77" s="606"/>
      <c r="H77" s="20"/>
      <c r="I77" s="20"/>
      <c r="J77" s="20"/>
      <c r="K77" s="27"/>
      <c r="L77" s="788"/>
    </row>
    <row r="78" spans="1:16" s="25" customFormat="1" ht="18.75" customHeight="1" x14ac:dyDescent="0.3">
      <c r="B78" s="1088"/>
      <c r="C78" s="20"/>
      <c r="D78" s="20"/>
      <c r="E78" s="27"/>
      <c r="F78" s="606"/>
      <c r="H78" s="1088"/>
      <c r="I78" s="20"/>
      <c r="J78" s="20"/>
      <c r="K78" s="27"/>
      <c r="L78" s="788"/>
    </row>
    <row r="79" spans="1:16" s="25" customFormat="1" ht="18.75" customHeight="1" x14ac:dyDescent="0.3">
      <c r="A79" s="28" t="s">
        <v>120</v>
      </c>
      <c r="B79" s="29" t="s">
        <v>121</v>
      </c>
      <c r="C79" s="1611" t="s">
        <v>122</v>
      </c>
      <c r="D79" s="1611"/>
      <c r="E79" s="1611"/>
      <c r="F79" s="606"/>
      <c r="G79" s="28" t="s">
        <v>120</v>
      </c>
      <c r="H79" s="29" t="s">
        <v>121</v>
      </c>
      <c r="I79" s="1611" t="s">
        <v>123</v>
      </c>
      <c r="J79" s="1611"/>
      <c r="K79" s="1611"/>
      <c r="L79" s="788"/>
    </row>
    <row r="80" spans="1:16" s="25" customFormat="1" ht="18.75" customHeight="1" x14ac:dyDescent="0.3">
      <c r="A80" s="28" t="s">
        <v>124</v>
      </c>
      <c r="B80" s="28" t="s">
        <v>265</v>
      </c>
      <c r="C80" s="29" t="s">
        <v>125</v>
      </c>
      <c r="D80" s="1089" t="s">
        <v>126</v>
      </c>
      <c r="E80" s="1089" t="s">
        <v>127</v>
      </c>
      <c r="F80" s="606"/>
      <c r="G80" s="28" t="s">
        <v>124</v>
      </c>
      <c r="H80" s="28" t="s">
        <v>265</v>
      </c>
      <c r="I80" s="29" t="s">
        <v>125</v>
      </c>
      <c r="J80" s="1089" t="s">
        <v>126</v>
      </c>
      <c r="K80" s="1089" t="s">
        <v>127</v>
      </c>
      <c r="L80" s="788"/>
    </row>
    <row r="81" spans="1:18" s="25" customFormat="1" x14ac:dyDescent="0.3">
      <c r="A81" s="1089" t="s">
        <v>8</v>
      </c>
      <c r="B81" s="6" t="s">
        <v>27</v>
      </c>
      <c r="C81" s="2" t="s">
        <v>28</v>
      </c>
      <c r="D81" s="3">
        <v>65</v>
      </c>
      <c r="E81" s="3">
        <v>178</v>
      </c>
      <c r="F81" s="681"/>
      <c r="G81" s="1089" t="s">
        <v>8</v>
      </c>
      <c r="H81" s="6" t="s">
        <v>27</v>
      </c>
      <c r="I81" s="2" t="s">
        <v>7</v>
      </c>
      <c r="J81" s="3">
        <v>85</v>
      </c>
      <c r="K81" s="3">
        <v>223</v>
      </c>
      <c r="L81" s="788"/>
    </row>
    <row r="82" spans="1:18" s="25" customFormat="1" x14ac:dyDescent="0.3">
      <c r="A82" s="1089" t="s">
        <v>3</v>
      </c>
      <c r="B82" s="6" t="s">
        <v>61</v>
      </c>
      <c r="C82" s="2" t="s">
        <v>17</v>
      </c>
      <c r="D82" s="3">
        <v>30</v>
      </c>
      <c r="E82" s="3">
        <v>180</v>
      </c>
      <c r="F82" s="606"/>
      <c r="G82" s="1089" t="s">
        <v>3</v>
      </c>
      <c r="H82" s="6" t="s">
        <v>61</v>
      </c>
      <c r="I82" s="2" t="s">
        <v>44</v>
      </c>
      <c r="J82" s="3">
        <v>35</v>
      </c>
      <c r="K82" s="3">
        <v>216</v>
      </c>
      <c r="L82" s="788"/>
    </row>
    <row r="83" spans="1:18" s="50" customFormat="1" x14ac:dyDescent="0.3">
      <c r="A83" s="1089" t="s">
        <v>0</v>
      </c>
      <c r="B83" s="6" t="s">
        <v>69</v>
      </c>
      <c r="C83" s="2" t="s">
        <v>22</v>
      </c>
      <c r="D83" s="3">
        <v>25</v>
      </c>
      <c r="E83" s="3">
        <v>3.9199999999999995</v>
      </c>
      <c r="F83" s="656"/>
      <c r="G83" s="1089" t="s">
        <v>0</v>
      </c>
      <c r="H83" s="6" t="s">
        <v>69</v>
      </c>
      <c r="I83" s="2" t="s">
        <v>22</v>
      </c>
      <c r="J83" s="3">
        <v>25</v>
      </c>
      <c r="K83" s="3">
        <v>3.9199999999999995</v>
      </c>
      <c r="L83" s="786"/>
    </row>
    <row r="84" spans="1:18" s="50" customFormat="1" x14ac:dyDescent="0.3">
      <c r="A84" s="1089" t="s">
        <v>77</v>
      </c>
      <c r="B84" s="6" t="s">
        <v>271</v>
      </c>
      <c r="C84" s="2" t="s">
        <v>2</v>
      </c>
      <c r="D84" s="3">
        <v>7</v>
      </c>
      <c r="E84" s="3">
        <v>36.6</v>
      </c>
      <c r="F84" s="606"/>
      <c r="G84" s="1089" t="s">
        <v>77</v>
      </c>
      <c r="H84" s="6" t="s">
        <v>271</v>
      </c>
      <c r="I84" s="2" t="s">
        <v>2</v>
      </c>
      <c r="J84" s="3">
        <v>7</v>
      </c>
      <c r="K84" s="3">
        <v>36.6</v>
      </c>
      <c r="L84" s="788"/>
      <c r="M84" s="25"/>
      <c r="N84" s="25"/>
      <c r="O84" s="25"/>
      <c r="P84" s="25"/>
      <c r="Q84" s="25"/>
      <c r="R84" s="25"/>
    </row>
    <row r="85" spans="1:18" s="50" customFormat="1" x14ac:dyDescent="0.3">
      <c r="A85" s="1089" t="s">
        <v>23</v>
      </c>
      <c r="B85" s="6" t="s">
        <v>107</v>
      </c>
      <c r="C85" s="2" t="s">
        <v>14</v>
      </c>
      <c r="D85" s="3">
        <v>3.4</v>
      </c>
      <c r="E85" s="3">
        <v>93.2</v>
      </c>
      <c r="F85" s="606"/>
      <c r="G85" s="1089" t="s">
        <v>23</v>
      </c>
      <c r="H85" s="6" t="s">
        <v>107</v>
      </c>
      <c r="I85" s="2" t="s">
        <v>14</v>
      </c>
      <c r="J85" s="3">
        <v>3.4</v>
      </c>
      <c r="K85" s="3">
        <v>93.2</v>
      </c>
      <c r="L85" s="786"/>
    </row>
    <row r="86" spans="1:18" s="50" customFormat="1" x14ac:dyDescent="0.3">
      <c r="A86" s="1089" t="s">
        <v>51</v>
      </c>
      <c r="B86" s="6" t="s">
        <v>93</v>
      </c>
      <c r="C86" s="2" t="s">
        <v>2</v>
      </c>
      <c r="D86" s="3">
        <v>75</v>
      </c>
      <c r="E86" s="3">
        <v>92</v>
      </c>
      <c r="F86" s="605"/>
      <c r="G86" s="1089" t="s">
        <v>51</v>
      </c>
      <c r="H86" s="6" t="s">
        <v>93</v>
      </c>
      <c r="I86" s="2" t="s">
        <v>2</v>
      </c>
      <c r="J86" s="3">
        <v>75</v>
      </c>
      <c r="K86" s="3">
        <v>92</v>
      </c>
      <c r="L86" s="786"/>
    </row>
    <row r="87" spans="1:18" s="25" customFormat="1" ht="19.5" customHeight="1" x14ac:dyDescent="0.3">
      <c r="A87" s="5">
        <v>7</v>
      </c>
      <c r="B87" s="6" t="s">
        <v>80</v>
      </c>
      <c r="C87" s="2" t="s">
        <v>5</v>
      </c>
      <c r="D87" s="3">
        <v>30</v>
      </c>
      <c r="E87" s="3">
        <v>124.6</v>
      </c>
      <c r="F87" s="606"/>
      <c r="G87" s="5">
        <v>7</v>
      </c>
      <c r="H87" s="6" t="s">
        <v>80</v>
      </c>
      <c r="I87" s="2" t="s">
        <v>5</v>
      </c>
      <c r="J87" s="3">
        <v>30</v>
      </c>
      <c r="K87" s="3">
        <v>124.6</v>
      </c>
      <c r="L87" s="788"/>
    </row>
    <row r="88" spans="1:18" s="25" customFormat="1" x14ac:dyDescent="0.3">
      <c r="A88" s="5"/>
      <c r="B88" s="6"/>
      <c r="C88" s="2"/>
      <c r="D88" s="3"/>
      <c r="E88" s="3"/>
      <c r="F88" s="593"/>
      <c r="G88" s="5"/>
      <c r="H88" s="6"/>
      <c r="I88" s="2"/>
      <c r="J88" s="3"/>
      <c r="K88" s="3"/>
      <c r="L88" s="788"/>
    </row>
    <row r="89" spans="1:18" s="25" customFormat="1" x14ac:dyDescent="0.3">
      <c r="A89" s="5"/>
      <c r="B89" s="6"/>
      <c r="C89" s="2" t="s">
        <v>128</v>
      </c>
      <c r="D89" s="3">
        <f>SUM(D81:D87)</f>
        <v>235.4</v>
      </c>
      <c r="E89" s="3">
        <f>SUM(E81:E87)</f>
        <v>708.32</v>
      </c>
      <c r="F89" s="593"/>
      <c r="G89" s="5"/>
      <c r="H89" s="6"/>
      <c r="I89" s="2" t="s">
        <v>128</v>
      </c>
      <c r="J89" s="3">
        <f>SUM(J81:J87)</f>
        <v>260.39999999999998</v>
      </c>
      <c r="K89" s="3">
        <f>SUM(K81:K87)</f>
        <v>789.32</v>
      </c>
      <c r="L89" s="788"/>
    </row>
    <row r="90" spans="1:18" s="25" customFormat="1" hidden="1" x14ac:dyDescent="0.3">
      <c r="A90" s="5"/>
      <c r="B90" s="6"/>
      <c r="C90" s="2"/>
      <c r="D90" s="3"/>
      <c r="E90" s="3"/>
      <c r="F90" s="593"/>
      <c r="G90" s="5"/>
      <c r="H90" s="6"/>
      <c r="I90" s="2"/>
      <c r="J90" s="3"/>
      <c r="K90" s="3"/>
      <c r="L90" s="788"/>
    </row>
    <row r="91" spans="1:18" s="25" customFormat="1" hidden="1" x14ac:dyDescent="0.3">
      <c r="A91" s="5">
        <v>1</v>
      </c>
      <c r="B91" s="6" t="s">
        <v>1</v>
      </c>
      <c r="C91" s="2" t="s">
        <v>5</v>
      </c>
      <c r="D91" s="3">
        <v>200</v>
      </c>
      <c r="E91" s="3">
        <v>86</v>
      </c>
      <c r="F91" s="593"/>
      <c r="G91" s="5">
        <v>1</v>
      </c>
      <c r="H91" s="6" t="s">
        <v>1</v>
      </c>
      <c r="I91" s="2" t="s">
        <v>5</v>
      </c>
      <c r="J91" s="3">
        <v>200</v>
      </c>
      <c r="K91" s="3">
        <v>86</v>
      </c>
      <c r="L91" s="788"/>
    </row>
    <row r="92" spans="1:18" s="25" customFormat="1" hidden="1" x14ac:dyDescent="0.3">
      <c r="A92" s="5">
        <v>2</v>
      </c>
      <c r="B92" s="6" t="s">
        <v>238</v>
      </c>
      <c r="C92" s="2" t="s">
        <v>251</v>
      </c>
      <c r="D92" s="3">
        <v>225</v>
      </c>
      <c r="E92" s="3">
        <v>114</v>
      </c>
      <c r="F92" s="593"/>
      <c r="G92" s="5">
        <v>2</v>
      </c>
      <c r="H92" s="6" t="s">
        <v>238</v>
      </c>
      <c r="I92" s="2" t="s">
        <v>251</v>
      </c>
      <c r="J92" s="3">
        <v>225</v>
      </c>
      <c r="K92" s="3">
        <v>114</v>
      </c>
      <c r="L92" s="788"/>
    </row>
    <row r="93" spans="1:18" s="25" customFormat="1" hidden="1" x14ac:dyDescent="0.3">
      <c r="A93" s="5">
        <v>3</v>
      </c>
      <c r="B93" s="6" t="s">
        <v>93</v>
      </c>
      <c r="C93" s="2" t="s">
        <v>5</v>
      </c>
      <c r="D93" s="3">
        <v>135</v>
      </c>
      <c r="E93" s="3">
        <v>94.25</v>
      </c>
      <c r="F93" s="593"/>
      <c r="G93" s="5">
        <v>3</v>
      </c>
      <c r="H93" s="6" t="s">
        <v>93</v>
      </c>
      <c r="I93" s="2" t="s">
        <v>5</v>
      </c>
      <c r="J93" s="3">
        <v>135</v>
      </c>
      <c r="K93" s="3">
        <v>94.25</v>
      </c>
      <c r="L93" s="788"/>
    </row>
    <row r="94" spans="1:18" s="25" customFormat="1" hidden="1" x14ac:dyDescent="0.3">
      <c r="A94" s="5">
        <v>4</v>
      </c>
      <c r="B94" s="6" t="s">
        <v>253</v>
      </c>
      <c r="C94" s="2" t="s">
        <v>218</v>
      </c>
      <c r="D94" s="3">
        <v>125</v>
      </c>
      <c r="E94" s="3">
        <v>146.4</v>
      </c>
      <c r="F94" s="593"/>
      <c r="G94" s="5">
        <v>4</v>
      </c>
      <c r="H94" s="6" t="s">
        <v>253</v>
      </c>
      <c r="I94" s="2" t="s">
        <v>218</v>
      </c>
      <c r="J94" s="3">
        <v>125</v>
      </c>
      <c r="K94" s="3">
        <v>146.4</v>
      </c>
      <c r="L94" s="788"/>
    </row>
    <row r="95" spans="1:18" s="25" customFormat="1" hidden="1" x14ac:dyDescent="0.3">
      <c r="A95" s="5">
        <v>5</v>
      </c>
      <c r="B95" s="6" t="s">
        <v>255</v>
      </c>
      <c r="C95" s="2" t="s">
        <v>218</v>
      </c>
      <c r="D95" s="3">
        <v>80</v>
      </c>
      <c r="E95" s="3">
        <v>105.16</v>
      </c>
      <c r="F95" s="593"/>
      <c r="G95" s="5">
        <v>5</v>
      </c>
      <c r="H95" s="6" t="s">
        <v>255</v>
      </c>
      <c r="I95" s="2" t="s">
        <v>218</v>
      </c>
      <c r="J95" s="3">
        <v>80</v>
      </c>
      <c r="K95" s="3">
        <v>105.16</v>
      </c>
      <c r="L95" s="788"/>
    </row>
    <row r="96" spans="1:18" s="25" customFormat="1" hidden="1" x14ac:dyDescent="0.3">
      <c r="A96" s="5">
        <v>6</v>
      </c>
      <c r="B96" s="6" t="s">
        <v>252</v>
      </c>
      <c r="C96" s="2" t="s">
        <v>251</v>
      </c>
      <c r="D96" s="3">
        <v>105</v>
      </c>
      <c r="E96" s="3">
        <v>142</v>
      </c>
      <c r="F96" s="593"/>
      <c r="G96" s="5">
        <v>6</v>
      </c>
      <c r="H96" s="6" t="s">
        <v>252</v>
      </c>
      <c r="I96" s="2" t="s">
        <v>251</v>
      </c>
      <c r="J96" s="3">
        <v>105</v>
      </c>
      <c r="K96" s="3">
        <v>142</v>
      </c>
      <c r="L96" s="788"/>
    </row>
    <row r="97" spans="1:12" s="25" customFormat="1" hidden="1" x14ac:dyDescent="0.3">
      <c r="A97" s="5">
        <v>7</v>
      </c>
      <c r="B97" s="6" t="s">
        <v>254</v>
      </c>
      <c r="C97" s="2" t="s">
        <v>218</v>
      </c>
      <c r="D97" s="3">
        <v>120</v>
      </c>
      <c r="E97" s="3">
        <v>144</v>
      </c>
      <c r="F97" s="593"/>
      <c r="G97" s="5">
        <v>7</v>
      </c>
      <c r="H97" s="6" t="s">
        <v>254</v>
      </c>
      <c r="I97" s="2" t="s">
        <v>218</v>
      </c>
      <c r="J97" s="3">
        <v>120</v>
      </c>
      <c r="K97" s="3">
        <v>144</v>
      </c>
      <c r="L97" s="788"/>
    </row>
    <row r="98" spans="1:12" s="25" customFormat="1" hidden="1" x14ac:dyDescent="0.3">
      <c r="A98" s="5">
        <v>8</v>
      </c>
      <c r="B98" s="6" t="s">
        <v>31</v>
      </c>
      <c r="C98" s="2" t="s">
        <v>5</v>
      </c>
      <c r="D98" s="3">
        <v>55</v>
      </c>
      <c r="E98" s="3">
        <v>88</v>
      </c>
      <c r="F98" s="593"/>
      <c r="G98" s="5">
        <v>8</v>
      </c>
      <c r="H98" s="6" t="s">
        <v>31</v>
      </c>
      <c r="I98" s="2" t="s">
        <v>5</v>
      </c>
      <c r="J98" s="3">
        <v>55</v>
      </c>
      <c r="K98" s="3">
        <v>88</v>
      </c>
      <c r="L98" s="788"/>
    </row>
    <row r="99" spans="1:12" s="50" customFormat="1" hidden="1" x14ac:dyDescent="0.3">
      <c r="A99" s="1089"/>
      <c r="B99" s="1"/>
      <c r="C99" s="1089"/>
      <c r="D99" s="7"/>
      <c r="E99" s="7"/>
      <c r="F99" s="593"/>
      <c r="G99" s="1089"/>
      <c r="H99" s="1"/>
      <c r="I99" s="1089"/>
      <c r="J99" s="7"/>
      <c r="K99" s="7"/>
      <c r="L99" s="792"/>
    </row>
    <row r="100" spans="1:12" s="25" customFormat="1" hidden="1" x14ac:dyDescent="0.3">
      <c r="A100" s="5"/>
      <c r="B100" s="6"/>
      <c r="C100" s="2" t="s">
        <v>128</v>
      </c>
      <c r="D100" s="3">
        <v>1045</v>
      </c>
      <c r="E100" s="3">
        <v>919.81</v>
      </c>
      <c r="F100" s="593"/>
      <c r="G100" s="5"/>
      <c r="H100" s="6"/>
      <c r="I100" s="2" t="s">
        <v>128</v>
      </c>
      <c r="J100" s="3">
        <v>1045</v>
      </c>
      <c r="K100" s="3">
        <v>919.81</v>
      </c>
      <c r="L100" s="788"/>
    </row>
    <row r="101" spans="1:12" s="25" customFormat="1" hidden="1" x14ac:dyDescent="0.3">
      <c r="A101" s="5"/>
      <c r="B101" s="6"/>
      <c r="C101" s="2"/>
      <c r="D101" s="3"/>
      <c r="E101" s="3"/>
      <c r="F101" s="593"/>
      <c r="G101" s="5"/>
      <c r="H101" s="6"/>
      <c r="I101" s="2"/>
      <c r="J101" s="3"/>
      <c r="K101" s="3"/>
      <c r="L101" s="788"/>
    </row>
    <row r="102" spans="1:12" s="25" customFormat="1" x14ac:dyDescent="0.3">
      <c r="A102" s="5"/>
      <c r="B102" s="6"/>
      <c r="C102" s="2"/>
      <c r="D102" s="3"/>
      <c r="E102" s="3"/>
      <c r="F102" s="593"/>
      <c r="G102" s="5"/>
      <c r="H102" s="6"/>
      <c r="I102" s="2"/>
      <c r="J102" s="3"/>
      <c r="K102" s="3"/>
      <c r="L102" s="788"/>
    </row>
    <row r="103" spans="1:12" s="25" customFormat="1" x14ac:dyDescent="0.3">
      <c r="A103" s="5"/>
      <c r="B103" s="6"/>
      <c r="C103" s="2"/>
      <c r="D103" s="3"/>
      <c r="E103" s="3"/>
      <c r="F103" s="593"/>
      <c r="G103" s="5"/>
      <c r="H103" s="6"/>
      <c r="I103" s="2"/>
      <c r="J103" s="3"/>
      <c r="K103" s="3"/>
      <c r="L103" s="788"/>
    </row>
    <row r="104" spans="1:12" s="25" customFormat="1" x14ac:dyDescent="0.3">
      <c r="A104" s="28" t="s">
        <v>124</v>
      </c>
      <c r="B104" s="3" t="s">
        <v>259</v>
      </c>
      <c r="C104" s="2" t="s">
        <v>125</v>
      </c>
      <c r="D104" s="3" t="s">
        <v>126</v>
      </c>
      <c r="E104" s="3" t="s">
        <v>127</v>
      </c>
      <c r="F104" s="593"/>
      <c r="G104" s="28" t="s">
        <v>124</v>
      </c>
      <c r="H104" s="3" t="s">
        <v>247</v>
      </c>
      <c r="I104" s="2" t="s">
        <v>125</v>
      </c>
      <c r="J104" s="3" t="s">
        <v>126</v>
      </c>
      <c r="K104" s="3" t="s">
        <v>127</v>
      </c>
      <c r="L104" s="788"/>
    </row>
    <row r="105" spans="1:12" s="50" customFormat="1" x14ac:dyDescent="0.3">
      <c r="A105" s="1089">
        <v>1</v>
      </c>
      <c r="B105" s="6" t="s">
        <v>261</v>
      </c>
      <c r="C105" s="2" t="s">
        <v>9</v>
      </c>
      <c r="D105" s="3">
        <v>60</v>
      </c>
      <c r="E105" s="3">
        <v>105.25</v>
      </c>
      <c r="F105" s="606"/>
      <c r="G105" s="1089">
        <v>1</v>
      </c>
      <c r="H105" s="6" t="s">
        <v>261</v>
      </c>
      <c r="I105" s="2" t="s">
        <v>9</v>
      </c>
      <c r="J105" s="3">
        <v>60</v>
      </c>
      <c r="K105" s="3">
        <v>105.25</v>
      </c>
      <c r="L105" s="786"/>
    </row>
    <row r="106" spans="1:12" s="8" customFormat="1" x14ac:dyDescent="0.3">
      <c r="A106" s="1089" t="s">
        <v>3</v>
      </c>
      <c r="B106" s="6" t="s">
        <v>180</v>
      </c>
      <c r="C106" s="2" t="s">
        <v>7</v>
      </c>
      <c r="D106" s="3">
        <v>50</v>
      </c>
      <c r="E106" s="3">
        <v>196.125</v>
      </c>
      <c r="F106" s="606"/>
      <c r="G106" s="1089" t="s">
        <v>3</v>
      </c>
      <c r="H106" s="6" t="s">
        <v>180</v>
      </c>
      <c r="I106" s="2" t="s">
        <v>7</v>
      </c>
      <c r="J106" s="3">
        <v>50</v>
      </c>
      <c r="K106" s="3">
        <v>196.125</v>
      </c>
      <c r="L106" s="786"/>
    </row>
    <row r="107" spans="1:12" s="25" customFormat="1" x14ac:dyDescent="0.3">
      <c r="A107" s="1089" t="s">
        <v>0</v>
      </c>
      <c r="B107" s="6" t="s">
        <v>43</v>
      </c>
      <c r="C107" s="2" t="s">
        <v>17</v>
      </c>
      <c r="D107" s="3">
        <v>40</v>
      </c>
      <c r="E107" s="3">
        <v>242.70999999999998</v>
      </c>
      <c r="F107" s="606"/>
      <c r="G107" s="1089" t="s">
        <v>0</v>
      </c>
      <c r="H107" s="6" t="s">
        <v>43</v>
      </c>
      <c r="I107" s="2" t="s">
        <v>44</v>
      </c>
      <c r="J107" s="3">
        <v>50</v>
      </c>
      <c r="K107" s="3">
        <v>298.71999999999997</v>
      </c>
      <c r="L107" s="788"/>
    </row>
    <row r="108" spans="1:12" s="50" customFormat="1" x14ac:dyDescent="0.3">
      <c r="A108" s="1089" t="s">
        <v>77</v>
      </c>
      <c r="B108" s="6" t="s">
        <v>69</v>
      </c>
      <c r="C108" s="2" t="s">
        <v>22</v>
      </c>
      <c r="D108" s="3">
        <v>25</v>
      </c>
      <c r="E108" s="3">
        <v>3.9199999999999995</v>
      </c>
      <c r="F108" s="656"/>
      <c r="G108" s="1089" t="s">
        <v>77</v>
      </c>
      <c r="H108" s="6" t="s">
        <v>69</v>
      </c>
      <c r="I108" s="2" t="s">
        <v>22</v>
      </c>
      <c r="J108" s="3">
        <v>25</v>
      </c>
      <c r="K108" s="3">
        <v>3.9199999999999995</v>
      </c>
      <c r="L108" s="786"/>
    </row>
    <row r="109" spans="1:12" s="50" customFormat="1" x14ac:dyDescent="0.3">
      <c r="A109" s="1089" t="s">
        <v>23</v>
      </c>
      <c r="B109" s="6" t="s">
        <v>113</v>
      </c>
      <c r="C109" s="2" t="s">
        <v>2</v>
      </c>
      <c r="D109" s="3">
        <v>15</v>
      </c>
      <c r="E109" s="3">
        <v>94.2</v>
      </c>
      <c r="F109" s="656"/>
      <c r="G109" s="1089" t="s">
        <v>23</v>
      </c>
      <c r="H109" s="6" t="s">
        <v>113</v>
      </c>
      <c r="I109" s="2" t="s">
        <v>2</v>
      </c>
      <c r="J109" s="3">
        <v>15</v>
      </c>
      <c r="K109" s="3">
        <v>94.2</v>
      </c>
      <c r="L109" s="786"/>
    </row>
    <row r="110" spans="1:12" s="50" customFormat="1" x14ac:dyDescent="0.3">
      <c r="A110" s="1089" t="s">
        <v>51</v>
      </c>
      <c r="B110" s="6" t="s">
        <v>107</v>
      </c>
      <c r="C110" s="2" t="s">
        <v>14</v>
      </c>
      <c r="D110" s="3">
        <v>3.4</v>
      </c>
      <c r="E110" s="3">
        <v>93.2</v>
      </c>
      <c r="F110" s="593"/>
      <c r="G110" s="1089" t="s">
        <v>51</v>
      </c>
      <c r="H110" s="6" t="s">
        <v>107</v>
      </c>
      <c r="I110" s="2" t="s">
        <v>14</v>
      </c>
      <c r="J110" s="3">
        <v>3.4</v>
      </c>
      <c r="K110" s="3">
        <v>93.2</v>
      </c>
      <c r="L110" s="786"/>
    </row>
    <row r="111" spans="1:12" s="50" customFormat="1" x14ac:dyDescent="0.3">
      <c r="A111" s="1089" t="s">
        <v>15</v>
      </c>
      <c r="B111" s="6" t="s">
        <v>108</v>
      </c>
      <c r="C111" s="2" t="s">
        <v>65</v>
      </c>
      <c r="D111" s="3">
        <v>1.2</v>
      </c>
      <c r="E111" s="3">
        <v>21.5</v>
      </c>
      <c r="F111" s="1060"/>
      <c r="G111" s="1089" t="s">
        <v>15</v>
      </c>
      <c r="H111" s="6" t="s">
        <v>108</v>
      </c>
      <c r="I111" s="2" t="s">
        <v>65</v>
      </c>
      <c r="J111" s="3">
        <v>1.2</v>
      </c>
      <c r="K111" s="3">
        <v>21.5</v>
      </c>
      <c r="L111" s="786"/>
    </row>
    <row r="112" spans="1:12" s="25" customFormat="1" ht="19.5" customHeight="1" x14ac:dyDescent="0.3">
      <c r="A112" s="5">
        <v>8</v>
      </c>
      <c r="B112" s="6" t="s">
        <v>80</v>
      </c>
      <c r="C112" s="2" t="s">
        <v>5</v>
      </c>
      <c r="D112" s="3">
        <v>30</v>
      </c>
      <c r="E112" s="3">
        <v>124.6</v>
      </c>
      <c r="F112" s="606"/>
      <c r="G112" s="5">
        <v>8</v>
      </c>
      <c r="H112" s="6" t="s">
        <v>80</v>
      </c>
      <c r="I112" s="2" t="s">
        <v>5</v>
      </c>
      <c r="J112" s="3">
        <v>30</v>
      </c>
      <c r="K112" s="3">
        <v>124.6</v>
      </c>
      <c r="L112" s="788"/>
    </row>
    <row r="113" spans="1:12" s="25" customFormat="1" ht="19.5" customHeight="1" x14ac:dyDescent="0.3">
      <c r="A113" s="1089"/>
      <c r="B113" s="6"/>
      <c r="C113" s="2"/>
      <c r="D113" s="3"/>
      <c r="E113" s="3"/>
      <c r="F113" s="657"/>
      <c r="G113" s="5"/>
      <c r="H113" s="6"/>
      <c r="I113" s="2"/>
      <c r="J113" s="3"/>
      <c r="K113" s="3"/>
      <c r="L113" s="788"/>
    </row>
    <row r="114" spans="1:12" s="50" customFormat="1" x14ac:dyDescent="0.3">
      <c r="A114" s="5"/>
      <c r="B114" s="6"/>
      <c r="C114" s="2"/>
      <c r="D114" s="3"/>
      <c r="E114" s="3"/>
      <c r="F114" s="657"/>
      <c r="G114" s="5"/>
      <c r="H114" s="6"/>
      <c r="I114" s="2"/>
      <c r="J114" s="3"/>
      <c r="K114" s="3"/>
      <c r="L114" s="792"/>
    </row>
    <row r="115" spans="1:12" s="25" customFormat="1" x14ac:dyDescent="0.3">
      <c r="A115" s="1089"/>
      <c r="B115" s="6"/>
      <c r="C115" s="2" t="s">
        <v>128</v>
      </c>
      <c r="D115" s="3">
        <f>SUM(D105:D114)</f>
        <v>224.6</v>
      </c>
      <c r="E115" s="3">
        <f>SUM(E105:E114)</f>
        <v>881.50500000000011</v>
      </c>
      <c r="F115" s="657"/>
      <c r="G115" s="1089"/>
      <c r="H115" s="6"/>
      <c r="I115" s="2" t="s">
        <v>128</v>
      </c>
      <c r="J115" s="3">
        <f>SUM(J105:J114)</f>
        <v>234.6</v>
      </c>
      <c r="K115" s="3">
        <f>SUM(K105:K114)</f>
        <v>937.5150000000001</v>
      </c>
      <c r="L115" s="788"/>
    </row>
    <row r="116" spans="1:12" s="25" customFormat="1" x14ac:dyDescent="0.3">
      <c r="A116" s="5"/>
      <c r="B116" s="6"/>
      <c r="C116" s="2"/>
      <c r="D116" s="1102"/>
      <c r="E116" s="1102"/>
      <c r="F116" s="1111"/>
      <c r="G116" s="1103"/>
      <c r="H116" s="1101"/>
      <c r="I116" s="2"/>
      <c r="J116" s="3"/>
      <c r="K116" s="3"/>
      <c r="L116" s="788"/>
    </row>
    <row r="117" spans="1:12" s="25" customFormat="1" x14ac:dyDescent="0.3">
      <c r="A117" s="5"/>
      <c r="B117" s="6"/>
      <c r="C117" s="2"/>
      <c r="D117" s="1102"/>
      <c r="E117" s="1102"/>
      <c r="F117" s="1111"/>
      <c r="G117" s="1103"/>
      <c r="H117" s="1101"/>
      <c r="I117" s="2"/>
      <c r="J117" s="3"/>
      <c r="K117" s="3"/>
      <c r="L117" s="788"/>
    </row>
    <row r="118" spans="1:12" s="25" customFormat="1" x14ac:dyDescent="0.3">
      <c r="A118" s="1089"/>
      <c r="B118" s="6"/>
      <c r="C118" s="2" t="s">
        <v>136</v>
      </c>
      <c r="D118" s="1102">
        <f>+D115+D89</f>
        <v>460</v>
      </c>
      <c r="E118" s="1102">
        <f>+E115+E89</f>
        <v>1589.8250000000003</v>
      </c>
      <c r="F118" s="1111"/>
      <c r="G118" s="1102"/>
      <c r="H118" s="1102"/>
      <c r="I118" s="3" t="s">
        <v>136</v>
      </c>
      <c r="J118" s="3">
        <f>+J115+J89</f>
        <v>495</v>
      </c>
      <c r="K118" s="3">
        <f>+K115+K89</f>
        <v>1726.835</v>
      </c>
      <c r="L118" s="788"/>
    </row>
    <row r="119" spans="1:12" s="25" customFormat="1" ht="18.75" customHeight="1" x14ac:dyDescent="0.3">
      <c r="B119" s="20"/>
      <c r="C119" s="20"/>
      <c r="D119" s="33"/>
      <c r="E119" s="1104"/>
      <c r="F119" s="1111"/>
      <c r="G119" s="33"/>
      <c r="H119" s="34"/>
      <c r="I119" s="20"/>
      <c r="K119" s="24"/>
      <c r="L119" s="788"/>
    </row>
    <row r="120" spans="1:12" s="25" customFormat="1" ht="18.75" customHeight="1" x14ac:dyDescent="0.3">
      <c r="B120" s="20"/>
      <c r="C120" s="20"/>
      <c r="D120" s="33"/>
      <c r="E120" s="1104"/>
      <c r="F120" s="1112"/>
      <c r="G120" s="33"/>
      <c r="H120" s="34"/>
      <c r="I120" s="20"/>
      <c r="K120" s="24"/>
      <c r="L120" s="788"/>
    </row>
    <row r="121" spans="1:12" s="25" customFormat="1" ht="18.75" customHeight="1" x14ac:dyDescent="0.3">
      <c r="B121" s="20"/>
      <c r="C121" s="20"/>
      <c r="D121" s="33"/>
      <c r="E121" s="1104"/>
      <c r="F121" s="1112"/>
      <c r="G121" s="33"/>
      <c r="H121" s="34"/>
      <c r="I121" s="20"/>
      <c r="K121" s="24"/>
      <c r="L121" s="788"/>
    </row>
    <row r="122" spans="1:12" s="25" customFormat="1" x14ac:dyDescent="0.3">
      <c r="A122" s="461"/>
      <c r="B122" s="36"/>
      <c r="C122" s="462"/>
      <c r="D122" s="1105"/>
      <c r="E122" s="1105"/>
      <c r="F122" s="1113"/>
      <c r="G122" s="1105"/>
      <c r="H122" s="1105"/>
      <c r="I122" s="463"/>
      <c r="J122" s="463"/>
      <c r="K122" s="463"/>
      <c r="L122" s="788"/>
    </row>
    <row r="123" spans="1:12" s="25" customFormat="1" ht="18.75" customHeight="1" x14ac:dyDescent="0.3">
      <c r="B123" s="37" t="s">
        <v>130</v>
      </c>
      <c r="D123" s="1107" t="s">
        <v>131</v>
      </c>
      <c r="E123" s="34"/>
      <c r="F123" s="1112"/>
      <c r="G123" s="33"/>
      <c r="H123" s="1106" t="s">
        <v>130</v>
      </c>
      <c r="J123" s="94" t="s">
        <v>131</v>
      </c>
      <c r="K123" s="20"/>
      <c r="L123" s="788"/>
    </row>
    <row r="124" spans="1:12" s="25" customFormat="1" ht="51.75" customHeight="1" x14ac:dyDescent="0.3">
      <c r="B124" s="38" t="s">
        <v>132</v>
      </c>
      <c r="D124" s="1108" t="s">
        <v>140</v>
      </c>
      <c r="E124" s="1109"/>
      <c r="F124" s="1112"/>
      <c r="G124" s="33"/>
      <c r="H124" s="1108" t="s">
        <v>139</v>
      </c>
      <c r="J124" s="38" t="s">
        <v>140</v>
      </c>
      <c r="K124" s="39"/>
      <c r="L124" s="788"/>
    </row>
    <row r="125" spans="1:12" s="25" customFormat="1" ht="22.5" customHeight="1" x14ac:dyDescent="0.3">
      <c r="B125" s="38"/>
      <c r="D125" s="1108"/>
      <c r="E125" s="1109"/>
      <c r="F125" s="1112"/>
      <c r="G125" s="1108"/>
      <c r="H125" s="33"/>
      <c r="I125" s="38"/>
      <c r="J125" s="39"/>
      <c r="K125" s="38"/>
      <c r="L125" s="788"/>
    </row>
    <row r="126" spans="1:12" s="25" customFormat="1" ht="18.75" customHeight="1" x14ac:dyDescent="0.3">
      <c r="A126" s="974"/>
      <c r="B126" s="973"/>
      <c r="C126" s="973"/>
      <c r="D126" s="973"/>
      <c r="E126" s="973"/>
      <c r="F126" s="853"/>
      <c r="G126" s="848"/>
      <c r="H126" s="849"/>
      <c r="I126" s="849"/>
      <c r="J126" s="849"/>
      <c r="K126" s="849"/>
      <c r="L126" s="788"/>
    </row>
    <row r="127" spans="1:12" s="25" customFormat="1" ht="18.75" customHeight="1" x14ac:dyDescent="0.3">
      <c r="B127" s="22" t="s">
        <v>115</v>
      </c>
      <c r="C127" s="20"/>
      <c r="D127" s="20"/>
      <c r="E127" s="20"/>
      <c r="F127" s="656"/>
      <c r="H127" s="22" t="s">
        <v>115</v>
      </c>
      <c r="I127" s="20"/>
      <c r="J127" s="20"/>
      <c r="K127" s="20"/>
      <c r="L127" s="788"/>
    </row>
    <row r="128" spans="1:12" s="25" customFormat="1" ht="18.75" customHeight="1" x14ac:dyDescent="0.3">
      <c r="B128" s="22" t="s">
        <v>137</v>
      </c>
      <c r="C128" s="20"/>
      <c r="D128" s="20"/>
      <c r="E128" s="20"/>
      <c r="F128" s="606"/>
      <c r="H128" s="22" t="s">
        <v>138</v>
      </c>
      <c r="I128" s="20"/>
      <c r="J128" s="20"/>
      <c r="K128" s="20"/>
      <c r="L128" s="788"/>
    </row>
    <row r="129" spans="1:16" s="25" customFormat="1" ht="18.75" customHeight="1" x14ac:dyDescent="0.3">
      <c r="B129" s="20"/>
      <c r="C129" s="20"/>
      <c r="D129" s="20"/>
      <c r="E129" s="20"/>
      <c r="F129" s="606"/>
      <c r="H129" s="20"/>
      <c r="I129" s="20"/>
      <c r="J129" s="20"/>
      <c r="K129" s="20"/>
      <c r="L129" s="788"/>
    </row>
    <row r="130" spans="1:16" s="25" customFormat="1" ht="18.75" customHeight="1" x14ac:dyDescent="0.3">
      <c r="B130" s="20"/>
      <c r="C130" s="20"/>
      <c r="E130" s="603" t="s">
        <v>116</v>
      </c>
      <c r="F130" s="606"/>
      <c r="H130" s="20"/>
      <c r="I130" s="20"/>
      <c r="K130" s="603" t="s">
        <v>116</v>
      </c>
      <c r="L130" s="789"/>
      <c r="M130" s="603"/>
      <c r="N130" s="603"/>
      <c r="O130" s="603"/>
      <c r="P130" s="603"/>
    </row>
    <row r="131" spans="1:16" s="25" customFormat="1" ht="18.75" customHeight="1" x14ac:dyDescent="0.3">
      <c r="B131" s="20"/>
      <c r="C131" s="20"/>
      <c r="E131" s="603" t="s">
        <v>134</v>
      </c>
      <c r="F131" s="606"/>
      <c r="H131" s="20"/>
      <c r="I131" s="20"/>
      <c r="K131" s="603" t="s">
        <v>134</v>
      </c>
      <c r="L131" s="789"/>
      <c r="M131" s="603"/>
      <c r="N131" s="603"/>
      <c r="O131" s="603"/>
      <c r="P131" s="603"/>
    </row>
    <row r="132" spans="1:16" s="25" customFormat="1" ht="18.75" customHeight="1" x14ac:dyDescent="0.3">
      <c r="B132" s="20"/>
      <c r="C132" s="20"/>
      <c r="E132" s="603" t="s">
        <v>117</v>
      </c>
      <c r="F132" s="606"/>
      <c r="H132" s="20"/>
      <c r="I132" s="20"/>
      <c r="K132" s="603" t="s">
        <v>117</v>
      </c>
      <c r="L132" s="789"/>
      <c r="M132" s="603"/>
      <c r="N132" s="603"/>
      <c r="O132" s="603"/>
      <c r="P132" s="603"/>
    </row>
    <row r="133" spans="1:16" s="25" customFormat="1" ht="18.75" customHeight="1" x14ac:dyDescent="0.3">
      <c r="B133" s="20"/>
      <c r="C133" s="20"/>
      <c r="E133" s="603" t="s">
        <v>417</v>
      </c>
      <c r="F133" s="606"/>
      <c r="H133" s="20"/>
      <c r="I133" s="20"/>
      <c r="K133" s="603" t="s">
        <v>417</v>
      </c>
      <c r="L133" s="789"/>
      <c r="M133" s="603"/>
      <c r="N133" s="603"/>
      <c r="O133" s="603"/>
      <c r="P133" s="603"/>
    </row>
    <row r="134" spans="1:16" s="25" customFormat="1" ht="18.75" customHeight="1" x14ac:dyDescent="0.3">
      <c r="B134" s="20"/>
      <c r="C134" s="20"/>
      <c r="D134" s="20"/>
      <c r="E134" s="20"/>
      <c r="F134" s="656"/>
      <c r="H134" s="20"/>
      <c r="I134" s="20"/>
      <c r="J134" s="20"/>
      <c r="K134" s="20"/>
      <c r="L134" s="789"/>
      <c r="M134" s="603"/>
      <c r="N134" s="603"/>
      <c r="O134" s="603"/>
      <c r="P134" s="603"/>
    </row>
    <row r="135" spans="1:16" s="25" customFormat="1" ht="18.75" customHeight="1" x14ac:dyDescent="0.3">
      <c r="B135" s="20"/>
      <c r="C135" s="20"/>
      <c r="D135" s="20"/>
      <c r="E135" s="20"/>
      <c r="F135" s="656"/>
      <c r="H135" s="20"/>
      <c r="I135" s="20"/>
      <c r="J135" s="20"/>
      <c r="K135" s="20"/>
      <c r="L135" s="789"/>
      <c r="M135" s="603"/>
      <c r="N135" s="603"/>
      <c r="O135" s="603"/>
      <c r="P135" s="603"/>
    </row>
    <row r="136" spans="1:16" s="25" customFormat="1" ht="18.75" customHeight="1" x14ac:dyDescent="0.3">
      <c r="B136" s="20"/>
      <c r="C136" s="20"/>
      <c r="D136" s="20"/>
      <c r="E136" s="20"/>
      <c r="F136" s="656"/>
      <c r="H136" s="20"/>
      <c r="I136" s="20"/>
      <c r="J136" s="20"/>
      <c r="K136" s="20"/>
      <c r="L136" s="789"/>
      <c r="M136" s="603"/>
      <c r="N136" s="603"/>
      <c r="O136" s="603"/>
      <c r="P136" s="603"/>
    </row>
    <row r="137" spans="1:16" s="25" customFormat="1" ht="18.75" customHeight="1" x14ac:dyDescent="0.3">
      <c r="B137" s="1612" t="s">
        <v>119</v>
      </c>
      <c r="C137" s="1612"/>
      <c r="D137" s="1612"/>
      <c r="E137" s="26"/>
      <c r="F137" s="606"/>
      <c r="H137" s="1612" t="s">
        <v>119</v>
      </c>
      <c r="I137" s="1612"/>
      <c r="J137" s="1612"/>
      <c r="K137" s="26"/>
      <c r="L137" s="789"/>
      <c r="M137" s="603"/>
      <c r="N137" s="603"/>
      <c r="O137" s="603"/>
      <c r="P137" s="603"/>
    </row>
    <row r="138" spans="1:16" s="25" customFormat="1" ht="18.75" customHeight="1" x14ac:dyDescent="0.3">
      <c r="B138" s="1610">
        <v>45385</v>
      </c>
      <c r="C138" s="1610"/>
      <c r="D138" s="1610"/>
      <c r="E138" s="27"/>
      <c r="F138" s="606"/>
      <c r="H138" s="1610">
        <f>B138</f>
        <v>45385</v>
      </c>
      <c r="I138" s="1610"/>
      <c r="J138" s="1610"/>
      <c r="K138" s="27"/>
      <c r="L138" s="789"/>
      <c r="M138" s="603"/>
      <c r="N138" s="603"/>
      <c r="O138" s="603"/>
      <c r="P138" s="603"/>
    </row>
    <row r="139" spans="1:16" s="25" customFormat="1" ht="18.75" customHeight="1" x14ac:dyDescent="0.3">
      <c r="B139" s="20"/>
      <c r="C139" s="20"/>
      <c r="D139" s="20"/>
      <c r="E139" s="27"/>
      <c r="F139" s="606"/>
      <c r="H139" s="20"/>
      <c r="I139" s="20"/>
      <c r="J139" s="20"/>
      <c r="K139" s="27"/>
      <c r="L139" s="788"/>
    </row>
    <row r="140" spans="1:16" s="25" customFormat="1" ht="18.75" customHeight="1" x14ac:dyDescent="0.3">
      <c r="B140" s="1088"/>
      <c r="C140" s="20"/>
      <c r="D140" s="20"/>
      <c r="E140" s="27"/>
      <c r="F140" s="606"/>
      <c r="H140" s="1096"/>
      <c r="I140" s="20"/>
      <c r="J140" s="20"/>
      <c r="K140" s="27"/>
      <c r="L140" s="788"/>
    </row>
    <row r="141" spans="1:16" s="25" customFormat="1" ht="18.75" customHeight="1" x14ac:dyDescent="0.3">
      <c r="A141" s="28" t="s">
        <v>120</v>
      </c>
      <c r="B141" s="29" t="s">
        <v>121</v>
      </c>
      <c r="C141" s="1611" t="s">
        <v>122</v>
      </c>
      <c r="D141" s="1611"/>
      <c r="E141" s="1611"/>
      <c r="F141" s="606"/>
      <c r="G141" s="28" t="s">
        <v>120</v>
      </c>
      <c r="H141" s="29" t="s">
        <v>121</v>
      </c>
      <c r="I141" s="1611" t="s">
        <v>123</v>
      </c>
      <c r="J141" s="1611"/>
      <c r="K141" s="1611"/>
      <c r="L141" s="788"/>
    </row>
    <row r="142" spans="1:16" s="25" customFormat="1" ht="18.75" customHeight="1" x14ac:dyDescent="0.3">
      <c r="A142" s="28" t="s">
        <v>124</v>
      </c>
      <c r="B142" s="28" t="s">
        <v>265</v>
      </c>
      <c r="C142" s="29" t="s">
        <v>125</v>
      </c>
      <c r="D142" s="1089" t="s">
        <v>126</v>
      </c>
      <c r="E142" s="1089" t="s">
        <v>127</v>
      </c>
      <c r="F142" s="606"/>
      <c r="G142" s="28" t="s">
        <v>124</v>
      </c>
      <c r="H142" s="28" t="s">
        <v>265</v>
      </c>
      <c r="I142" s="29" t="s">
        <v>125</v>
      </c>
      <c r="J142" s="1097" t="s">
        <v>126</v>
      </c>
      <c r="K142" s="1097" t="s">
        <v>127</v>
      </c>
      <c r="L142" s="788"/>
    </row>
    <row r="143" spans="1:16" s="25" customFormat="1" x14ac:dyDescent="0.3">
      <c r="A143" s="1089" t="s">
        <v>8</v>
      </c>
      <c r="B143" s="6" t="s">
        <v>83</v>
      </c>
      <c r="C143" s="2" t="s">
        <v>86</v>
      </c>
      <c r="D143" s="3">
        <v>90</v>
      </c>
      <c r="E143" s="3">
        <v>302.39999999999998</v>
      </c>
      <c r="F143" s="606"/>
      <c r="G143" s="1097" t="s">
        <v>8</v>
      </c>
      <c r="H143" s="6" t="s">
        <v>83</v>
      </c>
      <c r="I143" s="2" t="s">
        <v>85</v>
      </c>
      <c r="J143" s="3">
        <v>105</v>
      </c>
      <c r="K143" s="3">
        <v>500.08</v>
      </c>
      <c r="L143" s="788"/>
    </row>
    <row r="144" spans="1:16" s="25" customFormat="1" ht="19.5" customHeight="1" x14ac:dyDescent="0.3">
      <c r="A144" s="1089" t="s">
        <v>3</v>
      </c>
      <c r="B144" s="6" t="s">
        <v>347</v>
      </c>
      <c r="C144" s="2" t="s">
        <v>14</v>
      </c>
      <c r="D144" s="3">
        <v>24</v>
      </c>
      <c r="E144" s="3">
        <v>3.9199999999999995</v>
      </c>
      <c r="F144" s="606"/>
      <c r="G144" s="1097" t="s">
        <v>3</v>
      </c>
      <c r="H144" s="6" t="s">
        <v>347</v>
      </c>
      <c r="I144" s="2" t="s">
        <v>14</v>
      </c>
      <c r="J144" s="3">
        <v>24</v>
      </c>
      <c r="K144" s="3">
        <v>3.9199999999999995</v>
      </c>
      <c r="L144" s="788"/>
    </row>
    <row r="145" spans="1:12" s="257" customFormat="1" ht="18.75" customHeight="1" x14ac:dyDescent="0.3">
      <c r="A145" s="1097" t="s">
        <v>0</v>
      </c>
      <c r="B145" s="6" t="s">
        <v>39</v>
      </c>
      <c r="C145" s="2" t="s">
        <v>2</v>
      </c>
      <c r="D145" s="3">
        <v>25</v>
      </c>
      <c r="E145" s="3">
        <v>173.2</v>
      </c>
      <c r="F145" s="606"/>
      <c r="G145" s="1097" t="s">
        <v>0</v>
      </c>
      <c r="H145" s="6" t="s">
        <v>39</v>
      </c>
      <c r="I145" s="2" t="s">
        <v>2</v>
      </c>
      <c r="J145" s="3">
        <v>25</v>
      </c>
      <c r="K145" s="3">
        <v>173.2</v>
      </c>
      <c r="L145" s="791"/>
    </row>
    <row r="146" spans="1:12" s="50" customFormat="1" x14ac:dyDescent="0.3">
      <c r="A146" s="1089" t="s">
        <v>77</v>
      </c>
      <c r="B146" s="6" t="s">
        <v>107</v>
      </c>
      <c r="C146" s="2" t="s">
        <v>14</v>
      </c>
      <c r="D146" s="3">
        <v>3.4</v>
      </c>
      <c r="E146" s="3">
        <v>93.2</v>
      </c>
      <c r="F146" s="606"/>
      <c r="G146" s="1097" t="s">
        <v>77</v>
      </c>
      <c r="H146" s="6" t="s">
        <v>107</v>
      </c>
      <c r="I146" s="2" t="s">
        <v>14</v>
      </c>
      <c r="J146" s="3">
        <v>3.4</v>
      </c>
      <c r="K146" s="3">
        <v>93.2</v>
      </c>
      <c r="L146" s="786"/>
    </row>
    <row r="147" spans="1:12" s="25" customFormat="1" x14ac:dyDescent="0.3">
      <c r="A147" s="5">
        <v>5</v>
      </c>
      <c r="B147" s="6" t="s">
        <v>93</v>
      </c>
      <c r="C147" s="2" t="s">
        <v>2</v>
      </c>
      <c r="D147" s="3">
        <v>50</v>
      </c>
      <c r="E147" s="3">
        <v>92</v>
      </c>
      <c r="F147" s="605"/>
      <c r="G147" s="5">
        <v>5</v>
      </c>
      <c r="H147" s="6" t="s">
        <v>93</v>
      </c>
      <c r="I147" s="2" t="s">
        <v>2</v>
      </c>
      <c r="J147" s="3">
        <v>50</v>
      </c>
      <c r="K147" s="3">
        <v>92</v>
      </c>
      <c r="L147" s="788"/>
    </row>
    <row r="148" spans="1:12" s="25" customFormat="1" ht="19.5" customHeight="1" x14ac:dyDescent="0.3">
      <c r="A148" s="1097" t="s">
        <v>51</v>
      </c>
      <c r="B148" s="6" t="s">
        <v>225</v>
      </c>
      <c r="C148" s="2" t="s">
        <v>5</v>
      </c>
      <c r="D148" s="3">
        <v>50</v>
      </c>
      <c r="E148" s="3">
        <v>133.5</v>
      </c>
      <c r="F148" s="656"/>
      <c r="G148" s="1097" t="s">
        <v>51</v>
      </c>
      <c r="H148" s="6" t="s">
        <v>225</v>
      </c>
      <c r="I148" s="2" t="s">
        <v>5</v>
      </c>
      <c r="J148" s="3">
        <v>50</v>
      </c>
      <c r="K148" s="3">
        <v>133.5</v>
      </c>
      <c r="L148" s="788" t="s">
        <v>434</v>
      </c>
    </row>
    <row r="149" spans="1:12" s="25" customFormat="1" x14ac:dyDescent="0.3">
      <c r="A149" s="5"/>
      <c r="B149" s="6"/>
      <c r="C149" s="2"/>
      <c r="D149" s="3"/>
      <c r="E149" s="3"/>
      <c r="F149" s="605"/>
      <c r="G149" s="5"/>
      <c r="H149" s="6"/>
      <c r="I149" s="2"/>
      <c r="J149" s="3"/>
      <c r="K149" s="3"/>
      <c r="L149" s="788"/>
    </row>
    <row r="150" spans="1:12" s="25" customFormat="1" x14ac:dyDescent="0.3">
      <c r="A150" s="5"/>
      <c r="B150" s="6"/>
      <c r="C150" s="2" t="s">
        <v>128</v>
      </c>
      <c r="D150" s="3">
        <f>SUM(D143:D148)</f>
        <v>242.4</v>
      </c>
      <c r="E150" s="3">
        <f>SUM(E143:E148)</f>
        <v>798.22</v>
      </c>
      <c r="F150" s="605"/>
      <c r="G150" s="5"/>
      <c r="H150" s="6"/>
      <c r="I150" s="2" t="s">
        <v>128</v>
      </c>
      <c r="J150" s="3">
        <f>SUM(J143:J148)</f>
        <v>257.39999999999998</v>
      </c>
      <c r="K150" s="3">
        <f>SUM(K143:K148)</f>
        <v>995.90000000000009</v>
      </c>
      <c r="L150" s="788"/>
    </row>
    <row r="151" spans="1:12" s="25" customFormat="1" x14ac:dyDescent="0.3">
      <c r="A151" s="5"/>
      <c r="B151" s="6"/>
      <c r="C151" s="2"/>
      <c r="D151" s="3"/>
      <c r="E151" s="3"/>
      <c r="F151" s="605"/>
      <c r="G151" s="5"/>
      <c r="H151" s="6"/>
      <c r="I151" s="2"/>
      <c r="J151" s="3"/>
      <c r="K151" s="3"/>
      <c r="L151" s="788"/>
    </row>
    <row r="152" spans="1:12" s="25" customFormat="1" x14ac:dyDescent="0.3">
      <c r="A152" s="5"/>
      <c r="B152" s="6"/>
      <c r="C152" s="2"/>
      <c r="D152" s="3"/>
      <c r="E152" s="3"/>
      <c r="F152" s="605"/>
      <c r="G152" s="5"/>
      <c r="H152" s="6"/>
      <c r="I152" s="2"/>
      <c r="J152" s="3"/>
      <c r="K152" s="3"/>
      <c r="L152" s="788"/>
    </row>
    <row r="153" spans="1:12" s="25" customFormat="1" x14ac:dyDescent="0.3">
      <c r="A153" s="28" t="s">
        <v>124</v>
      </c>
      <c r="B153" s="3" t="s">
        <v>259</v>
      </c>
      <c r="C153" s="2" t="s">
        <v>125</v>
      </c>
      <c r="D153" s="3" t="s">
        <v>126</v>
      </c>
      <c r="E153" s="3" t="s">
        <v>127</v>
      </c>
      <c r="F153" s="605"/>
      <c r="G153" s="28" t="s">
        <v>124</v>
      </c>
      <c r="H153" s="3" t="s">
        <v>247</v>
      </c>
      <c r="I153" s="2" t="s">
        <v>125</v>
      </c>
      <c r="J153" s="3" t="s">
        <v>126</v>
      </c>
      <c r="K153" s="3" t="s">
        <v>127</v>
      </c>
      <c r="L153" s="788"/>
    </row>
    <row r="154" spans="1:12" s="419" customFormat="1" x14ac:dyDescent="0.3">
      <c r="A154" s="1089" t="s">
        <v>8</v>
      </c>
      <c r="B154" s="6" t="s">
        <v>91</v>
      </c>
      <c r="C154" s="2" t="s">
        <v>92</v>
      </c>
      <c r="D154" s="3">
        <v>60</v>
      </c>
      <c r="E154" s="3">
        <v>122</v>
      </c>
      <c r="F154" s="606"/>
      <c r="G154" s="1097" t="s">
        <v>8</v>
      </c>
      <c r="H154" s="6" t="s">
        <v>91</v>
      </c>
      <c r="I154" s="2" t="s">
        <v>92</v>
      </c>
      <c r="J154" s="3">
        <v>60</v>
      </c>
      <c r="K154" s="3">
        <v>122</v>
      </c>
      <c r="L154" s="799"/>
    </row>
    <row r="155" spans="1:12" s="25" customFormat="1" ht="19.5" customHeight="1" x14ac:dyDescent="0.3">
      <c r="A155" s="1089" t="s">
        <v>3</v>
      </c>
      <c r="B155" s="6" t="s">
        <v>26</v>
      </c>
      <c r="C155" s="2" t="s">
        <v>28</v>
      </c>
      <c r="D155" s="3">
        <v>60</v>
      </c>
      <c r="E155" s="3">
        <v>121.9</v>
      </c>
      <c r="F155" s="605"/>
      <c r="G155" s="1097" t="s">
        <v>3</v>
      </c>
      <c r="H155" s="6" t="s">
        <v>26</v>
      </c>
      <c r="I155" s="2" t="s">
        <v>7</v>
      </c>
      <c r="J155" s="3">
        <v>80</v>
      </c>
      <c r="K155" s="3">
        <v>152.375</v>
      </c>
      <c r="L155" s="788"/>
    </row>
    <row r="156" spans="1:12" s="25" customFormat="1" x14ac:dyDescent="0.3">
      <c r="A156" s="1089" t="s">
        <v>0</v>
      </c>
      <c r="B156" s="6" t="s">
        <v>61</v>
      </c>
      <c r="C156" s="2" t="s">
        <v>17</v>
      </c>
      <c r="D156" s="3">
        <v>20</v>
      </c>
      <c r="E156" s="3">
        <v>228.14999999999998</v>
      </c>
      <c r="F156" s="606"/>
      <c r="G156" s="1097" t="s">
        <v>0</v>
      </c>
      <c r="H156" s="6" t="s">
        <v>61</v>
      </c>
      <c r="I156" s="2" t="s">
        <v>44</v>
      </c>
      <c r="J156" s="3">
        <v>25</v>
      </c>
      <c r="K156" s="3">
        <v>273.77999999999997</v>
      </c>
      <c r="L156" s="788"/>
    </row>
    <row r="157" spans="1:12" s="50" customFormat="1" x14ac:dyDescent="0.3">
      <c r="A157" s="1089" t="s">
        <v>77</v>
      </c>
      <c r="B157" s="6" t="s">
        <v>69</v>
      </c>
      <c r="C157" s="2" t="s">
        <v>22</v>
      </c>
      <c r="D157" s="3">
        <v>25</v>
      </c>
      <c r="E157" s="3">
        <v>3.9199999999999995</v>
      </c>
      <c r="F157" s="656"/>
      <c r="G157" s="1097" t="s">
        <v>77</v>
      </c>
      <c r="H157" s="6" t="s">
        <v>69</v>
      </c>
      <c r="I157" s="2" t="s">
        <v>22</v>
      </c>
      <c r="J157" s="3">
        <v>25</v>
      </c>
      <c r="K157" s="3">
        <v>3.9199999999999995</v>
      </c>
      <c r="L157" s="786"/>
    </row>
    <row r="158" spans="1:12" s="25" customFormat="1" x14ac:dyDescent="0.3">
      <c r="A158" s="5">
        <v>5</v>
      </c>
      <c r="B158" s="6" t="s">
        <v>93</v>
      </c>
      <c r="C158" s="2" t="s">
        <v>2</v>
      </c>
      <c r="D158" s="3">
        <v>50</v>
      </c>
      <c r="E158" s="3">
        <v>92</v>
      </c>
      <c r="F158" s="605"/>
      <c r="G158" s="5">
        <v>5</v>
      </c>
      <c r="H158" s="6" t="s">
        <v>93</v>
      </c>
      <c r="I158" s="2" t="s">
        <v>2</v>
      </c>
      <c r="J158" s="3">
        <v>50</v>
      </c>
      <c r="K158" s="3">
        <v>92</v>
      </c>
      <c r="L158" s="788"/>
    </row>
    <row r="159" spans="1:12" s="50" customFormat="1" x14ac:dyDescent="0.3">
      <c r="A159" s="1089" t="s">
        <v>51</v>
      </c>
      <c r="B159" s="6" t="s">
        <v>107</v>
      </c>
      <c r="C159" s="2" t="s">
        <v>14</v>
      </c>
      <c r="D159" s="3">
        <v>3.4</v>
      </c>
      <c r="E159" s="3">
        <v>93.2</v>
      </c>
      <c r="F159" s="605"/>
      <c r="G159" s="1097" t="s">
        <v>51</v>
      </c>
      <c r="H159" s="6" t="s">
        <v>107</v>
      </c>
      <c r="I159" s="2" t="s">
        <v>14</v>
      </c>
      <c r="J159" s="3">
        <v>3.4</v>
      </c>
      <c r="K159" s="3">
        <v>93.2</v>
      </c>
      <c r="L159" s="786"/>
    </row>
    <row r="160" spans="1:12" s="50" customFormat="1" x14ac:dyDescent="0.3">
      <c r="A160" s="1089" t="s">
        <v>15</v>
      </c>
      <c r="B160" s="6" t="s">
        <v>108</v>
      </c>
      <c r="C160" s="2" t="s">
        <v>65</v>
      </c>
      <c r="D160" s="3">
        <v>1.2</v>
      </c>
      <c r="E160" s="3">
        <v>21.5</v>
      </c>
      <c r="F160" s="656"/>
      <c r="G160" s="1097" t="s">
        <v>15</v>
      </c>
      <c r="H160" s="6" t="s">
        <v>108</v>
      </c>
      <c r="I160" s="2" t="s">
        <v>65</v>
      </c>
      <c r="J160" s="3">
        <v>1.2</v>
      </c>
      <c r="K160" s="3">
        <v>21.5</v>
      </c>
      <c r="L160" s="786"/>
    </row>
    <row r="161" spans="1:12" s="25" customFormat="1" ht="19.5" customHeight="1" x14ac:dyDescent="0.3">
      <c r="A161" s="1097" t="s">
        <v>53</v>
      </c>
      <c r="B161" s="6" t="s">
        <v>110</v>
      </c>
      <c r="C161" s="2" t="s">
        <v>5</v>
      </c>
      <c r="D161" s="3">
        <v>120</v>
      </c>
      <c r="E161" s="3">
        <v>77</v>
      </c>
      <c r="F161" s="605"/>
      <c r="G161" s="1097" t="s">
        <v>53</v>
      </c>
      <c r="H161" s="6" t="s">
        <v>110</v>
      </c>
      <c r="I161" s="2" t="s">
        <v>5</v>
      </c>
      <c r="J161" s="3">
        <v>120</v>
      </c>
      <c r="K161" s="3">
        <v>77</v>
      </c>
      <c r="L161" s="788"/>
    </row>
    <row r="162" spans="1:12" s="50" customFormat="1" x14ac:dyDescent="0.3">
      <c r="A162" s="5"/>
      <c r="B162" s="6"/>
      <c r="C162" s="2"/>
      <c r="D162" s="3"/>
      <c r="E162" s="3"/>
      <c r="F162" s="657"/>
      <c r="G162" s="5"/>
      <c r="H162" s="6"/>
      <c r="I162" s="2"/>
      <c r="J162" s="3"/>
      <c r="K162" s="3"/>
      <c r="L162" s="792"/>
    </row>
    <row r="163" spans="1:12" s="25" customFormat="1" x14ac:dyDescent="0.3">
      <c r="A163" s="1089"/>
      <c r="B163" s="6"/>
      <c r="C163" s="2" t="s">
        <v>128</v>
      </c>
      <c r="D163" s="3">
        <f>SUM(D154:D162)</f>
        <v>339.6</v>
      </c>
      <c r="E163" s="3">
        <f>SUM(E154:E162)</f>
        <v>759.67000000000007</v>
      </c>
      <c r="F163" s="657"/>
      <c r="G163" s="1097"/>
      <c r="H163" s="6"/>
      <c r="I163" s="2" t="s">
        <v>128</v>
      </c>
      <c r="J163" s="3">
        <f>SUM(J154:J162)</f>
        <v>364.6</v>
      </c>
      <c r="K163" s="3">
        <f>SUM(K154:K162)</f>
        <v>835.77499999999998</v>
      </c>
      <c r="L163" s="788"/>
    </row>
    <row r="164" spans="1:12" s="25" customFormat="1" x14ac:dyDescent="0.3">
      <c r="A164" s="5"/>
      <c r="B164" s="6"/>
      <c r="C164" s="2"/>
      <c r="D164" s="3"/>
      <c r="E164" s="3"/>
      <c r="F164" s="657"/>
      <c r="G164" s="5"/>
      <c r="H164" s="6"/>
      <c r="I164" s="2"/>
      <c r="J164" s="3"/>
      <c r="K164" s="3"/>
      <c r="L164" s="788"/>
    </row>
    <row r="165" spans="1:12" s="25" customFormat="1" x14ac:dyDescent="0.3">
      <c r="A165" s="5"/>
      <c r="B165" s="6"/>
      <c r="C165" s="2"/>
      <c r="D165" s="3"/>
      <c r="E165" s="3"/>
      <c r="F165" s="657"/>
      <c r="G165" s="5"/>
      <c r="H165" s="6"/>
      <c r="I165" s="2"/>
      <c r="J165" s="3"/>
      <c r="K165" s="3"/>
      <c r="L165" s="788"/>
    </row>
    <row r="166" spans="1:12" s="25" customFormat="1" x14ac:dyDescent="0.3">
      <c r="A166" s="1089"/>
      <c r="B166" s="6"/>
      <c r="C166" s="2" t="s">
        <v>136</v>
      </c>
      <c r="D166" s="3">
        <f>+D163+D150</f>
        <v>582</v>
      </c>
      <c r="E166" s="3">
        <f>+E163+E150</f>
        <v>1557.89</v>
      </c>
      <c r="F166" s="657"/>
      <c r="G166" s="3"/>
      <c r="H166" s="3"/>
      <c r="I166" s="3" t="s">
        <v>136</v>
      </c>
      <c r="J166" s="3">
        <f>+J163+J150</f>
        <v>622</v>
      </c>
      <c r="K166" s="3">
        <f>+K163+K150</f>
        <v>1831.6750000000002</v>
      </c>
      <c r="L166" s="788"/>
    </row>
    <row r="167" spans="1:12" s="25" customFormat="1" ht="18.75" customHeight="1" x14ac:dyDescent="0.3">
      <c r="B167" s="20"/>
      <c r="C167" s="1073"/>
      <c r="D167" s="1071"/>
      <c r="E167" s="1072"/>
      <c r="F167" s="1080"/>
      <c r="G167" s="1120"/>
      <c r="H167" s="1086"/>
      <c r="I167" s="20"/>
      <c r="K167" s="24"/>
      <c r="L167" s="788"/>
    </row>
    <row r="168" spans="1:12" s="25" customFormat="1" ht="18.75" customHeight="1" x14ac:dyDescent="0.3">
      <c r="B168" s="20"/>
      <c r="C168" s="1073"/>
      <c r="D168" s="1071"/>
      <c r="E168" s="1072"/>
      <c r="F168" s="1121"/>
      <c r="G168" s="1120"/>
      <c r="H168" s="1086"/>
      <c r="I168" s="20"/>
      <c r="K168" s="24"/>
      <c r="L168" s="788"/>
    </row>
    <row r="169" spans="1:12" s="25" customFormat="1" x14ac:dyDescent="0.3">
      <c r="A169" s="461"/>
      <c r="B169" s="461"/>
      <c r="C169" s="1074"/>
      <c r="D169" s="1074"/>
      <c r="E169" s="1074"/>
      <c r="F169" s="1122"/>
      <c r="G169" s="1123"/>
      <c r="H169" s="1124"/>
      <c r="I169" s="463"/>
      <c r="J169" s="463"/>
      <c r="K169" s="463"/>
      <c r="L169" s="788"/>
    </row>
    <row r="170" spans="1:12" s="25" customFormat="1" x14ac:dyDescent="0.3">
      <c r="A170" s="461"/>
      <c r="B170" s="36"/>
      <c r="C170" s="1127"/>
      <c r="D170" s="1077"/>
      <c r="E170" s="1077"/>
      <c r="F170" s="1125"/>
      <c r="G170" s="1124"/>
      <c r="H170" s="1124"/>
      <c r="I170" s="463"/>
      <c r="J170" s="463"/>
      <c r="K170" s="463"/>
      <c r="L170" s="788"/>
    </row>
    <row r="171" spans="1:12" s="25" customFormat="1" ht="18.75" customHeight="1" x14ac:dyDescent="0.3">
      <c r="B171" s="37" t="s">
        <v>130</v>
      </c>
      <c r="C171" s="1071"/>
      <c r="D171" s="1128" t="s">
        <v>131</v>
      </c>
      <c r="E171" s="1073"/>
      <c r="F171" s="1121"/>
      <c r="G171" s="1120"/>
      <c r="H171" s="1126" t="s">
        <v>130</v>
      </c>
      <c r="J171" s="94" t="s">
        <v>131</v>
      </c>
      <c r="K171" s="20"/>
      <c r="L171" s="788"/>
    </row>
    <row r="172" spans="1:12" s="25" customFormat="1" ht="51.75" customHeight="1" x14ac:dyDescent="0.3">
      <c r="B172" s="38" t="s">
        <v>132</v>
      </c>
      <c r="D172" s="38" t="s">
        <v>140</v>
      </c>
      <c r="E172" s="39"/>
      <c r="F172" s="1121"/>
      <c r="G172" s="1120"/>
      <c r="H172" s="1129" t="s">
        <v>139</v>
      </c>
      <c r="J172" s="38" t="s">
        <v>140</v>
      </c>
      <c r="K172" s="39"/>
      <c r="L172" s="788"/>
    </row>
    <row r="173" spans="1:12" s="25" customFormat="1" ht="22.5" customHeight="1" x14ac:dyDescent="0.3">
      <c r="B173" s="38"/>
      <c r="D173" s="38"/>
      <c r="E173" s="39"/>
      <c r="F173" s="606"/>
      <c r="G173" s="38"/>
      <c r="I173" s="38"/>
      <c r="J173" s="39"/>
      <c r="K173" s="38"/>
      <c r="L173" s="788"/>
    </row>
    <row r="174" spans="1:12" s="25" customFormat="1" ht="18.75" customHeight="1" x14ac:dyDescent="0.3">
      <c r="A174" s="96"/>
      <c r="B174" s="19"/>
      <c r="C174" s="19"/>
      <c r="D174" s="19"/>
      <c r="E174" s="19"/>
      <c r="F174" s="656"/>
      <c r="G174" s="96"/>
      <c r="H174" s="19"/>
      <c r="I174" s="19"/>
      <c r="J174" s="19"/>
      <c r="K174" s="19"/>
      <c r="L174" s="788"/>
    </row>
    <row r="175" spans="1:12" x14ac:dyDescent="0.3">
      <c r="A175" s="25"/>
      <c r="G175" s="25"/>
    </row>
    <row r="176" spans="1:12" s="25" customFormat="1" ht="18.75" customHeight="1" x14ac:dyDescent="0.3">
      <c r="B176" s="22" t="s">
        <v>115</v>
      </c>
      <c r="C176" s="20"/>
      <c r="D176" s="20"/>
      <c r="E176" s="20"/>
      <c r="F176" s="656"/>
      <c r="H176" s="22" t="s">
        <v>115</v>
      </c>
      <c r="I176" s="20"/>
      <c r="J176" s="20"/>
      <c r="K176" s="20"/>
      <c r="L176" s="788"/>
    </row>
    <row r="177" spans="1:16" s="25" customFormat="1" ht="18.75" customHeight="1" x14ac:dyDescent="0.3">
      <c r="B177" s="22" t="s">
        <v>137</v>
      </c>
      <c r="C177" s="20"/>
      <c r="D177" s="20"/>
      <c r="E177" s="20"/>
      <c r="F177" s="606"/>
      <c r="H177" s="22" t="s">
        <v>138</v>
      </c>
      <c r="I177" s="20"/>
      <c r="J177" s="20"/>
      <c r="K177" s="20"/>
      <c r="L177" s="788"/>
    </row>
    <row r="178" spans="1:16" s="25" customFormat="1" ht="18.75" customHeight="1" x14ac:dyDescent="0.3">
      <c r="B178" s="20"/>
      <c r="C178" s="20"/>
      <c r="D178" s="20"/>
      <c r="E178" s="20"/>
      <c r="F178" s="606"/>
      <c r="H178" s="20"/>
      <c r="I178" s="20"/>
      <c r="J178" s="20"/>
      <c r="K178" s="20"/>
      <c r="L178" s="788"/>
    </row>
    <row r="179" spans="1:16" s="25" customFormat="1" ht="18.75" customHeight="1" x14ac:dyDescent="0.3">
      <c r="B179" s="20"/>
      <c r="C179" s="20"/>
      <c r="E179" s="603" t="s">
        <v>116</v>
      </c>
      <c r="F179" s="606"/>
      <c r="H179" s="20"/>
      <c r="I179" s="20"/>
      <c r="K179" s="603" t="s">
        <v>116</v>
      </c>
      <c r="L179" s="789"/>
      <c r="M179" s="603"/>
      <c r="N179" s="603"/>
      <c r="O179" s="603"/>
      <c r="P179" s="603"/>
    </row>
    <row r="180" spans="1:16" s="25" customFormat="1" ht="18.75" customHeight="1" x14ac:dyDescent="0.3">
      <c r="B180" s="20"/>
      <c r="C180" s="20"/>
      <c r="E180" s="603" t="s">
        <v>134</v>
      </c>
      <c r="F180" s="606"/>
      <c r="H180" s="20"/>
      <c r="I180" s="20"/>
      <c r="K180" s="603" t="s">
        <v>134</v>
      </c>
      <c r="L180" s="789"/>
      <c r="M180" s="603"/>
      <c r="N180" s="603"/>
      <c r="O180" s="603"/>
      <c r="P180" s="603"/>
    </row>
    <row r="181" spans="1:16" s="25" customFormat="1" ht="18.75" customHeight="1" x14ac:dyDescent="0.3">
      <c r="B181" s="20"/>
      <c r="C181" s="20"/>
      <c r="E181" s="603" t="s">
        <v>117</v>
      </c>
      <c r="F181" s="606"/>
      <c r="H181" s="20"/>
      <c r="I181" s="20"/>
      <c r="K181" s="603" t="s">
        <v>117</v>
      </c>
      <c r="L181" s="789"/>
      <c r="M181" s="603"/>
      <c r="N181" s="603"/>
      <c r="O181" s="603"/>
      <c r="P181" s="603"/>
    </row>
    <row r="182" spans="1:16" s="25" customFormat="1" ht="18.75" customHeight="1" x14ac:dyDescent="0.3">
      <c r="B182" s="20"/>
      <c r="C182" s="20"/>
      <c r="E182" s="603" t="s">
        <v>417</v>
      </c>
      <c r="F182" s="606"/>
      <c r="H182" s="20"/>
      <c r="I182" s="20"/>
      <c r="K182" s="603" t="s">
        <v>417</v>
      </c>
      <c r="L182" s="789"/>
      <c r="M182" s="603"/>
      <c r="N182" s="603"/>
      <c r="O182" s="603"/>
      <c r="P182" s="603"/>
    </row>
    <row r="183" spans="1:16" s="25" customFormat="1" ht="18.75" customHeight="1" x14ac:dyDescent="0.3">
      <c r="B183" s="20"/>
      <c r="C183" s="20"/>
      <c r="D183" s="20"/>
      <c r="E183" s="20"/>
      <c r="F183" s="656"/>
      <c r="G183" s="656"/>
      <c r="H183" s="656"/>
      <c r="I183" s="20"/>
      <c r="J183" s="20"/>
      <c r="K183" s="20"/>
      <c r="L183" s="788"/>
    </row>
    <row r="184" spans="1:16" s="25" customFormat="1" ht="18.75" customHeight="1" x14ac:dyDescent="0.3">
      <c r="B184" s="20"/>
      <c r="C184" s="20"/>
      <c r="D184" s="20"/>
      <c r="E184" s="20"/>
      <c r="F184" s="656"/>
      <c r="H184" s="20"/>
      <c r="I184" s="20"/>
      <c r="J184" s="20"/>
      <c r="K184" s="20"/>
      <c r="L184" s="788"/>
    </row>
    <row r="185" spans="1:16" s="25" customFormat="1" ht="18.75" customHeight="1" x14ac:dyDescent="0.3">
      <c r="B185" s="20"/>
      <c r="C185" s="20"/>
      <c r="D185" s="20"/>
      <c r="E185" s="20"/>
      <c r="F185" s="656"/>
      <c r="H185" s="20"/>
      <c r="I185" s="20"/>
      <c r="J185" s="20"/>
      <c r="K185" s="20"/>
      <c r="L185" s="788"/>
    </row>
    <row r="186" spans="1:16" s="25" customFormat="1" ht="18.75" customHeight="1" x14ac:dyDescent="0.3">
      <c r="B186" s="1612" t="s">
        <v>119</v>
      </c>
      <c r="C186" s="1612"/>
      <c r="D186" s="1612"/>
      <c r="E186" s="26"/>
      <c r="F186" s="606"/>
      <c r="H186" s="1612" t="s">
        <v>119</v>
      </c>
      <c r="I186" s="1612"/>
      <c r="J186" s="1612"/>
      <c r="K186" s="26"/>
      <c r="L186" s="788"/>
    </row>
    <row r="187" spans="1:16" s="25" customFormat="1" ht="18.75" customHeight="1" x14ac:dyDescent="0.3">
      <c r="B187" s="1610">
        <v>45386</v>
      </c>
      <c r="C187" s="1610"/>
      <c r="D187" s="1610"/>
      <c r="E187" s="27"/>
      <c r="F187" s="606"/>
      <c r="H187" s="1610">
        <f>B187</f>
        <v>45386</v>
      </c>
      <c r="I187" s="1610"/>
      <c r="J187" s="1610"/>
      <c r="K187" s="27"/>
      <c r="L187" s="788"/>
    </row>
    <row r="188" spans="1:16" s="25" customFormat="1" ht="18.75" customHeight="1" x14ac:dyDescent="0.3">
      <c r="B188" s="20"/>
      <c r="C188" s="20"/>
      <c r="D188" s="20"/>
      <c r="E188" s="27"/>
      <c r="F188" s="606"/>
      <c r="H188" s="20"/>
      <c r="I188" s="20"/>
      <c r="J188" s="20"/>
      <c r="K188" s="27"/>
      <c r="L188" s="788"/>
    </row>
    <row r="189" spans="1:16" s="25" customFormat="1" ht="18.75" customHeight="1" x14ac:dyDescent="0.3">
      <c r="B189" s="1096"/>
      <c r="C189" s="20"/>
      <c r="D189" s="20"/>
      <c r="E189" s="27"/>
      <c r="F189" s="606"/>
      <c r="H189" s="1096"/>
      <c r="I189" s="20"/>
      <c r="J189" s="20"/>
      <c r="K189" s="27"/>
      <c r="L189" s="788"/>
    </row>
    <row r="190" spans="1:16" s="25" customFormat="1" ht="18.75" customHeight="1" x14ac:dyDescent="0.3">
      <c r="A190" s="28" t="s">
        <v>120</v>
      </c>
      <c r="B190" s="29" t="s">
        <v>121</v>
      </c>
      <c r="C190" s="1611" t="s">
        <v>122</v>
      </c>
      <c r="D190" s="1611"/>
      <c r="E190" s="1611"/>
      <c r="F190" s="606"/>
      <c r="G190" s="28" t="s">
        <v>120</v>
      </c>
      <c r="H190" s="29" t="s">
        <v>121</v>
      </c>
      <c r="I190" s="1611" t="s">
        <v>123</v>
      </c>
      <c r="J190" s="1611"/>
      <c r="K190" s="1611"/>
      <c r="L190" s="788"/>
    </row>
    <row r="191" spans="1:16" s="25" customFormat="1" ht="18.75" customHeight="1" x14ac:dyDescent="0.3">
      <c r="A191" s="28" t="s">
        <v>124</v>
      </c>
      <c r="B191" s="28" t="s">
        <v>265</v>
      </c>
      <c r="C191" s="29" t="s">
        <v>125</v>
      </c>
      <c r="D191" s="1097" t="s">
        <v>126</v>
      </c>
      <c r="E191" s="1097" t="s">
        <v>127</v>
      </c>
      <c r="F191" s="606"/>
      <c r="G191" s="28" t="s">
        <v>124</v>
      </c>
      <c r="H191" s="28" t="s">
        <v>265</v>
      </c>
      <c r="I191" s="29" t="s">
        <v>125</v>
      </c>
      <c r="J191" s="1097" t="s">
        <v>126</v>
      </c>
      <c r="K191" s="1097" t="s">
        <v>127</v>
      </c>
      <c r="L191" s="788"/>
    </row>
    <row r="192" spans="1:16" s="25" customFormat="1" x14ac:dyDescent="0.3">
      <c r="A192" s="1097" t="s">
        <v>8</v>
      </c>
      <c r="B192" s="6" t="s">
        <v>216</v>
      </c>
      <c r="C192" s="2" t="s">
        <v>4</v>
      </c>
      <c r="D192" s="3">
        <v>180</v>
      </c>
      <c r="E192" s="3">
        <v>141.21600000000001</v>
      </c>
      <c r="F192" s="606"/>
      <c r="G192" s="1097" t="s">
        <v>8</v>
      </c>
      <c r="H192" s="6" t="s">
        <v>216</v>
      </c>
      <c r="I192" s="2" t="s">
        <v>73</v>
      </c>
      <c r="J192" s="3">
        <v>210</v>
      </c>
      <c r="K192" s="3">
        <v>176.52</v>
      </c>
      <c r="L192" s="788"/>
    </row>
    <row r="193" spans="1:18" s="25" customFormat="1" x14ac:dyDescent="0.3">
      <c r="A193" s="1097" t="s">
        <v>3</v>
      </c>
      <c r="B193" s="6" t="s">
        <v>43</v>
      </c>
      <c r="C193" s="2" t="s">
        <v>17</v>
      </c>
      <c r="D193" s="3">
        <v>40</v>
      </c>
      <c r="E193" s="3">
        <v>242.70999999999998</v>
      </c>
      <c r="F193" s="606"/>
      <c r="G193" s="1097" t="s">
        <v>3</v>
      </c>
      <c r="H193" s="6" t="s">
        <v>43</v>
      </c>
      <c r="I193" s="2" t="s">
        <v>44</v>
      </c>
      <c r="J193" s="3">
        <v>50</v>
      </c>
      <c r="K193" s="3">
        <v>298.71999999999997</v>
      </c>
      <c r="L193" s="788"/>
    </row>
    <row r="194" spans="1:18" s="50" customFormat="1" x14ac:dyDescent="0.3">
      <c r="A194" s="1097" t="s">
        <v>0</v>
      </c>
      <c r="B194" s="6" t="s">
        <v>69</v>
      </c>
      <c r="C194" s="2" t="s">
        <v>22</v>
      </c>
      <c r="D194" s="3">
        <v>25</v>
      </c>
      <c r="E194" s="3">
        <v>3.9199999999999995</v>
      </c>
      <c r="F194" s="656"/>
      <c r="G194" s="1097" t="s">
        <v>0</v>
      </c>
      <c r="H194" s="6" t="s">
        <v>69</v>
      </c>
      <c r="I194" s="2" t="s">
        <v>22</v>
      </c>
      <c r="J194" s="3">
        <v>25</v>
      </c>
      <c r="K194" s="3">
        <v>3.9199999999999995</v>
      </c>
      <c r="L194" s="786"/>
    </row>
    <row r="195" spans="1:18" s="50" customFormat="1" x14ac:dyDescent="0.3">
      <c r="A195" s="1097" t="s">
        <v>77</v>
      </c>
      <c r="B195" s="6" t="s">
        <v>271</v>
      </c>
      <c r="C195" s="2" t="s">
        <v>2</v>
      </c>
      <c r="D195" s="3">
        <v>7</v>
      </c>
      <c r="E195" s="3">
        <v>36.6</v>
      </c>
      <c r="F195" s="606"/>
      <c r="G195" s="1097" t="s">
        <v>77</v>
      </c>
      <c r="H195" s="6" t="s">
        <v>271</v>
      </c>
      <c r="I195" s="2" t="s">
        <v>2</v>
      </c>
      <c r="J195" s="3">
        <v>7</v>
      </c>
      <c r="K195" s="3">
        <v>36.6</v>
      </c>
      <c r="L195" s="788"/>
      <c r="M195" s="25"/>
      <c r="N195" s="25"/>
      <c r="O195" s="25"/>
      <c r="P195" s="25"/>
      <c r="Q195" s="25"/>
      <c r="R195" s="25"/>
    </row>
    <row r="196" spans="1:18" s="50" customFormat="1" x14ac:dyDescent="0.3">
      <c r="A196" s="1097" t="s">
        <v>23</v>
      </c>
      <c r="B196" s="6" t="s">
        <v>107</v>
      </c>
      <c r="C196" s="2" t="s">
        <v>14</v>
      </c>
      <c r="D196" s="3">
        <v>3.4</v>
      </c>
      <c r="E196" s="3">
        <v>93.2</v>
      </c>
      <c r="F196" s="605"/>
      <c r="G196" s="1097" t="s">
        <v>23</v>
      </c>
      <c r="H196" s="6" t="s">
        <v>107</v>
      </c>
      <c r="I196" s="2" t="s">
        <v>14</v>
      </c>
      <c r="J196" s="3">
        <v>3.4</v>
      </c>
      <c r="K196" s="3">
        <v>93.2</v>
      </c>
      <c r="L196" s="786"/>
    </row>
    <row r="197" spans="1:18" s="25" customFormat="1" x14ac:dyDescent="0.3">
      <c r="A197" s="5" t="s">
        <v>51</v>
      </c>
      <c r="B197" s="6" t="s">
        <v>110</v>
      </c>
      <c r="C197" s="2" t="s">
        <v>5</v>
      </c>
      <c r="D197" s="3">
        <v>100</v>
      </c>
      <c r="E197" s="3">
        <v>47</v>
      </c>
      <c r="F197" s="606"/>
      <c r="G197" s="5" t="s">
        <v>51</v>
      </c>
      <c r="H197" s="6" t="s">
        <v>110</v>
      </c>
      <c r="I197" s="2" t="s">
        <v>5</v>
      </c>
      <c r="J197" s="3">
        <v>100</v>
      </c>
      <c r="K197" s="3">
        <v>47</v>
      </c>
      <c r="L197" s="788"/>
    </row>
    <row r="198" spans="1:18" s="25" customFormat="1" x14ac:dyDescent="0.3">
      <c r="A198" s="5"/>
      <c r="B198" s="6"/>
      <c r="C198" s="2"/>
      <c r="D198" s="3"/>
      <c r="E198" s="3"/>
      <c r="F198" s="605"/>
      <c r="G198" s="5"/>
      <c r="H198" s="6"/>
      <c r="I198" s="2"/>
      <c r="J198" s="3"/>
      <c r="K198" s="3"/>
      <c r="L198" s="788"/>
    </row>
    <row r="199" spans="1:18" s="25" customFormat="1" x14ac:dyDescent="0.3">
      <c r="A199" s="5"/>
      <c r="B199" s="6"/>
      <c r="C199" s="2" t="s">
        <v>128</v>
      </c>
      <c r="D199" s="3">
        <f>SUM(D192:D198)</f>
        <v>355.4</v>
      </c>
      <c r="E199" s="3">
        <f>SUM(E192:E198)</f>
        <v>564.64600000000007</v>
      </c>
      <c r="F199" s="605"/>
      <c r="G199" s="5"/>
      <c r="H199" s="6"/>
      <c r="I199" s="2" t="s">
        <v>128</v>
      </c>
      <c r="J199" s="3">
        <f>SUM(J192:J198)</f>
        <v>395.4</v>
      </c>
      <c r="K199" s="3">
        <f>SUM(K192:K198)</f>
        <v>655.96</v>
      </c>
      <c r="L199" s="788"/>
    </row>
    <row r="200" spans="1:18" s="25" customFormat="1" x14ac:dyDescent="0.3">
      <c r="A200" s="5"/>
      <c r="B200" s="6"/>
      <c r="C200" s="2"/>
      <c r="D200" s="3"/>
      <c r="E200" s="3"/>
      <c r="F200" s="605"/>
      <c r="G200" s="5"/>
      <c r="H200" s="6"/>
      <c r="I200" s="2"/>
      <c r="J200" s="3"/>
      <c r="K200" s="3"/>
      <c r="L200" s="788"/>
    </row>
    <row r="201" spans="1:18" s="25" customFormat="1" x14ac:dyDescent="0.3">
      <c r="A201" s="5"/>
      <c r="B201" s="6"/>
      <c r="C201" s="2"/>
      <c r="D201" s="3"/>
      <c r="E201" s="3"/>
      <c r="F201" s="605"/>
      <c r="G201" s="5"/>
      <c r="H201" s="6"/>
      <c r="I201" s="2"/>
      <c r="J201" s="3"/>
      <c r="K201" s="3"/>
      <c r="L201" s="788"/>
    </row>
    <row r="202" spans="1:18" s="25" customFormat="1" x14ac:dyDescent="0.3">
      <c r="A202" s="28" t="s">
        <v>124</v>
      </c>
      <c r="B202" s="3" t="s">
        <v>259</v>
      </c>
      <c r="C202" s="2" t="s">
        <v>125</v>
      </c>
      <c r="D202" s="3" t="s">
        <v>126</v>
      </c>
      <c r="E202" s="3" t="s">
        <v>127</v>
      </c>
      <c r="F202" s="605"/>
      <c r="G202" s="28" t="s">
        <v>124</v>
      </c>
      <c r="H202" s="3" t="s">
        <v>247</v>
      </c>
      <c r="I202" s="2" t="s">
        <v>125</v>
      </c>
      <c r="J202" s="3" t="s">
        <v>126</v>
      </c>
      <c r="K202" s="3" t="s">
        <v>127</v>
      </c>
      <c r="L202" s="788"/>
    </row>
    <row r="203" spans="1:18" s="25" customFormat="1" ht="19.5" customHeight="1" x14ac:dyDescent="0.3">
      <c r="A203" s="1097" t="s">
        <v>8</v>
      </c>
      <c r="B203" s="6" t="s">
        <v>96</v>
      </c>
      <c r="C203" s="2" t="s">
        <v>9</v>
      </c>
      <c r="D203" s="3">
        <v>60</v>
      </c>
      <c r="E203" s="3">
        <v>146</v>
      </c>
      <c r="F203" s="606"/>
      <c r="G203" s="1097" t="s">
        <v>8</v>
      </c>
      <c r="H203" s="6" t="s">
        <v>96</v>
      </c>
      <c r="I203" s="2" t="s">
        <v>9</v>
      </c>
      <c r="J203" s="3">
        <v>60</v>
      </c>
      <c r="K203" s="3">
        <v>146</v>
      </c>
      <c r="L203" s="788"/>
    </row>
    <row r="204" spans="1:18" s="8" customFormat="1" x14ac:dyDescent="0.3">
      <c r="A204" s="1097" t="s">
        <v>3</v>
      </c>
      <c r="B204" s="6" t="s">
        <v>470</v>
      </c>
      <c r="C204" s="2" t="s">
        <v>4</v>
      </c>
      <c r="D204" s="3">
        <v>65</v>
      </c>
      <c r="E204" s="3">
        <v>180.8</v>
      </c>
      <c r="F204" s="606"/>
      <c r="G204" s="1097" t="s">
        <v>3</v>
      </c>
      <c r="H204" s="6" t="s">
        <v>470</v>
      </c>
      <c r="I204" s="2" t="s">
        <v>17</v>
      </c>
      <c r="J204" s="3">
        <v>80</v>
      </c>
      <c r="K204" s="3">
        <v>271.20000000000005</v>
      </c>
      <c r="L204" s="786"/>
    </row>
    <row r="205" spans="1:18" s="50" customFormat="1" x14ac:dyDescent="0.3">
      <c r="A205" s="1097" t="s">
        <v>0</v>
      </c>
      <c r="B205" s="6" t="s">
        <v>278</v>
      </c>
      <c r="C205" s="2" t="s">
        <v>17</v>
      </c>
      <c r="D205" s="3">
        <v>20</v>
      </c>
      <c r="E205" s="3">
        <v>213.71</v>
      </c>
      <c r="F205" s="606"/>
      <c r="G205" s="1097" t="s">
        <v>0</v>
      </c>
      <c r="H205" s="6" t="s">
        <v>278</v>
      </c>
      <c r="I205" s="2" t="s">
        <v>44</v>
      </c>
      <c r="J205" s="3">
        <v>25</v>
      </c>
      <c r="K205" s="3">
        <v>256.45</v>
      </c>
      <c r="L205" s="786"/>
    </row>
    <row r="206" spans="1:18" s="50" customFormat="1" x14ac:dyDescent="0.3">
      <c r="A206" s="1097" t="s">
        <v>77</v>
      </c>
      <c r="B206" s="6" t="s">
        <v>69</v>
      </c>
      <c r="C206" s="2" t="s">
        <v>22</v>
      </c>
      <c r="D206" s="3">
        <v>25</v>
      </c>
      <c r="E206" s="3">
        <v>3.9199999999999995</v>
      </c>
      <c r="F206" s="656"/>
      <c r="G206" s="1097" t="s">
        <v>77</v>
      </c>
      <c r="H206" s="6" t="s">
        <v>69</v>
      </c>
      <c r="I206" s="2" t="s">
        <v>22</v>
      </c>
      <c r="J206" s="3">
        <v>25</v>
      </c>
      <c r="K206" s="3">
        <v>3.9199999999999995</v>
      </c>
      <c r="L206" s="786"/>
    </row>
    <row r="207" spans="1:18" s="25" customFormat="1" x14ac:dyDescent="0.3">
      <c r="A207" s="1097" t="s">
        <v>23</v>
      </c>
      <c r="B207" s="6" t="s">
        <v>113</v>
      </c>
      <c r="C207" s="2" t="s">
        <v>2</v>
      </c>
      <c r="D207" s="3">
        <v>15</v>
      </c>
      <c r="E207" s="3">
        <v>94.2</v>
      </c>
      <c r="F207" s="606"/>
      <c r="G207" s="1097" t="s">
        <v>23</v>
      </c>
      <c r="H207" s="6" t="s">
        <v>113</v>
      </c>
      <c r="I207" s="2" t="s">
        <v>2</v>
      </c>
      <c r="J207" s="3">
        <v>15</v>
      </c>
      <c r="K207" s="3">
        <v>94.2</v>
      </c>
      <c r="L207" s="788"/>
    </row>
    <row r="208" spans="1:18" s="50" customFormat="1" x14ac:dyDescent="0.3">
      <c r="A208" s="5">
        <v>6</v>
      </c>
      <c r="B208" s="6" t="s">
        <v>107</v>
      </c>
      <c r="C208" s="2" t="s">
        <v>14</v>
      </c>
      <c r="D208" s="3">
        <v>3.4</v>
      </c>
      <c r="E208" s="3">
        <v>93.2</v>
      </c>
      <c r="F208" s="605"/>
      <c r="G208" s="5">
        <v>6</v>
      </c>
      <c r="H208" s="6" t="s">
        <v>107</v>
      </c>
      <c r="I208" s="2" t="s">
        <v>14</v>
      </c>
      <c r="J208" s="3">
        <v>3.4</v>
      </c>
      <c r="K208" s="3">
        <v>93.2</v>
      </c>
      <c r="L208" s="786"/>
    </row>
    <row r="209" spans="1:12" s="25" customFormat="1" ht="19.5" customHeight="1" x14ac:dyDescent="0.3">
      <c r="A209" s="5">
        <v>7</v>
      </c>
      <c r="B209" s="6" t="s">
        <v>108</v>
      </c>
      <c r="C209" s="2" t="s">
        <v>65</v>
      </c>
      <c r="D209" s="3">
        <v>1.2</v>
      </c>
      <c r="E209" s="3">
        <v>21.5</v>
      </c>
      <c r="F209" s="824"/>
      <c r="G209" s="5">
        <v>7</v>
      </c>
      <c r="H209" s="6" t="s">
        <v>108</v>
      </c>
      <c r="I209" s="2" t="s">
        <v>65</v>
      </c>
      <c r="J209" s="3">
        <v>1.2</v>
      </c>
      <c r="K209" s="3">
        <v>21.5</v>
      </c>
      <c r="L209" s="788"/>
    </row>
    <row r="210" spans="1:12" s="25" customFormat="1" x14ac:dyDescent="0.3">
      <c r="A210" s="5">
        <v>8</v>
      </c>
      <c r="B210" s="6" t="s">
        <v>225</v>
      </c>
      <c r="C210" s="2" t="s">
        <v>5</v>
      </c>
      <c r="D210" s="3">
        <v>50</v>
      </c>
      <c r="E210" s="3">
        <v>133.5</v>
      </c>
      <c r="F210" s="824"/>
      <c r="G210" s="5">
        <v>8</v>
      </c>
      <c r="H210" s="6" t="s">
        <v>225</v>
      </c>
      <c r="I210" s="2" t="s">
        <v>5</v>
      </c>
      <c r="J210" s="3">
        <v>50</v>
      </c>
      <c r="K210" s="3">
        <v>133.5</v>
      </c>
      <c r="L210" s="788"/>
    </row>
    <row r="211" spans="1:12" s="50" customFormat="1" x14ac:dyDescent="0.3">
      <c r="A211" s="5"/>
      <c r="B211" s="6"/>
      <c r="C211" s="2"/>
      <c r="D211" s="3"/>
      <c r="E211" s="3"/>
      <c r="F211" s="827"/>
      <c r="G211" s="5"/>
      <c r="H211" s="6"/>
      <c r="I211" s="2"/>
      <c r="J211" s="3"/>
      <c r="K211" s="3"/>
      <c r="L211" s="792"/>
    </row>
    <row r="212" spans="1:12" s="25" customFormat="1" x14ac:dyDescent="0.3">
      <c r="A212" s="1097"/>
      <c r="B212" s="6"/>
      <c r="C212" s="2" t="s">
        <v>128</v>
      </c>
      <c r="D212" s="3">
        <f>SUM(D203:D211)</f>
        <v>239.6</v>
      </c>
      <c r="E212" s="3">
        <f>SUM(E203:E211)</f>
        <v>886.83</v>
      </c>
      <c r="F212" s="827"/>
      <c r="G212" s="1097"/>
      <c r="H212" s="6"/>
      <c r="I212" s="2" t="s">
        <v>128</v>
      </c>
      <c r="J212" s="3">
        <f>SUM(J203:J211)</f>
        <v>259.60000000000002</v>
      </c>
      <c r="K212" s="3">
        <f>SUM(K203:K211)</f>
        <v>1019.9700000000001</v>
      </c>
      <c r="L212" s="788"/>
    </row>
    <row r="213" spans="1:12" s="25" customFormat="1" x14ac:dyDescent="0.3">
      <c r="A213" s="5"/>
      <c r="B213" s="6"/>
      <c r="C213" s="2"/>
      <c r="D213" s="3"/>
      <c r="E213" s="3"/>
      <c r="F213" s="827"/>
      <c r="G213" s="5"/>
      <c r="H213" s="6"/>
      <c r="I213" s="2"/>
      <c r="J213" s="3"/>
      <c r="K213" s="3"/>
      <c r="L213" s="788"/>
    </row>
    <row r="214" spans="1:12" s="25" customFormat="1" x14ac:dyDescent="0.3">
      <c r="A214" s="5"/>
      <c r="B214" s="6"/>
      <c r="C214" s="2"/>
      <c r="D214" s="3"/>
      <c r="E214" s="3"/>
      <c r="F214" s="827"/>
      <c r="G214" s="5"/>
      <c r="H214" s="6"/>
      <c r="I214" s="2"/>
      <c r="J214" s="3"/>
      <c r="K214" s="3"/>
      <c r="L214" s="788"/>
    </row>
    <row r="215" spans="1:12" s="25" customFormat="1" x14ac:dyDescent="0.3">
      <c r="A215" s="1097"/>
      <c r="B215" s="6"/>
      <c r="C215" s="2" t="s">
        <v>136</v>
      </c>
      <c r="D215" s="3">
        <f>+D212+D199</f>
        <v>595</v>
      </c>
      <c r="E215" s="3">
        <f>+E212+E199</f>
        <v>1451.4760000000001</v>
      </c>
      <c r="F215" s="827"/>
      <c r="G215" s="3"/>
      <c r="H215" s="3"/>
      <c r="I215" s="3" t="s">
        <v>136</v>
      </c>
      <c r="J215" s="3">
        <f>+J212+J199</f>
        <v>655</v>
      </c>
      <c r="K215" s="3">
        <f>+K212+K199</f>
        <v>1675.9300000000003</v>
      </c>
      <c r="L215" s="788"/>
    </row>
    <row r="216" spans="1:12" s="25" customFormat="1" ht="18.75" customHeight="1" x14ac:dyDescent="0.3">
      <c r="B216" s="20"/>
      <c r="C216" s="20"/>
      <c r="E216" s="24"/>
      <c r="F216" s="827"/>
      <c r="H216" s="20"/>
      <c r="I216" s="20"/>
      <c r="K216" s="24"/>
      <c r="L216" s="788"/>
    </row>
    <row r="217" spans="1:12" s="25" customFormat="1" ht="18.75" customHeight="1" x14ac:dyDescent="0.3">
      <c r="B217" s="20"/>
      <c r="C217" s="20"/>
      <c r="E217" s="24"/>
      <c r="F217" s="830"/>
      <c r="H217" s="20"/>
      <c r="I217" s="20"/>
      <c r="K217" s="24"/>
      <c r="L217" s="788"/>
    </row>
    <row r="218" spans="1:12" s="25" customFormat="1" x14ac:dyDescent="0.3">
      <c r="A218" s="461"/>
      <c r="B218" s="461"/>
      <c r="C218" s="461"/>
      <c r="D218" s="461"/>
      <c r="E218" s="461"/>
      <c r="F218" s="842"/>
      <c r="G218" s="36"/>
      <c r="H218" s="463"/>
      <c r="I218" s="463"/>
      <c r="J218" s="463"/>
      <c r="K218" s="463"/>
      <c r="L218" s="788"/>
    </row>
    <row r="219" spans="1:12" s="25" customFormat="1" x14ac:dyDescent="0.3">
      <c r="A219" s="461"/>
      <c r="B219" s="36"/>
      <c r="C219" s="462"/>
      <c r="D219" s="463"/>
      <c r="E219" s="463"/>
      <c r="F219" s="841"/>
      <c r="G219" s="463"/>
      <c r="H219" s="463"/>
      <c r="I219" s="463"/>
      <c r="J219" s="463"/>
      <c r="K219" s="463"/>
      <c r="L219" s="788"/>
    </row>
    <row r="220" spans="1:12" s="25" customFormat="1" ht="18.75" customHeight="1" x14ac:dyDescent="0.3">
      <c r="B220" s="37" t="s">
        <v>130</v>
      </c>
      <c r="D220" s="94" t="s">
        <v>131</v>
      </c>
      <c r="E220" s="20"/>
      <c r="F220" s="606"/>
      <c r="H220" s="37" t="s">
        <v>130</v>
      </c>
      <c r="J220" s="94" t="s">
        <v>131</v>
      </c>
      <c r="K220" s="20"/>
      <c r="L220" s="788"/>
    </row>
    <row r="221" spans="1:12" s="25" customFormat="1" ht="51.75" customHeight="1" x14ac:dyDescent="0.3">
      <c r="B221" s="38" t="s">
        <v>132</v>
      </c>
      <c r="D221" s="38" t="s">
        <v>140</v>
      </c>
      <c r="E221" s="39"/>
      <c r="F221" s="606"/>
      <c r="H221" s="38" t="s">
        <v>139</v>
      </c>
      <c r="J221" s="38" t="s">
        <v>140</v>
      </c>
      <c r="K221" s="39"/>
      <c r="L221" s="788"/>
    </row>
    <row r="222" spans="1:12" s="25" customFormat="1" ht="22.5" customHeight="1" x14ac:dyDescent="0.3">
      <c r="B222" s="38"/>
      <c r="D222" s="38"/>
      <c r="E222" s="39"/>
      <c r="F222" s="606"/>
      <c r="G222" s="38"/>
      <c r="I222" s="38"/>
      <c r="J222" s="39"/>
      <c r="K222" s="38"/>
      <c r="L222" s="788"/>
    </row>
    <row r="223" spans="1:12" x14ac:dyDescent="0.3">
      <c r="A223" s="848"/>
      <c r="B223" s="849"/>
      <c r="C223" s="849"/>
      <c r="D223" s="849"/>
      <c r="E223" s="849"/>
      <c r="F223" s="853"/>
      <c r="G223" s="848"/>
      <c r="H223" s="849"/>
      <c r="I223" s="849"/>
      <c r="J223" s="849"/>
      <c r="K223" s="849"/>
    </row>
    <row r="224" spans="1:12" s="25" customFormat="1" ht="18.75" customHeight="1" x14ac:dyDescent="0.3">
      <c r="A224" s="96"/>
      <c r="B224" s="19"/>
      <c r="C224" s="19"/>
      <c r="D224" s="19"/>
      <c r="E224" s="19"/>
      <c r="F224" s="656"/>
      <c r="G224" s="96"/>
      <c r="H224" s="19"/>
      <c r="I224" s="19"/>
      <c r="J224" s="19"/>
      <c r="K224" s="19"/>
      <c r="L224" s="788"/>
    </row>
    <row r="225" spans="1:16" x14ac:dyDescent="0.3">
      <c r="A225" s="25"/>
      <c r="G225" s="25"/>
    </row>
    <row r="226" spans="1:16" s="25" customFormat="1" ht="18.75" customHeight="1" x14ac:dyDescent="0.3">
      <c r="B226" s="22" t="s">
        <v>115</v>
      </c>
      <c r="C226" s="20"/>
      <c r="D226" s="20"/>
      <c r="E226" s="20"/>
      <c r="F226" s="656"/>
      <c r="H226" s="22" t="s">
        <v>115</v>
      </c>
      <c r="I226" s="20"/>
      <c r="J226" s="20"/>
      <c r="K226" s="20"/>
      <c r="L226" s="788"/>
    </row>
    <row r="227" spans="1:16" s="25" customFormat="1" ht="18.75" customHeight="1" x14ac:dyDescent="0.3">
      <c r="B227" s="22" t="s">
        <v>137</v>
      </c>
      <c r="C227" s="20"/>
      <c r="D227" s="20"/>
      <c r="E227" s="20"/>
      <c r="F227" s="606"/>
      <c r="H227" s="22" t="s">
        <v>138</v>
      </c>
      <c r="I227" s="20"/>
      <c r="J227" s="20"/>
      <c r="K227" s="20"/>
      <c r="L227" s="788"/>
    </row>
    <row r="228" spans="1:16" s="25" customFormat="1" ht="18.75" customHeight="1" x14ac:dyDescent="0.3">
      <c r="B228" s="20"/>
      <c r="C228" s="20"/>
      <c r="D228" s="20"/>
      <c r="E228" s="20"/>
      <c r="F228" s="606"/>
      <c r="H228" s="20"/>
      <c r="I228" s="20"/>
      <c r="J228" s="20"/>
      <c r="K228" s="20"/>
      <c r="L228" s="788"/>
    </row>
    <row r="229" spans="1:16" s="25" customFormat="1" ht="18.75" customHeight="1" x14ac:dyDescent="0.3">
      <c r="B229" s="20"/>
      <c r="C229" s="20"/>
      <c r="E229" s="603" t="s">
        <v>116</v>
      </c>
      <c r="F229" s="606"/>
      <c r="H229" s="20"/>
      <c r="I229" s="20"/>
      <c r="K229" s="603" t="s">
        <v>116</v>
      </c>
      <c r="L229" s="789"/>
      <c r="M229" s="603"/>
      <c r="N229" s="603"/>
      <c r="O229" s="603"/>
      <c r="P229" s="603"/>
    </row>
    <row r="230" spans="1:16" s="25" customFormat="1" ht="18.75" customHeight="1" x14ac:dyDescent="0.3">
      <c r="B230" s="20"/>
      <c r="C230" s="20"/>
      <c r="E230" s="603" t="s">
        <v>134</v>
      </c>
      <c r="F230" s="606"/>
      <c r="H230" s="20"/>
      <c r="I230" s="20"/>
      <c r="K230" s="603" t="s">
        <v>134</v>
      </c>
      <c r="L230" s="789"/>
      <c r="M230" s="603"/>
      <c r="N230" s="603"/>
      <c r="O230" s="603"/>
      <c r="P230" s="603"/>
    </row>
    <row r="231" spans="1:16" s="25" customFormat="1" ht="18.75" customHeight="1" x14ac:dyDescent="0.3">
      <c r="B231" s="20"/>
      <c r="C231" s="20"/>
      <c r="E231" s="603" t="s">
        <v>117</v>
      </c>
      <c r="F231" s="606"/>
      <c r="H231" s="20"/>
      <c r="I231" s="20"/>
      <c r="K231" s="603" t="s">
        <v>117</v>
      </c>
      <c r="L231" s="789"/>
      <c r="M231" s="603"/>
      <c r="N231" s="603"/>
      <c r="O231" s="603"/>
      <c r="P231" s="603"/>
    </row>
    <row r="232" spans="1:16" s="25" customFormat="1" ht="18.75" customHeight="1" x14ac:dyDescent="0.3">
      <c r="B232" s="20"/>
      <c r="C232" s="20"/>
      <c r="E232" s="603" t="s">
        <v>417</v>
      </c>
      <c r="F232" s="606"/>
      <c r="H232" s="20"/>
      <c r="I232" s="20"/>
      <c r="K232" s="603" t="s">
        <v>417</v>
      </c>
      <c r="L232" s="789"/>
      <c r="M232" s="603"/>
      <c r="N232" s="603"/>
      <c r="O232" s="603"/>
      <c r="P232" s="603"/>
    </row>
    <row r="233" spans="1:16" s="25" customFormat="1" ht="18.75" customHeight="1" x14ac:dyDescent="0.3">
      <c r="B233" s="20"/>
      <c r="C233" s="20"/>
      <c r="D233" s="20"/>
      <c r="E233" s="20"/>
      <c r="F233" s="656"/>
      <c r="H233" s="20"/>
      <c r="I233" s="20"/>
      <c r="J233" s="20"/>
      <c r="K233" s="20"/>
      <c r="L233" s="788"/>
    </row>
    <row r="234" spans="1:16" s="25" customFormat="1" ht="18.75" customHeight="1" x14ac:dyDescent="0.3">
      <c r="B234" s="20"/>
      <c r="C234" s="20"/>
      <c r="D234" s="20"/>
      <c r="E234" s="20"/>
      <c r="F234" s="656"/>
      <c r="H234" s="20"/>
      <c r="I234" s="20"/>
      <c r="J234" s="20"/>
      <c r="K234" s="20"/>
      <c r="L234" s="788"/>
    </row>
    <row r="235" spans="1:16" s="25" customFormat="1" ht="18.75" customHeight="1" x14ac:dyDescent="0.3">
      <c r="B235" s="20"/>
      <c r="C235" s="20"/>
      <c r="D235" s="20"/>
      <c r="E235" s="20"/>
      <c r="F235" s="656"/>
      <c r="H235" s="20"/>
      <c r="I235" s="20"/>
      <c r="J235" s="20"/>
      <c r="K235" s="20"/>
      <c r="L235" s="788"/>
    </row>
    <row r="236" spans="1:16" s="25" customFormat="1" ht="18.75" customHeight="1" x14ac:dyDescent="0.3">
      <c r="B236" s="1612" t="s">
        <v>119</v>
      </c>
      <c r="C236" s="1612"/>
      <c r="D236" s="1612"/>
      <c r="E236" s="26"/>
      <c r="F236" s="606"/>
      <c r="H236" s="1612" t="s">
        <v>119</v>
      </c>
      <c r="I236" s="1612"/>
      <c r="J236" s="1612"/>
      <c r="K236" s="26"/>
      <c r="L236" s="788"/>
    </row>
    <row r="237" spans="1:16" s="25" customFormat="1" ht="18.75" customHeight="1" x14ac:dyDescent="0.3">
      <c r="B237" s="1610">
        <v>45387</v>
      </c>
      <c r="C237" s="1610"/>
      <c r="D237" s="1610"/>
      <c r="E237" s="27"/>
      <c r="F237" s="606"/>
      <c r="H237" s="1610">
        <f>B237</f>
        <v>45387</v>
      </c>
      <c r="I237" s="1610"/>
      <c r="J237" s="1610"/>
      <c r="K237" s="27"/>
      <c r="L237" s="788"/>
    </row>
    <row r="238" spans="1:16" s="25" customFormat="1" ht="18.75" customHeight="1" x14ac:dyDescent="0.3">
      <c r="B238" s="20"/>
      <c r="C238" s="20"/>
      <c r="D238" s="20"/>
      <c r="E238" s="27"/>
      <c r="F238" s="606"/>
      <c r="H238" s="20"/>
      <c r="I238" s="20"/>
      <c r="J238" s="20"/>
      <c r="K238" s="27"/>
      <c r="L238" s="788"/>
    </row>
    <row r="239" spans="1:16" s="25" customFormat="1" ht="18.75" customHeight="1" x14ac:dyDescent="0.3">
      <c r="B239" s="1096"/>
      <c r="C239" s="20"/>
      <c r="D239" s="20"/>
      <c r="E239" s="27"/>
      <c r="F239" s="606"/>
      <c r="H239" s="1096"/>
      <c r="I239" s="20"/>
      <c r="J239" s="20"/>
      <c r="K239" s="27"/>
      <c r="L239" s="788"/>
    </row>
    <row r="240" spans="1:16" s="25" customFormat="1" ht="18.75" customHeight="1" x14ac:dyDescent="0.3">
      <c r="A240" s="28" t="s">
        <v>120</v>
      </c>
      <c r="B240" s="29" t="s">
        <v>121</v>
      </c>
      <c r="C240" s="1611" t="s">
        <v>122</v>
      </c>
      <c r="D240" s="1611"/>
      <c r="E240" s="1611"/>
      <c r="F240" s="606"/>
      <c r="G240" s="28" t="s">
        <v>120</v>
      </c>
      <c r="H240" s="29" t="s">
        <v>121</v>
      </c>
      <c r="I240" s="1611" t="s">
        <v>123</v>
      </c>
      <c r="J240" s="1611"/>
      <c r="K240" s="1611"/>
      <c r="L240" s="788"/>
    </row>
    <row r="241" spans="1:18" s="25" customFormat="1" ht="18.75" customHeight="1" x14ac:dyDescent="0.3">
      <c r="A241" s="28" t="s">
        <v>124</v>
      </c>
      <c r="B241" s="28" t="s">
        <v>265</v>
      </c>
      <c r="C241" s="29" t="s">
        <v>125</v>
      </c>
      <c r="D241" s="1097" t="s">
        <v>126</v>
      </c>
      <c r="E241" s="1097" t="s">
        <v>127</v>
      </c>
      <c r="F241" s="606"/>
      <c r="G241" s="28" t="s">
        <v>124</v>
      </c>
      <c r="H241" s="28" t="s">
        <v>265</v>
      </c>
      <c r="I241" s="29" t="s">
        <v>125</v>
      </c>
      <c r="J241" s="1097" t="s">
        <v>126</v>
      </c>
      <c r="K241" s="1097" t="s">
        <v>127</v>
      </c>
      <c r="L241" s="788"/>
    </row>
    <row r="242" spans="1:18" s="25" customFormat="1" x14ac:dyDescent="0.3">
      <c r="A242" s="1097" t="s">
        <v>8</v>
      </c>
      <c r="B242" s="6" t="s">
        <v>471</v>
      </c>
      <c r="C242" s="2" t="s">
        <v>33</v>
      </c>
      <c r="D242" s="3">
        <v>110</v>
      </c>
      <c r="E242" s="3">
        <v>262.82</v>
      </c>
      <c r="F242" s="606"/>
      <c r="G242" s="1097" t="s">
        <v>8</v>
      </c>
      <c r="H242" s="6" t="s">
        <v>471</v>
      </c>
      <c r="I242" s="2" t="s">
        <v>35</v>
      </c>
      <c r="J242" s="3">
        <v>130</v>
      </c>
      <c r="K242" s="3">
        <v>282.82</v>
      </c>
      <c r="L242" s="788"/>
    </row>
    <row r="243" spans="1:18" s="50" customFormat="1" x14ac:dyDescent="0.3">
      <c r="A243" s="1097" t="s">
        <v>3</v>
      </c>
      <c r="B243" s="6" t="s">
        <v>114</v>
      </c>
      <c r="C243" s="2" t="s">
        <v>2</v>
      </c>
      <c r="D243" s="3">
        <v>6</v>
      </c>
      <c r="E243" s="3">
        <v>28</v>
      </c>
      <c r="F243" s="606"/>
      <c r="G243" s="1097" t="s">
        <v>3</v>
      </c>
      <c r="H243" s="6" t="s">
        <v>114</v>
      </c>
      <c r="I243" s="2" t="s">
        <v>2</v>
      </c>
      <c r="J243" s="3">
        <v>6</v>
      </c>
      <c r="K243" s="3">
        <v>28</v>
      </c>
      <c r="L243" s="788"/>
      <c r="M243" s="25"/>
      <c r="N243" s="25"/>
      <c r="O243" s="25"/>
      <c r="P243" s="25"/>
      <c r="Q243" s="25"/>
      <c r="R243" s="25"/>
    </row>
    <row r="244" spans="1:18" s="50" customFormat="1" x14ac:dyDescent="0.3">
      <c r="A244" s="1097" t="s">
        <v>0</v>
      </c>
      <c r="B244" s="6" t="s">
        <v>464</v>
      </c>
      <c r="C244" s="2" t="s">
        <v>5</v>
      </c>
      <c r="D244" s="3">
        <v>120</v>
      </c>
      <c r="E244" s="3">
        <v>75.05</v>
      </c>
      <c r="F244" s="605"/>
      <c r="G244" s="1097" t="s">
        <v>0</v>
      </c>
      <c r="H244" s="6" t="s">
        <v>464</v>
      </c>
      <c r="I244" s="2" t="s">
        <v>5</v>
      </c>
      <c r="J244" s="3">
        <v>120</v>
      </c>
      <c r="K244" s="3">
        <v>75.05</v>
      </c>
      <c r="L244" s="786"/>
    </row>
    <row r="245" spans="1:18" s="25" customFormat="1" x14ac:dyDescent="0.3">
      <c r="A245" s="5"/>
      <c r="B245" s="6"/>
      <c r="C245" s="2"/>
      <c r="D245" s="3"/>
      <c r="E245" s="3"/>
      <c r="F245" s="605"/>
      <c r="G245" s="5"/>
      <c r="H245" s="6"/>
      <c r="I245" s="2"/>
      <c r="J245" s="3"/>
      <c r="K245" s="3"/>
      <c r="L245" s="788"/>
    </row>
    <row r="246" spans="1:18" s="25" customFormat="1" x14ac:dyDescent="0.3">
      <c r="A246" s="5"/>
      <c r="B246" s="6"/>
      <c r="C246" s="2"/>
      <c r="D246" s="3"/>
      <c r="E246" s="3"/>
      <c r="F246" s="605"/>
      <c r="G246" s="5"/>
      <c r="H246" s="6"/>
      <c r="I246" s="2"/>
      <c r="J246" s="3"/>
      <c r="K246" s="3"/>
      <c r="L246" s="788"/>
    </row>
    <row r="247" spans="1:18" s="25" customFormat="1" x14ac:dyDescent="0.3">
      <c r="A247" s="5"/>
      <c r="B247" s="6"/>
      <c r="C247" s="2" t="s">
        <v>128</v>
      </c>
      <c r="D247" s="3">
        <f>SUM(D242:D245)</f>
        <v>236</v>
      </c>
      <c r="E247" s="3">
        <f>SUM(E242:E245)</f>
        <v>365.87</v>
      </c>
      <c r="F247" s="605"/>
      <c r="G247" s="5"/>
      <c r="H247" s="6"/>
      <c r="I247" s="2" t="s">
        <v>128</v>
      </c>
      <c r="J247" s="3">
        <f>SUM(J242:J245)</f>
        <v>256</v>
      </c>
      <c r="K247" s="3">
        <f>SUM(K242:K245)</f>
        <v>385.87</v>
      </c>
      <c r="L247" s="788"/>
    </row>
    <row r="248" spans="1:18" s="25" customFormat="1" hidden="1" x14ac:dyDescent="0.3">
      <c r="A248" s="5"/>
      <c r="B248" s="6"/>
      <c r="C248" s="2"/>
      <c r="D248" s="3"/>
      <c r="E248" s="3"/>
      <c r="F248" s="605"/>
      <c r="G248" s="5"/>
      <c r="H248" s="6"/>
      <c r="I248" s="2"/>
      <c r="J248" s="3"/>
      <c r="K248" s="3"/>
      <c r="L248" s="788"/>
    </row>
    <row r="249" spans="1:18" s="25" customFormat="1" hidden="1" x14ac:dyDescent="0.3">
      <c r="A249" s="5">
        <v>1</v>
      </c>
      <c r="B249" s="6" t="s">
        <v>1</v>
      </c>
      <c r="C249" s="2" t="s">
        <v>5</v>
      </c>
      <c r="D249" s="3">
        <v>200</v>
      </c>
      <c r="E249" s="3">
        <v>86</v>
      </c>
      <c r="F249" s="605"/>
      <c r="G249" s="5">
        <v>1</v>
      </c>
      <c r="H249" s="6" t="s">
        <v>1</v>
      </c>
      <c r="I249" s="2" t="s">
        <v>5</v>
      </c>
      <c r="J249" s="3">
        <v>200</v>
      </c>
      <c r="K249" s="3">
        <v>86</v>
      </c>
      <c r="L249" s="788"/>
    </row>
    <row r="250" spans="1:18" s="25" customFormat="1" hidden="1" x14ac:dyDescent="0.3">
      <c r="A250" s="5">
        <v>2</v>
      </c>
      <c r="B250" s="6" t="s">
        <v>238</v>
      </c>
      <c r="C250" s="2" t="s">
        <v>251</v>
      </c>
      <c r="D250" s="3">
        <v>225</v>
      </c>
      <c r="E250" s="3">
        <v>114</v>
      </c>
      <c r="F250" s="605"/>
      <c r="G250" s="5">
        <v>2</v>
      </c>
      <c r="H250" s="6" t="s">
        <v>238</v>
      </c>
      <c r="I250" s="2" t="s">
        <v>251</v>
      </c>
      <c r="J250" s="3">
        <v>225</v>
      </c>
      <c r="K250" s="3">
        <v>114</v>
      </c>
      <c r="L250" s="788"/>
    </row>
    <row r="251" spans="1:18" s="25" customFormat="1" hidden="1" x14ac:dyDescent="0.3">
      <c r="A251" s="5">
        <v>3</v>
      </c>
      <c r="B251" s="6" t="s">
        <v>93</v>
      </c>
      <c r="C251" s="2" t="s">
        <v>5</v>
      </c>
      <c r="D251" s="3">
        <v>135</v>
      </c>
      <c r="E251" s="3">
        <v>94.25</v>
      </c>
      <c r="F251" s="605"/>
      <c r="G251" s="5">
        <v>3</v>
      </c>
      <c r="H251" s="6" t="s">
        <v>93</v>
      </c>
      <c r="I251" s="2" t="s">
        <v>5</v>
      </c>
      <c r="J251" s="3">
        <v>135</v>
      </c>
      <c r="K251" s="3">
        <v>94.25</v>
      </c>
      <c r="L251" s="788"/>
    </row>
    <row r="252" spans="1:18" s="25" customFormat="1" hidden="1" x14ac:dyDescent="0.3">
      <c r="A252" s="5">
        <v>4</v>
      </c>
      <c r="B252" s="6" t="s">
        <v>253</v>
      </c>
      <c r="C252" s="2" t="s">
        <v>218</v>
      </c>
      <c r="D252" s="3">
        <v>125</v>
      </c>
      <c r="E252" s="3">
        <v>146.4</v>
      </c>
      <c r="F252" s="605"/>
      <c r="G252" s="5">
        <v>4</v>
      </c>
      <c r="H252" s="6" t="s">
        <v>253</v>
      </c>
      <c r="I252" s="2" t="s">
        <v>218</v>
      </c>
      <c r="J252" s="3">
        <v>125</v>
      </c>
      <c r="K252" s="3">
        <v>146.4</v>
      </c>
      <c r="L252" s="788"/>
    </row>
    <row r="253" spans="1:18" s="25" customFormat="1" hidden="1" x14ac:dyDescent="0.3">
      <c r="A253" s="5">
        <v>5</v>
      </c>
      <c r="B253" s="6" t="s">
        <v>255</v>
      </c>
      <c r="C253" s="2" t="s">
        <v>218</v>
      </c>
      <c r="D253" s="3">
        <v>80</v>
      </c>
      <c r="E253" s="3">
        <v>105.16</v>
      </c>
      <c r="F253" s="605"/>
      <c r="G253" s="5">
        <v>5</v>
      </c>
      <c r="H253" s="6" t="s">
        <v>255</v>
      </c>
      <c r="I253" s="2" t="s">
        <v>218</v>
      </c>
      <c r="J253" s="3">
        <v>80</v>
      </c>
      <c r="K253" s="3">
        <v>105.16</v>
      </c>
      <c r="L253" s="788"/>
    </row>
    <row r="254" spans="1:18" s="25" customFormat="1" hidden="1" x14ac:dyDescent="0.3">
      <c r="A254" s="5">
        <v>6</v>
      </c>
      <c r="B254" s="6" t="s">
        <v>252</v>
      </c>
      <c r="C254" s="2" t="s">
        <v>251</v>
      </c>
      <c r="D254" s="3">
        <v>105</v>
      </c>
      <c r="E254" s="3">
        <v>142</v>
      </c>
      <c r="F254" s="605"/>
      <c r="G254" s="5">
        <v>6</v>
      </c>
      <c r="H254" s="6" t="s">
        <v>252</v>
      </c>
      <c r="I254" s="2" t="s">
        <v>251</v>
      </c>
      <c r="J254" s="3">
        <v>105</v>
      </c>
      <c r="K254" s="3">
        <v>142</v>
      </c>
      <c r="L254" s="788"/>
    </row>
    <row r="255" spans="1:18" s="25" customFormat="1" hidden="1" x14ac:dyDescent="0.3">
      <c r="A255" s="5">
        <v>7</v>
      </c>
      <c r="B255" s="6" t="s">
        <v>254</v>
      </c>
      <c r="C255" s="2" t="s">
        <v>218</v>
      </c>
      <c r="D255" s="3">
        <v>120</v>
      </c>
      <c r="E255" s="3">
        <v>144</v>
      </c>
      <c r="F255" s="605"/>
      <c r="G255" s="5">
        <v>7</v>
      </c>
      <c r="H255" s="6" t="s">
        <v>254</v>
      </c>
      <c r="I255" s="2" t="s">
        <v>218</v>
      </c>
      <c r="J255" s="3">
        <v>120</v>
      </c>
      <c r="K255" s="3">
        <v>144</v>
      </c>
      <c r="L255" s="788"/>
    </row>
    <row r="256" spans="1:18" s="25" customFormat="1" hidden="1" x14ac:dyDescent="0.3">
      <c r="A256" s="5">
        <v>8</v>
      </c>
      <c r="B256" s="6" t="s">
        <v>31</v>
      </c>
      <c r="C256" s="2" t="s">
        <v>5</v>
      </c>
      <c r="D256" s="3">
        <v>55</v>
      </c>
      <c r="E256" s="3">
        <v>88</v>
      </c>
      <c r="F256" s="605"/>
      <c r="G256" s="5">
        <v>8</v>
      </c>
      <c r="H256" s="6" t="s">
        <v>31</v>
      </c>
      <c r="I256" s="2" t="s">
        <v>5</v>
      </c>
      <c r="J256" s="3">
        <v>55</v>
      </c>
      <c r="K256" s="3">
        <v>88</v>
      </c>
      <c r="L256" s="788"/>
    </row>
    <row r="257" spans="1:12" s="50" customFormat="1" hidden="1" x14ac:dyDescent="0.3">
      <c r="A257" s="1097"/>
      <c r="B257" s="1"/>
      <c r="C257" s="1097"/>
      <c r="D257" s="7"/>
      <c r="E257" s="7"/>
      <c r="F257" s="605"/>
      <c r="G257" s="1097"/>
      <c r="H257" s="1"/>
      <c r="I257" s="1097"/>
      <c r="J257" s="7"/>
      <c r="K257" s="7"/>
      <c r="L257" s="792"/>
    </row>
    <row r="258" spans="1:12" s="25" customFormat="1" hidden="1" x14ac:dyDescent="0.3">
      <c r="A258" s="5"/>
      <c r="B258" s="6"/>
      <c r="C258" s="2" t="s">
        <v>128</v>
      </c>
      <c r="D258" s="3">
        <v>1045</v>
      </c>
      <c r="E258" s="3">
        <v>919.81</v>
      </c>
      <c r="F258" s="605"/>
      <c r="G258" s="5"/>
      <c r="H258" s="6"/>
      <c r="I258" s="2" t="s">
        <v>128</v>
      </c>
      <c r="J258" s="3">
        <v>1045</v>
      </c>
      <c r="K258" s="3">
        <v>919.81</v>
      </c>
      <c r="L258" s="788"/>
    </row>
    <row r="259" spans="1:12" s="25" customFormat="1" hidden="1" x14ac:dyDescent="0.3">
      <c r="A259" s="5"/>
      <c r="B259" s="6"/>
      <c r="C259" s="2"/>
      <c r="D259" s="3"/>
      <c r="E259" s="3"/>
      <c r="F259" s="605"/>
      <c r="G259" s="5"/>
      <c r="H259" s="6"/>
      <c r="I259" s="2"/>
      <c r="J259" s="3"/>
      <c r="K259" s="3"/>
      <c r="L259" s="788"/>
    </row>
    <row r="260" spans="1:12" s="25" customFormat="1" x14ac:dyDescent="0.3">
      <c r="A260" s="5"/>
      <c r="B260" s="6"/>
      <c r="C260" s="2"/>
      <c r="D260" s="3"/>
      <c r="E260" s="3"/>
      <c r="F260" s="605"/>
      <c r="G260" s="5"/>
      <c r="H260" s="6"/>
      <c r="I260" s="2"/>
      <c r="J260" s="3"/>
      <c r="K260" s="3"/>
      <c r="L260" s="788"/>
    </row>
    <row r="261" spans="1:12" s="25" customFormat="1" x14ac:dyDescent="0.3">
      <c r="A261" s="5"/>
      <c r="B261" s="6"/>
      <c r="C261" s="2"/>
      <c r="D261" s="3"/>
      <c r="E261" s="3"/>
      <c r="F261" s="605"/>
      <c r="G261" s="5"/>
      <c r="H261" s="6"/>
      <c r="I261" s="2"/>
      <c r="J261" s="3"/>
      <c r="K261" s="3"/>
      <c r="L261" s="788"/>
    </row>
    <row r="262" spans="1:12" s="25" customFormat="1" x14ac:dyDescent="0.3">
      <c r="A262" s="28" t="s">
        <v>124</v>
      </c>
      <c r="B262" s="3" t="s">
        <v>259</v>
      </c>
      <c r="C262" s="2" t="s">
        <v>125</v>
      </c>
      <c r="D262" s="3" t="s">
        <v>126</v>
      </c>
      <c r="E262" s="3" t="s">
        <v>127</v>
      </c>
      <c r="F262" s="605"/>
      <c r="G262" s="28" t="s">
        <v>124</v>
      </c>
      <c r="H262" s="3" t="s">
        <v>247</v>
      </c>
      <c r="I262" s="2" t="s">
        <v>125</v>
      </c>
      <c r="J262" s="3" t="s">
        <v>126</v>
      </c>
      <c r="K262" s="3" t="s">
        <v>127</v>
      </c>
      <c r="L262" s="788"/>
    </row>
    <row r="263" spans="1:12" s="25" customFormat="1" x14ac:dyDescent="0.3">
      <c r="A263" s="1097">
        <v>1</v>
      </c>
      <c r="B263" s="6" t="s">
        <v>100</v>
      </c>
      <c r="C263" s="2" t="s">
        <v>9</v>
      </c>
      <c r="D263" s="3">
        <v>60</v>
      </c>
      <c r="E263" s="3">
        <v>287.25</v>
      </c>
      <c r="F263" s="606"/>
      <c r="G263" s="1097">
        <v>1</v>
      </c>
      <c r="H263" s="6" t="s">
        <v>100</v>
      </c>
      <c r="I263" s="2" t="s">
        <v>9</v>
      </c>
      <c r="J263" s="3">
        <v>60</v>
      </c>
      <c r="K263" s="3">
        <v>287.25</v>
      </c>
      <c r="L263" s="788"/>
    </row>
    <row r="264" spans="1:12" s="8" customFormat="1" x14ac:dyDescent="0.3">
      <c r="A264" s="1097" t="s">
        <v>3</v>
      </c>
      <c r="B264" s="6" t="s">
        <v>27</v>
      </c>
      <c r="C264" s="2" t="s">
        <v>28</v>
      </c>
      <c r="D264" s="3">
        <v>65</v>
      </c>
      <c r="E264" s="3">
        <v>178</v>
      </c>
      <c r="F264" s="606"/>
      <c r="G264" s="1097" t="s">
        <v>3</v>
      </c>
      <c r="H264" s="6" t="s">
        <v>27</v>
      </c>
      <c r="I264" s="2" t="s">
        <v>7</v>
      </c>
      <c r="J264" s="3">
        <v>85</v>
      </c>
      <c r="K264" s="3">
        <v>223</v>
      </c>
      <c r="L264" s="786">
        <v>45384</v>
      </c>
    </row>
    <row r="265" spans="1:12" s="50" customFormat="1" x14ac:dyDescent="0.3">
      <c r="A265" s="1097" t="s">
        <v>0</v>
      </c>
      <c r="B265" s="6" t="s">
        <v>260</v>
      </c>
      <c r="C265" s="2" t="s">
        <v>17</v>
      </c>
      <c r="D265" s="3">
        <v>25</v>
      </c>
      <c r="E265" s="3">
        <v>182.25</v>
      </c>
      <c r="F265" s="656"/>
      <c r="G265" s="1097" t="s">
        <v>0</v>
      </c>
      <c r="H265" s="6" t="s">
        <v>260</v>
      </c>
      <c r="I265" s="2" t="s">
        <v>44</v>
      </c>
      <c r="J265" s="3">
        <v>30</v>
      </c>
      <c r="K265" s="3">
        <v>218.7</v>
      </c>
      <c r="L265" s="786"/>
    </row>
    <row r="266" spans="1:12" s="50" customFormat="1" x14ac:dyDescent="0.3">
      <c r="A266" s="1097" t="s">
        <v>77</v>
      </c>
      <c r="B266" s="6" t="s">
        <v>69</v>
      </c>
      <c r="C266" s="2" t="s">
        <v>22</v>
      </c>
      <c r="D266" s="3">
        <v>25</v>
      </c>
      <c r="E266" s="3">
        <v>3.9199999999999995</v>
      </c>
      <c r="F266" s="656"/>
      <c r="G266" s="1097" t="s">
        <v>77</v>
      </c>
      <c r="H266" s="6" t="s">
        <v>69</v>
      </c>
      <c r="I266" s="2" t="s">
        <v>22</v>
      </c>
      <c r="J266" s="3">
        <v>25</v>
      </c>
      <c r="K266" s="3">
        <v>3.9199999999999995</v>
      </c>
      <c r="L266" s="786"/>
    </row>
    <row r="267" spans="1:12" s="25" customFormat="1" x14ac:dyDescent="0.3">
      <c r="A267" s="1097" t="s">
        <v>23</v>
      </c>
      <c r="B267" s="6" t="s">
        <v>93</v>
      </c>
      <c r="C267" s="2" t="s">
        <v>2</v>
      </c>
      <c r="D267" s="3">
        <v>50</v>
      </c>
      <c r="E267" s="3">
        <v>92</v>
      </c>
      <c r="F267" s="606"/>
      <c r="G267" s="1097" t="s">
        <v>23</v>
      </c>
      <c r="H267" s="6" t="s">
        <v>93</v>
      </c>
      <c r="I267" s="2" t="s">
        <v>2</v>
      </c>
      <c r="J267" s="3">
        <v>50</v>
      </c>
      <c r="K267" s="3">
        <v>92</v>
      </c>
      <c r="L267" s="788"/>
    </row>
    <row r="268" spans="1:12" s="50" customFormat="1" x14ac:dyDescent="0.3">
      <c r="A268" s="1097" t="s">
        <v>51</v>
      </c>
      <c r="B268" s="6" t="s">
        <v>107</v>
      </c>
      <c r="C268" s="2" t="s">
        <v>14</v>
      </c>
      <c r="D268" s="3">
        <v>3.4</v>
      </c>
      <c r="E268" s="3">
        <v>93.2</v>
      </c>
      <c r="F268" s="605"/>
      <c r="G268" s="1097" t="s">
        <v>51</v>
      </c>
      <c r="H268" s="6" t="s">
        <v>107</v>
      </c>
      <c r="I268" s="2" t="s">
        <v>14</v>
      </c>
      <c r="J268" s="3">
        <v>3.4</v>
      </c>
      <c r="K268" s="3">
        <v>93.2</v>
      </c>
      <c r="L268" s="786"/>
    </row>
    <row r="269" spans="1:12" s="25" customFormat="1" ht="19.5" customHeight="1" x14ac:dyDescent="0.3">
      <c r="A269" s="1097" t="s">
        <v>15</v>
      </c>
      <c r="B269" s="6" t="s">
        <v>108</v>
      </c>
      <c r="C269" s="2" t="s">
        <v>65</v>
      </c>
      <c r="D269" s="3">
        <v>1.2</v>
      </c>
      <c r="E269" s="3">
        <v>21.5</v>
      </c>
      <c r="F269" s="656"/>
      <c r="G269" s="1097" t="s">
        <v>15</v>
      </c>
      <c r="H269" s="6" t="s">
        <v>108</v>
      </c>
      <c r="I269" s="2" t="s">
        <v>65</v>
      </c>
      <c r="J269" s="3">
        <v>1.2</v>
      </c>
      <c r="K269" s="3">
        <v>21.5</v>
      </c>
      <c r="L269" s="788"/>
    </row>
    <row r="270" spans="1:12" s="25" customFormat="1" x14ac:dyDescent="0.3">
      <c r="A270" s="5"/>
      <c r="B270" s="6"/>
      <c r="C270" s="2"/>
      <c r="D270" s="3"/>
      <c r="E270" s="3"/>
      <c r="F270" s="656"/>
      <c r="G270" s="5"/>
      <c r="H270" s="6"/>
      <c r="I270" s="2"/>
      <c r="J270" s="3"/>
      <c r="K270" s="3"/>
      <c r="L270" s="788"/>
    </row>
    <row r="271" spans="1:12" s="50" customFormat="1" x14ac:dyDescent="0.3">
      <c r="A271" s="5"/>
      <c r="B271" s="6"/>
      <c r="C271" s="2"/>
      <c r="D271" s="3"/>
      <c r="E271" s="3"/>
      <c r="F271" s="657"/>
      <c r="G271" s="5"/>
      <c r="H271" s="6"/>
      <c r="I271" s="2"/>
      <c r="J271" s="3"/>
      <c r="K271" s="3"/>
      <c r="L271" s="792"/>
    </row>
    <row r="272" spans="1:12" s="50" customFormat="1" x14ac:dyDescent="0.3">
      <c r="A272" s="5"/>
      <c r="B272" s="6"/>
      <c r="C272" s="2"/>
      <c r="D272" s="3"/>
      <c r="E272" s="3"/>
      <c r="F272" s="657"/>
      <c r="G272" s="5"/>
      <c r="H272" s="6"/>
      <c r="I272" s="2"/>
      <c r="J272" s="3"/>
      <c r="K272" s="3"/>
      <c r="L272" s="792"/>
    </row>
    <row r="273" spans="1:12" s="25" customFormat="1" x14ac:dyDescent="0.3">
      <c r="A273" s="1097"/>
      <c r="B273" s="6"/>
      <c r="C273" s="2" t="s">
        <v>128</v>
      </c>
      <c r="D273" s="3">
        <f>SUM(D263:D272)</f>
        <v>229.6</v>
      </c>
      <c r="E273" s="3">
        <f>SUM(E263:E272)</f>
        <v>858.12</v>
      </c>
      <c r="F273" s="657"/>
      <c r="G273" s="1097"/>
      <c r="H273" s="6"/>
      <c r="I273" s="2" t="s">
        <v>128</v>
      </c>
      <c r="J273" s="3">
        <f>SUM(J263:J272)</f>
        <v>254.6</v>
      </c>
      <c r="K273" s="3">
        <f>SUM(K263:K272)</f>
        <v>939.57</v>
      </c>
      <c r="L273" s="788"/>
    </row>
    <row r="274" spans="1:12" s="25" customFormat="1" x14ac:dyDescent="0.3">
      <c r="A274" s="5"/>
      <c r="B274" s="6"/>
      <c r="C274" s="2"/>
      <c r="D274" s="3"/>
      <c r="E274" s="3"/>
      <c r="F274" s="657"/>
      <c r="G274" s="5"/>
      <c r="H274" s="6"/>
      <c r="I274" s="2"/>
      <c r="J274" s="3"/>
      <c r="K274" s="3"/>
      <c r="L274" s="788"/>
    </row>
    <row r="275" spans="1:12" s="25" customFormat="1" x14ac:dyDescent="0.3">
      <c r="A275" s="5"/>
      <c r="B275" s="6"/>
      <c r="C275" s="2"/>
      <c r="D275" s="3"/>
      <c r="E275" s="3"/>
      <c r="F275" s="657"/>
      <c r="G275" s="5"/>
      <c r="H275" s="6"/>
      <c r="I275" s="2"/>
      <c r="J275" s="3"/>
      <c r="K275" s="3"/>
      <c r="L275" s="788"/>
    </row>
    <row r="276" spans="1:12" s="25" customFormat="1" x14ac:dyDescent="0.3">
      <c r="A276" s="1097"/>
      <c r="B276" s="6"/>
      <c r="C276" s="2" t="s">
        <v>136</v>
      </c>
      <c r="D276" s="459">
        <f>+D273+D247</f>
        <v>465.6</v>
      </c>
      <c r="E276" s="459">
        <f>+E273+E247</f>
        <v>1223.99</v>
      </c>
      <c r="F276" s="1134"/>
      <c r="G276" s="459"/>
      <c r="H276" s="459"/>
      <c r="I276" s="3" t="s">
        <v>136</v>
      </c>
      <c r="J276" s="3">
        <f>+J273+J247</f>
        <v>510.6</v>
      </c>
      <c r="K276" s="3">
        <f>+K273+K247</f>
        <v>1325.44</v>
      </c>
      <c r="L276" s="788"/>
    </row>
    <row r="277" spans="1:12" s="25" customFormat="1" ht="18.75" customHeight="1" x14ac:dyDescent="0.3">
      <c r="B277" s="20"/>
      <c r="C277" s="20"/>
      <c r="D277" s="1135"/>
      <c r="E277" s="1136"/>
      <c r="F277" s="1134"/>
      <c r="G277" s="1135"/>
      <c r="H277" s="1137"/>
      <c r="I277" s="20"/>
      <c r="K277" s="24"/>
      <c r="L277" s="788"/>
    </row>
    <row r="278" spans="1:12" s="25" customFormat="1" ht="18.75" customHeight="1" x14ac:dyDescent="0.3">
      <c r="B278" s="20"/>
      <c r="C278" s="20"/>
      <c r="D278" s="1135"/>
      <c r="E278" s="1136"/>
      <c r="F278" s="1138"/>
      <c r="G278" s="1135"/>
      <c r="H278" s="1137"/>
      <c r="I278" s="20"/>
      <c r="K278" s="24"/>
      <c r="L278" s="788"/>
    </row>
    <row r="279" spans="1:12" s="25" customFormat="1" x14ac:dyDescent="0.3">
      <c r="A279" s="461"/>
      <c r="B279" s="461"/>
      <c r="C279" s="461"/>
      <c r="D279" s="1130"/>
      <c r="E279" s="1130"/>
      <c r="F279" s="1131"/>
      <c r="G279" s="1132"/>
      <c r="H279" s="1133"/>
      <c r="I279" s="463"/>
      <c r="J279" s="463"/>
      <c r="K279" s="463"/>
      <c r="L279" s="788"/>
    </row>
    <row r="280" spans="1:12" s="25" customFormat="1" x14ac:dyDescent="0.3">
      <c r="A280" s="461"/>
      <c r="B280" s="36"/>
      <c r="C280" s="462"/>
      <c r="D280" s="1133"/>
      <c r="E280" s="1133"/>
      <c r="F280" s="1139"/>
      <c r="G280" s="1133"/>
      <c r="H280" s="1133"/>
      <c r="I280" s="463"/>
      <c r="J280" s="463"/>
      <c r="K280" s="463"/>
      <c r="L280" s="788"/>
    </row>
    <row r="281" spans="1:12" s="25" customFormat="1" ht="18.75" customHeight="1" x14ac:dyDescent="0.3">
      <c r="B281" s="37" t="s">
        <v>130</v>
      </c>
      <c r="D281" s="1140" t="s">
        <v>131</v>
      </c>
      <c r="E281" s="1137"/>
      <c r="F281" s="1138"/>
      <c r="G281" s="1135"/>
      <c r="H281" s="1141" t="s">
        <v>130</v>
      </c>
      <c r="J281" s="94" t="s">
        <v>131</v>
      </c>
      <c r="K281" s="20"/>
      <c r="L281" s="788"/>
    </row>
    <row r="282" spans="1:12" s="25" customFormat="1" ht="51.75" customHeight="1" x14ac:dyDescent="0.3">
      <c r="B282" s="38" t="s">
        <v>132</v>
      </c>
      <c r="D282" s="38" t="s">
        <v>140</v>
      </c>
      <c r="E282" s="39"/>
      <c r="F282" s="606"/>
      <c r="H282" s="38" t="s">
        <v>139</v>
      </c>
      <c r="J282" s="38" t="s">
        <v>140</v>
      </c>
      <c r="K282" s="39"/>
      <c r="L282" s="788"/>
    </row>
    <row r="283" spans="1:12" s="25" customFormat="1" ht="22.5" customHeight="1" x14ac:dyDescent="0.3">
      <c r="B283" s="38"/>
      <c r="D283" s="38"/>
      <c r="E283" s="39"/>
      <c r="F283" s="606"/>
      <c r="G283" s="38"/>
      <c r="I283" s="38"/>
      <c r="J283" s="39"/>
      <c r="K283" s="38"/>
      <c r="L283" s="788"/>
    </row>
    <row r="284" spans="1:12" x14ac:dyDescent="0.3">
      <c r="A284" s="848"/>
      <c r="B284" s="849"/>
      <c r="C284" s="849"/>
      <c r="D284" s="849"/>
      <c r="E284" s="849"/>
      <c r="F284" s="853"/>
      <c r="G284" s="848"/>
      <c r="H284" s="849"/>
      <c r="I284" s="849"/>
      <c r="J284" s="849"/>
      <c r="K284" s="849"/>
    </row>
    <row r="285" spans="1:12" s="25" customFormat="1" ht="18.75" customHeight="1" x14ac:dyDescent="0.3">
      <c r="A285" s="96"/>
      <c r="B285" s="19"/>
      <c r="C285" s="19"/>
      <c r="D285" s="19"/>
      <c r="E285" s="19"/>
      <c r="F285" s="656"/>
      <c r="G285" s="96"/>
      <c r="H285" s="19"/>
      <c r="I285" s="19"/>
      <c r="J285" s="19"/>
      <c r="K285" s="19"/>
      <c r="L285" s="788"/>
    </row>
    <row r="286" spans="1:12" x14ac:dyDescent="0.3">
      <c r="A286" s="25"/>
      <c r="G286" s="25"/>
    </row>
    <row r="287" spans="1:12" s="25" customFormat="1" ht="18.75" customHeight="1" x14ac:dyDescent="0.3">
      <c r="B287" s="22" t="s">
        <v>115</v>
      </c>
      <c r="C287" s="20"/>
      <c r="D287" s="20"/>
      <c r="E287" s="20"/>
      <c r="F287" s="656"/>
      <c r="H287" s="22" t="s">
        <v>115</v>
      </c>
      <c r="I287" s="20"/>
      <c r="J287" s="20"/>
      <c r="K287" s="20"/>
      <c r="L287" s="788"/>
    </row>
    <row r="288" spans="1:12" s="25" customFormat="1" ht="18.75" customHeight="1" x14ac:dyDescent="0.3">
      <c r="B288" s="22" t="s">
        <v>137</v>
      </c>
      <c r="C288" s="20"/>
      <c r="D288" s="20"/>
      <c r="E288" s="20"/>
      <c r="F288" s="606"/>
      <c r="H288" s="22" t="s">
        <v>138</v>
      </c>
      <c r="I288" s="20"/>
      <c r="J288" s="20"/>
      <c r="K288" s="20"/>
      <c r="L288" s="788"/>
    </row>
    <row r="289" spans="1:16" s="25" customFormat="1" ht="18.75" customHeight="1" x14ac:dyDescent="0.3">
      <c r="B289" s="20"/>
      <c r="C289" s="20"/>
      <c r="D289" s="20"/>
      <c r="E289" s="20"/>
      <c r="F289" s="606"/>
      <c r="H289" s="20"/>
      <c r="I289" s="20"/>
      <c r="J289" s="20"/>
      <c r="K289" s="20"/>
      <c r="L289" s="788"/>
    </row>
    <row r="290" spans="1:16" s="25" customFormat="1" ht="18.75" customHeight="1" x14ac:dyDescent="0.3">
      <c r="B290" s="20"/>
      <c r="C290" s="20"/>
      <c r="E290" s="603" t="s">
        <v>116</v>
      </c>
      <c r="F290" s="606"/>
      <c r="H290" s="20"/>
      <c r="I290" s="20"/>
      <c r="K290" s="603" t="s">
        <v>116</v>
      </c>
      <c r="L290" s="789"/>
      <c r="M290" s="603"/>
      <c r="N290" s="603"/>
      <c r="O290" s="603"/>
      <c r="P290" s="603"/>
    </row>
    <row r="291" spans="1:16" s="25" customFormat="1" ht="18.75" customHeight="1" x14ac:dyDescent="0.3">
      <c r="B291" s="20"/>
      <c r="C291" s="20"/>
      <c r="E291" s="603" t="s">
        <v>134</v>
      </c>
      <c r="F291" s="606"/>
      <c r="H291" s="20"/>
      <c r="I291" s="20"/>
      <c r="K291" s="603" t="s">
        <v>134</v>
      </c>
      <c r="L291" s="789"/>
      <c r="M291" s="603"/>
      <c r="N291" s="603"/>
      <c r="O291" s="603"/>
      <c r="P291" s="603"/>
    </row>
    <row r="292" spans="1:16" s="25" customFormat="1" ht="18.75" customHeight="1" x14ac:dyDescent="0.3">
      <c r="B292" s="20"/>
      <c r="C292" s="20"/>
      <c r="E292" s="603" t="s">
        <v>117</v>
      </c>
      <c r="F292" s="606"/>
      <c r="H292" s="20"/>
      <c r="I292" s="20"/>
      <c r="K292" s="603" t="s">
        <v>117</v>
      </c>
      <c r="L292" s="789"/>
      <c r="M292" s="603"/>
      <c r="N292" s="603"/>
      <c r="O292" s="603"/>
      <c r="P292" s="603"/>
    </row>
    <row r="293" spans="1:16" s="25" customFormat="1" ht="18.75" customHeight="1" x14ac:dyDescent="0.3">
      <c r="B293" s="20"/>
      <c r="C293" s="20"/>
      <c r="E293" s="603" t="s">
        <v>417</v>
      </c>
      <c r="F293" s="606"/>
      <c r="H293" s="20"/>
      <c r="I293" s="20"/>
      <c r="K293" s="603" t="s">
        <v>417</v>
      </c>
      <c r="L293" s="789"/>
      <c r="M293" s="603"/>
      <c r="N293" s="603"/>
      <c r="O293" s="603"/>
      <c r="P293" s="603"/>
    </row>
    <row r="294" spans="1:16" s="25" customFormat="1" ht="18.75" customHeight="1" x14ac:dyDescent="0.3">
      <c r="B294" s="20"/>
      <c r="C294" s="20"/>
      <c r="D294" s="20"/>
      <c r="E294" s="20"/>
      <c r="F294" s="656"/>
      <c r="I294" s="20"/>
      <c r="J294" s="20"/>
      <c r="K294" s="20"/>
      <c r="L294" s="788"/>
    </row>
    <row r="295" spans="1:16" s="25" customFormat="1" ht="18.75" customHeight="1" x14ac:dyDescent="0.3">
      <c r="B295" s="20"/>
      <c r="C295" s="20"/>
      <c r="D295" s="20"/>
      <c r="E295" s="20"/>
      <c r="F295" s="656"/>
      <c r="H295" s="20"/>
      <c r="I295" s="20"/>
      <c r="J295" s="20"/>
      <c r="K295" s="20"/>
      <c r="L295" s="788"/>
    </row>
    <row r="296" spans="1:16" s="25" customFormat="1" ht="18.75" customHeight="1" x14ac:dyDescent="0.3">
      <c r="B296" s="20"/>
      <c r="C296" s="20"/>
      <c r="D296" s="20"/>
      <c r="E296" s="20"/>
      <c r="F296" s="656"/>
      <c r="H296" s="20"/>
      <c r="I296" s="20"/>
      <c r="J296" s="20"/>
      <c r="K296" s="20"/>
      <c r="L296" s="788"/>
    </row>
    <row r="297" spans="1:16" s="25" customFormat="1" ht="18.75" customHeight="1" x14ac:dyDescent="0.3">
      <c r="B297" s="1612" t="s">
        <v>119</v>
      </c>
      <c r="C297" s="1612"/>
      <c r="D297" s="1612"/>
      <c r="E297" s="26"/>
      <c r="F297" s="606"/>
      <c r="H297" s="1612" t="s">
        <v>119</v>
      </c>
      <c r="I297" s="1612"/>
      <c r="J297" s="1612"/>
      <c r="K297" s="26"/>
      <c r="L297" s="788"/>
    </row>
    <row r="298" spans="1:16" s="25" customFormat="1" ht="18.75" customHeight="1" x14ac:dyDescent="0.3">
      <c r="B298" s="1610">
        <v>45390</v>
      </c>
      <c r="C298" s="1610"/>
      <c r="D298" s="1610"/>
      <c r="E298" s="27"/>
      <c r="F298" s="606"/>
      <c r="H298" s="1610">
        <f>B298</f>
        <v>45390</v>
      </c>
      <c r="I298" s="1610"/>
      <c r="J298" s="1610"/>
      <c r="K298" s="27"/>
      <c r="L298" s="788"/>
    </row>
    <row r="299" spans="1:16" s="25" customFormat="1" ht="18.75" customHeight="1" x14ac:dyDescent="0.3">
      <c r="B299" s="20"/>
      <c r="C299" s="20"/>
      <c r="D299" s="20"/>
      <c r="E299" s="27"/>
      <c r="F299" s="606"/>
      <c r="H299" s="20"/>
      <c r="I299" s="20"/>
      <c r="J299" s="20"/>
      <c r="K299" s="27"/>
      <c r="L299" s="788"/>
    </row>
    <row r="300" spans="1:16" s="25" customFormat="1" ht="18.75" customHeight="1" x14ac:dyDescent="0.3">
      <c r="B300" s="1061"/>
      <c r="C300" s="20"/>
      <c r="D300" s="20"/>
      <c r="E300" s="27"/>
      <c r="F300" s="606"/>
      <c r="H300" s="1115"/>
      <c r="I300" s="20"/>
      <c r="J300" s="20"/>
      <c r="K300" s="27"/>
      <c r="L300" s="788"/>
    </row>
    <row r="301" spans="1:16" s="25" customFormat="1" ht="18.75" customHeight="1" x14ac:dyDescent="0.3">
      <c r="A301" s="28" t="s">
        <v>120</v>
      </c>
      <c r="B301" s="29" t="s">
        <v>121</v>
      </c>
      <c r="C301" s="1611" t="s">
        <v>122</v>
      </c>
      <c r="D301" s="1611"/>
      <c r="E301" s="1611"/>
      <c r="F301" s="606"/>
      <c r="G301" s="28" t="s">
        <v>120</v>
      </c>
      <c r="H301" s="29" t="s">
        <v>121</v>
      </c>
      <c r="I301" s="1611" t="s">
        <v>123</v>
      </c>
      <c r="J301" s="1611"/>
      <c r="K301" s="1611"/>
      <c r="L301" s="788"/>
    </row>
    <row r="302" spans="1:16" s="25" customFormat="1" ht="18.75" customHeight="1" x14ac:dyDescent="0.3">
      <c r="A302" s="28" t="s">
        <v>124</v>
      </c>
      <c r="B302" s="28" t="s">
        <v>265</v>
      </c>
      <c r="C302" s="29" t="s">
        <v>125</v>
      </c>
      <c r="D302" s="1062" t="s">
        <v>126</v>
      </c>
      <c r="E302" s="1062" t="s">
        <v>127</v>
      </c>
      <c r="F302" s="606"/>
      <c r="G302" s="28" t="s">
        <v>124</v>
      </c>
      <c r="H302" s="28" t="s">
        <v>265</v>
      </c>
      <c r="I302" s="29" t="s">
        <v>125</v>
      </c>
      <c r="J302" s="1116" t="s">
        <v>126</v>
      </c>
      <c r="K302" s="1116" t="s">
        <v>127</v>
      </c>
      <c r="L302" s="788"/>
    </row>
    <row r="303" spans="1:16" s="10" customFormat="1" x14ac:dyDescent="0.3">
      <c r="A303" s="5">
        <v>1</v>
      </c>
      <c r="B303" s="6" t="s">
        <v>231</v>
      </c>
      <c r="C303" s="2" t="s">
        <v>46</v>
      </c>
      <c r="D303" s="3">
        <v>30</v>
      </c>
      <c r="E303" s="3">
        <v>288.75</v>
      </c>
      <c r="F303" s="907"/>
      <c r="G303" s="5">
        <v>1</v>
      </c>
      <c r="H303" s="6" t="s">
        <v>231</v>
      </c>
      <c r="I303" s="2" t="s">
        <v>46</v>
      </c>
      <c r="J303" s="3">
        <v>30</v>
      </c>
      <c r="K303" s="3">
        <v>288.75</v>
      </c>
      <c r="L303" s="4"/>
    </row>
    <row r="304" spans="1:16" s="50" customFormat="1" x14ac:dyDescent="0.3">
      <c r="A304" s="1097" t="s">
        <v>3</v>
      </c>
      <c r="B304" s="6" t="s">
        <v>64</v>
      </c>
      <c r="C304" s="2" t="s">
        <v>65</v>
      </c>
      <c r="D304" s="3">
        <v>10</v>
      </c>
      <c r="E304" s="3">
        <v>75</v>
      </c>
      <c r="F304" s="908"/>
      <c r="G304" s="1116" t="s">
        <v>3</v>
      </c>
      <c r="H304" s="6" t="s">
        <v>64</v>
      </c>
      <c r="I304" s="2" t="s">
        <v>65</v>
      </c>
      <c r="J304" s="3">
        <v>10</v>
      </c>
      <c r="K304" s="3">
        <v>75</v>
      </c>
      <c r="L304" s="786"/>
    </row>
    <row r="305" spans="1:18" s="25" customFormat="1" x14ac:dyDescent="0.3">
      <c r="A305" s="1097" t="s">
        <v>0</v>
      </c>
      <c r="B305" s="6" t="s">
        <v>102</v>
      </c>
      <c r="C305" s="2" t="s">
        <v>68</v>
      </c>
      <c r="D305" s="3">
        <v>31</v>
      </c>
      <c r="E305" s="3">
        <v>84</v>
      </c>
      <c r="F305" s="908"/>
      <c r="G305" s="1116" t="s">
        <v>0</v>
      </c>
      <c r="H305" s="6" t="s">
        <v>102</v>
      </c>
      <c r="I305" s="2" t="s">
        <v>68</v>
      </c>
      <c r="J305" s="3">
        <v>31</v>
      </c>
      <c r="K305" s="3">
        <v>84</v>
      </c>
      <c r="L305" s="788"/>
    </row>
    <row r="306" spans="1:18" s="50" customFormat="1" x14ac:dyDescent="0.3">
      <c r="A306" s="1097" t="s">
        <v>77</v>
      </c>
      <c r="B306" s="6" t="s">
        <v>114</v>
      </c>
      <c r="C306" s="2" t="s">
        <v>2</v>
      </c>
      <c r="D306" s="3">
        <v>6</v>
      </c>
      <c r="E306" s="3">
        <v>28</v>
      </c>
      <c r="F306" s="908"/>
      <c r="G306" s="1116" t="s">
        <v>77</v>
      </c>
      <c r="H306" s="6" t="s">
        <v>114</v>
      </c>
      <c r="I306" s="2" t="s">
        <v>2</v>
      </c>
      <c r="J306" s="3">
        <v>6</v>
      </c>
      <c r="K306" s="3">
        <v>28</v>
      </c>
      <c r="L306" s="788"/>
      <c r="M306" s="25"/>
      <c r="N306" s="25"/>
      <c r="O306" s="25"/>
      <c r="P306" s="25"/>
      <c r="Q306" s="25"/>
      <c r="R306" s="25"/>
    </row>
    <row r="307" spans="1:18" s="50" customFormat="1" x14ac:dyDescent="0.3">
      <c r="A307" s="1097" t="s">
        <v>23</v>
      </c>
      <c r="B307" s="6" t="s">
        <v>107</v>
      </c>
      <c r="C307" s="2" t="s">
        <v>414</v>
      </c>
      <c r="D307" s="3">
        <f>3.4*2</f>
        <v>6.8</v>
      </c>
      <c r="E307" s="3">
        <f>93.2*2</f>
        <v>186.4</v>
      </c>
      <c r="F307" s="606"/>
      <c r="G307" s="1116" t="s">
        <v>23</v>
      </c>
      <c r="H307" s="6" t="s">
        <v>107</v>
      </c>
      <c r="I307" s="2" t="s">
        <v>414</v>
      </c>
      <c r="J307" s="3">
        <f>3.4*2</f>
        <v>6.8</v>
      </c>
      <c r="K307" s="3">
        <f>93.2*2</f>
        <v>186.4</v>
      </c>
      <c r="L307" s="786"/>
    </row>
    <row r="308" spans="1:18" s="25" customFormat="1" x14ac:dyDescent="0.3">
      <c r="A308" s="5">
        <v>6</v>
      </c>
      <c r="B308" s="6" t="s">
        <v>37</v>
      </c>
      <c r="C308" s="2" t="s">
        <v>5</v>
      </c>
      <c r="D308" s="3">
        <v>150</v>
      </c>
      <c r="E308" s="3">
        <v>140.29999999999998</v>
      </c>
      <c r="F308" s="656"/>
      <c r="G308" s="5">
        <v>6</v>
      </c>
      <c r="H308" s="6" t="s">
        <v>37</v>
      </c>
      <c r="I308" s="2" t="s">
        <v>5</v>
      </c>
      <c r="J308" s="3">
        <v>150</v>
      </c>
      <c r="K308" s="3">
        <v>140.29999999999998</v>
      </c>
      <c r="L308" s="788"/>
    </row>
    <row r="309" spans="1:18" s="25" customFormat="1" x14ac:dyDescent="0.3">
      <c r="A309" s="5"/>
      <c r="B309" s="6"/>
      <c r="C309" s="2"/>
      <c r="D309" s="3"/>
      <c r="E309" s="3"/>
      <c r="F309" s="605"/>
      <c r="G309" s="5"/>
      <c r="H309" s="6"/>
      <c r="I309" s="2"/>
      <c r="J309" s="3"/>
      <c r="K309" s="3"/>
      <c r="L309" s="788"/>
    </row>
    <row r="310" spans="1:18" s="25" customFormat="1" x14ac:dyDescent="0.3">
      <c r="A310" s="5"/>
      <c r="B310" s="6"/>
      <c r="C310" s="2" t="s">
        <v>128</v>
      </c>
      <c r="D310" s="3">
        <f>SUM(D303:D308)</f>
        <v>233.8</v>
      </c>
      <c r="E310" s="3">
        <f>SUM(E303:E308)</f>
        <v>802.44999999999993</v>
      </c>
      <c r="F310" s="605"/>
      <c r="G310" s="5"/>
      <c r="H310" s="6"/>
      <c r="I310" s="2" t="s">
        <v>128</v>
      </c>
      <c r="J310" s="3">
        <f>SUM(J303:J308)</f>
        <v>233.8</v>
      </c>
      <c r="K310" s="3">
        <f>SUM(K303:K308)</f>
        <v>802.44999999999993</v>
      </c>
      <c r="L310" s="788"/>
    </row>
    <row r="311" spans="1:18" s="25" customFormat="1" hidden="1" x14ac:dyDescent="0.3">
      <c r="A311" s="5"/>
      <c r="B311" s="6"/>
      <c r="C311" s="2"/>
      <c r="D311" s="3"/>
      <c r="E311" s="3"/>
      <c r="F311" s="605"/>
      <c r="G311" s="5"/>
      <c r="H311" s="6"/>
      <c r="I311" s="2"/>
      <c r="J311" s="3"/>
      <c r="K311" s="3"/>
      <c r="L311" s="788"/>
    </row>
    <row r="312" spans="1:18" s="25" customFormat="1" hidden="1" x14ac:dyDescent="0.3">
      <c r="A312" s="5">
        <v>1</v>
      </c>
      <c r="B312" s="6" t="s">
        <v>1</v>
      </c>
      <c r="C312" s="2" t="s">
        <v>5</v>
      </c>
      <c r="D312" s="3">
        <v>200</v>
      </c>
      <c r="E312" s="3">
        <v>86</v>
      </c>
      <c r="F312" s="605"/>
      <c r="G312" s="5">
        <v>1</v>
      </c>
      <c r="H312" s="6" t="s">
        <v>1</v>
      </c>
      <c r="I312" s="2" t="s">
        <v>5</v>
      </c>
      <c r="J312" s="3">
        <v>200</v>
      </c>
      <c r="K312" s="3">
        <v>86</v>
      </c>
      <c r="L312" s="788"/>
    </row>
    <row r="313" spans="1:18" s="25" customFormat="1" hidden="1" x14ac:dyDescent="0.3">
      <c r="A313" s="5">
        <v>2</v>
      </c>
      <c r="B313" s="6" t="s">
        <v>238</v>
      </c>
      <c r="C313" s="2" t="s">
        <v>251</v>
      </c>
      <c r="D313" s="3">
        <v>225</v>
      </c>
      <c r="E313" s="3">
        <v>114</v>
      </c>
      <c r="F313" s="605"/>
      <c r="G313" s="5">
        <v>2</v>
      </c>
      <c r="H313" s="6" t="s">
        <v>238</v>
      </c>
      <c r="I313" s="2" t="s">
        <v>251</v>
      </c>
      <c r="J313" s="3">
        <v>225</v>
      </c>
      <c r="K313" s="3">
        <v>114</v>
      </c>
      <c r="L313" s="788"/>
    </row>
    <row r="314" spans="1:18" s="25" customFormat="1" hidden="1" x14ac:dyDescent="0.3">
      <c r="A314" s="5">
        <v>3</v>
      </c>
      <c r="B314" s="6" t="s">
        <v>93</v>
      </c>
      <c r="C314" s="2" t="s">
        <v>5</v>
      </c>
      <c r="D314" s="3">
        <v>135</v>
      </c>
      <c r="E314" s="3">
        <v>94.25</v>
      </c>
      <c r="F314" s="605"/>
      <c r="G314" s="5">
        <v>3</v>
      </c>
      <c r="H314" s="6" t="s">
        <v>93</v>
      </c>
      <c r="I314" s="2" t="s">
        <v>5</v>
      </c>
      <c r="J314" s="3">
        <v>135</v>
      </c>
      <c r="K314" s="3">
        <v>94.25</v>
      </c>
      <c r="L314" s="788"/>
    </row>
    <row r="315" spans="1:18" s="25" customFormat="1" hidden="1" x14ac:dyDescent="0.3">
      <c r="A315" s="5">
        <v>4</v>
      </c>
      <c r="B315" s="6" t="s">
        <v>253</v>
      </c>
      <c r="C315" s="2" t="s">
        <v>218</v>
      </c>
      <c r="D315" s="3">
        <v>125</v>
      </c>
      <c r="E315" s="3">
        <v>146.4</v>
      </c>
      <c r="F315" s="605"/>
      <c r="G315" s="5">
        <v>4</v>
      </c>
      <c r="H315" s="6" t="s">
        <v>253</v>
      </c>
      <c r="I315" s="2" t="s">
        <v>218</v>
      </c>
      <c r="J315" s="3">
        <v>125</v>
      </c>
      <c r="K315" s="3">
        <v>146.4</v>
      </c>
      <c r="L315" s="788"/>
    </row>
    <row r="316" spans="1:18" s="25" customFormat="1" hidden="1" x14ac:dyDescent="0.3">
      <c r="A316" s="5">
        <v>5</v>
      </c>
      <c r="B316" s="6" t="s">
        <v>255</v>
      </c>
      <c r="C316" s="2" t="s">
        <v>218</v>
      </c>
      <c r="D316" s="3">
        <v>80</v>
      </c>
      <c r="E316" s="3">
        <v>105.16</v>
      </c>
      <c r="F316" s="605"/>
      <c r="G316" s="5">
        <v>5</v>
      </c>
      <c r="H316" s="6" t="s">
        <v>255</v>
      </c>
      <c r="I316" s="2" t="s">
        <v>218</v>
      </c>
      <c r="J316" s="3">
        <v>80</v>
      </c>
      <c r="K316" s="3">
        <v>105.16</v>
      </c>
      <c r="L316" s="788"/>
    </row>
    <row r="317" spans="1:18" s="25" customFormat="1" hidden="1" x14ac:dyDescent="0.3">
      <c r="A317" s="5">
        <v>6</v>
      </c>
      <c r="B317" s="6" t="s">
        <v>252</v>
      </c>
      <c r="C317" s="2" t="s">
        <v>251</v>
      </c>
      <c r="D317" s="3">
        <v>105</v>
      </c>
      <c r="E317" s="3">
        <v>142</v>
      </c>
      <c r="F317" s="605"/>
      <c r="G317" s="5">
        <v>6</v>
      </c>
      <c r="H317" s="6" t="s">
        <v>252</v>
      </c>
      <c r="I317" s="2" t="s">
        <v>251</v>
      </c>
      <c r="J317" s="3">
        <v>105</v>
      </c>
      <c r="K317" s="3">
        <v>142</v>
      </c>
      <c r="L317" s="788"/>
    </row>
    <row r="318" spans="1:18" s="25" customFormat="1" hidden="1" x14ac:dyDescent="0.3">
      <c r="A318" s="5">
        <v>7</v>
      </c>
      <c r="B318" s="6" t="s">
        <v>254</v>
      </c>
      <c r="C318" s="2" t="s">
        <v>218</v>
      </c>
      <c r="D318" s="3">
        <v>120</v>
      </c>
      <c r="E318" s="3">
        <v>144</v>
      </c>
      <c r="F318" s="605"/>
      <c r="G318" s="5">
        <v>7</v>
      </c>
      <c r="H318" s="6" t="s">
        <v>254</v>
      </c>
      <c r="I318" s="2" t="s">
        <v>218</v>
      </c>
      <c r="J318" s="3">
        <v>120</v>
      </c>
      <c r="K318" s="3">
        <v>144</v>
      </c>
      <c r="L318" s="788"/>
    </row>
    <row r="319" spans="1:18" s="25" customFormat="1" hidden="1" x14ac:dyDescent="0.3">
      <c r="A319" s="5">
        <v>8</v>
      </c>
      <c r="B319" s="6" t="s">
        <v>31</v>
      </c>
      <c r="C319" s="2" t="s">
        <v>5</v>
      </c>
      <c r="D319" s="3">
        <v>55</v>
      </c>
      <c r="E319" s="3">
        <v>88</v>
      </c>
      <c r="F319" s="605"/>
      <c r="G319" s="5">
        <v>8</v>
      </c>
      <c r="H319" s="6" t="s">
        <v>31</v>
      </c>
      <c r="I319" s="2" t="s">
        <v>5</v>
      </c>
      <c r="J319" s="3">
        <v>55</v>
      </c>
      <c r="K319" s="3">
        <v>88</v>
      </c>
      <c r="L319" s="788"/>
    </row>
    <row r="320" spans="1:18" s="50" customFormat="1" hidden="1" x14ac:dyDescent="0.3">
      <c r="A320" s="1062"/>
      <c r="B320" s="1"/>
      <c r="C320" s="1062"/>
      <c r="D320" s="7"/>
      <c r="E320" s="7"/>
      <c r="F320" s="605"/>
      <c r="G320" s="1116"/>
      <c r="H320" s="1"/>
      <c r="I320" s="1116"/>
      <c r="J320" s="7"/>
      <c r="K320" s="7"/>
      <c r="L320" s="792"/>
    </row>
    <row r="321" spans="1:12" s="25" customFormat="1" hidden="1" x14ac:dyDescent="0.3">
      <c r="A321" s="5"/>
      <c r="B321" s="6"/>
      <c r="C321" s="2" t="s">
        <v>128</v>
      </c>
      <c r="D321" s="3">
        <v>1045</v>
      </c>
      <c r="E321" s="3">
        <v>919.81</v>
      </c>
      <c r="F321" s="605"/>
      <c r="G321" s="5"/>
      <c r="H321" s="6"/>
      <c r="I321" s="2" t="s">
        <v>128</v>
      </c>
      <c r="J321" s="3">
        <v>1045</v>
      </c>
      <c r="K321" s="3">
        <v>919.81</v>
      </c>
      <c r="L321" s="788"/>
    </row>
    <row r="322" spans="1:12" s="25" customFormat="1" hidden="1" x14ac:dyDescent="0.3">
      <c r="A322" s="5"/>
      <c r="B322" s="6"/>
      <c r="C322" s="2"/>
      <c r="D322" s="3"/>
      <c r="E322" s="3"/>
      <c r="F322" s="605"/>
      <c r="G322" s="5"/>
      <c r="H322" s="6"/>
      <c r="I322" s="2"/>
      <c r="J322" s="3"/>
      <c r="K322" s="3"/>
      <c r="L322" s="788"/>
    </row>
    <row r="323" spans="1:12" s="25" customFormat="1" x14ac:dyDescent="0.3">
      <c r="A323" s="5"/>
      <c r="B323" s="6"/>
      <c r="C323" s="2"/>
      <c r="D323" s="3"/>
      <c r="E323" s="3"/>
      <c r="F323" s="605"/>
      <c r="G323" s="5"/>
      <c r="H323" s="6"/>
      <c r="I323" s="2"/>
      <c r="J323" s="3"/>
      <c r="K323" s="3"/>
      <c r="L323" s="788"/>
    </row>
    <row r="324" spans="1:12" s="25" customFormat="1" x14ac:dyDescent="0.3">
      <c r="A324" s="5"/>
      <c r="B324" s="6"/>
      <c r="C324" s="2"/>
      <c r="D324" s="3"/>
      <c r="E324" s="3"/>
      <c r="F324" s="605"/>
      <c r="G324" s="5"/>
      <c r="H324" s="6"/>
      <c r="I324" s="2"/>
      <c r="J324" s="3"/>
      <c r="K324" s="3"/>
      <c r="L324" s="788"/>
    </row>
    <row r="325" spans="1:12" s="25" customFormat="1" x14ac:dyDescent="0.3">
      <c r="A325" s="28" t="s">
        <v>124</v>
      </c>
      <c r="B325" s="3" t="s">
        <v>259</v>
      </c>
      <c r="C325" s="2" t="s">
        <v>125</v>
      </c>
      <c r="D325" s="3" t="s">
        <v>126</v>
      </c>
      <c r="E325" s="3" t="s">
        <v>127</v>
      </c>
      <c r="F325" s="605"/>
      <c r="G325" s="28" t="s">
        <v>124</v>
      </c>
      <c r="H325" s="3" t="s">
        <v>247</v>
      </c>
      <c r="I325" s="2" t="s">
        <v>125</v>
      </c>
      <c r="J325" s="3" t="s">
        <v>126</v>
      </c>
      <c r="K325" s="3" t="s">
        <v>127</v>
      </c>
      <c r="L325" s="788"/>
    </row>
    <row r="326" spans="1:12" s="50" customFormat="1" x14ac:dyDescent="0.3">
      <c r="A326" s="1097">
        <v>1</v>
      </c>
      <c r="B326" s="6" t="s">
        <v>181</v>
      </c>
      <c r="C326" s="2" t="s">
        <v>147</v>
      </c>
      <c r="D326" s="3">
        <v>60</v>
      </c>
      <c r="E326" s="3">
        <v>130.22999999999999</v>
      </c>
      <c r="F326" s="606"/>
      <c r="G326" s="1116">
        <v>1</v>
      </c>
      <c r="H326" s="6" t="s">
        <v>181</v>
      </c>
      <c r="I326" s="2" t="s">
        <v>147</v>
      </c>
      <c r="J326" s="3">
        <v>60</v>
      </c>
      <c r="K326" s="3">
        <v>130.22999999999999</v>
      </c>
      <c r="L326" s="786"/>
    </row>
    <row r="327" spans="1:12" s="8" customFormat="1" x14ac:dyDescent="0.3">
      <c r="A327" s="1097">
        <v>2</v>
      </c>
      <c r="B327" s="6" t="s">
        <v>105</v>
      </c>
      <c r="C327" s="2" t="s">
        <v>104</v>
      </c>
      <c r="D327" s="3">
        <v>50</v>
      </c>
      <c r="E327" s="3">
        <v>166.1</v>
      </c>
      <c r="F327" s="606"/>
      <c r="G327" s="1116">
        <v>2</v>
      </c>
      <c r="H327" s="6" t="s">
        <v>105</v>
      </c>
      <c r="I327" s="2" t="s">
        <v>104</v>
      </c>
      <c r="J327" s="3">
        <v>50</v>
      </c>
      <c r="K327" s="3">
        <v>166.1</v>
      </c>
      <c r="L327" s="786"/>
    </row>
    <row r="328" spans="1:12" s="50" customFormat="1" x14ac:dyDescent="0.3">
      <c r="A328" s="1097" t="s">
        <v>0</v>
      </c>
      <c r="B328" s="6" t="s">
        <v>260</v>
      </c>
      <c r="C328" s="2" t="s">
        <v>17</v>
      </c>
      <c r="D328" s="3">
        <v>25</v>
      </c>
      <c r="E328" s="3">
        <v>182.25</v>
      </c>
      <c r="F328" s="656"/>
      <c r="G328" s="1116" t="s">
        <v>0</v>
      </c>
      <c r="H328" s="6" t="s">
        <v>260</v>
      </c>
      <c r="I328" s="2" t="s">
        <v>44</v>
      </c>
      <c r="J328" s="3">
        <v>30</v>
      </c>
      <c r="K328" s="3">
        <v>218.7</v>
      </c>
      <c r="L328" s="786"/>
    </row>
    <row r="329" spans="1:12" s="50" customFormat="1" x14ac:dyDescent="0.3">
      <c r="A329" s="1097" t="s">
        <v>77</v>
      </c>
      <c r="B329" s="6" t="s">
        <v>69</v>
      </c>
      <c r="C329" s="2" t="s">
        <v>22</v>
      </c>
      <c r="D329" s="3">
        <v>25</v>
      </c>
      <c r="E329" s="3">
        <v>3.9199999999999995</v>
      </c>
      <c r="F329" s="605"/>
      <c r="G329" s="1116" t="s">
        <v>77</v>
      </c>
      <c r="H329" s="6" t="s">
        <v>69</v>
      </c>
      <c r="I329" s="2" t="s">
        <v>22</v>
      </c>
      <c r="J329" s="3">
        <v>25</v>
      </c>
      <c r="K329" s="3">
        <v>3.9199999999999995</v>
      </c>
      <c r="L329" s="792"/>
    </row>
    <row r="330" spans="1:12" s="25" customFormat="1" x14ac:dyDescent="0.3">
      <c r="A330" s="1097" t="s">
        <v>23</v>
      </c>
      <c r="B330" s="6" t="s">
        <v>194</v>
      </c>
      <c r="C330" s="2" t="s">
        <v>2</v>
      </c>
      <c r="D330" s="3">
        <v>30</v>
      </c>
      <c r="E330" s="3">
        <v>92</v>
      </c>
      <c r="F330" s="606"/>
      <c r="G330" s="1116" t="s">
        <v>23</v>
      </c>
      <c r="H330" s="6" t="s">
        <v>194</v>
      </c>
      <c r="I330" s="2" t="s">
        <v>2</v>
      </c>
      <c r="J330" s="3">
        <v>30</v>
      </c>
      <c r="K330" s="3">
        <v>92</v>
      </c>
      <c r="L330" s="788"/>
    </row>
    <row r="331" spans="1:12" s="50" customFormat="1" x14ac:dyDescent="0.3">
      <c r="A331" s="1097" t="s">
        <v>51</v>
      </c>
      <c r="B331" s="6" t="s">
        <v>107</v>
      </c>
      <c r="C331" s="2" t="s">
        <v>14</v>
      </c>
      <c r="D331" s="3">
        <v>3.4</v>
      </c>
      <c r="E331" s="3">
        <v>93.2</v>
      </c>
      <c r="F331" s="605"/>
      <c r="G331" s="1116" t="s">
        <v>51</v>
      </c>
      <c r="H331" s="6" t="s">
        <v>107</v>
      </c>
      <c r="I331" s="2" t="s">
        <v>14</v>
      </c>
      <c r="J331" s="3">
        <v>3.4</v>
      </c>
      <c r="K331" s="3">
        <v>93.2</v>
      </c>
      <c r="L331" s="786"/>
    </row>
    <row r="332" spans="1:12" s="25" customFormat="1" ht="19.5" customHeight="1" x14ac:dyDescent="0.3">
      <c r="A332" s="1097" t="s">
        <v>15</v>
      </c>
      <c r="B332" s="6" t="s">
        <v>108</v>
      </c>
      <c r="C332" s="2" t="s">
        <v>65</v>
      </c>
      <c r="D332" s="3">
        <v>1.2</v>
      </c>
      <c r="E332" s="3">
        <v>21.5</v>
      </c>
      <c r="F332" s="656"/>
      <c r="G332" s="1116" t="s">
        <v>15</v>
      </c>
      <c r="H332" s="6" t="s">
        <v>108</v>
      </c>
      <c r="I332" s="2" t="s">
        <v>65</v>
      </c>
      <c r="J332" s="3">
        <v>1.2</v>
      </c>
      <c r="K332" s="3">
        <v>21.5</v>
      </c>
      <c r="L332" s="788"/>
    </row>
    <row r="333" spans="1:12" s="25" customFormat="1" x14ac:dyDescent="0.3">
      <c r="A333" s="5">
        <v>8</v>
      </c>
      <c r="B333" s="13" t="s">
        <v>225</v>
      </c>
      <c r="C333" s="14" t="s">
        <v>5</v>
      </c>
      <c r="D333" s="15">
        <v>50</v>
      </c>
      <c r="E333" s="15">
        <v>133.5</v>
      </c>
      <c r="F333" s="670"/>
      <c r="G333" s="5">
        <v>8</v>
      </c>
      <c r="H333" s="6" t="s">
        <v>225</v>
      </c>
      <c r="I333" s="2" t="s">
        <v>5</v>
      </c>
      <c r="J333" s="3">
        <v>50</v>
      </c>
      <c r="K333" s="3">
        <v>133.5</v>
      </c>
      <c r="L333" s="788"/>
    </row>
    <row r="334" spans="1:12" s="50" customFormat="1" x14ac:dyDescent="0.3">
      <c r="A334" s="5"/>
      <c r="B334" s="13"/>
      <c r="C334" s="14"/>
      <c r="D334" s="15"/>
      <c r="E334" s="15"/>
      <c r="F334" s="672"/>
      <c r="G334" s="5"/>
      <c r="H334" s="6"/>
      <c r="I334" s="2"/>
      <c r="J334" s="3"/>
      <c r="K334" s="3"/>
      <c r="L334" s="792"/>
    </row>
    <row r="335" spans="1:12" s="25" customFormat="1" x14ac:dyDescent="0.3">
      <c r="A335" s="1062"/>
      <c r="B335" s="13"/>
      <c r="C335" s="14" t="s">
        <v>128</v>
      </c>
      <c r="D335" s="15">
        <f>SUM(D326:D334)</f>
        <v>244.6</v>
      </c>
      <c r="E335" s="15">
        <f>SUM(E326:E334)</f>
        <v>822.7</v>
      </c>
      <c r="F335" s="672"/>
      <c r="G335" s="1116"/>
      <c r="H335" s="6"/>
      <c r="I335" s="2" t="s">
        <v>128</v>
      </c>
      <c r="J335" s="3">
        <f>SUM(J326:J334)</f>
        <v>249.6</v>
      </c>
      <c r="K335" s="3">
        <f>SUM(K326:K334)</f>
        <v>859.15</v>
      </c>
      <c r="L335" s="788"/>
    </row>
    <row r="336" spans="1:12" s="25" customFormat="1" x14ac:dyDescent="0.3">
      <c r="A336" s="5"/>
      <c r="B336" s="13"/>
      <c r="C336" s="14"/>
      <c r="D336" s="15"/>
      <c r="E336" s="15"/>
      <c r="F336" s="672"/>
      <c r="G336" s="5"/>
      <c r="H336" s="6"/>
      <c r="I336" s="2"/>
      <c r="J336" s="3"/>
      <c r="K336" s="3"/>
      <c r="L336" s="788"/>
    </row>
    <row r="337" spans="1:16" s="25" customFormat="1" x14ac:dyDescent="0.3">
      <c r="A337" s="5"/>
      <c r="B337" s="13"/>
      <c r="C337" s="14"/>
      <c r="D337" s="15"/>
      <c r="E337" s="15"/>
      <c r="F337" s="672"/>
      <c r="G337" s="5"/>
      <c r="H337" s="6"/>
      <c r="I337" s="2"/>
      <c r="J337" s="3"/>
      <c r="K337" s="3"/>
      <c r="L337" s="788"/>
    </row>
    <row r="338" spans="1:16" s="25" customFormat="1" x14ac:dyDescent="0.3">
      <c r="A338" s="1062"/>
      <c r="B338" s="13"/>
      <c r="C338" s="14" t="s">
        <v>136</v>
      </c>
      <c r="D338" s="15">
        <f>+D335+D310</f>
        <v>478.4</v>
      </c>
      <c r="E338" s="15">
        <f>+E335+E310</f>
        <v>1625.15</v>
      </c>
      <c r="F338" s="672"/>
      <c r="G338" s="3"/>
      <c r="H338" s="3"/>
      <c r="I338" s="3" t="s">
        <v>136</v>
      </c>
      <c r="J338" s="3">
        <f>+J335+J310</f>
        <v>483.4</v>
      </c>
      <c r="K338" s="3">
        <f>+K335+K310</f>
        <v>1661.6</v>
      </c>
      <c r="L338" s="788"/>
    </row>
    <row r="339" spans="1:16" s="25" customFormat="1" ht="18.75" customHeight="1" x14ac:dyDescent="0.3">
      <c r="B339" s="32"/>
      <c r="C339" s="32"/>
      <c r="D339" s="257"/>
      <c r="E339" s="478"/>
      <c r="F339" s="672"/>
      <c r="H339" s="20"/>
      <c r="I339" s="20"/>
      <c r="K339" s="24"/>
      <c r="L339" s="788"/>
    </row>
    <row r="340" spans="1:16" s="25" customFormat="1" ht="18.75" customHeight="1" x14ac:dyDescent="0.3">
      <c r="B340" s="32"/>
      <c r="C340" s="32"/>
      <c r="D340" s="257"/>
      <c r="E340" s="478"/>
      <c r="F340" s="645"/>
      <c r="H340" s="20"/>
      <c r="I340" s="20"/>
      <c r="K340" s="24"/>
      <c r="L340" s="788"/>
    </row>
    <row r="341" spans="1:16" s="25" customFormat="1" x14ac:dyDescent="0.3">
      <c r="A341" s="461"/>
      <c r="B341" s="471"/>
      <c r="C341" s="471"/>
      <c r="D341" s="471"/>
      <c r="E341" s="471"/>
      <c r="F341" s="675"/>
      <c r="G341" s="259"/>
      <c r="H341" s="473"/>
      <c r="I341" s="473"/>
      <c r="J341" s="463"/>
      <c r="K341" s="463"/>
      <c r="L341" s="788"/>
    </row>
    <row r="342" spans="1:16" s="25" customFormat="1" x14ac:dyDescent="0.3">
      <c r="A342" s="461"/>
      <c r="B342" s="259"/>
      <c r="C342" s="472"/>
      <c r="D342" s="473"/>
      <c r="E342" s="473"/>
      <c r="F342" s="674"/>
      <c r="G342" s="473"/>
      <c r="H342" s="473"/>
      <c r="I342" s="473"/>
      <c r="J342" s="463"/>
      <c r="K342" s="463"/>
      <c r="L342" s="788"/>
    </row>
    <row r="343" spans="1:16" s="25" customFormat="1" ht="18.75" customHeight="1" x14ac:dyDescent="0.3">
      <c r="B343" s="260" t="s">
        <v>130</v>
      </c>
      <c r="C343" s="257"/>
      <c r="D343" s="261" t="s">
        <v>131</v>
      </c>
      <c r="E343" s="32"/>
      <c r="F343" s="645"/>
      <c r="G343" s="257"/>
      <c r="H343" s="260" t="s">
        <v>130</v>
      </c>
      <c r="I343" s="257"/>
      <c r="J343" s="94" t="s">
        <v>131</v>
      </c>
      <c r="K343" s="20"/>
      <c r="L343" s="788"/>
    </row>
    <row r="344" spans="1:16" s="25" customFormat="1" ht="51.75" customHeight="1" x14ac:dyDescent="0.3">
      <c r="B344" s="262" t="s">
        <v>132</v>
      </c>
      <c r="C344" s="257"/>
      <c r="D344" s="262" t="s">
        <v>140</v>
      </c>
      <c r="E344" s="263"/>
      <c r="F344" s="645"/>
      <c r="G344" s="257"/>
      <c r="H344" s="262" t="s">
        <v>139</v>
      </c>
      <c r="I344" s="257"/>
      <c r="J344" s="38" t="s">
        <v>140</v>
      </c>
      <c r="K344" s="39"/>
      <c r="L344" s="788"/>
    </row>
    <row r="345" spans="1:16" s="25" customFormat="1" x14ac:dyDescent="0.3">
      <c r="B345" s="20"/>
      <c r="C345" s="20"/>
      <c r="D345" s="20"/>
      <c r="E345" s="20"/>
      <c r="F345" s="656"/>
      <c r="H345" s="20"/>
      <c r="I345" s="20"/>
      <c r="J345" s="20"/>
      <c r="K345" s="20"/>
      <c r="L345" s="788"/>
    </row>
    <row r="346" spans="1:16" s="25" customFormat="1" ht="18.75" customHeight="1" x14ac:dyDescent="0.3">
      <c r="A346" s="96"/>
      <c r="B346" s="19"/>
      <c r="C346" s="19"/>
      <c r="D346" s="19"/>
      <c r="E346" s="19"/>
      <c r="F346" s="656"/>
      <c r="G346" s="96"/>
      <c r="H346" s="19"/>
      <c r="I346" s="19"/>
      <c r="J346" s="19"/>
      <c r="K346" s="19"/>
      <c r="L346" s="788"/>
    </row>
    <row r="347" spans="1:16" x14ac:dyDescent="0.3">
      <c r="A347" s="25"/>
      <c r="G347" s="25"/>
    </row>
    <row r="348" spans="1:16" s="25" customFormat="1" ht="18.75" customHeight="1" x14ac:dyDescent="0.3">
      <c r="B348" s="22" t="s">
        <v>115</v>
      </c>
      <c r="C348" s="20"/>
      <c r="D348" s="20"/>
      <c r="E348" s="20"/>
      <c r="F348" s="656"/>
      <c r="H348" s="22" t="s">
        <v>115</v>
      </c>
      <c r="I348" s="20"/>
      <c r="J348" s="20"/>
      <c r="K348" s="20"/>
      <c r="L348" s="788"/>
    </row>
    <row r="349" spans="1:16" s="25" customFormat="1" ht="18.75" customHeight="1" x14ac:dyDescent="0.3">
      <c r="B349" s="22" t="s">
        <v>137</v>
      </c>
      <c r="C349" s="20"/>
      <c r="D349" s="20"/>
      <c r="E349" s="20"/>
      <c r="F349" s="606"/>
      <c r="H349" s="22" t="s">
        <v>138</v>
      </c>
      <c r="I349" s="20"/>
      <c r="J349" s="20"/>
      <c r="K349" s="20"/>
      <c r="L349" s="788"/>
    </row>
    <row r="350" spans="1:16" s="25" customFormat="1" ht="18.75" customHeight="1" x14ac:dyDescent="0.3">
      <c r="B350" s="20"/>
      <c r="C350" s="20"/>
      <c r="D350" s="20"/>
      <c r="E350" s="20"/>
      <c r="F350" s="606"/>
      <c r="H350" s="20"/>
      <c r="I350" s="20"/>
      <c r="J350" s="20"/>
      <c r="K350" s="20"/>
      <c r="L350" s="788"/>
    </row>
    <row r="351" spans="1:16" s="25" customFormat="1" ht="18.75" customHeight="1" x14ac:dyDescent="0.3">
      <c r="B351" s="20"/>
      <c r="C351" s="20"/>
      <c r="E351" s="603" t="s">
        <v>116</v>
      </c>
      <c r="F351" s="606"/>
      <c r="H351" s="20"/>
      <c r="I351" s="20"/>
      <c r="K351" s="603" t="s">
        <v>116</v>
      </c>
      <c r="L351" s="789"/>
      <c r="M351" s="603"/>
      <c r="N351" s="603"/>
      <c r="O351" s="603"/>
      <c r="P351" s="603"/>
    </row>
    <row r="352" spans="1:16" s="25" customFormat="1" ht="18.75" customHeight="1" x14ac:dyDescent="0.3">
      <c r="B352" s="20"/>
      <c r="C352" s="20"/>
      <c r="E352" s="603" t="s">
        <v>134</v>
      </c>
      <c r="F352" s="606"/>
      <c r="H352" s="20"/>
      <c r="I352" s="20"/>
      <c r="K352" s="603" t="s">
        <v>134</v>
      </c>
      <c r="L352" s="789"/>
      <c r="M352" s="603"/>
      <c r="N352" s="603"/>
      <c r="O352" s="603"/>
      <c r="P352" s="603"/>
    </row>
    <row r="353" spans="1:18" s="25" customFormat="1" ht="18.75" customHeight="1" x14ac:dyDescent="0.3">
      <c r="B353" s="20"/>
      <c r="C353" s="20"/>
      <c r="E353" s="603" t="s">
        <v>117</v>
      </c>
      <c r="F353" s="606"/>
      <c r="H353" s="20"/>
      <c r="I353" s="20"/>
      <c r="K353" s="603" t="s">
        <v>117</v>
      </c>
      <c r="L353" s="789"/>
      <c r="M353" s="603"/>
      <c r="N353" s="603"/>
      <c r="O353" s="603"/>
      <c r="P353" s="603"/>
    </row>
    <row r="354" spans="1:18" s="25" customFormat="1" ht="18.75" customHeight="1" x14ac:dyDescent="0.3">
      <c r="B354" s="20"/>
      <c r="C354" s="20"/>
      <c r="E354" s="603" t="s">
        <v>417</v>
      </c>
      <c r="F354" s="606"/>
      <c r="H354" s="20"/>
      <c r="I354" s="20"/>
      <c r="K354" s="603" t="s">
        <v>417</v>
      </c>
      <c r="L354" s="789"/>
      <c r="M354" s="603"/>
      <c r="N354" s="603"/>
      <c r="O354" s="603"/>
      <c r="P354" s="603"/>
    </row>
    <row r="355" spans="1:18" s="25" customFormat="1" ht="18.75" customHeight="1" x14ac:dyDescent="0.3">
      <c r="B355" s="20"/>
      <c r="C355" s="20"/>
      <c r="D355" s="20"/>
      <c r="E355" s="20"/>
      <c r="F355" s="656"/>
      <c r="I355" s="20"/>
      <c r="J355" s="20"/>
      <c r="K355" s="20"/>
      <c r="L355" s="788"/>
    </row>
    <row r="356" spans="1:18" s="25" customFormat="1" ht="18.75" customHeight="1" x14ac:dyDescent="0.3">
      <c r="B356" s="20"/>
      <c r="C356" s="20"/>
      <c r="D356" s="20"/>
      <c r="E356" s="20"/>
      <c r="F356" s="656"/>
      <c r="G356" s="656"/>
      <c r="H356" s="656"/>
      <c r="I356" s="20"/>
      <c r="J356" s="20"/>
      <c r="K356" s="20"/>
      <c r="L356" s="788"/>
    </row>
    <row r="357" spans="1:18" s="25" customFormat="1" ht="18.75" customHeight="1" x14ac:dyDescent="0.3">
      <c r="B357" s="20"/>
      <c r="C357" s="20"/>
      <c r="D357" s="20"/>
      <c r="E357" s="20"/>
      <c r="F357" s="656"/>
      <c r="H357" s="20"/>
      <c r="I357" s="20"/>
      <c r="J357" s="20"/>
      <c r="K357" s="20"/>
      <c r="L357" s="788"/>
    </row>
    <row r="358" spans="1:18" s="25" customFormat="1" ht="18.75" customHeight="1" x14ac:dyDescent="0.3">
      <c r="B358" s="1612" t="s">
        <v>119</v>
      </c>
      <c r="C358" s="1612"/>
      <c r="D358" s="1612"/>
      <c r="E358" s="26"/>
      <c r="F358" s="606"/>
      <c r="H358" s="1612" t="s">
        <v>119</v>
      </c>
      <c r="I358" s="1612"/>
      <c r="J358" s="1612"/>
      <c r="K358" s="26"/>
      <c r="L358" s="788"/>
    </row>
    <row r="359" spans="1:18" s="25" customFormat="1" ht="18.75" customHeight="1" x14ac:dyDescent="0.3">
      <c r="B359" s="1610">
        <v>45391</v>
      </c>
      <c r="C359" s="1610"/>
      <c r="D359" s="1610"/>
      <c r="E359" s="27"/>
      <c r="F359" s="606"/>
      <c r="H359" s="1610">
        <f>B359</f>
        <v>45391</v>
      </c>
      <c r="I359" s="1610"/>
      <c r="J359" s="1610"/>
      <c r="K359" s="27"/>
      <c r="L359" s="788"/>
    </row>
    <row r="360" spans="1:18" s="25" customFormat="1" ht="18.75" customHeight="1" x14ac:dyDescent="0.3">
      <c r="B360" s="20"/>
      <c r="C360" s="20"/>
      <c r="D360" s="20"/>
      <c r="E360" s="27"/>
      <c r="F360" s="606"/>
      <c r="H360" s="20"/>
      <c r="I360" s="20"/>
      <c r="J360" s="20"/>
      <c r="K360" s="27"/>
      <c r="L360" s="788"/>
    </row>
    <row r="361" spans="1:18" s="25" customFormat="1" ht="18.75" customHeight="1" x14ac:dyDescent="0.3">
      <c r="B361" s="1096"/>
      <c r="C361" s="20"/>
      <c r="D361" s="20"/>
      <c r="E361" s="27"/>
      <c r="F361" s="606"/>
      <c r="H361" s="1115"/>
      <c r="I361" s="20"/>
      <c r="J361" s="20"/>
      <c r="K361" s="27"/>
      <c r="L361" s="788"/>
    </row>
    <row r="362" spans="1:18" s="25" customFormat="1" ht="18.75" customHeight="1" x14ac:dyDescent="0.3">
      <c r="A362" s="28" t="s">
        <v>120</v>
      </c>
      <c r="B362" s="29" t="s">
        <v>121</v>
      </c>
      <c r="C362" s="1611" t="s">
        <v>122</v>
      </c>
      <c r="D362" s="1611"/>
      <c r="E362" s="1611"/>
      <c r="F362" s="606"/>
      <c r="G362" s="28" t="s">
        <v>120</v>
      </c>
      <c r="H362" s="29" t="s">
        <v>121</v>
      </c>
      <c r="I362" s="1611" t="s">
        <v>123</v>
      </c>
      <c r="J362" s="1611"/>
      <c r="K362" s="1611"/>
      <c r="L362" s="788"/>
    </row>
    <row r="363" spans="1:18" s="25" customFormat="1" ht="18.75" customHeight="1" x14ac:dyDescent="0.3">
      <c r="A363" s="28" t="s">
        <v>124</v>
      </c>
      <c r="B363" s="28" t="s">
        <v>265</v>
      </c>
      <c r="C363" s="29" t="s">
        <v>125</v>
      </c>
      <c r="D363" s="1097" t="s">
        <v>126</v>
      </c>
      <c r="E363" s="1097" t="s">
        <v>127</v>
      </c>
      <c r="F363" s="606"/>
      <c r="G363" s="28" t="s">
        <v>124</v>
      </c>
      <c r="H363" s="28" t="s">
        <v>265</v>
      </c>
      <c r="I363" s="29" t="s">
        <v>125</v>
      </c>
      <c r="J363" s="1116" t="s">
        <v>126</v>
      </c>
      <c r="K363" s="1116" t="s">
        <v>127</v>
      </c>
      <c r="L363" s="788"/>
    </row>
    <row r="364" spans="1:18" s="25" customFormat="1" x14ac:dyDescent="0.3">
      <c r="A364" s="1097" t="s">
        <v>8</v>
      </c>
      <c r="B364" s="6" t="s">
        <v>27</v>
      </c>
      <c r="C364" s="2" t="s">
        <v>28</v>
      </c>
      <c r="D364" s="3">
        <v>65</v>
      </c>
      <c r="E364" s="3">
        <v>178</v>
      </c>
      <c r="F364" s="606"/>
      <c r="G364" s="1116" t="s">
        <v>8</v>
      </c>
      <c r="H364" s="6" t="s">
        <v>27</v>
      </c>
      <c r="I364" s="2" t="s">
        <v>7</v>
      </c>
      <c r="J364" s="3">
        <v>85</v>
      </c>
      <c r="K364" s="3">
        <v>223</v>
      </c>
      <c r="L364" s="788">
        <v>45384</v>
      </c>
    </row>
    <row r="365" spans="1:18" s="25" customFormat="1" x14ac:dyDescent="0.3">
      <c r="A365" s="1097" t="s">
        <v>3</v>
      </c>
      <c r="B365" s="6" t="s">
        <v>43</v>
      </c>
      <c r="C365" s="2" t="s">
        <v>17</v>
      </c>
      <c r="D365" s="3">
        <v>40</v>
      </c>
      <c r="E365" s="3">
        <v>242.70999999999998</v>
      </c>
      <c r="F365" s="606"/>
      <c r="G365" s="1116" t="s">
        <v>3</v>
      </c>
      <c r="H365" s="6" t="s">
        <v>43</v>
      </c>
      <c r="I365" s="2" t="s">
        <v>44</v>
      </c>
      <c r="J365" s="3">
        <v>50</v>
      </c>
      <c r="K365" s="3">
        <v>298.71999999999997</v>
      </c>
      <c r="L365" s="788"/>
    </row>
    <row r="366" spans="1:18" s="50" customFormat="1" x14ac:dyDescent="0.3">
      <c r="A366" s="1097" t="s">
        <v>0</v>
      </c>
      <c r="B366" s="6" t="s">
        <v>69</v>
      </c>
      <c r="C366" s="2" t="s">
        <v>22</v>
      </c>
      <c r="D366" s="3">
        <v>25</v>
      </c>
      <c r="E366" s="3">
        <v>3.9199999999999995</v>
      </c>
      <c r="F366" s="605"/>
      <c r="G366" s="1116" t="s">
        <v>0</v>
      </c>
      <c r="H366" s="6" t="s">
        <v>69</v>
      </c>
      <c r="I366" s="2" t="s">
        <v>22</v>
      </c>
      <c r="J366" s="3">
        <v>25</v>
      </c>
      <c r="K366" s="3">
        <v>3.9199999999999995</v>
      </c>
      <c r="L366" s="792"/>
    </row>
    <row r="367" spans="1:18" s="50" customFormat="1" x14ac:dyDescent="0.3">
      <c r="A367" s="1097" t="s">
        <v>77</v>
      </c>
      <c r="B367" s="6" t="s">
        <v>271</v>
      </c>
      <c r="C367" s="2" t="s">
        <v>2</v>
      </c>
      <c r="D367" s="3">
        <v>7</v>
      </c>
      <c r="E367" s="3">
        <v>36.6</v>
      </c>
      <c r="F367" s="606"/>
      <c r="G367" s="1116" t="s">
        <v>77</v>
      </c>
      <c r="H367" s="6" t="s">
        <v>271</v>
      </c>
      <c r="I367" s="2" t="s">
        <v>2</v>
      </c>
      <c r="J367" s="3">
        <v>7</v>
      </c>
      <c r="K367" s="3">
        <v>36.6</v>
      </c>
      <c r="L367" s="788"/>
      <c r="M367" s="25"/>
      <c r="N367" s="25"/>
      <c r="O367" s="25"/>
      <c r="P367" s="25"/>
      <c r="Q367" s="25"/>
      <c r="R367" s="25"/>
    </row>
    <row r="368" spans="1:18" s="50" customFormat="1" x14ac:dyDescent="0.3">
      <c r="A368" s="1097" t="s">
        <v>23</v>
      </c>
      <c r="B368" s="6" t="s">
        <v>107</v>
      </c>
      <c r="C368" s="2" t="s">
        <v>14</v>
      </c>
      <c r="D368" s="3">
        <v>3.4</v>
      </c>
      <c r="E368" s="3">
        <v>93.2</v>
      </c>
      <c r="F368" s="605"/>
      <c r="G368" s="1116" t="s">
        <v>23</v>
      </c>
      <c r="H368" s="6" t="s">
        <v>107</v>
      </c>
      <c r="I368" s="2" t="s">
        <v>14</v>
      </c>
      <c r="J368" s="3">
        <v>3.4</v>
      </c>
      <c r="K368" s="3">
        <v>93.2</v>
      </c>
      <c r="L368" s="786"/>
    </row>
    <row r="369" spans="1:12" s="25" customFormat="1" x14ac:dyDescent="0.3">
      <c r="A369" s="1097">
        <v>6</v>
      </c>
      <c r="B369" s="6" t="s">
        <v>262</v>
      </c>
      <c r="C369" s="2" t="s">
        <v>5</v>
      </c>
      <c r="D369" s="3">
        <v>55</v>
      </c>
      <c r="E369" s="3">
        <v>168</v>
      </c>
      <c r="F369" s="606"/>
      <c r="G369" s="1116">
        <v>6</v>
      </c>
      <c r="H369" s="6" t="s">
        <v>262</v>
      </c>
      <c r="I369" s="2" t="s">
        <v>5</v>
      </c>
      <c r="J369" s="3">
        <v>55</v>
      </c>
      <c r="K369" s="3">
        <v>168</v>
      </c>
      <c r="L369" s="788" t="s">
        <v>473</v>
      </c>
    </row>
    <row r="370" spans="1:12" s="50" customFormat="1" x14ac:dyDescent="0.3">
      <c r="A370" s="1097" t="s">
        <v>15</v>
      </c>
      <c r="B370" s="6" t="s">
        <v>93</v>
      </c>
      <c r="C370" s="2" t="s">
        <v>2</v>
      </c>
      <c r="D370" s="3">
        <v>75</v>
      </c>
      <c r="E370" s="3">
        <v>92</v>
      </c>
      <c r="F370" s="656"/>
      <c r="G370" s="1116" t="s">
        <v>15</v>
      </c>
      <c r="H370" s="6" t="s">
        <v>93</v>
      </c>
      <c r="I370" s="2" t="s">
        <v>2</v>
      </c>
      <c r="J370" s="3">
        <v>75</v>
      </c>
      <c r="K370" s="3">
        <v>92</v>
      </c>
      <c r="L370" s="786"/>
    </row>
    <row r="371" spans="1:12" s="25" customFormat="1" x14ac:dyDescent="0.3">
      <c r="A371" s="1097"/>
      <c r="B371" s="6"/>
      <c r="C371" s="2"/>
      <c r="D371" s="3"/>
      <c r="E371" s="3"/>
      <c r="F371" s="606"/>
      <c r="G371" s="1116"/>
      <c r="H371" s="6"/>
      <c r="I371" s="2"/>
      <c r="J371" s="3"/>
      <c r="K371" s="3"/>
      <c r="L371" s="788"/>
    </row>
    <row r="372" spans="1:12" s="25" customFormat="1" x14ac:dyDescent="0.3">
      <c r="A372" s="5"/>
      <c r="B372" s="6"/>
      <c r="C372" s="2" t="s">
        <v>128</v>
      </c>
      <c r="D372" s="3">
        <f>SUM(D364:D370)</f>
        <v>270.39999999999998</v>
      </c>
      <c r="E372" s="3">
        <f>SUM(E364:E370)</f>
        <v>814.43000000000006</v>
      </c>
      <c r="F372" s="605"/>
      <c r="G372" s="5"/>
      <c r="H372" s="6"/>
      <c r="I372" s="2" t="s">
        <v>128</v>
      </c>
      <c r="J372" s="3">
        <f>SUM(J364:J370)</f>
        <v>300.39999999999998</v>
      </c>
      <c r="K372" s="3">
        <f>SUM(K364:K370)</f>
        <v>915.44</v>
      </c>
      <c r="L372" s="788"/>
    </row>
    <row r="373" spans="1:12" s="25" customFormat="1" x14ac:dyDescent="0.3">
      <c r="A373" s="5"/>
      <c r="B373" s="6"/>
      <c r="C373" s="409"/>
      <c r="D373" s="410"/>
      <c r="E373" s="410"/>
      <c r="F373" s="780"/>
      <c r="G373" s="5"/>
      <c r="H373" s="6"/>
      <c r="I373" s="2"/>
      <c r="J373" s="3"/>
      <c r="K373" s="3"/>
      <c r="L373" s="788"/>
    </row>
    <row r="374" spans="1:12" s="25" customFormat="1" x14ac:dyDescent="0.3">
      <c r="A374" s="28" t="s">
        <v>124</v>
      </c>
      <c r="B374" s="3" t="s">
        <v>259</v>
      </c>
      <c r="C374" s="409" t="s">
        <v>125</v>
      </c>
      <c r="D374" s="410" t="s">
        <v>126</v>
      </c>
      <c r="E374" s="410" t="s">
        <v>127</v>
      </c>
      <c r="F374" s="780"/>
      <c r="G374" s="28" t="s">
        <v>124</v>
      </c>
      <c r="H374" s="3" t="s">
        <v>247</v>
      </c>
      <c r="I374" s="2" t="s">
        <v>125</v>
      </c>
      <c r="J374" s="3" t="s">
        <v>126</v>
      </c>
      <c r="K374" s="3" t="s">
        <v>127</v>
      </c>
      <c r="L374" s="788"/>
    </row>
    <row r="375" spans="1:12" s="50" customFormat="1" x14ac:dyDescent="0.3">
      <c r="A375" s="1097" t="s">
        <v>8</v>
      </c>
      <c r="B375" s="6" t="s">
        <v>276</v>
      </c>
      <c r="C375" s="409" t="s">
        <v>9</v>
      </c>
      <c r="D375" s="410">
        <v>60</v>
      </c>
      <c r="E375" s="410">
        <v>134.75</v>
      </c>
      <c r="F375" s="817"/>
      <c r="G375" s="1116" t="s">
        <v>8</v>
      </c>
      <c r="H375" s="6" t="s">
        <v>276</v>
      </c>
      <c r="I375" s="2" t="s">
        <v>9</v>
      </c>
      <c r="J375" s="3">
        <v>60</v>
      </c>
      <c r="K375" s="3">
        <v>134.75</v>
      </c>
      <c r="L375" s="786"/>
    </row>
    <row r="376" spans="1:12" s="25" customFormat="1" x14ac:dyDescent="0.3">
      <c r="A376" s="1097" t="s">
        <v>3</v>
      </c>
      <c r="B376" s="6" t="s">
        <v>216</v>
      </c>
      <c r="C376" s="409" t="s">
        <v>4</v>
      </c>
      <c r="D376" s="410">
        <v>180</v>
      </c>
      <c r="E376" s="410">
        <v>141.21600000000001</v>
      </c>
      <c r="F376" s="817"/>
      <c r="G376" s="1116" t="s">
        <v>3</v>
      </c>
      <c r="H376" s="6" t="s">
        <v>216</v>
      </c>
      <c r="I376" s="2" t="s">
        <v>73</v>
      </c>
      <c r="J376" s="3">
        <v>210</v>
      </c>
      <c r="K376" s="3">
        <v>176.52</v>
      </c>
      <c r="L376" s="788"/>
    </row>
    <row r="377" spans="1:12" s="50" customFormat="1" x14ac:dyDescent="0.3">
      <c r="A377" s="1097" t="s">
        <v>0</v>
      </c>
      <c r="B377" s="6" t="s">
        <v>179</v>
      </c>
      <c r="C377" s="409" t="s">
        <v>17</v>
      </c>
      <c r="D377" s="410">
        <v>30</v>
      </c>
      <c r="E377" s="410">
        <v>202.41</v>
      </c>
      <c r="F377" s="781"/>
      <c r="G377" s="1116" t="s">
        <v>0</v>
      </c>
      <c r="H377" s="6" t="s">
        <v>179</v>
      </c>
      <c r="I377" s="2" t="s">
        <v>44</v>
      </c>
      <c r="J377" s="3">
        <v>35</v>
      </c>
      <c r="K377" s="3">
        <v>242.89</v>
      </c>
      <c r="L377" s="786"/>
    </row>
    <row r="378" spans="1:12" s="50" customFormat="1" x14ac:dyDescent="0.3">
      <c r="A378" s="1097" t="s">
        <v>77</v>
      </c>
      <c r="B378" s="6" t="s">
        <v>69</v>
      </c>
      <c r="C378" s="409" t="s">
        <v>22</v>
      </c>
      <c r="D378" s="410">
        <v>25</v>
      </c>
      <c r="E378" s="410">
        <v>3.9199999999999995</v>
      </c>
      <c r="F378" s="780"/>
      <c r="G378" s="1116" t="s">
        <v>77</v>
      </c>
      <c r="H378" s="6" t="s">
        <v>69</v>
      </c>
      <c r="I378" s="2" t="s">
        <v>22</v>
      </c>
      <c r="J378" s="3">
        <v>25</v>
      </c>
      <c r="K378" s="3">
        <v>3.9199999999999995</v>
      </c>
      <c r="L378" s="792"/>
    </row>
    <row r="379" spans="1:12" s="50" customFormat="1" x14ac:dyDescent="0.3">
      <c r="A379" s="1097" t="s">
        <v>23</v>
      </c>
      <c r="B379" s="6" t="s">
        <v>472</v>
      </c>
      <c r="C379" s="409" t="s">
        <v>2</v>
      </c>
      <c r="D379" s="410">
        <v>40</v>
      </c>
      <c r="E379" s="410">
        <v>92</v>
      </c>
      <c r="F379" s="781"/>
      <c r="G379" s="1116" t="s">
        <v>23</v>
      </c>
      <c r="H379" s="6" t="s">
        <v>472</v>
      </c>
      <c r="I379" s="2" t="s">
        <v>2</v>
      </c>
      <c r="J379" s="3">
        <v>40</v>
      </c>
      <c r="K379" s="3">
        <v>92</v>
      </c>
      <c r="L379" s="786"/>
    </row>
    <row r="380" spans="1:12" s="50" customFormat="1" x14ac:dyDescent="0.3">
      <c r="A380" s="1097" t="s">
        <v>51</v>
      </c>
      <c r="B380" s="6" t="s">
        <v>107</v>
      </c>
      <c r="C380" s="409" t="s">
        <v>14</v>
      </c>
      <c r="D380" s="410">
        <v>3.4</v>
      </c>
      <c r="E380" s="410">
        <v>93.2</v>
      </c>
      <c r="F380" s="780"/>
      <c r="G380" s="1116" t="s">
        <v>51</v>
      </c>
      <c r="H380" s="6" t="s">
        <v>107</v>
      </c>
      <c r="I380" s="2" t="s">
        <v>14</v>
      </c>
      <c r="J380" s="3">
        <v>3.4</v>
      </c>
      <c r="K380" s="3">
        <v>93.2</v>
      </c>
      <c r="L380" s="786"/>
    </row>
    <row r="381" spans="1:12" s="25" customFormat="1" ht="19.5" customHeight="1" x14ac:dyDescent="0.3">
      <c r="A381" s="1097" t="s">
        <v>15</v>
      </c>
      <c r="B381" s="6" t="s">
        <v>108</v>
      </c>
      <c r="C381" s="409" t="s">
        <v>65</v>
      </c>
      <c r="D381" s="410">
        <v>1.2</v>
      </c>
      <c r="E381" s="410">
        <v>21.5</v>
      </c>
      <c r="F381" s="781"/>
      <c r="G381" s="1116" t="s">
        <v>15</v>
      </c>
      <c r="H381" s="6" t="s">
        <v>108</v>
      </c>
      <c r="I381" s="2" t="s">
        <v>65</v>
      </c>
      <c r="J381" s="3">
        <v>1.2</v>
      </c>
      <c r="K381" s="3">
        <v>21.5</v>
      </c>
      <c r="L381" s="788"/>
    </row>
    <row r="382" spans="1:12" s="50" customFormat="1" x14ac:dyDescent="0.3">
      <c r="A382" s="5"/>
      <c r="B382" s="6"/>
      <c r="C382" s="409"/>
      <c r="D382" s="410"/>
      <c r="E382" s="410"/>
      <c r="F382" s="783"/>
      <c r="G382" s="5"/>
      <c r="H382" s="6"/>
      <c r="I382" s="2"/>
      <c r="J382" s="3"/>
      <c r="K382" s="3"/>
      <c r="L382" s="792"/>
    </row>
    <row r="383" spans="1:12" s="25" customFormat="1" x14ac:dyDescent="0.3">
      <c r="A383" s="1097"/>
      <c r="B383" s="6"/>
      <c r="C383" s="409" t="s">
        <v>128</v>
      </c>
      <c r="D383" s="410">
        <f>SUM(D375:D382)</f>
        <v>339.59999999999997</v>
      </c>
      <c r="E383" s="410">
        <f>SUM(E375:E382)</f>
        <v>688.99600000000009</v>
      </c>
      <c r="F383" s="783"/>
      <c r="G383" s="1116"/>
      <c r="H383" s="6"/>
      <c r="I383" s="2" t="s">
        <v>128</v>
      </c>
      <c r="J383" s="3">
        <f>SUM(J375:J382)</f>
        <v>374.59999999999997</v>
      </c>
      <c r="K383" s="3">
        <f>SUM(K375:K382)</f>
        <v>764.78</v>
      </c>
      <c r="L383" s="788"/>
    </row>
    <row r="384" spans="1:12" s="25" customFormat="1" x14ac:dyDescent="0.3">
      <c r="A384" s="5"/>
      <c r="B384" s="6"/>
      <c r="C384" s="409"/>
      <c r="D384" s="410"/>
      <c r="E384" s="410"/>
      <c r="F384" s="783"/>
      <c r="G384" s="5"/>
      <c r="H384" s="6"/>
      <c r="I384" s="2"/>
      <c r="J384" s="3"/>
      <c r="K384" s="3"/>
      <c r="L384" s="788"/>
    </row>
    <row r="385" spans="1:16" s="25" customFormat="1" x14ac:dyDescent="0.3">
      <c r="A385" s="5"/>
      <c r="B385" s="6"/>
      <c r="C385" s="409"/>
      <c r="D385" s="410"/>
      <c r="E385" s="410"/>
      <c r="F385" s="783"/>
      <c r="G385" s="5"/>
      <c r="H385" s="6"/>
      <c r="I385" s="2"/>
      <c r="J385" s="3"/>
      <c r="K385" s="3"/>
      <c r="L385" s="788"/>
    </row>
    <row r="386" spans="1:16" s="25" customFormat="1" x14ac:dyDescent="0.3">
      <c r="A386" s="1097"/>
      <c r="B386" s="6"/>
      <c r="C386" s="409" t="s">
        <v>136</v>
      </c>
      <c r="D386" s="410">
        <f>+D383+D372</f>
        <v>610</v>
      </c>
      <c r="E386" s="410">
        <f>+E383+E372</f>
        <v>1503.4260000000002</v>
      </c>
      <c r="F386" s="783"/>
      <c r="G386" s="3"/>
      <c r="H386" s="3"/>
      <c r="I386" s="3" t="s">
        <v>136</v>
      </c>
      <c r="J386" s="3">
        <f>+J383+J372</f>
        <v>675</v>
      </c>
      <c r="K386" s="3">
        <f>+K383+K372</f>
        <v>1680.22</v>
      </c>
      <c r="L386" s="788"/>
    </row>
    <row r="387" spans="1:16" s="25" customFormat="1" ht="18.75" customHeight="1" x14ac:dyDescent="0.3">
      <c r="B387" s="20"/>
      <c r="C387" s="404"/>
      <c r="D387" s="403"/>
      <c r="E387" s="405"/>
      <c r="F387" s="783"/>
      <c r="G387" s="403"/>
      <c r="H387" s="404"/>
      <c r="I387" s="404"/>
      <c r="K387" s="24"/>
      <c r="L387" s="788"/>
    </row>
    <row r="388" spans="1:16" s="25" customFormat="1" ht="18.75" customHeight="1" x14ac:dyDescent="0.3">
      <c r="B388" s="20"/>
      <c r="C388" s="404"/>
      <c r="D388" s="403"/>
      <c r="E388" s="405"/>
      <c r="F388" s="817"/>
      <c r="G388" s="403"/>
      <c r="H388" s="404"/>
      <c r="I388" s="404"/>
      <c r="K388" s="24"/>
      <c r="L388" s="788"/>
    </row>
    <row r="389" spans="1:16" s="25" customFormat="1" x14ac:dyDescent="0.3">
      <c r="A389" s="461"/>
      <c r="B389" s="461"/>
      <c r="C389" s="461"/>
      <c r="D389" s="461"/>
      <c r="E389" s="461"/>
      <c r="F389" s="1119"/>
      <c r="G389" s="36"/>
      <c r="H389" s="463"/>
      <c r="I389" s="463"/>
      <c r="J389" s="463"/>
      <c r="K389" s="463"/>
      <c r="L389" s="788"/>
    </row>
    <row r="390" spans="1:16" s="25" customFormat="1" x14ac:dyDescent="0.3">
      <c r="A390" s="461"/>
      <c r="B390" s="36"/>
      <c r="C390" s="462"/>
      <c r="D390" s="463"/>
      <c r="E390" s="463"/>
      <c r="F390" s="932"/>
      <c r="G390" s="463"/>
      <c r="H390" s="463"/>
      <c r="I390" s="463"/>
      <c r="J390" s="463"/>
      <c r="K390" s="463"/>
      <c r="L390" s="788"/>
    </row>
    <row r="391" spans="1:16" s="25" customFormat="1" ht="18.75" customHeight="1" x14ac:dyDescent="0.3">
      <c r="B391" s="37" t="s">
        <v>130</v>
      </c>
      <c r="D391" s="94" t="s">
        <v>131</v>
      </c>
      <c r="E391" s="20"/>
      <c r="F391" s="834"/>
      <c r="H391" s="37" t="s">
        <v>130</v>
      </c>
      <c r="J391" s="94" t="s">
        <v>131</v>
      </c>
      <c r="K391" s="20"/>
      <c r="L391" s="788"/>
    </row>
    <row r="392" spans="1:16" s="25" customFormat="1" ht="51.75" customHeight="1" x14ac:dyDescent="0.3">
      <c r="B392" s="38" t="s">
        <v>132</v>
      </c>
      <c r="D392" s="38" t="s">
        <v>140</v>
      </c>
      <c r="E392" s="39"/>
      <c r="F392" s="834"/>
      <c r="H392" s="38" t="s">
        <v>139</v>
      </c>
      <c r="J392" s="38" t="s">
        <v>140</v>
      </c>
      <c r="K392" s="39"/>
      <c r="L392" s="788"/>
    </row>
    <row r="393" spans="1:16" x14ac:dyDescent="0.3">
      <c r="A393" s="848"/>
      <c r="B393" s="849"/>
      <c r="C393" s="849"/>
      <c r="D393" s="849"/>
      <c r="E393" s="849"/>
      <c r="F393" s="606"/>
      <c r="G393" s="848"/>
      <c r="H393" s="849"/>
      <c r="I393" s="849"/>
      <c r="J393" s="849"/>
      <c r="K393" s="849"/>
    </row>
    <row r="394" spans="1:16" s="25" customFormat="1" ht="18.75" customHeight="1" x14ac:dyDescent="0.3">
      <c r="A394" s="96"/>
      <c r="B394" s="19"/>
      <c r="C394" s="19"/>
      <c r="D394" s="19"/>
      <c r="E394" s="19"/>
      <c r="F394" s="606"/>
      <c r="G394" s="96"/>
      <c r="H394" s="19"/>
      <c r="I394" s="19"/>
      <c r="J394" s="19"/>
      <c r="K394" s="19"/>
      <c r="L394" s="788"/>
    </row>
    <row r="395" spans="1:16" x14ac:dyDescent="0.3">
      <c r="A395" s="25"/>
      <c r="G395" s="25"/>
    </row>
    <row r="396" spans="1:16" s="25" customFormat="1" ht="18.75" customHeight="1" x14ac:dyDescent="0.3">
      <c r="B396" s="22" t="s">
        <v>115</v>
      </c>
      <c r="C396" s="20"/>
      <c r="D396" s="20"/>
      <c r="E396" s="20"/>
      <c r="F396" s="656"/>
      <c r="H396" s="22" t="s">
        <v>115</v>
      </c>
      <c r="I396" s="20"/>
      <c r="J396" s="20"/>
      <c r="K396" s="20"/>
      <c r="L396" s="788"/>
    </row>
    <row r="397" spans="1:16" s="25" customFormat="1" ht="18.75" customHeight="1" x14ac:dyDescent="0.3">
      <c r="B397" s="22" t="s">
        <v>137</v>
      </c>
      <c r="C397" s="20"/>
      <c r="D397" s="20"/>
      <c r="E397" s="20"/>
      <c r="F397" s="606"/>
      <c r="H397" s="22" t="s">
        <v>138</v>
      </c>
      <c r="I397" s="20"/>
      <c r="J397" s="20"/>
      <c r="K397" s="20"/>
      <c r="L397" s="788"/>
    </row>
    <row r="398" spans="1:16" s="25" customFormat="1" ht="18.75" customHeight="1" x14ac:dyDescent="0.3">
      <c r="B398" s="20"/>
      <c r="C398" s="20"/>
      <c r="D398" s="20"/>
      <c r="E398" s="20"/>
      <c r="F398" s="606"/>
      <c r="H398" s="20"/>
      <c r="I398" s="20"/>
      <c r="J398" s="20"/>
      <c r="K398" s="20"/>
      <c r="L398" s="788"/>
    </row>
    <row r="399" spans="1:16" s="25" customFormat="1" ht="18.75" customHeight="1" x14ac:dyDescent="0.3">
      <c r="B399" s="20"/>
      <c r="C399" s="20"/>
      <c r="E399" s="603" t="s">
        <v>116</v>
      </c>
      <c r="F399" s="606"/>
      <c r="H399" s="20"/>
      <c r="I399" s="20"/>
      <c r="K399" s="603" t="s">
        <v>116</v>
      </c>
      <c r="L399" s="789"/>
      <c r="M399" s="603"/>
      <c r="N399" s="603"/>
      <c r="O399" s="603"/>
      <c r="P399" s="603"/>
    </row>
    <row r="400" spans="1:16" s="25" customFormat="1" ht="18.75" customHeight="1" x14ac:dyDescent="0.3">
      <c r="B400" s="20"/>
      <c r="C400" s="20"/>
      <c r="E400" s="603" t="s">
        <v>134</v>
      </c>
      <c r="F400" s="606"/>
      <c r="H400" s="20"/>
      <c r="I400" s="20"/>
      <c r="K400" s="603" t="s">
        <v>134</v>
      </c>
      <c r="L400" s="789"/>
      <c r="M400" s="603"/>
      <c r="N400" s="603"/>
      <c r="O400" s="603"/>
      <c r="P400" s="603"/>
    </row>
    <row r="401" spans="1:17" s="25" customFormat="1" ht="18.75" customHeight="1" x14ac:dyDescent="0.3">
      <c r="B401" s="20"/>
      <c r="C401" s="20"/>
      <c r="E401" s="603" t="s">
        <v>117</v>
      </c>
      <c r="F401" s="606"/>
      <c r="H401" s="20"/>
      <c r="I401" s="20"/>
      <c r="K401" s="603" t="s">
        <v>117</v>
      </c>
      <c r="L401" s="789"/>
      <c r="M401" s="603"/>
      <c r="N401" s="603"/>
      <c r="O401" s="603"/>
      <c r="P401" s="603"/>
    </row>
    <row r="402" spans="1:17" s="25" customFormat="1" ht="18.75" customHeight="1" x14ac:dyDescent="0.3">
      <c r="B402" s="20"/>
      <c r="C402" s="20"/>
      <c r="E402" s="603" t="s">
        <v>417</v>
      </c>
      <c r="F402" s="606"/>
      <c r="H402" s="20"/>
      <c r="I402" s="20"/>
      <c r="K402" s="603" t="s">
        <v>417</v>
      </c>
      <c r="L402" s="789"/>
      <c r="M402" s="603"/>
      <c r="N402" s="603"/>
      <c r="O402" s="603"/>
      <c r="P402" s="603"/>
    </row>
    <row r="403" spans="1:17" s="25" customFormat="1" ht="18.75" customHeight="1" x14ac:dyDescent="0.3">
      <c r="B403" s="20"/>
      <c r="C403" s="20"/>
      <c r="D403" s="20"/>
      <c r="E403" s="20"/>
      <c r="F403" s="656"/>
      <c r="H403" s="20"/>
      <c r="I403" s="20"/>
      <c r="J403" s="20"/>
      <c r="K403" s="20"/>
      <c r="L403" s="788"/>
    </row>
    <row r="404" spans="1:17" s="25" customFormat="1" ht="18.75" customHeight="1" x14ac:dyDescent="0.3">
      <c r="B404" s="20"/>
      <c r="C404" s="20"/>
      <c r="D404" s="20"/>
      <c r="E404" s="20"/>
      <c r="F404" s="20"/>
      <c r="G404" s="20"/>
      <c r="H404" s="20"/>
      <c r="I404" s="20"/>
      <c r="J404" s="20"/>
      <c r="K404" s="20"/>
      <c r="L404" s="788"/>
    </row>
    <row r="405" spans="1:17" s="25" customFormat="1" ht="18.75" customHeight="1" x14ac:dyDescent="0.3">
      <c r="B405" s="20"/>
      <c r="C405" s="20"/>
      <c r="D405" s="20"/>
      <c r="E405" s="20"/>
      <c r="F405" s="20"/>
      <c r="G405" s="20"/>
      <c r="H405" s="20"/>
      <c r="I405" s="20"/>
      <c r="J405" s="20"/>
      <c r="K405" s="20"/>
      <c r="L405" s="788"/>
    </row>
    <row r="406" spans="1:17" s="25" customFormat="1" ht="18.75" customHeight="1" x14ac:dyDescent="0.3">
      <c r="B406" s="1612" t="s">
        <v>119</v>
      </c>
      <c r="C406" s="1612"/>
      <c r="D406" s="1612"/>
      <c r="E406" s="26"/>
      <c r="F406" s="606"/>
      <c r="H406" s="1612" t="s">
        <v>119</v>
      </c>
      <c r="I406" s="1612"/>
      <c r="J406" s="1612"/>
      <c r="K406" s="26"/>
      <c r="L406" s="788"/>
    </row>
    <row r="407" spans="1:17" s="25" customFormat="1" ht="18.75" customHeight="1" x14ac:dyDescent="0.3">
      <c r="B407" s="1610">
        <v>45392</v>
      </c>
      <c r="C407" s="1610"/>
      <c r="D407" s="1610"/>
      <c r="E407" s="27"/>
      <c r="F407" s="606"/>
      <c r="H407" s="1610">
        <f>B407</f>
        <v>45392</v>
      </c>
      <c r="I407" s="1610"/>
      <c r="J407" s="1610"/>
      <c r="K407" s="27"/>
      <c r="L407" s="788"/>
    </row>
    <row r="408" spans="1:17" s="25" customFormat="1" ht="18.75" customHeight="1" x14ac:dyDescent="0.3">
      <c r="B408" s="20"/>
      <c r="C408" s="20"/>
      <c r="D408" s="20"/>
      <c r="E408" s="27"/>
      <c r="F408" s="606"/>
      <c r="H408" s="20"/>
      <c r="I408" s="20"/>
      <c r="J408" s="20"/>
      <c r="K408" s="27"/>
      <c r="L408" s="788"/>
    </row>
    <row r="409" spans="1:17" s="25" customFormat="1" ht="18.75" customHeight="1" x14ac:dyDescent="0.3">
      <c r="B409" s="1096"/>
      <c r="C409" s="20"/>
      <c r="D409" s="20"/>
      <c r="E409" s="27"/>
      <c r="F409" s="606"/>
      <c r="H409" s="1096"/>
      <c r="I409" s="20"/>
      <c r="J409" s="20"/>
      <c r="K409" s="27"/>
      <c r="L409" s="788"/>
    </row>
    <row r="410" spans="1:17" s="25" customFormat="1" ht="18.75" customHeight="1" x14ac:dyDescent="0.3">
      <c r="A410" s="28" t="s">
        <v>120</v>
      </c>
      <c r="B410" s="29" t="s">
        <v>121</v>
      </c>
      <c r="C410" s="1611" t="s">
        <v>122</v>
      </c>
      <c r="D410" s="1611"/>
      <c r="E410" s="1611"/>
      <c r="F410" s="606"/>
      <c r="G410" s="28" t="s">
        <v>120</v>
      </c>
      <c r="H410" s="29" t="s">
        <v>121</v>
      </c>
      <c r="I410" s="1611" t="s">
        <v>123</v>
      </c>
      <c r="J410" s="1611"/>
      <c r="K410" s="1611"/>
      <c r="L410" s="788"/>
    </row>
    <row r="411" spans="1:17" s="25" customFormat="1" ht="18.75" customHeight="1" x14ac:dyDescent="0.3">
      <c r="A411" s="28" t="s">
        <v>124</v>
      </c>
      <c r="B411" s="28" t="s">
        <v>265</v>
      </c>
      <c r="C411" s="29" t="s">
        <v>125</v>
      </c>
      <c r="D411" s="1097" t="s">
        <v>126</v>
      </c>
      <c r="E411" s="1097" t="s">
        <v>127</v>
      </c>
      <c r="F411" s="606"/>
      <c r="G411" s="28" t="s">
        <v>124</v>
      </c>
      <c r="H411" s="28" t="s">
        <v>265</v>
      </c>
      <c r="I411" s="29" t="s">
        <v>125</v>
      </c>
      <c r="J411" s="1097" t="s">
        <v>126</v>
      </c>
      <c r="K411" s="1097" t="s">
        <v>127</v>
      </c>
      <c r="L411" s="788"/>
    </row>
    <row r="412" spans="1:17" s="10" customFormat="1" x14ac:dyDescent="0.3">
      <c r="A412" s="5">
        <v>1</v>
      </c>
      <c r="B412" s="6" t="s">
        <v>26</v>
      </c>
      <c r="C412" s="2" t="s">
        <v>28</v>
      </c>
      <c r="D412" s="3">
        <v>60</v>
      </c>
      <c r="E412" s="3">
        <v>121.9</v>
      </c>
      <c r="F412" s="1142"/>
      <c r="G412" s="5">
        <v>1</v>
      </c>
      <c r="H412" s="6" t="s">
        <v>26</v>
      </c>
      <c r="I412" s="2" t="s">
        <v>7</v>
      </c>
      <c r="J412" s="3">
        <v>80</v>
      </c>
      <c r="K412" s="3">
        <v>152.375</v>
      </c>
      <c r="L412" s="788">
        <v>45384</v>
      </c>
      <c r="M412" s="25"/>
      <c r="N412" s="25"/>
      <c r="O412" s="25"/>
      <c r="P412" s="25"/>
      <c r="Q412" s="25"/>
    </row>
    <row r="413" spans="1:17" s="50" customFormat="1" x14ac:dyDescent="0.3">
      <c r="A413" s="1097" t="s">
        <v>3</v>
      </c>
      <c r="B413" s="6" t="s">
        <v>260</v>
      </c>
      <c r="C413" s="2" t="s">
        <v>17</v>
      </c>
      <c r="D413" s="3">
        <v>25</v>
      </c>
      <c r="E413" s="3">
        <v>182.25</v>
      </c>
      <c r="F413" s="908"/>
      <c r="G413" s="1097" t="s">
        <v>3</v>
      </c>
      <c r="H413" s="6" t="s">
        <v>260</v>
      </c>
      <c r="I413" s="2" t="s">
        <v>44</v>
      </c>
      <c r="J413" s="3">
        <v>30</v>
      </c>
      <c r="K413" s="3">
        <v>218.7</v>
      </c>
      <c r="L413" s="788"/>
      <c r="M413" s="25"/>
      <c r="N413" s="25"/>
      <c r="O413" s="25"/>
      <c r="P413" s="25"/>
      <c r="Q413" s="25"/>
    </row>
    <row r="414" spans="1:17" s="50" customFormat="1" x14ac:dyDescent="0.3">
      <c r="A414" s="1097" t="s">
        <v>0</v>
      </c>
      <c r="B414" s="6" t="s">
        <v>69</v>
      </c>
      <c r="C414" s="2" t="s">
        <v>22</v>
      </c>
      <c r="D414" s="3">
        <v>24</v>
      </c>
      <c r="E414" s="3">
        <v>3.9199999999999995</v>
      </c>
      <c r="F414" s="605"/>
      <c r="G414" s="1097" t="s">
        <v>0</v>
      </c>
      <c r="H414" s="6" t="s">
        <v>69</v>
      </c>
      <c r="I414" s="2" t="s">
        <v>22</v>
      </c>
      <c r="J414" s="3">
        <v>24</v>
      </c>
      <c r="K414" s="3">
        <v>3.9199999999999995</v>
      </c>
      <c r="L414" s="792"/>
    </row>
    <row r="415" spans="1:17" s="257" customFormat="1" ht="18.75" customHeight="1" x14ac:dyDescent="0.3">
      <c r="A415" s="1097" t="s">
        <v>77</v>
      </c>
      <c r="B415" s="6" t="s">
        <v>39</v>
      </c>
      <c r="C415" s="2" t="s">
        <v>2</v>
      </c>
      <c r="D415" s="3">
        <v>25</v>
      </c>
      <c r="E415" s="3">
        <v>173.2</v>
      </c>
      <c r="F415" s="606"/>
      <c r="G415" s="1097" t="s">
        <v>77</v>
      </c>
      <c r="H415" s="6" t="s">
        <v>39</v>
      </c>
      <c r="I415" s="2" t="s">
        <v>2</v>
      </c>
      <c r="J415" s="3">
        <v>25</v>
      </c>
      <c r="K415" s="3">
        <v>173.2</v>
      </c>
      <c r="L415" s="791"/>
    </row>
    <row r="416" spans="1:17" s="50" customFormat="1" x14ac:dyDescent="0.3">
      <c r="A416" s="1097" t="s">
        <v>23</v>
      </c>
      <c r="B416" s="6" t="s">
        <v>107</v>
      </c>
      <c r="C416" s="2" t="s">
        <v>414</v>
      </c>
      <c r="D416" s="3">
        <f>3.4*2</f>
        <v>6.8</v>
      </c>
      <c r="E416" s="3">
        <f>93.2*2</f>
        <v>186.4</v>
      </c>
      <c r="F416" s="606"/>
      <c r="G416" s="1097" t="s">
        <v>23</v>
      </c>
      <c r="H416" s="6" t="s">
        <v>107</v>
      </c>
      <c r="I416" s="2" t="s">
        <v>414</v>
      </c>
      <c r="J416" s="3">
        <f>3.4*2</f>
        <v>6.8</v>
      </c>
      <c r="K416" s="3">
        <f>93.2*2</f>
        <v>186.4</v>
      </c>
      <c r="L416" s="786"/>
    </row>
    <row r="417" spans="1:12" s="50" customFormat="1" x14ac:dyDescent="0.3">
      <c r="A417" s="1097">
        <v>6</v>
      </c>
      <c r="B417" s="6" t="s">
        <v>262</v>
      </c>
      <c r="C417" s="2" t="s">
        <v>5</v>
      </c>
      <c r="D417" s="3">
        <v>55</v>
      </c>
      <c r="E417" s="3">
        <v>168</v>
      </c>
      <c r="F417" s="606"/>
      <c r="G417" s="1097">
        <v>6</v>
      </c>
      <c r="H417" s="6" t="s">
        <v>262</v>
      </c>
      <c r="I417" s="2" t="s">
        <v>5</v>
      </c>
      <c r="J417" s="3">
        <v>55</v>
      </c>
      <c r="K417" s="3">
        <v>168</v>
      </c>
      <c r="L417" s="786" t="s">
        <v>473</v>
      </c>
    </row>
    <row r="418" spans="1:12" s="25" customFormat="1" ht="19.5" customHeight="1" x14ac:dyDescent="0.3">
      <c r="A418" s="1097"/>
      <c r="B418" s="6"/>
      <c r="C418" s="2"/>
      <c r="D418" s="3"/>
      <c r="E418" s="3"/>
      <c r="F418" s="606"/>
      <c r="G418" s="1097"/>
      <c r="H418" s="6"/>
      <c r="I418" s="2"/>
      <c r="J418" s="3"/>
      <c r="K418" s="3"/>
      <c r="L418" s="788"/>
    </row>
    <row r="419" spans="1:12" s="25" customFormat="1" x14ac:dyDescent="0.3">
      <c r="A419" s="5"/>
      <c r="B419" s="6"/>
      <c r="C419" s="2"/>
      <c r="D419" s="3"/>
      <c r="E419" s="3"/>
      <c r="F419" s="605"/>
      <c r="G419" s="5"/>
      <c r="H419" s="6"/>
      <c r="I419" s="2"/>
      <c r="J419" s="3"/>
      <c r="K419" s="3"/>
      <c r="L419" s="788"/>
    </row>
    <row r="420" spans="1:12" s="25" customFormat="1" x14ac:dyDescent="0.3">
      <c r="A420" s="5"/>
      <c r="B420" s="6"/>
      <c r="C420" s="2" t="s">
        <v>128</v>
      </c>
      <c r="D420" s="3">
        <f>SUM(D412:D418)</f>
        <v>195.8</v>
      </c>
      <c r="E420" s="3">
        <f>SUM(E412:E418)</f>
        <v>835.67</v>
      </c>
      <c r="F420" s="605"/>
      <c r="G420" s="5"/>
      <c r="H420" s="6"/>
      <c r="I420" s="2" t="s">
        <v>128</v>
      </c>
      <c r="J420" s="3">
        <f>SUM(J412:J418)</f>
        <v>220.8</v>
      </c>
      <c r="K420" s="3">
        <f>SUM(K412:K418)</f>
        <v>902.59499999999991</v>
      </c>
      <c r="L420" s="788"/>
    </row>
    <row r="421" spans="1:12" s="25" customFormat="1" hidden="1" x14ac:dyDescent="0.3">
      <c r="A421" s="5"/>
      <c r="B421" s="6"/>
      <c r="C421" s="2"/>
      <c r="D421" s="3"/>
      <c r="E421" s="3"/>
      <c r="F421" s="605"/>
      <c r="G421" s="5"/>
      <c r="H421" s="6"/>
      <c r="I421" s="2"/>
      <c r="J421" s="3"/>
      <c r="K421" s="3"/>
      <c r="L421" s="788"/>
    </row>
    <row r="422" spans="1:12" s="25" customFormat="1" hidden="1" x14ac:dyDescent="0.3">
      <c r="A422" s="5">
        <v>1</v>
      </c>
      <c r="B422" s="6" t="s">
        <v>1</v>
      </c>
      <c r="C422" s="2" t="s">
        <v>5</v>
      </c>
      <c r="D422" s="3">
        <v>200</v>
      </c>
      <c r="E422" s="3">
        <v>86</v>
      </c>
      <c r="F422" s="605"/>
      <c r="G422" s="5">
        <v>1</v>
      </c>
      <c r="H422" s="6" t="s">
        <v>1</v>
      </c>
      <c r="I422" s="2" t="s">
        <v>5</v>
      </c>
      <c r="J422" s="3">
        <v>200</v>
      </c>
      <c r="K422" s="3">
        <v>86</v>
      </c>
      <c r="L422" s="788"/>
    </row>
    <row r="423" spans="1:12" s="25" customFormat="1" hidden="1" x14ac:dyDescent="0.3">
      <c r="A423" s="5">
        <v>2</v>
      </c>
      <c r="B423" s="6" t="s">
        <v>238</v>
      </c>
      <c r="C423" s="2" t="s">
        <v>251</v>
      </c>
      <c r="D423" s="3">
        <v>225</v>
      </c>
      <c r="E423" s="3">
        <v>114</v>
      </c>
      <c r="F423" s="605"/>
      <c r="G423" s="5">
        <v>2</v>
      </c>
      <c r="H423" s="6" t="s">
        <v>238</v>
      </c>
      <c r="I423" s="2" t="s">
        <v>251</v>
      </c>
      <c r="J423" s="3">
        <v>225</v>
      </c>
      <c r="K423" s="3">
        <v>114</v>
      </c>
      <c r="L423" s="788"/>
    </row>
    <row r="424" spans="1:12" s="25" customFormat="1" hidden="1" x14ac:dyDescent="0.3">
      <c r="A424" s="5">
        <v>3</v>
      </c>
      <c r="B424" s="6" t="s">
        <v>93</v>
      </c>
      <c r="C424" s="2" t="s">
        <v>5</v>
      </c>
      <c r="D424" s="3">
        <v>135</v>
      </c>
      <c r="E424" s="3">
        <v>94.25</v>
      </c>
      <c r="F424" s="605"/>
      <c r="G424" s="5">
        <v>3</v>
      </c>
      <c r="H424" s="6" t="s">
        <v>93</v>
      </c>
      <c r="I424" s="2" t="s">
        <v>5</v>
      </c>
      <c r="J424" s="3">
        <v>135</v>
      </c>
      <c r="K424" s="3">
        <v>94.25</v>
      </c>
      <c r="L424" s="788"/>
    </row>
    <row r="425" spans="1:12" s="25" customFormat="1" hidden="1" x14ac:dyDescent="0.3">
      <c r="A425" s="5">
        <v>4</v>
      </c>
      <c r="B425" s="6" t="s">
        <v>253</v>
      </c>
      <c r="C425" s="2" t="s">
        <v>218</v>
      </c>
      <c r="D425" s="3">
        <v>125</v>
      </c>
      <c r="E425" s="3">
        <v>146.4</v>
      </c>
      <c r="F425" s="605"/>
      <c r="G425" s="5">
        <v>4</v>
      </c>
      <c r="H425" s="6" t="s">
        <v>253</v>
      </c>
      <c r="I425" s="2" t="s">
        <v>218</v>
      </c>
      <c r="J425" s="3">
        <v>125</v>
      </c>
      <c r="K425" s="3">
        <v>146.4</v>
      </c>
      <c r="L425" s="788"/>
    </row>
    <row r="426" spans="1:12" s="25" customFormat="1" hidden="1" x14ac:dyDescent="0.3">
      <c r="A426" s="5">
        <v>5</v>
      </c>
      <c r="B426" s="6" t="s">
        <v>255</v>
      </c>
      <c r="C426" s="2" t="s">
        <v>218</v>
      </c>
      <c r="D426" s="3">
        <v>80</v>
      </c>
      <c r="E426" s="3">
        <v>105.16</v>
      </c>
      <c r="F426" s="605"/>
      <c r="G426" s="5">
        <v>5</v>
      </c>
      <c r="H426" s="6" t="s">
        <v>255</v>
      </c>
      <c r="I426" s="2" t="s">
        <v>218</v>
      </c>
      <c r="J426" s="3">
        <v>80</v>
      </c>
      <c r="K426" s="3">
        <v>105.16</v>
      </c>
      <c r="L426" s="788"/>
    </row>
    <row r="427" spans="1:12" s="25" customFormat="1" hidden="1" x14ac:dyDescent="0.3">
      <c r="A427" s="5">
        <v>6</v>
      </c>
      <c r="B427" s="6" t="s">
        <v>252</v>
      </c>
      <c r="C427" s="2" t="s">
        <v>251</v>
      </c>
      <c r="D427" s="3">
        <v>105</v>
      </c>
      <c r="E427" s="3">
        <v>142</v>
      </c>
      <c r="F427" s="605"/>
      <c r="G427" s="5">
        <v>6</v>
      </c>
      <c r="H427" s="6" t="s">
        <v>252</v>
      </c>
      <c r="I427" s="2" t="s">
        <v>251</v>
      </c>
      <c r="J427" s="3">
        <v>105</v>
      </c>
      <c r="K427" s="3">
        <v>142</v>
      </c>
      <c r="L427" s="788"/>
    </row>
    <row r="428" spans="1:12" s="25" customFormat="1" hidden="1" x14ac:dyDescent="0.3">
      <c r="A428" s="5">
        <v>7</v>
      </c>
      <c r="B428" s="6" t="s">
        <v>254</v>
      </c>
      <c r="C428" s="2" t="s">
        <v>218</v>
      </c>
      <c r="D428" s="3">
        <v>120</v>
      </c>
      <c r="E428" s="3">
        <v>144</v>
      </c>
      <c r="F428" s="605"/>
      <c r="G428" s="5">
        <v>7</v>
      </c>
      <c r="H428" s="6" t="s">
        <v>254</v>
      </c>
      <c r="I428" s="2" t="s">
        <v>218</v>
      </c>
      <c r="J428" s="3">
        <v>120</v>
      </c>
      <c r="K428" s="3">
        <v>144</v>
      </c>
      <c r="L428" s="788"/>
    </row>
    <row r="429" spans="1:12" s="25" customFormat="1" hidden="1" x14ac:dyDescent="0.3">
      <c r="A429" s="5">
        <v>8</v>
      </c>
      <c r="B429" s="6" t="s">
        <v>31</v>
      </c>
      <c r="C429" s="2" t="s">
        <v>5</v>
      </c>
      <c r="D429" s="3">
        <v>55</v>
      </c>
      <c r="E429" s="3">
        <v>88</v>
      </c>
      <c r="F429" s="605"/>
      <c r="G429" s="5">
        <v>8</v>
      </c>
      <c r="H429" s="6" t="s">
        <v>31</v>
      </c>
      <c r="I429" s="2" t="s">
        <v>5</v>
      </c>
      <c r="J429" s="3">
        <v>55</v>
      </c>
      <c r="K429" s="3">
        <v>88</v>
      </c>
      <c r="L429" s="788"/>
    </row>
    <row r="430" spans="1:12" s="50" customFormat="1" hidden="1" x14ac:dyDescent="0.3">
      <c r="A430" s="1097"/>
      <c r="B430" s="1"/>
      <c r="C430" s="1097"/>
      <c r="D430" s="7"/>
      <c r="E430" s="7"/>
      <c r="F430" s="605"/>
      <c r="G430" s="1097"/>
      <c r="H430" s="1"/>
      <c r="I430" s="1097"/>
      <c r="J430" s="7"/>
      <c r="K430" s="7"/>
      <c r="L430" s="792"/>
    </row>
    <row r="431" spans="1:12" s="25" customFormat="1" hidden="1" x14ac:dyDescent="0.3">
      <c r="A431" s="5"/>
      <c r="B431" s="6"/>
      <c r="C431" s="2" t="s">
        <v>128</v>
      </c>
      <c r="D431" s="3">
        <v>1045</v>
      </c>
      <c r="E431" s="3">
        <v>919.81</v>
      </c>
      <c r="F431" s="605"/>
      <c r="G431" s="5"/>
      <c r="H431" s="6"/>
      <c r="I431" s="2" t="s">
        <v>128</v>
      </c>
      <c r="J431" s="3">
        <v>1045</v>
      </c>
      <c r="K431" s="3">
        <v>919.81</v>
      </c>
      <c r="L431" s="788"/>
    </row>
    <row r="432" spans="1:12" s="25" customFormat="1" hidden="1" x14ac:dyDescent="0.3">
      <c r="A432" s="5"/>
      <c r="B432" s="6"/>
      <c r="C432" s="2"/>
      <c r="D432" s="3"/>
      <c r="E432" s="3"/>
      <c r="F432" s="605"/>
      <c r="G432" s="5"/>
      <c r="H432" s="6"/>
      <c r="I432" s="2"/>
      <c r="J432" s="3"/>
      <c r="K432" s="3"/>
      <c r="L432" s="788"/>
    </row>
    <row r="433" spans="1:12" s="25" customFormat="1" x14ac:dyDescent="0.3">
      <c r="A433" s="5"/>
      <c r="B433" s="6"/>
      <c r="C433" s="2"/>
      <c r="D433" s="3"/>
      <c r="E433" s="3"/>
      <c r="F433" s="605"/>
      <c r="G433" s="5"/>
      <c r="H433" s="6"/>
      <c r="I433" s="2"/>
      <c r="J433" s="3"/>
      <c r="K433" s="3"/>
      <c r="L433" s="788"/>
    </row>
    <row r="434" spans="1:12" s="25" customFormat="1" x14ac:dyDescent="0.3">
      <c r="A434" s="5"/>
      <c r="B434" s="6"/>
      <c r="C434" s="2"/>
      <c r="D434" s="3"/>
      <c r="E434" s="3"/>
      <c r="F434" s="605"/>
      <c r="G434" s="5"/>
      <c r="H434" s="6"/>
      <c r="I434" s="2"/>
      <c r="J434" s="3"/>
      <c r="K434" s="3"/>
      <c r="L434" s="788"/>
    </row>
    <row r="435" spans="1:12" s="25" customFormat="1" x14ac:dyDescent="0.3">
      <c r="A435" s="28" t="s">
        <v>124</v>
      </c>
      <c r="B435" s="3" t="s">
        <v>259</v>
      </c>
      <c r="C435" s="2" t="s">
        <v>125</v>
      </c>
      <c r="D435" s="3" t="s">
        <v>126</v>
      </c>
      <c r="E435" s="3" t="s">
        <v>127</v>
      </c>
      <c r="F435" s="605"/>
      <c r="G435" s="28" t="s">
        <v>124</v>
      </c>
      <c r="H435" s="3" t="s">
        <v>247</v>
      </c>
      <c r="I435" s="2" t="s">
        <v>125</v>
      </c>
      <c r="J435" s="3" t="s">
        <v>126</v>
      </c>
      <c r="K435" s="3" t="s">
        <v>127</v>
      </c>
      <c r="L435" s="788"/>
    </row>
    <row r="436" spans="1:12" s="50" customFormat="1" x14ac:dyDescent="0.3">
      <c r="A436" s="1068" t="s">
        <v>8</v>
      </c>
      <c r="B436" s="6" t="s">
        <v>91</v>
      </c>
      <c r="C436" s="2" t="s">
        <v>92</v>
      </c>
      <c r="D436" s="3">
        <v>70</v>
      </c>
      <c r="E436" s="3">
        <v>122</v>
      </c>
      <c r="F436" s="606"/>
      <c r="G436" s="1097" t="s">
        <v>8</v>
      </c>
      <c r="H436" s="6" t="s">
        <v>91</v>
      </c>
      <c r="I436" s="2" t="s">
        <v>92</v>
      </c>
      <c r="J436" s="3">
        <v>70</v>
      </c>
      <c r="K436" s="3">
        <v>122</v>
      </c>
      <c r="L436" s="786"/>
    </row>
    <row r="437" spans="1:12" s="25" customFormat="1" ht="19.5" customHeight="1" x14ac:dyDescent="0.3">
      <c r="A437" s="1097" t="s">
        <v>3</v>
      </c>
      <c r="B437" s="6" t="s">
        <v>83</v>
      </c>
      <c r="C437" s="2" t="s">
        <v>86</v>
      </c>
      <c r="D437" s="3">
        <v>90</v>
      </c>
      <c r="E437" s="3">
        <v>302.39999999999998</v>
      </c>
      <c r="F437" s="606"/>
      <c r="G437" s="1097" t="s">
        <v>3</v>
      </c>
      <c r="H437" s="6" t="s">
        <v>83</v>
      </c>
      <c r="I437" s="2" t="s">
        <v>85</v>
      </c>
      <c r="J437" s="3">
        <v>110</v>
      </c>
      <c r="K437" s="3">
        <v>500.08</v>
      </c>
      <c r="L437" s="788"/>
    </row>
    <row r="438" spans="1:12" s="50" customFormat="1" x14ac:dyDescent="0.3">
      <c r="A438" s="1068" t="s">
        <v>0</v>
      </c>
      <c r="B438" s="6" t="s">
        <v>347</v>
      </c>
      <c r="C438" s="2" t="s">
        <v>14</v>
      </c>
      <c r="D438" s="3">
        <v>24</v>
      </c>
      <c r="E438" s="3">
        <v>3.9199999999999995</v>
      </c>
      <c r="F438" s="656"/>
      <c r="G438" s="1097" t="s">
        <v>0</v>
      </c>
      <c r="H438" s="6" t="s">
        <v>347</v>
      </c>
      <c r="I438" s="2" t="s">
        <v>14</v>
      </c>
      <c r="J438" s="3">
        <v>24</v>
      </c>
      <c r="K438" s="3">
        <v>3.9199999999999995</v>
      </c>
      <c r="L438" s="786"/>
    </row>
    <row r="439" spans="1:12" s="50" customFormat="1" x14ac:dyDescent="0.3">
      <c r="A439" s="1068" t="s">
        <v>77</v>
      </c>
      <c r="B439" s="6" t="s">
        <v>472</v>
      </c>
      <c r="C439" s="2" t="s">
        <v>2</v>
      </c>
      <c r="D439" s="3">
        <v>40</v>
      </c>
      <c r="E439" s="3">
        <v>94.25</v>
      </c>
      <c r="F439" s="605"/>
      <c r="G439" s="1097" t="s">
        <v>77</v>
      </c>
      <c r="H439" s="6" t="s">
        <v>472</v>
      </c>
      <c r="I439" s="2" t="s">
        <v>2</v>
      </c>
      <c r="J439" s="3">
        <v>40</v>
      </c>
      <c r="K439" s="3">
        <v>94.25</v>
      </c>
      <c r="L439" s="792"/>
    </row>
    <row r="440" spans="1:12" s="25" customFormat="1" x14ac:dyDescent="0.3">
      <c r="A440" s="1068" t="s">
        <v>23</v>
      </c>
      <c r="B440" s="6" t="s">
        <v>107</v>
      </c>
      <c r="C440" s="2" t="s">
        <v>14</v>
      </c>
      <c r="D440" s="3">
        <v>3.4</v>
      </c>
      <c r="E440" s="3">
        <v>93.2</v>
      </c>
      <c r="F440" s="606"/>
      <c r="G440" s="1097" t="s">
        <v>23</v>
      </c>
      <c r="H440" s="6" t="s">
        <v>107</v>
      </c>
      <c r="I440" s="2" t="s">
        <v>14</v>
      </c>
      <c r="J440" s="3">
        <v>3.4</v>
      </c>
      <c r="K440" s="3">
        <v>93.2</v>
      </c>
      <c r="L440" s="788"/>
    </row>
    <row r="441" spans="1:12" s="50" customFormat="1" x14ac:dyDescent="0.3">
      <c r="A441" s="1068" t="s">
        <v>51</v>
      </c>
      <c r="B441" s="6" t="s">
        <v>108</v>
      </c>
      <c r="C441" s="2" t="s">
        <v>65</v>
      </c>
      <c r="D441" s="3">
        <v>1.2</v>
      </c>
      <c r="E441" s="3">
        <v>21.5</v>
      </c>
      <c r="F441" s="605"/>
      <c r="G441" s="1097" t="s">
        <v>51</v>
      </c>
      <c r="H441" s="6" t="s">
        <v>108</v>
      </c>
      <c r="I441" s="2" t="s">
        <v>65</v>
      </c>
      <c r="J441" s="3">
        <v>1.2</v>
      </c>
      <c r="K441" s="3">
        <v>21.5</v>
      </c>
      <c r="L441" s="786"/>
    </row>
    <row r="442" spans="1:12" s="25" customFormat="1" ht="19.5" customHeight="1" x14ac:dyDescent="0.3">
      <c r="A442" s="1097"/>
      <c r="B442" s="13"/>
      <c r="C442" s="14"/>
      <c r="D442" s="15"/>
      <c r="E442" s="15"/>
      <c r="F442" s="656"/>
      <c r="G442" s="1097"/>
      <c r="H442" s="13"/>
      <c r="I442" s="14"/>
      <c r="J442" s="15"/>
      <c r="K442" s="15"/>
      <c r="L442" s="788"/>
    </row>
    <row r="443" spans="1:12" s="50" customFormat="1" x14ac:dyDescent="0.3">
      <c r="A443" s="5"/>
      <c r="B443" s="6"/>
      <c r="C443" s="2"/>
      <c r="D443" s="3"/>
      <c r="E443" s="3"/>
      <c r="F443" s="657"/>
      <c r="G443" s="5"/>
      <c r="H443" s="6"/>
      <c r="I443" s="2"/>
      <c r="J443" s="3"/>
      <c r="K443" s="3"/>
      <c r="L443" s="792"/>
    </row>
    <row r="444" spans="1:12" s="25" customFormat="1" x14ac:dyDescent="0.3">
      <c r="A444" s="1068"/>
      <c r="B444" s="6"/>
      <c r="C444" s="2" t="s">
        <v>128</v>
      </c>
      <c r="D444" s="3">
        <f>SUM(D436:D443)</f>
        <v>228.6</v>
      </c>
      <c r="E444" s="3">
        <f>SUM(E436:E443)</f>
        <v>637.27</v>
      </c>
      <c r="F444" s="657"/>
      <c r="G444" s="1097"/>
      <c r="H444" s="6"/>
      <c r="I444" s="2" t="s">
        <v>128</v>
      </c>
      <c r="J444" s="3">
        <f>SUM(J436:J443)</f>
        <v>248.6</v>
      </c>
      <c r="K444" s="3">
        <f>SUM(K436:K443)</f>
        <v>834.94999999999993</v>
      </c>
      <c r="L444" s="788"/>
    </row>
    <row r="445" spans="1:12" s="25" customFormat="1" x14ac:dyDescent="0.3">
      <c r="A445" s="5"/>
      <c r="B445" s="6"/>
      <c r="C445" s="2"/>
      <c r="D445" s="3"/>
      <c r="E445" s="3"/>
      <c r="F445" s="657"/>
      <c r="G445" s="5"/>
      <c r="H445" s="6"/>
      <c r="I445" s="2"/>
      <c r="J445" s="3"/>
      <c r="K445" s="3"/>
      <c r="L445" s="788"/>
    </row>
    <row r="446" spans="1:12" s="25" customFormat="1" x14ac:dyDescent="0.3">
      <c r="A446" s="5"/>
      <c r="B446" s="6"/>
      <c r="C446" s="2"/>
      <c r="D446" s="3"/>
      <c r="E446" s="3"/>
      <c r="F446" s="657"/>
      <c r="G446" s="5"/>
      <c r="H446" s="6"/>
      <c r="I446" s="2"/>
      <c r="J446" s="3"/>
      <c r="K446" s="3"/>
      <c r="L446" s="788"/>
    </row>
    <row r="447" spans="1:12" s="25" customFormat="1" x14ac:dyDescent="0.3">
      <c r="A447" s="1068"/>
      <c r="B447" s="6"/>
      <c r="C447" s="2" t="s">
        <v>136</v>
      </c>
      <c r="D447" s="3">
        <f>+D444+D420</f>
        <v>424.4</v>
      </c>
      <c r="E447" s="3">
        <f>+E444+E420</f>
        <v>1472.94</v>
      </c>
      <c r="F447" s="657"/>
      <c r="G447" s="3"/>
      <c r="H447" s="3"/>
      <c r="I447" s="3" t="s">
        <v>136</v>
      </c>
      <c r="J447" s="3">
        <f>+J444+J420</f>
        <v>469.4</v>
      </c>
      <c r="K447" s="3">
        <f>+K444+K420</f>
        <v>1737.5449999999998</v>
      </c>
      <c r="L447" s="788"/>
    </row>
    <row r="448" spans="1:12" s="25" customFormat="1" ht="18.75" customHeight="1" x14ac:dyDescent="0.3">
      <c r="B448" s="20"/>
      <c r="C448" s="20"/>
      <c r="E448" s="24"/>
      <c r="F448" s="657"/>
      <c r="H448" s="20"/>
      <c r="I448" s="20"/>
      <c r="K448" s="24"/>
      <c r="L448" s="788"/>
    </row>
    <row r="449" spans="1:16" s="25" customFormat="1" ht="18.75" customHeight="1" x14ac:dyDescent="0.3">
      <c r="B449" s="20"/>
      <c r="C449" s="20"/>
      <c r="E449" s="24"/>
      <c r="F449" s="606"/>
      <c r="H449" s="20"/>
      <c r="I449" s="20"/>
      <c r="K449" s="24"/>
      <c r="L449" s="788"/>
    </row>
    <row r="450" spans="1:16" s="25" customFormat="1" x14ac:dyDescent="0.3">
      <c r="A450" s="461"/>
      <c r="B450" s="461"/>
      <c r="C450" s="461"/>
      <c r="D450" s="461"/>
      <c r="E450" s="461"/>
      <c r="F450" s="660"/>
      <c r="G450" s="36"/>
      <c r="H450" s="463"/>
      <c r="I450" s="463"/>
      <c r="J450" s="463"/>
      <c r="K450" s="463"/>
      <c r="L450" s="788"/>
    </row>
    <row r="451" spans="1:16" s="25" customFormat="1" x14ac:dyDescent="0.3">
      <c r="A451" s="461"/>
      <c r="B451" s="36"/>
      <c r="C451" s="462"/>
      <c r="D451" s="463"/>
      <c r="E451" s="463"/>
      <c r="F451" s="659"/>
      <c r="G451" s="463"/>
      <c r="H451" s="463"/>
      <c r="I451" s="463"/>
      <c r="J451" s="463"/>
      <c r="K451" s="463"/>
      <c r="L451" s="788"/>
    </row>
    <row r="452" spans="1:16" s="25" customFormat="1" ht="18.75" customHeight="1" x14ac:dyDescent="0.3">
      <c r="B452" s="37" t="s">
        <v>130</v>
      </c>
      <c r="D452" s="94" t="s">
        <v>131</v>
      </c>
      <c r="E452" s="20"/>
      <c r="F452" s="606"/>
      <c r="H452" s="37" t="s">
        <v>130</v>
      </c>
      <c r="J452" s="94" t="s">
        <v>131</v>
      </c>
      <c r="K452" s="20"/>
      <c r="L452" s="788"/>
    </row>
    <row r="453" spans="1:16" s="25" customFormat="1" ht="51.75" customHeight="1" x14ac:dyDescent="0.3">
      <c r="B453" s="38" t="s">
        <v>132</v>
      </c>
      <c r="D453" s="38" t="s">
        <v>140</v>
      </c>
      <c r="E453" s="39"/>
      <c r="F453" s="606"/>
      <c r="H453" s="38" t="s">
        <v>139</v>
      </c>
      <c r="J453" s="38" t="s">
        <v>140</v>
      </c>
      <c r="K453" s="39"/>
      <c r="L453" s="788"/>
    </row>
    <row r="454" spans="1:16" s="25" customFormat="1" ht="22.5" customHeight="1" x14ac:dyDescent="0.3">
      <c r="B454" s="38"/>
      <c r="D454" s="38"/>
      <c r="E454" s="39"/>
      <c r="F454" s="606"/>
      <c r="G454" s="38"/>
      <c r="I454" s="38"/>
      <c r="J454" s="39"/>
      <c r="K454" s="38"/>
      <c r="L454" s="788"/>
    </row>
    <row r="455" spans="1:16" x14ac:dyDescent="0.3">
      <c r="A455" s="848"/>
      <c r="B455" s="849"/>
      <c r="C455" s="849"/>
      <c r="D455" s="849"/>
      <c r="E455" s="849"/>
      <c r="F455" s="853"/>
      <c r="G455" s="848"/>
      <c r="H455" s="849"/>
      <c r="I455" s="849"/>
      <c r="J455" s="849"/>
      <c r="K455" s="849"/>
    </row>
    <row r="456" spans="1:16" s="25" customFormat="1" ht="18.75" customHeight="1" x14ac:dyDescent="0.3">
      <c r="A456" s="96"/>
      <c r="B456" s="19"/>
      <c r="C456" s="19"/>
      <c r="D456" s="19"/>
      <c r="E456" s="19"/>
      <c r="F456" s="656"/>
      <c r="G456" s="96"/>
      <c r="H456" s="19"/>
      <c r="I456" s="19"/>
      <c r="J456" s="19"/>
      <c r="K456" s="19"/>
      <c r="L456" s="788"/>
    </row>
    <row r="457" spans="1:16" x14ac:dyDescent="0.3">
      <c r="A457" s="25"/>
      <c r="G457" s="25"/>
    </row>
    <row r="458" spans="1:16" s="25" customFormat="1" ht="18.75" customHeight="1" x14ac:dyDescent="0.3">
      <c r="B458" s="22" t="s">
        <v>115</v>
      </c>
      <c r="C458" s="20"/>
      <c r="D458" s="20"/>
      <c r="E458" s="20"/>
      <c r="F458" s="656"/>
      <c r="H458" s="22" t="s">
        <v>115</v>
      </c>
      <c r="I458" s="20"/>
      <c r="J458" s="20"/>
      <c r="K458" s="20"/>
      <c r="L458" s="788"/>
    </row>
    <row r="459" spans="1:16" s="25" customFormat="1" ht="18.75" customHeight="1" x14ac:dyDescent="0.3">
      <c r="B459" s="22" t="s">
        <v>137</v>
      </c>
      <c r="C459" s="20"/>
      <c r="D459" s="20"/>
      <c r="E459" s="20"/>
      <c r="F459" s="606"/>
      <c r="H459" s="22" t="s">
        <v>138</v>
      </c>
      <c r="I459" s="20"/>
      <c r="J459" s="20"/>
      <c r="K459" s="20"/>
      <c r="L459" s="788"/>
    </row>
    <row r="460" spans="1:16" s="25" customFormat="1" ht="18.75" customHeight="1" x14ac:dyDescent="0.3">
      <c r="B460" s="20"/>
      <c r="C460" s="20"/>
      <c r="D460" s="20"/>
      <c r="E460" s="20"/>
      <c r="F460" s="606"/>
      <c r="H460" s="20"/>
      <c r="I460" s="20"/>
      <c r="J460" s="20"/>
      <c r="K460" s="20"/>
      <c r="L460" s="788"/>
    </row>
    <row r="461" spans="1:16" s="25" customFormat="1" ht="18.75" customHeight="1" x14ac:dyDescent="0.3">
      <c r="B461" s="20"/>
      <c r="C461" s="20"/>
      <c r="E461" s="603" t="s">
        <v>116</v>
      </c>
      <c r="F461" s="606"/>
      <c r="H461" s="20"/>
      <c r="I461" s="20"/>
      <c r="K461" s="603" t="s">
        <v>116</v>
      </c>
      <c r="L461" s="789"/>
      <c r="M461" s="603"/>
      <c r="N461" s="603"/>
      <c r="O461" s="603"/>
      <c r="P461" s="603"/>
    </row>
    <row r="462" spans="1:16" s="25" customFormat="1" ht="18.75" customHeight="1" x14ac:dyDescent="0.3">
      <c r="B462" s="20"/>
      <c r="C462" s="20"/>
      <c r="E462" s="603" t="s">
        <v>134</v>
      </c>
      <c r="F462" s="606"/>
      <c r="H462" s="20"/>
      <c r="I462" s="20"/>
      <c r="K462" s="603" t="s">
        <v>134</v>
      </c>
      <c r="L462" s="789"/>
      <c r="M462" s="603"/>
      <c r="N462" s="603"/>
      <c r="O462" s="603"/>
      <c r="P462" s="603"/>
    </row>
    <row r="463" spans="1:16" s="25" customFormat="1" ht="18.75" customHeight="1" x14ac:dyDescent="0.3">
      <c r="B463" s="20"/>
      <c r="C463" s="20"/>
      <c r="E463" s="603" t="s">
        <v>117</v>
      </c>
      <c r="F463" s="606"/>
      <c r="H463" s="20"/>
      <c r="I463" s="20"/>
      <c r="K463" s="603" t="s">
        <v>117</v>
      </c>
      <c r="L463" s="789"/>
      <c r="M463" s="603"/>
      <c r="N463" s="603"/>
      <c r="O463" s="603"/>
      <c r="P463" s="603"/>
    </row>
    <row r="464" spans="1:16" s="25" customFormat="1" ht="18.75" customHeight="1" x14ac:dyDescent="0.3">
      <c r="B464" s="20"/>
      <c r="C464" s="20"/>
      <c r="E464" s="603" t="s">
        <v>417</v>
      </c>
      <c r="F464" s="606"/>
      <c r="H464" s="20"/>
      <c r="I464" s="20"/>
      <c r="K464" s="603" t="s">
        <v>417</v>
      </c>
      <c r="L464" s="789"/>
      <c r="M464" s="603"/>
      <c r="N464" s="603"/>
      <c r="O464" s="603"/>
      <c r="P464" s="603"/>
    </row>
    <row r="465" spans="1:18" s="25" customFormat="1" ht="18.75" customHeight="1" x14ac:dyDescent="0.3">
      <c r="B465" s="20"/>
      <c r="C465" s="20"/>
      <c r="D465" s="20"/>
      <c r="E465" s="20"/>
      <c r="F465" s="656"/>
      <c r="I465" s="20"/>
      <c r="J465" s="20"/>
      <c r="K465" s="20"/>
      <c r="L465" s="788"/>
    </row>
    <row r="466" spans="1:18" s="25" customFormat="1" ht="18.75" customHeight="1" x14ac:dyDescent="0.3">
      <c r="B466" s="20"/>
      <c r="C466" s="20"/>
      <c r="D466" s="20"/>
      <c r="E466" s="20"/>
      <c r="F466" s="656"/>
      <c r="H466" s="20"/>
      <c r="I466" s="20"/>
      <c r="J466" s="20"/>
      <c r="K466" s="20"/>
      <c r="L466" s="788"/>
    </row>
    <row r="467" spans="1:18" s="25" customFormat="1" ht="18.75" customHeight="1" x14ac:dyDescent="0.3">
      <c r="B467" s="20"/>
      <c r="C467" s="20"/>
      <c r="D467" s="20"/>
      <c r="E467" s="20"/>
      <c r="F467" s="656"/>
      <c r="H467" s="20"/>
      <c r="I467" s="20"/>
      <c r="J467" s="20"/>
      <c r="K467" s="20"/>
      <c r="L467" s="788"/>
    </row>
    <row r="468" spans="1:18" s="25" customFormat="1" ht="18.75" customHeight="1" x14ac:dyDescent="0.3">
      <c r="B468" s="1612" t="s">
        <v>119</v>
      </c>
      <c r="C468" s="1612"/>
      <c r="D468" s="1612"/>
      <c r="E468" s="26"/>
      <c r="F468" s="606"/>
      <c r="H468" s="1612" t="s">
        <v>119</v>
      </c>
      <c r="I468" s="1612"/>
      <c r="J468" s="1612"/>
      <c r="K468" s="26"/>
      <c r="L468" s="788"/>
    </row>
    <row r="469" spans="1:18" s="25" customFormat="1" ht="18.75" customHeight="1" x14ac:dyDescent="0.3">
      <c r="B469" s="1610">
        <v>45393</v>
      </c>
      <c r="C469" s="1610"/>
      <c r="D469" s="1610"/>
      <c r="E469" s="27"/>
      <c r="F469" s="606"/>
      <c r="H469" s="1610">
        <f>B469</f>
        <v>45393</v>
      </c>
      <c r="I469" s="1610"/>
      <c r="J469" s="1610"/>
      <c r="K469" s="27"/>
      <c r="L469" s="788"/>
    </row>
    <row r="470" spans="1:18" s="25" customFormat="1" ht="18.75" customHeight="1" x14ac:dyDescent="0.3">
      <c r="B470" s="20"/>
      <c r="C470" s="20"/>
      <c r="D470" s="20"/>
      <c r="E470" s="27"/>
      <c r="F470" s="606"/>
      <c r="H470" s="20"/>
      <c r="I470" s="20"/>
      <c r="J470" s="20"/>
      <c r="K470" s="27"/>
      <c r="L470" s="788"/>
    </row>
    <row r="471" spans="1:18" s="25" customFormat="1" ht="18.75" customHeight="1" x14ac:dyDescent="0.3">
      <c r="B471" s="1115"/>
      <c r="C471" s="20"/>
      <c r="D471" s="20"/>
      <c r="E471" s="27"/>
      <c r="F471" s="606"/>
      <c r="H471" s="1115"/>
      <c r="I471" s="20"/>
      <c r="J471" s="20"/>
      <c r="K471" s="27"/>
      <c r="L471" s="788"/>
    </row>
    <row r="472" spans="1:18" s="25" customFormat="1" ht="18.75" customHeight="1" x14ac:dyDescent="0.3">
      <c r="A472" s="28" t="s">
        <v>120</v>
      </c>
      <c r="B472" s="29" t="s">
        <v>121</v>
      </c>
      <c r="C472" s="1611" t="s">
        <v>122</v>
      </c>
      <c r="D472" s="1611"/>
      <c r="E472" s="1611"/>
      <c r="F472" s="606"/>
      <c r="G472" s="28" t="s">
        <v>120</v>
      </c>
      <c r="H472" s="29" t="s">
        <v>121</v>
      </c>
      <c r="I472" s="1611" t="s">
        <v>123</v>
      </c>
      <c r="J472" s="1611"/>
      <c r="K472" s="1611"/>
      <c r="L472" s="788"/>
    </row>
    <row r="473" spans="1:18" s="25" customFormat="1" ht="18.75" customHeight="1" x14ac:dyDescent="0.3">
      <c r="A473" s="28" t="s">
        <v>124</v>
      </c>
      <c r="B473" s="28" t="s">
        <v>265</v>
      </c>
      <c r="C473" s="29" t="s">
        <v>125</v>
      </c>
      <c r="D473" s="1116" t="s">
        <v>126</v>
      </c>
      <c r="E473" s="1116" t="s">
        <v>127</v>
      </c>
      <c r="F473" s="606"/>
      <c r="G473" s="28" t="s">
        <v>124</v>
      </c>
      <c r="H473" s="28" t="s">
        <v>265</v>
      </c>
      <c r="I473" s="29" t="s">
        <v>125</v>
      </c>
      <c r="J473" s="1116" t="s">
        <v>126</v>
      </c>
      <c r="K473" s="1116" t="s">
        <v>127</v>
      </c>
      <c r="L473" s="788"/>
    </row>
    <row r="474" spans="1:18" s="25" customFormat="1" x14ac:dyDescent="0.3">
      <c r="A474" s="1116" t="s">
        <v>8</v>
      </c>
      <c r="B474" s="6" t="s">
        <v>94</v>
      </c>
      <c r="C474" s="2" t="s">
        <v>5</v>
      </c>
      <c r="D474" s="3">
        <v>60</v>
      </c>
      <c r="E474" s="3">
        <v>177.1</v>
      </c>
      <c r="F474" s="681"/>
      <c r="G474" s="1116" t="s">
        <v>8</v>
      </c>
      <c r="H474" s="6" t="s">
        <v>94</v>
      </c>
      <c r="I474" s="2" t="s">
        <v>5</v>
      </c>
      <c r="J474" s="3">
        <v>60</v>
      </c>
      <c r="K474" s="3">
        <v>177.1</v>
      </c>
      <c r="L474" s="788"/>
    </row>
    <row r="475" spans="1:18" s="25" customFormat="1" ht="19.5" customHeight="1" x14ac:dyDescent="0.3">
      <c r="A475" s="1116" t="s">
        <v>3</v>
      </c>
      <c r="B475" s="6" t="s">
        <v>43</v>
      </c>
      <c r="C475" s="2" t="s">
        <v>17</v>
      </c>
      <c r="D475" s="3">
        <v>40</v>
      </c>
      <c r="E475" s="3">
        <v>242.70999999999998</v>
      </c>
      <c r="F475" s="606"/>
      <c r="G475" s="1116" t="s">
        <v>3</v>
      </c>
      <c r="H475" s="6" t="s">
        <v>43</v>
      </c>
      <c r="I475" s="2" t="s">
        <v>44</v>
      </c>
      <c r="J475" s="3">
        <v>50</v>
      </c>
      <c r="K475" s="3">
        <v>298.71999999999997</v>
      </c>
      <c r="L475" s="788"/>
    </row>
    <row r="476" spans="1:18" s="50" customFormat="1" x14ac:dyDescent="0.3">
      <c r="A476" s="1116" t="s">
        <v>0</v>
      </c>
      <c r="B476" s="6" t="s">
        <v>69</v>
      </c>
      <c r="C476" s="2" t="s">
        <v>22</v>
      </c>
      <c r="D476" s="3">
        <v>24</v>
      </c>
      <c r="E476" s="3">
        <v>3.9199999999999995</v>
      </c>
      <c r="F476" s="656">
        <v>129</v>
      </c>
      <c r="G476" s="1116" t="s">
        <v>0</v>
      </c>
      <c r="H476" s="6" t="s">
        <v>69</v>
      </c>
      <c r="I476" s="2" t="s">
        <v>22</v>
      </c>
      <c r="J476" s="3">
        <v>24</v>
      </c>
      <c r="K476" s="3">
        <v>3.9199999999999995</v>
      </c>
      <c r="L476" s="786"/>
    </row>
    <row r="477" spans="1:18" s="50" customFormat="1" x14ac:dyDescent="0.3">
      <c r="A477" s="1116" t="s">
        <v>77</v>
      </c>
      <c r="B477" s="6" t="s">
        <v>271</v>
      </c>
      <c r="C477" s="2" t="s">
        <v>2</v>
      </c>
      <c r="D477" s="3">
        <v>7</v>
      </c>
      <c r="E477" s="3">
        <v>36.6</v>
      </c>
      <c r="F477" s="606">
        <v>7</v>
      </c>
      <c r="G477" s="1116" t="s">
        <v>77</v>
      </c>
      <c r="H477" s="6" t="s">
        <v>271</v>
      </c>
      <c r="I477" s="2" t="s">
        <v>2</v>
      </c>
      <c r="J477" s="3">
        <v>7</v>
      </c>
      <c r="K477" s="3">
        <v>36.6</v>
      </c>
      <c r="L477" s="788"/>
      <c r="M477" s="25"/>
      <c r="N477" s="25"/>
      <c r="O477" s="25"/>
      <c r="P477" s="25"/>
      <c r="Q477" s="25"/>
      <c r="R477" s="25"/>
    </row>
    <row r="478" spans="1:18" s="50" customFormat="1" x14ac:dyDescent="0.3">
      <c r="A478" s="1116" t="s">
        <v>23</v>
      </c>
      <c r="B478" s="6" t="s">
        <v>107</v>
      </c>
      <c r="C478" s="2" t="s">
        <v>14</v>
      </c>
      <c r="D478" s="3">
        <v>3.4</v>
      </c>
      <c r="E478" s="3">
        <v>93.2</v>
      </c>
      <c r="F478" s="605">
        <v>3.4</v>
      </c>
      <c r="G478" s="1116" t="s">
        <v>23</v>
      </c>
      <c r="H478" s="6" t="s">
        <v>107</v>
      </c>
      <c r="I478" s="2" t="s">
        <v>14</v>
      </c>
      <c r="J478" s="3">
        <v>3.4</v>
      </c>
      <c r="K478" s="3">
        <v>93.2</v>
      </c>
      <c r="L478" s="786"/>
    </row>
    <row r="479" spans="1:18" s="25" customFormat="1" ht="19.5" customHeight="1" x14ac:dyDescent="0.3">
      <c r="A479" s="5">
        <v>6</v>
      </c>
      <c r="B479" s="6" t="s">
        <v>110</v>
      </c>
      <c r="C479" s="2" t="s">
        <v>5</v>
      </c>
      <c r="D479" s="3">
        <v>120</v>
      </c>
      <c r="E479" s="3">
        <v>47</v>
      </c>
      <c r="F479" s="606">
        <v>120</v>
      </c>
      <c r="G479" s="5">
        <v>6</v>
      </c>
      <c r="H479" s="6" t="s">
        <v>110</v>
      </c>
      <c r="I479" s="2" t="s">
        <v>5</v>
      </c>
      <c r="J479" s="3">
        <v>120</v>
      </c>
      <c r="K479" s="3">
        <v>47</v>
      </c>
      <c r="L479" s="788"/>
    </row>
    <row r="480" spans="1:18" s="257" customFormat="1" ht="19.5" customHeight="1" x14ac:dyDescent="0.3">
      <c r="A480" s="5"/>
      <c r="B480" s="6"/>
      <c r="C480" s="2"/>
      <c r="D480" s="3"/>
      <c r="E480" s="3"/>
      <c r="F480" s="645"/>
      <c r="G480" s="5"/>
      <c r="H480" s="6"/>
      <c r="I480" s="2"/>
      <c r="J480" s="3"/>
      <c r="K480" s="3"/>
      <c r="L480" s="791"/>
    </row>
    <row r="481" spans="1:12" s="25" customFormat="1" x14ac:dyDescent="0.3">
      <c r="A481" s="5"/>
      <c r="B481" s="6"/>
      <c r="C481" s="2"/>
      <c r="D481" s="3"/>
      <c r="E481" s="3"/>
      <c r="F481" s="605"/>
      <c r="G481" s="5"/>
      <c r="H481" s="6"/>
      <c r="I481" s="2"/>
      <c r="J481" s="3"/>
      <c r="K481" s="3"/>
      <c r="L481" s="788"/>
    </row>
    <row r="482" spans="1:12" s="25" customFormat="1" x14ac:dyDescent="0.3">
      <c r="A482" s="5"/>
      <c r="B482" s="6"/>
      <c r="C482" s="2" t="s">
        <v>128</v>
      </c>
      <c r="D482" s="3">
        <f>SUM(D474:D480)</f>
        <v>254.4</v>
      </c>
      <c r="E482" s="3">
        <f>SUM(E474:E480)</f>
        <v>600.53</v>
      </c>
      <c r="F482" s="605"/>
      <c r="G482" s="5"/>
      <c r="H482" s="6"/>
      <c r="I482" s="2" t="s">
        <v>128</v>
      </c>
      <c r="J482" s="3">
        <f>SUM(J474:J480)</f>
        <v>264.39999999999998</v>
      </c>
      <c r="K482" s="3">
        <f>SUM(K474:K480)</f>
        <v>656.54</v>
      </c>
      <c r="L482" s="788"/>
    </row>
    <row r="483" spans="1:12" s="25" customFormat="1" x14ac:dyDescent="0.3">
      <c r="A483" s="5"/>
      <c r="B483" s="6"/>
      <c r="C483" s="2"/>
      <c r="D483" s="3"/>
      <c r="E483" s="3"/>
      <c r="F483" s="605"/>
      <c r="G483" s="5"/>
      <c r="H483" s="6"/>
      <c r="I483" s="2"/>
      <c r="J483" s="3"/>
      <c r="K483" s="3"/>
      <c r="L483" s="788"/>
    </row>
    <row r="484" spans="1:12" s="25" customFormat="1" x14ac:dyDescent="0.3">
      <c r="A484" s="5"/>
      <c r="B484" s="6"/>
      <c r="C484" s="2"/>
      <c r="D484" s="3"/>
      <c r="E484" s="3"/>
      <c r="F484" s="605"/>
      <c r="G484" s="5"/>
      <c r="H484" s="6"/>
      <c r="I484" s="2"/>
      <c r="J484" s="3"/>
      <c r="K484" s="3"/>
      <c r="L484" s="788"/>
    </row>
    <row r="485" spans="1:12" s="25" customFormat="1" x14ac:dyDescent="0.3">
      <c r="A485" s="28" t="s">
        <v>124</v>
      </c>
      <c r="B485" s="3" t="s">
        <v>259</v>
      </c>
      <c r="C485" s="2" t="s">
        <v>125</v>
      </c>
      <c r="D485" s="3" t="s">
        <v>126</v>
      </c>
      <c r="E485" s="3" t="s">
        <v>127</v>
      </c>
      <c r="F485" s="605"/>
      <c r="G485" s="28" t="s">
        <v>124</v>
      </c>
      <c r="H485" s="3" t="s">
        <v>247</v>
      </c>
      <c r="I485" s="2" t="s">
        <v>125</v>
      </c>
      <c r="J485" s="3" t="s">
        <v>126</v>
      </c>
      <c r="K485" s="3" t="s">
        <v>127</v>
      </c>
      <c r="L485" s="788"/>
    </row>
    <row r="486" spans="1:12" s="25" customFormat="1" x14ac:dyDescent="0.3">
      <c r="A486" s="1116" t="s">
        <v>8</v>
      </c>
      <c r="B486" s="6" t="s">
        <v>355</v>
      </c>
      <c r="C486" s="2" t="s">
        <v>9</v>
      </c>
      <c r="D486" s="3">
        <v>60</v>
      </c>
      <c r="E486" s="3">
        <v>132</v>
      </c>
      <c r="F486" s="606"/>
      <c r="G486" s="1116" t="s">
        <v>8</v>
      </c>
      <c r="H486" s="6" t="s">
        <v>355</v>
      </c>
      <c r="I486" s="2" t="s">
        <v>9</v>
      </c>
      <c r="J486" s="3">
        <v>60</v>
      </c>
      <c r="K486" s="3">
        <v>132</v>
      </c>
      <c r="L486" s="788"/>
    </row>
    <row r="487" spans="1:12" s="8" customFormat="1" x14ac:dyDescent="0.3">
      <c r="A487" s="1116" t="s">
        <v>3</v>
      </c>
      <c r="B487" s="6" t="s">
        <v>180</v>
      </c>
      <c r="C487" s="2" t="s">
        <v>7</v>
      </c>
      <c r="D487" s="3">
        <v>50</v>
      </c>
      <c r="E487" s="3">
        <v>196.125</v>
      </c>
      <c r="F487" s="606"/>
      <c r="G487" s="1116" t="s">
        <v>3</v>
      </c>
      <c r="H487" s="6" t="s">
        <v>180</v>
      </c>
      <c r="I487" s="2" t="s">
        <v>7</v>
      </c>
      <c r="J487" s="3">
        <v>50</v>
      </c>
      <c r="K487" s="3">
        <v>196.125</v>
      </c>
      <c r="L487" s="786"/>
    </row>
    <row r="488" spans="1:12" s="50" customFormat="1" x14ac:dyDescent="0.3">
      <c r="A488" s="1116" t="s">
        <v>0</v>
      </c>
      <c r="B488" s="6" t="s">
        <v>61</v>
      </c>
      <c r="C488" s="2" t="s">
        <v>17</v>
      </c>
      <c r="D488" s="3">
        <v>20</v>
      </c>
      <c r="E488" s="3">
        <v>228.14999999999998</v>
      </c>
      <c r="F488" s="656"/>
      <c r="G488" s="1116" t="s">
        <v>0</v>
      </c>
      <c r="H488" s="6" t="s">
        <v>61</v>
      </c>
      <c r="I488" s="2" t="s">
        <v>44</v>
      </c>
      <c r="J488" s="3">
        <v>25</v>
      </c>
      <c r="K488" s="3">
        <v>273.77999999999997</v>
      </c>
      <c r="L488" s="786"/>
    </row>
    <row r="489" spans="1:12" s="50" customFormat="1" x14ac:dyDescent="0.3">
      <c r="A489" s="1116" t="s">
        <v>77</v>
      </c>
      <c r="B489" s="6" t="s">
        <v>69</v>
      </c>
      <c r="C489" s="2" t="s">
        <v>22</v>
      </c>
      <c r="D489" s="3">
        <v>24</v>
      </c>
      <c r="E489" s="3">
        <v>3.9199999999999995</v>
      </c>
      <c r="F489" s="656"/>
      <c r="G489" s="1116" t="s">
        <v>77</v>
      </c>
      <c r="H489" s="6" t="s">
        <v>69</v>
      </c>
      <c r="I489" s="2" t="s">
        <v>22</v>
      </c>
      <c r="J489" s="3">
        <v>24</v>
      </c>
      <c r="K489" s="3">
        <v>3.9199999999999995</v>
      </c>
      <c r="L489" s="786"/>
    </row>
    <row r="490" spans="1:12" s="50" customFormat="1" x14ac:dyDescent="0.3">
      <c r="A490" s="1116" t="s">
        <v>23</v>
      </c>
      <c r="B490" s="6" t="s">
        <v>113</v>
      </c>
      <c r="C490" s="2" t="s">
        <v>2</v>
      </c>
      <c r="D490" s="3">
        <v>15</v>
      </c>
      <c r="E490" s="3">
        <v>94.2</v>
      </c>
      <c r="F490" s="656"/>
      <c r="G490" s="1116" t="s">
        <v>23</v>
      </c>
      <c r="H490" s="6" t="s">
        <v>113</v>
      </c>
      <c r="I490" s="2" t="s">
        <v>2</v>
      </c>
      <c r="J490" s="3">
        <v>15</v>
      </c>
      <c r="K490" s="3">
        <v>94.2</v>
      </c>
      <c r="L490" s="786"/>
    </row>
    <row r="491" spans="1:12" s="50" customFormat="1" x14ac:dyDescent="0.3">
      <c r="A491" s="1116" t="s">
        <v>51</v>
      </c>
      <c r="B491" s="6" t="s">
        <v>107</v>
      </c>
      <c r="C491" s="2" t="s">
        <v>14</v>
      </c>
      <c r="D491" s="3">
        <v>3.4</v>
      </c>
      <c r="E491" s="3">
        <v>93.2</v>
      </c>
      <c r="F491" s="605"/>
      <c r="G491" s="1116" t="s">
        <v>51</v>
      </c>
      <c r="H491" s="6" t="s">
        <v>107</v>
      </c>
      <c r="I491" s="2" t="s">
        <v>14</v>
      </c>
      <c r="J491" s="3">
        <v>3.4</v>
      </c>
      <c r="K491" s="3">
        <v>93.2</v>
      </c>
      <c r="L491" s="786"/>
    </row>
    <row r="492" spans="1:12" s="25" customFormat="1" ht="19.5" customHeight="1" x14ac:dyDescent="0.3">
      <c r="A492" s="1116" t="s">
        <v>15</v>
      </c>
      <c r="B492" s="6" t="s">
        <v>108</v>
      </c>
      <c r="C492" s="2" t="s">
        <v>65</v>
      </c>
      <c r="D492" s="3">
        <v>1.2</v>
      </c>
      <c r="E492" s="3">
        <v>21.5</v>
      </c>
      <c r="F492" s="656"/>
      <c r="G492" s="1116" t="s">
        <v>15</v>
      </c>
      <c r="H492" s="6" t="s">
        <v>108</v>
      </c>
      <c r="I492" s="2" t="s">
        <v>65</v>
      </c>
      <c r="J492" s="3">
        <v>1.2</v>
      </c>
      <c r="K492" s="3">
        <v>21.5</v>
      </c>
      <c r="L492" s="788"/>
    </row>
    <row r="493" spans="1:12" s="50" customFormat="1" x14ac:dyDescent="0.3">
      <c r="A493" s="1116">
        <v>8</v>
      </c>
      <c r="B493" s="6" t="s">
        <v>253</v>
      </c>
      <c r="C493" s="2" t="s">
        <v>5</v>
      </c>
      <c r="D493" s="3">
        <v>50</v>
      </c>
      <c r="E493" s="3">
        <v>292.8</v>
      </c>
      <c r="F493" s="656"/>
      <c r="G493" s="1116">
        <v>8</v>
      </c>
      <c r="H493" s="6" t="s">
        <v>253</v>
      </c>
      <c r="I493" s="2" t="s">
        <v>5</v>
      </c>
      <c r="J493" s="3">
        <v>50</v>
      </c>
      <c r="K493" s="3">
        <v>292.8</v>
      </c>
      <c r="L493" s="786"/>
    </row>
    <row r="494" spans="1:12" s="50" customFormat="1" x14ac:dyDescent="0.3">
      <c r="A494" s="5"/>
      <c r="B494" s="6"/>
      <c r="C494" s="2"/>
      <c r="D494" s="3"/>
      <c r="E494" s="3"/>
      <c r="F494" s="657"/>
      <c r="G494" s="5"/>
      <c r="H494" s="6"/>
      <c r="I494" s="2"/>
      <c r="J494" s="3"/>
      <c r="K494" s="3"/>
      <c r="L494" s="792"/>
    </row>
    <row r="495" spans="1:12" s="25" customFormat="1" x14ac:dyDescent="0.3">
      <c r="A495" s="1116"/>
      <c r="B495" s="6"/>
      <c r="C495" s="2" t="s">
        <v>128</v>
      </c>
      <c r="D495" s="3">
        <f>SUM(D486:D494)</f>
        <v>223.6</v>
      </c>
      <c r="E495" s="3">
        <f>SUM(E486:E494)</f>
        <v>1061.895</v>
      </c>
      <c r="F495" s="657"/>
      <c r="G495" s="1116"/>
      <c r="H495" s="6"/>
      <c r="I495" s="2" t="s">
        <v>128</v>
      </c>
      <c r="J495" s="3">
        <f>SUM(J486:J494)</f>
        <v>228.6</v>
      </c>
      <c r="K495" s="3">
        <f>SUM(K486:K494)</f>
        <v>1107.5250000000001</v>
      </c>
      <c r="L495" s="788"/>
    </row>
    <row r="496" spans="1:12" s="25" customFormat="1" x14ac:dyDescent="0.3">
      <c r="A496" s="5"/>
      <c r="B496" s="6"/>
      <c r="C496" s="2"/>
      <c r="D496" s="3"/>
      <c r="E496" s="3"/>
      <c r="F496" s="672"/>
      <c r="G496" s="5"/>
      <c r="H496" s="6"/>
      <c r="I496" s="2"/>
      <c r="J496" s="3"/>
      <c r="K496" s="3"/>
      <c r="L496" s="788"/>
    </row>
    <row r="497" spans="1:16" s="25" customFormat="1" x14ac:dyDescent="0.3">
      <c r="A497" s="5"/>
      <c r="B497" s="6"/>
      <c r="C497" s="2"/>
      <c r="D497" s="3"/>
      <c r="E497" s="3"/>
      <c r="F497" s="672"/>
      <c r="G497" s="5"/>
      <c r="H497" s="6"/>
      <c r="I497" s="2"/>
      <c r="J497" s="3"/>
      <c r="K497" s="3"/>
      <c r="L497" s="788"/>
    </row>
    <row r="498" spans="1:16" s="25" customFormat="1" x14ac:dyDescent="0.3">
      <c r="A498" s="1116"/>
      <c r="B498" s="6"/>
      <c r="C498" s="2" t="s">
        <v>136</v>
      </c>
      <c r="D498" s="3">
        <f>+D495+D482</f>
        <v>478</v>
      </c>
      <c r="E498" s="3">
        <f>+E495+E482</f>
        <v>1662.425</v>
      </c>
      <c r="F498" s="672"/>
      <c r="G498" s="3"/>
      <c r="H498" s="3"/>
      <c r="I498" s="3" t="s">
        <v>136</v>
      </c>
      <c r="J498" s="3">
        <f>+J495+J482</f>
        <v>493</v>
      </c>
      <c r="K498" s="3">
        <f>+K495+K482</f>
        <v>1764.0650000000001</v>
      </c>
      <c r="L498" s="788"/>
    </row>
    <row r="499" spans="1:16" s="25" customFormat="1" ht="18.75" customHeight="1" x14ac:dyDescent="0.3">
      <c r="B499" s="20"/>
      <c r="C499" s="20"/>
      <c r="E499" s="24"/>
      <c r="F499" s="672"/>
      <c r="H499" s="20"/>
      <c r="I499" s="20"/>
      <c r="K499" s="24"/>
      <c r="L499" s="788"/>
    </row>
    <row r="500" spans="1:16" s="25" customFormat="1" ht="18.75" customHeight="1" x14ac:dyDescent="0.3">
      <c r="B500" s="20"/>
      <c r="C500" s="20"/>
      <c r="E500" s="24"/>
      <c r="F500" s="645"/>
      <c r="H500" s="20"/>
      <c r="I500" s="20"/>
      <c r="K500" s="24"/>
      <c r="L500" s="788"/>
    </row>
    <row r="501" spans="1:16" s="25" customFormat="1" x14ac:dyDescent="0.3">
      <c r="A501" s="461"/>
      <c r="B501" s="461"/>
      <c r="C501" s="461"/>
      <c r="D501" s="461"/>
      <c r="E501" s="461"/>
      <c r="F501" s="675"/>
      <c r="G501" s="36"/>
      <c r="H501" s="463"/>
      <c r="I501" s="463"/>
      <c r="J501" s="463"/>
      <c r="K501" s="463"/>
      <c r="L501" s="788"/>
    </row>
    <row r="502" spans="1:16" s="25" customFormat="1" x14ac:dyDescent="0.3">
      <c r="A502" s="461"/>
      <c r="B502" s="36"/>
      <c r="C502" s="462"/>
      <c r="D502" s="463"/>
      <c r="E502" s="463"/>
      <c r="F502" s="674"/>
      <c r="G502" s="463"/>
      <c r="H502" s="463"/>
      <c r="I502" s="463"/>
      <c r="J502" s="463"/>
      <c r="K502" s="463"/>
      <c r="L502" s="788"/>
    </row>
    <row r="503" spans="1:16" s="25" customFormat="1" ht="18.75" customHeight="1" x14ac:dyDescent="0.3">
      <c r="B503" s="37" t="s">
        <v>130</v>
      </c>
      <c r="D503" s="94" t="s">
        <v>131</v>
      </c>
      <c r="E503" s="20"/>
      <c r="F503" s="645"/>
      <c r="H503" s="37" t="s">
        <v>130</v>
      </c>
      <c r="J503" s="94" t="s">
        <v>131</v>
      </c>
      <c r="K503" s="20"/>
      <c r="L503" s="788"/>
    </row>
    <row r="504" spans="1:16" s="25" customFormat="1" ht="51.75" customHeight="1" x14ac:dyDescent="0.3">
      <c r="B504" s="38" t="s">
        <v>132</v>
      </c>
      <c r="D504" s="38" t="s">
        <v>140</v>
      </c>
      <c r="E504" s="39"/>
      <c r="F504" s="645"/>
      <c r="H504" s="38" t="s">
        <v>139</v>
      </c>
      <c r="J504" s="38" t="s">
        <v>140</v>
      </c>
      <c r="K504" s="39"/>
      <c r="L504" s="788"/>
    </row>
    <row r="505" spans="1:16" s="25" customFormat="1" x14ac:dyDescent="0.3">
      <c r="B505" s="20"/>
      <c r="C505" s="20"/>
      <c r="D505" s="20"/>
      <c r="E505" s="20"/>
      <c r="F505" s="645"/>
      <c r="H505" s="20"/>
      <c r="I505" s="20"/>
      <c r="J505" s="20"/>
      <c r="K505" s="20"/>
      <c r="L505" s="788"/>
    </row>
    <row r="506" spans="1:16" x14ac:dyDescent="0.3">
      <c r="A506" s="848"/>
      <c r="B506" s="849"/>
      <c r="C506" s="849"/>
      <c r="D506" s="849"/>
      <c r="E506" s="849"/>
      <c r="F506" s="606"/>
      <c r="G506" s="848"/>
      <c r="H506" s="849"/>
      <c r="I506" s="849"/>
      <c r="J506" s="849"/>
      <c r="K506" s="849"/>
    </row>
    <row r="507" spans="1:16" s="25" customFormat="1" ht="18.75" customHeight="1" x14ac:dyDescent="0.3">
      <c r="A507" s="96"/>
      <c r="B507" s="19"/>
      <c r="C507" s="19"/>
      <c r="D507" s="19"/>
      <c r="E507" s="19"/>
      <c r="F507" s="606"/>
      <c r="G507" s="96"/>
      <c r="H507" s="19"/>
      <c r="I507" s="19"/>
      <c r="J507" s="19"/>
      <c r="K507" s="19"/>
      <c r="L507" s="788"/>
    </row>
    <row r="508" spans="1:16" x14ac:dyDescent="0.3">
      <c r="A508" s="25"/>
      <c r="F508" s="606"/>
      <c r="G508" s="25"/>
    </row>
    <row r="509" spans="1:16" s="25" customFormat="1" ht="18.75" customHeight="1" x14ac:dyDescent="0.3">
      <c r="B509" s="22" t="s">
        <v>115</v>
      </c>
      <c r="C509" s="20"/>
      <c r="D509" s="20"/>
      <c r="E509" s="20"/>
      <c r="F509" s="606"/>
      <c r="H509" s="22" t="s">
        <v>115</v>
      </c>
      <c r="I509" s="20"/>
      <c r="J509" s="20"/>
      <c r="K509" s="20"/>
      <c r="L509" s="788"/>
    </row>
    <row r="510" spans="1:16" s="25" customFormat="1" ht="18.75" customHeight="1" x14ac:dyDescent="0.3">
      <c r="B510" s="22" t="s">
        <v>137</v>
      </c>
      <c r="C510" s="20"/>
      <c r="D510" s="20"/>
      <c r="E510" s="20"/>
      <c r="F510" s="606"/>
      <c r="H510" s="22" t="s">
        <v>138</v>
      </c>
      <c r="I510" s="20"/>
      <c r="J510" s="20"/>
      <c r="K510" s="20"/>
      <c r="L510" s="788"/>
    </row>
    <row r="511" spans="1:16" s="25" customFormat="1" ht="18.75" customHeight="1" x14ac:dyDescent="0.3">
      <c r="B511" s="20"/>
      <c r="C511" s="20"/>
      <c r="D511" s="20"/>
      <c r="E511" s="20"/>
      <c r="F511" s="606"/>
      <c r="H511" s="20"/>
      <c r="I511" s="20"/>
      <c r="J511" s="20"/>
      <c r="K511" s="20"/>
      <c r="L511" s="788"/>
    </row>
    <row r="512" spans="1:16" s="25" customFormat="1" ht="18.75" customHeight="1" x14ac:dyDescent="0.3">
      <c r="B512" s="20"/>
      <c r="C512" s="20"/>
      <c r="E512" s="603" t="s">
        <v>116</v>
      </c>
      <c r="F512" s="606"/>
      <c r="H512" s="20"/>
      <c r="I512" s="20"/>
      <c r="K512" s="603" t="s">
        <v>116</v>
      </c>
      <c r="L512" s="789"/>
      <c r="M512" s="603"/>
      <c r="N512" s="603"/>
      <c r="O512" s="603"/>
      <c r="P512" s="603"/>
    </row>
    <row r="513" spans="1:16" s="25" customFormat="1" ht="18.75" customHeight="1" x14ac:dyDescent="0.3">
      <c r="B513" s="20"/>
      <c r="C513" s="20"/>
      <c r="E513" s="603" t="s">
        <v>134</v>
      </c>
      <c r="F513" s="606"/>
      <c r="H513" s="20"/>
      <c r="I513" s="20"/>
      <c r="K513" s="603" t="s">
        <v>134</v>
      </c>
      <c r="L513" s="789"/>
      <c r="M513" s="603"/>
      <c r="N513" s="603"/>
      <c r="O513" s="603"/>
      <c r="P513" s="603"/>
    </row>
    <row r="514" spans="1:16" s="25" customFormat="1" ht="18.75" customHeight="1" x14ac:dyDescent="0.3">
      <c r="B514" s="20"/>
      <c r="C514" s="20"/>
      <c r="E514" s="603" t="s">
        <v>117</v>
      </c>
      <c r="F514" s="606"/>
      <c r="H514" s="20"/>
      <c r="I514" s="20"/>
      <c r="K514" s="603" t="s">
        <v>117</v>
      </c>
      <c r="L514" s="789"/>
      <c r="M514" s="603"/>
      <c r="N514" s="603"/>
      <c r="O514" s="603"/>
      <c r="P514" s="603"/>
    </row>
    <row r="515" spans="1:16" s="25" customFormat="1" ht="18.75" customHeight="1" x14ac:dyDescent="0.3">
      <c r="B515" s="20"/>
      <c r="C515" s="20"/>
      <c r="E515" s="603" t="s">
        <v>417</v>
      </c>
      <c r="F515" s="606"/>
      <c r="H515" s="20"/>
      <c r="I515" s="20"/>
      <c r="K515" s="603" t="s">
        <v>417</v>
      </c>
      <c r="L515" s="789"/>
      <c r="M515" s="603"/>
      <c r="N515" s="603"/>
      <c r="O515" s="603"/>
      <c r="P515" s="603"/>
    </row>
    <row r="516" spans="1:16" s="25" customFormat="1" ht="18.75" customHeight="1" x14ac:dyDescent="0.3">
      <c r="B516" s="20"/>
      <c r="C516" s="20"/>
      <c r="D516" s="20"/>
      <c r="E516" s="20"/>
      <c r="F516" s="656"/>
      <c r="I516" s="20"/>
      <c r="J516" s="20"/>
      <c r="K516" s="20"/>
      <c r="L516" s="788"/>
    </row>
    <row r="517" spans="1:16" s="25" customFormat="1" ht="18.75" customHeight="1" x14ac:dyDescent="0.3">
      <c r="B517" s="20"/>
      <c r="C517" s="20"/>
      <c r="D517" s="20"/>
      <c r="E517" s="20"/>
      <c r="F517" s="656"/>
      <c r="H517" s="20"/>
      <c r="I517" s="20"/>
      <c r="J517" s="20"/>
      <c r="K517" s="20"/>
      <c r="L517" s="788"/>
    </row>
    <row r="518" spans="1:16" s="25" customFormat="1" ht="18.75" customHeight="1" x14ac:dyDescent="0.3">
      <c r="B518" s="20"/>
      <c r="C518" s="20"/>
      <c r="D518" s="20"/>
      <c r="E518" s="20"/>
      <c r="F518" s="656"/>
      <c r="H518" s="20"/>
      <c r="I518" s="20"/>
      <c r="J518" s="20"/>
      <c r="K518" s="20"/>
      <c r="L518" s="788"/>
    </row>
    <row r="519" spans="1:16" s="25" customFormat="1" ht="18.75" customHeight="1" x14ac:dyDescent="0.3">
      <c r="B519" s="1612" t="s">
        <v>119</v>
      </c>
      <c r="C519" s="1612"/>
      <c r="D519" s="1612"/>
      <c r="E519" s="26"/>
      <c r="F519" s="606"/>
      <c r="H519" s="1612" t="s">
        <v>119</v>
      </c>
      <c r="I519" s="1612"/>
      <c r="J519" s="1612"/>
      <c r="K519" s="26"/>
      <c r="L519" s="788"/>
    </row>
    <row r="520" spans="1:16" s="25" customFormat="1" ht="18.75" customHeight="1" x14ac:dyDescent="0.3">
      <c r="B520" s="1610">
        <v>45394</v>
      </c>
      <c r="C520" s="1610"/>
      <c r="D520" s="1610"/>
      <c r="E520" s="27"/>
      <c r="F520" s="606"/>
      <c r="H520" s="1610">
        <f>B520</f>
        <v>45394</v>
      </c>
      <c r="I520" s="1610"/>
      <c r="J520" s="1610"/>
      <c r="K520" s="27"/>
      <c r="L520" s="788"/>
    </row>
    <row r="521" spans="1:16" s="25" customFormat="1" ht="18.75" customHeight="1" x14ac:dyDescent="0.3">
      <c r="B521" s="20"/>
      <c r="C521" s="20"/>
      <c r="D521" s="20"/>
      <c r="E521" s="27"/>
      <c r="F521" s="606"/>
      <c r="H521" s="20"/>
      <c r="I521" s="20"/>
      <c r="J521" s="20"/>
      <c r="K521" s="27"/>
      <c r="L521" s="788"/>
    </row>
    <row r="522" spans="1:16" s="25" customFormat="1" ht="18.75" customHeight="1" x14ac:dyDescent="0.3">
      <c r="B522" s="1067"/>
      <c r="C522" s="20"/>
      <c r="D522" s="20"/>
      <c r="E522" s="27"/>
      <c r="F522" s="606"/>
      <c r="H522" s="1115"/>
      <c r="I522" s="20"/>
      <c r="J522" s="20"/>
      <c r="K522" s="27"/>
      <c r="L522" s="788"/>
    </row>
    <row r="523" spans="1:16" s="25" customFormat="1" ht="18.75" customHeight="1" x14ac:dyDescent="0.3">
      <c r="A523" s="28" t="s">
        <v>120</v>
      </c>
      <c r="B523" s="29" t="s">
        <v>121</v>
      </c>
      <c r="C523" s="1611" t="s">
        <v>122</v>
      </c>
      <c r="D523" s="1611"/>
      <c r="E523" s="1611"/>
      <c r="F523" s="606"/>
      <c r="G523" s="28" t="s">
        <v>120</v>
      </c>
      <c r="H523" s="29" t="s">
        <v>121</v>
      </c>
      <c r="I523" s="1611" t="s">
        <v>123</v>
      </c>
      <c r="J523" s="1611"/>
      <c r="K523" s="1611"/>
      <c r="L523" s="788"/>
    </row>
    <row r="524" spans="1:16" s="25" customFormat="1" ht="18.75" customHeight="1" x14ac:dyDescent="0.3">
      <c r="A524" s="28" t="s">
        <v>124</v>
      </c>
      <c r="B524" s="28" t="s">
        <v>265</v>
      </c>
      <c r="C524" s="29" t="s">
        <v>125</v>
      </c>
      <c r="D524" s="1068" t="s">
        <v>126</v>
      </c>
      <c r="E524" s="1068" t="s">
        <v>127</v>
      </c>
      <c r="F524" s="606"/>
      <c r="G524" s="28" t="s">
        <v>124</v>
      </c>
      <c r="H524" s="28" t="s">
        <v>265</v>
      </c>
      <c r="I524" s="29" t="s">
        <v>125</v>
      </c>
      <c r="J524" s="1116" t="s">
        <v>126</v>
      </c>
      <c r="K524" s="1116" t="s">
        <v>127</v>
      </c>
      <c r="L524" s="788"/>
    </row>
    <row r="525" spans="1:16" s="50" customFormat="1" x14ac:dyDescent="0.3">
      <c r="A525" s="1097">
        <v>1</v>
      </c>
      <c r="B525" s="6" t="s">
        <v>74</v>
      </c>
      <c r="C525" s="2" t="s">
        <v>17</v>
      </c>
      <c r="D525" s="3">
        <v>140</v>
      </c>
      <c r="E525" s="3">
        <v>334</v>
      </c>
      <c r="F525" s="606"/>
      <c r="G525" s="1116">
        <v>1</v>
      </c>
      <c r="H525" s="6" t="s">
        <v>74</v>
      </c>
      <c r="I525" s="2" t="s">
        <v>17</v>
      </c>
      <c r="J525" s="3">
        <v>140</v>
      </c>
      <c r="K525" s="3">
        <v>276</v>
      </c>
      <c r="L525" s="786"/>
    </row>
    <row r="526" spans="1:16" s="8" customFormat="1" ht="18.75" customHeight="1" x14ac:dyDescent="0.3">
      <c r="A526" s="1097" t="s">
        <v>3</v>
      </c>
      <c r="B526" s="6" t="s">
        <v>416</v>
      </c>
      <c r="C526" s="2" t="s">
        <v>14</v>
      </c>
      <c r="D526" s="3">
        <v>17</v>
      </c>
      <c r="E526" s="3">
        <v>22</v>
      </c>
      <c r="F526" s="677"/>
      <c r="G526" s="1116" t="s">
        <v>3</v>
      </c>
      <c r="H526" s="6" t="s">
        <v>416</v>
      </c>
      <c r="I526" s="2" t="s">
        <v>14</v>
      </c>
      <c r="J526" s="3">
        <v>17</v>
      </c>
      <c r="K526" s="3">
        <v>22</v>
      </c>
      <c r="L526" s="786"/>
    </row>
    <row r="527" spans="1:16" s="50" customFormat="1" x14ac:dyDescent="0.3">
      <c r="A527" s="1068" t="s">
        <v>0</v>
      </c>
      <c r="B527" s="6" t="s">
        <v>107</v>
      </c>
      <c r="C527" s="2" t="s">
        <v>14</v>
      </c>
      <c r="D527" s="3">
        <v>3.4</v>
      </c>
      <c r="E527" s="3">
        <v>93.2</v>
      </c>
      <c r="F527" s="605"/>
      <c r="G527" s="1116" t="s">
        <v>0</v>
      </c>
      <c r="H527" s="6" t="s">
        <v>107</v>
      </c>
      <c r="I527" s="2" t="s">
        <v>14</v>
      </c>
      <c r="J527" s="3">
        <v>3.4</v>
      </c>
      <c r="K527" s="3">
        <v>93.2</v>
      </c>
      <c r="L527" s="786"/>
    </row>
    <row r="528" spans="1:16" s="50" customFormat="1" x14ac:dyDescent="0.3">
      <c r="A528" s="1068">
        <v>4</v>
      </c>
      <c r="B528" s="6" t="s">
        <v>114</v>
      </c>
      <c r="C528" s="2" t="s">
        <v>2</v>
      </c>
      <c r="D528" s="3">
        <v>6</v>
      </c>
      <c r="E528" s="3">
        <v>28</v>
      </c>
      <c r="F528" s="605"/>
      <c r="G528" s="1116">
        <v>4</v>
      </c>
      <c r="H528" s="6" t="s">
        <v>114</v>
      </c>
      <c r="I528" s="2" t="s">
        <v>2</v>
      </c>
      <c r="J528" s="3">
        <v>6</v>
      </c>
      <c r="K528" s="3">
        <v>28</v>
      </c>
      <c r="L528" s="786"/>
    </row>
    <row r="529" spans="1:12" s="25" customFormat="1" ht="19.5" customHeight="1" x14ac:dyDescent="0.3">
      <c r="A529" s="5">
        <v>5</v>
      </c>
      <c r="B529" s="6" t="s">
        <v>110</v>
      </c>
      <c r="C529" s="2" t="s">
        <v>5</v>
      </c>
      <c r="D529" s="3">
        <v>120</v>
      </c>
      <c r="E529" s="3">
        <v>47</v>
      </c>
      <c r="F529" s="606"/>
      <c r="G529" s="1116" t="s">
        <v>23</v>
      </c>
      <c r="H529" s="6" t="s">
        <v>110</v>
      </c>
      <c r="I529" s="2" t="s">
        <v>5</v>
      </c>
      <c r="J529" s="3">
        <v>120</v>
      </c>
      <c r="K529" s="3">
        <v>47</v>
      </c>
      <c r="L529" s="788"/>
    </row>
    <row r="530" spans="1:12" s="25" customFormat="1" x14ac:dyDescent="0.3">
      <c r="A530" s="5"/>
      <c r="B530" s="6"/>
      <c r="C530" s="2"/>
      <c r="D530" s="3"/>
      <c r="E530" s="3"/>
      <c r="F530" s="605"/>
      <c r="G530" s="5"/>
      <c r="H530" s="6"/>
      <c r="I530" s="2"/>
      <c r="J530" s="3"/>
      <c r="K530" s="3"/>
      <c r="L530" s="788"/>
    </row>
    <row r="531" spans="1:12" s="25" customFormat="1" x14ac:dyDescent="0.3">
      <c r="A531" s="5"/>
      <c r="B531" s="6"/>
      <c r="C531" s="2"/>
      <c r="D531" s="3"/>
      <c r="E531" s="3"/>
      <c r="F531" s="605"/>
      <c r="G531" s="5"/>
      <c r="H531" s="6"/>
      <c r="I531" s="2"/>
      <c r="J531" s="3"/>
      <c r="K531" s="3"/>
      <c r="L531" s="788"/>
    </row>
    <row r="532" spans="1:12" s="25" customFormat="1" x14ac:dyDescent="0.3">
      <c r="A532" s="5"/>
      <c r="B532" s="6"/>
      <c r="C532" s="2" t="s">
        <v>128</v>
      </c>
      <c r="D532" s="3">
        <f>SUM(D525:D530)</f>
        <v>286.39999999999998</v>
      </c>
      <c r="E532" s="3">
        <f>SUM(E525:E530)</f>
        <v>524.20000000000005</v>
      </c>
      <c r="F532" s="605"/>
      <c r="G532" s="5"/>
      <c r="H532" s="6"/>
      <c r="I532" s="2" t="s">
        <v>128</v>
      </c>
      <c r="J532" s="3">
        <f>SUM(J525:J530)</f>
        <v>286.39999999999998</v>
      </c>
      <c r="K532" s="3">
        <f>SUM(K525:K530)</f>
        <v>466.2</v>
      </c>
      <c r="L532" s="788"/>
    </row>
    <row r="533" spans="1:12" s="25" customFormat="1" x14ac:dyDescent="0.3">
      <c r="A533" s="5"/>
      <c r="B533" s="6"/>
      <c r="C533" s="2"/>
      <c r="D533" s="3"/>
      <c r="E533" s="3"/>
      <c r="F533" s="605"/>
      <c r="G533" s="5"/>
      <c r="H533" s="6"/>
      <c r="I533" s="2"/>
      <c r="J533" s="3"/>
      <c r="K533" s="3"/>
      <c r="L533" s="788"/>
    </row>
    <row r="534" spans="1:12" s="25" customFormat="1" x14ac:dyDescent="0.3">
      <c r="A534" s="5"/>
      <c r="B534" s="6"/>
      <c r="C534" s="2"/>
      <c r="D534" s="3"/>
      <c r="E534" s="3"/>
      <c r="F534" s="605"/>
      <c r="G534" s="5"/>
      <c r="H534" s="6"/>
      <c r="I534" s="2"/>
      <c r="J534" s="3"/>
      <c r="K534" s="3"/>
      <c r="L534" s="788"/>
    </row>
    <row r="535" spans="1:12" s="25" customFormat="1" x14ac:dyDescent="0.3">
      <c r="A535" s="28" t="s">
        <v>124</v>
      </c>
      <c r="B535" s="3" t="s">
        <v>259</v>
      </c>
      <c r="C535" s="2" t="s">
        <v>125</v>
      </c>
      <c r="D535" s="3" t="s">
        <v>126</v>
      </c>
      <c r="E535" s="3" t="s">
        <v>127</v>
      </c>
      <c r="F535" s="605"/>
      <c r="G535" s="28" t="s">
        <v>124</v>
      </c>
      <c r="H535" s="3" t="s">
        <v>247</v>
      </c>
      <c r="I535" s="2" t="s">
        <v>125</v>
      </c>
      <c r="J535" s="3" t="s">
        <v>126</v>
      </c>
      <c r="K535" s="3" t="s">
        <v>127</v>
      </c>
      <c r="L535" s="788"/>
    </row>
    <row r="536" spans="1:12" s="25" customFormat="1" x14ac:dyDescent="0.3">
      <c r="A536" s="1068">
        <v>1</v>
      </c>
      <c r="B536" s="6" t="s">
        <v>100</v>
      </c>
      <c r="C536" s="2" t="s">
        <v>9</v>
      </c>
      <c r="D536" s="3">
        <v>60</v>
      </c>
      <c r="E536" s="3">
        <v>287.25</v>
      </c>
      <c r="F536" s="594"/>
      <c r="G536" s="1116">
        <v>1</v>
      </c>
      <c r="H536" s="6" t="s">
        <v>100</v>
      </c>
      <c r="I536" s="2" t="s">
        <v>9</v>
      </c>
      <c r="J536" s="3">
        <v>60</v>
      </c>
      <c r="K536" s="3">
        <v>287.25</v>
      </c>
      <c r="L536" s="788"/>
    </row>
    <row r="537" spans="1:12" s="25" customFormat="1" x14ac:dyDescent="0.3">
      <c r="A537" s="1068" t="s">
        <v>3</v>
      </c>
      <c r="B537" s="6" t="s">
        <v>27</v>
      </c>
      <c r="C537" s="2" t="s">
        <v>28</v>
      </c>
      <c r="D537" s="3">
        <v>65</v>
      </c>
      <c r="E537" s="3">
        <v>178</v>
      </c>
      <c r="F537" s="594"/>
      <c r="G537" s="1116" t="s">
        <v>3</v>
      </c>
      <c r="H537" s="6" t="s">
        <v>27</v>
      </c>
      <c r="I537" s="2" t="s">
        <v>7</v>
      </c>
      <c r="J537" s="3">
        <v>85</v>
      </c>
      <c r="K537" s="3">
        <v>223</v>
      </c>
      <c r="L537" s="788"/>
    </row>
    <row r="538" spans="1:12" s="8" customFormat="1" x14ac:dyDescent="0.3">
      <c r="A538" s="1068" t="s">
        <v>0</v>
      </c>
      <c r="B538" s="6" t="s">
        <v>278</v>
      </c>
      <c r="C538" s="2" t="s">
        <v>17</v>
      </c>
      <c r="D538" s="3">
        <v>25</v>
      </c>
      <c r="E538" s="3">
        <v>213.71</v>
      </c>
      <c r="F538" s="594"/>
      <c r="G538" s="1116" t="s">
        <v>0</v>
      </c>
      <c r="H538" s="6" t="s">
        <v>278</v>
      </c>
      <c r="I538" s="2" t="s">
        <v>44</v>
      </c>
      <c r="J538" s="3">
        <v>24</v>
      </c>
      <c r="K538" s="3">
        <v>256.45</v>
      </c>
      <c r="L538" s="786"/>
    </row>
    <row r="539" spans="1:12" s="50" customFormat="1" x14ac:dyDescent="0.3">
      <c r="A539" s="1068" t="s">
        <v>77</v>
      </c>
      <c r="B539" s="6" t="s">
        <v>69</v>
      </c>
      <c r="C539" s="2" t="s">
        <v>22</v>
      </c>
      <c r="D539" s="3">
        <v>24</v>
      </c>
      <c r="E539" s="3">
        <v>3.9199999999999995</v>
      </c>
      <c r="F539" s="1060"/>
      <c r="G539" s="1116" t="s">
        <v>77</v>
      </c>
      <c r="H539" s="6" t="s">
        <v>69</v>
      </c>
      <c r="I539" s="2" t="s">
        <v>22</v>
      </c>
      <c r="J539" s="3">
        <v>24</v>
      </c>
      <c r="K539" s="3">
        <v>3.9199999999999995</v>
      </c>
      <c r="L539" s="786"/>
    </row>
    <row r="540" spans="1:12" s="8" customFormat="1" x14ac:dyDescent="0.3">
      <c r="A540" s="1116" t="s">
        <v>23</v>
      </c>
      <c r="B540" s="6" t="s">
        <v>194</v>
      </c>
      <c r="C540" s="2" t="s">
        <v>2</v>
      </c>
      <c r="D540" s="3">
        <v>30</v>
      </c>
      <c r="E540" s="3">
        <v>92</v>
      </c>
      <c r="F540" s="594"/>
      <c r="G540" s="1116" t="s">
        <v>23</v>
      </c>
      <c r="H540" s="6" t="s">
        <v>194</v>
      </c>
      <c r="I540" s="2" t="s">
        <v>2</v>
      </c>
      <c r="J540" s="3">
        <v>30</v>
      </c>
      <c r="K540" s="3">
        <v>92</v>
      </c>
      <c r="L540" s="786"/>
    </row>
    <row r="541" spans="1:12" s="50" customFormat="1" x14ac:dyDescent="0.3">
      <c r="A541" s="1068" t="s">
        <v>51</v>
      </c>
      <c r="B541" s="6" t="s">
        <v>107</v>
      </c>
      <c r="C541" s="2" t="s">
        <v>14</v>
      </c>
      <c r="D541" s="3">
        <v>3.4</v>
      </c>
      <c r="E541" s="3">
        <v>93.2</v>
      </c>
      <c r="F541" s="593"/>
      <c r="G541" s="1116" t="s">
        <v>51</v>
      </c>
      <c r="H541" s="6" t="s">
        <v>107</v>
      </c>
      <c r="I541" s="2" t="s">
        <v>14</v>
      </c>
      <c r="J541" s="3">
        <v>3.4</v>
      </c>
      <c r="K541" s="3">
        <v>93.2</v>
      </c>
      <c r="L541" s="786"/>
    </row>
    <row r="542" spans="1:12" s="25" customFormat="1" ht="19.5" customHeight="1" x14ac:dyDescent="0.3">
      <c r="A542" s="1068" t="s">
        <v>15</v>
      </c>
      <c r="B542" s="6" t="s">
        <v>108</v>
      </c>
      <c r="C542" s="2" t="s">
        <v>65</v>
      </c>
      <c r="D542" s="3">
        <v>1.2</v>
      </c>
      <c r="E542" s="3">
        <v>21.5</v>
      </c>
      <c r="F542" s="1060"/>
      <c r="G542" s="1116" t="s">
        <v>15</v>
      </c>
      <c r="H542" s="6" t="s">
        <v>108</v>
      </c>
      <c r="I542" s="2" t="s">
        <v>65</v>
      </c>
      <c r="J542" s="3">
        <v>1.2</v>
      </c>
      <c r="K542" s="3">
        <v>21.5</v>
      </c>
      <c r="L542" s="788"/>
    </row>
    <row r="543" spans="1:12" s="50" customFormat="1" x14ac:dyDescent="0.3">
      <c r="A543" s="1116">
        <v>8</v>
      </c>
      <c r="B543" s="6" t="s">
        <v>226</v>
      </c>
      <c r="C543" s="2" t="s">
        <v>218</v>
      </c>
      <c r="D543" s="3">
        <v>50</v>
      </c>
      <c r="E543" s="3">
        <v>128</v>
      </c>
      <c r="F543" s="593"/>
      <c r="G543" s="1116">
        <v>8</v>
      </c>
      <c r="H543" s="6" t="s">
        <v>226</v>
      </c>
      <c r="I543" s="2" t="s">
        <v>218</v>
      </c>
      <c r="J543" s="3">
        <v>50</v>
      </c>
      <c r="K543" s="3">
        <v>128</v>
      </c>
      <c r="L543" s="786"/>
    </row>
    <row r="544" spans="1:12" s="50" customFormat="1" x14ac:dyDescent="0.3">
      <c r="A544" s="5"/>
      <c r="B544" s="6"/>
      <c r="C544" s="2"/>
      <c r="D544" s="3"/>
      <c r="E544" s="3"/>
      <c r="F544" s="657"/>
      <c r="G544" s="5"/>
      <c r="H544" s="6"/>
      <c r="I544" s="2"/>
      <c r="J544" s="3"/>
      <c r="K544" s="3"/>
      <c r="L544" s="792"/>
    </row>
    <row r="545" spans="1:12" s="50" customFormat="1" x14ac:dyDescent="0.3">
      <c r="A545" s="5"/>
      <c r="B545" s="6"/>
      <c r="C545" s="2"/>
      <c r="D545" s="3"/>
      <c r="E545" s="3"/>
      <c r="F545" s="657"/>
      <c r="G545" s="5"/>
      <c r="H545" s="6"/>
      <c r="I545" s="2"/>
      <c r="J545" s="3"/>
      <c r="K545" s="3"/>
      <c r="L545" s="792"/>
    </row>
    <row r="546" spans="1:12" s="25" customFormat="1" x14ac:dyDescent="0.3">
      <c r="A546" s="1068"/>
      <c r="B546" s="13"/>
      <c r="C546" s="14" t="s">
        <v>128</v>
      </c>
      <c r="D546" s="15">
        <f>SUM(D536:D545)</f>
        <v>258.60000000000002</v>
      </c>
      <c r="E546" s="15">
        <f>SUM(E536:E545)</f>
        <v>1017.58</v>
      </c>
      <c r="F546" s="672"/>
      <c r="G546" s="1116"/>
      <c r="H546" s="6"/>
      <c r="I546" s="2" t="s">
        <v>128</v>
      </c>
      <c r="J546" s="3">
        <f>SUM(J536:J545)</f>
        <v>277.60000000000002</v>
      </c>
      <c r="K546" s="3">
        <f>SUM(K536:K545)</f>
        <v>1105.3200000000002</v>
      </c>
      <c r="L546" s="788"/>
    </row>
    <row r="547" spans="1:12" s="25" customFormat="1" x14ac:dyDescent="0.3">
      <c r="A547" s="5"/>
      <c r="B547" s="13"/>
      <c r="C547" s="14"/>
      <c r="D547" s="15"/>
      <c r="E547" s="15"/>
      <c r="F547" s="672"/>
      <c r="G547" s="5"/>
      <c r="H547" s="6"/>
      <c r="I547" s="2"/>
      <c r="J547" s="3"/>
      <c r="K547" s="3"/>
      <c r="L547" s="788"/>
    </row>
    <row r="548" spans="1:12" s="25" customFormat="1" x14ac:dyDescent="0.3">
      <c r="A548" s="5"/>
      <c r="B548" s="13"/>
      <c r="C548" s="14"/>
      <c r="D548" s="15"/>
      <c r="E548" s="15"/>
      <c r="F548" s="672"/>
      <c r="G548" s="5"/>
      <c r="H548" s="6"/>
      <c r="I548" s="2"/>
      <c r="J548" s="3"/>
      <c r="K548" s="3"/>
      <c r="L548" s="788"/>
    </row>
    <row r="549" spans="1:12" s="25" customFormat="1" x14ac:dyDescent="0.3">
      <c r="A549" s="1068"/>
      <c r="B549" s="13"/>
      <c r="C549" s="14" t="s">
        <v>136</v>
      </c>
      <c r="D549" s="15">
        <f>+D546+D532</f>
        <v>545</v>
      </c>
      <c r="E549" s="15">
        <f>+E546+E532</f>
        <v>1541.7800000000002</v>
      </c>
      <c r="F549" s="672"/>
      <c r="G549" s="3"/>
      <c r="H549" s="3"/>
      <c r="I549" s="3" t="s">
        <v>136</v>
      </c>
      <c r="J549" s="3">
        <f>+J546+J532</f>
        <v>564</v>
      </c>
      <c r="K549" s="3">
        <f>+K546+K532</f>
        <v>1571.5200000000002</v>
      </c>
      <c r="L549" s="788"/>
    </row>
    <row r="550" spans="1:12" s="25" customFormat="1" ht="18.75" customHeight="1" x14ac:dyDescent="0.3">
      <c r="B550" s="32"/>
      <c r="C550" s="32"/>
      <c r="D550" s="257"/>
      <c r="E550" s="478"/>
      <c r="F550" s="672"/>
      <c r="H550" s="20"/>
      <c r="I550" s="20"/>
      <c r="K550" s="24"/>
      <c r="L550" s="788"/>
    </row>
    <row r="551" spans="1:12" s="25" customFormat="1" ht="18.75" customHeight="1" x14ac:dyDescent="0.3">
      <c r="B551" s="32"/>
      <c r="C551" s="32"/>
      <c r="D551" s="257"/>
      <c r="E551" s="478"/>
      <c r="F551" s="645"/>
      <c r="H551" s="20"/>
      <c r="I551" s="20"/>
      <c r="K551" s="24"/>
      <c r="L551" s="788"/>
    </row>
    <row r="552" spans="1:12" s="25" customFormat="1" x14ac:dyDescent="0.3">
      <c r="A552" s="461"/>
      <c r="B552" s="471"/>
      <c r="C552" s="471"/>
      <c r="D552" s="471"/>
      <c r="E552" s="471"/>
      <c r="F552" s="675"/>
      <c r="G552" s="259"/>
      <c r="H552" s="473"/>
      <c r="I552" s="473"/>
      <c r="J552" s="473"/>
      <c r="K552" s="473"/>
      <c r="L552" s="788"/>
    </row>
    <row r="553" spans="1:12" s="25" customFormat="1" x14ac:dyDescent="0.3">
      <c r="A553" s="461"/>
      <c r="B553" s="259"/>
      <c r="C553" s="472"/>
      <c r="D553" s="473"/>
      <c r="E553" s="473"/>
      <c r="F553" s="674"/>
      <c r="G553" s="473"/>
      <c r="H553" s="473"/>
      <c r="I553" s="473"/>
      <c r="J553" s="473"/>
      <c r="K553" s="473"/>
      <c r="L553" s="788"/>
    </row>
    <row r="554" spans="1:12" s="25" customFormat="1" ht="18.75" customHeight="1" x14ac:dyDescent="0.3">
      <c r="B554" s="260" t="s">
        <v>130</v>
      </c>
      <c r="C554" s="257"/>
      <c r="D554" s="261" t="s">
        <v>131</v>
      </c>
      <c r="E554" s="32"/>
      <c r="F554" s="645"/>
      <c r="G554" s="257"/>
      <c r="H554" s="260" t="s">
        <v>130</v>
      </c>
      <c r="I554" s="257"/>
      <c r="J554" s="261" t="s">
        <v>131</v>
      </c>
      <c r="K554" s="32"/>
      <c r="L554" s="788"/>
    </row>
    <row r="555" spans="1:12" s="25" customFormat="1" ht="51.75" customHeight="1" x14ac:dyDescent="0.3">
      <c r="B555" s="262" t="s">
        <v>132</v>
      </c>
      <c r="C555" s="257"/>
      <c r="D555" s="262" t="s">
        <v>140</v>
      </c>
      <c r="E555" s="263"/>
      <c r="F555" s="645"/>
      <c r="G555" s="257"/>
      <c r="H555" s="262" t="s">
        <v>139</v>
      </c>
      <c r="I555" s="257"/>
      <c r="J555" s="262" t="s">
        <v>140</v>
      </c>
      <c r="K555" s="263"/>
      <c r="L555" s="788"/>
    </row>
    <row r="556" spans="1:12" s="25" customFormat="1" x14ac:dyDescent="0.3">
      <c r="B556" s="32"/>
      <c r="C556" s="32"/>
      <c r="D556" s="32"/>
      <c r="E556" s="32"/>
      <c r="F556" s="670"/>
      <c r="G556" s="257"/>
      <c r="H556" s="32"/>
      <c r="I556" s="32"/>
      <c r="J556" s="32"/>
      <c r="K556" s="32"/>
      <c r="L556" s="788"/>
    </row>
    <row r="557" spans="1:12" x14ac:dyDescent="0.3">
      <c r="A557" s="848"/>
      <c r="B557" s="849"/>
      <c r="C557" s="849"/>
      <c r="D557" s="849"/>
      <c r="E557" s="849"/>
      <c r="F557" s="606"/>
      <c r="G557" s="848"/>
      <c r="H557" s="849"/>
      <c r="I557" s="849"/>
      <c r="J557" s="849"/>
      <c r="K557" s="849"/>
    </row>
    <row r="558" spans="1:12" s="25" customFormat="1" ht="18.75" customHeight="1" x14ac:dyDescent="0.3">
      <c r="A558" s="96"/>
      <c r="B558" s="19"/>
      <c r="C558" s="19"/>
      <c r="D558" s="19"/>
      <c r="E558" s="19"/>
      <c r="F558" s="606"/>
      <c r="G558" s="96"/>
      <c r="H558" s="19"/>
      <c r="I558" s="19"/>
      <c r="J558" s="19"/>
      <c r="K558" s="19"/>
      <c r="L558" s="788"/>
    </row>
    <row r="559" spans="1:12" x14ac:dyDescent="0.3">
      <c r="A559" s="25"/>
      <c r="F559" s="606"/>
      <c r="G559" s="25"/>
    </row>
    <row r="560" spans="1:12" s="25" customFormat="1" ht="18.75" customHeight="1" x14ac:dyDescent="0.3">
      <c r="B560" s="22" t="s">
        <v>115</v>
      </c>
      <c r="C560" s="20"/>
      <c r="D560" s="20"/>
      <c r="E560" s="20"/>
      <c r="F560" s="606"/>
      <c r="H560" s="22" t="s">
        <v>115</v>
      </c>
      <c r="I560" s="20"/>
      <c r="J560" s="20"/>
      <c r="K560" s="20"/>
      <c r="L560" s="788"/>
    </row>
    <row r="561" spans="1:16" s="25" customFormat="1" ht="18.75" customHeight="1" x14ac:dyDescent="0.3">
      <c r="B561" s="22" t="s">
        <v>137</v>
      </c>
      <c r="C561" s="20"/>
      <c r="D561" s="20"/>
      <c r="E561" s="20"/>
      <c r="F561" s="606"/>
      <c r="H561" s="22" t="s">
        <v>138</v>
      </c>
      <c r="I561" s="20"/>
      <c r="J561" s="20"/>
      <c r="K561" s="20"/>
      <c r="L561" s="788"/>
    </row>
    <row r="562" spans="1:16" s="25" customFormat="1" ht="18.75" customHeight="1" x14ac:dyDescent="0.3">
      <c r="B562" s="20"/>
      <c r="C562" s="20"/>
      <c r="D562" s="20"/>
      <c r="E562" s="20"/>
      <c r="F562" s="606"/>
      <c r="H562" s="20"/>
      <c r="I562" s="20"/>
      <c r="J562" s="20"/>
      <c r="K562" s="20"/>
      <c r="L562" s="788"/>
    </row>
    <row r="563" spans="1:16" s="25" customFormat="1" ht="18.75" customHeight="1" x14ac:dyDescent="0.3">
      <c r="B563" s="20"/>
      <c r="C563" s="20"/>
      <c r="E563" s="603" t="s">
        <v>116</v>
      </c>
      <c r="F563" s="606"/>
      <c r="H563" s="20"/>
      <c r="I563" s="20"/>
      <c r="K563" s="603" t="s">
        <v>116</v>
      </c>
      <c r="L563" s="789"/>
      <c r="M563" s="603"/>
      <c r="N563" s="603"/>
      <c r="O563" s="603"/>
      <c r="P563" s="603"/>
    </row>
    <row r="564" spans="1:16" s="25" customFormat="1" ht="18.75" customHeight="1" x14ac:dyDescent="0.3">
      <c r="B564" s="20"/>
      <c r="C564" s="20"/>
      <c r="E564" s="603" t="s">
        <v>134</v>
      </c>
      <c r="F564" s="606"/>
      <c r="H564" s="20"/>
      <c r="I564" s="20"/>
      <c r="K564" s="603" t="s">
        <v>134</v>
      </c>
      <c r="L564" s="789"/>
      <c r="M564" s="603"/>
      <c r="N564" s="603"/>
      <c r="O564" s="603"/>
      <c r="P564" s="603"/>
    </row>
    <row r="565" spans="1:16" s="25" customFormat="1" ht="18.75" customHeight="1" x14ac:dyDescent="0.3">
      <c r="B565" s="20"/>
      <c r="C565" s="20"/>
      <c r="E565" s="603" t="s">
        <v>117</v>
      </c>
      <c r="F565" s="606"/>
      <c r="H565" s="20"/>
      <c r="I565" s="20"/>
      <c r="K565" s="603" t="s">
        <v>117</v>
      </c>
      <c r="L565" s="789"/>
      <c r="M565" s="603"/>
      <c r="N565" s="603"/>
      <c r="O565" s="603"/>
      <c r="P565" s="603"/>
    </row>
    <row r="566" spans="1:16" s="25" customFormat="1" ht="18.75" customHeight="1" x14ac:dyDescent="0.3">
      <c r="B566" s="20"/>
      <c r="C566" s="20"/>
      <c r="E566" s="603" t="s">
        <v>417</v>
      </c>
      <c r="F566" s="606"/>
      <c r="H566" s="20"/>
      <c r="I566" s="20"/>
      <c r="K566" s="603" t="s">
        <v>417</v>
      </c>
      <c r="L566" s="789"/>
      <c r="M566" s="603"/>
      <c r="N566" s="603"/>
      <c r="O566" s="603"/>
      <c r="P566" s="603"/>
    </row>
    <row r="567" spans="1:16" s="25" customFormat="1" ht="18.75" customHeight="1" x14ac:dyDescent="0.3">
      <c r="B567" s="20"/>
      <c r="C567" s="20"/>
      <c r="D567" s="20"/>
      <c r="E567" s="20"/>
      <c r="F567" s="656"/>
      <c r="I567" s="20"/>
      <c r="J567" s="20"/>
      <c r="K567" s="20"/>
      <c r="L567" s="788"/>
    </row>
    <row r="568" spans="1:16" s="25" customFormat="1" ht="18.75" customHeight="1" x14ac:dyDescent="0.3">
      <c r="B568" s="20"/>
      <c r="C568" s="20"/>
      <c r="D568" s="20"/>
      <c r="E568" s="20"/>
      <c r="F568" s="656"/>
      <c r="H568" s="20"/>
      <c r="I568" s="20"/>
      <c r="J568" s="20"/>
      <c r="K568" s="20"/>
      <c r="L568" s="788"/>
    </row>
    <row r="569" spans="1:16" s="25" customFormat="1" ht="18.75" customHeight="1" x14ac:dyDescent="0.3">
      <c r="B569" s="20"/>
      <c r="C569" s="20"/>
      <c r="D569" s="20"/>
      <c r="E569" s="20"/>
      <c r="F569" s="656"/>
      <c r="H569" s="20"/>
      <c r="I569" s="20"/>
      <c r="J569" s="20"/>
      <c r="K569" s="20"/>
      <c r="L569" s="788"/>
    </row>
    <row r="570" spans="1:16" s="25" customFormat="1" ht="18.75" customHeight="1" x14ac:dyDescent="0.3">
      <c r="B570" s="1612" t="s">
        <v>119</v>
      </c>
      <c r="C570" s="1612"/>
      <c r="D570" s="1612"/>
      <c r="E570" s="26"/>
      <c r="F570" s="606"/>
      <c r="H570" s="1612" t="s">
        <v>119</v>
      </c>
      <c r="I570" s="1612"/>
      <c r="J570" s="1612"/>
      <c r="K570" s="26"/>
      <c r="L570" s="788"/>
    </row>
    <row r="571" spans="1:16" s="25" customFormat="1" ht="18.75" customHeight="1" x14ac:dyDescent="0.3">
      <c r="B571" s="1610">
        <v>45397</v>
      </c>
      <c r="C571" s="1610"/>
      <c r="D571" s="1610"/>
      <c r="E571" s="27"/>
      <c r="F571" s="606"/>
      <c r="H571" s="1610">
        <f>B571</f>
        <v>45397</v>
      </c>
      <c r="I571" s="1610"/>
      <c r="J571" s="1610"/>
      <c r="K571" s="27"/>
      <c r="L571" s="788"/>
    </row>
    <row r="572" spans="1:16" s="25" customFormat="1" ht="18.75" customHeight="1" x14ac:dyDescent="0.3">
      <c r="B572" s="20"/>
      <c r="C572" s="20"/>
      <c r="D572" s="20"/>
      <c r="E572" s="27"/>
      <c r="F572" s="606"/>
      <c r="H572" s="20"/>
      <c r="I572" s="20"/>
      <c r="J572" s="20"/>
      <c r="K572" s="27"/>
      <c r="L572" s="788"/>
    </row>
    <row r="573" spans="1:16" s="25" customFormat="1" ht="18.75" customHeight="1" x14ac:dyDescent="0.3">
      <c r="B573" s="1242"/>
      <c r="C573" s="20"/>
      <c r="D573" s="20"/>
      <c r="E573" s="27"/>
      <c r="F573" s="606"/>
      <c r="H573" s="1242"/>
      <c r="I573" s="20"/>
      <c r="J573" s="20"/>
      <c r="K573" s="27"/>
      <c r="L573" s="788"/>
    </row>
    <row r="574" spans="1:16" s="25" customFormat="1" ht="18.75" customHeight="1" x14ac:dyDescent="0.3">
      <c r="A574" s="28" t="s">
        <v>120</v>
      </c>
      <c r="B574" s="29" t="s">
        <v>121</v>
      </c>
      <c r="C574" s="1611" t="s">
        <v>122</v>
      </c>
      <c r="D574" s="1611"/>
      <c r="E574" s="1611"/>
      <c r="F574" s="606"/>
      <c r="G574" s="28" t="s">
        <v>120</v>
      </c>
      <c r="H574" s="29" t="s">
        <v>121</v>
      </c>
      <c r="I574" s="1611" t="s">
        <v>123</v>
      </c>
      <c r="J574" s="1611"/>
      <c r="K574" s="1611"/>
      <c r="L574" s="788"/>
    </row>
    <row r="575" spans="1:16" s="25" customFormat="1" ht="18.75" customHeight="1" x14ac:dyDescent="0.3">
      <c r="A575" s="28" t="s">
        <v>124</v>
      </c>
      <c r="B575" s="28" t="s">
        <v>265</v>
      </c>
      <c r="C575" s="29" t="s">
        <v>125</v>
      </c>
      <c r="D575" s="1243" t="s">
        <v>126</v>
      </c>
      <c r="E575" s="1243" t="s">
        <v>127</v>
      </c>
      <c r="F575" s="606"/>
      <c r="G575" s="28" t="s">
        <v>124</v>
      </c>
      <c r="H575" s="28" t="s">
        <v>265</v>
      </c>
      <c r="I575" s="29" t="s">
        <v>125</v>
      </c>
      <c r="J575" s="1243" t="s">
        <v>126</v>
      </c>
      <c r="K575" s="1243" t="s">
        <v>127</v>
      </c>
      <c r="L575" s="788"/>
    </row>
    <row r="576" spans="1:16" s="8" customFormat="1" x14ac:dyDescent="0.3">
      <c r="A576" s="1243" t="s">
        <v>8</v>
      </c>
      <c r="B576" s="6" t="s">
        <v>47</v>
      </c>
      <c r="C576" s="2" t="s">
        <v>46</v>
      </c>
      <c r="D576" s="3">
        <v>40</v>
      </c>
      <c r="E576" s="3">
        <v>206.2</v>
      </c>
      <c r="F576" s="605"/>
      <c r="G576" s="1243" t="s">
        <v>8</v>
      </c>
      <c r="H576" s="6" t="s">
        <v>47</v>
      </c>
      <c r="I576" s="2" t="s">
        <v>46</v>
      </c>
      <c r="J576" s="3">
        <v>40</v>
      </c>
      <c r="K576" s="3">
        <v>206.2</v>
      </c>
      <c r="L576" s="786"/>
    </row>
    <row r="577" spans="1:12" s="50" customFormat="1" x14ac:dyDescent="0.3">
      <c r="A577" s="1243" t="s">
        <v>3</v>
      </c>
      <c r="B577" s="6" t="s">
        <v>64</v>
      </c>
      <c r="C577" s="2" t="s">
        <v>65</v>
      </c>
      <c r="D577" s="3">
        <v>13.5</v>
      </c>
      <c r="E577" s="3">
        <v>75</v>
      </c>
      <c r="F577" s="1057"/>
      <c r="G577" s="1243" t="s">
        <v>3</v>
      </c>
      <c r="H577" s="6" t="s">
        <v>64</v>
      </c>
      <c r="I577" s="2" t="s">
        <v>65</v>
      </c>
      <c r="J577" s="3">
        <v>13.5</v>
      </c>
      <c r="K577" s="3">
        <v>75</v>
      </c>
      <c r="L577" s="786"/>
    </row>
    <row r="578" spans="1:12" s="25" customFormat="1" x14ac:dyDescent="0.3">
      <c r="A578" s="1243" t="s">
        <v>0</v>
      </c>
      <c r="B578" s="6" t="s">
        <v>102</v>
      </c>
      <c r="C578" s="2" t="s">
        <v>68</v>
      </c>
      <c r="D578" s="3">
        <v>30</v>
      </c>
      <c r="E578" s="3">
        <v>84</v>
      </c>
      <c r="F578" s="908"/>
      <c r="G578" s="1243" t="s">
        <v>0</v>
      </c>
      <c r="H578" s="6" t="s">
        <v>102</v>
      </c>
      <c r="I578" s="2" t="s">
        <v>68</v>
      </c>
      <c r="J578" s="3">
        <v>30</v>
      </c>
      <c r="K578" s="3">
        <v>84</v>
      </c>
      <c r="L578" s="788"/>
    </row>
    <row r="579" spans="1:12" s="25" customFormat="1" x14ac:dyDescent="0.3">
      <c r="A579" s="5">
        <v>4</v>
      </c>
      <c r="B579" s="6" t="s">
        <v>114</v>
      </c>
      <c r="C579" s="2" t="s">
        <v>2</v>
      </c>
      <c r="D579" s="3">
        <v>6</v>
      </c>
      <c r="E579" s="3">
        <v>28</v>
      </c>
      <c r="F579" s="606"/>
      <c r="G579" s="5">
        <v>4</v>
      </c>
      <c r="H579" s="6" t="s">
        <v>114</v>
      </c>
      <c r="I579" s="2" t="s">
        <v>2</v>
      </c>
      <c r="J579" s="3">
        <v>6</v>
      </c>
      <c r="K579" s="3">
        <v>28</v>
      </c>
      <c r="L579" s="788"/>
    </row>
    <row r="580" spans="1:12" s="50" customFormat="1" x14ac:dyDescent="0.3">
      <c r="A580" s="1243" t="s">
        <v>23</v>
      </c>
      <c r="B580" s="6" t="s">
        <v>107</v>
      </c>
      <c r="C580" s="2" t="s">
        <v>414</v>
      </c>
      <c r="D580" s="3">
        <v>6.8</v>
      </c>
      <c r="E580" s="3">
        <v>186.4</v>
      </c>
      <c r="F580" s="606"/>
      <c r="G580" s="1243" t="s">
        <v>23</v>
      </c>
      <c r="H580" s="6" t="s">
        <v>107</v>
      </c>
      <c r="I580" s="2" t="s">
        <v>414</v>
      </c>
      <c r="J580" s="3">
        <v>6.8</v>
      </c>
      <c r="K580" s="3">
        <v>186.4</v>
      </c>
      <c r="L580" s="786"/>
    </row>
    <row r="581" spans="1:12" s="50" customFormat="1" x14ac:dyDescent="0.3">
      <c r="A581" s="1243" t="s">
        <v>51</v>
      </c>
      <c r="B581" s="6" t="s">
        <v>262</v>
      </c>
      <c r="C581" s="2" t="s">
        <v>5</v>
      </c>
      <c r="D581" s="3">
        <v>55</v>
      </c>
      <c r="E581" s="3">
        <v>168</v>
      </c>
      <c r="F581" s="606"/>
      <c r="G581" s="1243" t="s">
        <v>51</v>
      </c>
      <c r="H581" s="6" t="s">
        <v>262</v>
      </c>
      <c r="I581" s="2" t="s">
        <v>5</v>
      </c>
      <c r="J581" s="3">
        <v>55</v>
      </c>
      <c r="K581" s="3">
        <v>168</v>
      </c>
      <c r="L581" s="786" t="s">
        <v>473</v>
      </c>
    </row>
    <row r="582" spans="1:12" s="25" customFormat="1" x14ac:dyDescent="0.3">
      <c r="A582" s="5">
        <v>7</v>
      </c>
      <c r="B582" s="6" t="s">
        <v>80</v>
      </c>
      <c r="C582" s="2" t="s">
        <v>5</v>
      </c>
      <c r="D582" s="3">
        <v>30</v>
      </c>
      <c r="E582" s="3">
        <v>124.6</v>
      </c>
      <c r="F582" s="1060"/>
      <c r="G582" s="5">
        <v>7</v>
      </c>
      <c r="H582" s="6" t="s">
        <v>80</v>
      </c>
      <c r="I582" s="2" t="s">
        <v>5</v>
      </c>
      <c r="J582" s="3">
        <v>30</v>
      </c>
      <c r="K582" s="3">
        <v>124.6</v>
      </c>
      <c r="L582" s="788"/>
    </row>
    <row r="583" spans="1:12" s="25" customFormat="1" x14ac:dyDescent="0.3">
      <c r="A583" s="5"/>
      <c r="B583" s="6"/>
      <c r="C583" s="2"/>
      <c r="D583" s="3"/>
      <c r="E583" s="3"/>
      <c r="F583" s="593"/>
      <c r="G583" s="5"/>
      <c r="H583" s="6"/>
      <c r="I583" s="2"/>
      <c r="J583" s="3"/>
      <c r="K583" s="3"/>
      <c r="L583" s="788"/>
    </row>
    <row r="584" spans="1:12" s="25" customFormat="1" x14ac:dyDescent="0.3">
      <c r="A584" s="5"/>
      <c r="B584" s="6"/>
      <c r="C584" s="2" t="s">
        <v>128</v>
      </c>
      <c r="D584" s="3">
        <f>SUM(D576:D582)</f>
        <v>181.3</v>
      </c>
      <c r="E584" s="3">
        <f>SUM(E576:E582)</f>
        <v>872.2</v>
      </c>
      <c r="F584" s="593"/>
      <c r="G584" s="5"/>
      <c r="H584" s="6"/>
      <c r="I584" s="2" t="s">
        <v>128</v>
      </c>
      <c r="J584" s="3">
        <f>SUM(J576:J582)</f>
        <v>181.3</v>
      </c>
      <c r="K584" s="3">
        <f>SUM(K576:K582)</f>
        <v>872.2</v>
      </c>
      <c r="L584" s="788"/>
    </row>
    <row r="585" spans="1:12" s="25" customFormat="1" hidden="1" x14ac:dyDescent="0.3">
      <c r="A585" s="5"/>
      <c r="B585" s="6"/>
      <c r="C585" s="2"/>
      <c r="D585" s="3"/>
      <c r="E585" s="3"/>
      <c r="F585" s="593"/>
      <c r="G585" s="5"/>
      <c r="H585" s="6"/>
      <c r="I585" s="2"/>
      <c r="J585" s="3"/>
      <c r="K585" s="3"/>
      <c r="L585" s="788"/>
    </row>
    <row r="586" spans="1:12" s="25" customFormat="1" hidden="1" x14ac:dyDescent="0.3">
      <c r="A586" s="5">
        <v>1</v>
      </c>
      <c r="B586" s="6" t="s">
        <v>1</v>
      </c>
      <c r="C586" s="2" t="s">
        <v>5</v>
      </c>
      <c r="D586" s="3">
        <v>200</v>
      </c>
      <c r="E586" s="3">
        <v>86</v>
      </c>
      <c r="F586" s="593"/>
      <c r="G586" s="5">
        <v>1</v>
      </c>
      <c r="H586" s="6" t="s">
        <v>1</v>
      </c>
      <c r="I586" s="2" t="s">
        <v>5</v>
      </c>
      <c r="J586" s="3">
        <v>200</v>
      </c>
      <c r="K586" s="3">
        <v>86</v>
      </c>
      <c r="L586" s="788"/>
    </row>
    <row r="587" spans="1:12" s="25" customFormat="1" hidden="1" x14ac:dyDescent="0.3">
      <c r="A587" s="5">
        <v>2</v>
      </c>
      <c r="B587" s="6" t="s">
        <v>238</v>
      </c>
      <c r="C587" s="2" t="s">
        <v>251</v>
      </c>
      <c r="D587" s="3">
        <v>225</v>
      </c>
      <c r="E587" s="3">
        <v>114</v>
      </c>
      <c r="F587" s="593"/>
      <c r="G587" s="5">
        <v>2</v>
      </c>
      <c r="H587" s="6" t="s">
        <v>238</v>
      </c>
      <c r="I587" s="2" t="s">
        <v>251</v>
      </c>
      <c r="J587" s="3">
        <v>225</v>
      </c>
      <c r="K587" s="3">
        <v>114</v>
      </c>
      <c r="L587" s="788"/>
    </row>
    <row r="588" spans="1:12" s="25" customFormat="1" hidden="1" x14ac:dyDescent="0.3">
      <c r="A588" s="5">
        <v>3</v>
      </c>
      <c r="B588" s="6" t="s">
        <v>93</v>
      </c>
      <c r="C588" s="2" t="s">
        <v>5</v>
      </c>
      <c r="D588" s="3">
        <v>135</v>
      </c>
      <c r="E588" s="3">
        <v>94.25</v>
      </c>
      <c r="F588" s="593"/>
      <c r="G588" s="5">
        <v>3</v>
      </c>
      <c r="H588" s="6" t="s">
        <v>93</v>
      </c>
      <c r="I588" s="2" t="s">
        <v>5</v>
      </c>
      <c r="J588" s="3">
        <v>135</v>
      </c>
      <c r="K588" s="3">
        <v>94.25</v>
      </c>
      <c r="L588" s="788"/>
    </row>
    <row r="589" spans="1:12" s="25" customFormat="1" hidden="1" x14ac:dyDescent="0.3">
      <c r="A589" s="5">
        <v>4</v>
      </c>
      <c r="B589" s="6" t="s">
        <v>253</v>
      </c>
      <c r="C589" s="2" t="s">
        <v>218</v>
      </c>
      <c r="D589" s="3">
        <v>125</v>
      </c>
      <c r="E589" s="3">
        <v>146.4</v>
      </c>
      <c r="F589" s="593"/>
      <c r="G589" s="5">
        <v>4</v>
      </c>
      <c r="H589" s="6" t="s">
        <v>253</v>
      </c>
      <c r="I589" s="2" t="s">
        <v>218</v>
      </c>
      <c r="J589" s="3">
        <v>125</v>
      </c>
      <c r="K589" s="3">
        <v>146.4</v>
      </c>
      <c r="L589" s="788"/>
    </row>
    <row r="590" spans="1:12" s="25" customFormat="1" hidden="1" x14ac:dyDescent="0.3">
      <c r="A590" s="5">
        <v>5</v>
      </c>
      <c r="B590" s="6" t="s">
        <v>255</v>
      </c>
      <c r="C590" s="2" t="s">
        <v>218</v>
      </c>
      <c r="D590" s="3">
        <v>80</v>
      </c>
      <c r="E590" s="3">
        <v>105.16</v>
      </c>
      <c r="F590" s="593"/>
      <c r="G590" s="5">
        <v>5</v>
      </c>
      <c r="H590" s="6" t="s">
        <v>255</v>
      </c>
      <c r="I590" s="2" t="s">
        <v>218</v>
      </c>
      <c r="J590" s="3">
        <v>80</v>
      </c>
      <c r="K590" s="3">
        <v>105.16</v>
      </c>
      <c r="L590" s="788"/>
    </row>
    <row r="591" spans="1:12" s="25" customFormat="1" hidden="1" x14ac:dyDescent="0.3">
      <c r="A591" s="5">
        <v>6</v>
      </c>
      <c r="B591" s="6" t="s">
        <v>252</v>
      </c>
      <c r="C591" s="2" t="s">
        <v>251</v>
      </c>
      <c r="D591" s="3">
        <v>105</v>
      </c>
      <c r="E591" s="3">
        <v>142</v>
      </c>
      <c r="F591" s="593"/>
      <c r="G591" s="5">
        <v>6</v>
      </c>
      <c r="H591" s="6" t="s">
        <v>252</v>
      </c>
      <c r="I591" s="2" t="s">
        <v>251</v>
      </c>
      <c r="J591" s="3">
        <v>105</v>
      </c>
      <c r="K591" s="3">
        <v>142</v>
      </c>
      <c r="L591" s="788"/>
    </row>
    <row r="592" spans="1:12" s="25" customFormat="1" hidden="1" x14ac:dyDescent="0.3">
      <c r="A592" s="5">
        <v>7</v>
      </c>
      <c r="B592" s="6" t="s">
        <v>254</v>
      </c>
      <c r="C592" s="2" t="s">
        <v>218</v>
      </c>
      <c r="D592" s="3">
        <v>120</v>
      </c>
      <c r="E592" s="3">
        <v>144</v>
      </c>
      <c r="F592" s="593"/>
      <c r="G592" s="5">
        <v>7</v>
      </c>
      <c r="H592" s="6" t="s">
        <v>254</v>
      </c>
      <c r="I592" s="2" t="s">
        <v>218</v>
      </c>
      <c r="J592" s="3">
        <v>120</v>
      </c>
      <c r="K592" s="3">
        <v>144</v>
      </c>
      <c r="L592" s="788"/>
    </row>
    <row r="593" spans="1:12" s="25" customFormat="1" hidden="1" x14ac:dyDescent="0.3">
      <c r="A593" s="5">
        <v>8</v>
      </c>
      <c r="B593" s="6" t="s">
        <v>31</v>
      </c>
      <c r="C593" s="2" t="s">
        <v>5</v>
      </c>
      <c r="D593" s="3">
        <v>55</v>
      </c>
      <c r="E593" s="3">
        <v>88</v>
      </c>
      <c r="F593" s="593"/>
      <c r="G593" s="5">
        <v>8</v>
      </c>
      <c r="H593" s="6" t="s">
        <v>31</v>
      </c>
      <c r="I593" s="2" t="s">
        <v>5</v>
      </c>
      <c r="J593" s="3">
        <v>55</v>
      </c>
      <c r="K593" s="3">
        <v>88</v>
      </c>
      <c r="L593" s="788"/>
    </row>
    <row r="594" spans="1:12" s="50" customFormat="1" hidden="1" x14ac:dyDescent="0.3">
      <c r="A594" s="1243"/>
      <c r="B594" s="1"/>
      <c r="C594" s="1243"/>
      <c r="D594" s="7"/>
      <c r="E594" s="7"/>
      <c r="F594" s="593"/>
      <c r="G594" s="1243"/>
      <c r="H594" s="1"/>
      <c r="I594" s="1243"/>
      <c r="J594" s="7"/>
      <c r="K594" s="7"/>
      <c r="L594" s="792"/>
    </row>
    <row r="595" spans="1:12" s="25" customFormat="1" hidden="1" x14ac:dyDescent="0.3">
      <c r="A595" s="5"/>
      <c r="B595" s="6"/>
      <c r="C595" s="2" t="s">
        <v>128</v>
      </c>
      <c r="D595" s="3">
        <v>1045</v>
      </c>
      <c r="E595" s="3">
        <v>919.81</v>
      </c>
      <c r="F595" s="593"/>
      <c r="G595" s="5"/>
      <c r="H595" s="6"/>
      <c r="I595" s="2" t="s">
        <v>128</v>
      </c>
      <c r="J595" s="3">
        <v>1045</v>
      </c>
      <c r="K595" s="3">
        <v>919.81</v>
      </c>
      <c r="L595" s="788"/>
    </row>
    <row r="596" spans="1:12" s="25" customFormat="1" hidden="1" x14ac:dyDescent="0.3">
      <c r="A596" s="5"/>
      <c r="B596" s="6"/>
      <c r="C596" s="2"/>
      <c r="D596" s="3"/>
      <c r="E596" s="3"/>
      <c r="F596" s="593"/>
      <c r="G596" s="5"/>
      <c r="H596" s="6"/>
      <c r="I596" s="2"/>
      <c r="J596" s="3"/>
      <c r="K596" s="3"/>
      <c r="L596" s="788"/>
    </row>
    <row r="597" spans="1:12" s="25" customFormat="1" x14ac:dyDescent="0.3">
      <c r="A597" s="5"/>
      <c r="B597" s="6"/>
      <c r="C597" s="2"/>
      <c r="D597" s="3"/>
      <c r="E597" s="3"/>
      <c r="F597" s="593"/>
      <c r="G597" s="5"/>
      <c r="H597" s="6"/>
      <c r="I597" s="2"/>
      <c r="J597" s="3"/>
      <c r="K597" s="3"/>
      <c r="L597" s="788"/>
    </row>
    <row r="598" spans="1:12" s="25" customFormat="1" x14ac:dyDescent="0.3">
      <c r="A598" s="5"/>
      <c r="B598" s="6"/>
      <c r="C598" s="2"/>
      <c r="D598" s="3"/>
      <c r="E598" s="3"/>
      <c r="F598" s="593"/>
      <c r="G598" s="5"/>
      <c r="H598" s="6"/>
      <c r="I598" s="2"/>
      <c r="J598" s="3"/>
      <c r="K598" s="3"/>
      <c r="L598" s="788"/>
    </row>
    <row r="599" spans="1:12" s="25" customFormat="1" x14ac:dyDescent="0.3">
      <c r="A599" s="28" t="s">
        <v>124</v>
      </c>
      <c r="B599" s="3" t="s">
        <v>259</v>
      </c>
      <c r="C599" s="2" t="s">
        <v>125</v>
      </c>
      <c r="D599" s="3" t="s">
        <v>126</v>
      </c>
      <c r="E599" s="3" t="s">
        <v>127</v>
      </c>
      <c r="F599" s="593"/>
      <c r="G599" s="28" t="s">
        <v>124</v>
      </c>
      <c r="H599" s="3" t="s">
        <v>247</v>
      </c>
      <c r="I599" s="2" t="s">
        <v>125</v>
      </c>
      <c r="J599" s="3" t="s">
        <v>126</v>
      </c>
      <c r="K599" s="3" t="s">
        <v>127</v>
      </c>
      <c r="L599" s="788"/>
    </row>
    <row r="600" spans="1:12" s="25" customFormat="1" ht="19.5" customHeight="1" x14ac:dyDescent="0.3">
      <c r="A600" s="1243" t="s">
        <v>8</v>
      </c>
      <c r="B600" s="6" t="s">
        <v>350</v>
      </c>
      <c r="C600" s="2" t="s">
        <v>9</v>
      </c>
      <c r="D600" s="3">
        <v>60</v>
      </c>
      <c r="E600" s="3">
        <v>122</v>
      </c>
      <c r="F600" s="593"/>
      <c r="G600" s="1243" t="s">
        <v>8</v>
      </c>
      <c r="H600" s="6" t="s">
        <v>350</v>
      </c>
      <c r="I600" s="2" t="s">
        <v>9</v>
      </c>
      <c r="J600" s="3">
        <v>60</v>
      </c>
      <c r="K600" s="3">
        <v>122</v>
      </c>
      <c r="L600" s="788"/>
    </row>
    <row r="601" spans="1:12" s="25" customFormat="1" ht="19.5" customHeight="1" x14ac:dyDescent="0.3">
      <c r="A601" s="1243">
        <v>2</v>
      </c>
      <c r="B601" s="6" t="s">
        <v>105</v>
      </c>
      <c r="C601" s="2" t="s">
        <v>104</v>
      </c>
      <c r="D601" s="3">
        <v>50</v>
      </c>
      <c r="E601" s="3">
        <v>166.1</v>
      </c>
      <c r="F601" s="593"/>
      <c r="G601" s="1243">
        <v>2</v>
      </c>
      <c r="H601" s="6" t="s">
        <v>105</v>
      </c>
      <c r="I601" s="2" t="s">
        <v>104</v>
      </c>
      <c r="J601" s="3">
        <v>50</v>
      </c>
      <c r="K601" s="3">
        <v>166.1</v>
      </c>
      <c r="L601" s="788"/>
    </row>
    <row r="602" spans="1:12" s="50" customFormat="1" x14ac:dyDescent="0.3">
      <c r="A602" s="1243" t="s">
        <v>0</v>
      </c>
      <c r="B602" s="6" t="s">
        <v>260</v>
      </c>
      <c r="C602" s="2" t="s">
        <v>17</v>
      </c>
      <c r="D602" s="3">
        <v>25</v>
      </c>
      <c r="E602" s="3">
        <v>182.25</v>
      </c>
      <c r="F602" s="593"/>
      <c r="G602" s="1243" t="s">
        <v>0</v>
      </c>
      <c r="H602" s="6" t="s">
        <v>260</v>
      </c>
      <c r="I602" s="2" t="s">
        <v>44</v>
      </c>
      <c r="J602" s="3">
        <v>30</v>
      </c>
      <c r="K602" s="3">
        <v>218.7</v>
      </c>
      <c r="L602" s="792"/>
    </row>
    <row r="603" spans="1:12" s="50" customFormat="1" x14ac:dyDescent="0.3">
      <c r="A603" s="1243" t="s">
        <v>77</v>
      </c>
      <c r="B603" s="6" t="s">
        <v>69</v>
      </c>
      <c r="C603" s="2" t="s">
        <v>22</v>
      </c>
      <c r="D603" s="3">
        <v>24</v>
      </c>
      <c r="E603" s="3">
        <v>3.9199999999999995</v>
      </c>
      <c r="F603" s="1060"/>
      <c r="G603" s="1243" t="s">
        <v>77</v>
      </c>
      <c r="H603" s="6" t="s">
        <v>69</v>
      </c>
      <c r="I603" s="2" t="s">
        <v>22</v>
      </c>
      <c r="J603" s="3">
        <v>24</v>
      </c>
      <c r="K603" s="3">
        <v>3.9199999999999995</v>
      </c>
      <c r="L603" s="786"/>
    </row>
    <row r="604" spans="1:12" s="50" customFormat="1" x14ac:dyDescent="0.3">
      <c r="A604" s="1243" t="s">
        <v>23</v>
      </c>
      <c r="B604" s="6" t="s">
        <v>144</v>
      </c>
      <c r="C604" s="2" t="s">
        <v>2</v>
      </c>
      <c r="D604" s="3">
        <v>15</v>
      </c>
      <c r="E604" s="3">
        <v>88</v>
      </c>
      <c r="F604" s="1060"/>
      <c r="G604" s="1243" t="s">
        <v>23</v>
      </c>
      <c r="H604" s="6" t="s">
        <v>144</v>
      </c>
      <c r="I604" s="2" t="s">
        <v>2</v>
      </c>
      <c r="J604" s="3">
        <v>15</v>
      </c>
      <c r="K604" s="3">
        <v>88</v>
      </c>
      <c r="L604" s="792"/>
    </row>
    <row r="605" spans="1:12" s="50" customFormat="1" x14ac:dyDescent="0.3">
      <c r="A605" s="1243" t="s">
        <v>51</v>
      </c>
      <c r="B605" s="6" t="s">
        <v>107</v>
      </c>
      <c r="C605" s="2" t="s">
        <v>14</v>
      </c>
      <c r="D605" s="3">
        <v>3.4</v>
      </c>
      <c r="E605" s="3">
        <v>93.2</v>
      </c>
      <c r="F605" s="593"/>
      <c r="G605" s="1243" t="s">
        <v>51</v>
      </c>
      <c r="H605" s="6" t="s">
        <v>107</v>
      </c>
      <c r="I605" s="2" t="s">
        <v>14</v>
      </c>
      <c r="J605" s="3">
        <v>3.4</v>
      </c>
      <c r="K605" s="3">
        <v>93.2</v>
      </c>
      <c r="L605" s="786"/>
    </row>
    <row r="606" spans="1:12" s="50" customFormat="1" x14ac:dyDescent="0.3">
      <c r="A606" s="1243" t="s">
        <v>15</v>
      </c>
      <c r="B606" s="6" t="s">
        <v>108</v>
      </c>
      <c r="C606" s="2" t="s">
        <v>65</v>
      </c>
      <c r="D606" s="3">
        <v>1.2</v>
      </c>
      <c r="E606" s="3">
        <v>21.5</v>
      </c>
      <c r="F606" s="1060"/>
      <c r="G606" s="1243" t="s">
        <v>15</v>
      </c>
      <c r="H606" s="6" t="s">
        <v>108</v>
      </c>
      <c r="I606" s="2" t="s">
        <v>65</v>
      </c>
      <c r="J606" s="3">
        <v>1.2</v>
      </c>
      <c r="K606" s="3">
        <v>21.5</v>
      </c>
      <c r="L606" s="786"/>
    </row>
    <row r="607" spans="1:12" s="25" customFormat="1" ht="19.5" customHeight="1" x14ac:dyDescent="0.3">
      <c r="A607" s="1243" t="s">
        <v>53</v>
      </c>
      <c r="B607" s="6" t="s">
        <v>225</v>
      </c>
      <c r="C607" s="2" t="s">
        <v>5</v>
      </c>
      <c r="D607" s="3">
        <v>50</v>
      </c>
      <c r="E607" s="3">
        <v>133.5</v>
      </c>
      <c r="F607" s="594"/>
      <c r="G607" s="1243" t="s">
        <v>53</v>
      </c>
      <c r="H607" s="6" t="s">
        <v>225</v>
      </c>
      <c r="I607" s="2" t="s">
        <v>5</v>
      </c>
      <c r="J607" s="3">
        <v>50</v>
      </c>
      <c r="K607" s="3">
        <v>133.5</v>
      </c>
      <c r="L607" s="788"/>
    </row>
    <row r="608" spans="1:12" s="50" customFormat="1" x14ac:dyDescent="0.3">
      <c r="A608" s="5"/>
      <c r="B608" s="6"/>
      <c r="C608" s="2"/>
      <c r="D608" s="3"/>
      <c r="E608" s="3"/>
      <c r="F608" s="657"/>
      <c r="G608" s="5"/>
      <c r="H608" s="6"/>
      <c r="I608" s="2"/>
      <c r="J608" s="3"/>
      <c r="K608" s="3"/>
      <c r="L608" s="792"/>
    </row>
    <row r="609" spans="1:16" s="25" customFormat="1" x14ac:dyDescent="0.3">
      <c r="A609" s="1243"/>
      <c r="B609" s="6"/>
      <c r="C609" s="2" t="s">
        <v>128</v>
      </c>
      <c r="D609" s="3">
        <f>SUM(D600:D608)</f>
        <v>228.6</v>
      </c>
      <c r="E609" s="3">
        <f>SUM(E600:E608)</f>
        <v>810.47</v>
      </c>
      <c r="F609" s="657"/>
      <c r="G609" s="1243"/>
      <c r="H609" s="6"/>
      <c r="I609" s="2" t="s">
        <v>128</v>
      </c>
      <c r="J609" s="3">
        <f>SUM(J600:J608)</f>
        <v>233.6</v>
      </c>
      <c r="K609" s="3">
        <f>SUM(K600:K608)</f>
        <v>846.92000000000007</v>
      </c>
      <c r="L609" s="788"/>
    </row>
    <row r="610" spans="1:16" s="25" customFormat="1" x14ac:dyDescent="0.3">
      <c r="A610" s="5"/>
      <c r="B610" s="6"/>
      <c r="C610" s="2"/>
      <c r="D610" s="3"/>
      <c r="E610" s="3"/>
      <c r="F610" s="657"/>
      <c r="G610" s="5"/>
      <c r="H610" s="6"/>
      <c r="I610" s="2"/>
      <c r="J610" s="3"/>
      <c r="K610" s="3"/>
      <c r="L610" s="788"/>
    </row>
    <row r="611" spans="1:16" s="25" customFormat="1" x14ac:dyDescent="0.3">
      <c r="A611" s="5"/>
      <c r="B611" s="6"/>
      <c r="C611" s="2"/>
      <c r="D611" s="3"/>
      <c r="E611" s="3"/>
      <c r="F611" s="657"/>
      <c r="G611" s="5"/>
      <c r="H611" s="6"/>
      <c r="I611" s="2"/>
      <c r="J611" s="3"/>
      <c r="K611" s="3"/>
      <c r="L611" s="788"/>
    </row>
    <row r="612" spans="1:16" s="25" customFormat="1" x14ac:dyDescent="0.3">
      <c r="A612" s="1243"/>
      <c r="B612" s="6"/>
      <c r="C612" s="2" t="s">
        <v>136</v>
      </c>
      <c r="D612" s="3">
        <f>+D609+D584</f>
        <v>409.9</v>
      </c>
      <c r="E612" s="3">
        <f>+E609+E584</f>
        <v>1682.67</v>
      </c>
      <c r="F612" s="657"/>
      <c r="G612" s="3"/>
      <c r="H612" s="3"/>
      <c r="I612" s="3" t="s">
        <v>136</v>
      </c>
      <c r="J612" s="3">
        <f>+J609+J584</f>
        <v>414.9</v>
      </c>
      <c r="K612" s="3">
        <f>+K609+K584</f>
        <v>1719.1200000000001</v>
      </c>
      <c r="L612" s="788"/>
    </row>
    <row r="613" spans="1:16" s="25" customFormat="1" ht="18.75" customHeight="1" x14ac:dyDescent="0.3">
      <c r="B613" s="20"/>
      <c r="C613" s="20"/>
      <c r="E613" s="24"/>
      <c r="F613" s="657"/>
      <c r="H613" s="20"/>
      <c r="I613" s="20"/>
      <c r="K613" s="24"/>
      <c r="L613" s="788"/>
    </row>
    <row r="614" spans="1:16" s="25" customFormat="1" ht="18.75" customHeight="1" x14ac:dyDescent="0.3">
      <c r="B614" s="20"/>
      <c r="C614" s="20"/>
      <c r="E614" s="24"/>
      <c r="F614" s="606"/>
      <c r="H614" s="20"/>
      <c r="I614" s="20"/>
      <c r="K614" s="24"/>
      <c r="L614" s="788"/>
    </row>
    <row r="615" spans="1:16" s="25" customFormat="1" ht="18.75" customHeight="1" x14ac:dyDescent="0.3">
      <c r="B615" s="20"/>
      <c r="C615" s="20"/>
      <c r="E615" s="24"/>
      <c r="F615" s="606"/>
      <c r="H615" s="20"/>
      <c r="I615" s="20"/>
      <c r="K615" s="24"/>
      <c r="L615" s="789"/>
      <c r="M615" s="603"/>
      <c r="N615" s="603"/>
      <c r="O615" s="603"/>
      <c r="P615" s="603"/>
    </row>
    <row r="616" spans="1:16" s="25" customFormat="1" x14ac:dyDescent="0.3">
      <c r="A616" s="461"/>
      <c r="B616" s="36"/>
      <c r="C616" s="462"/>
      <c r="D616" s="463"/>
      <c r="E616" s="463"/>
      <c r="F616" s="659"/>
      <c r="G616" s="463"/>
      <c r="H616" s="463"/>
      <c r="I616" s="463"/>
      <c r="J616" s="463"/>
      <c r="K616" s="463"/>
      <c r="L616" s="788"/>
    </row>
    <row r="617" spans="1:16" s="25" customFormat="1" ht="18.75" customHeight="1" x14ac:dyDescent="0.3">
      <c r="B617" s="37" t="s">
        <v>130</v>
      </c>
      <c r="D617" s="94" t="s">
        <v>131</v>
      </c>
      <c r="E617" s="20"/>
      <c r="F617" s="606"/>
      <c r="H617" s="37" t="s">
        <v>130</v>
      </c>
      <c r="J617" s="94" t="s">
        <v>131</v>
      </c>
      <c r="K617" s="20"/>
      <c r="L617" s="788"/>
    </row>
    <row r="618" spans="1:16" s="25" customFormat="1" ht="51.75" customHeight="1" x14ac:dyDescent="0.3">
      <c r="B618" s="38" t="s">
        <v>132</v>
      </c>
      <c r="D618" s="38" t="s">
        <v>140</v>
      </c>
      <c r="E618" s="39"/>
      <c r="F618" s="606"/>
      <c r="H618" s="38" t="s">
        <v>139</v>
      </c>
      <c r="J618" s="38" t="s">
        <v>140</v>
      </c>
      <c r="K618" s="39"/>
      <c r="L618" s="788"/>
    </row>
    <row r="619" spans="1:16" s="257" customFormat="1" ht="21" customHeight="1" x14ac:dyDescent="0.3">
      <c r="A619" s="419"/>
      <c r="B619" s="770"/>
      <c r="C619" s="419"/>
      <c r="D619" s="770"/>
      <c r="E619" s="771"/>
      <c r="F619" s="772"/>
      <c r="G619" s="419"/>
      <c r="H619" s="770"/>
      <c r="I619" s="419"/>
      <c r="J619" s="770"/>
      <c r="K619" s="771"/>
      <c r="L619" s="791"/>
    </row>
    <row r="620" spans="1:16" s="25" customFormat="1" ht="22.5" customHeight="1" x14ac:dyDescent="0.3">
      <c r="A620" s="848"/>
      <c r="B620" s="933"/>
      <c r="C620" s="848"/>
      <c r="D620" s="933"/>
      <c r="E620" s="934"/>
      <c r="F620" s="855"/>
      <c r="G620" s="933"/>
      <c r="H620" s="848"/>
      <c r="I620" s="933"/>
      <c r="J620" s="934"/>
      <c r="K620" s="933"/>
      <c r="L620" s="788"/>
    </row>
    <row r="621" spans="1:16" s="25" customFormat="1" ht="18.75" customHeight="1" x14ac:dyDescent="0.3">
      <c r="B621" s="22" t="s">
        <v>115</v>
      </c>
      <c r="C621" s="20"/>
      <c r="D621" s="20"/>
      <c r="E621" s="20"/>
      <c r="F621" s="656"/>
      <c r="H621" s="22" t="s">
        <v>115</v>
      </c>
      <c r="I621" s="20"/>
      <c r="J621" s="20"/>
      <c r="K621" s="20"/>
      <c r="L621" s="788"/>
    </row>
    <row r="622" spans="1:16" s="25" customFormat="1" ht="18.75" customHeight="1" x14ac:dyDescent="0.3">
      <c r="B622" s="22" t="s">
        <v>137</v>
      </c>
      <c r="C622" s="20"/>
      <c r="D622" s="20"/>
      <c r="E622" s="20"/>
      <c r="F622" s="606"/>
      <c r="H622" s="22" t="s">
        <v>138</v>
      </c>
      <c r="I622" s="20"/>
      <c r="J622" s="20"/>
      <c r="K622" s="20"/>
      <c r="L622" s="788"/>
    </row>
    <row r="623" spans="1:16" s="25" customFormat="1" ht="18.75" customHeight="1" x14ac:dyDescent="0.3">
      <c r="B623" s="20"/>
      <c r="C623" s="20"/>
      <c r="D623" s="20"/>
      <c r="E623" s="20"/>
      <c r="F623" s="606"/>
      <c r="H623" s="20"/>
      <c r="I623" s="20"/>
      <c r="J623" s="20"/>
      <c r="K623" s="20"/>
      <c r="L623" s="788"/>
    </row>
    <row r="624" spans="1:16" s="25" customFormat="1" ht="18.75" customHeight="1" x14ac:dyDescent="0.3">
      <c r="B624" s="20"/>
      <c r="C624" s="20"/>
      <c r="E624" s="603" t="s">
        <v>116</v>
      </c>
      <c r="F624" s="606"/>
      <c r="H624" s="20"/>
      <c r="I624" s="20"/>
      <c r="K624" s="603" t="s">
        <v>116</v>
      </c>
      <c r="L624" s="789"/>
      <c r="M624" s="603"/>
      <c r="N624" s="603"/>
      <c r="O624" s="603"/>
      <c r="P624" s="603"/>
    </row>
    <row r="625" spans="1:18" s="25" customFormat="1" ht="18.75" customHeight="1" x14ac:dyDescent="0.3">
      <c r="B625" s="20"/>
      <c r="C625" s="20"/>
      <c r="E625" s="603" t="s">
        <v>134</v>
      </c>
      <c r="F625" s="606"/>
      <c r="H625" s="20"/>
      <c r="I625" s="20"/>
      <c r="K625" s="603" t="s">
        <v>134</v>
      </c>
      <c r="L625" s="789"/>
      <c r="M625" s="603"/>
      <c r="N625" s="603"/>
      <c r="O625" s="603"/>
      <c r="P625" s="603"/>
    </row>
    <row r="626" spans="1:18" s="25" customFormat="1" ht="18.75" customHeight="1" x14ac:dyDescent="0.3">
      <c r="B626" s="20"/>
      <c r="C626" s="20"/>
      <c r="E626" s="603" t="s">
        <v>117</v>
      </c>
      <c r="F626" s="606"/>
      <c r="H626" s="20"/>
      <c r="I626" s="20"/>
      <c r="K626" s="603" t="s">
        <v>117</v>
      </c>
      <c r="L626" s="789"/>
      <c r="M626" s="603"/>
      <c r="N626" s="603"/>
      <c r="O626" s="603"/>
      <c r="P626" s="603"/>
    </row>
    <row r="627" spans="1:18" s="25" customFormat="1" ht="18.75" customHeight="1" x14ac:dyDescent="0.3">
      <c r="B627" s="20"/>
      <c r="C627" s="20"/>
      <c r="E627" s="603" t="s">
        <v>417</v>
      </c>
      <c r="F627" s="606"/>
      <c r="H627" s="20"/>
      <c r="I627" s="20"/>
      <c r="K627" s="603" t="s">
        <v>417</v>
      </c>
      <c r="L627" s="789"/>
      <c r="M627" s="603"/>
      <c r="N627" s="603"/>
      <c r="O627" s="603"/>
      <c r="P627" s="603"/>
    </row>
    <row r="628" spans="1:18" s="25" customFormat="1" ht="18.75" customHeight="1" x14ac:dyDescent="0.3">
      <c r="B628" s="20"/>
      <c r="C628" s="20"/>
      <c r="D628" s="20"/>
      <c r="E628" s="20"/>
      <c r="F628" s="656"/>
      <c r="H628" s="20"/>
      <c r="I628" s="20"/>
      <c r="J628" s="20"/>
      <c r="K628" s="20"/>
      <c r="L628" s="789"/>
      <c r="M628" s="603"/>
      <c r="N628" s="603"/>
      <c r="O628" s="603"/>
      <c r="P628" s="603"/>
    </row>
    <row r="629" spans="1:18" s="25" customFormat="1" ht="18.75" customHeight="1" x14ac:dyDescent="0.3">
      <c r="B629" s="20"/>
      <c r="C629" s="20"/>
      <c r="D629" s="20"/>
      <c r="E629" s="20"/>
      <c r="F629" s="656"/>
      <c r="H629" s="20"/>
      <c r="I629" s="20"/>
      <c r="J629" s="20"/>
      <c r="K629" s="20"/>
      <c r="L629" s="789"/>
      <c r="M629" s="603"/>
      <c r="N629" s="603"/>
      <c r="O629" s="603"/>
      <c r="P629" s="603"/>
    </row>
    <row r="630" spans="1:18" s="25" customFormat="1" ht="18.75" customHeight="1" x14ac:dyDescent="0.3">
      <c r="B630" s="1612" t="s">
        <v>119</v>
      </c>
      <c r="C630" s="1612"/>
      <c r="D630" s="1612"/>
      <c r="E630" s="26"/>
      <c r="F630" s="606"/>
      <c r="H630" s="1612" t="s">
        <v>119</v>
      </c>
      <c r="I630" s="1612"/>
      <c r="J630" s="1612"/>
      <c r="K630" s="26"/>
      <c r="L630" s="788"/>
    </row>
    <row r="631" spans="1:18" s="25" customFormat="1" ht="18.75" customHeight="1" x14ac:dyDescent="0.3">
      <c r="B631" s="1610">
        <v>45398</v>
      </c>
      <c r="C631" s="1610"/>
      <c r="D631" s="1610"/>
      <c r="E631" s="27"/>
      <c r="F631" s="606"/>
      <c r="H631" s="1610">
        <f>B631</f>
        <v>45398</v>
      </c>
      <c r="I631" s="1610"/>
      <c r="J631" s="1610"/>
      <c r="K631" s="27"/>
      <c r="L631" s="788"/>
    </row>
    <row r="632" spans="1:18" s="25" customFormat="1" ht="18.75" customHeight="1" x14ac:dyDescent="0.3">
      <c r="B632" s="20"/>
      <c r="C632" s="20"/>
      <c r="D632" s="20"/>
      <c r="E632" s="27"/>
      <c r="F632" s="606"/>
      <c r="H632" s="20"/>
      <c r="I632" s="20"/>
      <c r="J632" s="20"/>
      <c r="K632" s="27"/>
      <c r="L632" s="788"/>
    </row>
    <row r="633" spans="1:18" s="25" customFormat="1" ht="18.75" customHeight="1" x14ac:dyDescent="0.3">
      <c r="B633" s="1115"/>
      <c r="C633" s="20"/>
      <c r="D633" s="20"/>
      <c r="E633" s="27"/>
      <c r="F633" s="606"/>
      <c r="H633" s="1115"/>
      <c r="I633" s="20"/>
      <c r="J633" s="20"/>
      <c r="K633" s="27"/>
      <c r="L633" s="788"/>
    </row>
    <row r="634" spans="1:18" s="25" customFormat="1" ht="18.75" customHeight="1" x14ac:dyDescent="0.3">
      <c r="A634" s="28" t="s">
        <v>120</v>
      </c>
      <c r="B634" s="29" t="s">
        <v>121</v>
      </c>
      <c r="C634" s="1611" t="s">
        <v>122</v>
      </c>
      <c r="D634" s="1611"/>
      <c r="E634" s="1611"/>
      <c r="F634" s="606"/>
      <c r="G634" s="28" t="s">
        <v>120</v>
      </c>
      <c r="H634" s="29" t="s">
        <v>121</v>
      </c>
      <c r="I634" s="1611" t="s">
        <v>123</v>
      </c>
      <c r="J634" s="1611"/>
      <c r="K634" s="1611"/>
      <c r="L634" s="788"/>
    </row>
    <row r="635" spans="1:18" s="25" customFormat="1" ht="18.75" customHeight="1" x14ac:dyDescent="0.3">
      <c r="A635" s="28" t="s">
        <v>124</v>
      </c>
      <c r="B635" s="28" t="s">
        <v>265</v>
      </c>
      <c r="C635" s="29" t="s">
        <v>125</v>
      </c>
      <c r="D635" s="1116" t="s">
        <v>126</v>
      </c>
      <c r="E635" s="1116" t="s">
        <v>127</v>
      </c>
      <c r="F635" s="606"/>
      <c r="G635" s="28" t="s">
        <v>124</v>
      </c>
      <c r="H635" s="28" t="s">
        <v>265</v>
      </c>
      <c r="I635" s="29" t="s">
        <v>125</v>
      </c>
      <c r="J635" s="1116" t="s">
        <v>126</v>
      </c>
      <c r="K635" s="1116" t="s">
        <v>127</v>
      </c>
      <c r="L635" s="788"/>
    </row>
    <row r="636" spans="1:18" s="25" customFormat="1" x14ac:dyDescent="0.3">
      <c r="A636" s="1116" t="s">
        <v>8</v>
      </c>
      <c r="B636" s="6" t="s">
        <v>27</v>
      </c>
      <c r="C636" s="2" t="s">
        <v>28</v>
      </c>
      <c r="D636" s="3">
        <v>65</v>
      </c>
      <c r="E636" s="3">
        <v>178</v>
      </c>
      <c r="F636" s="681"/>
      <c r="G636" s="1116" t="s">
        <v>8</v>
      </c>
      <c r="H636" s="6" t="s">
        <v>27</v>
      </c>
      <c r="I636" s="2" t="s">
        <v>7</v>
      </c>
      <c r="J636" s="3">
        <v>85</v>
      </c>
      <c r="K636" s="3">
        <v>223</v>
      </c>
      <c r="L636" s="788"/>
    </row>
    <row r="637" spans="1:18" s="25" customFormat="1" x14ac:dyDescent="0.3">
      <c r="A637" s="1116" t="s">
        <v>3</v>
      </c>
      <c r="B637" s="6" t="s">
        <v>61</v>
      </c>
      <c r="C637" s="2" t="s">
        <v>17</v>
      </c>
      <c r="D637" s="3">
        <v>20</v>
      </c>
      <c r="E637" s="3">
        <v>180</v>
      </c>
      <c r="F637" s="606"/>
      <c r="G637" s="1116" t="s">
        <v>3</v>
      </c>
      <c r="H637" s="6" t="s">
        <v>61</v>
      </c>
      <c r="I637" s="2" t="s">
        <v>44</v>
      </c>
      <c r="J637" s="3">
        <v>25</v>
      </c>
      <c r="K637" s="3">
        <v>216</v>
      </c>
      <c r="L637" s="788"/>
    </row>
    <row r="638" spans="1:18" s="50" customFormat="1" x14ac:dyDescent="0.3">
      <c r="A638" s="1114" t="s">
        <v>0</v>
      </c>
      <c r="B638" s="372" t="s">
        <v>69</v>
      </c>
      <c r="C638" s="373" t="s">
        <v>22</v>
      </c>
      <c r="D638" s="374">
        <v>24</v>
      </c>
      <c r="E638" s="374">
        <v>3.9199999999999995</v>
      </c>
      <c r="F638" s="746"/>
      <c r="G638" s="1114" t="s">
        <v>0</v>
      </c>
      <c r="H638" s="372" t="s">
        <v>69</v>
      </c>
      <c r="I638" s="373" t="s">
        <v>22</v>
      </c>
      <c r="J638" s="374">
        <v>24</v>
      </c>
      <c r="K638" s="374">
        <v>3.9199999999999995</v>
      </c>
      <c r="L638" s="786"/>
    </row>
    <row r="639" spans="1:18" s="50" customFormat="1" x14ac:dyDescent="0.3">
      <c r="A639" s="1114" t="s">
        <v>77</v>
      </c>
      <c r="B639" s="372" t="s">
        <v>271</v>
      </c>
      <c r="C639" s="373" t="s">
        <v>2</v>
      </c>
      <c r="D639" s="374">
        <v>7</v>
      </c>
      <c r="E639" s="374">
        <v>36.6</v>
      </c>
      <c r="F639" s="822"/>
      <c r="G639" s="1114" t="s">
        <v>77</v>
      </c>
      <c r="H639" s="372" t="s">
        <v>271</v>
      </c>
      <c r="I639" s="373" t="s">
        <v>2</v>
      </c>
      <c r="J639" s="374">
        <v>7</v>
      </c>
      <c r="K639" s="374">
        <v>36.6</v>
      </c>
      <c r="L639" s="788"/>
      <c r="M639" s="25"/>
      <c r="N639" s="25"/>
      <c r="O639" s="25"/>
      <c r="P639" s="25"/>
      <c r="Q639" s="25"/>
      <c r="R639" s="25"/>
    </row>
    <row r="640" spans="1:18" s="50" customFormat="1" x14ac:dyDescent="0.3">
      <c r="A640" s="1114" t="s">
        <v>23</v>
      </c>
      <c r="B640" s="372" t="s">
        <v>107</v>
      </c>
      <c r="C640" s="373" t="s">
        <v>14</v>
      </c>
      <c r="D640" s="374">
        <v>3.4</v>
      </c>
      <c r="E640" s="374">
        <v>93.2</v>
      </c>
      <c r="F640" s="822"/>
      <c r="G640" s="1114" t="s">
        <v>23</v>
      </c>
      <c r="H640" s="372" t="s">
        <v>107</v>
      </c>
      <c r="I640" s="373" t="s">
        <v>14</v>
      </c>
      <c r="J640" s="374">
        <v>3.4</v>
      </c>
      <c r="K640" s="374">
        <v>93.2</v>
      </c>
      <c r="L640" s="786"/>
    </row>
    <row r="641" spans="1:12" s="50" customFormat="1" x14ac:dyDescent="0.3">
      <c r="A641" s="1114" t="s">
        <v>51</v>
      </c>
      <c r="B641" s="372" t="s">
        <v>262</v>
      </c>
      <c r="C641" s="373" t="s">
        <v>5</v>
      </c>
      <c r="D641" s="374">
        <v>55</v>
      </c>
      <c r="E641" s="374">
        <v>168</v>
      </c>
      <c r="F641" s="822"/>
      <c r="G641" s="1114" t="s">
        <v>51</v>
      </c>
      <c r="H641" s="372" t="s">
        <v>262</v>
      </c>
      <c r="I641" s="373" t="s">
        <v>5</v>
      </c>
      <c r="J641" s="374">
        <v>55</v>
      </c>
      <c r="K641" s="374">
        <v>168</v>
      </c>
      <c r="L641" s="786" t="s">
        <v>473</v>
      </c>
    </row>
    <row r="642" spans="1:12" s="50" customFormat="1" x14ac:dyDescent="0.3">
      <c r="A642" s="1114" t="s">
        <v>15</v>
      </c>
      <c r="B642" s="372" t="s">
        <v>472</v>
      </c>
      <c r="C642" s="373" t="s">
        <v>2</v>
      </c>
      <c r="D642" s="374">
        <v>40</v>
      </c>
      <c r="E642" s="374">
        <v>94.25</v>
      </c>
      <c r="F642" s="746"/>
      <c r="G642" s="1114" t="s">
        <v>15</v>
      </c>
      <c r="H642" s="372" t="s">
        <v>472</v>
      </c>
      <c r="I642" s="373" t="s">
        <v>2</v>
      </c>
      <c r="J642" s="374">
        <v>40</v>
      </c>
      <c r="K642" s="374">
        <v>94.25</v>
      </c>
      <c r="L642" s="786"/>
    </row>
    <row r="643" spans="1:12" s="25" customFormat="1" x14ac:dyDescent="0.3">
      <c r="A643" s="371"/>
      <c r="B643" s="372"/>
      <c r="C643" s="373"/>
      <c r="D643" s="374"/>
      <c r="E643" s="374"/>
      <c r="F643" s="745"/>
      <c r="G643" s="371"/>
      <c r="H643" s="372"/>
      <c r="I643" s="373"/>
      <c r="J643" s="374"/>
      <c r="K643" s="374"/>
      <c r="L643" s="788"/>
    </row>
    <row r="644" spans="1:12" s="25" customFormat="1" x14ac:dyDescent="0.3">
      <c r="A644" s="371"/>
      <c r="B644" s="372"/>
      <c r="C644" s="373" t="s">
        <v>128</v>
      </c>
      <c r="D644" s="374">
        <f>SUM(D636:D642)</f>
        <v>214.4</v>
      </c>
      <c r="E644" s="374">
        <f>SUM(E636:E642)</f>
        <v>753.97</v>
      </c>
      <c r="F644" s="745"/>
      <c r="G644" s="371"/>
      <c r="H644" s="372"/>
      <c r="I644" s="373" t="s">
        <v>128</v>
      </c>
      <c r="J644" s="374">
        <f>SUM(J636:J642)</f>
        <v>239.4</v>
      </c>
      <c r="K644" s="374">
        <f>SUM(K636:K642)</f>
        <v>834.97</v>
      </c>
      <c r="L644" s="788"/>
    </row>
    <row r="645" spans="1:12" s="25" customFormat="1" x14ac:dyDescent="0.3">
      <c r="A645" s="371"/>
      <c r="B645" s="372"/>
      <c r="C645" s="373"/>
      <c r="D645" s="374"/>
      <c r="E645" s="374"/>
      <c r="F645" s="745"/>
      <c r="G645" s="371"/>
      <c r="H645" s="372"/>
      <c r="I645" s="373"/>
      <c r="J645" s="374"/>
      <c r="K645" s="374"/>
      <c r="L645" s="788"/>
    </row>
    <row r="646" spans="1:12" s="25" customFormat="1" x14ac:dyDescent="0.3">
      <c r="A646" s="371"/>
      <c r="B646" s="372"/>
      <c r="C646" s="373"/>
      <c r="D646" s="374"/>
      <c r="E646" s="374"/>
      <c r="F646" s="745"/>
      <c r="G646" s="371"/>
      <c r="H646" s="372"/>
      <c r="I646" s="373"/>
      <c r="J646" s="374"/>
      <c r="K646" s="374"/>
      <c r="L646" s="788"/>
    </row>
    <row r="647" spans="1:12" s="25" customFormat="1" x14ac:dyDescent="0.3">
      <c r="A647" s="368" t="s">
        <v>124</v>
      </c>
      <c r="B647" s="374" t="s">
        <v>259</v>
      </c>
      <c r="C647" s="373" t="s">
        <v>125</v>
      </c>
      <c r="D647" s="374" t="s">
        <v>126</v>
      </c>
      <c r="E647" s="374" t="s">
        <v>127</v>
      </c>
      <c r="F647" s="745"/>
      <c r="G647" s="368" t="s">
        <v>124</v>
      </c>
      <c r="H647" s="374" t="s">
        <v>247</v>
      </c>
      <c r="I647" s="373" t="s">
        <v>125</v>
      </c>
      <c r="J647" s="374" t="s">
        <v>126</v>
      </c>
      <c r="K647" s="374" t="s">
        <v>127</v>
      </c>
      <c r="L647" s="788"/>
    </row>
    <row r="648" spans="1:12" s="8" customFormat="1" x14ac:dyDescent="0.3">
      <c r="A648" s="1114" t="s">
        <v>8</v>
      </c>
      <c r="B648" s="372" t="s">
        <v>261</v>
      </c>
      <c r="C648" s="373" t="s">
        <v>9</v>
      </c>
      <c r="D648" s="374">
        <v>60</v>
      </c>
      <c r="E648" s="374">
        <v>105.25</v>
      </c>
      <c r="F648" s="822"/>
      <c r="G648" s="1114" t="s">
        <v>8</v>
      </c>
      <c r="H648" s="372" t="s">
        <v>261</v>
      </c>
      <c r="I648" s="373" t="s">
        <v>9</v>
      </c>
      <c r="J648" s="374">
        <v>60</v>
      </c>
      <c r="K648" s="374">
        <v>105.25</v>
      </c>
      <c r="L648" s="786"/>
    </row>
    <row r="649" spans="1:12" s="257" customFormat="1" ht="19.5" customHeight="1" x14ac:dyDescent="0.3">
      <c r="A649" s="1114" t="s">
        <v>3</v>
      </c>
      <c r="B649" s="372" t="s">
        <v>220</v>
      </c>
      <c r="C649" s="373" t="s">
        <v>183</v>
      </c>
      <c r="D649" s="374">
        <v>55</v>
      </c>
      <c r="E649" s="374">
        <v>186.68</v>
      </c>
      <c r="F649" s="822"/>
      <c r="G649" s="1114" t="s">
        <v>3</v>
      </c>
      <c r="H649" s="372" t="s">
        <v>220</v>
      </c>
      <c r="I649" s="373" t="s">
        <v>183</v>
      </c>
      <c r="J649" s="374">
        <v>55</v>
      </c>
      <c r="K649" s="374">
        <v>186.68</v>
      </c>
      <c r="L649" s="791"/>
    </row>
    <row r="650" spans="1:12" s="8" customFormat="1" x14ac:dyDescent="0.3">
      <c r="A650" s="1114" t="s">
        <v>0</v>
      </c>
      <c r="B650" s="372" t="s">
        <v>43</v>
      </c>
      <c r="C650" s="373" t="s">
        <v>17</v>
      </c>
      <c r="D650" s="374">
        <v>40</v>
      </c>
      <c r="E650" s="374">
        <v>242.70999999999998</v>
      </c>
      <c r="F650" s="822"/>
      <c r="G650" s="1114" t="s">
        <v>0</v>
      </c>
      <c r="H650" s="372" t="s">
        <v>43</v>
      </c>
      <c r="I650" s="373" t="s">
        <v>44</v>
      </c>
      <c r="J650" s="374">
        <v>50</v>
      </c>
      <c r="K650" s="374">
        <v>298.71999999999997</v>
      </c>
      <c r="L650" s="786"/>
    </row>
    <row r="651" spans="1:12" s="50" customFormat="1" x14ac:dyDescent="0.3">
      <c r="A651" s="1114" t="s">
        <v>77</v>
      </c>
      <c r="B651" s="372" t="s">
        <v>69</v>
      </c>
      <c r="C651" s="373" t="s">
        <v>22</v>
      </c>
      <c r="D651" s="374">
        <v>24</v>
      </c>
      <c r="E651" s="374">
        <v>3.9199999999999995</v>
      </c>
      <c r="F651" s="746"/>
      <c r="G651" s="1114" t="s">
        <v>77</v>
      </c>
      <c r="H651" s="372" t="s">
        <v>69</v>
      </c>
      <c r="I651" s="373" t="s">
        <v>22</v>
      </c>
      <c r="J651" s="374">
        <v>24</v>
      </c>
      <c r="K651" s="374">
        <v>3.9199999999999995</v>
      </c>
      <c r="L651" s="786"/>
    </row>
    <row r="652" spans="1:12" s="50" customFormat="1" x14ac:dyDescent="0.3">
      <c r="A652" s="1114" t="s">
        <v>23</v>
      </c>
      <c r="B652" s="372" t="s">
        <v>472</v>
      </c>
      <c r="C652" s="373" t="s">
        <v>2</v>
      </c>
      <c r="D652" s="374">
        <v>40</v>
      </c>
      <c r="E652" s="374">
        <v>94.25</v>
      </c>
      <c r="F652" s="746"/>
      <c r="G652" s="1114" t="s">
        <v>23</v>
      </c>
      <c r="H652" s="372" t="s">
        <v>472</v>
      </c>
      <c r="I652" s="373" t="s">
        <v>2</v>
      </c>
      <c r="J652" s="374">
        <v>40</v>
      </c>
      <c r="K652" s="374">
        <v>94.25</v>
      </c>
      <c r="L652" s="786"/>
    </row>
    <row r="653" spans="1:12" s="50" customFormat="1" x14ac:dyDescent="0.3">
      <c r="A653" s="1114" t="s">
        <v>51</v>
      </c>
      <c r="B653" s="372" t="s">
        <v>107</v>
      </c>
      <c r="C653" s="373" t="s">
        <v>14</v>
      </c>
      <c r="D653" s="374">
        <v>3.4</v>
      </c>
      <c r="E653" s="374">
        <v>93.2</v>
      </c>
      <c r="F653" s="745"/>
      <c r="G653" s="1114" t="s">
        <v>51</v>
      </c>
      <c r="H653" s="372" t="s">
        <v>107</v>
      </c>
      <c r="I653" s="373" t="s">
        <v>14</v>
      </c>
      <c r="J653" s="374">
        <v>3.4</v>
      </c>
      <c r="K653" s="374">
        <v>93.2</v>
      </c>
      <c r="L653" s="786"/>
    </row>
    <row r="654" spans="1:12" s="25" customFormat="1" ht="19.5" customHeight="1" x14ac:dyDescent="0.3">
      <c r="A654" s="1114" t="s">
        <v>15</v>
      </c>
      <c r="B654" s="372" t="s">
        <v>108</v>
      </c>
      <c r="C654" s="373" t="s">
        <v>65</v>
      </c>
      <c r="D654" s="374">
        <v>1.2</v>
      </c>
      <c r="E654" s="374">
        <v>21.5</v>
      </c>
      <c r="F654" s="746"/>
      <c r="G654" s="1114" t="s">
        <v>15</v>
      </c>
      <c r="H654" s="372" t="s">
        <v>108</v>
      </c>
      <c r="I654" s="373" t="s">
        <v>65</v>
      </c>
      <c r="J654" s="374">
        <v>1.2</v>
      </c>
      <c r="K654" s="374">
        <v>21.5</v>
      </c>
      <c r="L654" s="788"/>
    </row>
    <row r="655" spans="1:12" s="25" customFormat="1" x14ac:dyDescent="0.3">
      <c r="A655" s="371">
        <v>8</v>
      </c>
      <c r="B655" s="372" t="s">
        <v>225</v>
      </c>
      <c r="C655" s="373" t="s">
        <v>5</v>
      </c>
      <c r="D655" s="374">
        <v>30</v>
      </c>
      <c r="E655" s="374">
        <v>128</v>
      </c>
      <c r="F655" s="746"/>
      <c r="G655" s="371">
        <v>8</v>
      </c>
      <c r="H655" s="372" t="s">
        <v>225</v>
      </c>
      <c r="I655" s="373" t="s">
        <v>5</v>
      </c>
      <c r="J655" s="374">
        <v>30</v>
      </c>
      <c r="K655" s="374">
        <v>128</v>
      </c>
      <c r="L655" s="788"/>
    </row>
    <row r="656" spans="1:12" s="50" customFormat="1" x14ac:dyDescent="0.3">
      <c r="A656" s="371"/>
      <c r="B656" s="372"/>
      <c r="C656" s="373"/>
      <c r="D656" s="374"/>
      <c r="E656" s="374"/>
      <c r="F656" s="748"/>
      <c r="G656" s="371"/>
      <c r="H656" s="372"/>
      <c r="I656" s="373"/>
      <c r="J656" s="374"/>
      <c r="K656" s="374"/>
      <c r="L656" s="792"/>
    </row>
    <row r="657" spans="1:12" s="50" customFormat="1" x14ac:dyDescent="0.3">
      <c r="A657" s="371"/>
      <c r="B657" s="372"/>
      <c r="C657" s="373"/>
      <c r="D657" s="374"/>
      <c r="E657" s="374"/>
      <c r="F657" s="748"/>
      <c r="G657" s="371"/>
      <c r="H657" s="372"/>
      <c r="I657" s="373"/>
      <c r="J657" s="374"/>
      <c r="K657" s="374"/>
      <c r="L657" s="792"/>
    </row>
    <row r="658" spans="1:12" s="25" customFormat="1" x14ac:dyDescent="0.3">
      <c r="A658" s="1116"/>
      <c r="B658" s="437"/>
      <c r="C658" s="438" t="s">
        <v>128</v>
      </c>
      <c r="D658" s="439">
        <f>SUM(D648:D657)</f>
        <v>253.6</v>
      </c>
      <c r="E658" s="439">
        <f>SUM(E648:E657)</f>
        <v>875.51</v>
      </c>
      <c r="F658" s="1150"/>
      <c r="G658" s="1117"/>
      <c r="H658" s="437"/>
      <c r="I658" s="438" t="s">
        <v>128</v>
      </c>
      <c r="J658" s="439">
        <f>SUM(J648:J657)</f>
        <v>263.60000000000002</v>
      </c>
      <c r="K658" s="439">
        <f>SUM(K648:K657)</f>
        <v>931.52</v>
      </c>
      <c r="L658" s="788"/>
    </row>
    <row r="659" spans="1:12" s="25" customFormat="1" x14ac:dyDescent="0.3">
      <c r="A659" s="5"/>
      <c r="B659" s="437"/>
      <c r="C659" s="438"/>
      <c r="D659" s="439"/>
      <c r="E659" s="439"/>
      <c r="F659" s="1150"/>
      <c r="G659" s="436"/>
      <c r="H659" s="437"/>
      <c r="I659" s="438"/>
      <c r="J659" s="439"/>
      <c r="K659" s="439"/>
      <c r="L659" s="788"/>
    </row>
    <row r="660" spans="1:12" s="25" customFormat="1" x14ac:dyDescent="0.3">
      <c r="A660" s="5"/>
      <c r="B660" s="437"/>
      <c r="C660" s="438"/>
      <c r="D660" s="439"/>
      <c r="E660" s="439"/>
      <c r="F660" s="1150"/>
      <c r="G660" s="436"/>
      <c r="H660" s="437"/>
      <c r="I660" s="438"/>
      <c r="J660" s="439"/>
      <c r="K660" s="439"/>
      <c r="L660" s="788"/>
    </row>
    <row r="661" spans="1:12" s="257" customFormat="1" x14ac:dyDescent="0.3">
      <c r="A661" s="1116"/>
      <c r="B661" s="437"/>
      <c r="C661" s="438" t="s">
        <v>136</v>
      </c>
      <c r="D661" s="439">
        <f>+D658+D644</f>
        <v>468</v>
      </c>
      <c r="E661" s="439">
        <f>+E658+E644</f>
        <v>1629.48</v>
      </c>
      <c r="F661" s="1150"/>
      <c r="G661" s="439"/>
      <c r="H661" s="439"/>
      <c r="I661" s="439" t="s">
        <v>136</v>
      </c>
      <c r="J661" s="439">
        <f>+J658+J644</f>
        <v>503</v>
      </c>
      <c r="K661" s="439">
        <f>+K658+K644</f>
        <v>1766.49</v>
      </c>
      <c r="L661" s="791"/>
    </row>
    <row r="662" spans="1:12" s="257" customFormat="1" ht="18.75" customHeight="1" x14ac:dyDescent="0.3">
      <c r="A662" s="25"/>
      <c r="B662" s="430"/>
      <c r="C662" s="430"/>
      <c r="D662" s="428"/>
      <c r="E662" s="431"/>
      <c r="F662" s="1150"/>
      <c r="G662" s="428"/>
      <c r="H662" s="430"/>
      <c r="I662" s="430"/>
      <c r="J662" s="428"/>
      <c r="K662" s="431"/>
      <c r="L662" s="791"/>
    </row>
    <row r="663" spans="1:12" s="257" customFormat="1" ht="18.75" customHeight="1" x14ac:dyDescent="0.3">
      <c r="A663" s="25"/>
      <c r="B663" s="430"/>
      <c r="C663" s="430"/>
      <c r="D663" s="428"/>
      <c r="E663" s="431"/>
      <c r="F663" s="1151"/>
      <c r="G663" s="428"/>
      <c r="H663" s="430"/>
      <c r="I663" s="430"/>
      <c r="J663" s="428"/>
      <c r="K663" s="431"/>
      <c r="L663" s="791"/>
    </row>
    <row r="664" spans="1:12" s="257" customFormat="1" x14ac:dyDescent="0.3">
      <c r="A664" s="461"/>
      <c r="B664" s="487"/>
      <c r="C664" s="487"/>
      <c r="D664" s="487"/>
      <c r="E664" s="487"/>
      <c r="F664" s="1152"/>
      <c r="G664" s="440"/>
      <c r="H664" s="489"/>
      <c r="I664" s="489"/>
      <c r="J664" s="489"/>
      <c r="K664" s="489"/>
      <c r="L664" s="791"/>
    </row>
    <row r="665" spans="1:12" s="257" customFormat="1" x14ac:dyDescent="0.3">
      <c r="A665" s="461"/>
      <c r="B665" s="440"/>
      <c r="C665" s="488"/>
      <c r="D665" s="489"/>
      <c r="E665" s="489"/>
      <c r="F665" s="1153"/>
      <c r="G665" s="489"/>
      <c r="H665" s="489"/>
      <c r="I665" s="489"/>
      <c r="J665" s="489"/>
      <c r="K665" s="489"/>
      <c r="L665" s="791"/>
    </row>
    <row r="666" spans="1:12" s="257" customFormat="1" ht="18.75" customHeight="1" x14ac:dyDescent="0.3">
      <c r="A666" s="25"/>
      <c r="B666" s="441" t="s">
        <v>130</v>
      </c>
      <c r="C666" s="428"/>
      <c r="D666" s="442" t="s">
        <v>131</v>
      </c>
      <c r="E666" s="430"/>
      <c r="F666" s="1151"/>
      <c r="G666" s="428"/>
      <c r="H666" s="441" t="s">
        <v>130</v>
      </c>
      <c r="I666" s="428"/>
      <c r="J666" s="442" t="s">
        <v>131</v>
      </c>
      <c r="K666" s="430"/>
      <c r="L666" s="791"/>
    </row>
    <row r="667" spans="1:12" s="257" customFormat="1" ht="51.75" customHeight="1" x14ac:dyDescent="0.3">
      <c r="A667" s="25"/>
      <c r="B667" s="443" t="s">
        <v>132</v>
      </c>
      <c r="C667" s="428"/>
      <c r="D667" s="443" t="s">
        <v>140</v>
      </c>
      <c r="E667" s="444"/>
      <c r="F667" s="1151"/>
      <c r="G667" s="428"/>
      <c r="H667" s="443" t="s">
        <v>139</v>
      </c>
      <c r="I667" s="428"/>
      <c r="J667" s="443" t="s">
        <v>140</v>
      </c>
      <c r="K667" s="444"/>
      <c r="L667" s="791"/>
    </row>
    <row r="668" spans="1:12" s="257" customFormat="1" x14ac:dyDescent="0.3">
      <c r="A668" s="25"/>
      <c r="B668" s="430"/>
      <c r="C668" s="430"/>
      <c r="D668" s="430"/>
      <c r="E668" s="430"/>
      <c r="F668" s="1154"/>
      <c r="G668" s="428"/>
      <c r="H668" s="430"/>
      <c r="I668" s="430"/>
      <c r="J668" s="430"/>
      <c r="K668" s="430"/>
      <c r="L668" s="791"/>
    </row>
    <row r="669" spans="1:12" s="31" customFormat="1" x14ac:dyDescent="0.3">
      <c r="A669" s="974"/>
      <c r="B669" s="973"/>
      <c r="C669" s="973"/>
      <c r="D669" s="973"/>
      <c r="E669" s="973"/>
      <c r="F669" s="645"/>
      <c r="G669" s="974"/>
      <c r="H669" s="973"/>
      <c r="I669" s="973"/>
      <c r="J669" s="973"/>
      <c r="K669" s="973"/>
      <c r="L669" s="797"/>
    </row>
    <row r="670" spans="1:12" s="257" customFormat="1" ht="18.75" customHeight="1" x14ac:dyDescent="0.3">
      <c r="A670" s="419"/>
      <c r="B670" s="456"/>
      <c r="C670" s="456"/>
      <c r="D670" s="456"/>
      <c r="E670" s="456"/>
      <c r="F670" s="645"/>
      <c r="G670" s="419"/>
      <c r="H670" s="456"/>
      <c r="I670" s="456"/>
      <c r="J670" s="456"/>
      <c r="K670" s="456"/>
      <c r="L670" s="791"/>
    </row>
    <row r="671" spans="1:12" x14ac:dyDescent="0.3">
      <c r="A671" s="25"/>
      <c r="F671" s="606"/>
      <c r="G671" s="25"/>
    </row>
    <row r="672" spans="1:12" s="25" customFormat="1" ht="18.75" customHeight="1" x14ac:dyDescent="0.3">
      <c r="B672" s="22" t="s">
        <v>115</v>
      </c>
      <c r="C672" s="20"/>
      <c r="D672" s="20"/>
      <c r="E672" s="20"/>
      <c r="F672" s="606"/>
      <c r="H672" s="22" t="s">
        <v>115</v>
      </c>
      <c r="I672" s="20"/>
      <c r="J672" s="20"/>
      <c r="K672" s="20"/>
      <c r="L672" s="788"/>
    </row>
    <row r="673" spans="1:16" s="25" customFormat="1" ht="18.75" customHeight="1" x14ac:dyDescent="0.3">
      <c r="B673" s="22" t="s">
        <v>137</v>
      </c>
      <c r="C673" s="20"/>
      <c r="D673" s="20"/>
      <c r="E673" s="20"/>
      <c r="F673" s="606"/>
      <c r="H673" s="22" t="s">
        <v>138</v>
      </c>
      <c r="I673" s="20"/>
      <c r="J673" s="20"/>
      <c r="K673" s="20"/>
      <c r="L673" s="788"/>
    </row>
    <row r="674" spans="1:16" s="25" customFormat="1" ht="18.75" customHeight="1" x14ac:dyDescent="0.3">
      <c r="B674" s="20"/>
      <c r="C674" s="20"/>
      <c r="D674" s="20"/>
      <c r="E674" s="20"/>
      <c r="F674" s="606"/>
      <c r="H674" s="20"/>
      <c r="I674" s="20"/>
      <c r="J674" s="20"/>
      <c r="K674" s="20"/>
      <c r="L674" s="788"/>
    </row>
    <row r="675" spans="1:16" s="25" customFormat="1" ht="18.75" customHeight="1" x14ac:dyDescent="0.3">
      <c r="B675" s="20"/>
      <c r="C675" s="20"/>
      <c r="E675" s="603" t="s">
        <v>116</v>
      </c>
      <c r="F675" s="606"/>
      <c r="H675" s="20"/>
      <c r="I675" s="20"/>
      <c r="K675" s="603" t="s">
        <v>116</v>
      </c>
      <c r="L675" s="789"/>
      <c r="M675" s="603"/>
      <c r="N675" s="603"/>
      <c r="O675" s="603"/>
      <c r="P675" s="603"/>
    </row>
    <row r="676" spans="1:16" s="25" customFormat="1" ht="18.75" customHeight="1" x14ac:dyDescent="0.3">
      <c r="B676" s="20"/>
      <c r="C676" s="20"/>
      <c r="E676" s="603" t="s">
        <v>134</v>
      </c>
      <c r="F676" s="606"/>
      <c r="H676" s="20"/>
      <c r="I676" s="20"/>
      <c r="K676" s="603" t="s">
        <v>134</v>
      </c>
      <c r="L676" s="789"/>
      <c r="M676" s="603"/>
      <c r="N676" s="603"/>
      <c r="O676" s="603"/>
      <c r="P676" s="603"/>
    </row>
    <row r="677" spans="1:16" s="25" customFormat="1" ht="18.75" customHeight="1" x14ac:dyDescent="0.3">
      <c r="B677" s="20"/>
      <c r="C677" s="20"/>
      <c r="E677" s="603" t="s">
        <v>117</v>
      </c>
      <c r="F677" s="606"/>
      <c r="H677" s="20"/>
      <c r="I677" s="20"/>
      <c r="K677" s="603" t="s">
        <v>117</v>
      </c>
      <c r="L677" s="789"/>
      <c r="M677" s="603"/>
      <c r="N677" s="603"/>
      <c r="O677" s="603"/>
      <c r="P677" s="603"/>
    </row>
    <row r="678" spans="1:16" s="25" customFormat="1" ht="18.75" customHeight="1" x14ac:dyDescent="0.3">
      <c r="B678" s="20"/>
      <c r="C678" s="20"/>
      <c r="E678" s="603" t="s">
        <v>417</v>
      </c>
      <c r="F678" s="606"/>
      <c r="H678" s="20"/>
      <c r="I678" s="20"/>
      <c r="K678" s="603" t="s">
        <v>417</v>
      </c>
      <c r="L678" s="789"/>
      <c r="M678" s="603"/>
      <c r="N678" s="603"/>
      <c r="O678" s="603"/>
      <c r="P678" s="603"/>
    </row>
    <row r="679" spans="1:16" s="25" customFormat="1" ht="18.75" customHeight="1" x14ac:dyDescent="0.3">
      <c r="B679" s="20"/>
      <c r="C679" s="20"/>
      <c r="D679" s="20"/>
      <c r="E679" s="20"/>
      <c r="F679" s="656"/>
      <c r="I679" s="20"/>
      <c r="J679" s="20"/>
      <c r="K679" s="20"/>
      <c r="L679" s="788"/>
    </row>
    <row r="680" spans="1:16" s="25" customFormat="1" ht="18.75" customHeight="1" x14ac:dyDescent="0.3">
      <c r="B680" s="20"/>
      <c r="C680" s="20"/>
      <c r="D680" s="20"/>
      <c r="E680" s="20"/>
      <c r="F680" s="656"/>
      <c r="H680" s="20"/>
      <c r="I680" s="20"/>
      <c r="J680" s="20"/>
      <c r="K680" s="20"/>
      <c r="L680" s="788"/>
    </row>
    <row r="681" spans="1:16" s="25" customFormat="1" ht="18.75" customHeight="1" x14ac:dyDescent="0.3">
      <c r="B681" s="20"/>
      <c r="C681" s="20"/>
      <c r="D681" s="20"/>
      <c r="E681" s="20"/>
      <c r="F681" s="656"/>
      <c r="H681" s="20"/>
      <c r="I681" s="20"/>
      <c r="J681" s="20"/>
      <c r="K681" s="20"/>
      <c r="L681" s="788"/>
    </row>
    <row r="682" spans="1:16" s="25" customFormat="1" ht="18.75" customHeight="1" x14ac:dyDescent="0.3">
      <c r="B682" s="1612" t="s">
        <v>119</v>
      </c>
      <c r="C682" s="1612"/>
      <c r="D682" s="1612"/>
      <c r="E682" s="26"/>
      <c r="F682" s="606"/>
      <c r="H682" s="1612" t="s">
        <v>119</v>
      </c>
      <c r="I682" s="1612"/>
      <c r="J682" s="1612"/>
      <c r="K682" s="26"/>
      <c r="L682" s="788"/>
    </row>
    <row r="683" spans="1:16" s="25" customFormat="1" ht="18.75" customHeight="1" x14ac:dyDescent="0.3">
      <c r="B683" s="1610">
        <v>45399</v>
      </c>
      <c r="C683" s="1610"/>
      <c r="D683" s="1610"/>
      <c r="E683" s="27"/>
      <c r="F683" s="606"/>
      <c r="H683" s="1610">
        <f>B683</f>
        <v>45399</v>
      </c>
      <c r="I683" s="1610"/>
      <c r="J683" s="1610"/>
      <c r="K683" s="27"/>
      <c r="L683" s="788"/>
    </row>
    <row r="684" spans="1:16" s="25" customFormat="1" ht="18.75" customHeight="1" x14ac:dyDescent="0.3">
      <c r="B684" s="20"/>
      <c r="C684" s="20"/>
      <c r="D684" s="20"/>
      <c r="E684" s="27"/>
      <c r="F684" s="606"/>
      <c r="H684" s="20"/>
      <c r="I684" s="20"/>
      <c r="J684" s="20"/>
      <c r="K684" s="27"/>
      <c r="L684" s="788"/>
    </row>
    <row r="685" spans="1:16" s="25" customFormat="1" ht="18.75" customHeight="1" x14ac:dyDescent="0.3">
      <c r="B685" s="1115"/>
      <c r="C685" s="20"/>
      <c r="D685" s="20"/>
      <c r="E685" s="27"/>
      <c r="F685" s="606"/>
      <c r="H685" s="1115"/>
      <c r="I685" s="20"/>
      <c r="J685" s="20"/>
      <c r="K685" s="27"/>
      <c r="L685" s="788"/>
    </row>
    <row r="686" spans="1:16" s="25" customFormat="1" ht="18.75" customHeight="1" x14ac:dyDescent="0.3">
      <c r="A686" s="28" t="s">
        <v>120</v>
      </c>
      <c r="B686" s="29" t="s">
        <v>121</v>
      </c>
      <c r="C686" s="1611" t="s">
        <v>122</v>
      </c>
      <c r="D686" s="1611"/>
      <c r="E686" s="1611"/>
      <c r="F686" s="606"/>
      <c r="G686" s="28" t="s">
        <v>120</v>
      </c>
      <c r="H686" s="29" t="s">
        <v>121</v>
      </c>
      <c r="I686" s="1611" t="s">
        <v>123</v>
      </c>
      <c r="J686" s="1611"/>
      <c r="K686" s="1611"/>
      <c r="L686" s="788"/>
    </row>
    <row r="687" spans="1:16" s="25" customFormat="1" ht="18.75" customHeight="1" x14ac:dyDescent="0.3">
      <c r="A687" s="28" t="s">
        <v>124</v>
      </c>
      <c r="B687" s="28" t="s">
        <v>265</v>
      </c>
      <c r="C687" s="29" t="s">
        <v>125</v>
      </c>
      <c r="D687" s="1116" t="s">
        <v>126</v>
      </c>
      <c r="E687" s="1116" t="s">
        <v>127</v>
      </c>
      <c r="F687" s="606"/>
      <c r="G687" s="28" t="s">
        <v>124</v>
      </c>
      <c r="H687" s="28" t="s">
        <v>265</v>
      </c>
      <c r="I687" s="29" t="s">
        <v>125</v>
      </c>
      <c r="J687" s="1116" t="s">
        <v>126</v>
      </c>
      <c r="K687" s="1116" t="s">
        <v>127</v>
      </c>
      <c r="L687" s="788"/>
    </row>
    <row r="688" spans="1:16" s="25" customFormat="1" x14ac:dyDescent="0.3">
      <c r="A688" s="1116" t="s">
        <v>8</v>
      </c>
      <c r="B688" s="6" t="s">
        <v>83</v>
      </c>
      <c r="C688" s="2" t="s">
        <v>86</v>
      </c>
      <c r="D688" s="3">
        <v>90</v>
      </c>
      <c r="E688" s="3">
        <v>302.39999999999998</v>
      </c>
      <c r="F688" s="681"/>
      <c r="G688" s="1116" t="s">
        <v>8</v>
      </c>
      <c r="H688" s="6" t="s">
        <v>83</v>
      </c>
      <c r="I688" s="2" t="s">
        <v>85</v>
      </c>
      <c r="J688" s="3">
        <v>110</v>
      </c>
      <c r="K688" s="3">
        <v>500.08</v>
      </c>
      <c r="L688" s="788"/>
    </row>
    <row r="689" spans="1:12" s="257" customFormat="1" ht="19.5" customHeight="1" x14ac:dyDescent="0.3">
      <c r="A689" s="1116" t="s">
        <v>3</v>
      </c>
      <c r="B689" s="6" t="s">
        <v>347</v>
      </c>
      <c r="C689" s="2" t="s">
        <v>14</v>
      </c>
      <c r="D689" s="3">
        <v>24</v>
      </c>
      <c r="E689" s="3">
        <v>3.9199999999999995</v>
      </c>
      <c r="F689" s="605"/>
      <c r="G689" s="1116" t="s">
        <v>3</v>
      </c>
      <c r="H689" s="6" t="s">
        <v>347</v>
      </c>
      <c r="I689" s="2" t="s">
        <v>14</v>
      </c>
      <c r="J689" s="3">
        <v>24</v>
      </c>
      <c r="K689" s="3">
        <v>3.9199999999999995</v>
      </c>
      <c r="L689" s="791"/>
    </row>
    <row r="690" spans="1:12" s="50" customFormat="1" x14ac:dyDescent="0.3">
      <c r="A690" s="1116" t="s">
        <v>0</v>
      </c>
      <c r="B690" s="6" t="s">
        <v>114</v>
      </c>
      <c r="C690" s="2" t="s">
        <v>2</v>
      </c>
      <c r="D690" s="3">
        <v>6</v>
      </c>
      <c r="E690" s="3">
        <v>28</v>
      </c>
      <c r="F690" s="605"/>
      <c r="G690" s="1116" t="s">
        <v>0</v>
      </c>
      <c r="H690" s="6" t="s">
        <v>114</v>
      </c>
      <c r="I690" s="2" t="s">
        <v>2</v>
      </c>
      <c r="J690" s="3">
        <v>6</v>
      </c>
      <c r="K690" s="3">
        <v>28</v>
      </c>
      <c r="L690" s="786"/>
    </row>
    <row r="691" spans="1:12" s="50" customFormat="1" x14ac:dyDescent="0.3">
      <c r="A691" s="1116" t="s">
        <v>77</v>
      </c>
      <c r="B691" s="6" t="s">
        <v>107</v>
      </c>
      <c r="C691" s="2" t="s">
        <v>14</v>
      </c>
      <c r="D691" s="3">
        <v>3.4</v>
      </c>
      <c r="E691" s="3">
        <v>93.2</v>
      </c>
      <c r="F691" s="605"/>
      <c r="G691" s="1116" t="s">
        <v>77</v>
      </c>
      <c r="H691" s="6" t="s">
        <v>107</v>
      </c>
      <c r="I691" s="2" t="s">
        <v>14</v>
      </c>
      <c r="J691" s="3">
        <v>3.4</v>
      </c>
      <c r="K691" s="3">
        <v>93.2</v>
      </c>
      <c r="L691" s="786"/>
    </row>
    <row r="692" spans="1:12" s="25" customFormat="1" x14ac:dyDescent="0.3">
      <c r="A692" s="5">
        <v>5</v>
      </c>
      <c r="B692" s="6" t="s">
        <v>110</v>
      </c>
      <c r="C692" s="2" t="s">
        <v>25</v>
      </c>
      <c r="D692" s="3">
        <v>100</v>
      </c>
      <c r="E692" s="3">
        <v>47</v>
      </c>
      <c r="F692" s="605"/>
      <c r="G692" s="5">
        <v>5</v>
      </c>
      <c r="H692" s="6" t="s">
        <v>110</v>
      </c>
      <c r="I692" s="2" t="s">
        <v>25</v>
      </c>
      <c r="J692" s="3">
        <v>100</v>
      </c>
      <c r="K692" s="3">
        <v>47</v>
      </c>
      <c r="L692" s="788"/>
    </row>
    <row r="693" spans="1:12" s="25" customFormat="1" x14ac:dyDescent="0.3">
      <c r="A693" s="5"/>
      <c r="B693" s="6"/>
      <c r="C693" s="2"/>
      <c r="D693" s="3"/>
      <c r="E693" s="3"/>
      <c r="F693" s="605"/>
      <c r="G693" s="5"/>
      <c r="H693" s="6"/>
      <c r="I693" s="2"/>
      <c r="J693" s="3"/>
      <c r="K693" s="3"/>
      <c r="L693" s="788"/>
    </row>
    <row r="694" spans="1:12" s="25" customFormat="1" x14ac:dyDescent="0.3">
      <c r="A694" s="5"/>
      <c r="B694" s="6"/>
      <c r="C694" s="2"/>
      <c r="D694" s="3"/>
      <c r="E694" s="3"/>
      <c r="F694" s="605"/>
      <c r="G694" s="5"/>
      <c r="H694" s="6"/>
      <c r="I694" s="2"/>
      <c r="J694" s="3"/>
      <c r="K694" s="3"/>
      <c r="L694" s="788"/>
    </row>
    <row r="695" spans="1:12" s="25" customFormat="1" x14ac:dyDescent="0.3">
      <c r="A695" s="5"/>
      <c r="B695" s="6"/>
      <c r="C695" s="2" t="s">
        <v>128</v>
      </c>
      <c r="D695" s="3">
        <f>SUM(D688:D693)</f>
        <v>223.4</v>
      </c>
      <c r="E695" s="3">
        <f>SUM(E688:E693)</f>
        <v>474.52</v>
      </c>
      <c r="F695" s="605"/>
      <c r="G695" s="5"/>
      <c r="H695" s="6"/>
      <c r="I695" s="2" t="s">
        <v>128</v>
      </c>
      <c r="J695" s="3">
        <f>SUM(J688:J693)</f>
        <v>243.4</v>
      </c>
      <c r="K695" s="3">
        <f>SUM(K688:K693)</f>
        <v>672.2</v>
      </c>
      <c r="L695" s="788"/>
    </row>
    <row r="696" spans="1:12" s="25" customFormat="1" x14ac:dyDescent="0.3">
      <c r="A696" s="5"/>
      <c r="B696" s="6"/>
      <c r="C696" s="2"/>
      <c r="D696" s="3"/>
      <c r="E696" s="3"/>
      <c r="F696" s="605"/>
      <c r="G696" s="5"/>
      <c r="H696" s="6"/>
      <c r="I696" s="2"/>
      <c r="J696" s="3"/>
      <c r="K696" s="3"/>
      <c r="L696" s="788"/>
    </row>
    <row r="697" spans="1:12" s="25" customFormat="1" x14ac:dyDescent="0.3">
      <c r="A697" s="5"/>
      <c r="B697" s="6"/>
      <c r="C697" s="2"/>
      <c r="D697" s="3"/>
      <c r="E697" s="3"/>
      <c r="F697" s="605"/>
      <c r="G697" s="5"/>
      <c r="H697" s="6"/>
      <c r="I697" s="2"/>
      <c r="J697" s="3"/>
      <c r="K697" s="3"/>
      <c r="L697" s="788"/>
    </row>
    <row r="698" spans="1:12" s="25" customFormat="1" x14ac:dyDescent="0.3">
      <c r="A698" s="28" t="s">
        <v>124</v>
      </c>
      <c r="B698" s="3" t="s">
        <v>259</v>
      </c>
      <c r="C698" s="2" t="s">
        <v>125</v>
      </c>
      <c r="D698" s="3" t="s">
        <v>126</v>
      </c>
      <c r="E698" s="3" t="s">
        <v>127</v>
      </c>
      <c r="F698" s="605"/>
      <c r="G698" s="28" t="s">
        <v>124</v>
      </c>
      <c r="H698" s="3" t="s">
        <v>247</v>
      </c>
      <c r="I698" s="2" t="s">
        <v>125</v>
      </c>
      <c r="J698" s="3" t="s">
        <v>126</v>
      </c>
      <c r="K698" s="3" t="s">
        <v>127</v>
      </c>
      <c r="L698" s="788"/>
    </row>
    <row r="699" spans="1:12" s="25" customFormat="1" x14ac:dyDescent="0.3">
      <c r="A699" s="1116" t="s">
        <v>8</v>
      </c>
      <c r="B699" s="6" t="s">
        <v>88</v>
      </c>
      <c r="C699" s="2" t="s">
        <v>9</v>
      </c>
      <c r="D699" s="3">
        <v>60</v>
      </c>
      <c r="E699" s="3">
        <v>133.25</v>
      </c>
      <c r="F699" s="606"/>
      <c r="G699" s="1116" t="s">
        <v>8</v>
      </c>
      <c r="H699" s="6" t="s">
        <v>88</v>
      </c>
      <c r="I699" s="2" t="s">
        <v>9</v>
      </c>
      <c r="J699" s="3">
        <v>60</v>
      </c>
      <c r="K699" s="3">
        <v>133.25</v>
      </c>
      <c r="L699" s="788"/>
    </row>
    <row r="700" spans="1:12" s="8" customFormat="1" x14ac:dyDescent="0.3">
      <c r="A700" s="1116" t="s">
        <v>3</v>
      </c>
      <c r="B700" s="6" t="s">
        <v>470</v>
      </c>
      <c r="C700" s="2" t="s">
        <v>4</v>
      </c>
      <c r="D700" s="3">
        <v>65</v>
      </c>
      <c r="E700" s="3">
        <v>180.8</v>
      </c>
      <c r="F700" s="606"/>
      <c r="G700" s="1116" t="s">
        <v>3</v>
      </c>
      <c r="H700" s="6" t="s">
        <v>470</v>
      </c>
      <c r="I700" s="2" t="s">
        <v>17</v>
      </c>
      <c r="J700" s="3">
        <v>80</v>
      </c>
      <c r="K700" s="3">
        <v>271.20000000000005</v>
      </c>
      <c r="L700" s="786"/>
    </row>
    <row r="701" spans="1:12" s="25" customFormat="1" x14ac:dyDescent="0.3">
      <c r="A701" s="1116" t="s">
        <v>0</v>
      </c>
      <c r="B701" s="6" t="s">
        <v>278</v>
      </c>
      <c r="C701" s="2" t="s">
        <v>17</v>
      </c>
      <c r="D701" s="3">
        <v>20</v>
      </c>
      <c r="E701" s="3">
        <v>213.71</v>
      </c>
      <c r="F701" s="605"/>
      <c r="G701" s="1116" t="s">
        <v>0</v>
      </c>
      <c r="H701" s="6" t="s">
        <v>278</v>
      </c>
      <c r="I701" s="2" t="s">
        <v>44</v>
      </c>
      <c r="J701" s="3">
        <v>24</v>
      </c>
      <c r="K701" s="3">
        <v>256.45</v>
      </c>
      <c r="L701" s="788"/>
    </row>
    <row r="702" spans="1:12" s="50" customFormat="1" x14ac:dyDescent="0.3">
      <c r="A702" s="1116" t="s">
        <v>77</v>
      </c>
      <c r="B702" s="6" t="s">
        <v>69</v>
      </c>
      <c r="C702" s="2" t="s">
        <v>22</v>
      </c>
      <c r="D702" s="3">
        <v>24</v>
      </c>
      <c r="E702" s="3">
        <v>3.9199999999999995</v>
      </c>
      <c r="F702" s="656"/>
      <c r="G702" s="1116" t="s">
        <v>77</v>
      </c>
      <c r="H702" s="6" t="s">
        <v>69</v>
      </c>
      <c r="I702" s="2" t="s">
        <v>22</v>
      </c>
      <c r="J702" s="3">
        <v>24</v>
      </c>
      <c r="K702" s="3">
        <v>3.9199999999999995</v>
      </c>
      <c r="L702" s="786"/>
    </row>
    <row r="703" spans="1:12" s="50" customFormat="1" x14ac:dyDescent="0.3">
      <c r="A703" s="1116" t="s">
        <v>23</v>
      </c>
      <c r="B703" s="6" t="s">
        <v>472</v>
      </c>
      <c r="C703" s="2" t="s">
        <v>2</v>
      </c>
      <c r="D703" s="3">
        <v>40</v>
      </c>
      <c r="E703" s="3">
        <v>94.25</v>
      </c>
      <c r="F703" s="656"/>
      <c r="G703" s="1116" t="s">
        <v>23</v>
      </c>
      <c r="H703" s="6" t="s">
        <v>472</v>
      </c>
      <c r="I703" s="2" t="s">
        <v>2</v>
      </c>
      <c r="J703" s="3">
        <v>40</v>
      </c>
      <c r="K703" s="3">
        <v>94.25</v>
      </c>
      <c r="L703" s="786"/>
    </row>
    <row r="704" spans="1:12" s="50" customFormat="1" x14ac:dyDescent="0.3">
      <c r="A704" s="1116" t="s">
        <v>51</v>
      </c>
      <c r="B704" s="6" t="s">
        <v>107</v>
      </c>
      <c r="C704" s="2" t="s">
        <v>14</v>
      </c>
      <c r="D704" s="3">
        <v>3.4</v>
      </c>
      <c r="E704" s="3">
        <v>93.2</v>
      </c>
      <c r="F704" s="605"/>
      <c r="G704" s="1116" t="s">
        <v>51</v>
      </c>
      <c r="H704" s="6" t="s">
        <v>107</v>
      </c>
      <c r="I704" s="2" t="s">
        <v>14</v>
      </c>
      <c r="J704" s="3">
        <v>3.4</v>
      </c>
      <c r="K704" s="3">
        <v>93.2</v>
      </c>
      <c r="L704" s="786"/>
    </row>
    <row r="705" spans="1:12" s="25" customFormat="1" ht="19.5" customHeight="1" x14ac:dyDescent="0.3">
      <c r="A705" s="1116" t="s">
        <v>15</v>
      </c>
      <c r="B705" s="6" t="s">
        <v>108</v>
      </c>
      <c r="C705" s="2" t="s">
        <v>65</v>
      </c>
      <c r="D705" s="3">
        <v>1.2</v>
      </c>
      <c r="E705" s="3">
        <v>21.5</v>
      </c>
      <c r="F705" s="656"/>
      <c r="G705" s="1116" t="s">
        <v>15</v>
      </c>
      <c r="H705" s="6" t="s">
        <v>108</v>
      </c>
      <c r="I705" s="2" t="s">
        <v>65</v>
      </c>
      <c r="J705" s="3">
        <v>1.2</v>
      </c>
      <c r="K705" s="3">
        <v>21.5</v>
      </c>
      <c r="L705" s="788"/>
    </row>
    <row r="706" spans="1:12" s="25" customFormat="1" x14ac:dyDescent="0.3">
      <c r="A706" s="5">
        <v>8</v>
      </c>
      <c r="B706" s="6" t="s">
        <v>225</v>
      </c>
      <c r="C706" s="2" t="s">
        <v>5</v>
      </c>
      <c r="D706" s="3">
        <v>30</v>
      </c>
      <c r="E706" s="3">
        <v>128</v>
      </c>
      <c r="F706" s="656"/>
      <c r="G706" s="5">
        <v>8</v>
      </c>
      <c r="H706" s="6" t="s">
        <v>225</v>
      </c>
      <c r="I706" s="2" t="s">
        <v>5</v>
      </c>
      <c r="J706" s="3">
        <v>30</v>
      </c>
      <c r="K706" s="3">
        <v>128</v>
      </c>
      <c r="L706" s="788"/>
    </row>
    <row r="707" spans="1:12" s="50" customFormat="1" x14ac:dyDescent="0.3">
      <c r="A707" s="5"/>
      <c r="B707" s="6"/>
      <c r="C707" s="2"/>
      <c r="D707" s="3"/>
      <c r="E707" s="3"/>
      <c r="F707" s="657"/>
      <c r="G707" s="5"/>
      <c r="H707" s="6"/>
      <c r="I707" s="2"/>
      <c r="J707" s="3"/>
      <c r="K707" s="3"/>
      <c r="L707" s="792"/>
    </row>
    <row r="708" spans="1:12" s="50" customFormat="1" x14ac:dyDescent="0.3">
      <c r="A708" s="5"/>
      <c r="B708" s="6"/>
      <c r="C708" s="2"/>
      <c r="D708" s="3"/>
      <c r="E708" s="3"/>
      <c r="F708" s="657"/>
      <c r="G708" s="5"/>
      <c r="H708" s="6"/>
      <c r="I708" s="2"/>
      <c r="J708" s="3"/>
      <c r="K708" s="3"/>
      <c r="L708" s="792"/>
    </row>
    <row r="709" spans="1:12" s="25" customFormat="1" x14ac:dyDescent="0.3">
      <c r="A709" s="1116"/>
      <c r="B709" s="372"/>
      <c r="C709" s="373" t="s">
        <v>128</v>
      </c>
      <c r="D709" s="374">
        <f>SUM(D699:D708)</f>
        <v>243.6</v>
      </c>
      <c r="E709" s="374">
        <f>SUM(E699:E708)</f>
        <v>868.63</v>
      </c>
      <c r="F709" s="748"/>
      <c r="G709" s="1114"/>
      <c r="H709" s="372"/>
      <c r="I709" s="373" t="s">
        <v>128</v>
      </c>
      <c r="J709" s="374">
        <f>SUM(J699:J708)</f>
        <v>262.60000000000002</v>
      </c>
      <c r="K709" s="374">
        <f>SUM(K699:K708)</f>
        <v>1001.7700000000001</v>
      </c>
      <c r="L709" s="788"/>
    </row>
    <row r="710" spans="1:12" s="25" customFormat="1" x14ac:dyDescent="0.3">
      <c r="A710" s="5"/>
      <c r="B710" s="372"/>
      <c r="C710" s="373"/>
      <c r="D710" s="374"/>
      <c r="E710" s="374"/>
      <c r="F710" s="748"/>
      <c r="G710" s="371"/>
      <c r="H710" s="372"/>
      <c r="I710" s="373"/>
      <c r="J710" s="374"/>
      <c r="K710" s="374"/>
      <c r="L710" s="788"/>
    </row>
    <row r="711" spans="1:12" s="25" customFormat="1" x14ac:dyDescent="0.3">
      <c r="A711" s="5"/>
      <c r="B711" s="372"/>
      <c r="C711" s="373"/>
      <c r="D711" s="374"/>
      <c r="E711" s="374"/>
      <c r="F711" s="748"/>
      <c r="G711" s="371"/>
      <c r="H711" s="372"/>
      <c r="I711" s="373"/>
      <c r="J711" s="374"/>
      <c r="K711" s="374"/>
      <c r="L711" s="788"/>
    </row>
    <row r="712" spans="1:12" s="25" customFormat="1" x14ac:dyDescent="0.3">
      <c r="A712" s="1116"/>
      <c r="B712" s="372"/>
      <c r="C712" s="373" t="s">
        <v>136</v>
      </c>
      <c r="D712" s="374">
        <f>+D709+D695</f>
        <v>467</v>
      </c>
      <c r="E712" s="374">
        <f>+E709+E695</f>
        <v>1343.15</v>
      </c>
      <c r="F712" s="748"/>
      <c r="G712" s="374"/>
      <c r="H712" s="374"/>
      <c r="I712" s="374" t="s">
        <v>136</v>
      </c>
      <c r="J712" s="374">
        <f>+J709+J695</f>
        <v>506</v>
      </c>
      <c r="K712" s="374">
        <f>+K709+K695</f>
        <v>1673.9700000000003</v>
      </c>
      <c r="L712" s="788"/>
    </row>
    <row r="713" spans="1:12" s="25" customFormat="1" ht="18.75" customHeight="1" x14ac:dyDescent="0.3">
      <c r="B713" s="362"/>
      <c r="C713" s="362"/>
      <c r="D713" s="360"/>
      <c r="E713" s="364"/>
      <c r="F713" s="748"/>
      <c r="G713" s="360"/>
      <c r="H713" s="362"/>
      <c r="I713" s="362"/>
      <c r="J713" s="360"/>
      <c r="K713" s="364"/>
      <c r="L713" s="788"/>
    </row>
    <row r="714" spans="1:12" s="25" customFormat="1" ht="18.75" customHeight="1" x14ac:dyDescent="0.3">
      <c r="B714" s="362"/>
      <c r="C714" s="362"/>
      <c r="D714" s="360"/>
      <c r="E714" s="364"/>
      <c r="F714" s="822"/>
      <c r="G714" s="360"/>
      <c r="H714" s="362"/>
      <c r="I714" s="362"/>
      <c r="J714" s="360"/>
      <c r="K714" s="364"/>
      <c r="L714" s="788"/>
    </row>
    <row r="715" spans="1:12" s="25" customFormat="1" x14ac:dyDescent="0.3">
      <c r="A715" s="461"/>
      <c r="B715" s="804"/>
      <c r="C715" s="804"/>
      <c r="D715" s="804"/>
      <c r="E715" s="804"/>
      <c r="F715" s="816"/>
      <c r="G715" s="378"/>
      <c r="H715" s="806"/>
      <c r="I715" s="806"/>
      <c r="J715" s="806"/>
      <c r="K715" s="806"/>
      <c r="L715" s="788"/>
    </row>
    <row r="716" spans="1:12" s="25" customFormat="1" x14ac:dyDescent="0.3">
      <c r="A716" s="461"/>
      <c r="B716" s="378"/>
      <c r="C716" s="805"/>
      <c r="D716" s="806"/>
      <c r="E716" s="806"/>
      <c r="F716" s="815"/>
      <c r="G716" s="806"/>
      <c r="H716" s="806"/>
      <c r="I716" s="806"/>
      <c r="J716" s="806"/>
      <c r="K716" s="806"/>
      <c r="L716" s="788"/>
    </row>
    <row r="717" spans="1:12" s="25" customFormat="1" ht="18.75" customHeight="1" x14ac:dyDescent="0.3">
      <c r="B717" s="379" t="s">
        <v>130</v>
      </c>
      <c r="C717" s="360"/>
      <c r="D717" s="380" t="s">
        <v>131</v>
      </c>
      <c r="E717" s="362"/>
      <c r="F717" s="1110"/>
      <c r="G717" s="360"/>
      <c r="H717" s="379" t="s">
        <v>130</v>
      </c>
      <c r="I717" s="360"/>
      <c r="J717" s="380" t="s">
        <v>131</v>
      </c>
      <c r="K717" s="362"/>
      <c r="L717" s="788"/>
    </row>
    <row r="718" spans="1:12" s="25" customFormat="1" ht="51.75" customHeight="1" x14ac:dyDescent="0.3">
      <c r="B718" s="381" t="s">
        <v>132</v>
      </c>
      <c r="C718" s="360"/>
      <c r="D718" s="381" t="s">
        <v>140</v>
      </c>
      <c r="E718" s="382"/>
      <c r="F718" s="1110"/>
      <c r="G718" s="360"/>
      <c r="H718" s="381" t="s">
        <v>139</v>
      </c>
      <c r="I718" s="360"/>
      <c r="J718" s="381" t="s">
        <v>140</v>
      </c>
      <c r="K718" s="382"/>
      <c r="L718" s="788"/>
    </row>
    <row r="719" spans="1:12" s="25" customFormat="1" x14ac:dyDescent="0.3">
      <c r="B719" s="20"/>
      <c r="C719" s="20"/>
      <c r="D719" s="20"/>
      <c r="E719" s="20"/>
      <c r="F719" s="670"/>
      <c r="H719" s="20"/>
      <c r="I719" s="20"/>
      <c r="J719" s="20"/>
      <c r="K719" s="20"/>
      <c r="L719" s="788"/>
    </row>
    <row r="720" spans="1:12" x14ac:dyDescent="0.3">
      <c r="A720" s="974"/>
      <c r="B720" s="973"/>
      <c r="C720" s="973"/>
      <c r="D720" s="973"/>
      <c r="E720" s="973"/>
      <c r="F720" s="645"/>
      <c r="G720" s="974"/>
      <c r="H720" s="973"/>
      <c r="I720" s="973"/>
      <c r="J720" s="973"/>
      <c r="K720" s="973"/>
    </row>
    <row r="721" spans="1:16" s="25" customFormat="1" ht="18.75" customHeight="1" x14ac:dyDescent="0.3">
      <c r="A721" s="96"/>
      <c r="B721" s="19"/>
      <c r="C721" s="19"/>
      <c r="D721" s="19"/>
      <c r="E721" s="19"/>
      <c r="F721" s="606"/>
      <c r="G721" s="96"/>
      <c r="H721" s="19"/>
      <c r="I721" s="19"/>
      <c r="J721" s="19"/>
      <c r="K721" s="19"/>
      <c r="L721" s="788"/>
    </row>
    <row r="722" spans="1:16" x14ac:dyDescent="0.3">
      <c r="A722" s="25"/>
      <c r="F722" s="606"/>
      <c r="G722" s="25"/>
    </row>
    <row r="723" spans="1:16" s="25" customFormat="1" ht="18.75" customHeight="1" x14ac:dyDescent="0.3">
      <c r="B723" s="22" t="s">
        <v>115</v>
      </c>
      <c r="C723" s="20"/>
      <c r="D723" s="20"/>
      <c r="E723" s="20"/>
      <c r="F723" s="606"/>
      <c r="H723" s="22" t="s">
        <v>115</v>
      </c>
      <c r="I723" s="20"/>
      <c r="J723" s="20"/>
      <c r="K723" s="20"/>
      <c r="L723" s="788"/>
    </row>
    <row r="724" spans="1:16" s="25" customFormat="1" ht="18.75" customHeight="1" x14ac:dyDescent="0.3">
      <c r="B724" s="22" t="s">
        <v>137</v>
      </c>
      <c r="C724" s="20"/>
      <c r="D724" s="20"/>
      <c r="E724" s="20"/>
      <c r="F724" s="606"/>
      <c r="H724" s="22" t="s">
        <v>138</v>
      </c>
      <c r="I724" s="20"/>
      <c r="J724" s="20"/>
      <c r="K724" s="20"/>
      <c r="L724" s="788"/>
    </row>
    <row r="725" spans="1:16" s="25" customFormat="1" ht="18.75" customHeight="1" x14ac:dyDescent="0.3">
      <c r="B725" s="20"/>
      <c r="C725" s="20"/>
      <c r="D725" s="20"/>
      <c r="E725" s="20"/>
      <c r="F725" s="606"/>
      <c r="H725" s="20"/>
      <c r="I725" s="20"/>
      <c r="J725" s="20"/>
      <c r="K725" s="20"/>
      <c r="L725" s="788"/>
    </row>
    <row r="726" spans="1:16" s="25" customFormat="1" ht="18.75" customHeight="1" x14ac:dyDescent="0.3">
      <c r="B726" s="20"/>
      <c r="C726" s="20"/>
      <c r="E726" s="603" t="s">
        <v>116</v>
      </c>
      <c r="F726" s="606"/>
      <c r="H726" s="20"/>
      <c r="I726" s="20"/>
      <c r="K726" s="603" t="s">
        <v>116</v>
      </c>
      <c r="L726" s="789"/>
      <c r="M726" s="603"/>
      <c r="N726" s="603"/>
      <c r="O726" s="603"/>
      <c r="P726" s="603"/>
    </row>
    <row r="727" spans="1:16" s="25" customFormat="1" ht="18.75" customHeight="1" x14ac:dyDescent="0.3">
      <c r="B727" s="20"/>
      <c r="C727" s="20"/>
      <c r="E727" s="603" t="s">
        <v>134</v>
      </c>
      <c r="F727" s="606"/>
      <c r="H727" s="20"/>
      <c r="I727" s="20"/>
      <c r="K727" s="603" t="s">
        <v>134</v>
      </c>
      <c r="L727" s="789"/>
      <c r="M727" s="603"/>
      <c r="N727" s="603"/>
      <c r="O727" s="603"/>
      <c r="P727" s="603"/>
    </row>
    <row r="728" spans="1:16" s="25" customFormat="1" ht="18.75" customHeight="1" x14ac:dyDescent="0.3">
      <c r="B728" s="20"/>
      <c r="C728" s="20"/>
      <c r="E728" s="603" t="s">
        <v>117</v>
      </c>
      <c r="F728" s="606"/>
      <c r="H728" s="20"/>
      <c r="I728" s="20"/>
      <c r="K728" s="603" t="s">
        <v>117</v>
      </c>
      <c r="L728" s="789"/>
      <c r="M728" s="603"/>
      <c r="N728" s="603"/>
      <c r="O728" s="603"/>
      <c r="P728" s="603"/>
    </row>
    <row r="729" spans="1:16" s="25" customFormat="1" ht="18.75" customHeight="1" x14ac:dyDescent="0.3">
      <c r="B729" s="20"/>
      <c r="C729" s="20"/>
      <c r="E729" s="603" t="s">
        <v>417</v>
      </c>
      <c r="F729" s="606"/>
      <c r="H729" s="20"/>
      <c r="I729" s="20"/>
      <c r="K729" s="603" t="s">
        <v>417</v>
      </c>
      <c r="L729" s="789"/>
      <c r="M729" s="603"/>
      <c r="N729" s="603"/>
      <c r="O729" s="603"/>
      <c r="P729" s="603"/>
    </row>
    <row r="730" spans="1:16" s="25" customFormat="1" ht="18.75" customHeight="1" x14ac:dyDescent="0.3">
      <c r="B730" s="20"/>
      <c r="C730" s="20"/>
      <c r="D730" s="20"/>
      <c r="E730" s="20"/>
      <c r="F730" s="656"/>
      <c r="I730" s="20"/>
      <c r="J730" s="20"/>
      <c r="K730" s="20"/>
      <c r="L730" s="788"/>
    </row>
    <row r="731" spans="1:16" s="25" customFormat="1" ht="18.75" customHeight="1" x14ac:dyDescent="0.3">
      <c r="B731" s="20"/>
      <c r="C731" s="20"/>
      <c r="D731" s="20"/>
      <c r="E731" s="20"/>
      <c r="F731" s="656"/>
      <c r="H731" s="20"/>
      <c r="I731" s="20"/>
      <c r="J731" s="20"/>
      <c r="K731" s="20"/>
      <c r="L731" s="788"/>
    </row>
    <row r="732" spans="1:16" s="25" customFormat="1" ht="18.75" customHeight="1" x14ac:dyDescent="0.3">
      <c r="B732" s="20"/>
      <c r="C732" s="20"/>
      <c r="D732" s="20"/>
      <c r="E732" s="20"/>
      <c r="F732" s="656"/>
      <c r="H732" s="20"/>
      <c r="I732" s="20"/>
      <c r="J732" s="20"/>
      <c r="K732" s="20"/>
      <c r="L732" s="788"/>
    </row>
    <row r="733" spans="1:16" s="25" customFormat="1" ht="18.75" customHeight="1" x14ac:dyDescent="0.3">
      <c r="B733" s="1612" t="s">
        <v>119</v>
      </c>
      <c r="C733" s="1612"/>
      <c r="D733" s="1612"/>
      <c r="E733" s="26"/>
      <c r="F733" s="606"/>
      <c r="H733" s="1612" t="s">
        <v>119</v>
      </c>
      <c r="I733" s="1612"/>
      <c r="J733" s="1612"/>
      <c r="K733" s="26"/>
      <c r="L733" s="788"/>
    </row>
    <row r="734" spans="1:16" s="25" customFormat="1" ht="18.75" customHeight="1" x14ac:dyDescent="0.3">
      <c r="B734" s="1610">
        <v>45400</v>
      </c>
      <c r="C734" s="1610"/>
      <c r="D734" s="1610"/>
      <c r="E734" s="27"/>
      <c r="F734" s="606"/>
      <c r="H734" s="1610">
        <f>B734</f>
        <v>45400</v>
      </c>
      <c r="I734" s="1610"/>
      <c r="J734" s="1610"/>
      <c r="K734" s="27"/>
      <c r="L734" s="788"/>
    </row>
    <row r="735" spans="1:16" s="25" customFormat="1" ht="18.75" customHeight="1" x14ac:dyDescent="0.3">
      <c r="B735" s="20"/>
      <c r="C735" s="20"/>
      <c r="D735" s="20"/>
      <c r="E735" s="27"/>
      <c r="F735" s="606"/>
      <c r="H735" s="20"/>
      <c r="I735" s="20"/>
      <c r="J735" s="20"/>
      <c r="K735" s="27"/>
      <c r="L735" s="788"/>
    </row>
    <row r="736" spans="1:16" s="25" customFormat="1" ht="18.75" customHeight="1" x14ac:dyDescent="0.3">
      <c r="B736" s="1115"/>
      <c r="C736" s="20"/>
      <c r="D736" s="20"/>
      <c r="E736" s="27"/>
      <c r="F736" s="606"/>
      <c r="H736" s="1115"/>
      <c r="I736" s="20"/>
      <c r="J736" s="20"/>
      <c r="K736" s="27"/>
      <c r="L736" s="788"/>
    </row>
    <row r="737" spans="1:18" s="25" customFormat="1" ht="18.75" customHeight="1" x14ac:dyDescent="0.3">
      <c r="A737" s="28" t="s">
        <v>120</v>
      </c>
      <c r="B737" s="29" t="s">
        <v>121</v>
      </c>
      <c r="C737" s="1611" t="s">
        <v>122</v>
      </c>
      <c r="D737" s="1611"/>
      <c r="E737" s="1611"/>
      <c r="F737" s="606"/>
      <c r="G737" s="28" t="s">
        <v>120</v>
      </c>
      <c r="H737" s="29" t="s">
        <v>121</v>
      </c>
      <c r="I737" s="1611" t="s">
        <v>123</v>
      </c>
      <c r="J737" s="1611"/>
      <c r="K737" s="1611"/>
      <c r="L737" s="788"/>
    </row>
    <row r="738" spans="1:18" s="25" customFormat="1" ht="18.75" customHeight="1" x14ac:dyDescent="0.3">
      <c r="A738" s="28" t="s">
        <v>124</v>
      </c>
      <c r="B738" s="28" t="s">
        <v>265</v>
      </c>
      <c r="C738" s="29" t="s">
        <v>125</v>
      </c>
      <c r="D738" s="1116" t="s">
        <v>126</v>
      </c>
      <c r="E738" s="1116" t="s">
        <v>127</v>
      </c>
      <c r="F738" s="606"/>
      <c r="G738" s="28" t="s">
        <v>124</v>
      </c>
      <c r="H738" s="28" t="s">
        <v>265</v>
      </c>
      <c r="I738" s="29" t="s">
        <v>125</v>
      </c>
      <c r="J738" s="1116" t="s">
        <v>126</v>
      </c>
      <c r="K738" s="1116" t="s">
        <v>127</v>
      </c>
      <c r="L738" s="788"/>
    </row>
    <row r="739" spans="1:18" s="25" customFormat="1" x14ac:dyDescent="0.3">
      <c r="A739" s="1116" t="s">
        <v>8</v>
      </c>
      <c r="B739" s="6" t="s">
        <v>58</v>
      </c>
      <c r="C739" s="2" t="s">
        <v>229</v>
      </c>
      <c r="D739" s="3">
        <v>75</v>
      </c>
      <c r="E739" s="3">
        <v>336.63</v>
      </c>
      <c r="F739" s="681">
        <f>180+25+30</f>
        <v>235</v>
      </c>
      <c r="G739" s="1116" t="s">
        <v>8</v>
      </c>
      <c r="H739" s="6" t="s">
        <v>58</v>
      </c>
      <c r="I739" s="2" t="s">
        <v>60</v>
      </c>
      <c r="J739" s="3">
        <v>90</v>
      </c>
      <c r="K739" s="3">
        <v>376.70499999999998</v>
      </c>
      <c r="L739" s="788"/>
    </row>
    <row r="740" spans="1:18" s="50" customFormat="1" x14ac:dyDescent="0.3">
      <c r="A740" s="1116" t="s">
        <v>3</v>
      </c>
      <c r="B740" s="6" t="s">
        <v>69</v>
      </c>
      <c r="C740" s="2" t="s">
        <v>22</v>
      </c>
      <c r="D740" s="3">
        <v>24</v>
      </c>
      <c r="E740" s="3">
        <v>3.9199999999999995</v>
      </c>
      <c r="F740" s="656"/>
      <c r="G740" s="1116" t="s">
        <v>3</v>
      </c>
      <c r="H740" s="6" t="s">
        <v>69</v>
      </c>
      <c r="I740" s="2" t="s">
        <v>22</v>
      </c>
      <c r="J740" s="3">
        <v>24</v>
      </c>
      <c r="K740" s="3">
        <v>3.9199999999999995</v>
      </c>
      <c r="L740" s="786"/>
    </row>
    <row r="741" spans="1:18" s="50" customFormat="1" x14ac:dyDescent="0.3">
      <c r="A741" s="1116" t="s">
        <v>0</v>
      </c>
      <c r="B741" s="6" t="s">
        <v>107</v>
      </c>
      <c r="C741" s="2" t="s">
        <v>14</v>
      </c>
      <c r="D741" s="3">
        <v>3.4</v>
      </c>
      <c r="E741" s="3">
        <v>93.2</v>
      </c>
      <c r="F741" s="605"/>
      <c r="G741" s="1116" t="s">
        <v>0</v>
      </c>
      <c r="H741" s="6" t="s">
        <v>107</v>
      </c>
      <c r="I741" s="2" t="s">
        <v>14</v>
      </c>
      <c r="J741" s="3">
        <v>3.4</v>
      </c>
      <c r="K741" s="3">
        <v>93.2</v>
      </c>
      <c r="L741" s="786"/>
    </row>
    <row r="742" spans="1:18" s="50" customFormat="1" x14ac:dyDescent="0.3">
      <c r="A742" s="1116" t="s">
        <v>77</v>
      </c>
      <c r="B742" s="6" t="s">
        <v>271</v>
      </c>
      <c r="C742" s="2" t="s">
        <v>2</v>
      </c>
      <c r="D742" s="3">
        <v>7</v>
      </c>
      <c r="E742" s="3">
        <v>36.6</v>
      </c>
      <c r="F742" s="606"/>
      <c r="G742" s="1116" t="s">
        <v>77</v>
      </c>
      <c r="H742" s="6" t="s">
        <v>271</v>
      </c>
      <c r="I742" s="2" t="s">
        <v>2</v>
      </c>
      <c r="J742" s="3">
        <v>7</v>
      </c>
      <c r="K742" s="3">
        <v>36.6</v>
      </c>
      <c r="L742" s="788"/>
      <c r="M742" s="25"/>
      <c r="N742" s="25"/>
      <c r="O742" s="25"/>
      <c r="P742" s="25"/>
      <c r="Q742" s="25"/>
      <c r="R742" s="25"/>
    </row>
    <row r="743" spans="1:18" s="50" customFormat="1" x14ac:dyDescent="0.3">
      <c r="A743" s="1116" t="s">
        <v>23</v>
      </c>
      <c r="B743" s="6" t="s">
        <v>472</v>
      </c>
      <c r="C743" s="2" t="s">
        <v>2</v>
      </c>
      <c r="D743" s="3">
        <v>40</v>
      </c>
      <c r="E743" s="3">
        <v>94.25</v>
      </c>
      <c r="F743" s="656"/>
      <c r="G743" s="1116" t="s">
        <v>23</v>
      </c>
      <c r="H743" s="6" t="s">
        <v>472</v>
      </c>
      <c r="I743" s="2" t="s">
        <v>2</v>
      </c>
      <c r="J743" s="3">
        <v>40</v>
      </c>
      <c r="K743" s="3">
        <v>94.25</v>
      </c>
      <c r="L743" s="786"/>
    </row>
    <row r="744" spans="1:18" s="50" customFormat="1" ht="18.75" customHeight="1" x14ac:dyDescent="0.3">
      <c r="A744" s="1116" t="s">
        <v>51</v>
      </c>
      <c r="B744" s="6" t="s">
        <v>80</v>
      </c>
      <c r="C744" s="2" t="s">
        <v>5</v>
      </c>
      <c r="D744" s="3">
        <v>30</v>
      </c>
      <c r="E744" s="3">
        <v>124.6</v>
      </c>
      <c r="F744" s="606"/>
      <c r="G744" s="1116" t="s">
        <v>51</v>
      </c>
      <c r="H744" s="6" t="s">
        <v>80</v>
      </c>
      <c r="I744" s="2" t="s">
        <v>5</v>
      </c>
      <c r="J744" s="3">
        <v>30</v>
      </c>
      <c r="K744" s="3">
        <v>124.6</v>
      </c>
      <c r="L744" s="786"/>
    </row>
    <row r="745" spans="1:18" s="25" customFormat="1" x14ac:dyDescent="0.3">
      <c r="A745" s="5"/>
      <c r="B745" s="6"/>
      <c r="C745" s="2"/>
      <c r="D745" s="3"/>
      <c r="E745" s="3"/>
      <c r="F745" s="605"/>
      <c r="G745" s="5"/>
      <c r="H745" s="6"/>
      <c r="I745" s="2"/>
      <c r="J745" s="3"/>
      <c r="K745" s="3"/>
      <c r="L745" s="788"/>
    </row>
    <row r="746" spans="1:18" s="25" customFormat="1" x14ac:dyDescent="0.3">
      <c r="A746" s="5"/>
      <c r="B746" s="6"/>
      <c r="C746" s="2" t="s">
        <v>128</v>
      </c>
      <c r="D746" s="3">
        <f>SUM(D739:D744)</f>
        <v>179.4</v>
      </c>
      <c r="E746" s="3">
        <f>SUM(E739:E744)</f>
        <v>689.2</v>
      </c>
      <c r="F746" s="605"/>
      <c r="G746" s="5"/>
      <c r="H746" s="6"/>
      <c r="I746" s="2" t="s">
        <v>128</v>
      </c>
      <c r="J746" s="3">
        <f>SUM(J739:J744)</f>
        <v>194.4</v>
      </c>
      <c r="K746" s="3">
        <f>SUM(K739:K744)</f>
        <v>729.27499999999998</v>
      </c>
      <c r="L746" s="788"/>
    </row>
    <row r="747" spans="1:18" s="25" customFormat="1" x14ac:dyDescent="0.3">
      <c r="A747" s="5"/>
      <c r="B747" s="6"/>
      <c r="C747" s="2"/>
      <c r="D747" s="3"/>
      <c r="E747" s="3"/>
      <c r="F747" s="605"/>
      <c r="G747" s="5"/>
      <c r="H747" s="6"/>
      <c r="I747" s="2"/>
      <c r="J747" s="3"/>
      <c r="K747" s="3"/>
      <c r="L747" s="788"/>
    </row>
    <row r="748" spans="1:18" s="25" customFormat="1" x14ac:dyDescent="0.3">
      <c r="A748" s="5"/>
      <c r="B748" s="6"/>
      <c r="C748" s="2"/>
      <c r="D748" s="3"/>
      <c r="E748" s="3"/>
      <c r="F748" s="605"/>
      <c r="G748" s="5"/>
      <c r="H748" s="6"/>
      <c r="I748" s="2"/>
      <c r="J748" s="3"/>
      <c r="K748" s="3"/>
      <c r="L748" s="788"/>
    </row>
    <row r="749" spans="1:18" s="25" customFormat="1" x14ac:dyDescent="0.3">
      <c r="A749" s="28" t="s">
        <v>124</v>
      </c>
      <c r="B749" s="3" t="s">
        <v>259</v>
      </c>
      <c r="C749" s="2" t="s">
        <v>125</v>
      </c>
      <c r="D749" s="3" t="s">
        <v>126</v>
      </c>
      <c r="E749" s="3" t="s">
        <v>127</v>
      </c>
      <c r="F749" s="605"/>
      <c r="G749" s="28" t="s">
        <v>124</v>
      </c>
      <c r="H749" s="3" t="s">
        <v>247</v>
      </c>
      <c r="I749" s="2" t="s">
        <v>125</v>
      </c>
      <c r="J749" s="3" t="s">
        <v>126</v>
      </c>
      <c r="K749" s="3" t="s">
        <v>127</v>
      </c>
      <c r="L749" s="788"/>
    </row>
    <row r="750" spans="1:18" s="25" customFormat="1" x14ac:dyDescent="0.3">
      <c r="A750" s="1116" t="s">
        <v>8</v>
      </c>
      <c r="B750" s="6" t="s">
        <v>96</v>
      </c>
      <c r="C750" s="2" t="s">
        <v>9</v>
      </c>
      <c r="D750" s="3">
        <v>70</v>
      </c>
      <c r="E750" s="3">
        <v>146</v>
      </c>
      <c r="F750" s="606"/>
      <c r="G750" s="1116" t="s">
        <v>8</v>
      </c>
      <c r="H750" s="6" t="s">
        <v>96</v>
      </c>
      <c r="I750" s="2" t="s">
        <v>9</v>
      </c>
      <c r="J750" s="3">
        <v>70</v>
      </c>
      <c r="K750" s="3">
        <v>146</v>
      </c>
      <c r="L750" s="788"/>
    </row>
    <row r="751" spans="1:18" s="257" customFormat="1" x14ac:dyDescent="0.3">
      <c r="A751" s="1116" t="s">
        <v>3</v>
      </c>
      <c r="B751" s="6" t="s">
        <v>180</v>
      </c>
      <c r="C751" s="2" t="s">
        <v>7</v>
      </c>
      <c r="D751" s="3">
        <v>50</v>
      </c>
      <c r="E751" s="3">
        <v>196.125</v>
      </c>
      <c r="F751" s="606"/>
      <c r="G751" s="1116" t="s">
        <v>3</v>
      </c>
      <c r="H751" s="6" t="s">
        <v>180</v>
      </c>
      <c r="I751" s="2" t="s">
        <v>7</v>
      </c>
      <c r="J751" s="3">
        <v>50</v>
      </c>
      <c r="K751" s="3">
        <v>196.125</v>
      </c>
      <c r="L751" s="791"/>
    </row>
    <row r="752" spans="1:18" s="25" customFormat="1" ht="19.5" customHeight="1" x14ac:dyDescent="0.3">
      <c r="A752" s="1116" t="s">
        <v>0</v>
      </c>
      <c r="B752" s="6" t="s">
        <v>43</v>
      </c>
      <c r="C752" s="2" t="s">
        <v>17</v>
      </c>
      <c r="D752" s="3">
        <v>40</v>
      </c>
      <c r="E752" s="3">
        <v>242.70999999999998</v>
      </c>
      <c r="F752" s="606"/>
      <c r="G752" s="1116" t="s">
        <v>0</v>
      </c>
      <c r="H752" s="6" t="s">
        <v>43</v>
      </c>
      <c r="I752" s="2" t="s">
        <v>44</v>
      </c>
      <c r="J752" s="3">
        <v>50</v>
      </c>
      <c r="K752" s="3">
        <v>298.71999999999997</v>
      </c>
      <c r="L752" s="788"/>
    </row>
    <row r="753" spans="1:12" s="50" customFormat="1" x14ac:dyDescent="0.3">
      <c r="A753" s="1116" t="s">
        <v>77</v>
      </c>
      <c r="B753" s="6" t="s">
        <v>69</v>
      </c>
      <c r="C753" s="2" t="s">
        <v>22</v>
      </c>
      <c r="D753" s="3">
        <v>24</v>
      </c>
      <c r="E753" s="3">
        <v>3.9199999999999995</v>
      </c>
      <c r="F753" s="656"/>
      <c r="G753" s="1116" t="s">
        <v>77</v>
      </c>
      <c r="H753" s="6" t="s">
        <v>69</v>
      </c>
      <c r="I753" s="2" t="s">
        <v>22</v>
      </c>
      <c r="J753" s="3">
        <v>24</v>
      </c>
      <c r="K753" s="3">
        <v>3.9199999999999995</v>
      </c>
      <c r="L753" s="786"/>
    </row>
    <row r="754" spans="1:12" s="50" customFormat="1" x14ac:dyDescent="0.3">
      <c r="A754" s="1116" t="s">
        <v>23</v>
      </c>
      <c r="B754" s="13" t="s">
        <v>144</v>
      </c>
      <c r="C754" s="14" t="s">
        <v>2</v>
      </c>
      <c r="D754" s="15">
        <v>15</v>
      </c>
      <c r="E754" s="15">
        <v>88</v>
      </c>
      <c r="F754" s="670"/>
      <c r="G754" s="1118" t="s">
        <v>23</v>
      </c>
      <c r="H754" s="13" t="s">
        <v>144</v>
      </c>
      <c r="I754" s="14" t="s">
        <v>2</v>
      </c>
      <c r="J754" s="15">
        <v>15</v>
      </c>
      <c r="K754" s="3">
        <v>88</v>
      </c>
      <c r="L754" s="786"/>
    </row>
    <row r="755" spans="1:12" s="50" customFormat="1" x14ac:dyDescent="0.3">
      <c r="A755" s="1116" t="s">
        <v>51</v>
      </c>
      <c r="B755" s="13" t="s">
        <v>107</v>
      </c>
      <c r="C755" s="14" t="s">
        <v>14</v>
      </c>
      <c r="D755" s="15">
        <v>3.4</v>
      </c>
      <c r="E755" s="15">
        <v>93.2</v>
      </c>
      <c r="F755" s="607"/>
      <c r="G755" s="1118" t="s">
        <v>51</v>
      </c>
      <c r="H755" s="13" t="s">
        <v>107</v>
      </c>
      <c r="I755" s="14" t="s">
        <v>14</v>
      </c>
      <c r="J755" s="15">
        <v>3.4</v>
      </c>
      <c r="K755" s="3">
        <v>93.2</v>
      </c>
      <c r="L755" s="786"/>
    </row>
    <row r="756" spans="1:12" s="25" customFormat="1" ht="19.5" customHeight="1" x14ac:dyDescent="0.3">
      <c r="A756" s="1116" t="s">
        <v>15</v>
      </c>
      <c r="B756" s="13" t="s">
        <v>108</v>
      </c>
      <c r="C756" s="14" t="s">
        <v>65</v>
      </c>
      <c r="D756" s="15">
        <v>1.2</v>
      </c>
      <c r="E756" s="15">
        <v>21.5</v>
      </c>
      <c r="F756" s="670"/>
      <c r="G756" s="1118" t="s">
        <v>15</v>
      </c>
      <c r="H756" s="13" t="s">
        <v>108</v>
      </c>
      <c r="I756" s="14" t="s">
        <v>65</v>
      </c>
      <c r="J756" s="15">
        <v>1.2</v>
      </c>
      <c r="K756" s="3">
        <v>21.5</v>
      </c>
      <c r="L756" s="788"/>
    </row>
    <row r="757" spans="1:12" s="25" customFormat="1" x14ac:dyDescent="0.3">
      <c r="A757" s="5">
        <v>8</v>
      </c>
      <c r="B757" s="13" t="s">
        <v>225</v>
      </c>
      <c r="C757" s="14" t="s">
        <v>5</v>
      </c>
      <c r="D757" s="15">
        <v>30</v>
      </c>
      <c r="E757" s="15">
        <v>128</v>
      </c>
      <c r="F757" s="670"/>
      <c r="G757" s="12">
        <v>8</v>
      </c>
      <c r="H757" s="13" t="s">
        <v>225</v>
      </c>
      <c r="I757" s="14" t="s">
        <v>5</v>
      </c>
      <c r="J757" s="15">
        <v>30</v>
      </c>
      <c r="K757" s="3">
        <v>128</v>
      </c>
      <c r="L757" s="788"/>
    </row>
    <row r="758" spans="1:12" s="50" customFormat="1" x14ac:dyDescent="0.3">
      <c r="A758" s="5"/>
      <c r="B758" s="13"/>
      <c r="C758" s="14"/>
      <c r="D758" s="15"/>
      <c r="E758" s="15"/>
      <c r="F758" s="1157"/>
      <c r="G758" s="12"/>
      <c r="H758" s="13"/>
      <c r="I758" s="14"/>
      <c r="J758" s="15"/>
      <c r="K758" s="3"/>
      <c r="L758" s="792"/>
    </row>
    <row r="759" spans="1:12" s="50" customFormat="1" x14ac:dyDescent="0.3">
      <c r="A759" s="5"/>
      <c r="B759" s="13"/>
      <c r="C759" s="14"/>
      <c r="D759" s="15"/>
      <c r="E759" s="15"/>
      <c r="F759" s="1157"/>
      <c r="G759" s="12"/>
      <c r="H759" s="13"/>
      <c r="I759" s="14"/>
      <c r="J759" s="15"/>
      <c r="K759" s="3"/>
      <c r="L759" s="792"/>
    </row>
    <row r="760" spans="1:12" s="25" customFormat="1" x14ac:dyDescent="0.3">
      <c r="A760" s="1116"/>
      <c r="B760" s="13"/>
      <c r="C760" s="14" t="s">
        <v>128</v>
      </c>
      <c r="D760" s="15">
        <f>SUM(D750:D759)</f>
        <v>233.6</v>
      </c>
      <c r="E760" s="15">
        <f>SUM(E750:E759)</f>
        <v>919.45500000000004</v>
      </c>
      <c r="F760" s="1157"/>
      <c r="G760" s="1118"/>
      <c r="H760" s="13"/>
      <c r="I760" s="14" t="s">
        <v>128</v>
      </c>
      <c r="J760" s="15">
        <f>SUM(J750:J759)</f>
        <v>243.6</v>
      </c>
      <c r="K760" s="3">
        <f>SUM(K750:K759)</f>
        <v>975.46500000000003</v>
      </c>
      <c r="L760" s="788"/>
    </row>
    <row r="761" spans="1:12" s="25" customFormat="1" x14ac:dyDescent="0.3">
      <c r="A761" s="5"/>
      <c r="B761" s="13"/>
      <c r="C761" s="14"/>
      <c r="D761" s="15"/>
      <c r="E761" s="15"/>
      <c r="F761" s="1157"/>
      <c r="G761" s="12"/>
      <c r="H761" s="13"/>
      <c r="I761" s="14"/>
      <c r="J761" s="15"/>
      <c r="K761" s="3"/>
      <c r="L761" s="788"/>
    </row>
    <row r="762" spans="1:12" s="25" customFormat="1" x14ac:dyDescent="0.3">
      <c r="A762" s="5"/>
      <c r="B762" s="13"/>
      <c r="C762" s="14"/>
      <c r="D762" s="15"/>
      <c r="E762" s="15"/>
      <c r="F762" s="1157"/>
      <c r="G762" s="12"/>
      <c r="H762" s="13"/>
      <c r="I762" s="14"/>
      <c r="J762" s="15"/>
      <c r="K762" s="3"/>
      <c r="L762" s="788"/>
    </row>
    <row r="763" spans="1:12" s="25" customFormat="1" x14ac:dyDescent="0.3">
      <c r="A763" s="1116"/>
      <c r="B763" s="13"/>
      <c r="C763" s="14" t="s">
        <v>136</v>
      </c>
      <c r="D763" s="15">
        <f>+D760+D746</f>
        <v>413</v>
      </c>
      <c r="E763" s="15">
        <f>+E760+E746</f>
        <v>1608.6550000000002</v>
      </c>
      <c r="F763" s="1157"/>
      <c r="G763" s="15"/>
      <c r="H763" s="15"/>
      <c r="I763" s="15" t="s">
        <v>136</v>
      </c>
      <c r="J763" s="15">
        <f>+J760+J746</f>
        <v>438</v>
      </c>
      <c r="K763" s="3">
        <f>+K760+K746</f>
        <v>1704.74</v>
      </c>
      <c r="L763" s="788"/>
    </row>
    <row r="764" spans="1:12" s="25" customFormat="1" ht="18.75" customHeight="1" x14ac:dyDescent="0.3">
      <c r="B764" s="32"/>
      <c r="C764" s="32"/>
      <c r="D764" s="257"/>
      <c r="E764" s="478"/>
      <c r="F764" s="1157"/>
      <c r="G764" s="257"/>
      <c r="H764" s="32"/>
      <c r="I764" s="32"/>
      <c r="J764" s="257"/>
      <c r="K764" s="24"/>
      <c r="L764" s="788"/>
    </row>
    <row r="765" spans="1:12" s="25" customFormat="1" ht="18.75" customHeight="1" x14ac:dyDescent="0.3">
      <c r="B765" s="20"/>
      <c r="C765" s="20"/>
      <c r="E765" s="24"/>
      <c r="F765" s="1160"/>
      <c r="H765" s="20"/>
      <c r="I765" s="20"/>
      <c r="K765" s="24"/>
      <c r="L765" s="788"/>
    </row>
    <row r="766" spans="1:12" s="25" customFormat="1" x14ac:dyDescent="0.3">
      <c r="A766" s="461"/>
      <c r="B766" s="461"/>
      <c r="C766" s="461"/>
      <c r="D766" s="461"/>
      <c r="E766" s="461"/>
      <c r="F766" s="1161"/>
      <c r="G766" s="36"/>
      <c r="H766" s="463"/>
      <c r="I766" s="463"/>
      <c r="J766" s="463"/>
      <c r="K766" s="463"/>
      <c r="L766" s="788"/>
    </row>
    <row r="767" spans="1:12" s="25" customFormat="1" x14ac:dyDescent="0.3">
      <c r="A767" s="461"/>
      <c r="B767" s="36"/>
      <c r="C767" s="462"/>
      <c r="D767" s="463"/>
      <c r="E767" s="463"/>
      <c r="F767" s="1155"/>
      <c r="G767" s="463"/>
      <c r="H767" s="463"/>
      <c r="I767" s="463"/>
      <c r="J767" s="463"/>
      <c r="K767" s="463"/>
      <c r="L767" s="788"/>
    </row>
    <row r="768" spans="1:12" s="25" customFormat="1" ht="18.75" customHeight="1" x14ac:dyDescent="0.3">
      <c r="B768" s="37" t="s">
        <v>130</v>
      </c>
      <c r="D768" s="94" t="s">
        <v>131</v>
      </c>
      <c r="E768" s="20"/>
      <c r="F768" s="1019"/>
      <c r="H768" s="37" t="s">
        <v>130</v>
      </c>
      <c r="J768" s="94" t="s">
        <v>131</v>
      </c>
      <c r="K768" s="20"/>
      <c r="L768" s="788"/>
    </row>
    <row r="769" spans="1:16" s="25" customFormat="1" ht="51.75" customHeight="1" x14ac:dyDescent="0.3">
      <c r="B769" s="38" t="s">
        <v>132</v>
      </c>
      <c r="D769" s="38" t="s">
        <v>140</v>
      </c>
      <c r="E769" s="39"/>
      <c r="F769" s="1019"/>
      <c r="H769" s="38" t="s">
        <v>139</v>
      </c>
      <c r="J769" s="38" t="s">
        <v>140</v>
      </c>
      <c r="K769" s="39"/>
      <c r="L769" s="788"/>
    </row>
    <row r="770" spans="1:16" s="25" customFormat="1" x14ac:dyDescent="0.3">
      <c r="B770" s="20"/>
      <c r="C770" s="20"/>
      <c r="D770" s="20"/>
      <c r="E770" s="20"/>
      <c r="F770" s="656"/>
      <c r="H770" s="20"/>
      <c r="I770" s="20"/>
      <c r="J770" s="20"/>
      <c r="K770" s="20"/>
      <c r="L770" s="788"/>
    </row>
    <row r="771" spans="1:16" x14ac:dyDescent="0.3">
      <c r="A771" s="974"/>
      <c r="B771" s="973"/>
      <c r="C771" s="973"/>
      <c r="D771" s="973"/>
      <c r="E771" s="973"/>
      <c r="F771" s="645"/>
      <c r="G771" s="974"/>
      <c r="H771" s="973"/>
      <c r="I771" s="973"/>
      <c r="J771" s="973"/>
      <c r="K771" s="973"/>
    </row>
    <row r="772" spans="1:16" s="25" customFormat="1" ht="18.75" customHeight="1" x14ac:dyDescent="0.3">
      <c r="A772" s="419"/>
      <c r="B772" s="456"/>
      <c r="C772" s="456"/>
      <c r="D772" s="456"/>
      <c r="E772" s="456"/>
      <c r="F772" s="645"/>
      <c r="G772" s="419"/>
      <c r="H772" s="456"/>
      <c r="I772" s="456"/>
      <c r="J772" s="456"/>
      <c r="K772" s="456"/>
      <c r="L772" s="788"/>
    </row>
    <row r="773" spans="1:16" x14ac:dyDescent="0.3">
      <c r="A773" s="25"/>
      <c r="F773" s="606"/>
      <c r="G773" s="25"/>
    </row>
    <row r="774" spans="1:16" s="25" customFormat="1" ht="18.75" customHeight="1" x14ac:dyDescent="0.3">
      <c r="B774" s="22" t="s">
        <v>115</v>
      </c>
      <c r="C774" s="20"/>
      <c r="D774" s="20"/>
      <c r="E774" s="20"/>
      <c r="F774" s="606"/>
      <c r="H774" s="22" t="s">
        <v>115</v>
      </c>
      <c r="I774" s="20"/>
      <c r="J774" s="20"/>
      <c r="K774" s="20"/>
      <c r="L774" s="788"/>
    </row>
    <row r="775" spans="1:16" s="25" customFormat="1" ht="18.75" customHeight="1" x14ac:dyDescent="0.3">
      <c r="B775" s="22" t="s">
        <v>137</v>
      </c>
      <c r="C775" s="20"/>
      <c r="D775" s="20"/>
      <c r="E775" s="20"/>
      <c r="F775" s="606"/>
      <c r="H775" s="22" t="s">
        <v>138</v>
      </c>
      <c r="I775" s="20"/>
      <c r="J775" s="20"/>
      <c r="K775" s="20"/>
      <c r="L775" s="788"/>
    </row>
    <row r="776" spans="1:16" s="25" customFormat="1" ht="18.75" customHeight="1" x14ac:dyDescent="0.3">
      <c r="B776" s="20"/>
      <c r="C776" s="20"/>
      <c r="D776" s="20"/>
      <c r="E776" s="20"/>
      <c r="F776" s="606"/>
      <c r="H776" s="20"/>
      <c r="I776" s="20"/>
      <c r="J776" s="20"/>
      <c r="K776" s="20"/>
      <c r="L776" s="788"/>
    </row>
    <row r="777" spans="1:16" s="25" customFormat="1" ht="18.75" customHeight="1" x14ac:dyDescent="0.3">
      <c r="B777" s="20"/>
      <c r="C777" s="20"/>
      <c r="E777" s="603" t="s">
        <v>116</v>
      </c>
      <c r="F777" s="606"/>
      <c r="H777" s="20"/>
      <c r="I777" s="20"/>
      <c r="K777" s="603" t="s">
        <v>116</v>
      </c>
      <c r="L777" s="789"/>
      <c r="M777" s="603"/>
      <c r="N777" s="603"/>
      <c r="O777" s="603"/>
      <c r="P777" s="603"/>
    </row>
    <row r="778" spans="1:16" s="25" customFormat="1" ht="18.75" customHeight="1" x14ac:dyDescent="0.3">
      <c r="B778" s="20"/>
      <c r="C778" s="20"/>
      <c r="E778" s="603" t="s">
        <v>134</v>
      </c>
      <c r="F778" s="606"/>
      <c r="H778" s="20"/>
      <c r="I778" s="20"/>
      <c r="K778" s="603" t="s">
        <v>134</v>
      </c>
      <c r="L778" s="789"/>
      <c r="M778" s="603"/>
      <c r="N778" s="603"/>
      <c r="O778" s="603"/>
      <c r="P778" s="603"/>
    </row>
    <row r="779" spans="1:16" s="25" customFormat="1" ht="18.75" customHeight="1" x14ac:dyDescent="0.3">
      <c r="B779" s="20"/>
      <c r="C779" s="20"/>
      <c r="E779" s="603" t="s">
        <v>117</v>
      </c>
      <c r="F779" s="606"/>
      <c r="H779" s="20"/>
      <c r="I779" s="20"/>
      <c r="K779" s="603" t="s">
        <v>117</v>
      </c>
      <c r="L779" s="789"/>
      <c r="M779" s="603"/>
      <c r="N779" s="603"/>
      <c r="O779" s="603"/>
      <c r="P779" s="603"/>
    </row>
    <row r="780" spans="1:16" s="25" customFormat="1" ht="18.75" customHeight="1" x14ac:dyDescent="0.3">
      <c r="B780" s="20"/>
      <c r="C780" s="20"/>
      <c r="E780" s="603" t="s">
        <v>417</v>
      </c>
      <c r="F780" s="606"/>
      <c r="H780" s="20"/>
      <c r="I780" s="20"/>
      <c r="K780" s="603" t="s">
        <v>417</v>
      </c>
      <c r="L780" s="789"/>
      <c r="M780" s="603"/>
      <c r="N780" s="603"/>
      <c r="O780" s="603"/>
      <c r="P780" s="603"/>
    </row>
    <row r="781" spans="1:16" s="25" customFormat="1" ht="18.75" customHeight="1" x14ac:dyDescent="0.3">
      <c r="B781" s="20"/>
      <c r="C781" s="20"/>
      <c r="D781" s="20"/>
      <c r="E781" s="20"/>
      <c r="F781" s="656"/>
      <c r="I781" s="20"/>
      <c r="J781" s="20"/>
      <c r="K781" s="20"/>
      <c r="L781" s="788"/>
    </row>
    <row r="782" spans="1:16" s="25" customFormat="1" ht="18.75" customHeight="1" x14ac:dyDescent="0.3">
      <c r="B782" s="20"/>
      <c r="C782" s="20"/>
      <c r="D782" s="20"/>
      <c r="E782" s="20"/>
      <c r="F782" s="656"/>
      <c r="H782" s="20"/>
      <c r="I782" s="20"/>
      <c r="J782" s="20"/>
      <c r="K782" s="20"/>
      <c r="L782" s="788"/>
    </row>
    <row r="783" spans="1:16" s="25" customFormat="1" ht="18.75" customHeight="1" x14ac:dyDescent="0.3">
      <c r="B783" s="20"/>
      <c r="C783" s="20"/>
      <c r="D783" s="20"/>
      <c r="E783" s="20"/>
      <c r="F783" s="656"/>
      <c r="H783" s="20"/>
      <c r="I783" s="20"/>
      <c r="J783" s="20"/>
      <c r="K783" s="20"/>
      <c r="L783" s="788"/>
    </row>
    <row r="784" spans="1:16" s="25" customFormat="1" ht="18.75" customHeight="1" x14ac:dyDescent="0.3">
      <c r="B784" s="1612" t="s">
        <v>119</v>
      </c>
      <c r="C784" s="1612"/>
      <c r="D784" s="1612"/>
      <c r="E784" s="26"/>
      <c r="F784" s="606"/>
      <c r="H784" s="1612" t="s">
        <v>119</v>
      </c>
      <c r="I784" s="1612"/>
      <c r="J784" s="1612"/>
      <c r="K784" s="26"/>
      <c r="L784" s="788"/>
    </row>
    <row r="785" spans="1:12" s="25" customFormat="1" ht="18.75" customHeight="1" x14ac:dyDescent="0.3">
      <c r="B785" s="1610">
        <v>45401</v>
      </c>
      <c r="C785" s="1610"/>
      <c r="D785" s="1610"/>
      <c r="E785" s="27"/>
      <c r="F785" s="606"/>
      <c r="H785" s="1610">
        <f>B785</f>
        <v>45401</v>
      </c>
      <c r="I785" s="1610"/>
      <c r="J785" s="1610"/>
      <c r="K785" s="27"/>
      <c r="L785" s="788"/>
    </row>
    <row r="786" spans="1:12" s="25" customFormat="1" ht="18.75" customHeight="1" x14ac:dyDescent="0.3">
      <c r="B786" s="20"/>
      <c r="C786" s="20"/>
      <c r="D786" s="20"/>
      <c r="E786" s="27"/>
      <c r="F786" s="606"/>
      <c r="H786" s="20"/>
      <c r="I786" s="20"/>
      <c r="J786" s="20"/>
      <c r="K786" s="27"/>
      <c r="L786" s="788"/>
    </row>
    <row r="787" spans="1:12" s="25" customFormat="1" ht="18.75" customHeight="1" x14ac:dyDescent="0.3">
      <c r="B787" s="1115"/>
      <c r="C787" s="20"/>
      <c r="D787" s="20"/>
      <c r="E787" s="27"/>
      <c r="F787" s="606"/>
      <c r="H787" s="1115"/>
      <c r="I787" s="20"/>
      <c r="J787" s="20"/>
      <c r="K787" s="27"/>
      <c r="L787" s="788"/>
    </row>
    <row r="788" spans="1:12" s="25" customFormat="1" ht="18.75" customHeight="1" x14ac:dyDescent="0.3">
      <c r="A788" s="28" t="s">
        <v>120</v>
      </c>
      <c r="B788" s="29" t="s">
        <v>121</v>
      </c>
      <c r="C788" s="1611" t="s">
        <v>122</v>
      </c>
      <c r="D788" s="1611"/>
      <c r="E788" s="1611"/>
      <c r="F788" s="606"/>
      <c r="G788" s="28" t="s">
        <v>120</v>
      </c>
      <c r="H788" s="29" t="s">
        <v>121</v>
      </c>
      <c r="I788" s="1611" t="s">
        <v>123</v>
      </c>
      <c r="J788" s="1611"/>
      <c r="K788" s="1611"/>
      <c r="L788" s="788"/>
    </row>
    <row r="789" spans="1:12" s="25" customFormat="1" ht="18.75" customHeight="1" x14ac:dyDescent="0.3">
      <c r="A789" s="28" t="s">
        <v>124</v>
      </c>
      <c r="B789" s="28" t="s">
        <v>265</v>
      </c>
      <c r="C789" s="29" t="s">
        <v>125</v>
      </c>
      <c r="D789" s="1116" t="s">
        <v>126</v>
      </c>
      <c r="E789" s="1116" t="s">
        <v>127</v>
      </c>
      <c r="F789" s="606"/>
      <c r="G789" s="28" t="s">
        <v>124</v>
      </c>
      <c r="H789" s="28" t="s">
        <v>265</v>
      </c>
      <c r="I789" s="29" t="s">
        <v>125</v>
      </c>
      <c r="J789" s="1116" t="s">
        <v>126</v>
      </c>
      <c r="K789" s="1116" t="s">
        <v>127</v>
      </c>
      <c r="L789" s="788"/>
    </row>
    <row r="790" spans="1:12" s="50" customFormat="1" x14ac:dyDescent="0.3">
      <c r="A790" s="1116" t="s">
        <v>8</v>
      </c>
      <c r="B790" s="6" t="s">
        <v>135</v>
      </c>
      <c r="C790" s="2" t="s">
        <v>33</v>
      </c>
      <c r="D790" s="3">
        <v>120</v>
      </c>
      <c r="E790" s="3">
        <v>262.82</v>
      </c>
      <c r="F790" s="606"/>
      <c r="G790" s="1116" t="s">
        <v>8</v>
      </c>
      <c r="H790" s="6" t="s">
        <v>135</v>
      </c>
      <c r="I790" s="2" t="s">
        <v>35</v>
      </c>
      <c r="J790" s="3">
        <v>140</v>
      </c>
      <c r="K790" s="3">
        <v>282.82</v>
      </c>
      <c r="L790" s="786"/>
    </row>
    <row r="791" spans="1:12" s="50" customFormat="1" x14ac:dyDescent="0.3">
      <c r="A791" s="1116" t="s">
        <v>3</v>
      </c>
      <c r="B791" s="6" t="s">
        <v>39</v>
      </c>
      <c r="C791" s="2" t="s">
        <v>2</v>
      </c>
      <c r="D791" s="3">
        <v>25</v>
      </c>
      <c r="E791" s="3">
        <v>173.2</v>
      </c>
      <c r="F791" s="606"/>
      <c r="G791" s="1116" t="s">
        <v>3</v>
      </c>
      <c r="H791" s="6" t="s">
        <v>39</v>
      </c>
      <c r="I791" s="2" t="s">
        <v>2</v>
      </c>
      <c r="J791" s="3">
        <v>25</v>
      </c>
      <c r="K791" s="3">
        <v>173.2</v>
      </c>
      <c r="L791" s="786"/>
    </row>
    <row r="792" spans="1:12" s="50" customFormat="1" x14ac:dyDescent="0.3">
      <c r="A792" s="1116" t="s">
        <v>0</v>
      </c>
      <c r="B792" s="6" t="s">
        <v>262</v>
      </c>
      <c r="C792" s="2" t="s">
        <v>5</v>
      </c>
      <c r="D792" s="3">
        <v>55</v>
      </c>
      <c r="E792" s="3">
        <v>168</v>
      </c>
      <c r="F792" s="606"/>
      <c r="G792" s="1116" t="s">
        <v>0</v>
      </c>
      <c r="H792" s="6" t="s">
        <v>262</v>
      </c>
      <c r="I792" s="2" t="s">
        <v>5</v>
      </c>
      <c r="J792" s="3">
        <v>55</v>
      </c>
      <c r="K792" s="3">
        <v>168</v>
      </c>
      <c r="L792" s="786" t="s">
        <v>473</v>
      </c>
    </row>
    <row r="793" spans="1:12" s="50" customFormat="1" x14ac:dyDescent="0.3">
      <c r="A793" s="1116"/>
      <c r="B793" s="6"/>
      <c r="C793" s="2"/>
      <c r="D793" s="3"/>
      <c r="E793" s="3"/>
      <c r="F793" s="607"/>
      <c r="G793" s="1116"/>
      <c r="H793" s="6"/>
      <c r="I793" s="2"/>
      <c r="J793" s="3"/>
      <c r="K793" s="3"/>
      <c r="L793" s="786"/>
    </row>
    <row r="794" spans="1:12" s="25" customFormat="1" x14ac:dyDescent="0.3">
      <c r="A794" s="5"/>
      <c r="B794" s="6"/>
      <c r="C794" s="2"/>
      <c r="D794" s="3"/>
      <c r="E794" s="3"/>
      <c r="F794" s="607"/>
      <c r="G794" s="5"/>
      <c r="H794" s="6"/>
      <c r="I794" s="2"/>
      <c r="J794" s="3"/>
      <c r="K794" s="3"/>
      <c r="L794" s="788"/>
    </row>
    <row r="795" spans="1:12" s="25" customFormat="1" x14ac:dyDescent="0.3">
      <c r="A795" s="5"/>
      <c r="B795" s="6"/>
      <c r="C795" s="2" t="s">
        <v>128</v>
      </c>
      <c r="D795" s="3">
        <f>SUM(D790:D793)</f>
        <v>200</v>
      </c>
      <c r="E795" s="3">
        <f>SUM(E790:E793)</f>
        <v>604.02</v>
      </c>
      <c r="F795" s="605"/>
      <c r="G795" s="5"/>
      <c r="H795" s="6"/>
      <c r="I795" s="2" t="s">
        <v>128</v>
      </c>
      <c r="J795" s="3">
        <f>SUM(J790:J793)</f>
        <v>220</v>
      </c>
      <c r="K795" s="3">
        <f>SUM(K790:K793)</f>
        <v>624.02</v>
      </c>
      <c r="L795" s="788"/>
    </row>
    <row r="796" spans="1:12" s="25" customFormat="1" x14ac:dyDescent="0.3">
      <c r="A796" s="5"/>
      <c r="B796" s="6"/>
      <c r="C796" s="2"/>
      <c r="D796" s="3"/>
      <c r="E796" s="3"/>
      <c r="F796" s="605"/>
      <c r="G796" s="5"/>
      <c r="H796" s="6"/>
      <c r="I796" s="2"/>
      <c r="J796" s="3"/>
      <c r="K796" s="3"/>
      <c r="L796" s="788"/>
    </row>
    <row r="797" spans="1:12" s="25" customFormat="1" x14ac:dyDescent="0.3">
      <c r="A797" s="5"/>
      <c r="B797" s="6"/>
      <c r="C797" s="2"/>
      <c r="D797" s="3"/>
      <c r="E797" s="3"/>
      <c r="F797" s="605"/>
      <c r="G797" s="5"/>
      <c r="H797" s="6"/>
      <c r="I797" s="2"/>
      <c r="J797" s="3"/>
      <c r="K797" s="3"/>
      <c r="L797" s="788"/>
    </row>
    <row r="798" spans="1:12" s="25" customFormat="1" x14ac:dyDescent="0.3">
      <c r="A798" s="28" t="s">
        <v>124</v>
      </c>
      <c r="B798" s="3" t="s">
        <v>259</v>
      </c>
      <c r="C798" s="2" t="s">
        <v>125</v>
      </c>
      <c r="D798" s="3" t="s">
        <v>126</v>
      </c>
      <c r="E798" s="3" t="s">
        <v>127</v>
      </c>
      <c r="F798" s="607"/>
      <c r="G798" s="28" t="s">
        <v>124</v>
      </c>
      <c r="H798" s="3" t="s">
        <v>247</v>
      </c>
      <c r="I798" s="2" t="s">
        <v>125</v>
      </c>
      <c r="J798" s="3" t="s">
        <v>126</v>
      </c>
      <c r="K798" s="3" t="s">
        <v>127</v>
      </c>
      <c r="L798" s="788"/>
    </row>
    <row r="799" spans="1:12" s="50" customFormat="1" x14ac:dyDescent="0.3">
      <c r="A799" s="1116">
        <v>1</v>
      </c>
      <c r="B799" s="6" t="s">
        <v>100</v>
      </c>
      <c r="C799" s="2" t="s">
        <v>9</v>
      </c>
      <c r="D799" s="3">
        <v>60</v>
      </c>
      <c r="E799" s="3">
        <v>287.25</v>
      </c>
      <c r="F799" s="670"/>
      <c r="G799" s="1116">
        <v>1</v>
      </c>
      <c r="H799" s="6" t="s">
        <v>100</v>
      </c>
      <c r="I799" s="2" t="s">
        <v>9</v>
      </c>
      <c r="J799" s="3">
        <v>60</v>
      </c>
      <c r="K799" s="3">
        <v>287.25</v>
      </c>
      <c r="L799" s="786"/>
    </row>
    <row r="800" spans="1:12" s="50" customFormat="1" x14ac:dyDescent="0.3">
      <c r="A800" s="1116" t="s">
        <v>3</v>
      </c>
      <c r="B800" s="6" t="s">
        <v>26</v>
      </c>
      <c r="C800" s="2" t="s">
        <v>28</v>
      </c>
      <c r="D800" s="3">
        <v>60</v>
      </c>
      <c r="E800" s="3">
        <v>121.9</v>
      </c>
      <c r="F800" s="645"/>
      <c r="G800" s="1116" t="s">
        <v>3</v>
      </c>
      <c r="H800" s="6" t="s">
        <v>26</v>
      </c>
      <c r="I800" s="2" t="s">
        <v>7</v>
      </c>
      <c r="J800" s="3">
        <v>80</v>
      </c>
      <c r="K800" s="3">
        <v>152.375</v>
      </c>
      <c r="L800" s="786">
        <v>45384</v>
      </c>
    </row>
    <row r="801" spans="1:12" s="25" customFormat="1" ht="19.5" customHeight="1" x14ac:dyDescent="0.3">
      <c r="A801" s="1116" t="s">
        <v>0</v>
      </c>
      <c r="B801" s="6" t="s">
        <v>260</v>
      </c>
      <c r="C801" s="2" t="s">
        <v>17</v>
      </c>
      <c r="D801" s="3">
        <v>25</v>
      </c>
      <c r="E801" s="3">
        <v>182.25</v>
      </c>
      <c r="F801" s="607"/>
      <c r="G801" s="1116" t="s">
        <v>0</v>
      </c>
      <c r="H801" s="6" t="s">
        <v>260</v>
      </c>
      <c r="I801" s="2" t="s">
        <v>44</v>
      </c>
      <c r="J801" s="3">
        <v>30</v>
      </c>
      <c r="K801" s="3">
        <v>218.7</v>
      </c>
      <c r="L801" s="788"/>
    </row>
    <row r="802" spans="1:12" s="50" customFormat="1" x14ac:dyDescent="0.3">
      <c r="A802" s="1116" t="s">
        <v>77</v>
      </c>
      <c r="B802" s="13" t="s">
        <v>69</v>
      </c>
      <c r="C802" s="14" t="s">
        <v>22</v>
      </c>
      <c r="D802" s="15">
        <v>25</v>
      </c>
      <c r="E802" s="15">
        <v>3.9199999999999995</v>
      </c>
      <c r="F802" s="670"/>
      <c r="G802" s="1118" t="s">
        <v>77</v>
      </c>
      <c r="H802" s="13" t="s">
        <v>69</v>
      </c>
      <c r="I802" s="14" t="s">
        <v>22</v>
      </c>
      <c r="J802" s="3">
        <v>25</v>
      </c>
      <c r="K802" s="3">
        <v>3.9199999999999995</v>
      </c>
      <c r="L802" s="786"/>
    </row>
    <row r="803" spans="1:12" s="50" customFormat="1" x14ac:dyDescent="0.3">
      <c r="A803" s="1116" t="s">
        <v>23</v>
      </c>
      <c r="B803" s="13" t="s">
        <v>144</v>
      </c>
      <c r="C803" s="14" t="s">
        <v>2</v>
      </c>
      <c r="D803" s="15">
        <v>15</v>
      </c>
      <c r="E803" s="15">
        <v>88</v>
      </c>
      <c r="F803" s="670"/>
      <c r="G803" s="1118" t="s">
        <v>23</v>
      </c>
      <c r="H803" s="13" t="s">
        <v>144</v>
      </c>
      <c r="I803" s="14" t="s">
        <v>2</v>
      </c>
      <c r="J803" s="3">
        <v>15</v>
      </c>
      <c r="K803" s="3">
        <v>88</v>
      </c>
      <c r="L803" s="786"/>
    </row>
    <row r="804" spans="1:12" s="50" customFormat="1" x14ac:dyDescent="0.3">
      <c r="A804" s="1116" t="s">
        <v>51</v>
      </c>
      <c r="B804" s="13" t="s">
        <v>107</v>
      </c>
      <c r="C804" s="14" t="s">
        <v>14</v>
      </c>
      <c r="D804" s="15">
        <v>3.4</v>
      </c>
      <c r="E804" s="15">
        <v>93.2</v>
      </c>
      <c r="F804" s="607"/>
      <c r="G804" s="1118" t="s">
        <v>51</v>
      </c>
      <c r="H804" s="13" t="s">
        <v>107</v>
      </c>
      <c r="I804" s="14" t="s">
        <v>14</v>
      </c>
      <c r="J804" s="3">
        <v>3.4</v>
      </c>
      <c r="K804" s="3">
        <v>93.2</v>
      </c>
      <c r="L804" s="786"/>
    </row>
    <row r="805" spans="1:12" s="25" customFormat="1" ht="19.5" customHeight="1" x14ac:dyDescent="0.3">
      <c r="A805" s="1116" t="s">
        <v>15</v>
      </c>
      <c r="B805" s="13" t="s">
        <v>108</v>
      </c>
      <c r="C805" s="14" t="s">
        <v>65</v>
      </c>
      <c r="D805" s="15">
        <v>1.2</v>
      </c>
      <c r="E805" s="15">
        <v>21.5</v>
      </c>
      <c r="F805" s="670"/>
      <c r="G805" s="1118" t="s">
        <v>15</v>
      </c>
      <c r="H805" s="13" t="s">
        <v>108</v>
      </c>
      <c r="I805" s="14" t="s">
        <v>65</v>
      </c>
      <c r="J805" s="3">
        <v>1.2</v>
      </c>
      <c r="K805" s="3">
        <v>21.5</v>
      </c>
      <c r="L805" s="788"/>
    </row>
    <row r="806" spans="1:12" s="25" customFormat="1" x14ac:dyDescent="0.3">
      <c r="A806" s="5">
        <v>8</v>
      </c>
      <c r="B806" s="13" t="s">
        <v>225</v>
      </c>
      <c r="C806" s="14" t="s">
        <v>5</v>
      </c>
      <c r="D806" s="15">
        <v>30</v>
      </c>
      <c r="E806" s="15">
        <v>128</v>
      </c>
      <c r="F806" s="670"/>
      <c r="G806" s="12">
        <v>8</v>
      </c>
      <c r="H806" s="13" t="s">
        <v>225</v>
      </c>
      <c r="I806" s="14" t="s">
        <v>5</v>
      </c>
      <c r="J806" s="3">
        <v>30</v>
      </c>
      <c r="K806" s="3">
        <v>128</v>
      </c>
      <c r="L806" s="788"/>
    </row>
    <row r="807" spans="1:12" s="50" customFormat="1" x14ac:dyDescent="0.3">
      <c r="A807" s="5"/>
      <c r="B807" s="13"/>
      <c r="C807" s="14"/>
      <c r="D807" s="15"/>
      <c r="E807" s="15"/>
      <c r="F807" s="1157"/>
      <c r="G807" s="12"/>
      <c r="H807" s="13"/>
      <c r="I807" s="14"/>
      <c r="J807" s="3"/>
      <c r="K807" s="3"/>
      <c r="L807" s="792"/>
    </row>
    <row r="808" spans="1:12" s="50" customFormat="1" x14ac:dyDescent="0.3">
      <c r="A808" s="5"/>
      <c r="B808" s="13"/>
      <c r="C808" s="14"/>
      <c r="D808" s="15"/>
      <c r="E808" s="15"/>
      <c r="F808" s="1157"/>
      <c r="G808" s="12"/>
      <c r="H808" s="13"/>
      <c r="I808" s="14"/>
      <c r="J808" s="3"/>
      <c r="K808" s="3"/>
      <c r="L808" s="792"/>
    </row>
    <row r="809" spans="1:12" s="25" customFormat="1" x14ac:dyDescent="0.3">
      <c r="A809" s="1116"/>
      <c r="B809" s="6"/>
      <c r="C809" s="2" t="s">
        <v>128</v>
      </c>
      <c r="D809" s="3">
        <f>SUM(D799:D808)</f>
        <v>219.6</v>
      </c>
      <c r="E809" s="3">
        <f>SUM(E799:E808)</f>
        <v>926.02</v>
      </c>
      <c r="F809" s="1159"/>
      <c r="G809" s="1116"/>
      <c r="H809" s="6"/>
      <c r="I809" s="2" t="s">
        <v>128</v>
      </c>
      <c r="J809" s="3">
        <f>SUM(J799:J808)</f>
        <v>244.6</v>
      </c>
      <c r="K809" s="3">
        <f>SUM(K799:K808)</f>
        <v>992.94500000000005</v>
      </c>
      <c r="L809" s="788"/>
    </row>
    <row r="810" spans="1:12" s="25" customFormat="1" x14ac:dyDescent="0.3">
      <c r="A810" s="5"/>
      <c r="B810" s="6"/>
      <c r="C810" s="2"/>
      <c r="D810" s="3"/>
      <c r="E810" s="3"/>
      <c r="F810" s="1157"/>
      <c r="G810" s="5"/>
      <c r="H810" s="6"/>
      <c r="I810" s="2"/>
      <c r="J810" s="3"/>
      <c r="K810" s="3"/>
      <c r="L810" s="788"/>
    </row>
    <row r="811" spans="1:12" s="25" customFormat="1" x14ac:dyDescent="0.3">
      <c r="A811" s="5"/>
      <c r="B811" s="6"/>
      <c r="C811" s="2"/>
      <c r="D811" s="3"/>
      <c r="E811" s="3"/>
      <c r="F811" s="1157"/>
      <c r="G811" s="5"/>
      <c r="H811" s="6"/>
      <c r="I811" s="2"/>
      <c r="J811" s="3"/>
      <c r="K811" s="3"/>
      <c r="L811" s="788"/>
    </row>
    <row r="812" spans="1:12" s="25" customFormat="1" x14ac:dyDescent="0.3">
      <c r="A812" s="1116"/>
      <c r="B812" s="6"/>
      <c r="C812" s="2" t="s">
        <v>136</v>
      </c>
      <c r="D812" s="3">
        <f>+D809+D795</f>
        <v>419.6</v>
      </c>
      <c r="E812" s="3">
        <f>+E809+E795</f>
        <v>1530.04</v>
      </c>
      <c r="F812" s="1157"/>
      <c r="G812" s="3"/>
      <c r="H812" s="3"/>
      <c r="I812" s="3" t="s">
        <v>136</v>
      </c>
      <c r="J812" s="3">
        <f>+J809+J795</f>
        <v>464.6</v>
      </c>
      <c r="K812" s="3">
        <f>+K809+K795</f>
        <v>1616.9650000000001</v>
      </c>
      <c r="L812" s="788"/>
    </row>
    <row r="813" spans="1:12" s="25" customFormat="1" ht="18.75" customHeight="1" x14ac:dyDescent="0.3">
      <c r="B813" s="20"/>
      <c r="C813" s="20"/>
      <c r="E813" s="24"/>
      <c r="F813" s="1157"/>
      <c r="H813" s="20"/>
      <c r="I813" s="20"/>
      <c r="K813" s="24"/>
      <c r="L813" s="788"/>
    </row>
    <row r="814" spans="1:12" s="25" customFormat="1" ht="18.75" customHeight="1" x14ac:dyDescent="0.3">
      <c r="B814" s="20"/>
      <c r="C814" s="20"/>
      <c r="E814" s="24"/>
      <c r="F814" s="1156"/>
      <c r="H814" s="20"/>
      <c r="I814" s="20"/>
      <c r="K814" s="24"/>
      <c r="L814" s="788"/>
    </row>
    <row r="815" spans="1:12" s="25" customFormat="1" x14ac:dyDescent="0.3">
      <c r="A815" s="461"/>
      <c r="B815" s="461"/>
      <c r="C815" s="461"/>
      <c r="D815" s="461"/>
      <c r="E815" s="461"/>
      <c r="F815" s="1158"/>
      <c r="G815" s="36"/>
      <c r="H815" s="463"/>
      <c r="I815" s="463"/>
      <c r="J815" s="463"/>
      <c r="K815" s="463"/>
      <c r="L815" s="788"/>
    </row>
    <row r="816" spans="1:12" s="25" customFormat="1" x14ac:dyDescent="0.3">
      <c r="A816" s="461"/>
      <c r="B816" s="36"/>
      <c r="C816" s="462"/>
      <c r="D816" s="463"/>
      <c r="E816" s="463"/>
      <c r="F816" s="1162"/>
      <c r="G816" s="463"/>
      <c r="H816" s="463"/>
      <c r="I816" s="463"/>
      <c r="J816" s="463"/>
      <c r="K816" s="463"/>
      <c r="L816" s="788"/>
    </row>
    <row r="817" spans="1:16" s="25" customFormat="1" ht="18.75" customHeight="1" x14ac:dyDescent="0.3">
      <c r="B817" s="37" t="s">
        <v>130</v>
      </c>
      <c r="D817" s="94" t="s">
        <v>131</v>
      </c>
      <c r="E817" s="20"/>
      <c r="F817" s="1156"/>
      <c r="H817" s="37" t="s">
        <v>130</v>
      </c>
      <c r="J817" s="94" t="s">
        <v>131</v>
      </c>
      <c r="K817" s="20"/>
      <c r="L817" s="788"/>
    </row>
    <row r="818" spans="1:16" s="25" customFormat="1" ht="51.75" customHeight="1" x14ac:dyDescent="0.3">
      <c r="B818" s="38" t="s">
        <v>132</v>
      </c>
      <c r="D818" s="38" t="s">
        <v>140</v>
      </c>
      <c r="E818" s="39"/>
      <c r="F818" s="1156"/>
      <c r="H818" s="38" t="s">
        <v>139</v>
      </c>
      <c r="J818" s="38" t="s">
        <v>140</v>
      </c>
      <c r="K818" s="39"/>
      <c r="L818" s="788"/>
    </row>
    <row r="819" spans="1:16" s="25" customFormat="1" x14ac:dyDescent="0.3">
      <c r="B819" s="20"/>
      <c r="C819" s="20"/>
      <c r="D819" s="20"/>
      <c r="E819" s="20"/>
      <c r="F819" s="656"/>
      <c r="H819" s="20"/>
      <c r="I819" s="20"/>
      <c r="J819" s="20"/>
      <c r="K819" s="20"/>
      <c r="L819" s="788"/>
    </row>
    <row r="820" spans="1:16" x14ac:dyDescent="0.3">
      <c r="A820" s="974"/>
      <c r="B820" s="973"/>
      <c r="C820" s="973"/>
      <c r="D820" s="973"/>
      <c r="E820" s="973"/>
      <c r="F820" s="645"/>
      <c r="G820" s="974"/>
      <c r="H820" s="973"/>
      <c r="I820" s="973"/>
      <c r="J820" s="973"/>
      <c r="K820" s="973"/>
    </row>
    <row r="821" spans="1:16" s="25" customFormat="1" ht="18.75" customHeight="1" x14ac:dyDescent="0.3">
      <c r="A821" s="419"/>
      <c r="B821" s="456"/>
      <c r="C821" s="456"/>
      <c r="D821" s="456"/>
      <c r="E821" s="456"/>
      <c r="F821" s="645"/>
      <c r="G821" s="419"/>
      <c r="H821" s="456"/>
      <c r="I821" s="456"/>
      <c r="J821" s="456"/>
      <c r="K821" s="456"/>
      <c r="L821" s="788"/>
    </row>
    <row r="822" spans="1:16" x14ac:dyDescent="0.3">
      <c r="A822" s="25"/>
      <c r="F822" s="606"/>
      <c r="G822" s="25"/>
    </row>
    <row r="823" spans="1:16" s="25" customFormat="1" ht="18.75" customHeight="1" x14ac:dyDescent="0.3">
      <c r="B823" s="22" t="s">
        <v>115</v>
      </c>
      <c r="C823" s="20"/>
      <c r="D823" s="20"/>
      <c r="E823" s="20"/>
      <c r="F823" s="606"/>
      <c r="H823" s="22" t="s">
        <v>115</v>
      </c>
      <c r="I823" s="20"/>
      <c r="J823" s="20"/>
      <c r="K823" s="20"/>
      <c r="L823" s="788"/>
    </row>
    <row r="824" spans="1:16" s="25" customFormat="1" ht="18.75" customHeight="1" x14ac:dyDescent="0.3">
      <c r="B824" s="22" t="s">
        <v>137</v>
      </c>
      <c r="C824" s="20"/>
      <c r="D824" s="20"/>
      <c r="E824" s="20"/>
      <c r="F824" s="606"/>
      <c r="H824" s="22" t="s">
        <v>138</v>
      </c>
      <c r="I824" s="20"/>
      <c r="J824" s="20"/>
      <c r="K824" s="20"/>
      <c r="L824" s="788"/>
    </row>
    <row r="825" spans="1:16" s="25" customFormat="1" ht="18.75" customHeight="1" x14ac:dyDescent="0.3">
      <c r="B825" s="20"/>
      <c r="C825" s="20"/>
      <c r="D825" s="20"/>
      <c r="E825" s="20"/>
      <c r="F825" s="606"/>
      <c r="H825" s="20"/>
      <c r="I825" s="20"/>
      <c r="J825" s="20"/>
      <c r="K825" s="20"/>
      <c r="L825" s="788"/>
    </row>
    <row r="826" spans="1:16" s="25" customFormat="1" ht="18.75" customHeight="1" x14ac:dyDescent="0.3">
      <c r="B826" s="20"/>
      <c r="C826" s="20"/>
      <c r="E826" s="603" t="s">
        <v>116</v>
      </c>
      <c r="F826" s="606"/>
      <c r="H826" s="20"/>
      <c r="I826" s="20"/>
      <c r="K826" s="603" t="s">
        <v>116</v>
      </c>
      <c r="L826" s="789"/>
      <c r="M826" s="603"/>
      <c r="N826" s="603"/>
      <c r="O826" s="603"/>
      <c r="P826" s="603"/>
    </row>
    <row r="827" spans="1:16" s="25" customFormat="1" ht="18.75" customHeight="1" x14ac:dyDescent="0.3">
      <c r="B827" s="20"/>
      <c r="C827" s="20"/>
      <c r="E827" s="603" t="s">
        <v>134</v>
      </c>
      <c r="F827" s="606"/>
      <c r="H827" s="20"/>
      <c r="I827" s="20"/>
      <c r="K827" s="603" t="s">
        <v>134</v>
      </c>
      <c r="L827" s="789"/>
      <c r="M827" s="603"/>
      <c r="N827" s="603"/>
      <c r="O827" s="603"/>
      <c r="P827" s="603"/>
    </row>
    <row r="828" spans="1:16" s="25" customFormat="1" ht="18.75" customHeight="1" x14ac:dyDescent="0.3">
      <c r="B828" s="20"/>
      <c r="C828" s="20"/>
      <c r="E828" s="603" t="s">
        <v>117</v>
      </c>
      <c r="F828" s="606"/>
      <c r="H828" s="20"/>
      <c r="I828" s="20"/>
      <c r="K828" s="603" t="s">
        <v>117</v>
      </c>
      <c r="L828" s="789"/>
      <c r="M828" s="603"/>
      <c r="N828" s="603"/>
      <c r="O828" s="603"/>
      <c r="P828" s="603"/>
    </row>
    <row r="829" spans="1:16" s="25" customFormat="1" ht="18.75" customHeight="1" x14ac:dyDescent="0.3">
      <c r="B829" s="20"/>
      <c r="C829" s="20"/>
      <c r="E829" s="603" t="s">
        <v>417</v>
      </c>
      <c r="F829" s="606"/>
      <c r="H829" s="20"/>
      <c r="I829" s="20"/>
      <c r="K829" s="603" t="s">
        <v>417</v>
      </c>
      <c r="L829" s="789"/>
      <c r="M829" s="603"/>
      <c r="N829" s="603"/>
      <c r="O829" s="603"/>
      <c r="P829" s="603"/>
    </row>
    <row r="830" spans="1:16" s="25" customFormat="1" ht="18.75" customHeight="1" x14ac:dyDescent="0.3">
      <c r="B830" s="20"/>
      <c r="C830" s="20"/>
      <c r="D830" s="20"/>
      <c r="E830" s="20"/>
      <c r="F830" s="656"/>
      <c r="I830" s="20"/>
      <c r="J830" s="20"/>
      <c r="K830" s="20"/>
      <c r="L830" s="788"/>
    </row>
    <row r="831" spans="1:16" s="25" customFormat="1" ht="18.75" customHeight="1" x14ac:dyDescent="0.3">
      <c r="B831" s="20"/>
      <c r="C831" s="20"/>
      <c r="D831" s="20"/>
      <c r="E831" s="20"/>
      <c r="F831" s="656"/>
      <c r="H831" s="20"/>
      <c r="I831" s="20"/>
      <c r="J831" s="20"/>
      <c r="K831" s="20"/>
      <c r="L831" s="788"/>
    </row>
    <row r="832" spans="1:16" s="25" customFormat="1" ht="18.75" customHeight="1" x14ac:dyDescent="0.3">
      <c r="B832" s="20"/>
      <c r="C832" s="20"/>
      <c r="D832" s="20"/>
      <c r="E832" s="20"/>
      <c r="F832" s="656"/>
      <c r="H832" s="20"/>
      <c r="I832" s="20"/>
      <c r="J832" s="20"/>
      <c r="K832" s="20"/>
      <c r="L832" s="788"/>
    </row>
    <row r="833" spans="1:12" s="25" customFormat="1" ht="18.75" customHeight="1" x14ac:dyDescent="0.3">
      <c r="B833" s="1612" t="s">
        <v>119</v>
      </c>
      <c r="C833" s="1612"/>
      <c r="D833" s="1612"/>
      <c r="E833" s="26"/>
      <c r="F833" s="606"/>
      <c r="H833" s="1612" t="s">
        <v>119</v>
      </c>
      <c r="I833" s="1612"/>
      <c r="J833" s="1612"/>
      <c r="K833" s="26"/>
      <c r="L833" s="788"/>
    </row>
    <row r="834" spans="1:12" s="25" customFormat="1" ht="18.75" customHeight="1" x14ac:dyDescent="0.3">
      <c r="B834" s="1610">
        <v>45404</v>
      </c>
      <c r="C834" s="1610"/>
      <c r="D834" s="1610"/>
      <c r="E834" s="27"/>
      <c r="F834" s="606"/>
      <c r="H834" s="1610">
        <f>B834</f>
        <v>45404</v>
      </c>
      <c r="I834" s="1610"/>
      <c r="J834" s="1610"/>
      <c r="K834" s="27"/>
      <c r="L834" s="788"/>
    </row>
    <row r="835" spans="1:12" s="25" customFormat="1" ht="18.75" customHeight="1" x14ac:dyDescent="0.3">
      <c r="B835" s="20"/>
      <c r="C835" s="20"/>
      <c r="D835" s="20"/>
      <c r="E835" s="27"/>
      <c r="F835" s="606"/>
      <c r="H835" s="20"/>
      <c r="I835" s="20"/>
      <c r="J835" s="20"/>
      <c r="K835" s="27"/>
      <c r="L835" s="788"/>
    </row>
    <row r="836" spans="1:12" s="25" customFormat="1" ht="18.75" customHeight="1" x14ac:dyDescent="0.3">
      <c r="B836" s="1144"/>
      <c r="C836" s="20"/>
      <c r="D836" s="20"/>
      <c r="E836" s="27"/>
      <c r="F836" s="606"/>
      <c r="H836" s="1144"/>
      <c r="I836" s="20"/>
      <c r="J836" s="20"/>
      <c r="K836" s="27"/>
      <c r="L836" s="788"/>
    </row>
    <row r="837" spans="1:12" s="25" customFormat="1" ht="18.75" customHeight="1" x14ac:dyDescent="0.3">
      <c r="A837" s="28" t="s">
        <v>120</v>
      </c>
      <c r="B837" s="29" t="s">
        <v>121</v>
      </c>
      <c r="C837" s="1611" t="s">
        <v>122</v>
      </c>
      <c r="D837" s="1611"/>
      <c r="E837" s="1611"/>
      <c r="F837" s="606"/>
      <c r="G837" s="28" t="s">
        <v>120</v>
      </c>
      <c r="H837" s="29" t="s">
        <v>121</v>
      </c>
      <c r="I837" s="1611" t="s">
        <v>123</v>
      </c>
      <c r="J837" s="1611"/>
      <c r="K837" s="1611"/>
      <c r="L837" s="788"/>
    </row>
    <row r="838" spans="1:12" s="25" customFormat="1" ht="18.75" customHeight="1" x14ac:dyDescent="0.3">
      <c r="A838" s="28" t="s">
        <v>124</v>
      </c>
      <c r="B838" s="28" t="s">
        <v>265</v>
      </c>
      <c r="C838" s="29" t="s">
        <v>125</v>
      </c>
      <c r="D838" s="1145" t="s">
        <v>126</v>
      </c>
      <c r="E838" s="1145" t="s">
        <v>127</v>
      </c>
      <c r="F838" s="606"/>
      <c r="G838" s="28" t="s">
        <v>124</v>
      </c>
      <c r="H838" s="28" t="s">
        <v>265</v>
      </c>
      <c r="I838" s="29" t="s">
        <v>125</v>
      </c>
      <c r="J838" s="1145" t="s">
        <v>126</v>
      </c>
      <c r="K838" s="1145" t="s">
        <v>127</v>
      </c>
      <c r="L838" s="788"/>
    </row>
    <row r="839" spans="1:12" s="50" customFormat="1" x14ac:dyDescent="0.3">
      <c r="A839" s="1145">
        <v>1</v>
      </c>
      <c r="B839" s="6" t="s">
        <v>48</v>
      </c>
      <c r="C839" s="2" t="s">
        <v>46</v>
      </c>
      <c r="D839" s="3">
        <v>40</v>
      </c>
      <c r="E839" s="3">
        <v>197</v>
      </c>
      <c r="F839" s="606"/>
      <c r="G839" s="1145">
        <v>1</v>
      </c>
      <c r="H839" s="6" t="s">
        <v>48</v>
      </c>
      <c r="I839" s="2" t="s">
        <v>46</v>
      </c>
      <c r="J839" s="3">
        <v>40</v>
      </c>
      <c r="K839" s="3">
        <v>197</v>
      </c>
      <c r="L839" s="786"/>
    </row>
    <row r="840" spans="1:12" s="50" customFormat="1" x14ac:dyDescent="0.3">
      <c r="A840" s="1145" t="s">
        <v>3</v>
      </c>
      <c r="B840" s="6" t="s">
        <v>64</v>
      </c>
      <c r="C840" s="2" t="s">
        <v>65</v>
      </c>
      <c r="D840" s="3">
        <v>13</v>
      </c>
      <c r="E840" s="3">
        <v>75</v>
      </c>
      <c r="F840" s="1057"/>
      <c r="G840" s="1145" t="s">
        <v>3</v>
      </c>
      <c r="H840" s="6" t="s">
        <v>64</v>
      </c>
      <c r="I840" s="2" t="s">
        <v>65</v>
      </c>
      <c r="J840" s="3">
        <v>13</v>
      </c>
      <c r="K840" s="3">
        <v>75</v>
      </c>
      <c r="L840" s="786"/>
    </row>
    <row r="841" spans="1:12" s="25" customFormat="1" x14ac:dyDescent="0.3">
      <c r="A841" s="1145" t="s">
        <v>0</v>
      </c>
      <c r="B841" s="6" t="s">
        <v>102</v>
      </c>
      <c r="C841" s="2" t="s">
        <v>68</v>
      </c>
      <c r="D841" s="3">
        <v>30</v>
      </c>
      <c r="E841" s="3">
        <v>84</v>
      </c>
      <c r="F841" s="908"/>
      <c r="G841" s="1145" t="s">
        <v>0</v>
      </c>
      <c r="H841" s="6" t="s">
        <v>102</v>
      </c>
      <c r="I841" s="2" t="s">
        <v>68</v>
      </c>
      <c r="J841" s="3">
        <v>30</v>
      </c>
      <c r="K841" s="3">
        <v>84</v>
      </c>
      <c r="L841" s="788"/>
    </row>
    <row r="842" spans="1:12" s="25" customFormat="1" x14ac:dyDescent="0.3">
      <c r="A842" s="5">
        <v>4</v>
      </c>
      <c r="B842" s="498" t="s">
        <v>271</v>
      </c>
      <c r="C842" s="499" t="s">
        <v>2</v>
      </c>
      <c r="D842" s="500">
        <v>7</v>
      </c>
      <c r="E842" s="500">
        <v>36.6</v>
      </c>
      <c r="F842" s="1171"/>
      <c r="G842" s="501">
        <v>4</v>
      </c>
      <c r="H842" s="498" t="s">
        <v>271</v>
      </c>
      <c r="I842" s="499" t="s">
        <v>2</v>
      </c>
      <c r="J842" s="3">
        <v>7</v>
      </c>
      <c r="K842" s="3">
        <v>36.6</v>
      </c>
      <c r="L842" s="788"/>
    </row>
    <row r="843" spans="1:12" s="50" customFormat="1" x14ac:dyDescent="0.3">
      <c r="A843" s="1145" t="s">
        <v>23</v>
      </c>
      <c r="B843" s="498" t="s">
        <v>107</v>
      </c>
      <c r="C843" s="499" t="s">
        <v>414</v>
      </c>
      <c r="D843" s="500">
        <f>3.4*2</f>
        <v>6.8</v>
      </c>
      <c r="E843" s="500">
        <f>93.2*2</f>
        <v>186.4</v>
      </c>
      <c r="F843" s="1171"/>
      <c r="G843" s="1147" t="s">
        <v>23</v>
      </c>
      <c r="H843" s="498" t="s">
        <v>107</v>
      </c>
      <c r="I843" s="499" t="s">
        <v>414</v>
      </c>
      <c r="J843" s="3">
        <f>3.4*2</f>
        <v>6.8</v>
      </c>
      <c r="K843" s="3">
        <f>93.2*2</f>
        <v>186.4</v>
      </c>
      <c r="L843" s="786"/>
    </row>
    <row r="844" spans="1:12" s="50" customFormat="1" x14ac:dyDescent="0.3">
      <c r="A844" s="1145" t="s">
        <v>51</v>
      </c>
      <c r="B844" s="498" t="s">
        <v>464</v>
      </c>
      <c r="C844" s="499" t="s">
        <v>5</v>
      </c>
      <c r="D844" s="500">
        <v>120</v>
      </c>
      <c r="E844" s="500">
        <v>75.05</v>
      </c>
      <c r="F844" s="1172"/>
      <c r="G844" s="1147" t="s">
        <v>51</v>
      </c>
      <c r="H844" s="498" t="s">
        <v>464</v>
      </c>
      <c r="I844" s="499" t="s">
        <v>5</v>
      </c>
      <c r="J844" s="3">
        <v>120</v>
      </c>
      <c r="K844" s="3">
        <v>75.05</v>
      </c>
      <c r="L844" s="786"/>
    </row>
    <row r="845" spans="1:12" s="25" customFormat="1" x14ac:dyDescent="0.3">
      <c r="A845" s="5"/>
      <c r="B845" s="498"/>
      <c r="C845" s="499"/>
      <c r="D845" s="500"/>
      <c r="E845" s="500"/>
      <c r="F845" s="1173"/>
      <c r="G845" s="501"/>
      <c r="H845" s="498"/>
      <c r="I845" s="499"/>
      <c r="J845" s="3"/>
      <c r="K845" s="3"/>
      <c r="L845" s="788"/>
    </row>
    <row r="846" spans="1:12" s="25" customFormat="1" x14ac:dyDescent="0.3">
      <c r="A846" s="5"/>
      <c r="B846" s="498"/>
      <c r="C846" s="499"/>
      <c r="D846" s="500"/>
      <c r="E846" s="500"/>
      <c r="F846" s="1174"/>
      <c r="G846" s="501"/>
      <c r="H846" s="498"/>
      <c r="I846" s="499"/>
      <c r="J846" s="3"/>
      <c r="K846" s="3"/>
      <c r="L846" s="788"/>
    </row>
    <row r="847" spans="1:12" s="25" customFormat="1" x14ac:dyDescent="0.3">
      <c r="A847" s="5"/>
      <c r="B847" s="498"/>
      <c r="C847" s="499" t="s">
        <v>128</v>
      </c>
      <c r="D847" s="500">
        <f>SUM(D839:D845)</f>
        <v>216.8</v>
      </c>
      <c r="E847" s="500">
        <f>SUM(E839:E845)</f>
        <v>654.04999999999995</v>
      </c>
      <c r="F847" s="1174"/>
      <c r="G847" s="501"/>
      <c r="H847" s="498"/>
      <c r="I847" s="499" t="s">
        <v>128</v>
      </c>
      <c r="J847" s="3">
        <f>SUM(J839:J845)</f>
        <v>216.8</v>
      </c>
      <c r="K847" s="3">
        <f>SUM(K839:K845)</f>
        <v>654.04999999999995</v>
      </c>
      <c r="L847" s="788"/>
    </row>
    <row r="848" spans="1:12" s="25" customFormat="1" hidden="1" x14ac:dyDescent="0.3">
      <c r="A848" s="5"/>
      <c r="B848" s="498"/>
      <c r="C848" s="499"/>
      <c r="D848" s="500"/>
      <c r="E848" s="500"/>
      <c r="F848" s="1174"/>
      <c r="G848" s="501"/>
      <c r="H848" s="498"/>
      <c r="I848" s="499"/>
      <c r="J848" s="3"/>
      <c r="K848" s="3"/>
      <c r="L848" s="788"/>
    </row>
    <row r="849" spans="1:12" s="25" customFormat="1" hidden="1" x14ac:dyDescent="0.3">
      <c r="A849" s="5">
        <v>1</v>
      </c>
      <c r="B849" s="498" t="s">
        <v>1</v>
      </c>
      <c r="C849" s="499" t="s">
        <v>5</v>
      </c>
      <c r="D849" s="500">
        <v>200</v>
      </c>
      <c r="E849" s="500">
        <v>86</v>
      </c>
      <c r="F849" s="1174"/>
      <c r="G849" s="501">
        <v>1</v>
      </c>
      <c r="H849" s="498" t="s">
        <v>1</v>
      </c>
      <c r="I849" s="499" t="s">
        <v>5</v>
      </c>
      <c r="J849" s="3">
        <v>200</v>
      </c>
      <c r="K849" s="3">
        <v>86</v>
      </c>
      <c r="L849" s="788"/>
    </row>
    <row r="850" spans="1:12" s="25" customFormat="1" hidden="1" x14ac:dyDescent="0.3">
      <c r="A850" s="5">
        <v>2</v>
      </c>
      <c r="B850" s="498" t="s">
        <v>238</v>
      </c>
      <c r="C850" s="499" t="s">
        <v>251</v>
      </c>
      <c r="D850" s="500">
        <v>225</v>
      </c>
      <c r="E850" s="500">
        <v>114</v>
      </c>
      <c r="F850" s="1174"/>
      <c r="G850" s="501">
        <v>2</v>
      </c>
      <c r="H850" s="498" t="s">
        <v>238</v>
      </c>
      <c r="I850" s="499" t="s">
        <v>251</v>
      </c>
      <c r="J850" s="3">
        <v>225</v>
      </c>
      <c r="K850" s="3">
        <v>114</v>
      </c>
      <c r="L850" s="788"/>
    </row>
    <row r="851" spans="1:12" s="25" customFormat="1" hidden="1" x14ac:dyDescent="0.3">
      <c r="A851" s="5">
        <v>3</v>
      </c>
      <c r="B851" s="498" t="s">
        <v>93</v>
      </c>
      <c r="C851" s="499" t="s">
        <v>5</v>
      </c>
      <c r="D851" s="500">
        <v>135</v>
      </c>
      <c r="E851" s="500">
        <v>94.25</v>
      </c>
      <c r="F851" s="1174"/>
      <c r="G851" s="501">
        <v>3</v>
      </c>
      <c r="H851" s="498" t="s">
        <v>93</v>
      </c>
      <c r="I851" s="499" t="s">
        <v>5</v>
      </c>
      <c r="J851" s="3">
        <v>135</v>
      </c>
      <c r="K851" s="3">
        <v>94.25</v>
      </c>
      <c r="L851" s="788"/>
    </row>
    <row r="852" spans="1:12" s="25" customFormat="1" hidden="1" x14ac:dyDescent="0.3">
      <c r="A852" s="5">
        <v>4</v>
      </c>
      <c r="B852" s="498" t="s">
        <v>253</v>
      </c>
      <c r="C852" s="499" t="s">
        <v>218</v>
      </c>
      <c r="D852" s="500">
        <v>125</v>
      </c>
      <c r="E852" s="500">
        <v>146.4</v>
      </c>
      <c r="F852" s="1174"/>
      <c r="G852" s="501">
        <v>4</v>
      </c>
      <c r="H852" s="498" t="s">
        <v>253</v>
      </c>
      <c r="I852" s="499" t="s">
        <v>218</v>
      </c>
      <c r="J852" s="3">
        <v>125</v>
      </c>
      <c r="K852" s="3">
        <v>146.4</v>
      </c>
      <c r="L852" s="788"/>
    </row>
    <row r="853" spans="1:12" s="25" customFormat="1" hidden="1" x14ac:dyDescent="0.3">
      <c r="A853" s="5">
        <v>5</v>
      </c>
      <c r="B853" s="498" t="s">
        <v>255</v>
      </c>
      <c r="C853" s="499" t="s">
        <v>218</v>
      </c>
      <c r="D853" s="500">
        <v>80</v>
      </c>
      <c r="E853" s="500">
        <v>105.16</v>
      </c>
      <c r="F853" s="1174"/>
      <c r="G853" s="501">
        <v>5</v>
      </c>
      <c r="H853" s="498" t="s">
        <v>255</v>
      </c>
      <c r="I853" s="499" t="s">
        <v>218</v>
      </c>
      <c r="J853" s="3">
        <v>80</v>
      </c>
      <c r="K853" s="3">
        <v>105.16</v>
      </c>
      <c r="L853" s="788"/>
    </row>
    <row r="854" spans="1:12" s="25" customFormat="1" hidden="1" x14ac:dyDescent="0.3">
      <c r="A854" s="5">
        <v>6</v>
      </c>
      <c r="B854" s="498" t="s">
        <v>252</v>
      </c>
      <c r="C854" s="499" t="s">
        <v>251</v>
      </c>
      <c r="D854" s="500">
        <v>105</v>
      </c>
      <c r="E854" s="500">
        <v>142</v>
      </c>
      <c r="F854" s="1174"/>
      <c r="G854" s="501">
        <v>6</v>
      </c>
      <c r="H854" s="498" t="s">
        <v>252</v>
      </c>
      <c r="I854" s="499" t="s">
        <v>251</v>
      </c>
      <c r="J854" s="3">
        <v>105</v>
      </c>
      <c r="K854" s="3">
        <v>142</v>
      </c>
      <c r="L854" s="788"/>
    </row>
    <row r="855" spans="1:12" s="25" customFormat="1" hidden="1" x14ac:dyDescent="0.3">
      <c r="A855" s="5">
        <v>7</v>
      </c>
      <c r="B855" s="498" t="s">
        <v>254</v>
      </c>
      <c r="C855" s="499" t="s">
        <v>218</v>
      </c>
      <c r="D855" s="500">
        <v>120</v>
      </c>
      <c r="E855" s="500">
        <v>144</v>
      </c>
      <c r="F855" s="1174"/>
      <c r="G855" s="501">
        <v>7</v>
      </c>
      <c r="H855" s="498" t="s">
        <v>254</v>
      </c>
      <c r="I855" s="499" t="s">
        <v>218</v>
      </c>
      <c r="J855" s="3">
        <v>120</v>
      </c>
      <c r="K855" s="3">
        <v>144</v>
      </c>
      <c r="L855" s="788"/>
    </row>
    <row r="856" spans="1:12" s="25" customFormat="1" hidden="1" x14ac:dyDescent="0.3">
      <c r="A856" s="5">
        <v>8</v>
      </c>
      <c r="B856" s="498" t="s">
        <v>31</v>
      </c>
      <c r="C856" s="499" t="s">
        <v>5</v>
      </c>
      <c r="D856" s="500">
        <v>55</v>
      </c>
      <c r="E856" s="500">
        <v>88</v>
      </c>
      <c r="F856" s="1174"/>
      <c r="G856" s="501">
        <v>8</v>
      </c>
      <c r="H856" s="498" t="s">
        <v>31</v>
      </c>
      <c r="I856" s="499" t="s">
        <v>5</v>
      </c>
      <c r="J856" s="3">
        <v>55</v>
      </c>
      <c r="K856" s="3">
        <v>88</v>
      </c>
      <c r="L856" s="788"/>
    </row>
    <row r="857" spans="1:12" s="50" customFormat="1" hidden="1" x14ac:dyDescent="0.3">
      <c r="A857" s="1145"/>
      <c r="B857" s="502"/>
      <c r="C857" s="1147"/>
      <c r="D857" s="503"/>
      <c r="E857" s="503"/>
      <c r="F857" s="1174"/>
      <c r="G857" s="1147"/>
      <c r="H857" s="502"/>
      <c r="I857" s="1147"/>
      <c r="J857" s="7"/>
      <c r="K857" s="7"/>
      <c r="L857" s="792"/>
    </row>
    <row r="858" spans="1:12" s="25" customFormat="1" hidden="1" x14ac:dyDescent="0.3">
      <c r="A858" s="5"/>
      <c r="B858" s="498"/>
      <c r="C858" s="499" t="s">
        <v>128</v>
      </c>
      <c r="D858" s="500">
        <v>1045</v>
      </c>
      <c r="E858" s="500">
        <v>919.81</v>
      </c>
      <c r="F858" s="1174"/>
      <c r="G858" s="501"/>
      <c r="H858" s="498"/>
      <c r="I858" s="499" t="s">
        <v>128</v>
      </c>
      <c r="J858" s="3">
        <v>1045</v>
      </c>
      <c r="K858" s="3">
        <v>919.81</v>
      </c>
      <c r="L858" s="788"/>
    </row>
    <row r="859" spans="1:12" s="25" customFormat="1" hidden="1" x14ac:dyDescent="0.3">
      <c r="A859" s="5"/>
      <c r="B859" s="498"/>
      <c r="C859" s="499"/>
      <c r="D859" s="500"/>
      <c r="E859" s="500"/>
      <c r="F859" s="1174"/>
      <c r="G859" s="501"/>
      <c r="H859" s="498"/>
      <c r="I859" s="499"/>
      <c r="J859" s="3"/>
      <c r="K859" s="3"/>
      <c r="L859" s="788"/>
    </row>
    <row r="860" spans="1:12" s="25" customFormat="1" x14ac:dyDescent="0.3">
      <c r="A860" s="5"/>
      <c r="B860" s="498"/>
      <c r="C860" s="499"/>
      <c r="D860" s="500"/>
      <c r="E860" s="500"/>
      <c r="F860" s="1174"/>
      <c r="G860" s="501"/>
      <c r="H860" s="498"/>
      <c r="I860" s="499"/>
      <c r="J860" s="3"/>
      <c r="K860" s="3"/>
      <c r="L860" s="788"/>
    </row>
    <row r="861" spans="1:12" s="25" customFormat="1" x14ac:dyDescent="0.3">
      <c r="A861" s="5"/>
      <c r="B861" s="498"/>
      <c r="C861" s="499"/>
      <c r="D861" s="500"/>
      <c r="E861" s="500"/>
      <c r="F861" s="1174"/>
      <c r="G861" s="501"/>
      <c r="H861" s="498"/>
      <c r="I861" s="499"/>
      <c r="J861" s="3"/>
      <c r="K861" s="3"/>
      <c r="L861" s="788"/>
    </row>
    <row r="862" spans="1:12" s="25" customFormat="1" x14ac:dyDescent="0.3">
      <c r="A862" s="28" t="s">
        <v>124</v>
      </c>
      <c r="B862" s="500" t="s">
        <v>259</v>
      </c>
      <c r="C862" s="499" t="s">
        <v>125</v>
      </c>
      <c r="D862" s="500" t="s">
        <v>126</v>
      </c>
      <c r="E862" s="500" t="s">
        <v>127</v>
      </c>
      <c r="F862" s="1174"/>
      <c r="G862" s="497" t="s">
        <v>124</v>
      </c>
      <c r="H862" s="500" t="s">
        <v>247</v>
      </c>
      <c r="I862" s="499" t="s">
        <v>125</v>
      </c>
      <c r="J862" s="3" t="s">
        <v>126</v>
      </c>
      <c r="K862" s="3" t="s">
        <v>127</v>
      </c>
      <c r="L862" s="788"/>
    </row>
    <row r="863" spans="1:12" s="25" customFormat="1" ht="19.5" customHeight="1" x14ac:dyDescent="0.3">
      <c r="A863" s="1145">
        <v>1</v>
      </c>
      <c r="B863" s="498" t="s">
        <v>181</v>
      </c>
      <c r="C863" s="499" t="s">
        <v>147</v>
      </c>
      <c r="D863" s="500">
        <v>60</v>
      </c>
      <c r="E863" s="500">
        <v>130.22999999999999</v>
      </c>
      <c r="F863" s="1171"/>
      <c r="G863" s="1147">
        <v>1</v>
      </c>
      <c r="H863" s="498" t="s">
        <v>181</v>
      </c>
      <c r="I863" s="499" t="s">
        <v>147</v>
      </c>
      <c r="J863" s="3">
        <v>60</v>
      </c>
      <c r="K863" s="3">
        <v>130.22999999999999</v>
      </c>
      <c r="L863" s="788"/>
    </row>
    <row r="864" spans="1:12" s="25" customFormat="1" ht="19.5" customHeight="1" x14ac:dyDescent="0.3">
      <c r="A864" s="1145">
        <v>2</v>
      </c>
      <c r="B864" s="498" t="s">
        <v>105</v>
      </c>
      <c r="C864" s="499" t="s">
        <v>104</v>
      </c>
      <c r="D864" s="500">
        <v>50</v>
      </c>
      <c r="E864" s="500">
        <v>166.1</v>
      </c>
      <c r="F864" s="1174"/>
      <c r="G864" s="1147">
        <v>2</v>
      </c>
      <c r="H864" s="498" t="s">
        <v>105</v>
      </c>
      <c r="I864" s="499" t="s">
        <v>104</v>
      </c>
      <c r="J864" s="3">
        <v>50</v>
      </c>
      <c r="K864" s="3">
        <v>166.1</v>
      </c>
      <c r="L864" s="788"/>
    </row>
    <row r="865" spans="1:12" s="50" customFormat="1" x14ac:dyDescent="0.3">
      <c r="A865" s="1145" t="s">
        <v>0</v>
      </c>
      <c r="B865" s="498" t="s">
        <v>260</v>
      </c>
      <c r="C865" s="499" t="s">
        <v>17</v>
      </c>
      <c r="D865" s="500">
        <v>22</v>
      </c>
      <c r="E865" s="500">
        <v>182.25</v>
      </c>
      <c r="F865" s="1174"/>
      <c r="G865" s="1147" t="s">
        <v>0</v>
      </c>
      <c r="H865" s="498" t="s">
        <v>260</v>
      </c>
      <c r="I865" s="499" t="s">
        <v>44</v>
      </c>
      <c r="J865" s="3">
        <v>27</v>
      </c>
      <c r="K865" s="3">
        <v>218.7</v>
      </c>
      <c r="L865" s="792"/>
    </row>
    <row r="866" spans="1:12" s="50" customFormat="1" x14ac:dyDescent="0.3">
      <c r="A866" s="1145" t="s">
        <v>77</v>
      </c>
      <c r="B866" s="498" t="s">
        <v>69</v>
      </c>
      <c r="C866" s="499" t="s">
        <v>22</v>
      </c>
      <c r="D866" s="500">
        <v>25</v>
      </c>
      <c r="E866" s="500">
        <v>3.9199999999999995</v>
      </c>
      <c r="F866" s="1173"/>
      <c r="G866" s="1147" t="s">
        <v>77</v>
      </c>
      <c r="H866" s="498" t="s">
        <v>69</v>
      </c>
      <c r="I866" s="499" t="s">
        <v>22</v>
      </c>
      <c r="J866" s="3">
        <v>25</v>
      </c>
      <c r="K866" s="3">
        <v>3.9199999999999995</v>
      </c>
      <c r="L866" s="786"/>
    </row>
    <row r="867" spans="1:12" s="50" customFormat="1" x14ac:dyDescent="0.3">
      <c r="A867" s="1145" t="s">
        <v>23</v>
      </c>
      <c r="B867" s="498" t="s">
        <v>472</v>
      </c>
      <c r="C867" s="499" t="s">
        <v>2</v>
      </c>
      <c r="D867" s="500">
        <v>40</v>
      </c>
      <c r="E867" s="500">
        <v>94.25</v>
      </c>
      <c r="F867" s="1175"/>
      <c r="G867" s="1147" t="s">
        <v>23</v>
      </c>
      <c r="H867" s="498" t="s">
        <v>472</v>
      </c>
      <c r="I867" s="499" t="s">
        <v>2</v>
      </c>
      <c r="J867" s="3">
        <v>40</v>
      </c>
      <c r="K867" s="3">
        <v>94.25</v>
      </c>
      <c r="L867" s="786"/>
    </row>
    <row r="868" spans="1:12" s="50" customFormat="1" x14ac:dyDescent="0.3">
      <c r="A868" s="1145" t="s">
        <v>51</v>
      </c>
      <c r="B868" s="498" t="s">
        <v>107</v>
      </c>
      <c r="C868" s="499" t="s">
        <v>14</v>
      </c>
      <c r="D868" s="500">
        <v>3.4</v>
      </c>
      <c r="E868" s="500">
        <v>93.2</v>
      </c>
      <c r="F868" s="1174"/>
      <c r="G868" s="1147" t="s">
        <v>51</v>
      </c>
      <c r="H868" s="498" t="s">
        <v>107</v>
      </c>
      <c r="I868" s="499" t="s">
        <v>14</v>
      </c>
      <c r="J868" s="3">
        <v>3.4</v>
      </c>
      <c r="K868" s="3">
        <v>93.2</v>
      </c>
      <c r="L868" s="786"/>
    </row>
    <row r="869" spans="1:12" s="50" customFormat="1" x14ac:dyDescent="0.3">
      <c r="A869" s="1145" t="s">
        <v>15</v>
      </c>
      <c r="B869" s="6" t="s">
        <v>108</v>
      </c>
      <c r="C869" s="2" t="s">
        <v>65</v>
      </c>
      <c r="D869" s="3">
        <v>1.2</v>
      </c>
      <c r="E869" s="3">
        <v>21.5</v>
      </c>
      <c r="F869" s="1060"/>
      <c r="G869" s="1145" t="s">
        <v>15</v>
      </c>
      <c r="H869" s="6" t="s">
        <v>108</v>
      </c>
      <c r="I869" s="2" t="s">
        <v>65</v>
      </c>
      <c r="J869" s="3">
        <v>1.2</v>
      </c>
      <c r="K869" s="3">
        <v>21.5</v>
      </c>
      <c r="L869" s="786"/>
    </row>
    <row r="870" spans="1:12" s="50" customFormat="1" x14ac:dyDescent="0.3">
      <c r="A870" s="1145"/>
      <c r="B870" s="6"/>
      <c r="C870" s="2"/>
      <c r="D870" s="3"/>
      <c r="E870" s="3"/>
      <c r="F870" s="1060"/>
      <c r="G870" s="1145"/>
      <c r="H870" s="6"/>
      <c r="I870" s="2"/>
      <c r="J870" s="3"/>
      <c r="K870" s="3"/>
      <c r="L870" s="786"/>
    </row>
    <row r="871" spans="1:12" s="50" customFormat="1" x14ac:dyDescent="0.3">
      <c r="A871" s="1145"/>
      <c r="B871" s="6"/>
      <c r="C871" s="2"/>
      <c r="D871" s="3"/>
      <c r="E871" s="3"/>
      <c r="F871" s="1060"/>
      <c r="G871" s="1145"/>
      <c r="H871" s="6"/>
      <c r="I871" s="2"/>
      <c r="J871" s="3"/>
      <c r="K871" s="3"/>
      <c r="L871" s="786"/>
    </row>
    <row r="872" spans="1:12" s="25" customFormat="1" x14ac:dyDescent="0.3">
      <c r="A872" s="1145"/>
      <c r="B872" s="6"/>
      <c r="C872" s="2" t="s">
        <v>128</v>
      </c>
      <c r="D872" s="3">
        <f>SUM(D863:D871)</f>
        <v>201.6</v>
      </c>
      <c r="E872" s="3">
        <f>SUM(E863:E871)</f>
        <v>691.45</v>
      </c>
      <c r="F872" s="1170"/>
      <c r="G872" s="1145"/>
      <c r="H872" s="6"/>
      <c r="I872" s="2" t="s">
        <v>128</v>
      </c>
      <c r="J872" s="3">
        <f>SUM(J863:J871)</f>
        <v>206.6</v>
      </c>
      <c r="K872" s="3">
        <f>SUM(K863:K871)</f>
        <v>727.9</v>
      </c>
      <c r="L872" s="788"/>
    </row>
    <row r="873" spans="1:12" s="25" customFormat="1" x14ac:dyDescent="0.3">
      <c r="A873" s="5"/>
      <c r="B873" s="6"/>
      <c r="C873" s="2"/>
      <c r="D873" s="3"/>
      <c r="E873" s="3"/>
      <c r="F873" s="672"/>
      <c r="G873" s="5"/>
      <c r="H873" s="6"/>
      <c r="I873" s="2"/>
      <c r="J873" s="3"/>
      <c r="K873" s="3"/>
      <c r="L873" s="788"/>
    </row>
    <row r="874" spans="1:12" s="25" customFormat="1" x14ac:dyDescent="0.3">
      <c r="A874" s="5"/>
      <c r="B874" s="6"/>
      <c r="C874" s="2"/>
      <c r="D874" s="3"/>
      <c r="E874" s="3"/>
      <c r="F874" s="672"/>
      <c r="G874" s="5"/>
      <c r="H874" s="6"/>
      <c r="I874" s="2"/>
      <c r="J874" s="3"/>
      <c r="K874" s="3"/>
      <c r="L874" s="788"/>
    </row>
    <row r="875" spans="1:12" s="25" customFormat="1" x14ac:dyDescent="0.3">
      <c r="A875" s="1145"/>
      <c r="B875" s="6"/>
      <c r="C875" s="2" t="s">
        <v>136</v>
      </c>
      <c r="D875" s="3">
        <f>+D872+D847</f>
        <v>418.4</v>
      </c>
      <c r="E875" s="3">
        <f>+E872+E847</f>
        <v>1345.5</v>
      </c>
      <c r="F875" s="672"/>
      <c r="G875" s="3"/>
      <c r="H875" s="3"/>
      <c r="I875" s="3" t="s">
        <v>136</v>
      </c>
      <c r="J875" s="3">
        <f>+J872+J847</f>
        <v>423.4</v>
      </c>
      <c r="K875" s="3">
        <f>+K872+K847</f>
        <v>1381.9499999999998</v>
      </c>
      <c r="L875" s="788"/>
    </row>
    <row r="876" spans="1:12" s="25" customFormat="1" ht="18.75" customHeight="1" x14ac:dyDescent="0.3">
      <c r="B876" s="20"/>
      <c r="C876" s="20"/>
      <c r="E876" s="24"/>
      <c r="F876" s="672"/>
      <c r="H876" s="20"/>
      <c r="I876" s="20"/>
      <c r="K876" s="24"/>
      <c r="L876" s="788"/>
    </row>
    <row r="877" spans="1:12" s="25" customFormat="1" ht="18.75" customHeight="1" x14ac:dyDescent="0.3">
      <c r="B877" s="20"/>
      <c r="C877" s="20"/>
      <c r="E877" s="24"/>
      <c r="F877" s="645"/>
      <c r="H877" s="20"/>
      <c r="I877" s="20"/>
      <c r="K877" s="24"/>
      <c r="L877" s="788"/>
    </row>
    <row r="878" spans="1:12" s="25" customFormat="1" x14ac:dyDescent="0.3">
      <c r="A878" s="461"/>
      <c r="B878" s="461"/>
      <c r="C878" s="461"/>
      <c r="D878" s="461"/>
      <c r="E878" s="461"/>
      <c r="F878" s="675"/>
      <c r="G878" s="36"/>
      <c r="H878" s="463"/>
      <c r="I878" s="463"/>
      <c r="J878" s="463"/>
      <c r="K878" s="463"/>
      <c r="L878" s="788"/>
    </row>
    <row r="879" spans="1:12" s="25" customFormat="1" x14ac:dyDescent="0.3">
      <c r="A879" s="461"/>
      <c r="B879" s="36"/>
      <c r="C879" s="462"/>
      <c r="D879" s="463"/>
      <c r="E879" s="463"/>
      <c r="F879" s="674"/>
      <c r="G879" s="463"/>
      <c r="H879" s="463"/>
      <c r="I879" s="463"/>
      <c r="J879" s="463"/>
      <c r="K879" s="463"/>
      <c r="L879" s="788"/>
    </row>
    <row r="880" spans="1:12" s="25" customFormat="1" ht="18.75" customHeight="1" x14ac:dyDescent="0.3">
      <c r="B880" s="37" t="s">
        <v>130</v>
      </c>
      <c r="D880" s="94" t="s">
        <v>131</v>
      </c>
      <c r="E880" s="20"/>
      <c r="F880" s="645"/>
      <c r="H880" s="37" t="s">
        <v>130</v>
      </c>
      <c r="J880" s="94" t="s">
        <v>131</v>
      </c>
      <c r="K880" s="20"/>
      <c r="L880" s="788"/>
    </row>
    <row r="881" spans="1:16" s="25" customFormat="1" ht="51.75" customHeight="1" x14ac:dyDescent="0.3">
      <c r="B881" s="38" t="s">
        <v>132</v>
      </c>
      <c r="D881" s="38" t="s">
        <v>140</v>
      </c>
      <c r="E881" s="39"/>
      <c r="F881" s="645"/>
      <c r="H881" s="38" t="s">
        <v>139</v>
      </c>
      <c r="J881" s="38" t="s">
        <v>140</v>
      </c>
      <c r="K881" s="39"/>
      <c r="L881" s="788"/>
    </row>
    <row r="882" spans="1:16" s="25" customFormat="1" x14ac:dyDescent="0.3">
      <c r="B882" s="20"/>
      <c r="C882" s="20"/>
      <c r="D882" s="20"/>
      <c r="E882" s="20"/>
      <c r="F882" s="656"/>
      <c r="H882" s="20"/>
      <c r="I882" s="20"/>
      <c r="J882" s="20"/>
      <c r="K882" s="20"/>
      <c r="L882" s="788"/>
    </row>
    <row r="883" spans="1:16" x14ac:dyDescent="0.3">
      <c r="A883" s="974"/>
      <c r="B883" s="973"/>
      <c r="C883" s="973"/>
      <c r="D883" s="973"/>
      <c r="E883" s="973"/>
      <c r="F883" s="645"/>
      <c r="G883" s="974"/>
      <c r="H883" s="973"/>
      <c r="I883" s="973"/>
      <c r="J883" s="973"/>
      <c r="K883" s="973"/>
    </row>
    <row r="884" spans="1:16" s="25" customFormat="1" ht="18.75" customHeight="1" x14ac:dyDescent="0.3">
      <c r="A884" s="419"/>
      <c r="B884" s="456"/>
      <c r="C884" s="456"/>
      <c r="D884" s="456"/>
      <c r="E884" s="456"/>
      <c r="F884" s="645"/>
      <c r="G884" s="419"/>
      <c r="H884" s="456"/>
      <c r="I884" s="456"/>
      <c r="J884" s="456"/>
      <c r="K884" s="456"/>
      <c r="L884" s="788"/>
    </row>
    <row r="885" spans="1:16" x14ac:dyDescent="0.3">
      <c r="A885" s="25"/>
      <c r="F885" s="606"/>
      <c r="G885" s="428"/>
      <c r="H885" s="430"/>
      <c r="I885" s="430"/>
      <c r="J885" s="430"/>
      <c r="K885" s="430"/>
    </row>
    <row r="886" spans="1:16" s="25" customFormat="1" ht="18.75" customHeight="1" x14ac:dyDescent="0.3">
      <c r="B886" s="22" t="s">
        <v>115</v>
      </c>
      <c r="C886" s="20"/>
      <c r="D886" s="20"/>
      <c r="E886" s="20"/>
      <c r="F886" s="606"/>
      <c r="G886" s="428"/>
      <c r="H886" s="429" t="s">
        <v>115</v>
      </c>
      <c r="I886" s="430"/>
      <c r="J886" s="430"/>
      <c r="K886" s="430"/>
      <c r="L886" s="788"/>
    </row>
    <row r="887" spans="1:16" s="25" customFormat="1" ht="18.75" customHeight="1" x14ac:dyDescent="0.3">
      <c r="B887" s="22" t="s">
        <v>137</v>
      </c>
      <c r="C887" s="20"/>
      <c r="D887" s="20"/>
      <c r="E887" s="20"/>
      <c r="F887" s="606"/>
      <c r="G887" s="428"/>
      <c r="H887" s="429" t="s">
        <v>138</v>
      </c>
      <c r="I887" s="430"/>
      <c r="J887" s="430"/>
      <c r="K887" s="430"/>
      <c r="L887" s="788"/>
    </row>
    <row r="888" spans="1:16" s="25" customFormat="1" ht="18.75" customHeight="1" x14ac:dyDescent="0.3">
      <c r="B888" s="20"/>
      <c r="C888" s="20"/>
      <c r="D888" s="20"/>
      <c r="E888" s="20"/>
      <c r="F888" s="606"/>
      <c r="G888" s="428"/>
      <c r="H888" s="430"/>
      <c r="I888" s="430"/>
      <c r="J888" s="430"/>
      <c r="K888" s="430"/>
      <c r="L888" s="788"/>
    </row>
    <row r="889" spans="1:16" s="25" customFormat="1" ht="18.75" customHeight="1" x14ac:dyDescent="0.3">
      <c r="B889" s="20"/>
      <c r="C889" s="20"/>
      <c r="E889" s="603" t="s">
        <v>116</v>
      </c>
      <c r="F889" s="606"/>
      <c r="G889" s="428"/>
      <c r="H889" s="430"/>
      <c r="I889" s="430"/>
      <c r="J889" s="428"/>
      <c r="K889" s="1176" t="s">
        <v>116</v>
      </c>
      <c r="L889" s="789"/>
      <c r="M889" s="603"/>
      <c r="N889" s="603"/>
      <c r="O889" s="603"/>
      <c r="P889" s="603"/>
    </row>
    <row r="890" spans="1:16" s="25" customFormat="1" ht="18.75" customHeight="1" x14ac:dyDescent="0.3">
      <c r="B890" s="20"/>
      <c r="C890" s="20"/>
      <c r="E890" s="603" t="s">
        <v>134</v>
      </c>
      <c r="F890" s="606"/>
      <c r="G890" s="428"/>
      <c r="H890" s="430"/>
      <c r="I890" s="430"/>
      <c r="J890" s="428"/>
      <c r="K890" s="1176" t="s">
        <v>134</v>
      </c>
      <c r="L890" s="789"/>
      <c r="M890" s="603"/>
      <c r="N890" s="603"/>
      <c r="O890" s="603"/>
      <c r="P890" s="603"/>
    </row>
    <row r="891" spans="1:16" s="25" customFormat="1" ht="18.75" customHeight="1" x14ac:dyDescent="0.3">
      <c r="B891" s="20"/>
      <c r="C891" s="20"/>
      <c r="E891" s="603" t="s">
        <v>117</v>
      </c>
      <c r="F891" s="606"/>
      <c r="G891" s="428"/>
      <c r="H891" s="430"/>
      <c r="I891" s="430"/>
      <c r="J891" s="428"/>
      <c r="K891" s="1176" t="s">
        <v>117</v>
      </c>
      <c r="L891" s="789"/>
      <c r="M891" s="603"/>
      <c r="N891" s="603"/>
      <c r="O891" s="603"/>
      <c r="P891" s="603"/>
    </row>
    <row r="892" spans="1:16" s="25" customFormat="1" ht="18.75" customHeight="1" x14ac:dyDescent="0.3">
      <c r="B892" s="20"/>
      <c r="C892" s="20"/>
      <c r="E892" s="603" t="s">
        <v>417</v>
      </c>
      <c r="F892" s="606"/>
      <c r="G892" s="428"/>
      <c r="H892" s="430"/>
      <c r="I892" s="430"/>
      <c r="J892" s="428"/>
      <c r="K892" s="1176" t="s">
        <v>417</v>
      </c>
      <c r="L892" s="789"/>
      <c r="M892" s="603"/>
      <c r="N892" s="603"/>
      <c r="O892" s="603"/>
      <c r="P892" s="603"/>
    </row>
    <row r="893" spans="1:16" s="25" customFormat="1" ht="18.75" customHeight="1" x14ac:dyDescent="0.3">
      <c r="B893" s="20"/>
      <c r="C893" s="20"/>
      <c r="D893" s="20"/>
      <c r="E893" s="20"/>
      <c r="F893" s="656"/>
      <c r="G893" s="428"/>
      <c r="H893" s="428"/>
      <c r="I893" s="430"/>
      <c r="J893" s="430"/>
      <c r="K893" s="430"/>
      <c r="L893" s="788"/>
    </row>
    <row r="894" spans="1:16" s="25" customFormat="1" ht="18.75" customHeight="1" x14ac:dyDescent="0.3">
      <c r="B894" s="20"/>
      <c r="C894" s="20"/>
      <c r="D894" s="20"/>
      <c r="E894" s="20"/>
      <c r="F894" s="656"/>
      <c r="G894" s="428"/>
      <c r="H894" s="430"/>
      <c r="I894" s="430"/>
      <c r="J894" s="430"/>
      <c r="K894" s="430"/>
      <c r="L894" s="788"/>
    </row>
    <row r="895" spans="1:16" s="25" customFormat="1" ht="18.75" customHeight="1" x14ac:dyDescent="0.3">
      <c r="B895" s="20"/>
      <c r="C895" s="20"/>
      <c r="D895" s="20"/>
      <c r="E895" s="20"/>
      <c r="F895" s="656"/>
      <c r="G895" s="428"/>
      <c r="H895" s="430"/>
      <c r="I895" s="430"/>
      <c r="J895" s="430"/>
      <c r="K895" s="430"/>
      <c r="L895" s="788"/>
    </row>
    <row r="896" spans="1:16" s="25" customFormat="1" ht="18.75" customHeight="1" x14ac:dyDescent="0.3">
      <c r="B896" s="1612" t="s">
        <v>119</v>
      </c>
      <c r="C896" s="1612"/>
      <c r="D896" s="1612"/>
      <c r="E896" s="26"/>
      <c r="F896" s="606"/>
      <c r="G896" s="428"/>
      <c r="H896" s="1628" t="s">
        <v>119</v>
      </c>
      <c r="I896" s="1628"/>
      <c r="J896" s="1628"/>
      <c r="K896" s="432"/>
      <c r="L896" s="788"/>
    </row>
    <row r="897" spans="1:12" s="25" customFormat="1" ht="18.75" customHeight="1" x14ac:dyDescent="0.3">
      <c r="B897" s="1610">
        <v>45405</v>
      </c>
      <c r="C897" s="1610"/>
      <c r="D897" s="1610"/>
      <c r="E897" s="27"/>
      <c r="F897" s="606"/>
      <c r="G897" s="428"/>
      <c r="H897" s="1629">
        <f>B897</f>
        <v>45405</v>
      </c>
      <c r="I897" s="1629"/>
      <c r="J897" s="1629"/>
      <c r="K897" s="433"/>
      <c r="L897" s="788"/>
    </row>
    <row r="898" spans="1:12" s="25" customFormat="1" ht="18.75" customHeight="1" x14ac:dyDescent="0.3">
      <c r="B898" s="20"/>
      <c r="C898" s="20"/>
      <c r="D898" s="20"/>
      <c r="E898" s="27"/>
      <c r="F898" s="606"/>
      <c r="G898" s="428"/>
      <c r="H898" s="430"/>
      <c r="I898" s="430"/>
      <c r="J898" s="430"/>
      <c r="K898" s="433"/>
      <c r="L898" s="788"/>
    </row>
    <row r="899" spans="1:12" s="25" customFormat="1" ht="18.75" customHeight="1" x14ac:dyDescent="0.3">
      <c r="B899" s="1144"/>
      <c r="C899" s="20"/>
      <c r="D899" s="20"/>
      <c r="E899" s="27"/>
      <c r="F899" s="606"/>
      <c r="G899" s="428"/>
      <c r="H899" s="1146"/>
      <c r="I899" s="430"/>
      <c r="J899" s="430"/>
      <c r="K899" s="433"/>
      <c r="L899" s="788"/>
    </row>
    <row r="900" spans="1:12" s="25" customFormat="1" ht="18.75" customHeight="1" x14ac:dyDescent="0.3">
      <c r="A900" s="28" t="s">
        <v>120</v>
      </c>
      <c r="B900" s="29" t="s">
        <v>121</v>
      </c>
      <c r="C900" s="1611" t="s">
        <v>122</v>
      </c>
      <c r="D900" s="1611"/>
      <c r="E900" s="1611"/>
      <c r="F900" s="606"/>
      <c r="G900" s="434" t="s">
        <v>120</v>
      </c>
      <c r="H900" s="435" t="s">
        <v>121</v>
      </c>
      <c r="I900" s="1630" t="s">
        <v>123</v>
      </c>
      <c r="J900" s="1630"/>
      <c r="K900" s="1630"/>
      <c r="L900" s="788"/>
    </row>
    <row r="901" spans="1:12" s="25" customFormat="1" ht="18.75" customHeight="1" x14ac:dyDescent="0.3">
      <c r="A901" s="28" t="s">
        <v>124</v>
      </c>
      <c r="B901" s="28" t="s">
        <v>265</v>
      </c>
      <c r="C901" s="29" t="s">
        <v>125</v>
      </c>
      <c r="D901" s="1145" t="s">
        <v>126</v>
      </c>
      <c r="E901" s="1145" t="s">
        <v>127</v>
      </c>
      <c r="F901" s="606"/>
      <c r="G901" s="434" t="s">
        <v>124</v>
      </c>
      <c r="H901" s="434" t="s">
        <v>265</v>
      </c>
      <c r="I901" s="435" t="s">
        <v>125</v>
      </c>
      <c r="J901" s="1143" t="s">
        <v>126</v>
      </c>
      <c r="K901" s="1143" t="s">
        <v>127</v>
      </c>
      <c r="L901" s="788"/>
    </row>
    <row r="902" spans="1:12" s="25" customFormat="1" x14ac:dyDescent="0.3">
      <c r="A902" s="1145" t="s">
        <v>8</v>
      </c>
      <c r="B902" s="6" t="s">
        <v>27</v>
      </c>
      <c r="C902" s="2" t="s">
        <v>28</v>
      </c>
      <c r="D902" s="3">
        <v>65</v>
      </c>
      <c r="E902" s="3">
        <v>178</v>
      </c>
      <c r="F902" s="606"/>
      <c r="G902" s="1143" t="s">
        <v>8</v>
      </c>
      <c r="H902" s="437" t="s">
        <v>27</v>
      </c>
      <c r="I902" s="438" t="s">
        <v>7</v>
      </c>
      <c r="J902" s="439">
        <v>85</v>
      </c>
      <c r="K902" s="439">
        <v>223</v>
      </c>
      <c r="L902" s="788">
        <v>45384</v>
      </c>
    </row>
    <row r="903" spans="1:12" s="25" customFormat="1" ht="19.5" customHeight="1" x14ac:dyDescent="0.3">
      <c r="A903" s="1145" t="s">
        <v>3</v>
      </c>
      <c r="B903" s="6" t="s">
        <v>43</v>
      </c>
      <c r="C903" s="2" t="s">
        <v>17</v>
      </c>
      <c r="D903" s="3">
        <v>40</v>
      </c>
      <c r="E903" s="3">
        <v>242.70999999999998</v>
      </c>
      <c r="F903" s="606"/>
      <c r="G903" s="1143" t="s">
        <v>3</v>
      </c>
      <c r="H903" s="437" t="s">
        <v>43</v>
      </c>
      <c r="I903" s="438" t="s">
        <v>44</v>
      </c>
      <c r="J903" s="439">
        <v>50</v>
      </c>
      <c r="K903" s="439">
        <v>298.71999999999997</v>
      </c>
      <c r="L903" s="788"/>
    </row>
    <row r="904" spans="1:12" s="50" customFormat="1" x14ac:dyDescent="0.3">
      <c r="A904" s="1145" t="s">
        <v>0</v>
      </c>
      <c r="B904" s="6" t="s">
        <v>69</v>
      </c>
      <c r="C904" s="2" t="s">
        <v>22</v>
      </c>
      <c r="D904" s="3">
        <v>24</v>
      </c>
      <c r="E904" s="3">
        <v>3.9199999999999995</v>
      </c>
      <c r="F904" s="1060"/>
      <c r="G904" s="1143" t="s">
        <v>0</v>
      </c>
      <c r="H904" s="437" t="s">
        <v>69</v>
      </c>
      <c r="I904" s="438" t="s">
        <v>22</v>
      </c>
      <c r="J904" s="439">
        <v>24</v>
      </c>
      <c r="K904" s="439">
        <v>3.9199999999999995</v>
      </c>
      <c r="L904" s="786"/>
    </row>
    <row r="905" spans="1:12" s="25" customFormat="1" x14ac:dyDescent="0.3">
      <c r="A905" s="5">
        <v>4</v>
      </c>
      <c r="B905" s="6" t="s">
        <v>114</v>
      </c>
      <c r="C905" s="2" t="s">
        <v>2</v>
      </c>
      <c r="D905" s="3">
        <v>6</v>
      </c>
      <c r="E905" s="3">
        <v>28</v>
      </c>
      <c r="F905" s="606"/>
      <c r="G905" s="436">
        <v>4</v>
      </c>
      <c r="H905" s="437" t="s">
        <v>114</v>
      </c>
      <c r="I905" s="438" t="s">
        <v>2</v>
      </c>
      <c r="J905" s="439">
        <v>6</v>
      </c>
      <c r="K905" s="439">
        <v>28</v>
      </c>
      <c r="L905" s="788"/>
    </row>
    <row r="906" spans="1:12" s="389" customFormat="1" x14ac:dyDescent="0.3">
      <c r="A906" s="1145" t="s">
        <v>23</v>
      </c>
      <c r="B906" s="6" t="s">
        <v>107</v>
      </c>
      <c r="C906" s="2" t="s">
        <v>193</v>
      </c>
      <c r="D906" s="3">
        <v>3.4</v>
      </c>
      <c r="E906" s="3">
        <v>93.2</v>
      </c>
      <c r="F906" s="605"/>
      <c r="G906" s="1143" t="s">
        <v>23</v>
      </c>
      <c r="H906" s="437" t="s">
        <v>107</v>
      </c>
      <c r="I906" s="438" t="s">
        <v>193</v>
      </c>
      <c r="J906" s="439">
        <v>3.4</v>
      </c>
      <c r="K906" s="439">
        <v>93.2</v>
      </c>
      <c r="L906" s="795"/>
    </row>
    <row r="907" spans="1:12" s="50" customFormat="1" x14ac:dyDescent="0.3">
      <c r="A907" s="1145" t="s">
        <v>51</v>
      </c>
      <c r="B907" s="6" t="s">
        <v>93</v>
      </c>
      <c r="C907" s="2" t="s">
        <v>2</v>
      </c>
      <c r="D907" s="3">
        <v>75</v>
      </c>
      <c r="E907" s="3">
        <v>92</v>
      </c>
      <c r="F907" s="656"/>
      <c r="G907" s="1143" t="s">
        <v>51</v>
      </c>
      <c r="H907" s="437" t="s">
        <v>93</v>
      </c>
      <c r="I907" s="438" t="s">
        <v>2</v>
      </c>
      <c r="J907" s="439">
        <v>75</v>
      </c>
      <c r="K907" s="439">
        <v>92</v>
      </c>
      <c r="L907" s="786"/>
    </row>
    <row r="908" spans="1:12" s="25" customFormat="1" x14ac:dyDescent="0.3">
      <c r="A908" s="5">
        <v>7</v>
      </c>
      <c r="B908" s="6" t="s">
        <v>225</v>
      </c>
      <c r="C908" s="2" t="s">
        <v>5</v>
      </c>
      <c r="D908" s="3">
        <v>30</v>
      </c>
      <c r="E908" s="3">
        <v>128</v>
      </c>
      <c r="F908" s="1060"/>
      <c r="G908" s="436">
        <v>7</v>
      </c>
      <c r="H908" s="437" t="s">
        <v>225</v>
      </c>
      <c r="I908" s="438" t="s">
        <v>5</v>
      </c>
      <c r="J908" s="439">
        <v>30</v>
      </c>
      <c r="K908" s="439">
        <v>128</v>
      </c>
      <c r="L908" s="788"/>
    </row>
    <row r="909" spans="1:12" s="25" customFormat="1" x14ac:dyDescent="0.3">
      <c r="A909" s="5"/>
      <c r="B909" s="6"/>
      <c r="C909" s="2"/>
      <c r="D909" s="3"/>
      <c r="E909" s="3"/>
      <c r="F909" s="593"/>
      <c r="G909" s="436"/>
      <c r="H909" s="437"/>
      <c r="I909" s="438"/>
      <c r="J909" s="439"/>
      <c r="K909" s="439"/>
      <c r="L909" s="788"/>
    </row>
    <row r="910" spans="1:12" s="25" customFormat="1" x14ac:dyDescent="0.3">
      <c r="A910" s="5"/>
      <c r="B910" s="6"/>
      <c r="C910" s="2" t="s">
        <v>128</v>
      </c>
      <c r="D910" s="3">
        <f>SUM(D902:D908)</f>
        <v>243.4</v>
      </c>
      <c r="E910" s="3">
        <f>SUM(E902:E908)</f>
        <v>765.83</v>
      </c>
      <c r="F910" s="593"/>
      <c r="G910" s="436"/>
      <c r="H910" s="437"/>
      <c r="I910" s="438" t="s">
        <v>128</v>
      </c>
      <c r="J910" s="439">
        <f>SUM(J902:J908)</f>
        <v>273.39999999999998</v>
      </c>
      <c r="K910" s="439">
        <f>SUM(K902:K908)</f>
        <v>866.84</v>
      </c>
      <c r="L910" s="788"/>
    </row>
    <row r="911" spans="1:12" s="25" customFormat="1" hidden="1" x14ac:dyDescent="0.3">
      <c r="A911" s="5"/>
      <c r="B911" s="6"/>
      <c r="C911" s="2"/>
      <c r="D911" s="3"/>
      <c r="E911" s="3"/>
      <c r="F911" s="593"/>
      <c r="G911" s="436"/>
      <c r="H911" s="437"/>
      <c r="I911" s="438"/>
      <c r="J911" s="439"/>
      <c r="K911" s="439"/>
      <c r="L911" s="788"/>
    </row>
    <row r="912" spans="1:12" s="25" customFormat="1" hidden="1" x14ac:dyDescent="0.3">
      <c r="A912" s="5">
        <v>1</v>
      </c>
      <c r="B912" s="6" t="s">
        <v>1</v>
      </c>
      <c r="C912" s="2" t="s">
        <v>5</v>
      </c>
      <c r="D912" s="3">
        <v>200</v>
      </c>
      <c r="E912" s="3">
        <v>86</v>
      </c>
      <c r="F912" s="593"/>
      <c r="G912" s="436">
        <v>1</v>
      </c>
      <c r="H912" s="437" t="s">
        <v>1</v>
      </c>
      <c r="I912" s="438" t="s">
        <v>5</v>
      </c>
      <c r="J912" s="439">
        <v>200</v>
      </c>
      <c r="K912" s="439">
        <v>86</v>
      </c>
      <c r="L912" s="788"/>
    </row>
    <row r="913" spans="1:13" s="25" customFormat="1" hidden="1" x14ac:dyDescent="0.3">
      <c r="A913" s="5">
        <v>2</v>
      </c>
      <c r="B913" s="6" t="s">
        <v>238</v>
      </c>
      <c r="C913" s="2" t="s">
        <v>251</v>
      </c>
      <c r="D913" s="3">
        <v>225</v>
      </c>
      <c r="E913" s="3">
        <v>114</v>
      </c>
      <c r="F913" s="593"/>
      <c r="G913" s="436">
        <v>2</v>
      </c>
      <c r="H913" s="437" t="s">
        <v>238</v>
      </c>
      <c r="I913" s="438" t="s">
        <v>251</v>
      </c>
      <c r="J913" s="439">
        <v>225</v>
      </c>
      <c r="K913" s="439">
        <v>114</v>
      </c>
      <c r="L913" s="788"/>
    </row>
    <row r="914" spans="1:13" s="25" customFormat="1" hidden="1" x14ac:dyDescent="0.3">
      <c r="A914" s="5">
        <v>3</v>
      </c>
      <c r="B914" s="6" t="s">
        <v>93</v>
      </c>
      <c r="C914" s="2" t="s">
        <v>5</v>
      </c>
      <c r="D914" s="3">
        <v>135</v>
      </c>
      <c r="E914" s="3">
        <v>94.25</v>
      </c>
      <c r="F914" s="593"/>
      <c r="G914" s="436">
        <v>3</v>
      </c>
      <c r="H914" s="437" t="s">
        <v>93</v>
      </c>
      <c r="I914" s="438" t="s">
        <v>5</v>
      </c>
      <c r="J914" s="439">
        <v>135</v>
      </c>
      <c r="K914" s="439">
        <v>94.25</v>
      </c>
      <c r="L914" s="788"/>
    </row>
    <row r="915" spans="1:13" s="25" customFormat="1" hidden="1" x14ac:dyDescent="0.3">
      <c r="A915" s="5">
        <v>4</v>
      </c>
      <c r="B915" s="6" t="s">
        <v>253</v>
      </c>
      <c r="C915" s="2" t="s">
        <v>218</v>
      </c>
      <c r="D915" s="3">
        <v>125</v>
      </c>
      <c r="E915" s="3">
        <v>146.4</v>
      </c>
      <c r="F915" s="593"/>
      <c r="G915" s="436">
        <v>4</v>
      </c>
      <c r="H915" s="437" t="s">
        <v>253</v>
      </c>
      <c r="I915" s="438" t="s">
        <v>218</v>
      </c>
      <c r="J915" s="439">
        <v>125</v>
      </c>
      <c r="K915" s="439">
        <v>146.4</v>
      </c>
      <c r="L915" s="788"/>
    </row>
    <row r="916" spans="1:13" s="25" customFormat="1" hidden="1" x14ac:dyDescent="0.3">
      <c r="A916" s="5">
        <v>5</v>
      </c>
      <c r="B916" s="6" t="s">
        <v>255</v>
      </c>
      <c r="C916" s="2" t="s">
        <v>218</v>
      </c>
      <c r="D916" s="3">
        <v>80</v>
      </c>
      <c r="E916" s="3">
        <v>105.16</v>
      </c>
      <c r="F916" s="593"/>
      <c r="G916" s="436">
        <v>5</v>
      </c>
      <c r="H916" s="437" t="s">
        <v>255</v>
      </c>
      <c r="I916" s="438" t="s">
        <v>218</v>
      </c>
      <c r="J916" s="439">
        <v>80</v>
      </c>
      <c r="K916" s="439">
        <v>105.16</v>
      </c>
      <c r="L916" s="788"/>
    </row>
    <row r="917" spans="1:13" s="25" customFormat="1" hidden="1" x14ac:dyDescent="0.3">
      <c r="A917" s="5">
        <v>6</v>
      </c>
      <c r="B917" s="6" t="s">
        <v>252</v>
      </c>
      <c r="C917" s="2" t="s">
        <v>251</v>
      </c>
      <c r="D917" s="3">
        <v>105</v>
      </c>
      <c r="E917" s="3">
        <v>142</v>
      </c>
      <c r="F917" s="593"/>
      <c r="G917" s="436">
        <v>6</v>
      </c>
      <c r="H917" s="437" t="s">
        <v>252</v>
      </c>
      <c r="I917" s="438" t="s">
        <v>251</v>
      </c>
      <c r="J917" s="439">
        <v>105</v>
      </c>
      <c r="K917" s="439">
        <v>142</v>
      </c>
      <c r="L917" s="788"/>
    </row>
    <row r="918" spans="1:13" s="25" customFormat="1" hidden="1" x14ac:dyDescent="0.3">
      <c r="A918" s="5">
        <v>7</v>
      </c>
      <c r="B918" s="6" t="s">
        <v>254</v>
      </c>
      <c r="C918" s="2" t="s">
        <v>218</v>
      </c>
      <c r="D918" s="3">
        <v>120</v>
      </c>
      <c r="E918" s="3">
        <v>144</v>
      </c>
      <c r="F918" s="593"/>
      <c r="G918" s="436">
        <v>7</v>
      </c>
      <c r="H918" s="437" t="s">
        <v>254</v>
      </c>
      <c r="I918" s="438" t="s">
        <v>218</v>
      </c>
      <c r="J918" s="439">
        <v>120</v>
      </c>
      <c r="K918" s="439">
        <v>144</v>
      </c>
      <c r="L918" s="788"/>
    </row>
    <row r="919" spans="1:13" s="25" customFormat="1" hidden="1" x14ac:dyDescent="0.3">
      <c r="A919" s="5">
        <v>8</v>
      </c>
      <c r="B919" s="6" t="s">
        <v>31</v>
      </c>
      <c r="C919" s="2" t="s">
        <v>5</v>
      </c>
      <c r="D919" s="3">
        <v>55</v>
      </c>
      <c r="E919" s="3">
        <v>88</v>
      </c>
      <c r="F919" s="593"/>
      <c r="G919" s="436">
        <v>8</v>
      </c>
      <c r="H919" s="437" t="s">
        <v>31</v>
      </c>
      <c r="I919" s="438" t="s">
        <v>5</v>
      </c>
      <c r="J919" s="439">
        <v>55</v>
      </c>
      <c r="K919" s="439">
        <v>88</v>
      </c>
      <c r="L919" s="788"/>
    </row>
    <row r="920" spans="1:13" s="50" customFormat="1" hidden="1" x14ac:dyDescent="0.3">
      <c r="A920" s="1145"/>
      <c r="B920" s="1"/>
      <c r="C920" s="1145"/>
      <c r="D920" s="7"/>
      <c r="E920" s="7"/>
      <c r="F920" s="593"/>
      <c r="G920" s="1143"/>
      <c r="H920" s="453"/>
      <c r="I920" s="1143"/>
      <c r="J920" s="454"/>
      <c r="K920" s="454"/>
      <c r="L920" s="792"/>
    </row>
    <row r="921" spans="1:13" s="25" customFormat="1" hidden="1" x14ac:dyDescent="0.3">
      <c r="A921" s="5"/>
      <c r="B921" s="6"/>
      <c r="C921" s="2" t="s">
        <v>128</v>
      </c>
      <c r="D921" s="3">
        <v>1045</v>
      </c>
      <c r="E921" s="3">
        <v>919.81</v>
      </c>
      <c r="F921" s="593"/>
      <c r="G921" s="436"/>
      <c r="H921" s="437"/>
      <c r="I921" s="438" t="s">
        <v>128</v>
      </c>
      <c r="J921" s="439">
        <v>1045</v>
      </c>
      <c r="K921" s="439">
        <v>919.81</v>
      </c>
      <c r="L921" s="788"/>
    </row>
    <row r="922" spans="1:13" s="25" customFormat="1" hidden="1" x14ac:dyDescent="0.3">
      <c r="A922" s="5"/>
      <c r="B922" s="6"/>
      <c r="C922" s="2"/>
      <c r="D922" s="3"/>
      <c r="E922" s="3"/>
      <c r="F922" s="593"/>
      <c r="G922" s="436"/>
      <c r="H922" s="437"/>
      <c r="I922" s="438"/>
      <c r="J922" s="439"/>
      <c r="K922" s="439"/>
      <c r="L922" s="788"/>
    </row>
    <row r="923" spans="1:13" s="25" customFormat="1" x14ac:dyDescent="0.3">
      <c r="A923" s="5"/>
      <c r="B923" s="6"/>
      <c r="C923" s="2"/>
      <c r="D923" s="3"/>
      <c r="E923" s="3"/>
      <c r="F923" s="593"/>
      <c r="G923" s="436"/>
      <c r="H923" s="437"/>
      <c r="I923" s="438"/>
      <c r="J923" s="439"/>
      <c r="K923" s="439"/>
      <c r="L923" s="788"/>
    </row>
    <row r="924" spans="1:13" s="25" customFormat="1" x14ac:dyDescent="0.3">
      <c r="A924" s="5"/>
      <c r="B924" s="6"/>
      <c r="C924" s="2"/>
      <c r="D924" s="3"/>
      <c r="E924" s="3"/>
      <c r="F924" s="593"/>
      <c r="G924" s="436"/>
      <c r="H924" s="437"/>
      <c r="I924" s="438"/>
      <c r="J924" s="439"/>
      <c r="K924" s="439"/>
      <c r="L924" s="788"/>
    </row>
    <row r="925" spans="1:13" s="25" customFormat="1" x14ac:dyDescent="0.3">
      <c r="A925" s="28" t="s">
        <v>124</v>
      </c>
      <c r="B925" s="3" t="s">
        <v>259</v>
      </c>
      <c r="C925" s="2" t="s">
        <v>125</v>
      </c>
      <c r="D925" s="3" t="s">
        <v>126</v>
      </c>
      <c r="E925" s="3" t="s">
        <v>127</v>
      </c>
      <c r="F925" s="593"/>
      <c r="G925" s="434" t="s">
        <v>124</v>
      </c>
      <c r="H925" s="439" t="s">
        <v>247</v>
      </c>
      <c r="I925" s="438" t="s">
        <v>125</v>
      </c>
      <c r="J925" s="439" t="s">
        <v>126</v>
      </c>
      <c r="K925" s="439" t="s">
        <v>127</v>
      </c>
      <c r="L925" s="788"/>
    </row>
    <row r="926" spans="1:13" s="25" customFormat="1" ht="19.5" customHeight="1" x14ac:dyDescent="0.3">
      <c r="A926" s="1145">
        <v>1</v>
      </c>
      <c r="B926" s="6" t="s">
        <v>266</v>
      </c>
      <c r="C926" s="2" t="s">
        <v>9</v>
      </c>
      <c r="D926" s="3">
        <v>60</v>
      </c>
      <c r="E926" s="3">
        <v>235.98</v>
      </c>
      <c r="F926" s="606"/>
      <c r="G926" s="1143">
        <v>1</v>
      </c>
      <c r="H926" s="437" t="s">
        <v>266</v>
      </c>
      <c r="I926" s="438" t="s">
        <v>9</v>
      </c>
      <c r="J926" s="439">
        <v>60</v>
      </c>
      <c r="K926" s="439">
        <v>235.98</v>
      </c>
      <c r="L926" s="788"/>
    </row>
    <row r="927" spans="1:13" s="25" customFormat="1" ht="19.5" customHeight="1" x14ac:dyDescent="0.3">
      <c r="A927" s="1145">
        <v>2</v>
      </c>
      <c r="B927" s="6" t="s">
        <v>220</v>
      </c>
      <c r="C927" s="2" t="s">
        <v>183</v>
      </c>
      <c r="D927" s="3">
        <v>55</v>
      </c>
      <c r="E927" s="3">
        <v>186.68</v>
      </c>
      <c r="F927" s="593"/>
      <c r="G927" s="1143">
        <v>2</v>
      </c>
      <c r="H927" s="437" t="s">
        <v>220</v>
      </c>
      <c r="I927" s="438" t="s">
        <v>183</v>
      </c>
      <c r="J927" s="439">
        <v>55</v>
      </c>
      <c r="K927" s="439">
        <v>186.68</v>
      </c>
      <c r="L927" s="788"/>
    </row>
    <row r="928" spans="1:13" s="50" customFormat="1" x14ac:dyDescent="0.3">
      <c r="A928" s="1145" t="s">
        <v>0</v>
      </c>
      <c r="B928" s="6" t="s">
        <v>61</v>
      </c>
      <c r="C928" s="2" t="s">
        <v>17</v>
      </c>
      <c r="D928" s="3">
        <v>20</v>
      </c>
      <c r="E928" s="3">
        <v>228.14999999999998</v>
      </c>
      <c r="F928" s="593"/>
      <c r="G928" s="1143" t="s">
        <v>0</v>
      </c>
      <c r="H928" s="437" t="s">
        <v>61</v>
      </c>
      <c r="I928" s="438" t="s">
        <v>44</v>
      </c>
      <c r="J928" s="439">
        <v>25</v>
      </c>
      <c r="K928" s="439">
        <v>273.77999999999997</v>
      </c>
      <c r="L928" s="792" t="s">
        <v>469</v>
      </c>
      <c r="M928" s="50">
        <v>45384</v>
      </c>
    </row>
    <row r="929" spans="1:12" s="50" customFormat="1" x14ac:dyDescent="0.3">
      <c r="A929" s="1145" t="s">
        <v>77</v>
      </c>
      <c r="B929" s="6" t="s">
        <v>69</v>
      </c>
      <c r="C929" s="2" t="s">
        <v>22</v>
      </c>
      <c r="D929" s="3">
        <v>24</v>
      </c>
      <c r="E929" s="3">
        <v>3.9199999999999995</v>
      </c>
      <c r="F929" s="1060"/>
      <c r="G929" s="1143" t="s">
        <v>77</v>
      </c>
      <c r="H929" s="437" t="s">
        <v>69</v>
      </c>
      <c r="I929" s="438" t="s">
        <v>22</v>
      </c>
      <c r="J929" s="439">
        <v>24</v>
      </c>
      <c r="K929" s="439">
        <v>3.9199999999999995</v>
      </c>
      <c r="L929" s="786"/>
    </row>
    <row r="930" spans="1:12" s="50" customFormat="1" x14ac:dyDescent="0.3">
      <c r="A930" s="1145" t="s">
        <v>23</v>
      </c>
      <c r="B930" s="6" t="s">
        <v>144</v>
      </c>
      <c r="C930" s="2" t="s">
        <v>2</v>
      </c>
      <c r="D930" s="3">
        <v>15</v>
      </c>
      <c r="E930" s="3">
        <v>88</v>
      </c>
      <c r="F930" s="656"/>
      <c r="G930" s="1143" t="s">
        <v>23</v>
      </c>
      <c r="H930" s="437" t="s">
        <v>144</v>
      </c>
      <c r="I930" s="438" t="s">
        <v>2</v>
      </c>
      <c r="J930" s="439">
        <v>15</v>
      </c>
      <c r="K930" s="439">
        <v>88</v>
      </c>
      <c r="L930" s="786"/>
    </row>
    <row r="931" spans="1:12" s="50" customFormat="1" x14ac:dyDescent="0.3">
      <c r="A931" s="1145" t="s">
        <v>51</v>
      </c>
      <c r="B931" s="6" t="s">
        <v>107</v>
      </c>
      <c r="C931" s="2" t="s">
        <v>14</v>
      </c>
      <c r="D931" s="3">
        <v>3.4</v>
      </c>
      <c r="E931" s="3">
        <v>93.2</v>
      </c>
      <c r="F931" s="593"/>
      <c r="G931" s="1143" t="s">
        <v>51</v>
      </c>
      <c r="H931" s="437" t="s">
        <v>107</v>
      </c>
      <c r="I931" s="438" t="s">
        <v>14</v>
      </c>
      <c r="J931" s="439">
        <v>3.4</v>
      </c>
      <c r="K931" s="439">
        <v>93.2</v>
      </c>
      <c r="L931" s="786"/>
    </row>
    <row r="932" spans="1:12" s="50" customFormat="1" x14ac:dyDescent="0.3">
      <c r="A932" s="1145" t="s">
        <v>15</v>
      </c>
      <c r="B932" s="6" t="s">
        <v>108</v>
      </c>
      <c r="C932" s="2" t="s">
        <v>65</v>
      </c>
      <c r="D932" s="3">
        <v>1.2</v>
      </c>
      <c r="E932" s="3">
        <v>21.5</v>
      </c>
      <c r="F932" s="1060"/>
      <c r="G932" s="1143" t="s">
        <v>15</v>
      </c>
      <c r="H932" s="437" t="s">
        <v>108</v>
      </c>
      <c r="I932" s="438" t="s">
        <v>65</v>
      </c>
      <c r="J932" s="439">
        <v>1.2</v>
      </c>
      <c r="K932" s="439">
        <v>21.5</v>
      </c>
      <c r="L932" s="786"/>
    </row>
    <row r="933" spans="1:12" s="50" customFormat="1" x14ac:dyDescent="0.3">
      <c r="A933" s="1145"/>
      <c r="B933" s="6"/>
      <c r="C933" s="2"/>
      <c r="D933" s="3"/>
      <c r="E933" s="3"/>
      <c r="F933" s="1060"/>
      <c r="G933" s="1143"/>
      <c r="H933" s="437"/>
      <c r="I933" s="438"/>
      <c r="J933" s="439"/>
      <c r="K933" s="439"/>
      <c r="L933" s="786"/>
    </row>
    <row r="934" spans="1:12" s="50" customFormat="1" x14ac:dyDescent="0.3">
      <c r="A934" s="1145"/>
      <c r="B934" s="6"/>
      <c r="C934" s="2"/>
      <c r="D934" s="3"/>
      <c r="E934" s="3"/>
      <c r="F934" s="1060"/>
      <c r="G934" s="1143"/>
      <c r="H934" s="437"/>
      <c r="I934" s="438"/>
      <c r="J934" s="439"/>
      <c r="K934" s="439"/>
      <c r="L934" s="786"/>
    </row>
    <row r="935" spans="1:12" s="25" customFormat="1" x14ac:dyDescent="0.3">
      <c r="A935" s="1145"/>
      <c r="B935" s="6"/>
      <c r="C935" s="2" t="s">
        <v>128</v>
      </c>
      <c r="D935" s="3">
        <f>SUM(D926:D934)</f>
        <v>178.6</v>
      </c>
      <c r="E935" s="3">
        <f>SUM(E926:E934)</f>
        <v>857.43</v>
      </c>
      <c r="F935" s="657"/>
      <c r="G935" s="1143"/>
      <c r="H935" s="437"/>
      <c r="I935" s="438" t="s">
        <v>128</v>
      </c>
      <c r="J935" s="439">
        <f>SUM(J926:J934)</f>
        <v>183.6</v>
      </c>
      <c r="K935" s="439">
        <f>SUM(K926:K934)</f>
        <v>903.06</v>
      </c>
      <c r="L935" s="788"/>
    </row>
    <row r="936" spans="1:12" s="25" customFormat="1" x14ac:dyDescent="0.3">
      <c r="A936" s="5"/>
      <c r="B936" s="6"/>
      <c r="C936" s="2"/>
      <c r="D936" s="3"/>
      <c r="E936" s="3"/>
      <c r="F936" s="657"/>
      <c r="G936" s="436"/>
      <c r="H936" s="437"/>
      <c r="I936" s="438"/>
      <c r="J936" s="439"/>
      <c r="K936" s="439"/>
      <c r="L936" s="788"/>
    </row>
    <row r="937" spans="1:12" s="25" customFormat="1" x14ac:dyDescent="0.3">
      <c r="A937" s="5"/>
      <c r="B937" s="6"/>
      <c r="C937" s="2"/>
      <c r="D937" s="3"/>
      <c r="E937" s="3"/>
      <c r="F937" s="657"/>
      <c r="G937" s="436"/>
      <c r="H937" s="437"/>
      <c r="I937" s="438"/>
      <c r="J937" s="439"/>
      <c r="K937" s="439"/>
      <c r="L937" s="788"/>
    </row>
    <row r="938" spans="1:12" s="25" customFormat="1" x14ac:dyDescent="0.3">
      <c r="A938" s="1145"/>
      <c r="B938" s="6"/>
      <c r="C938" s="2" t="s">
        <v>136</v>
      </c>
      <c r="D938" s="3">
        <f>+D935+D910</f>
        <v>422</v>
      </c>
      <c r="E938" s="3">
        <f>+E935+E910</f>
        <v>1623.26</v>
      </c>
      <c r="F938" s="657"/>
      <c r="G938" s="439"/>
      <c r="H938" s="439"/>
      <c r="I938" s="439" t="s">
        <v>136</v>
      </c>
      <c r="J938" s="439">
        <f>+J935+J910</f>
        <v>457</v>
      </c>
      <c r="K938" s="439">
        <f>+K935+K910</f>
        <v>1769.9</v>
      </c>
      <c r="L938" s="788"/>
    </row>
    <row r="939" spans="1:12" s="25" customFormat="1" ht="18.75" customHeight="1" x14ac:dyDescent="0.3">
      <c r="B939" s="20"/>
      <c r="C939" s="20"/>
      <c r="E939" s="24"/>
      <c r="F939" s="657"/>
      <c r="G939" s="428"/>
      <c r="H939" s="430"/>
      <c r="I939" s="430"/>
      <c r="J939" s="428"/>
      <c r="K939" s="431"/>
      <c r="L939" s="788"/>
    </row>
    <row r="940" spans="1:12" s="25" customFormat="1" ht="18.75" customHeight="1" x14ac:dyDescent="0.3">
      <c r="B940" s="20"/>
      <c r="C940" s="20"/>
      <c r="E940" s="24"/>
      <c r="F940" s="606"/>
      <c r="G940" s="428"/>
      <c r="H940" s="430"/>
      <c r="I940" s="430"/>
      <c r="J940" s="428"/>
      <c r="K940" s="431"/>
      <c r="L940" s="788"/>
    </row>
    <row r="941" spans="1:12" s="25" customFormat="1" x14ac:dyDescent="0.3">
      <c r="A941" s="461"/>
      <c r="B941" s="461"/>
      <c r="C941" s="461"/>
      <c r="D941" s="461"/>
      <c r="E941" s="461"/>
      <c r="F941" s="660"/>
      <c r="G941" s="440"/>
      <c r="H941" s="489"/>
      <c r="I941" s="489"/>
      <c r="J941" s="489"/>
      <c r="K941" s="489"/>
      <c r="L941" s="788"/>
    </row>
    <row r="942" spans="1:12" s="25" customFormat="1" x14ac:dyDescent="0.3">
      <c r="A942" s="461"/>
      <c r="B942" s="36"/>
      <c r="C942" s="462"/>
      <c r="D942" s="463"/>
      <c r="E942" s="463"/>
      <c r="F942" s="659"/>
      <c r="G942" s="489"/>
      <c r="H942" s="489"/>
      <c r="I942" s="489"/>
      <c r="J942" s="489"/>
      <c r="K942" s="489"/>
      <c r="L942" s="788"/>
    </row>
    <row r="943" spans="1:12" s="25" customFormat="1" ht="18.75" customHeight="1" x14ac:dyDescent="0.3">
      <c r="B943" s="37" t="s">
        <v>130</v>
      </c>
      <c r="D943" s="94" t="s">
        <v>131</v>
      </c>
      <c r="E943" s="20"/>
      <c r="F943" s="606"/>
      <c r="G943" s="428"/>
      <c r="H943" s="441" t="s">
        <v>130</v>
      </c>
      <c r="I943" s="428"/>
      <c r="J943" s="442" t="s">
        <v>131</v>
      </c>
      <c r="K943" s="430"/>
      <c r="L943" s="788"/>
    </row>
    <row r="944" spans="1:12" s="25" customFormat="1" ht="51.75" customHeight="1" x14ac:dyDescent="0.3">
      <c r="B944" s="38" t="s">
        <v>132</v>
      </c>
      <c r="D944" s="38" t="s">
        <v>140</v>
      </c>
      <c r="E944" s="39"/>
      <c r="F944" s="606"/>
      <c r="G944" s="428"/>
      <c r="H944" s="443" t="s">
        <v>139</v>
      </c>
      <c r="I944" s="428"/>
      <c r="J944" s="443" t="s">
        <v>140</v>
      </c>
      <c r="K944" s="444"/>
      <c r="L944" s="788"/>
    </row>
    <row r="945" spans="1:16" s="25" customFormat="1" x14ac:dyDescent="0.3">
      <c r="B945" s="20"/>
      <c r="C945" s="20"/>
      <c r="D945" s="20"/>
      <c r="E945" s="20"/>
      <c r="F945" s="656"/>
      <c r="G945" s="428"/>
      <c r="H945" s="430"/>
      <c r="I945" s="430"/>
      <c r="J945" s="430"/>
      <c r="K945" s="430"/>
      <c r="L945" s="788"/>
    </row>
    <row r="946" spans="1:16" x14ac:dyDescent="0.3">
      <c r="A946" s="848"/>
      <c r="B946" s="849"/>
      <c r="C946" s="849"/>
      <c r="D946" s="849"/>
      <c r="E946" s="849"/>
      <c r="F946" s="606"/>
      <c r="G946" s="848"/>
      <c r="H946" s="849"/>
      <c r="I946" s="849"/>
      <c r="J946" s="849"/>
      <c r="K946" s="849"/>
    </row>
    <row r="947" spans="1:16" s="25" customFormat="1" ht="18.75" customHeight="1" x14ac:dyDescent="0.3">
      <c r="A947" s="96"/>
      <c r="B947" s="19"/>
      <c r="C947" s="19"/>
      <c r="D947" s="19"/>
      <c r="E947" s="19"/>
      <c r="F947" s="606"/>
      <c r="G947" s="96"/>
      <c r="H947" s="19"/>
      <c r="I947" s="19"/>
      <c r="J947" s="19"/>
      <c r="K947" s="19"/>
      <c r="L947" s="788"/>
    </row>
    <row r="948" spans="1:16" x14ac:dyDescent="0.3">
      <c r="A948" s="25"/>
      <c r="F948" s="606"/>
      <c r="G948" s="537"/>
      <c r="H948" s="539"/>
      <c r="I948" s="539"/>
      <c r="J948" s="539"/>
      <c r="K948" s="539"/>
    </row>
    <row r="949" spans="1:16" s="25" customFormat="1" ht="18.75" customHeight="1" x14ac:dyDescent="0.3">
      <c r="B949" s="22" t="s">
        <v>115</v>
      </c>
      <c r="C949" s="20"/>
      <c r="D949" s="20"/>
      <c r="E949" s="20"/>
      <c r="F949" s="606"/>
      <c r="G949" s="537"/>
      <c r="H949" s="538" t="s">
        <v>115</v>
      </c>
      <c r="I949" s="539"/>
      <c r="J949" s="539"/>
      <c r="K949" s="539"/>
      <c r="L949" s="788"/>
    </row>
    <row r="950" spans="1:16" s="25" customFormat="1" ht="18.75" customHeight="1" x14ac:dyDescent="0.3">
      <c r="B950" s="22" t="s">
        <v>137</v>
      </c>
      <c r="C950" s="20"/>
      <c r="D950" s="20"/>
      <c r="E950" s="20"/>
      <c r="F950" s="606"/>
      <c r="G950" s="537"/>
      <c r="H950" s="538" t="s">
        <v>138</v>
      </c>
      <c r="I950" s="539"/>
      <c r="J950" s="539"/>
      <c r="K950" s="539"/>
      <c r="L950" s="788"/>
    </row>
    <row r="951" spans="1:16" s="25" customFormat="1" ht="18.75" customHeight="1" x14ac:dyDescent="0.3">
      <c r="B951" s="20"/>
      <c r="C951" s="20"/>
      <c r="D951" s="20"/>
      <c r="E951" s="20"/>
      <c r="F951" s="606"/>
      <c r="G951" s="537"/>
      <c r="H951" s="539"/>
      <c r="I951" s="539"/>
      <c r="J951" s="539"/>
      <c r="K951" s="539"/>
      <c r="L951" s="788"/>
    </row>
    <row r="952" spans="1:16" s="25" customFormat="1" ht="18.75" customHeight="1" x14ac:dyDescent="0.3">
      <c r="B952" s="20"/>
      <c r="C952" s="20"/>
      <c r="E952" s="603" t="s">
        <v>116</v>
      </c>
      <c r="F952" s="606"/>
      <c r="G952" s="537"/>
      <c r="H952" s="539"/>
      <c r="I952" s="539"/>
      <c r="J952" s="537"/>
      <c r="K952" s="632" t="s">
        <v>116</v>
      </c>
      <c r="L952" s="789"/>
      <c r="M952" s="603"/>
      <c r="N952" s="603"/>
      <c r="O952" s="603"/>
      <c r="P952" s="603"/>
    </row>
    <row r="953" spans="1:16" s="25" customFormat="1" ht="18.75" customHeight="1" x14ac:dyDescent="0.3">
      <c r="B953" s="20"/>
      <c r="C953" s="20"/>
      <c r="E953" s="603" t="s">
        <v>134</v>
      </c>
      <c r="F953" s="606"/>
      <c r="G953" s="537"/>
      <c r="H953" s="539"/>
      <c r="I953" s="539"/>
      <c r="J953" s="537"/>
      <c r="K953" s="632" t="s">
        <v>134</v>
      </c>
      <c r="L953" s="789"/>
      <c r="M953" s="603"/>
      <c r="N953" s="603"/>
      <c r="O953" s="603"/>
      <c r="P953" s="603"/>
    </row>
    <row r="954" spans="1:16" s="25" customFormat="1" ht="18.75" customHeight="1" x14ac:dyDescent="0.3">
      <c r="B954" s="20"/>
      <c r="C954" s="20"/>
      <c r="E954" s="603" t="s">
        <v>117</v>
      </c>
      <c r="F954" s="606"/>
      <c r="G954" s="537"/>
      <c r="H954" s="539"/>
      <c r="I954" s="539"/>
      <c r="J954" s="537"/>
      <c r="K954" s="632" t="s">
        <v>117</v>
      </c>
      <c r="L954" s="789"/>
      <c r="M954" s="603"/>
      <c r="N954" s="603"/>
      <c r="O954" s="603"/>
      <c r="P954" s="603"/>
    </row>
    <row r="955" spans="1:16" s="25" customFormat="1" ht="18.75" customHeight="1" x14ac:dyDescent="0.3">
      <c r="B955" s="20"/>
      <c r="C955" s="20"/>
      <c r="E955" s="603" t="s">
        <v>417</v>
      </c>
      <c r="F955" s="606"/>
      <c r="G955" s="537"/>
      <c r="H955" s="539"/>
      <c r="I955" s="539"/>
      <c r="J955" s="537"/>
      <c r="K955" s="632" t="s">
        <v>417</v>
      </c>
      <c r="L955" s="789"/>
      <c r="M955" s="603"/>
      <c r="N955" s="603"/>
      <c r="O955" s="603"/>
      <c r="P955" s="603"/>
    </row>
    <row r="956" spans="1:16" s="25" customFormat="1" ht="18.75" customHeight="1" x14ac:dyDescent="0.3">
      <c r="B956" s="20"/>
      <c r="C956" s="20"/>
      <c r="D956" s="20"/>
      <c r="E956" s="20"/>
      <c r="F956" s="656"/>
      <c r="G956" s="537"/>
      <c r="H956" s="537"/>
      <c r="I956" s="539"/>
      <c r="J956" s="539"/>
      <c r="K956" s="539"/>
      <c r="L956" s="788"/>
    </row>
    <row r="957" spans="1:16" s="25" customFormat="1" ht="18.75" customHeight="1" x14ac:dyDescent="0.3">
      <c r="B957" s="20"/>
      <c r="C957" s="20"/>
      <c r="D957" s="20"/>
      <c r="E957" s="20"/>
      <c r="F957" s="656"/>
      <c r="G957" s="537"/>
      <c r="H957" s="539"/>
      <c r="I957" s="539"/>
      <c r="J957" s="539"/>
      <c r="K957" s="539"/>
      <c r="L957" s="788"/>
    </row>
    <row r="958" spans="1:16" s="25" customFormat="1" ht="18.75" customHeight="1" x14ac:dyDescent="0.3">
      <c r="B958" s="20"/>
      <c r="C958" s="20"/>
      <c r="D958" s="20"/>
      <c r="E958" s="20"/>
      <c r="F958" s="656"/>
      <c r="G958" s="537"/>
      <c r="H958" s="539"/>
      <c r="I958" s="539"/>
      <c r="J958" s="539"/>
      <c r="K958" s="539"/>
      <c r="L958" s="788"/>
    </row>
    <row r="959" spans="1:16" s="25" customFormat="1" ht="18.75" customHeight="1" x14ac:dyDescent="0.3">
      <c r="B959" s="1612" t="s">
        <v>119</v>
      </c>
      <c r="C959" s="1612"/>
      <c r="D959" s="1612"/>
      <c r="E959" s="26"/>
      <c r="F959" s="606"/>
      <c r="G959" s="537"/>
      <c r="H959" s="1616" t="s">
        <v>119</v>
      </c>
      <c r="I959" s="1616"/>
      <c r="J959" s="1616"/>
      <c r="K959" s="541"/>
      <c r="L959" s="788"/>
    </row>
    <row r="960" spans="1:16" s="25" customFormat="1" ht="18.75" customHeight="1" x14ac:dyDescent="0.3">
      <c r="B960" s="1610">
        <v>45406</v>
      </c>
      <c r="C960" s="1610"/>
      <c r="D960" s="1610"/>
      <c r="E960" s="27"/>
      <c r="F960" s="606"/>
      <c r="G960" s="537"/>
      <c r="H960" s="1617">
        <f>B960</f>
        <v>45406</v>
      </c>
      <c r="I960" s="1617"/>
      <c r="J960" s="1617"/>
      <c r="K960" s="542"/>
      <c r="L960" s="788"/>
    </row>
    <row r="961" spans="1:12" s="25" customFormat="1" ht="18.75" customHeight="1" x14ac:dyDescent="0.3">
      <c r="B961" s="20"/>
      <c r="C961" s="20"/>
      <c r="D961" s="20"/>
      <c r="E961" s="27"/>
      <c r="F961" s="606"/>
      <c r="G961" s="537"/>
      <c r="H961" s="539"/>
      <c r="I961" s="539"/>
      <c r="J961" s="539"/>
      <c r="K961" s="542"/>
      <c r="L961" s="788"/>
    </row>
    <row r="962" spans="1:12" s="25" customFormat="1" ht="18.75" customHeight="1" x14ac:dyDescent="0.3">
      <c r="B962" s="1144"/>
      <c r="C962" s="20"/>
      <c r="D962" s="20"/>
      <c r="E962" s="27"/>
      <c r="F962" s="606"/>
      <c r="G962" s="537"/>
      <c r="H962" s="1148"/>
      <c r="I962" s="539"/>
      <c r="J962" s="539"/>
      <c r="K962" s="542"/>
      <c r="L962" s="788"/>
    </row>
    <row r="963" spans="1:12" s="25" customFormat="1" ht="18.75" customHeight="1" x14ac:dyDescent="0.3">
      <c r="A963" s="28" t="s">
        <v>120</v>
      </c>
      <c r="B963" s="29" t="s">
        <v>121</v>
      </c>
      <c r="C963" s="1611" t="s">
        <v>122</v>
      </c>
      <c r="D963" s="1611"/>
      <c r="E963" s="1611"/>
      <c r="F963" s="606"/>
      <c r="G963" s="543" t="s">
        <v>120</v>
      </c>
      <c r="H963" s="544" t="s">
        <v>121</v>
      </c>
      <c r="I963" s="1618" t="s">
        <v>123</v>
      </c>
      <c r="J963" s="1618"/>
      <c r="K963" s="1618"/>
      <c r="L963" s="788"/>
    </row>
    <row r="964" spans="1:12" s="25" customFormat="1" ht="18.75" customHeight="1" x14ac:dyDescent="0.3">
      <c r="A964" s="28" t="s">
        <v>124</v>
      </c>
      <c r="B964" s="28" t="s">
        <v>265</v>
      </c>
      <c r="C964" s="29" t="s">
        <v>125</v>
      </c>
      <c r="D964" s="1145" t="s">
        <v>126</v>
      </c>
      <c r="E964" s="1145" t="s">
        <v>127</v>
      </c>
      <c r="F964" s="606"/>
      <c r="G964" s="543" t="s">
        <v>124</v>
      </c>
      <c r="H964" s="543" t="s">
        <v>265</v>
      </c>
      <c r="I964" s="544" t="s">
        <v>125</v>
      </c>
      <c r="J964" s="1149" t="s">
        <v>126</v>
      </c>
      <c r="K964" s="1149" t="s">
        <v>127</v>
      </c>
      <c r="L964" s="788"/>
    </row>
    <row r="965" spans="1:12" s="50" customFormat="1" x14ac:dyDescent="0.3">
      <c r="A965" s="1145">
        <v>1</v>
      </c>
      <c r="B965" s="6" t="s">
        <v>470</v>
      </c>
      <c r="C965" s="2" t="s">
        <v>4</v>
      </c>
      <c r="D965" s="3">
        <v>65</v>
      </c>
      <c r="E965" s="3">
        <v>226</v>
      </c>
      <c r="F965" s="606"/>
      <c r="G965" s="1149">
        <v>1</v>
      </c>
      <c r="H965" s="545" t="s">
        <v>470</v>
      </c>
      <c r="I965" s="546" t="s">
        <v>17</v>
      </c>
      <c r="J965" s="547">
        <v>85</v>
      </c>
      <c r="K965" s="547">
        <v>271.20000000000005</v>
      </c>
      <c r="L965" s="792"/>
    </row>
    <row r="966" spans="1:12" s="25" customFormat="1" ht="19.5" customHeight="1" x14ac:dyDescent="0.3">
      <c r="A966" s="1145">
        <v>2</v>
      </c>
      <c r="B966" s="6" t="s">
        <v>61</v>
      </c>
      <c r="C966" s="2" t="s">
        <v>17</v>
      </c>
      <c r="D966" s="3">
        <v>30</v>
      </c>
      <c r="E966" s="3">
        <v>228.14999999999998</v>
      </c>
      <c r="F966" s="605"/>
      <c r="G966" s="1149">
        <v>2</v>
      </c>
      <c r="H966" s="545" t="s">
        <v>61</v>
      </c>
      <c r="I966" s="546" t="s">
        <v>44</v>
      </c>
      <c r="J966" s="547">
        <v>35</v>
      </c>
      <c r="K966" s="547">
        <v>273.77999999999997</v>
      </c>
      <c r="L966" s="788"/>
    </row>
    <row r="967" spans="1:12" s="50" customFormat="1" x14ac:dyDescent="0.3">
      <c r="A967" s="1145" t="s">
        <v>0</v>
      </c>
      <c r="B967" s="6" t="s">
        <v>243</v>
      </c>
      <c r="C967" s="2" t="s">
        <v>22</v>
      </c>
      <c r="D967" s="3">
        <v>24</v>
      </c>
      <c r="E967" s="3">
        <v>3.9199999999999995</v>
      </c>
      <c r="F967" s="1060"/>
      <c r="G967" s="1149" t="s">
        <v>0</v>
      </c>
      <c r="H967" s="545" t="s">
        <v>243</v>
      </c>
      <c r="I967" s="546" t="s">
        <v>22</v>
      </c>
      <c r="J967" s="547">
        <v>24</v>
      </c>
      <c r="K967" s="547">
        <v>3.9199999999999995</v>
      </c>
      <c r="L967" s="786"/>
    </row>
    <row r="968" spans="1:12" s="25" customFormat="1" x14ac:dyDescent="0.3">
      <c r="A968" s="5">
        <v>4</v>
      </c>
      <c r="B968" s="6" t="s">
        <v>114</v>
      </c>
      <c r="C968" s="2" t="s">
        <v>2</v>
      </c>
      <c r="D968" s="3">
        <v>6</v>
      </c>
      <c r="E968" s="3">
        <v>28</v>
      </c>
      <c r="F968" s="606"/>
      <c r="G968" s="548">
        <v>4</v>
      </c>
      <c r="H968" s="545" t="s">
        <v>114</v>
      </c>
      <c r="I968" s="546" t="s">
        <v>2</v>
      </c>
      <c r="J968" s="547">
        <v>6</v>
      </c>
      <c r="K968" s="547">
        <v>28</v>
      </c>
      <c r="L968" s="788"/>
    </row>
    <row r="969" spans="1:12" s="50" customFormat="1" x14ac:dyDescent="0.3">
      <c r="A969" s="1145" t="s">
        <v>23</v>
      </c>
      <c r="B969" s="6" t="s">
        <v>107</v>
      </c>
      <c r="C969" s="2" t="s">
        <v>14</v>
      </c>
      <c r="D969" s="3">
        <v>3.4</v>
      </c>
      <c r="E969" s="3">
        <v>93.2</v>
      </c>
      <c r="F969" s="606"/>
      <c r="G969" s="1149" t="s">
        <v>23</v>
      </c>
      <c r="H969" s="545" t="s">
        <v>107</v>
      </c>
      <c r="I969" s="546" t="s">
        <v>14</v>
      </c>
      <c r="J969" s="547">
        <v>3.4</v>
      </c>
      <c r="K969" s="547">
        <v>93.2</v>
      </c>
      <c r="L969" s="786"/>
    </row>
    <row r="970" spans="1:12" s="25" customFormat="1" ht="19.5" customHeight="1" x14ac:dyDescent="0.3">
      <c r="A970" s="1145" t="s">
        <v>51</v>
      </c>
      <c r="B970" s="6" t="s">
        <v>110</v>
      </c>
      <c r="C970" s="2" t="s">
        <v>5</v>
      </c>
      <c r="D970" s="3">
        <v>100</v>
      </c>
      <c r="E970" s="3">
        <v>47</v>
      </c>
      <c r="F970" s="606"/>
      <c r="G970" s="1149" t="s">
        <v>51</v>
      </c>
      <c r="H970" s="545" t="s">
        <v>110</v>
      </c>
      <c r="I970" s="546" t="s">
        <v>5</v>
      </c>
      <c r="J970" s="547">
        <v>100</v>
      </c>
      <c r="K970" s="547">
        <v>47</v>
      </c>
      <c r="L970" s="788"/>
    </row>
    <row r="971" spans="1:12" s="25" customFormat="1" x14ac:dyDescent="0.3">
      <c r="A971" s="5"/>
      <c r="B971" s="6"/>
      <c r="C971" s="2"/>
      <c r="D971" s="3"/>
      <c r="E971" s="3"/>
      <c r="F971" s="1060"/>
      <c r="G971" s="548"/>
      <c r="H971" s="545"/>
      <c r="I971" s="546"/>
      <c r="J971" s="547"/>
      <c r="K971" s="547"/>
      <c r="L971" s="788"/>
    </row>
    <row r="972" spans="1:12" s="25" customFormat="1" x14ac:dyDescent="0.3">
      <c r="A972" s="5"/>
      <c r="B972" s="6"/>
      <c r="C972" s="2"/>
      <c r="D972" s="3"/>
      <c r="E972" s="3"/>
      <c r="F972" s="593"/>
      <c r="G972" s="548"/>
      <c r="H972" s="545"/>
      <c r="I972" s="546"/>
      <c r="J972" s="547"/>
      <c r="K972" s="547"/>
      <c r="L972" s="788"/>
    </row>
    <row r="973" spans="1:12" s="25" customFormat="1" x14ac:dyDescent="0.3">
      <c r="A973" s="5"/>
      <c r="B973" s="6"/>
      <c r="C973" s="2" t="s">
        <v>128</v>
      </c>
      <c r="D973" s="3">
        <f>SUM(D965:D971)</f>
        <v>228.4</v>
      </c>
      <c r="E973" s="3">
        <f>SUM(E965:E971)</f>
        <v>626.27</v>
      </c>
      <c r="F973" s="593"/>
      <c r="G973" s="548"/>
      <c r="H973" s="545"/>
      <c r="I973" s="546" t="s">
        <v>128</v>
      </c>
      <c r="J973" s="547">
        <f>SUM(J965:J971)</f>
        <v>253.4</v>
      </c>
      <c r="K973" s="547">
        <f>SUM(K965:K971)</f>
        <v>717.1</v>
      </c>
      <c r="L973" s="788"/>
    </row>
    <row r="974" spans="1:12" s="25" customFormat="1" hidden="1" x14ac:dyDescent="0.3">
      <c r="A974" s="5"/>
      <c r="B974" s="6"/>
      <c r="C974" s="2"/>
      <c r="D974" s="3"/>
      <c r="E974" s="3"/>
      <c r="F974" s="593"/>
      <c r="G974" s="548"/>
      <c r="H974" s="545"/>
      <c r="I974" s="546"/>
      <c r="J974" s="547"/>
      <c r="K974" s="547"/>
      <c r="L974" s="788"/>
    </row>
    <row r="975" spans="1:12" s="25" customFormat="1" hidden="1" x14ac:dyDescent="0.3">
      <c r="A975" s="5">
        <v>1</v>
      </c>
      <c r="B975" s="6" t="s">
        <v>1</v>
      </c>
      <c r="C975" s="2" t="s">
        <v>5</v>
      </c>
      <c r="D975" s="3">
        <v>200</v>
      </c>
      <c r="E975" s="3">
        <v>86</v>
      </c>
      <c r="F975" s="593"/>
      <c r="G975" s="548">
        <v>1</v>
      </c>
      <c r="H975" s="545" t="s">
        <v>1</v>
      </c>
      <c r="I975" s="546" t="s">
        <v>5</v>
      </c>
      <c r="J975" s="547">
        <v>200</v>
      </c>
      <c r="K975" s="547">
        <v>86</v>
      </c>
      <c r="L975" s="788"/>
    </row>
    <row r="976" spans="1:12" s="25" customFormat="1" hidden="1" x14ac:dyDescent="0.3">
      <c r="A976" s="5">
        <v>2</v>
      </c>
      <c r="B976" s="6" t="s">
        <v>238</v>
      </c>
      <c r="C976" s="2" t="s">
        <v>251</v>
      </c>
      <c r="D976" s="3">
        <v>225</v>
      </c>
      <c r="E976" s="3">
        <v>114</v>
      </c>
      <c r="F976" s="593"/>
      <c r="G976" s="548">
        <v>2</v>
      </c>
      <c r="H976" s="545" t="s">
        <v>238</v>
      </c>
      <c r="I976" s="546" t="s">
        <v>251</v>
      </c>
      <c r="J976" s="547">
        <v>225</v>
      </c>
      <c r="K976" s="547">
        <v>114</v>
      </c>
      <c r="L976" s="788"/>
    </row>
    <row r="977" spans="1:12" s="25" customFormat="1" hidden="1" x14ac:dyDescent="0.3">
      <c r="A977" s="5">
        <v>3</v>
      </c>
      <c r="B977" s="6" t="s">
        <v>93</v>
      </c>
      <c r="C977" s="2" t="s">
        <v>5</v>
      </c>
      <c r="D977" s="3">
        <v>135</v>
      </c>
      <c r="E977" s="3">
        <v>94.25</v>
      </c>
      <c r="F977" s="593"/>
      <c r="G977" s="548">
        <v>3</v>
      </c>
      <c r="H977" s="545" t="s">
        <v>93</v>
      </c>
      <c r="I977" s="546" t="s">
        <v>5</v>
      </c>
      <c r="J977" s="547">
        <v>135</v>
      </c>
      <c r="K977" s="547">
        <v>94.25</v>
      </c>
      <c r="L977" s="788"/>
    </row>
    <row r="978" spans="1:12" s="25" customFormat="1" hidden="1" x14ac:dyDescent="0.3">
      <c r="A978" s="5">
        <v>4</v>
      </c>
      <c r="B978" s="6" t="s">
        <v>253</v>
      </c>
      <c r="C978" s="2" t="s">
        <v>218</v>
      </c>
      <c r="D978" s="3">
        <v>125</v>
      </c>
      <c r="E978" s="3">
        <v>146.4</v>
      </c>
      <c r="F978" s="593"/>
      <c r="G978" s="548">
        <v>4</v>
      </c>
      <c r="H978" s="545" t="s">
        <v>253</v>
      </c>
      <c r="I978" s="546" t="s">
        <v>218</v>
      </c>
      <c r="J978" s="547">
        <v>125</v>
      </c>
      <c r="K978" s="547">
        <v>146.4</v>
      </c>
      <c r="L978" s="788"/>
    </row>
    <row r="979" spans="1:12" s="25" customFormat="1" hidden="1" x14ac:dyDescent="0.3">
      <c r="A979" s="5">
        <v>5</v>
      </c>
      <c r="B979" s="6" t="s">
        <v>255</v>
      </c>
      <c r="C979" s="2" t="s">
        <v>218</v>
      </c>
      <c r="D979" s="3">
        <v>80</v>
      </c>
      <c r="E979" s="3">
        <v>105.16</v>
      </c>
      <c r="F979" s="593"/>
      <c r="G979" s="548">
        <v>5</v>
      </c>
      <c r="H979" s="545" t="s">
        <v>255</v>
      </c>
      <c r="I979" s="546" t="s">
        <v>218</v>
      </c>
      <c r="J979" s="547">
        <v>80</v>
      </c>
      <c r="K979" s="547">
        <v>105.16</v>
      </c>
      <c r="L979" s="788"/>
    </row>
    <row r="980" spans="1:12" s="25" customFormat="1" hidden="1" x14ac:dyDescent="0.3">
      <c r="A980" s="5">
        <v>6</v>
      </c>
      <c r="B980" s="6" t="s">
        <v>252</v>
      </c>
      <c r="C980" s="2" t="s">
        <v>251</v>
      </c>
      <c r="D980" s="3">
        <v>105</v>
      </c>
      <c r="E980" s="3">
        <v>142</v>
      </c>
      <c r="F980" s="593"/>
      <c r="G980" s="548">
        <v>6</v>
      </c>
      <c r="H980" s="545" t="s">
        <v>252</v>
      </c>
      <c r="I980" s="546" t="s">
        <v>251</v>
      </c>
      <c r="J980" s="547">
        <v>105</v>
      </c>
      <c r="K980" s="547">
        <v>142</v>
      </c>
      <c r="L980" s="788"/>
    </row>
    <row r="981" spans="1:12" s="25" customFormat="1" hidden="1" x14ac:dyDescent="0.3">
      <c r="A981" s="5">
        <v>7</v>
      </c>
      <c r="B981" s="6" t="s">
        <v>254</v>
      </c>
      <c r="C981" s="2" t="s">
        <v>218</v>
      </c>
      <c r="D981" s="3">
        <v>120</v>
      </c>
      <c r="E981" s="3">
        <v>144</v>
      </c>
      <c r="F981" s="593"/>
      <c r="G981" s="548">
        <v>7</v>
      </c>
      <c r="H981" s="545" t="s">
        <v>254</v>
      </c>
      <c r="I981" s="546" t="s">
        <v>218</v>
      </c>
      <c r="J981" s="547">
        <v>120</v>
      </c>
      <c r="K981" s="547">
        <v>144</v>
      </c>
      <c r="L981" s="788"/>
    </row>
    <row r="982" spans="1:12" s="25" customFormat="1" hidden="1" x14ac:dyDescent="0.3">
      <c r="A982" s="5">
        <v>8</v>
      </c>
      <c r="B982" s="6" t="s">
        <v>31</v>
      </c>
      <c r="C982" s="2" t="s">
        <v>5</v>
      </c>
      <c r="D982" s="3">
        <v>55</v>
      </c>
      <c r="E982" s="3">
        <v>88</v>
      </c>
      <c r="F982" s="593"/>
      <c r="G982" s="548">
        <v>8</v>
      </c>
      <c r="H982" s="545" t="s">
        <v>31</v>
      </c>
      <c r="I982" s="546" t="s">
        <v>5</v>
      </c>
      <c r="J982" s="547">
        <v>55</v>
      </c>
      <c r="K982" s="547">
        <v>88</v>
      </c>
      <c r="L982" s="788"/>
    </row>
    <row r="983" spans="1:12" s="50" customFormat="1" hidden="1" x14ac:dyDescent="0.3">
      <c r="A983" s="1145"/>
      <c r="B983" s="1"/>
      <c r="C983" s="1145"/>
      <c r="D983" s="7"/>
      <c r="E983" s="7"/>
      <c r="F983" s="593"/>
      <c r="G983" s="1149"/>
      <c r="H983" s="549"/>
      <c r="I983" s="1149"/>
      <c r="J983" s="550"/>
      <c r="K983" s="550"/>
      <c r="L983" s="792"/>
    </row>
    <row r="984" spans="1:12" s="25" customFormat="1" hidden="1" x14ac:dyDescent="0.3">
      <c r="A984" s="5"/>
      <c r="B984" s="6"/>
      <c r="C984" s="2" t="s">
        <v>128</v>
      </c>
      <c r="D984" s="3">
        <v>1045</v>
      </c>
      <c r="E984" s="3">
        <v>919.81</v>
      </c>
      <c r="F984" s="593"/>
      <c r="G984" s="548"/>
      <c r="H984" s="545"/>
      <c r="I984" s="546" t="s">
        <v>128</v>
      </c>
      <c r="J984" s="547">
        <v>1045</v>
      </c>
      <c r="K984" s="547">
        <v>919.81</v>
      </c>
      <c r="L984" s="788"/>
    </row>
    <row r="985" spans="1:12" s="25" customFormat="1" hidden="1" x14ac:dyDescent="0.3">
      <c r="A985" s="5"/>
      <c r="B985" s="6"/>
      <c r="C985" s="2"/>
      <c r="D985" s="3"/>
      <c r="E985" s="3"/>
      <c r="F985" s="593"/>
      <c r="G985" s="548"/>
      <c r="H985" s="545"/>
      <c r="I985" s="546"/>
      <c r="J985" s="547"/>
      <c r="K985" s="547"/>
      <c r="L985" s="788"/>
    </row>
    <row r="986" spans="1:12" s="25" customFormat="1" x14ac:dyDescent="0.3">
      <c r="A986" s="5"/>
      <c r="B986" s="6"/>
      <c r="C986" s="2"/>
      <c r="D986" s="3"/>
      <c r="E986" s="3"/>
      <c r="F986" s="593"/>
      <c r="G986" s="548"/>
      <c r="H986" s="545"/>
      <c r="I986" s="546"/>
      <c r="J986" s="547"/>
      <c r="K986" s="547"/>
      <c r="L986" s="788"/>
    </row>
    <row r="987" spans="1:12" s="25" customFormat="1" x14ac:dyDescent="0.3">
      <c r="A987" s="5"/>
      <c r="B987" s="6"/>
      <c r="C987" s="2"/>
      <c r="D987" s="3"/>
      <c r="E987" s="3"/>
      <c r="F987" s="593"/>
      <c r="G987" s="548"/>
      <c r="H987" s="545"/>
      <c r="I987" s="546"/>
      <c r="J987" s="547"/>
      <c r="K987" s="547"/>
      <c r="L987" s="788"/>
    </row>
    <row r="988" spans="1:12" s="25" customFormat="1" x14ac:dyDescent="0.3">
      <c r="A988" s="28" t="s">
        <v>124</v>
      </c>
      <c r="B988" s="3" t="s">
        <v>259</v>
      </c>
      <c r="C988" s="2" t="s">
        <v>125</v>
      </c>
      <c r="D988" s="3" t="s">
        <v>126</v>
      </c>
      <c r="E988" s="3" t="s">
        <v>127</v>
      </c>
      <c r="F988" s="593"/>
      <c r="G988" s="543" t="s">
        <v>124</v>
      </c>
      <c r="H988" s="547" t="s">
        <v>247</v>
      </c>
      <c r="I988" s="546" t="s">
        <v>125</v>
      </c>
      <c r="J988" s="547" t="s">
        <v>126</v>
      </c>
      <c r="K988" s="547" t="s">
        <v>127</v>
      </c>
      <c r="L988" s="788"/>
    </row>
    <row r="989" spans="1:12" s="419" customFormat="1" x14ac:dyDescent="0.3">
      <c r="A989" s="1145" t="s">
        <v>8</v>
      </c>
      <c r="B989" s="6" t="s">
        <v>91</v>
      </c>
      <c r="C989" s="2" t="s">
        <v>92</v>
      </c>
      <c r="D989" s="3">
        <v>70</v>
      </c>
      <c r="E989" s="3">
        <v>122</v>
      </c>
      <c r="F989" s="606"/>
      <c r="G989" s="1149" t="s">
        <v>8</v>
      </c>
      <c r="H989" s="545" t="s">
        <v>91</v>
      </c>
      <c r="I989" s="546" t="s">
        <v>92</v>
      </c>
      <c r="J989" s="547">
        <v>70</v>
      </c>
      <c r="K989" s="547">
        <v>122</v>
      </c>
      <c r="L989" s="799"/>
    </row>
    <row r="990" spans="1:12" s="25" customFormat="1" ht="19.5" customHeight="1" x14ac:dyDescent="0.3">
      <c r="A990" s="1145" t="s">
        <v>3</v>
      </c>
      <c r="B990" s="6" t="s">
        <v>83</v>
      </c>
      <c r="C990" s="2" t="s">
        <v>86</v>
      </c>
      <c r="D990" s="3">
        <v>90</v>
      </c>
      <c r="E990" s="3">
        <v>302.39999999999998</v>
      </c>
      <c r="F990" s="606"/>
      <c r="G990" s="1149" t="s">
        <v>3</v>
      </c>
      <c r="H990" s="545" t="s">
        <v>83</v>
      </c>
      <c r="I990" s="546" t="s">
        <v>85</v>
      </c>
      <c r="J990" s="547">
        <v>120</v>
      </c>
      <c r="K990" s="547">
        <v>500.08</v>
      </c>
      <c r="L990" s="788"/>
    </row>
    <row r="991" spans="1:12" s="389" customFormat="1" x14ac:dyDescent="0.3">
      <c r="A991" s="1145" t="s">
        <v>0</v>
      </c>
      <c r="B991" s="6" t="s">
        <v>347</v>
      </c>
      <c r="C991" s="2" t="s">
        <v>14</v>
      </c>
      <c r="D991" s="3">
        <v>24</v>
      </c>
      <c r="E991" s="3">
        <v>3.9199999999999995</v>
      </c>
      <c r="F991" s="606"/>
      <c r="G991" s="1149" t="s">
        <v>0</v>
      </c>
      <c r="H991" s="545" t="s">
        <v>347</v>
      </c>
      <c r="I991" s="546" t="s">
        <v>14</v>
      </c>
      <c r="J991" s="547">
        <v>24</v>
      </c>
      <c r="K991" s="547">
        <v>3.9199999999999995</v>
      </c>
      <c r="L991" s="795"/>
    </row>
    <row r="992" spans="1:12" s="50" customFormat="1" x14ac:dyDescent="0.3">
      <c r="A992" s="1145" t="s">
        <v>77</v>
      </c>
      <c r="B992" s="6" t="s">
        <v>144</v>
      </c>
      <c r="C992" s="2" t="s">
        <v>2</v>
      </c>
      <c r="D992" s="3">
        <v>15</v>
      </c>
      <c r="E992" s="3">
        <v>88</v>
      </c>
      <c r="F992" s="656"/>
      <c r="G992" s="1149" t="s">
        <v>77</v>
      </c>
      <c r="H992" s="545" t="s">
        <v>144</v>
      </c>
      <c r="I992" s="546" t="s">
        <v>2</v>
      </c>
      <c r="J992" s="547">
        <v>15</v>
      </c>
      <c r="K992" s="547">
        <v>88</v>
      </c>
      <c r="L992" s="786"/>
    </row>
    <row r="993" spans="1:12" s="50" customFormat="1" x14ac:dyDescent="0.3">
      <c r="A993" s="1145" t="s">
        <v>23</v>
      </c>
      <c r="B993" s="6" t="s">
        <v>107</v>
      </c>
      <c r="C993" s="2" t="s">
        <v>14</v>
      </c>
      <c r="D993" s="3">
        <v>3.4</v>
      </c>
      <c r="E993" s="3">
        <v>93.2</v>
      </c>
      <c r="F993" s="593"/>
      <c r="G993" s="1149" t="s">
        <v>23</v>
      </c>
      <c r="H993" s="545" t="s">
        <v>107</v>
      </c>
      <c r="I993" s="546" t="s">
        <v>14</v>
      </c>
      <c r="J993" s="547">
        <v>3.4</v>
      </c>
      <c r="K993" s="547">
        <v>93.2</v>
      </c>
      <c r="L993" s="786"/>
    </row>
    <row r="994" spans="1:12" s="50" customFormat="1" x14ac:dyDescent="0.3">
      <c r="A994" s="1145" t="s">
        <v>51</v>
      </c>
      <c r="B994" s="6" t="s">
        <v>108</v>
      </c>
      <c r="C994" s="2" t="s">
        <v>65</v>
      </c>
      <c r="D994" s="3">
        <v>1.2</v>
      </c>
      <c r="E994" s="3">
        <v>21.5</v>
      </c>
      <c r="F994" s="1060"/>
      <c r="G994" s="1149" t="s">
        <v>51</v>
      </c>
      <c r="H994" s="545" t="s">
        <v>108</v>
      </c>
      <c r="I994" s="546" t="s">
        <v>65</v>
      </c>
      <c r="J994" s="547">
        <v>1.2</v>
      </c>
      <c r="K994" s="547">
        <v>21.5</v>
      </c>
      <c r="L994" s="786"/>
    </row>
    <row r="995" spans="1:12" s="50" customFormat="1" x14ac:dyDescent="0.3">
      <c r="A995" s="1145"/>
      <c r="B995" s="6"/>
      <c r="C995" s="2"/>
      <c r="D995" s="3"/>
      <c r="E995" s="3"/>
      <c r="F995" s="1060"/>
      <c r="G995" s="1149"/>
      <c r="H995" s="545"/>
      <c r="I995" s="546"/>
      <c r="J995" s="547"/>
      <c r="K995" s="547"/>
      <c r="L995" s="786"/>
    </row>
    <row r="996" spans="1:12" s="50" customFormat="1" x14ac:dyDescent="0.3">
      <c r="A996" s="1145"/>
      <c r="B996" s="6"/>
      <c r="C996" s="2"/>
      <c r="D996" s="3"/>
      <c r="E996" s="3"/>
      <c r="F996" s="1060"/>
      <c r="G996" s="1149"/>
      <c r="H996" s="545"/>
      <c r="I996" s="546"/>
      <c r="J996" s="547"/>
      <c r="K996" s="547"/>
      <c r="L996" s="786"/>
    </row>
    <row r="997" spans="1:12" s="50" customFormat="1" x14ac:dyDescent="0.3">
      <c r="A997" s="1145"/>
      <c r="B997" s="6"/>
      <c r="C997" s="2"/>
      <c r="D997" s="3"/>
      <c r="E997" s="3"/>
      <c r="F997" s="1060"/>
      <c r="G997" s="1149"/>
      <c r="H997" s="545"/>
      <c r="I997" s="546"/>
      <c r="J997" s="547"/>
      <c r="K997" s="547"/>
      <c r="L997" s="786"/>
    </row>
    <row r="998" spans="1:12" s="25" customFormat="1" x14ac:dyDescent="0.3">
      <c r="A998" s="1145"/>
      <c r="B998" s="6"/>
      <c r="C998" s="2" t="s">
        <v>128</v>
      </c>
      <c r="D998" s="3">
        <f>SUM(D989:D997)</f>
        <v>203.6</v>
      </c>
      <c r="E998" s="3">
        <f>SUM(E989:E997)</f>
        <v>631.02</v>
      </c>
      <c r="F998" s="657"/>
      <c r="G998" s="1149"/>
      <c r="H998" s="545"/>
      <c r="I998" s="546" t="s">
        <v>128</v>
      </c>
      <c r="J998" s="547">
        <f>SUM(J989:J997)</f>
        <v>233.6</v>
      </c>
      <c r="K998" s="547">
        <f>SUM(K989:K997)</f>
        <v>828.69999999999993</v>
      </c>
      <c r="L998" s="788"/>
    </row>
    <row r="999" spans="1:12" s="25" customFormat="1" x14ac:dyDescent="0.3">
      <c r="A999" s="5"/>
      <c r="B999" s="6"/>
      <c r="C999" s="2"/>
      <c r="D999" s="3"/>
      <c r="E999" s="3"/>
      <c r="F999" s="657"/>
      <c r="G999" s="548"/>
      <c r="H999" s="545"/>
      <c r="I999" s="546"/>
      <c r="J999" s="547"/>
      <c r="K999" s="547"/>
      <c r="L999" s="788"/>
    </row>
    <row r="1000" spans="1:12" s="25" customFormat="1" x14ac:dyDescent="0.3">
      <c r="A1000" s="5"/>
      <c r="B1000" s="6"/>
      <c r="C1000" s="2"/>
      <c r="D1000" s="3"/>
      <c r="E1000" s="3"/>
      <c r="F1000" s="657"/>
      <c r="G1000" s="548"/>
      <c r="H1000" s="545"/>
      <c r="I1000" s="546"/>
      <c r="J1000" s="547"/>
      <c r="K1000" s="547"/>
      <c r="L1000" s="788"/>
    </row>
    <row r="1001" spans="1:12" s="25" customFormat="1" x14ac:dyDescent="0.3">
      <c r="A1001" s="1145"/>
      <c r="B1001" s="6"/>
      <c r="C1001" s="2" t="s">
        <v>136</v>
      </c>
      <c r="D1001" s="3">
        <f>+D998+D973</f>
        <v>432</v>
      </c>
      <c r="E1001" s="3">
        <f>+E998+E973</f>
        <v>1257.29</v>
      </c>
      <c r="F1001" s="657"/>
      <c r="G1001" s="547"/>
      <c r="H1001" s="547"/>
      <c r="I1001" s="547" t="s">
        <v>136</v>
      </c>
      <c r="J1001" s="547">
        <f>+J998+J973</f>
        <v>487</v>
      </c>
      <c r="K1001" s="547">
        <f>+K998+K973</f>
        <v>1545.8</v>
      </c>
      <c r="L1001" s="788"/>
    </row>
    <row r="1002" spans="1:12" s="25" customFormat="1" ht="18.75" customHeight="1" x14ac:dyDescent="0.3">
      <c r="B1002" s="20"/>
      <c r="C1002" s="20"/>
      <c r="E1002" s="24"/>
      <c r="F1002" s="657"/>
      <c r="G1002" s="537"/>
      <c r="H1002" s="539"/>
      <c r="I1002" s="539"/>
      <c r="J1002" s="537"/>
      <c r="K1002" s="540"/>
      <c r="L1002" s="788"/>
    </row>
    <row r="1003" spans="1:12" s="25" customFormat="1" ht="18.75" customHeight="1" x14ac:dyDescent="0.3">
      <c r="B1003" s="20"/>
      <c r="C1003" s="20"/>
      <c r="E1003" s="24"/>
      <c r="F1003" s="606"/>
      <c r="G1003" s="537"/>
      <c r="H1003" s="539"/>
      <c r="I1003" s="539"/>
      <c r="J1003" s="537"/>
      <c r="K1003" s="540"/>
      <c r="L1003" s="788"/>
    </row>
    <row r="1004" spans="1:12" s="25" customFormat="1" x14ac:dyDescent="0.3">
      <c r="A1004" s="461"/>
      <c r="B1004" s="461"/>
      <c r="C1004" s="461"/>
      <c r="D1004" s="461"/>
      <c r="E1004" s="461"/>
      <c r="F1004" s="660"/>
      <c r="G1004" s="552"/>
      <c r="H1004" s="551"/>
      <c r="I1004" s="551"/>
      <c r="J1004" s="551"/>
      <c r="K1004" s="551"/>
      <c r="L1004" s="788"/>
    </row>
    <row r="1005" spans="1:12" s="25" customFormat="1" x14ac:dyDescent="0.3">
      <c r="A1005" s="461"/>
      <c r="B1005" s="36"/>
      <c r="C1005" s="462"/>
      <c r="D1005" s="463"/>
      <c r="E1005" s="463"/>
      <c r="F1005" s="659"/>
      <c r="G1005" s="551"/>
      <c r="H1005" s="551"/>
      <c r="I1005" s="551"/>
      <c r="J1005" s="551"/>
      <c r="K1005" s="551"/>
      <c r="L1005" s="788"/>
    </row>
    <row r="1006" spans="1:12" s="25" customFormat="1" ht="18.75" customHeight="1" x14ac:dyDescent="0.3">
      <c r="B1006" s="37" t="s">
        <v>130</v>
      </c>
      <c r="D1006" s="94" t="s">
        <v>131</v>
      </c>
      <c r="E1006" s="20"/>
      <c r="F1006" s="606"/>
      <c r="G1006" s="537"/>
      <c r="H1006" s="553" t="s">
        <v>130</v>
      </c>
      <c r="I1006" s="537"/>
      <c r="J1006" s="554" t="s">
        <v>131</v>
      </c>
      <c r="K1006" s="539"/>
      <c r="L1006" s="788"/>
    </row>
    <row r="1007" spans="1:12" s="25" customFormat="1" ht="51.75" customHeight="1" x14ac:dyDescent="0.3">
      <c r="B1007" s="38" t="s">
        <v>132</v>
      </c>
      <c r="D1007" s="38" t="s">
        <v>140</v>
      </c>
      <c r="E1007" s="39"/>
      <c r="F1007" s="606"/>
      <c r="G1007" s="537"/>
      <c r="H1007" s="555" t="s">
        <v>139</v>
      </c>
      <c r="I1007" s="537"/>
      <c r="J1007" s="555" t="s">
        <v>140</v>
      </c>
      <c r="K1007" s="556"/>
      <c r="L1007" s="788"/>
    </row>
    <row r="1008" spans="1:12" s="25" customFormat="1" x14ac:dyDescent="0.3">
      <c r="B1008" s="20"/>
      <c r="C1008" s="20"/>
      <c r="D1008" s="20"/>
      <c r="E1008" s="20"/>
      <c r="F1008" s="656"/>
      <c r="G1008" s="537"/>
      <c r="H1008" s="539"/>
      <c r="I1008" s="539"/>
      <c r="J1008" s="539"/>
      <c r="K1008" s="539"/>
      <c r="L1008" s="788"/>
    </row>
    <row r="1009" spans="1:16" x14ac:dyDescent="0.3">
      <c r="A1009" s="848"/>
      <c r="B1009" s="849"/>
      <c r="C1009" s="849"/>
      <c r="D1009" s="849"/>
      <c r="E1009" s="849"/>
      <c r="F1009" s="606"/>
      <c r="G1009" s="848"/>
      <c r="H1009" s="849"/>
      <c r="I1009" s="849"/>
      <c r="J1009" s="849"/>
      <c r="K1009" s="849"/>
    </row>
    <row r="1010" spans="1:16" s="25" customFormat="1" ht="18.75" customHeight="1" x14ac:dyDescent="0.3">
      <c r="A1010" s="96"/>
      <c r="B1010" s="19"/>
      <c r="C1010" s="19"/>
      <c r="D1010" s="19"/>
      <c r="E1010" s="19"/>
      <c r="F1010" s="606"/>
      <c r="G1010" s="96"/>
      <c r="H1010" s="19"/>
      <c r="I1010" s="19"/>
      <c r="J1010" s="19"/>
      <c r="K1010" s="19"/>
      <c r="L1010" s="788"/>
    </row>
    <row r="1011" spans="1:16" x14ac:dyDescent="0.3">
      <c r="A1011" s="428"/>
      <c r="B1011" s="430"/>
      <c r="C1011" s="430"/>
      <c r="D1011" s="430"/>
      <c r="E1011" s="430"/>
      <c r="F1011" s="606"/>
      <c r="G1011" s="428"/>
      <c r="H1011" s="430"/>
      <c r="I1011" s="430"/>
      <c r="J1011" s="430"/>
      <c r="K1011" s="430"/>
    </row>
    <row r="1012" spans="1:16" s="25" customFormat="1" ht="18.75" customHeight="1" x14ac:dyDescent="0.3">
      <c r="A1012" s="428"/>
      <c r="B1012" s="429" t="s">
        <v>115</v>
      </c>
      <c r="C1012" s="430"/>
      <c r="D1012" s="430"/>
      <c r="E1012" s="430"/>
      <c r="F1012" s="606"/>
      <c r="G1012" s="428"/>
      <c r="H1012" s="429" t="s">
        <v>115</v>
      </c>
      <c r="I1012" s="430"/>
      <c r="J1012" s="430"/>
      <c r="K1012" s="430"/>
      <c r="L1012" s="788"/>
    </row>
    <row r="1013" spans="1:16" s="25" customFormat="1" ht="18.75" customHeight="1" x14ac:dyDescent="0.3">
      <c r="A1013" s="428"/>
      <c r="B1013" s="429" t="s">
        <v>137</v>
      </c>
      <c r="C1013" s="430"/>
      <c r="D1013" s="430"/>
      <c r="E1013" s="430"/>
      <c r="F1013" s="606"/>
      <c r="G1013" s="428"/>
      <c r="H1013" s="429" t="s">
        <v>138</v>
      </c>
      <c r="I1013" s="430"/>
      <c r="J1013" s="430"/>
      <c r="K1013" s="430"/>
      <c r="L1013" s="788"/>
    </row>
    <row r="1014" spans="1:16" s="25" customFormat="1" ht="18.75" customHeight="1" x14ac:dyDescent="0.3">
      <c r="A1014" s="428"/>
      <c r="B1014" s="430"/>
      <c r="C1014" s="430"/>
      <c r="D1014" s="430"/>
      <c r="E1014" s="430"/>
      <c r="F1014" s="606"/>
      <c r="G1014" s="428"/>
      <c r="H1014" s="430"/>
      <c r="I1014" s="430"/>
      <c r="J1014" s="430"/>
      <c r="K1014" s="430"/>
      <c r="L1014" s="788"/>
    </row>
    <row r="1015" spans="1:16" s="25" customFormat="1" ht="18.75" customHeight="1" x14ac:dyDescent="0.3">
      <c r="A1015" s="428"/>
      <c r="B1015" s="430"/>
      <c r="C1015" s="430"/>
      <c r="D1015" s="428"/>
      <c r="E1015" s="1176" t="s">
        <v>116</v>
      </c>
      <c r="F1015" s="606"/>
      <c r="G1015" s="428"/>
      <c r="H1015" s="430"/>
      <c r="I1015" s="430"/>
      <c r="J1015" s="428"/>
      <c r="K1015" s="1176" t="s">
        <v>116</v>
      </c>
      <c r="L1015" s="789"/>
      <c r="M1015" s="603"/>
      <c r="N1015" s="603"/>
      <c r="O1015" s="603"/>
      <c r="P1015" s="603"/>
    </row>
    <row r="1016" spans="1:16" s="25" customFormat="1" ht="18.75" customHeight="1" x14ac:dyDescent="0.3">
      <c r="A1016" s="428"/>
      <c r="B1016" s="430"/>
      <c r="C1016" s="430"/>
      <c r="D1016" s="428"/>
      <c r="E1016" s="1176" t="s">
        <v>134</v>
      </c>
      <c r="F1016" s="606"/>
      <c r="G1016" s="428"/>
      <c r="H1016" s="430"/>
      <c r="I1016" s="430"/>
      <c r="J1016" s="428"/>
      <c r="K1016" s="1176" t="s">
        <v>134</v>
      </c>
      <c r="L1016" s="789"/>
      <c r="M1016" s="603"/>
      <c r="N1016" s="603"/>
      <c r="O1016" s="603"/>
      <c r="P1016" s="603"/>
    </row>
    <row r="1017" spans="1:16" s="25" customFormat="1" ht="18.75" customHeight="1" x14ac:dyDescent="0.3">
      <c r="A1017" s="428"/>
      <c r="B1017" s="430"/>
      <c r="C1017" s="430"/>
      <c r="D1017" s="428"/>
      <c r="E1017" s="1176" t="s">
        <v>117</v>
      </c>
      <c r="F1017" s="606"/>
      <c r="G1017" s="428"/>
      <c r="H1017" s="430"/>
      <c r="I1017" s="430"/>
      <c r="J1017" s="428"/>
      <c r="K1017" s="1176" t="s">
        <v>117</v>
      </c>
      <c r="L1017" s="789"/>
      <c r="M1017" s="603"/>
      <c r="N1017" s="603"/>
      <c r="O1017" s="603"/>
      <c r="P1017" s="603"/>
    </row>
    <row r="1018" spans="1:16" s="25" customFormat="1" ht="18.75" customHeight="1" x14ac:dyDescent="0.3">
      <c r="A1018" s="428"/>
      <c r="B1018" s="430"/>
      <c r="C1018" s="430"/>
      <c r="D1018" s="428"/>
      <c r="E1018" s="1176" t="s">
        <v>417</v>
      </c>
      <c r="F1018" s="606"/>
      <c r="G1018" s="428"/>
      <c r="H1018" s="430"/>
      <c r="I1018" s="430"/>
      <c r="J1018" s="428"/>
      <c r="K1018" s="1176" t="s">
        <v>417</v>
      </c>
      <c r="L1018" s="789"/>
      <c r="M1018" s="603"/>
      <c r="N1018" s="603"/>
      <c r="O1018" s="603"/>
      <c r="P1018" s="603"/>
    </row>
    <row r="1019" spans="1:16" s="25" customFormat="1" ht="18.75" customHeight="1" x14ac:dyDescent="0.3">
      <c r="A1019" s="428"/>
      <c r="B1019" s="430"/>
      <c r="C1019" s="430"/>
      <c r="D1019" s="430"/>
      <c r="E1019" s="430"/>
      <c r="F1019" s="656"/>
      <c r="G1019" s="428"/>
      <c r="H1019" s="428"/>
      <c r="I1019" s="430"/>
      <c r="J1019" s="430"/>
      <c r="K1019" s="430"/>
      <c r="L1019" s="788"/>
    </row>
    <row r="1020" spans="1:16" s="25" customFormat="1" ht="18.75" customHeight="1" x14ac:dyDescent="0.3">
      <c r="A1020" s="428"/>
      <c r="B1020" s="430"/>
      <c r="C1020" s="430"/>
      <c r="D1020" s="430"/>
      <c r="E1020" s="430"/>
      <c r="F1020" s="656"/>
      <c r="G1020" s="428"/>
      <c r="H1020" s="430"/>
      <c r="I1020" s="430"/>
      <c r="J1020" s="430"/>
      <c r="K1020" s="430"/>
      <c r="L1020" s="788"/>
    </row>
    <row r="1021" spans="1:16" s="25" customFormat="1" ht="18.75" customHeight="1" x14ac:dyDescent="0.3">
      <c r="A1021" s="428"/>
      <c r="B1021" s="430"/>
      <c r="C1021" s="430"/>
      <c r="D1021" s="430"/>
      <c r="E1021" s="430"/>
      <c r="F1021" s="656"/>
      <c r="G1021" s="428"/>
      <c r="H1021" s="430"/>
      <c r="I1021" s="430"/>
      <c r="J1021" s="430"/>
      <c r="K1021" s="430"/>
      <c r="L1021" s="788"/>
    </row>
    <row r="1022" spans="1:16" s="25" customFormat="1" ht="18.75" customHeight="1" x14ac:dyDescent="0.3">
      <c r="A1022" s="428"/>
      <c r="B1022" s="1628" t="s">
        <v>119</v>
      </c>
      <c r="C1022" s="1628"/>
      <c r="D1022" s="1628"/>
      <c r="E1022" s="432"/>
      <c r="F1022" s="606"/>
      <c r="G1022" s="428"/>
      <c r="H1022" s="1628" t="s">
        <v>119</v>
      </c>
      <c r="I1022" s="1628"/>
      <c r="J1022" s="1628"/>
      <c r="K1022" s="432"/>
      <c r="L1022" s="788"/>
    </row>
    <row r="1023" spans="1:16" s="25" customFormat="1" ht="18.75" customHeight="1" x14ac:dyDescent="0.3">
      <c r="A1023" s="428"/>
      <c r="B1023" s="1629">
        <v>45407</v>
      </c>
      <c r="C1023" s="1629"/>
      <c r="D1023" s="1629"/>
      <c r="E1023" s="433"/>
      <c r="F1023" s="606"/>
      <c r="G1023" s="428"/>
      <c r="H1023" s="1629">
        <f>B1023</f>
        <v>45407</v>
      </c>
      <c r="I1023" s="1629"/>
      <c r="J1023" s="1629"/>
      <c r="K1023" s="433"/>
      <c r="L1023" s="788"/>
    </row>
    <row r="1024" spans="1:16" s="25" customFormat="1" ht="18.75" customHeight="1" x14ac:dyDescent="0.3">
      <c r="A1024" s="428"/>
      <c r="B1024" s="430"/>
      <c r="C1024" s="430"/>
      <c r="D1024" s="430"/>
      <c r="E1024" s="433"/>
      <c r="F1024" s="606"/>
      <c r="G1024" s="428"/>
      <c r="H1024" s="430"/>
      <c r="I1024" s="430"/>
      <c r="J1024" s="430"/>
      <c r="K1024" s="433"/>
      <c r="L1024" s="788"/>
    </row>
    <row r="1025" spans="1:12" s="25" customFormat="1" ht="18.75" customHeight="1" x14ac:dyDescent="0.3">
      <c r="A1025" s="428"/>
      <c r="B1025" s="1146"/>
      <c r="C1025" s="430"/>
      <c r="D1025" s="430"/>
      <c r="E1025" s="433"/>
      <c r="F1025" s="606"/>
      <c r="G1025" s="428"/>
      <c r="H1025" s="1146"/>
      <c r="I1025" s="430"/>
      <c r="J1025" s="430"/>
      <c r="K1025" s="433"/>
      <c r="L1025" s="788"/>
    </row>
    <row r="1026" spans="1:12" s="25" customFormat="1" ht="18.75" customHeight="1" x14ac:dyDescent="0.3">
      <c r="A1026" s="434" t="s">
        <v>120</v>
      </c>
      <c r="B1026" s="435" t="s">
        <v>121</v>
      </c>
      <c r="C1026" s="1630" t="s">
        <v>122</v>
      </c>
      <c r="D1026" s="1630"/>
      <c r="E1026" s="1630"/>
      <c r="F1026" s="606"/>
      <c r="G1026" s="434" t="s">
        <v>120</v>
      </c>
      <c r="H1026" s="435" t="s">
        <v>121</v>
      </c>
      <c r="I1026" s="1630" t="s">
        <v>123</v>
      </c>
      <c r="J1026" s="1630"/>
      <c r="K1026" s="1630"/>
      <c r="L1026" s="788"/>
    </row>
    <row r="1027" spans="1:12" s="25" customFormat="1" ht="18.75" customHeight="1" x14ac:dyDescent="0.3">
      <c r="A1027" s="434" t="s">
        <v>124</v>
      </c>
      <c r="B1027" s="434" t="s">
        <v>265</v>
      </c>
      <c r="C1027" s="435" t="s">
        <v>125</v>
      </c>
      <c r="D1027" s="1143" t="s">
        <v>126</v>
      </c>
      <c r="E1027" s="1143" t="s">
        <v>127</v>
      </c>
      <c r="F1027" s="606"/>
      <c r="G1027" s="434" t="s">
        <v>124</v>
      </c>
      <c r="H1027" s="434" t="s">
        <v>265</v>
      </c>
      <c r="I1027" s="435" t="s">
        <v>125</v>
      </c>
      <c r="J1027" s="1143" t="s">
        <v>126</v>
      </c>
      <c r="K1027" s="1143" t="s">
        <v>127</v>
      </c>
      <c r="L1027" s="788"/>
    </row>
    <row r="1028" spans="1:12" s="50" customFormat="1" x14ac:dyDescent="0.3">
      <c r="A1028" s="1143">
        <v>1</v>
      </c>
      <c r="B1028" s="437" t="s">
        <v>26</v>
      </c>
      <c r="C1028" s="438" t="s">
        <v>28</v>
      </c>
      <c r="D1028" s="439">
        <v>60</v>
      </c>
      <c r="E1028" s="439">
        <v>121.9</v>
      </c>
      <c r="F1028" s="606"/>
      <c r="G1028" s="1143">
        <v>1</v>
      </c>
      <c r="H1028" s="437" t="s">
        <v>26</v>
      </c>
      <c r="I1028" s="438" t="s">
        <v>7</v>
      </c>
      <c r="J1028" s="439">
        <v>85</v>
      </c>
      <c r="K1028" s="439">
        <v>152.375</v>
      </c>
      <c r="L1028" s="786">
        <v>45384</v>
      </c>
    </row>
    <row r="1029" spans="1:12" s="50" customFormat="1" x14ac:dyDescent="0.3">
      <c r="A1029" s="1143" t="s">
        <v>3</v>
      </c>
      <c r="B1029" s="437" t="s">
        <v>260</v>
      </c>
      <c r="C1029" s="438" t="s">
        <v>17</v>
      </c>
      <c r="D1029" s="439">
        <v>20</v>
      </c>
      <c r="E1029" s="439">
        <v>182.25</v>
      </c>
      <c r="F1029" s="1057"/>
      <c r="G1029" s="1143" t="s">
        <v>3</v>
      </c>
      <c r="H1029" s="437" t="s">
        <v>260</v>
      </c>
      <c r="I1029" s="438" t="s">
        <v>44</v>
      </c>
      <c r="J1029" s="439">
        <v>25</v>
      </c>
      <c r="K1029" s="439">
        <v>218.7</v>
      </c>
      <c r="L1029" s="786"/>
    </row>
    <row r="1030" spans="1:12" s="50" customFormat="1" x14ac:dyDescent="0.3">
      <c r="A1030" s="1143" t="s">
        <v>0</v>
      </c>
      <c r="B1030" s="437" t="s">
        <v>243</v>
      </c>
      <c r="C1030" s="438" t="s">
        <v>22</v>
      </c>
      <c r="D1030" s="439">
        <v>24</v>
      </c>
      <c r="E1030" s="439">
        <v>3.9199999999999995</v>
      </c>
      <c r="F1030" s="1060"/>
      <c r="G1030" s="1143" t="s">
        <v>0</v>
      </c>
      <c r="H1030" s="437" t="s">
        <v>243</v>
      </c>
      <c r="I1030" s="438" t="s">
        <v>22</v>
      </c>
      <c r="J1030" s="439">
        <v>24</v>
      </c>
      <c r="K1030" s="439">
        <v>3.9199999999999995</v>
      </c>
      <c r="L1030" s="786"/>
    </row>
    <row r="1031" spans="1:12" s="25" customFormat="1" x14ac:dyDescent="0.3">
      <c r="A1031" s="436">
        <v>4</v>
      </c>
      <c r="B1031" s="437" t="s">
        <v>114</v>
      </c>
      <c r="C1031" s="438" t="s">
        <v>2</v>
      </c>
      <c r="D1031" s="439">
        <v>6</v>
      </c>
      <c r="E1031" s="439">
        <v>28</v>
      </c>
      <c r="F1031" s="606"/>
      <c r="G1031" s="436">
        <v>4</v>
      </c>
      <c r="H1031" s="437" t="s">
        <v>114</v>
      </c>
      <c r="I1031" s="438" t="s">
        <v>2</v>
      </c>
      <c r="J1031" s="439">
        <v>6</v>
      </c>
      <c r="K1031" s="439">
        <v>28</v>
      </c>
      <c r="L1031" s="788"/>
    </row>
    <row r="1032" spans="1:12" s="50" customFormat="1" x14ac:dyDescent="0.3">
      <c r="A1032" s="1143" t="s">
        <v>23</v>
      </c>
      <c r="B1032" s="437" t="s">
        <v>107</v>
      </c>
      <c r="C1032" s="438" t="s">
        <v>14</v>
      </c>
      <c r="D1032" s="439">
        <v>3.4</v>
      </c>
      <c r="E1032" s="439">
        <v>93.2</v>
      </c>
      <c r="F1032" s="606"/>
      <c r="G1032" s="1143" t="s">
        <v>23</v>
      </c>
      <c r="H1032" s="437" t="s">
        <v>107</v>
      </c>
      <c r="I1032" s="438" t="s">
        <v>14</v>
      </c>
      <c r="J1032" s="439">
        <v>3.4</v>
      </c>
      <c r="K1032" s="439">
        <v>93.2</v>
      </c>
      <c r="L1032" s="786"/>
    </row>
    <row r="1033" spans="1:12" s="50" customFormat="1" x14ac:dyDescent="0.3">
      <c r="A1033" s="1143" t="s">
        <v>51</v>
      </c>
      <c r="B1033" s="437" t="s">
        <v>93</v>
      </c>
      <c r="C1033" s="438" t="s">
        <v>2</v>
      </c>
      <c r="D1033" s="439">
        <v>75</v>
      </c>
      <c r="E1033" s="439">
        <v>92</v>
      </c>
      <c r="F1033" s="656"/>
      <c r="G1033" s="1143" t="s">
        <v>51</v>
      </c>
      <c r="H1033" s="437" t="s">
        <v>93</v>
      </c>
      <c r="I1033" s="438" t="s">
        <v>2</v>
      </c>
      <c r="J1033" s="439">
        <v>75</v>
      </c>
      <c r="K1033" s="439">
        <v>92</v>
      </c>
      <c r="L1033" s="786"/>
    </row>
    <row r="1034" spans="1:12" s="25" customFormat="1" x14ac:dyDescent="0.3">
      <c r="A1034" s="436">
        <v>7</v>
      </c>
      <c r="B1034" s="437" t="s">
        <v>80</v>
      </c>
      <c r="C1034" s="438" t="s">
        <v>5</v>
      </c>
      <c r="D1034" s="439">
        <v>28</v>
      </c>
      <c r="E1034" s="439">
        <v>124.6</v>
      </c>
      <c r="F1034" s="1060"/>
      <c r="G1034" s="436">
        <v>7</v>
      </c>
      <c r="H1034" s="437" t="s">
        <v>80</v>
      </c>
      <c r="I1034" s="438" t="s">
        <v>5</v>
      </c>
      <c r="J1034" s="439">
        <v>28</v>
      </c>
      <c r="K1034" s="439">
        <v>124.6</v>
      </c>
      <c r="L1034" s="788"/>
    </row>
    <row r="1035" spans="1:12" s="25" customFormat="1" x14ac:dyDescent="0.3">
      <c r="A1035" s="436"/>
      <c r="B1035" s="437"/>
      <c r="C1035" s="438"/>
      <c r="D1035" s="439"/>
      <c r="E1035" s="439"/>
      <c r="F1035" s="593"/>
      <c r="G1035" s="436"/>
      <c r="H1035" s="437"/>
      <c r="I1035" s="438"/>
      <c r="J1035" s="439"/>
      <c r="K1035" s="439"/>
      <c r="L1035" s="788"/>
    </row>
    <row r="1036" spans="1:12" s="25" customFormat="1" x14ac:dyDescent="0.3">
      <c r="A1036" s="436"/>
      <c r="B1036" s="437"/>
      <c r="C1036" s="438" t="s">
        <v>128</v>
      </c>
      <c r="D1036" s="439">
        <f>SUM(D1028:D1034)</f>
        <v>216.4</v>
      </c>
      <c r="E1036" s="439">
        <f>SUM(E1028:E1034)</f>
        <v>645.87</v>
      </c>
      <c r="F1036" s="593"/>
      <c r="G1036" s="436"/>
      <c r="H1036" s="437"/>
      <c r="I1036" s="438" t="s">
        <v>128</v>
      </c>
      <c r="J1036" s="439">
        <f>SUM(J1028:J1034)</f>
        <v>246.4</v>
      </c>
      <c r="K1036" s="439">
        <f>SUM(K1028:K1034)</f>
        <v>712.79499999999996</v>
      </c>
      <c r="L1036" s="788"/>
    </row>
    <row r="1037" spans="1:12" s="25" customFormat="1" hidden="1" x14ac:dyDescent="0.3">
      <c r="A1037" s="436"/>
      <c r="B1037" s="437"/>
      <c r="C1037" s="438"/>
      <c r="D1037" s="439"/>
      <c r="E1037" s="439"/>
      <c r="F1037" s="593"/>
      <c r="G1037" s="436"/>
      <c r="H1037" s="437"/>
      <c r="I1037" s="438"/>
      <c r="J1037" s="439"/>
      <c r="K1037" s="439"/>
      <c r="L1037" s="788"/>
    </row>
    <row r="1038" spans="1:12" s="25" customFormat="1" hidden="1" x14ac:dyDescent="0.3">
      <c r="A1038" s="436">
        <v>1</v>
      </c>
      <c r="B1038" s="437" t="s">
        <v>1</v>
      </c>
      <c r="C1038" s="438" t="s">
        <v>5</v>
      </c>
      <c r="D1038" s="439">
        <v>200</v>
      </c>
      <c r="E1038" s="439">
        <v>86</v>
      </c>
      <c r="F1038" s="593"/>
      <c r="G1038" s="436">
        <v>1</v>
      </c>
      <c r="H1038" s="437" t="s">
        <v>1</v>
      </c>
      <c r="I1038" s="438" t="s">
        <v>5</v>
      </c>
      <c r="J1038" s="439">
        <v>200</v>
      </c>
      <c r="K1038" s="439">
        <v>86</v>
      </c>
      <c r="L1038" s="788"/>
    </row>
    <row r="1039" spans="1:12" s="25" customFormat="1" hidden="1" x14ac:dyDescent="0.3">
      <c r="A1039" s="436">
        <v>2</v>
      </c>
      <c r="B1039" s="437" t="s">
        <v>238</v>
      </c>
      <c r="C1039" s="438" t="s">
        <v>251</v>
      </c>
      <c r="D1039" s="439">
        <v>225</v>
      </c>
      <c r="E1039" s="439">
        <v>114</v>
      </c>
      <c r="F1039" s="593"/>
      <c r="G1039" s="436">
        <v>2</v>
      </c>
      <c r="H1039" s="437" t="s">
        <v>238</v>
      </c>
      <c r="I1039" s="438" t="s">
        <v>251</v>
      </c>
      <c r="J1039" s="439">
        <v>225</v>
      </c>
      <c r="K1039" s="439">
        <v>114</v>
      </c>
      <c r="L1039" s="788"/>
    </row>
    <row r="1040" spans="1:12" s="25" customFormat="1" hidden="1" x14ac:dyDescent="0.3">
      <c r="A1040" s="436">
        <v>3</v>
      </c>
      <c r="B1040" s="437" t="s">
        <v>93</v>
      </c>
      <c r="C1040" s="438" t="s">
        <v>5</v>
      </c>
      <c r="D1040" s="439">
        <v>135</v>
      </c>
      <c r="E1040" s="439">
        <v>94.25</v>
      </c>
      <c r="F1040" s="593"/>
      <c r="G1040" s="436">
        <v>3</v>
      </c>
      <c r="H1040" s="437" t="s">
        <v>93</v>
      </c>
      <c r="I1040" s="438" t="s">
        <v>5</v>
      </c>
      <c r="J1040" s="439">
        <v>135</v>
      </c>
      <c r="K1040" s="439">
        <v>94.25</v>
      </c>
      <c r="L1040" s="788"/>
    </row>
    <row r="1041" spans="1:12" s="25" customFormat="1" hidden="1" x14ac:dyDescent="0.3">
      <c r="A1041" s="436">
        <v>4</v>
      </c>
      <c r="B1041" s="437" t="s">
        <v>253</v>
      </c>
      <c r="C1041" s="438" t="s">
        <v>218</v>
      </c>
      <c r="D1041" s="439">
        <v>125</v>
      </c>
      <c r="E1041" s="439">
        <v>146.4</v>
      </c>
      <c r="F1041" s="593"/>
      <c r="G1041" s="436">
        <v>4</v>
      </c>
      <c r="H1041" s="437" t="s">
        <v>253</v>
      </c>
      <c r="I1041" s="438" t="s">
        <v>218</v>
      </c>
      <c r="J1041" s="439">
        <v>125</v>
      </c>
      <c r="K1041" s="439">
        <v>146.4</v>
      </c>
      <c r="L1041" s="788"/>
    </row>
    <row r="1042" spans="1:12" s="25" customFormat="1" hidden="1" x14ac:dyDescent="0.3">
      <c r="A1042" s="436">
        <v>5</v>
      </c>
      <c r="B1042" s="437" t="s">
        <v>255</v>
      </c>
      <c r="C1042" s="438" t="s">
        <v>218</v>
      </c>
      <c r="D1042" s="439">
        <v>80</v>
      </c>
      <c r="E1042" s="439">
        <v>105.16</v>
      </c>
      <c r="F1042" s="593"/>
      <c r="G1042" s="436">
        <v>5</v>
      </c>
      <c r="H1042" s="437" t="s">
        <v>255</v>
      </c>
      <c r="I1042" s="438" t="s">
        <v>218</v>
      </c>
      <c r="J1042" s="439">
        <v>80</v>
      </c>
      <c r="K1042" s="439">
        <v>105.16</v>
      </c>
      <c r="L1042" s="788"/>
    </row>
    <row r="1043" spans="1:12" s="25" customFormat="1" hidden="1" x14ac:dyDescent="0.3">
      <c r="A1043" s="436">
        <v>6</v>
      </c>
      <c r="B1043" s="437" t="s">
        <v>252</v>
      </c>
      <c r="C1043" s="438" t="s">
        <v>251</v>
      </c>
      <c r="D1043" s="439">
        <v>105</v>
      </c>
      <c r="E1043" s="439">
        <v>142</v>
      </c>
      <c r="F1043" s="593"/>
      <c r="G1043" s="436">
        <v>6</v>
      </c>
      <c r="H1043" s="437" t="s">
        <v>252</v>
      </c>
      <c r="I1043" s="438" t="s">
        <v>251</v>
      </c>
      <c r="J1043" s="439">
        <v>105</v>
      </c>
      <c r="K1043" s="439">
        <v>142</v>
      </c>
      <c r="L1043" s="788"/>
    </row>
    <row r="1044" spans="1:12" s="25" customFormat="1" hidden="1" x14ac:dyDescent="0.3">
      <c r="A1044" s="436">
        <v>7</v>
      </c>
      <c r="B1044" s="437" t="s">
        <v>254</v>
      </c>
      <c r="C1044" s="438" t="s">
        <v>218</v>
      </c>
      <c r="D1044" s="439">
        <v>120</v>
      </c>
      <c r="E1044" s="439">
        <v>144</v>
      </c>
      <c r="F1044" s="593"/>
      <c r="G1044" s="436">
        <v>7</v>
      </c>
      <c r="H1044" s="437" t="s">
        <v>254</v>
      </c>
      <c r="I1044" s="438" t="s">
        <v>218</v>
      </c>
      <c r="J1044" s="439">
        <v>120</v>
      </c>
      <c r="K1044" s="439">
        <v>144</v>
      </c>
      <c r="L1044" s="788"/>
    </row>
    <row r="1045" spans="1:12" s="25" customFormat="1" hidden="1" x14ac:dyDescent="0.3">
      <c r="A1045" s="436">
        <v>8</v>
      </c>
      <c r="B1045" s="437" t="s">
        <v>31</v>
      </c>
      <c r="C1045" s="438" t="s">
        <v>5</v>
      </c>
      <c r="D1045" s="439">
        <v>55</v>
      </c>
      <c r="E1045" s="439">
        <v>88</v>
      </c>
      <c r="F1045" s="593"/>
      <c r="G1045" s="436">
        <v>8</v>
      </c>
      <c r="H1045" s="437" t="s">
        <v>31</v>
      </c>
      <c r="I1045" s="438" t="s">
        <v>5</v>
      </c>
      <c r="J1045" s="439">
        <v>55</v>
      </c>
      <c r="K1045" s="439">
        <v>88</v>
      </c>
      <c r="L1045" s="788"/>
    </row>
    <row r="1046" spans="1:12" s="50" customFormat="1" hidden="1" x14ac:dyDescent="0.3">
      <c r="A1046" s="1143"/>
      <c r="B1046" s="453"/>
      <c r="C1046" s="1143"/>
      <c r="D1046" s="454"/>
      <c r="E1046" s="454"/>
      <c r="F1046" s="593"/>
      <c r="G1046" s="1143"/>
      <c r="H1046" s="453"/>
      <c r="I1046" s="1143"/>
      <c r="J1046" s="454"/>
      <c r="K1046" s="454"/>
      <c r="L1046" s="792"/>
    </row>
    <row r="1047" spans="1:12" s="25" customFormat="1" hidden="1" x14ac:dyDescent="0.3">
      <c r="A1047" s="436"/>
      <c r="B1047" s="437"/>
      <c r="C1047" s="438" t="s">
        <v>128</v>
      </c>
      <c r="D1047" s="439">
        <v>1045</v>
      </c>
      <c r="E1047" s="439">
        <v>919.81</v>
      </c>
      <c r="F1047" s="593"/>
      <c r="G1047" s="436"/>
      <c r="H1047" s="437"/>
      <c r="I1047" s="438" t="s">
        <v>128</v>
      </c>
      <c r="J1047" s="439">
        <v>1045</v>
      </c>
      <c r="K1047" s="439">
        <v>919.81</v>
      </c>
      <c r="L1047" s="788"/>
    </row>
    <row r="1048" spans="1:12" s="25" customFormat="1" hidden="1" x14ac:dyDescent="0.3">
      <c r="A1048" s="436"/>
      <c r="B1048" s="437"/>
      <c r="C1048" s="438"/>
      <c r="D1048" s="439"/>
      <c r="E1048" s="439"/>
      <c r="F1048" s="593"/>
      <c r="G1048" s="436"/>
      <c r="H1048" s="437"/>
      <c r="I1048" s="438"/>
      <c r="J1048" s="439"/>
      <c r="K1048" s="439"/>
      <c r="L1048" s="788"/>
    </row>
    <row r="1049" spans="1:12" s="25" customFormat="1" x14ac:dyDescent="0.3">
      <c r="A1049" s="436"/>
      <c r="B1049" s="437"/>
      <c r="C1049" s="438"/>
      <c r="D1049" s="439"/>
      <c r="E1049" s="439"/>
      <c r="F1049" s="593"/>
      <c r="G1049" s="436"/>
      <c r="H1049" s="437"/>
      <c r="I1049" s="438"/>
      <c r="J1049" s="439"/>
      <c r="K1049" s="439"/>
      <c r="L1049" s="788"/>
    </row>
    <row r="1050" spans="1:12" s="25" customFormat="1" x14ac:dyDescent="0.3">
      <c r="A1050" s="436"/>
      <c r="B1050" s="437"/>
      <c r="C1050" s="438"/>
      <c r="D1050" s="439"/>
      <c r="E1050" s="439"/>
      <c r="F1050" s="593"/>
      <c r="G1050" s="436"/>
      <c r="H1050" s="437"/>
      <c r="I1050" s="438"/>
      <c r="J1050" s="439"/>
      <c r="K1050" s="439"/>
      <c r="L1050" s="788"/>
    </row>
    <row r="1051" spans="1:12" s="25" customFormat="1" x14ac:dyDescent="0.3">
      <c r="A1051" s="434" t="s">
        <v>124</v>
      </c>
      <c r="B1051" s="439" t="s">
        <v>259</v>
      </c>
      <c r="C1051" s="438" t="s">
        <v>125</v>
      </c>
      <c r="D1051" s="439" t="s">
        <v>126</v>
      </c>
      <c r="E1051" s="439" t="s">
        <v>127</v>
      </c>
      <c r="F1051" s="593"/>
      <c r="G1051" s="434" t="s">
        <v>124</v>
      </c>
      <c r="H1051" s="439" t="s">
        <v>247</v>
      </c>
      <c r="I1051" s="438" t="s">
        <v>125</v>
      </c>
      <c r="J1051" s="439" t="s">
        <v>126</v>
      </c>
      <c r="K1051" s="439" t="s">
        <v>127</v>
      </c>
      <c r="L1051" s="788"/>
    </row>
    <row r="1052" spans="1:12" s="25" customFormat="1" ht="19.5" customHeight="1" x14ac:dyDescent="0.3">
      <c r="A1052" s="1143" t="s">
        <v>8</v>
      </c>
      <c r="B1052" s="437" t="s">
        <v>355</v>
      </c>
      <c r="C1052" s="438" t="s">
        <v>9</v>
      </c>
      <c r="D1052" s="439">
        <v>60</v>
      </c>
      <c r="E1052" s="439">
        <v>132</v>
      </c>
      <c r="F1052" s="656"/>
      <c r="G1052" s="1143" t="s">
        <v>8</v>
      </c>
      <c r="H1052" s="437" t="s">
        <v>355</v>
      </c>
      <c r="I1052" s="438" t="s">
        <v>9</v>
      </c>
      <c r="J1052" s="439">
        <v>60</v>
      </c>
      <c r="K1052" s="439">
        <v>132</v>
      </c>
      <c r="L1052" s="788"/>
    </row>
    <row r="1053" spans="1:12" s="25" customFormat="1" x14ac:dyDescent="0.3">
      <c r="A1053" s="1143">
        <v>2</v>
      </c>
      <c r="B1053" s="437" t="s">
        <v>6</v>
      </c>
      <c r="C1053" s="438" t="s">
        <v>7</v>
      </c>
      <c r="D1053" s="439">
        <v>50</v>
      </c>
      <c r="E1053" s="439">
        <v>252.125</v>
      </c>
      <c r="F1053" s="656"/>
      <c r="G1053" s="1143">
        <v>2</v>
      </c>
      <c r="H1053" s="437" t="s">
        <v>6</v>
      </c>
      <c r="I1053" s="438" t="s">
        <v>7</v>
      </c>
      <c r="J1053" s="439">
        <v>50</v>
      </c>
      <c r="K1053" s="439">
        <v>252.125</v>
      </c>
      <c r="L1053" s="788"/>
    </row>
    <row r="1054" spans="1:12" s="25" customFormat="1" x14ac:dyDescent="0.3">
      <c r="A1054" s="1143" t="s">
        <v>0</v>
      </c>
      <c r="B1054" s="437" t="s">
        <v>61</v>
      </c>
      <c r="C1054" s="438" t="s">
        <v>17</v>
      </c>
      <c r="D1054" s="439">
        <v>20</v>
      </c>
      <c r="E1054" s="439">
        <v>180</v>
      </c>
      <c r="F1054" s="606"/>
      <c r="G1054" s="1143" t="s">
        <v>0</v>
      </c>
      <c r="H1054" s="437" t="s">
        <v>61</v>
      </c>
      <c r="I1054" s="438" t="s">
        <v>44</v>
      </c>
      <c r="J1054" s="439">
        <v>25</v>
      </c>
      <c r="K1054" s="439">
        <v>216</v>
      </c>
      <c r="L1054" s="788"/>
    </row>
    <row r="1055" spans="1:12" s="50" customFormat="1" x14ac:dyDescent="0.3">
      <c r="A1055" s="1143" t="s">
        <v>77</v>
      </c>
      <c r="B1055" s="437" t="s">
        <v>243</v>
      </c>
      <c r="C1055" s="438" t="s">
        <v>22</v>
      </c>
      <c r="D1055" s="439">
        <v>24</v>
      </c>
      <c r="E1055" s="439">
        <v>3.9199999999999995</v>
      </c>
      <c r="F1055" s="1060"/>
      <c r="G1055" s="1143" t="s">
        <v>77</v>
      </c>
      <c r="H1055" s="437" t="s">
        <v>243</v>
      </c>
      <c r="I1055" s="438" t="s">
        <v>22</v>
      </c>
      <c r="J1055" s="439">
        <v>24</v>
      </c>
      <c r="K1055" s="439">
        <v>3.9199999999999995</v>
      </c>
      <c r="L1055" s="786"/>
    </row>
    <row r="1056" spans="1:12" s="50" customFormat="1" x14ac:dyDescent="0.3">
      <c r="A1056" s="1143" t="s">
        <v>23</v>
      </c>
      <c r="B1056" s="437" t="s">
        <v>144</v>
      </c>
      <c r="C1056" s="438" t="s">
        <v>2</v>
      </c>
      <c r="D1056" s="439">
        <v>15</v>
      </c>
      <c r="E1056" s="439">
        <v>88</v>
      </c>
      <c r="F1056" s="656"/>
      <c r="G1056" s="1143" t="s">
        <v>23</v>
      </c>
      <c r="H1056" s="437" t="s">
        <v>144</v>
      </c>
      <c r="I1056" s="438" t="s">
        <v>2</v>
      </c>
      <c r="J1056" s="439">
        <v>15</v>
      </c>
      <c r="K1056" s="439">
        <v>88</v>
      </c>
      <c r="L1056" s="786"/>
    </row>
    <row r="1057" spans="1:12" s="50" customFormat="1" x14ac:dyDescent="0.3">
      <c r="A1057" s="1143" t="s">
        <v>51</v>
      </c>
      <c r="B1057" s="437" t="s">
        <v>107</v>
      </c>
      <c r="C1057" s="438" t="s">
        <v>14</v>
      </c>
      <c r="D1057" s="439">
        <v>3.4</v>
      </c>
      <c r="E1057" s="439">
        <v>93.2</v>
      </c>
      <c r="F1057" s="593"/>
      <c r="G1057" s="1143" t="s">
        <v>51</v>
      </c>
      <c r="H1057" s="437" t="s">
        <v>107</v>
      </c>
      <c r="I1057" s="438" t="s">
        <v>14</v>
      </c>
      <c r="J1057" s="439">
        <v>3.4</v>
      </c>
      <c r="K1057" s="439">
        <v>93.2</v>
      </c>
      <c r="L1057" s="786"/>
    </row>
    <row r="1058" spans="1:12" s="50" customFormat="1" x14ac:dyDescent="0.3">
      <c r="A1058" s="1143" t="s">
        <v>15</v>
      </c>
      <c r="B1058" s="437" t="s">
        <v>108</v>
      </c>
      <c r="C1058" s="438" t="s">
        <v>65</v>
      </c>
      <c r="D1058" s="439">
        <v>1.2</v>
      </c>
      <c r="E1058" s="439">
        <v>21.5</v>
      </c>
      <c r="F1058" s="1060"/>
      <c r="G1058" s="1143" t="s">
        <v>15</v>
      </c>
      <c r="H1058" s="437" t="s">
        <v>108</v>
      </c>
      <c r="I1058" s="438" t="s">
        <v>65</v>
      </c>
      <c r="J1058" s="439">
        <v>1.2</v>
      </c>
      <c r="K1058" s="439">
        <v>21.5</v>
      </c>
      <c r="L1058" s="786"/>
    </row>
    <row r="1059" spans="1:12" s="50" customFormat="1" x14ac:dyDescent="0.3">
      <c r="A1059" s="1143" t="s">
        <v>53</v>
      </c>
      <c r="B1059" s="437" t="s">
        <v>110</v>
      </c>
      <c r="C1059" s="438" t="s">
        <v>5</v>
      </c>
      <c r="D1059" s="439">
        <v>80</v>
      </c>
      <c r="E1059" s="439">
        <v>47</v>
      </c>
      <c r="F1059" s="1060"/>
      <c r="G1059" s="1143" t="s">
        <v>53</v>
      </c>
      <c r="H1059" s="437" t="s">
        <v>110</v>
      </c>
      <c r="I1059" s="438" t="s">
        <v>5</v>
      </c>
      <c r="J1059" s="439">
        <v>80</v>
      </c>
      <c r="K1059" s="439">
        <v>47</v>
      </c>
      <c r="L1059" s="786"/>
    </row>
    <row r="1060" spans="1:12" s="50" customFormat="1" x14ac:dyDescent="0.3">
      <c r="A1060" s="1143"/>
      <c r="B1060" s="437"/>
      <c r="C1060" s="438"/>
      <c r="D1060" s="439"/>
      <c r="E1060" s="439"/>
      <c r="F1060" s="1060"/>
      <c r="G1060" s="1143"/>
      <c r="H1060" s="437"/>
      <c r="I1060" s="438"/>
      <c r="J1060" s="439"/>
      <c r="K1060" s="439"/>
      <c r="L1060" s="786"/>
    </row>
    <row r="1061" spans="1:12" s="25" customFormat="1" x14ac:dyDescent="0.3">
      <c r="A1061" s="1143"/>
      <c r="B1061" s="437"/>
      <c r="C1061" s="438" t="s">
        <v>128</v>
      </c>
      <c r="D1061" s="439">
        <f>SUM(D1052:D1060)</f>
        <v>253.6</v>
      </c>
      <c r="E1061" s="439">
        <f>SUM(E1052:E1060)</f>
        <v>817.745</v>
      </c>
      <c r="F1061" s="657"/>
      <c r="G1061" s="1143"/>
      <c r="H1061" s="437"/>
      <c r="I1061" s="438" t="s">
        <v>128</v>
      </c>
      <c r="J1061" s="439">
        <f>SUM(J1052:J1060)</f>
        <v>258.60000000000002</v>
      </c>
      <c r="K1061" s="439">
        <f>SUM(K1052:K1060)</f>
        <v>853.745</v>
      </c>
      <c r="L1061" s="788"/>
    </row>
    <row r="1062" spans="1:12" s="25" customFormat="1" x14ac:dyDescent="0.3">
      <c r="A1062" s="436"/>
      <c r="B1062" s="437"/>
      <c r="C1062" s="438"/>
      <c r="D1062" s="439"/>
      <c r="E1062" s="439"/>
      <c r="F1062" s="657"/>
      <c r="G1062" s="436"/>
      <c r="H1062" s="437"/>
      <c r="I1062" s="438"/>
      <c r="J1062" s="439"/>
      <c r="K1062" s="439"/>
      <c r="L1062" s="788"/>
    </row>
    <row r="1063" spans="1:12" s="25" customFormat="1" x14ac:dyDescent="0.3">
      <c r="A1063" s="436"/>
      <c r="B1063" s="437"/>
      <c r="C1063" s="438"/>
      <c r="D1063" s="439"/>
      <c r="E1063" s="439"/>
      <c r="F1063" s="657"/>
      <c r="G1063" s="436"/>
      <c r="H1063" s="437"/>
      <c r="I1063" s="438"/>
      <c r="J1063" s="439"/>
      <c r="K1063" s="439"/>
      <c r="L1063" s="788"/>
    </row>
    <row r="1064" spans="1:12" s="25" customFormat="1" x14ac:dyDescent="0.3">
      <c r="A1064" s="1143"/>
      <c r="B1064" s="437"/>
      <c r="C1064" s="438" t="s">
        <v>136</v>
      </c>
      <c r="D1064" s="439">
        <f>+D1061+D1036</f>
        <v>470</v>
      </c>
      <c r="E1064" s="439">
        <f>+E1061+E1036</f>
        <v>1463.615</v>
      </c>
      <c r="F1064" s="657"/>
      <c r="G1064" s="439"/>
      <c r="H1064" s="439"/>
      <c r="I1064" s="439" t="s">
        <v>136</v>
      </c>
      <c r="J1064" s="439">
        <f>+J1061+J1036</f>
        <v>505</v>
      </c>
      <c r="K1064" s="439">
        <f>+K1061+K1036</f>
        <v>1566.54</v>
      </c>
      <c r="L1064" s="788"/>
    </row>
    <row r="1065" spans="1:12" s="25" customFormat="1" ht="18.75" customHeight="1" x14ac:dyDescent="0.3">
      <c r="A1065" s="428"/>
      <c r="B1065" s="430"/>
      <c r="C1065" s="430"/>
      <c r="D1065" s="428"/>
      <c r="E1065" s="431"/>
      <c r="F1065" s="657"/>
      <c r="G1065" s="428"/>
      <c r="H1065" s="430"/>
      <c r="I1065" s="430"/>
      <c r="J1065" s="428"/>
      <c r="K1065" s="431"/>
      <c r="L1065" s="788"/>
    </row>
    <row r="1066" spans="1:12" s="25" customFormat="1" ht="18.75" customHeight="1" x14ac:dyDescent="0.3">
      <c r="A1066" s="428"/>
      <c r="B1066" s="430"/>
      <c r="C1066" s="430"/>
      <c r="D1066" s="428"/>
      <c r="E1066" s="431"/>
      <c r="F1066" s="606"/>
      <c r="G1066" s="428"/>
      <c r="H1066" s="430"/>
      <c r="I1066" s="430"/>
      <c r="J1066" s="428"/>
      <c r="K1066" s="431"/>
      <c r="L1066" s="788"/>
    </row>
    <row r="1067" spans="1:12" s="25" customFormat="1" x14ac:dyDescent="0.3">
      <c r="A1067" s="487"/>
      <c r="B1067" s="487"/>
      <c r="C1067" s="487"/>
      <c r="D1067" s="487"/>
      <c r="E1067" s="487"/>
      <c r="F1067" s="660"/>
      <c r="G1067" s="440"/>
      <c r="H1067" s="489"/>
      <c r="I1067" s="489"/>
      <c r="J1067" s="489"/>
      <c r="K1067" s="489"/>
      <c r="L1067" s="788"/>
    </row>
    <row r="1068" spans="1:12" s="25" customFormat="1" x14ac:dyDescent="0.3">
      <c r="A1068" s="487"/>
      <c r="B1068" s="440"/>
      <c r="C1068" s="488"/>
      <c r="D1068" s="489"/>
      <c r="E1068" s="489"/>
      <c r="F1068" s="659"/>
      <c r="G1068" s="489"/>
      <c r="H1068" s="489"/>
      <c r="I1068" s="489"/>
      <c r="J1068" s="489"/>
      <c r="K1068" s="489"/>
      <c r="L1068" s="788"/>
    </row>
    <row r="1069" spans="1:12" s="25" customFormat="1" ht="18.75" customHeight="1" x14ac:dyDescent="0.3">
      <c r="A1069" s="428"/>
      <c r="B1069" s="441" t="s">
        <v>130</v>
      </c>
      <c r="C1069" s="428"/>
      <c r="D1069" s="442" t="s">
        <v>131</v>
      </c>
      <c r="E1069" s="430"/>
      <c r="F1069" s="606"/>
      <c r="G1069" s="428"/>
      <c r="H1069" s="441" t="s">
        <v>130</v>
      </c>
      <c r="I1069" s="428"/>
      <c r="J1069" s="442" t="s">
        <v>131</v>
      </c>
      <c r="K1069" s="430"/>
      <c r="L1069" s="788"/>
    </row>
    <row r="1070" spans="1:12" s="25" customFormat="1" ht="51.75" customHeight="1" x14ac:dyDescent="0.3">
      <c r="A1070" s="428"/>
      <c r="B1070" s="443" t="s">
        <v>132</v>
      </c>
      <c r="C1070" s="428"/>
      <c r="D1070" s="443" t="s">
        <v>140</v>
      </c>
      <c r="E1070" s="444"/>
      <c r="F1070" s="606"/>
      <c r="G1070" s="428"/>
      <c r="H1070" s="443" t="s">
        <v>139</v>
      </c>
      <c r="I1070" s="428"/>
      <c r="J1070" s="443" t="s">
        <v>140</v>
      </c>
      <c r="K1070" s="444"/>
      <c r="L1070" s="788"/>
    </row>
    <row r="1071" spans="1:12" s="25" customFormat="1" x14ac:dyDescent="0.3">
      <c r="A1071" s="428"/>
      <c r="B1071" s="430"/>
      <c r="C1071" s="430"/>
      <c r="D1071" s="430"/>
      <c r="E1071" s="430"/>
      <c r="F1071" s="656"/>
      <c r="G1071" s="428"/>
      <c r="H1071" s="430"/>
      <c r="I1071" s="430"/>
      <c r="J1071" s="430"/>
      <c r="K1071" s="430"/>
      <c r="L1071" s="788"/>
    </row>
    <row r="1072" spans="1:12" x14ac:dyDescent="0.3">
      <c r="A1072" s="848"/>
      <c r="B1072" s="849"/>
      <c r="C1072" s="849"/>
      <c r="D1072" s="849"/>
      <c r="E1072" s="849"/>
      <c r="F1072" s="606"/>
      <c r="G1072" s="848"/>
      <c r="H1072" s="849"/>
      <c r="I1072" s="849"/>
      <c r="J1072" s="849"/>
      <c r="K1072" s="849"/>
    </row>
    <row r="1073" spans="1:16" x14ac:dyDescent="0.3">
      <c r="A1073" s="25"/>
      <c r="F1073" s="606"/>
      <c r="G1073" s="428"/>
      <c r="H1073" s="430"/>
      <c r="I1073" s="430"/>
      <c r="J1073" s="430"/>
      <c r="K1073" s="430"/>
    </row>
    <row r="1074" spans="1:16" s="25" customFormat="1" ht="18.75" customHeight="1" x14ac:dyDescent="0.3">
      <c r="B1074" s="22" t="s">
        <v>115</v>
      </c>
      <c r="C1074" s="20"/>
      <c r="D1074" s="20"/>
      <c r="E1074" s="20"/>
      <c r="F1074" s="606"/>
      <c r="G1074" s="428"/>
      <c r="H1074" s="429" t="s">
        <v>115</v>
      </c>
      <c r="I1074" s="430"/>
      <c r="J1074" s="430"/>
      <c r="K1074" s="430"/>
      <c r="L1074" s="788"/>
    </row>
    <row r="1075" spans="1:16" s="25" customFormat="1" ht="18.75" customHeight="1" x14ac:dyDescent="0.3">
      <c r="B1075" s="22" t="s">
        <v>137</v>
      </c>
      <c r="C1075" s="20"/>
      <c r="D1075" s="20"/>
      <c r="E1075" s="20"/>
      <c r="F1075" s="606"/>
      <c r="G1075" s="428"/>
      <c r="H1075" s="429" t="s">
        <v>138</v>
      </c>
      <c r="I1075" s="430"/>
      <c r="J1075" s="430"/>
      <c r="K1075" s="430"/>
      <c r="L1075" s="788"/>
    </row>
    <row r="1076" spans="1:16" s="25" customFormat="1" ht="18.75" customHeight="1" x14ac:dyDescent="0.3">
      <c r="B1076" s="20"/>
      <c r="C1076" s="20"/>
      <c r="D1076" s="20"/>
      <c r="E1076" s="20"/>
      <c r="F1076" s="606"/>
      <c r="G1076" s="428"/>
      <c r="H1076" s="430"/>
      <c r="I1076" s="430"/>
      <c r="J1076" s="430"/>
      <c r="K1076" s="430"/>
      <c r="L1076" s="788"/>
    </row>
    <row r="1077" spans="1:16" s="25" customFormat="1" ht="18.75" customHeight="1" x14ac:dyDescent="0.3">
      <c r="B1077" s="20"/>
      <c r="C1077" s="20"/>
      <c r="E1077" s="603" t="s">
        <v>116</v>
      </c>
      <c r="F1077" s="606"/>
      <c r="G1077" s="428"/>
      <c r="H1077" s="430"/>
      <c r="I1077" s="430"/>
      <c r="J1077" s="428"/>
      <c r="K1077" s="1176" t="s">
        <v>116</v>
      </c>
      <c r="L1077" s="789"/>
      <c r="M1077" s="603"/>
      <c r="N1077" s="603"/>
      <c r="O1077" s="603"/>
      <c r="P1077" s="603"/>
    </row>
    <row r="1078" spans="1:16" s="25" customFormat="1" ht="18.75" customHeight="1" x14ac:dyDescent="0.3">
      <c r="B1078" s="20"/>
      <c r="C1078" s="20"/>
      <c r="E1078" s="603" t="s">
        <v>134</v>
      </c>
      <c r="F1078" s="606"/>
      <c r="G1078" s="428"/>
      <c r="H1078" s="430"/>
      <c r="I1078" s="430"/>
      <c r="J1078" s="428"/>
      <c r="K1078" s="1176" t="s">
        <v>134</v>
      </c>
      <c r="L1078" s="789"/>
      <c r="M1078" s="603"/>
      <c r="N1078" s="603"/>
      <c r="O1078" s="603"/>
      <c r="P1078" s="603"/>
    </row>
    <row r="1079" spans="1:16" s="25" customFormat="1" ht="18.75" customHeight="1" x14ac:dyDescent="0.3">
      <c r="B1079" s="20"/>
      <c r="C1079" s="20"/>
      <c r="E1079" s="603" t="s">
        <v>117</v>
      </c>
      <c r="F1079" s="606"/>
      <c r="G1079" s="428"/>
      <c r="H1079" s="430"/>
      <c r="I1079" s="430"/>
      <c r="J1079" s="428"/>
      <c r="K1079" s="1176" t="s">
        <v>117</v>
      </c>
      <c r="L1079" s="789"/>
      <c r="M1079" s="603"/>
      <c r="N1079" s="603"/>
      <c r="O1079" s="603"/>
      <c r="P1079" s="603"/>
    </row>
    <row r="1080" spans="1:16" s="25" customFormat="1" ht="18.75" customHeight="1" x14ac:dyDescent="0.3">
      <c r="B1080" s="20"/>
      <c r="C1080" s="20"/>
      <c r="E1080" s="603" t="s">
        <v>417</v>
      </c>
      <c r="F1080" s="606"/>
      <c r="G1080" s="428"/>
      <c r="H1080" s="430"/>
      <c r="I1080" s="430"/>
      <c r="J1080" s="428"/>
      <c r="K1080" s="1176" t="s">
        <v>417</v>
      </c>
      <c r="L1080" s="789"/>
      <c r="M1080" s="603"/>
      <c r="N1080" s="603"/>
      <c r="O1080" s="603"/>
      <c r="P1080" s="603"/>
    </row>
    <row r="1081" spans="1:16" s="25" customFormat="1" ht="18.75" customHeight="1" x14ac:dyDescent="0.3">
      <c r="B1081" s="20"/>
      <c r="C1081" s="20"/>
      <c r="D1081" s="20"/>
      <c r="E1081" s="20"/>
      <c r="F1081" s="656"/>
      <c r="G1081" s="428"/>
      <c r="H1081" s="428"/>
      <c r="I1081" s="430"/>
      <c r="J1081" s="430"/>
      <c r="K1081" s="430"/>
      <c r="L1081" s="788"/>
    </row>
    <row r="1082" spans="1:16" s="25" customFormat="1" ht="18.75" customHeight="1" x14ac:dyDescent="0.3">
      <c r="B1082" s="20"/>
      <c r="C1082" s="20"/>
      <c r="D1082" s="20"/>
      <c r="E1082" s="20"/>
      <c r="F1082" s="656"/>
      <c r="G1082" s="428"/>
      <c r="H1082" s="430"/>
      <c r="I1082" s="430"/>
      <c r="J1082" s="430"/>
      <c r="K1082" s="430"/>
      <c r="L1082" s="788"/>
    </row>
    <row r="1083" spans="1:16" s="25" customFormat="1" ht="18.75" customHeight="1" x14ac:dyDescent="0.3">
      <c r="B1083" s="20"/>
      <c r="C1083" s="20"/>
      <c r="D1083" s="20"/>
      <c r="E1083" s="20"/>
      <c r="F1083" s="656"/>
      <c r="G1083" s="428"/>
      <c r="H1083" s="430"/>
      <c r="I1083" s="430"/>
      <c r="J1083" s="430"/>
      <c r="K1083" s="430"/>
      <c r="L1083" s="788"/>
    </row>
    <row r="1084" spans="1:16" s="25" customFormat="1" ht="18.75" customHeight="1" x14ac:dyDescent="0.3">
      <c r="B1084" s="1612" t="s">
        <v>119</v>
      </c>
      <c r="C1084" s="1612"/>
      <c r="D1084" s="1612"/>
      <c r="E1084" s="26"/>
      <c r="F1084" s="606"/>
      <c r="G1084" s="428"/>
      <c r="H1084" s="1628" t="s">
        <v>119</v>
      </c>
      <c r="I1084" s="1628"/>
      <c r="J1084" s="1628"/>
      <c r="K1084" s="432"/>
      <c r="L1084" s="788"/>
    </row>
    <row r="1085" spans="1:16" s="25" customFormat="1" ht="18.75" customHeight="1" x14ac:dyDescent="0.3">
      <c r="B1085" s="1610">
        <v>45408</v>
      </c>
      <c r="C1085" s="1610"/>
      <c r="D1085" s="1610"/>
      <c r="E1085" s="27"/>
      <c r="F1085" s="606"/>
      <c r="G1085" s="428"/>
      <c r="H1085" s="1629">
        <f>B1085</f>
        <v>45408</v>
      </c>
      <c r="I1085" s="1629"/>
      <c r="J1085" s="1629"/>
      <c r="K1085" s="433"/>
      <c r="L1085" s="788"/>
    </row>
    <row r="1086" spans="1:16" s="25" customFormat="1" ht="18.75" customHeight="1" x14ac:dyDescent="0.3">
      <c r="B1086" s="20"/>
      <c r="C1086" s="20"/>
      <c r="D1086" s="20"/>
      <c r="E1086" s="27"/>
      <c r="F1086" s="606"/>
      <c r="G1086" s="428"/>
      <c r="H1086" s="430"/>
      <c r="I1086" s="430"/>
      <c r="J1086" s="430"/>
      <c r="K1086" s="433"/>
      <c r="L1086" s="788"/>
    </row>
    <row r="1087" spans="1:16" s="25" customFormat="1" ht="18.75" customHeight="1" x14ac:dyDescent="0.3">
      <c r="B1087" s="1144"/>
      <c r="C1087" s="20"/>
      <c r="D1087" s="20"/>
      <c r="E1087" s="27"/>
      <c r="F1087" s="606"/>
      <c r="G1087" s="428"/>
      <c r="H1087" s="1146"/>
      <c r="I1087" s="430"/>
      <c r="J1087" s="430"/>
      <c r="K1087" s="433"/>
      <c r="L1087" s="788"/>
    </row>
    <row r="1088" spans="1:16" s="25" customFormat="1" ht="18.75" customHeight="1" x14ac:dyDescent="0.3">
      <c r="A1088" s="28" t="s">
        <v>120</v>
      </c>
      <c r="B1088" s="29" t="s">
        <v>121</v>
      </c>
      <c r="C1088" s="1611" t="s">
        <v>122</v>
      </c>
      <c r="D1088" s="1611"/>
      <c r="E1088" s="1611"/>
      <c r="F1088" s="606"/>
      <c r="G1088" s="434" t="s">
        <v>120</v>
      </c>
      <c r="H1088" s="435" t="s">
        <v>121</v>
      </c>
      <c r="I1088" s="1630" t="s">
        <v>123</v>
      </c>
      <c r="J1088" s="1630"/>
      <c r="K1088" s="1630"/>
      <c r="L1088" s="788"/>
    </row>
    <row r="1089" spans="1:12" s="25" customFormat="1" ht="18.75" customHeight="1" x14ac:dyDescent="0.3">
      <c r="A1089" s="28" t="s">
        <v>124</v>
      </c>
      <c r="B1089" s="28" t="s">
        <v>265</v>
      </c>
      <c r="C1089" s="29" t="s">
        <v>125</v>
      </c>
      <c r="D1089" s="1145" t="s">
        <v>126</v>
      </c>
      <c r="E1089" s="1145" t="s">
        <v>127</v>
      </c>
      <c r="F1089" s="606"/>
      <c r="G1089" s="434" t="s">
        <v>124</v>
      </c>
      <c r="H1089" s="434" t="s">
        <v>265</v>
      </c>
      <c r="I1089" s="435" t="s">
        <v>125</v>
      </c>
      <c r="J1089" s="1143" t="s">
        <v>126</v>
      </c>
      <c r="K1089" s="1143" t="s">
        <v>127</v>
      </c>
      <c r="L1089" s="788"/>
    </row>
    <row r="1090" spans="1:12" s="50" customFormat="1" x14ac:dyDescent="0.3">
      <c r="A1090" s="1145">
        <v>1</v>
      </c>
      <c r="B1090" s="6" t="s">
        <v>74</v>
      </c>
      <c r="C1090" s="2" t="s">
        <v>17</v>
      </c>
      <c r="D1090" s="3">
        <v>140</v>
      </c>
      <c r="E1090" s="3">
        <v>334</v>
      </c>
      <c r="F1090" s="606"/>
      <c r="G1090" s="1143">
        <v>1</v>
      </c>
      <c r="H1090" s="437" t="s">
        <v>74</v>
      </c>
      <c r="I1090" s="438" t="s">
        <v>17</v>
      </c>
      <c r="J1090" s="439">
        <v>140</v>
      </c>
      <c r="K1090" s="439">
        <v>276</v>
      </c>
      <c r="L1090" s="786"/>
    </row>
    <row r="1091" spans="1:12" s="257" customFormat="1" x14ac:dyDescent="0.3">
      <c r="A1091" s="1145" t="s">
        <v>3</v>
      </c>
      <c r="B1091" s="437" t="s">
        <v>258</v>
      </c>
      <c r="C1091" s="438" t="s">
        <v>14</v>
      </c>
      <c r="D1091" s="439">
        <v>17</v>
      </c>
      <c r="E1091" s="439">
        <v>27.6</v>
      </c>
      <c r="F1091" s="1151"/>
      <c r="G1091" s="1143" t="s">
        <v>3</v>
      </c>
      <c r="H1091" s="437" t="s">
        <v>258</v>
      </c>
      <c r="I1091" s="438" t="s">
        <v>14</v>
      </c>
      <c r="J1091" s="439">
        <v>17</v>
      </c>
      <c r="K1091" s="439">
        <v>27.6</v>
      </c>
      <c r="L1091" s="791"/>
    </row>
    <row r="1092" spans="1:12" s="25" customFormat="1" x14ac:dyDescent="0.3">
      <c r="A1092" s="5">
        <v>3</v>
      </c>
      <c r="B1092" s="437" t="s">
        <v>114</v>
      </c>
      <c r="C1092" s="438" t="s">
        <v>2</v>
      </c>
      <c r="D1092" s="439">
        <v>6</v>
      </c>
      <c r="E1092" s="439">
        <v>28</v>
      </c>
      <c r="F1092" s="1151"/>
      <c r="G1092" s="436">
        <v>3</v>
      </c>
      <c r="H1092" s="437" t="s">
        <v>114</v>
      </c>
      <c r="I1092" s="438" t="s">
        <v>2</v>
      </c>
      <c r="J1092" s="439">
        <v>6</v>
      </c>
      <c r="K1092" s="439">
        <v>28</v>
      </c>
      <c r="L1092" s="788"/>
    </row>
    <row r="1093" spans="1:12" s="50" customFormat="1" x14ac:dyDescent="0.3">
      <c r="A1093" s="1145" t="s">
        <v>77</v>
      </c>
      <c r="B1093" s="437" t="s">
        <v>107</v>
      </c>
      <c r="C1093" s="438" t="s">
        <v>14</v>
      </c>
      <c r="D1093" s="439">
        <v>3.4</v>
      </c>
      <c r="E1093" s="439">
        <v>93.2</v>
      </c>
      <c r="F1093" s="1151"/>
      <c r="G1093" s="1143" t="s">
        <v>77</v>
      </c>
      <c r="H1093" s="437" t="s">
        <v>107</v>
      </c>
      <c r="I1093" s="438" t="s">
        <v>14</v>
      </c>
      <c r="J1093" s="439">
        <v>3.4</v>
      </c>
      <c r="K1093" s="439">
        <v>93.2</v>
      </c>
      <c r="L1093" s="786"/>
    </row>
    <row r="1094" spans="1:12" s="50" customFormat="1" x14ac:dyDescent="0.3">
      <c r="A1094" s="1145" t="s">
        <v>23</v>
      </c>
      <c r="B1094" s="437" t="s">
        <v>93</v>
      </c>
      <c r="C1094" s="438" t="s">
        <v>2</v>
      </c>
      <c r="D1094" s="439">
        <v>50</v>
      </c>
      <c r="E1094" s="439">
        <v>92</v>
      </c>
      <c r="F1094" s="1154"/>
      <c r="G1094" s="1143" t="s">
        <v>23</v>
      </c>
      <c r="H1094" s="437" t="s">
        <v>93</v>
      </c>
      <c r="I1094" s="438" t="s">
        <v>2</v>
      </c>
      <c r="J1094" s="439">
        <v>50</v>
      </c>
      <c r="K1094" s="439">
        <v>92</v>
      </c>
      <c r="L1094" s="786"/>
    </row>
    <row r="1095" spans="1:12" s="25" customFormat="1" x14ac:dyDescent="0.3">
      <c r="A1095" s="5">
        <v>6</v>
      </c>
      <c r="B1095" s="437" t="s">
        <v>262</v>
      </c>
      <c r="C1095" s="438" t="s">
        <v>5</v>
      </c>
      <c r="D1095" s="439">
        <v>55</v>
      </c>
      <c r="E1095" s="439">
        <v>168</v>
      </c>
      <c r="F1095" s="1177"/>
      <c r="G1095" s="436">
        <v>6</v>
      </c>
      <c r="H1095" s="437" t="s">
        <v>262</v>
      </c>
      <c r="I1095" s="438" t="s">
        <v>5</v>
      </c>
      <c r="J1095" s="439">
        <v>55</v>
      </c>
      <c r="K1095" s="439">
        <v>168</v>
      </c>
      <c r="L1095" s="788" t="s">
        <v>473</v>
      </c>
    </row>
    <row r="1096" spans="1:12" s="25" customFormat="1" x14ac:dyDescent="0.3">
      <c r="A1096" s="5"/>
      <c r="B1096" s="437"/>
      <c r="C1096" s="438"/>
      <c r="D1096" s="439"/>
      <c r="E1096" s="439"/>
      <c r="F1096" s="1178"/>
      <c r="G1096" s="436"/>
      <c r="H1096" s="437"/>
      <c r="I1096" s="438"/>
      <c r="J1096" s="439"/>
      <c r="K1096" s="439"/>
      <c r="L1096" s="788"/>
    </row>
    <row r="1097" spans="1:12" s="25" customFormat="1" x14ac:dyDescent="0.3">
      <c r="A1097" s="5"/>
      <c r="B1097" s="437"/>
      <c r="C1097" s="438"/>
      <c r="D1097" s="439"/>
      <c r="E1097" s="439"/>
      <c r="F1097" s="1179"/>
      <c r="G1097" s="436"/>
      <c r="H1097" s="437"/>
      <c r="I1097" s="438"/>
      <c r="J1097" s="439"/>
      <c r="K1097" s="439"/>
      <c r="L1097" s="788"/>
    </row>
    <row r="1098" spans="1:12" s="25" customFormat="1" x14ac:dyDescent="0.3">
      <c r="A1098" s="5"/>
      <c r="B1098" s="437"/>
      <c r="C1098" s="438" t="s">
        <v>128</v>
      </c>
      <c r="D1098" s="439">
        <f>SUM(D1090:D1096)</f>
        <v>271.39999999999998</v>
      </c>
      <c r="E1098" s="439">
        <f>SUM(E1090:E1096)</f>
        <v>742.8</v>
      </c>
      <c r="F1098" s="1179"/>
      <c r="G1098" s="436"/>
      <c r="H1098" s="437"/>
      <c r="I1098" s="438" t="s">
        <v>128</v>
      </c>
      <c r="J1098" s="439">
        <f>SUM(J1090:J1096)</f>
        <v>271.39999999999998</v>
      </c>
      <c r="K1098" s="439">
        <f>SUM(K1090:K1096)</f>
        <v>684.8</v>
      </c>
      <c r="L1098" s="788"/>
    </row>
    <row r="1099" spans="1:12" s="25" customFormat="1" hidden="1" x14ac:dyDescent="0.3">
      <c r="A1099" s="5"/>
      <c r="B1099" s="437"/>
      <c r="C1099" s="438"/>
      <c r="D1099" s="439"/>
      <c r="E1099" s="439"/>
      <c r="F1099" s="1179"/>
      <c r="G1099" s="436"/>
      <c r="H1099" s="437"/>
      <c r="I1099" s="438"/>
      <c r="J1099" s="439"/>
      <c r="K1099" s="439"/>
      <c r="L1099" s="788"/>
    </row>
    <row r="1100" spans="1:12" s="25" customFormat="1" hidden="1" x14ac:dyDescent="0.3">
      <c r="A1100" s="5">
        <v>1</v>
      </c>
      <c r="B1100" s="437" t="s">
        <v>1</v>
      </c>
      <c r="C1100" s="438" t="s">
        <v>5</v>
      </c>
      <c r="D1100" s="439">
        <v>200</v>
      </c>
      <c r="E1100" s="439">
        <v>86</v>
      </c>
      <c r="F1100" s="1179"/>
      <c r="G1100" s="436">
        <v>1</v>
      </c>
      <c r="H1100" s="437" t="s">
        <v>1</v>
      </c>
      <c r="I1100" s="438" t="s">
        <v>5</v>
      </c>
      <c r="J1100" s="439">
        <v>200</v>
      </c>
      <c r="K1100" s="439">
        <v>86</v>
      </c>
      <c r="L1100" s="788"/>
    </row>
    <row r="1101" spans="1:12" s="25" customFormat="1" hidden="1" x14ac:dyDescent="0.3">
      <c r="A1101" s="5">
        <v>2</v>
      </c>
      <c r="B1101" s="437" t="s">
        <v>238</v>
      </c>
      <c r="C1101" s="438" t="s">
        <v>251</v>
      </c>
      <c r="D1101" s="439">
        <v>225</v>
      </c>
      <c r="E1101" s="439">
        <v>114</v>
      </c>
      <c r="F1101" s="1179"/>
      <c r="G1101" s="436">
        <v>2</v>
      </c>
      <c r="H1101" s="437" t="s">
        <v>238</v>
      </c>
      <c r="I1101" s="438" t="s">
        <v>251</v>
      </c>
      <c r="J1101" s="439">
        <v>225</v>
      </c>
      <c r="K1101" s="439">
        <v>114</v>
      </c>
      <c r="L1101" s="788"/>
    </row>
    <row r="1102" spans="1:12" s="25" customFormat="1" hidden="1" x14ac:dyDescent="0.3">
      <c r="A1102" s="5">
        <v>3</v>
      </c>
      <c r="B1102" s="437" t="s">
        <v>93</v>
      </c>
      <c r="C1102" s="438" t="s">
        <v>5</v>
      </c>
      <c r="D1102" s="439">
        <v>135</v>
      </c>
      <c r="E1102" s="439">
        <v>94.25</v>
      </c>
      <c r="F1102" s="1179"/>
      <c r="G1102" s="436">
        <v>3</v>
      </c>
      <c r="H1102" s="437" t="s">
        <v>93</v>
      </c>
      <c r="I1102" s="438" t="s">
        <v>5</v>
      </c>
      <c r="J1102" s="439">
        <v>135</v>
      </c>
      <c r="K1102" s="439">
        <v>94.25</v>
      </c>
      <c r="L1102" s="788"/>
    </row>
    <row r="1103" spans="1:12" s="25" customFormat="1" hidden="1" x14ac:dyDescent="0.3">
      <c r="A1103" s="5">
        <v>4</v>
      </c>
      <c r="B1103" s="437" t="s">
        <v>253</v>
      </c>
      <c r="C1103" s="438" t="s">
        <v>218</v>
      </c>
      <c r="D1103" s="439">
        <v>125</v>
      </c>
      <c r="E1103" s="439">
        <v>146.4</v>
      </c>
      <c r="F1103" s="1179"/>
      <c r="G1103" s="436">
        <v>4</v>
      </c>
      <c r="H1103" s="437" t="s">
        <v>253</v>
      </c>
      <c r="I1103" s="438" t="s">
        <v>218</v>
      </c>
      <c r="J1103" s="439">
        <v>125</v>
      </c>
      <c r="K1103" s="439">
        <v>146.4</v>
      </c>
      <c r="L1103" s="788"/>
    </row>
    <row r="1104" spans="1:12" s="25" customFormat="1" hidden="1" x14ac:dyDescent="0.3">
      <c r="A1104" s="5">
        <v>5</v>
      </c>
      <c r="B1104" s="437" t="s">
        <v>255</v>
      </c>
      <c r="C1104" s="438" t="s">
        <v>218</v>
      </c>
      <c r="D1104" s="439">
        <v>80</v>
      </c>
      <c r="E1104" s="439">
        <v>105.16</v>
      </c>
      <c r="F1104" s="1179"/>
      <c r="G1104" s="436">
        <v>5</v>
      </c>
      <c r="H1104" s="437" t="s">
        <v>255</v>
      </c>
      <c r="I1104" s="438" t="s">
        <v>218</v>
      </c>
      <c r="J1104" s="439">
        <v>80</v>
      </c>
      <c r="K1104" s="439">
        <v>105.16</v>
      </c>
      <c r="L1104" s="788"/>
    </row>
    <row r="1105" spans="1:12" s="25" customFormat="1" hidden="1" x14ac:dyDescent="0.3">
      <c r="A1105" s="5">
        <v>6</v>
      </c>
      <c r="B1105" s="437" t="s">
        <v>252</v>
      </c>
      <c r="C1105" s="438" t="s">
        <v>251</v>
      </c>
      <c r="D1105" s="439">
        <v>105</v>
      </c>
      <c r="E1105" s="439">
        <v>142</v>
      </c>
      <c r="F1105" s="1179"/>
      <c r="G1105" s="436">
        <v>6</v>
      </c>
      <c r="H1105" s="437" t="s">
        <v>252</v>
      </c>
      <c r="I1105" s="438" t="s">
        <v>251</v>
      </c>
      <c r="J1105" s="439">
        <v>105</v>
      </c>
      <c r="K1105" s="439">
        <v>142</v>
      </c>
      <c r="L1105" s="788"/>
    </row>
    <row r="1106" spans="1:12" s="25" customFormat="1" hidden="1" x14ac:dyDescent="0.3">
      <c r="A1106" s="5">
        <v>7</v>
      </c>
      <c r="B1106" s="437" t="s">
        <v>254</v>
      </c>
      <c r="C1106" s="438" t="s">
        <v>218</v>
      </c>
      <c r="D1106" s="439">
        <v>120</v>
      </c>
      <c r="E1106" s="439">
        <v>144</v>
      </c>
      <c r="F1106" s="1179"/>
      <c r="G1106" s="436">
        <v>7</v>
      </c>
      <c r="H1106" s="437" t="s">
        <v>254</v>
      </c>
      <c r="I1106" s="438" t="s">
        <v>218</v>
      </c>
      <c r="J1106" s="439">
        <v>120</v>
      </c>
      <c r="K1106" s="439">
        <v>144</v>
      </c>
      <c r="L1106" s="788"/>
    </row>
    <row r="1107" spans="1:12" s="25" customFormat="1" hidden="1" x14ac:dyDescent="0.3">
      <c r="A1107" s="5">
        <v>8</v>
      </c>
      <c r="B1107" s="437" t="s">
        <v>31</v>
      </c>
      <c r="C1107" s="438" t="s">
        <v>5</v>
      </c>
      <c r="D1107" s="439">
        <v>55</v>
      </c>
      <c r="E1107" s="439">
        <v>88</v>
      </c>
      <c r="F1107" s="1179"/>
      <c r="G1107" s="436">
        <v>8</v>
      </c>
      <c r="H1107" s="437" t="s">
        <v>31</v>
      </c>
      <c r="I1107" s="438" t="s">
        <v>5</v>
      </c>
      <c r="J1107" s="439">
        <v>55</v>
      </c>
      <c r="K1107" s="439">
        <v>88</v>
      </c>
      <c r="L1107" s="788"/>
    </row>
    <row r="1108" spans="1:12" s="50" customFormat="1" hidden="1" x14ac:dyDescent="0.3">
      <c r="A1108" s="1145"/>
      <c r="B1108" s="453"/>
      <c r="C1108" s="1143"/>
      <c r="D1108" s="454"/>
      <c r="E1108" s="454"/>
      <c r="F1108" s="1179"/>
      <c r="G1108" s="1143"/>
      <c r="H1108" s="453"/>
      <c r="I1108" s="1143"/>
      <c r="J1108" s="454"/>
      <c r="K1108" s="454"/>
      <c r="L1108" s="792"/>
    </row>
    <row r="1109" spans="1:12" s="25" customFormat="1" hidden="1" x14ac:dyDescent="0.3">
      <c r="A1109" s="5"/>
      <c r="B1109" s="437"/>
      <c r="C1109" s="438" t="s">
        <v>128</v>
      </c>
      <c r="D1109" s="439">
        <v>1045</v>
      </c>
      <c r="E1109" s="439">
        <v>919.81</v>
      </c>
      <c r="F1109" s="1179"/>
      <c r="G1109" s="436"/>
      <c r="H1109" s="437"/>
      <c r="I1109" s="438" t="s">
        <v>128</v>
      </c>
      <c r="J1109" s="439">
        <v>1045</v>
      </c>
      <c r="K1109" s="439">
        <v>919.81</v>
      </c>
      <c r="L1109" s="788"/>
    </row>
    <row r="1110" spans="1:12" s="25" customFormat="1" hidden="1" x14ac:dyDescent="0.3">
      <c r="A1110" s="5"/>
      <c r="B1110" s="437"/>
      <c r="C1110" s="438"/>
      <c r="D1110" s="439"/>
      <c r="E1110" s="439"/>
      <c r="F1110" s="1179"/>
      <c r="G1110" s="436"/>
      <c r="H1110" s="437"/>
      <c r="I1110" s="438"/>
      <c r="J1110" s="439"/>
      <c r="K1110" s="439"/>
      <c r="L1110" s="788"/>
    </row>
    <row r="1111" spans="1:12" s="25" customFormat="1" x14ac:dyDescent="0.3">
      <c r="A1111" s="5"/>
      <c r="B1111" s="437"/>
      <c r="C1111" s="438"/>
      <c r="D1111" s="439"/>
      <c r="E1111" s="439"/>
      <c r="F1111" s="1179"/>
      <c r="G1111" s="436"/>
      <c r="H1111" s="437"/>
      <c r="I1111" s="438"/>
      <c r="J1111" s="439"/>
      <c r="K1111" s="439"/>
      <c r="L1111" s="788"/>
    </row>
    <row r="1112" spans="1:12" s="25" customFormat="1" x14ac:dyDescent="0.3">
      <c r="A1112" s="5"/>
      <c r="B1112" s="437"/>
      <c r="C1112" s="438"/>
      <c r="D1112" s="439"/>
      <c r="E1112" s="439"/>
      <c r="F1112" s="1179"/>
      <c r="G1112" s="436"/>
      <c r="H1112" s="437"/>
      <c r="I1112" s="438"/>
      <c r="J1112" s="439"/>
      <c r="K1112" s="439"/>
      <c r="L1112" s="788"/>
    </row>
    <row r="1113" spans="1:12" s="25" customFormat="1" x14ac:dyDescent="0.3">
      <c r="A1113" s="28" t="s">
        <v>124</v>
      </c>
      <c r="B1113" s="439" t="s">
        <v>259</v>
      </c>
      <c r="C1113" s="438" t="s">
        <v>125</v>
      </c>
      <c r="D1113" s="439" t="s">
        <v>126</v>
      </c>
      <c r="E1113" s="439" t="s">
        <v>127</v>
      </c>
      <c r="F1113" s="1179"/>
      <c r="G1113" s="434" t="s">
        <v>124</v>
      </c>
      <c r="H1113" s="439" t="s">
        <v>247</v>
      </c>
      <c r="I1113" s="438" t="s">
        <v>125</v>
      </c>
      <c r="J1113" s="439" t="s">
        <v>126</v>
      </c>
      <c r="K1113" s="439" t="s">
        <v>127</v>
      </c>
      <c r="L1113" s="788"/>
    </row>
    <row r="1114" spans="1:12" s="50" customFormat="1" ht="18.75" customHeight="1" x14ac:dyDescent="0.3">
      <c r="A1114" s="1145" t="s">
        <v>8</v>
      </c>
      <c r="B1114" s="437" t="s">
        <v>88</v>
      </c>
      <c r="C1114" s="438" t="s">
        <v>9</v>
      </c>
      <c r="D1114" s="439">
        <v>60</v>
      </c>
      <c r="E1114" s="439">
        <v>133.25</v>
      </c>
      <c r="F1114" s="1151"/>
      <c r="G1114" s="1143" t="s">
        <v>8</v>
      </c>
      <c r="H1114" s="437" t="s">
        <v>88</v>
      </c>
      <c r="I1114" s="438" t="s">
        <v>9</v>
      </c>
      <c r="J1114" s="439">
        <v>60</v>
      </c>
      <c r="K1114" s="439">
        <v>133.25</v>
      </c>
      <c r="L1114" s="792"/>
    </row>
    <row r="1115" spans="1:12" s="25" customFormat="1" ht="19.5" customHeight="1" x14ac:dyDescent="0.3">
      <c r="A1115" s="1145">
        <v>2</v>
      </c>
      <c r="B1115" s="437" t="s">
        <v>26</v>
      </c>
      <c r="C1115" s="438" t="s">
        <v>28</v>
      </c>
      <c r="D1115" s="439">
        <v>60</v>
      </c>
      <c r="E1115" s="439">
        <v>121.9</v>
      </c>
      <c r="F1115" s="1151"/>
      <c r="G1115" s="1143" t="s">
        <v>3</v>
      </c>
      <c r="H1115" s="437" t="s">
        <v>27</v>
      </c>
      <c r="I1115" s="438" t="s">
        <v>7</v>
      </c>
      <c r="J1115" s="439">
        <v>85</v>
      </c>
      <c r="K1115" s="439">
        <v>223</v>
      </c>
      <c r="L1115" s="788"/>
    </row>
    <row r="1116" spans="1:12" s="50" customFormat="1" x14ac:dyDescent="0.3">
      <c r="A1116" s="1145" t="s">
        <v>0</v>
      </c>
      <c r="B1116" s="437" t="s">
        <v>278</v>
      </c>
      <c r="C1116" s="438" t="s">
        <v>17</v>
      </c>
      <c r="D1116" s="439">
        <v>20</v>
      </c>
      <c r="E1116" s="439">
        <v>213.71</v>
      </c>
      <c r="F1116" s="1151"/>
      <c r="G1116" s="1143" t="s">
        <v>0</v>
      </c>
      <c r="H1116" s="437" t="s">
        <v>278</v>
      </c>
      <c r="I1116" s="438" t="s">
        <v>44</v>
      </c>
      <c r="J1116" s="439">
        <v>25</v>
      </c>
      <c r="K1116" s="439">
        <v>256.45</v>
      </c>
      <c r="L1116" s="786"/>
    </row>
    <row r="1117" spans="1:12" s="50" customFormat="1" x14ac:dyDescent="0.3">
      <c r="A1117" s="1145" t="s">
        <v>77</v>
      </c>
      <c r="B1117" s="437" t="s">
        <v>243</v>
      </c>
      <c r="C1117" s="438" t="s">
        <v>22</v>
      </c>
      <c r="D1117" s="439">
        <v>24</v>
      </c>
      <c r="E1117" s="439">
        <v>3.9199999999999995</v>
      </c>
      <c r="F1117" s="1178"/>
      <c r="G1117" s="1143" t="s">
        <v>77</v>
      </c>
      <c r="H1117" s="437" t="s">
        <v>243</v>
      </c>
      <c r="I1117" s="438" t="s">
        <v>22</v>
      </c>
      <c r="J1117" s="439">
        <v>24</v>
      </c>
      <c r="K1117" s="439">
        <v>3.9199999999999995</v>
      </c>
      <c r="L1117" s="786"/>
    </row>
    <row r="1118" spans="1:12" s="50" customFormat="1" x14ac:dyDescent="0.3">
      <c r="A1118" s="1145" t="s">
        <v>23</v>
      </c>
      <c r="B1118" s="437" t="s">
        <v>144</v>
      </c>
      <c r="C1118" s="438" t="s">
        <v>2</v>
      </c>
      <c r="D1118" s="439">
        <v>15</v>
      </c>
      <c r="E1118" s="439">
        <v>88</v>
      </c>
      <c r="F1118" s="1154"/>
      <c r="G1118" s="1143" t="s">
        <v>23</v>
      </c>
      <c r="H1118" s="437" t="s">
        <v>144</v>
      </c>
      <c r="I1118" s="438" t="s">
        <v>2</v>
      </c>
      <c r="J1118" s="439">
        <v>15</v>
      </c>
      <c r="K1118" s="439">
        <v>88</v>
      </c>
      <c r="L1118" s="786"/>
    </row>
    <row r="1119" spans="1:12" s="50" customFormat="1" x14ac:dyDescent="0.3">
      <c r="A1119" s="1145" t="s">
        <v>51</v>
      </c>
      <c r="B1119" s="437" t="s">
        <v>107</v>
      </c>
      <c r="C1119" s="438" t="s">
        <v>14</v>
      </c>
      <c r="D1119" s="439">
        <v>3.4</v>
      </c>
      <c r="E1119" s="439">
        <v>93.2</v>
      </c>
      <c r="F1119" s="1179"/>
      <c r="G1119" s="1143" t="s">
        <v>51</v>
      </c>
      <c r="H1119" s="437" t="s">
        <v>107</v>
      </c>
      <c r="I1119" s="438" t="s">
        <v>14</v>
      </c>
      <c r="J1119" s="439">
        <v>3.4</v>
      </c>
      <c r="K1119" s="439">
        <v>93.2</v>
      </c>
      <c r="L1119" s="786"/>
    </row>
    <row r="1120" spans="1:12" s="50" customFormat="1" x14ac:dyDescent="0.3">
      <c r="A1120" s="1145" t="s">
        <v>15</v>
      </c>
      <c r="B1120" s="437" t="s">
        <v>108</v>
      </c>
      <c r="C1120" s="438" t="s">
        <v>65</v>
      </c>
      <c r="D1120" s="439">
        <v>1.2</v>
      </c>
      <c r="E1120" s="439">
        <v>21.5</v>
      </c>
      <c r="F1120" s="1178"/>
      <c r="G1120" s="1143" t="s">
        <v>15</v>
      </c>
      <c r="H1120" s="437" t="s">
        <v>108</v>
      </c>
      <c r="I1120" s="438" t="s">
        <v>65</v>
      </c>
      <c r="J1120" s="439">
        <v>1.2</v>
      </c>
      <c r="K1120" s="439">
        <v>21.5</v>
      </c>
      <c r="L1120" s="786"/>
    </row>
    <row r="1121" spans="1:12" s="50" customFormat="1" x14ac:dyDescent="0.3">
      <c r="A1121" s="1145"/>
      <c r="B1121" s="437"/>
      <c r="C1121" s="438"/>
      <c r="D1121" s="439"/>
      <c r="E1121" s="439"/>
      <c r="F1121" s="1178"/>
      <c r="G1121" s="1143"/>
      <c r="H1121" s="437"/>
      <c r="I1121" s="438"/>
      <c r="J1121" s="439"/>
      <c r="K1121" s="439"/>
      <c r="L1121" s="786"/>
    </row>
    <row r="1122" spans="1:12" s="50" customFormat="1" x14ac:dyDescent="0.3">
      <c r="A1122" s="1145"/>
      <c r="B1122" s="437"/>
      <c r="C1122" s="438"/>
      <c r="D1122" s="439"/>
      <c r="E1122" s="439"/>
      <c r="F1122" s="1178"/>
      <c r="G1122" s="1143"/>
      <c r="H1122" s="437"/>
      <c r="I1122" s="438"/>
      <c r="J1122" s="439"/>
      <c r="K1122" s="439"/>
      <c r="L1122" s="786"/>
    </row>
    <row r="1123" spans="1:12" s="25" customFormat="1" x14ac:dyDescent="0.3">
      <c r="A1123" s="1145"/>
      <c r="B1123" s="437"/>
      <c r="C1123" s="438" t="s">
        <v>128</v>
      </c>
      <c r="D1123" s="439">
        <f>SUM(D1114:D1122)</f>
        <v>183.6</v>
      </c>
      <c r="E1123" s="439">
        <f>SUM(E1114:E1122)</f>
        <v>675.48</v>
      </c>
      <c r="F1123" s="1150"/>
      <c r="G1123" s="1143"/>
      <c r="H1123" s="437"/>
      <c r="I1123" s="438" t="s">
        <v>128</v>
      </c>
      <c r="J1123" s="439">
        <f>SUM(J1114:J1122)</f>
        <v>213.6</v>
      </c>
      <c r="K1123" s="439">
        <f>SUM(K1114:K1122)</f>
        <v>819.32</v>
      </c>
      <c r="L1123" s="788"/>
    </row>
    <row r="1124" spans="1:12" s="25" customFormat="1" x14ac:dyDescent="0.3">
      <c r="A1124" s="5"/>
      <c r="B1124" s="437"/>
      <c r="C1124" s="438"/>
      <c r="D1124" s="439"/>
      <c r="E1124" s="439"/>
      <c r="F1124" s="1150"/>
      <c r="G1124" s="436"/>
      <c r="H1124" s="437"/>
      <c r="I1124" s="438"/>
      <c r="J1124" s="439"/>
      <c r="K1124" s="439"/>
      <c r="L1124" s="788"/>
    </row>
    <row r="1125" spans="1:12" s="25" customFormat="1" x14ac:dyDescent="0.3">
      <c r="A1125" s="5"/>
      <c r="B1125" s="437"/>
      <c r="C1125" s="438"/>
      <c r="D1125" s="439"/>
      <c r="E1125" s="439"/>
      <c r="F1125" s="1150"/>
      <c r="G1125" s="436"/>
      <c r="H1125" s="437"/>
      <c r="I1125" s="438"/>
      <c r="J1125" s="439"/>
      <c r="K1125" s="439"/>
      <c r="L1125" s="788"/>
    </row>
    <row r="1126" spans="1:12" s="25" customFormat="1" x14ac:dyDescent="0.3">
      <c r="A1126" s="1145"/>
      <c r="B1126" s="437"/>
      <c r="C1126" s="438" t="s">
        <v>136</v>
      </c>
      <c r="D1126" s="439">
        <f>+D1123+D1098</f>
        <v>455</v>
      </c>
      <c r="E1126" s="439">
        <f>+E1123+E1098</f>
        <v>1418.28</v>
      </c>
      <c r="F1126" s="1150"/>
      <c r="G1126" s="439"/>
      <c r="H1126" s="439"/>
      <c r="I1126" s="439" t="s">
        <v>136</v>
      </c>
      <c r="J1126" s="439">
        <f>+J1123+J1098</f>
        <v>485</v>
      </c>
      <c r="K1126" s="439">
        <f>+K1123+K1098</f>
        <v>1504.12</v>
      </c>
      <c r="L1126" s="788"/>
    </row>
    <row r="1127" spans="1:12" s="25" customFormat="1" ht="18.75" customHeight="1" x14ac:dyDescent="0.3">
      <c r="B1127" s="430"/>
      <c r="C1127" s="430"/>
      <c r="D1127" s="428"/>
      <c r="E1127" s="431"/>
      <c r="F1127" s="1150"/>
      <c r="G1127" s="428"/>
      <c r="H1127" s="430"/>
      <c r="I1127" s="430"/>
      <c r="J1127" s="428"/>
      <c r="K1127" s="431"/>
      <c r="L1127" s="788"/>
    </row>
    <row r="1128" spans="1:12" s="25" customFormat="1" ht="18.75" customHeight="1" x14ac:dyDescent="0.3">
      <c r="B1128" s="430"/>
      <c r="C1128" s="430"/>
      <c r="D1128" s="428"/>
      <c r="E1128" s="431"/>
      <c r="F1128" s="1151"/>
      <c r="G1128" s="428"/>
      <c r="H1128" s="430"/>
      <c r="I1128" s="430"/>
      <c r="J1128" s="428"/>
      <c r="K1128" s="431"/>
      <c r="L1128" s="788"/>
    </row>
    <row r="1129" spans="1:12" s="25" customFormat="1" x14ac:dyDescent="0.3">
      <c r="A1129" s="461"/>
      <c r="B1129" s="487"/>
      <c r="C1129" s="487"/>
      <c r="D1129" s="487"/>
      <c r="E1129" s="487"/>
      <c r="F1129" s="1152"/>
      <c r="G1129" s="440"/>
      <c r="H1129" s="489"/>
      <c r="I1129" s="489"/>
      <c r="J1129" s="489"/>
      <c r="K1129" s="489"/>
      <c r="L1129" s="788"/>
    </row>
    <row r="1130" spans="1:12" s="25" customFormat="1" x14ac:dyDescent="0.3">
      <c r="A1130" s="461"/>
      <c r="B1130" s="440"/>
      <c r="C1130" s="488"/>
      <c r="D1130" s="489"/>
      <c r="E1130" s="489"/>
      <c r="F1130" s="1153"/>
      <c r="G1130" s="489"/>
      <c r="H1130" s="489"/>
      <c r="I1130" s="489"/>
      <c r="J1130" s="489"/>
      <c r="K1130" s="489"/>
      <c r="L1130" s="788"/>
    </row>
    <row r="1131" spans="1:12" s="25" customFormat="1" ht="18.75" customHeight="1" x14ac:dyDescent="0.3">
      <c r="B1131" s="441" t="s">
        <v>130</v>
      </c>
      <c r="C1131" s="428"/>
      <c r="D1131" s="442" t="s">
        <v>131</v>
      </c>
      <c r="E1131" s="430"/>
      <c r="F1131" s="1151"/>
      <c r="G1131" s="428"/>
      <c r="H1131" s="441" t="s">
        <v>130</v>
      </c>
      <c r="I1131" s="428"/>
      <c r="J1131" s="442" t="s">
        <v>131</v>
      </c>
      <c r="K1131" s="430"/>
      <c r="L1131" s="788"/>
    </row>
    <row r="1132" spans="1:12" s="25" customFormat="1" ht="51.75" customHeight="1" x14ac:dyDescent="0.3">
      <c r="B1132" s="443" t="s">
        <v>132</v>
      </c>
      <c r="C1132" s="428"/>
      <c r="D1132" s="443" t="s">
        <v>140</v>
      </c>
      <c r="E1132" s="444"/>
      <c r="F1132" s="1151"/>
      <c r="G1132" s="428"/>
      <c r="H1132" s="443" t="s">
        <v>139</v>
      </c>
      <c r="I1132" s="428"/>
      <c r="J1132" s="443" t="s">
        <v>140</v>
      </c>
      <c r="K1132" s="444"/>
      <c r="L1132" s="788"/>
    </row>
    <row r="1133" spans="1:12" s="25" customFormat="1" x14ac:dyDescent="0.3">
      <c r="B1133" s="20"/>
      <c r="C1133" s="20"/>
      <c r="D1133" s="20"/>
      <c r="E1133" s="20"/>
      <c r="F1133" s="656"/>
      <c r="G1133" s="428"/>
      <c r="H1133" s="430"/>
      <c r="I1133" s="430"/>
      <c r="J1133" s="430"/>
      <c r="K1133" s="430"/>
      <c r="L1133" s="788"/>
    </row>
    <row r="1134" spans="1:12" x14ac:dyDescent="0.3">
      <c r="A1134" s="848"/>
      <c r="B1134" s="849"/>
      <c r="C1134" s="849"/>
      <c r="D1134" s="849"/>
      <c r="E1134" s="849"/>
      <c r="F1134" s="606"/>
      <c r="G1134" s="848"/>
      <c r="H1134" s="849"/>
      <c r="I1134" s="849"/>
      <c r="J1134" s="849"/>
      <c r="K1134" s="849"/>
    </row>
    <row r="1135" spans="1:12" s="25" customFormat="1" ht="18.75" customHeight="1" x14ac:dyDescent="0.3">
      <c r="B1135" s="22" t="s">
        <v>115</v>
      </c>
      <c r="C1135" s="20"/>
      <c r="D1135" s="20"/>
      <c r="E1135" s="20"/>
      <c r="F1135" s="606"/>
      <c r="G1135" s="537"/>
      <c r="H1135" s="538" t="s">
        <v>115</v>
      </c>
      <c r="I1135" s="539"/>
      <c r="J1135" s="539"/>
      <c r="K1135" s="539"/>
      <c r="L1135" s="788"/>
    </row>
    <row r="1136" spans="1:12" s="25" customFormat="1" ht="18.75" customHeight="1" x14ac:dyDescent="0.3">
      <c r="B1136" s="22" t="s">
        <v>137</v>
      </c>
      <c r="C1136" s="20"/>
      <c r="D1136" s="20"/>
      <c r="E1136" s="20"/>
      <c r="F1136" s="606"/>
      <c r="G1136" s="537"/>
      <c r="H1136" s="538" t="s">
        <v>138</v>
      </c>
      <c r="I1136" s="539"/>
      <c r="J1136" s="539"/>
      <c r="K1136" s="539"/>
      <c r="L1136" s="788"/>
    </row>
    <row r="1137" spans="1:16" s="25" customFormat="1" ht="18.75" customHeight="1" x14ac:dyDescent="0.3">
      <c r="B1137" s="20"/>
      <c r="C1137" s="20"/>
      <c r="D1137" s="20"/>
      <c r="E1137" s="20"/>
      <c r="F1137" s="606"/>
      <c r="G1137" s="537"/>
      <c r="H1137" s="539"/>
      <c r="I1137" s="539"/>
      <c r="J1137" s="539"/>
      <c r="K1137" s="539"/>
      <c r="L1137" s="788"/>
    </row>
    <row r="1138" spans="1:16" s="25" customFormat="1" ht="18.75" customHeight="1" x14ac:dyDescent="0.3">
      <c r="B1138" s="20"/>
      <c r="C1138" s="20"/>
      <c r="E1138" s="603" t="s">
        <v>116</v>
      </c>
      <c r="F1138" s="606"/>
      <c r="G1138" s="537"/>
      <c r="H1138" s="539"/>
      <c r="I1138" s="539"/>
      <c r="J1138" s="537"/>
      <c r="K1138" s="632" t="s">
        <v>116</v>
      </c>
      <c r="L1138" s="789"/>
      <c r="M1138" s="603"/>
      <c r="N1138" s="603"/>
      <c r="O1138" s="603"/>
      <c r="P1138" s="603"/>
    </row>
    <row r="1139" spans="1:16" s="25" customFormat="1" ht="18.75" customHeight="1" x14ac:dyDescent="0.3">
      <c r="B1139" s="20"/>
      <c r="C1139" s="20"/>
      <c r="E1139" s="603" t="s">
        <v>134</v>
      </c>
      <c r="F1139" s="606"/>
      <c r="G1139" s="537"/>
      <c r="H1139" s="539"/>
      <c r="I1139" s="539"/>
      <c r="J1139" s="537"/>
      <c r="K1139" s="632" t="s">
        <v>134</v>
      </c>
      <c r="L1139" s="789"/>
      <c r="M1139" s="603"/>
      <c r="N1139" s="603"/>
      <c r="O1139" s="603"/>
      <c r="P1139" s="603"/>
    </row>
    <row r="1140" spans="1:16" s="25" customFormat="1" ht="18.75" customHeight="1" x14ac:dyDescent="0.3">
      <c r="B1140" s="20"/>
      <c r="C1140" s="20"/>
      <c r="E1140" s="603" t="s">
        <v>117</v>
      </c>
      <c r="F1140" s="606"/>
      <c r="G1140" s="537"/>
      <c r="H1140" s="539"/>
      <c r="I1140" s="539"/>
      <c r="J1140" s="537"/>
      <c r="K1140" s="632" t="s">
        <v>117</v>
      </c>
      <c r="L1140" s="789"/>
      <c r="M1140" s="603"/>
      <c r="N1140" s="603"/>
      <c r="O1140" s="603"/>
      <c r="P1140" s="603"/>
    </row>
    <row r="1141" spans="1:16" s="25" customFormat="1" ht="18.75" customHeight="1" x14ac:dyDescent="0.3">
      <c r="B1141" s="20"/>
      <c r="C1141" s="20"/>
      <c r="E1141" s="603" t="s">
        <v>417</v>
      </c>
      <c r="F1141" s="606"/>
      <c r="G1141" s="537"/>
      <c r="H1141" s="539"/>
      <c r="I1141" s="539"/>
      <c r="J1141" s="537"/>
      <c r="K1141" s="632" t="s">
        <v>417</v>
      </c>
      <c r="L1141" s="789"/>
      <c r="M1141" s="603"/>
      <c r="N1141" s="603"/>
      <c r="O1141" s="603"/>
      <c r="P1141" s="603"/>
    </row>
    <row r="1142" spans="1:16" s="25" customFormat="1" ht="18.75" customHeight="1" x14ac:dyDescent="0.3">
      <c r="B1142" s="20"/>
      <c r="C1142" s="20"/>
      <c r="D1142" s="20"/>
      <c r="E1142" s="20"/>
      <c r="F1142" s="656"/>
      <c r="G1142" s="537"/>
      <c r="H1142" s="537"/>
      <c r="I1142" s="539"/>
      <c r="J1142" s="539"/>
      <c r="K1142" s="539"/>
      <c r="L1142" s="788"/>
    </row>
    <row r="1143" spans="1:16" s="25" customFormat="1" ht="18.75" customHeight="1" x14ac:dyDescent="0.3">
      <c r="B1143" s="20"/>
      <c r="C1143" s="20"/>
      <c r="D1143" s="20"/>
      <c r="E1143" s="20"/>
      <c r="F1143" s="656"/>
      <c r="G1143" s="537"/>
      <c r="H1143" s="539"/>
      <c r="I1143" s="539"/>
      <c r="J1143" s="539"/>
      <c r="K1143" s="539"/>
      <c r="L1143" s="788"/>
    </row>
    <row r="1144" spans="1:16" s="25" customFormat="1" ht="18.75" customHeight="1" x14ac:dyDescent="0.3">
      <c r="B1144" s="20"/>
      <c r="C1144" s="20"/>
      <c r="D1144" s="20"/>
      <c r="E1144" s="20"/>
      <c r="F1144" s="656"/>
      <c r="G1144" s="537"/>
      <c r="H1144" s="539"/>
      <c r="I1144" s="539"/>
      <c r="J1144" s="539"/>
      <c r="K1144" s="539"/>
      <c r="L1144" s="788"/>
    </row>
    <row r="1145" spans="1:16" s="25" customFormat="1" ht="18.75" customHeight="1" x14ac:dyDescent="0.3">
      <c r="B1145" s="1612" t="s">
        <v>119</v>
      </c>
      <c r="C1145" s="1612"/>
      <c r="D1145" s="1612"/>
      <c r="E1145" s="26"/>
      <c r="F1145" s="606"/>
      <c r="G1145" s="537"/>
      <c r="H1145" s="1616" t="s">
        <v>119</v>
      </c>
      <c r="I1145" s="1616"/>
      <c r="J1145" s="1616"/>
      <c r="K1145" s="541"/>
      <c r="L1145" s="788"/>
    </row>
    <row r="1146" spans="1:16" s="25" customFormat="1" ht="18.75" customHeight="1" x14ac:dyDescent="0.3">
      <c r="B1146" s="1610">
        <v>45409</v>
      </c>
      <c r="C1146" s="1610"/>
      <c r="D1146" s="1610"/>
      <c r="E1146" s="27"/>
      <c r="F1146" s="606"/>
      <c r="G1146" s="537"/>
      <c r="H1146" s="1617">
        <f>B1146</f>
        <v>45409</v>
      </c>
      <c r="I1146" s="1617"/>
      <c r="J1146" s="1617"/>
      <c r="K1146" s="542"/>
      <c r="L1146" s="788"/>
    </row>
    <row r="1147" spans="1:16" s="25" customFormat="1" ht="18.75" customHeight="1" x14ac:dyDescent="0.3">
      <c r="B1147" s="20"/>
      <c r="C1147" s="20"/>
      <c r="D1147" s="20"/>
      <c r="E1147" s="27"/>
      <c r="F1147" s="631"/>
      <c r="G1147" s="537"/>
      <c r="H1147" s="539"/>
      <c r="I1147" s="539"/>
      <c r="J1147" s="539"/>
      <c r="K1147" s="542"/>
      <c r="L1147" s="788"/>
    </row>
    <row r="1148" spans="1:16" s="25" customFormat="1" ht="18.75" customHeight="1" x14ac:dyDescent="0.3">
      <c r="B1148" s="1144"/>
      <c r="C1148" s="20"/>
      <c r="D1148" s="20"/>
      <c r="E1148" s="27"/>
      <c r="F1148" s="631"/>
      <c r="G1148" s="537"/>
      <c r="H1148" s="1148"/>
      <c r="I1148" s="539"/>
      <c r="J1148" s="539"/>
      <c r="K1148" s="542"/>
      <c r="L1148" s="788"/>
    </row>
    <row r="1149" spans="1:16" s="25" customFormat="1" ht="18.75" customHeight="1" x14ac:dyDescent="0.3">
      <c r="A1149" s="28" t="s">
        <v>120</v>
      </c>
      <c r="B1149" s="29" t="s">
        <v>121</v>
      </c>
      <c r="C1149" s="1611" t="s">
        <v>122</v>
      </c>
      <c r="D1149" s="1611"/>
      <c r="E1149" s="1611"/>
      <c r="F1149" s="631"/>
      <c r="G1149" s="543" t="s">
        <v>120</v>
      </c>
      <c r="H1149" s="544" t="s">
        <v>121</v>
      </c>
      <c r="I1149" s="1618" t="s">
        <v>123</v>
      </c>
      <c r="J1149" s="1618"/>
      <c r="K1149" s="1618"/>
      <c r="L1149" s="788"/>
    </row>
    <row r="1150" spans="1:16" s="25" customFormat="1" ht="18.75" customHeight="1" x14ac:dyDescent="0.3">
      <c r="A1150" s="28" t="s">
        <v>124</v>
      </c>
      <c r="B1150" s="28" t="s">
        <v>265</v>
      </c>
      <c r="C1150" s="29" t="s">
        <v>125</v>
      </c>
      <c r="D1150" s="1145" t="s">
        <v>126</v>
      </c>
      <c r="E1150" s="1145" t="s">
        <v>127</v>
      </c>
      <c r="F1150" s="631"/>
      <c r="G1150" s="543" t="s">
        <v>124</v>
      </c>
      <c r="H1150" s="543" t="s">
        <v>265</v>
      </c>
      <c r="I1150" s="544" t="s">
        <v>125</v>
      </c>
      <c r="J1150" s="1149" t="s">
        <v>126</v>
      </c>
      <c r="K1150" s="1149" t="s">
        <v>127</v>
      </c>
      <c r="L1150" s="788"/>
    </row>
    <row r="1151" spans="1:16" s="257" customFormat="1" ht="19.5" customHeight="1" x14ac:dyDescent="0.3">
      <c r="A1151" s="1145" t="s">
        <v>8</v>
      </c>
      <c r="B1151" s="6" t="s">
        <v>58</v>
      </c>
      <c r="C1151" s="2" t="s">
        <v>199</v>
      </c>
      <c r="D1151" s="3">
        <v>70</v>
      </c>
      <c r="E1151" s="3">
        <v>336.63</v>
      </c>
      <c r="F1151" s="631"/>
      <c r="G1151" s="1149" t="s">
        <v>8</v>
      </c>
      <c r="H1151" s="545" t="s">
        <v>58</v>
      </c>
      <c r="I1151" s="546" t="s">
        <v>200</v>
      </c>
      <c r="J1151" s="547">
        <v>80</v>
      </c>
      <c r="K1151" s="547">
        <v>376.70499999999998</v>
      </c>
      <c r="L1151" s="791"/>
    </row>
    <row r="1152" spans="1:16" s="50" customFormat="1" x14ac:dyDescent="0.3">
      <c r="A1152" s="1145" t="s">
        <v>3</v>
      </c>
      <c r="B1152" s="6" t="s">
        <v>69</v>
      </c>
      <c r="C1152" s="2" t="s">
        <v>22</v>
      </c>
      <c r="D1152" s="3">
        <v>24</v>
      </c>
      <c r="E1152" s="3">
        <v>3.9199999999999995</v>
      </c>
      <c r="F1152" s="1180"/>
      <c r="G1152" s="1149" t="s">
        <v>3</v>
      </c>
      <c r="H1152" s="545" t="s">
        <v>69</v>
      </c>
      <c r="I1152" s="546" t="s">
        <v>22</v>
      </c>
      <c r="J1152" s="547">
        <v>24</v>
      </c>
      <c r="K1152" s="547">
        <v>3.9199999999999995</v>
      </c>
      <c r="L1152" s="786"/>
    </row>
    <row r="1153" spans="1:12" s="25" customFormat="1" x14ac:dyDescent="0.3">
      <c r="A1153" s="1145" t="s">
        <v>0</v>
      </c>
      <c r="B1153" s="6" t="s">
        <v>114</v>
      </c>
      <c r="C1153" s="2" t="s">
        <v>2</v>
      </c>
      <c r="D1153" s="3">
        <v>6</v>
      </c>
      <c r="E1153" s="3">
        <v>28</v>
      </c>
      <c r="F1153" s="631"/>
      <c r="G1153" s="1149" t="s">
        <v>0</v>
      </c>
      <c r="H1153" s="545" t="s">
        <v>114</v>
      </c>
      <c r="I1153" s="546" t="s">
        <v>2</v>
      </c>
      <c r="J1153" s="547">
        <v>6</v>
      </c>
      <c r="K1153" s="547">
        <v>28</v>
      </c>
      <c r="L1153" s="788"/>
    </row>
    <row r="1154" spans="1:12" s="50" customFormat="1" x14ac:dyDescent="0.3">
      <c r="A1154" s="1145" t="s">
        <v>77</v>
      </c>
      <c r="B1154" s="6" t="s">
        <v>37</v>
      </c>
      <c r="C1154" s="2" t="s">
        <v>5</v>
      </c>
      <c r="D1154" s="3">
        <v>140</v>
      </c>
      <c r="E1154" s="3">
        <v>122</v>
      </c>
      <c r="F1154" s="630"/>
      <c r="G1154" s="1149" t="s">
        <v>77</v>
      </c>
      <c r="H1154" s="545" t="s">
        <v>37</v>
      </c>
      <c r="I1154" s="546" t="s">
        <v>5</v>
      </c>
      <c r="J1154" s="547">
        <v>140</v>
      </c>
      <c r="K1154" s="547">
        <v>122</v>
      </c>
      <c r="L1154" s="786"/>
    </row>
    <row r="1155" spans="1:12" s="25" customFormat="1" x14ac:dyDescent="0.3">
      <c r="A1155" s="5"/>
      <c r="B1155" s="6"/>
      <c r="C1155" s="2"/>
      <c r="D1155" s="3"/>
      <c r="E1155" s="3"/>
      <c r="F1155" s="1180"/>
      <c r="G1155" s="548"/>
      <c r="H1155" s="545"/>
      <c r="I1155" s="546"/>
      <c r="J1155" s="547"/>
      <c r="K1155" s="547"/>
      <c r="L1155" s="788"/>
    </row>
    <row r="1156" spans="1:12" s="25" customFormat="1" x14ac:dyDescent="0.3">
      <c r="A1156" s="5"/>
      <c r="B1156" s="6"/>
      <c r="C1156" s="2"/>
      <c r="D1156" s="3"/>
      <c r="E1156" s="3"/>
      <c r="F1156" s="1181"/>
      <c r="G1156" s="548"/>
      <c r="H1156" s="545"/>
      <c r="I1156" s="546"/>
      <c r="J1156" s="547"/>
      <c r="K1156" s="547"/>
      <c r="L1156" s="788"/>
    </row>
    <row r="1157" spans="1:12" s="25" customFormat="1" x14ac:dyDescent="0.3">
      <c r="A1157" s="5"/>
      <c r="B1157" s="6"/>
      <c r="C1157" s="2" t="s">
        <v>128</v>
      </c>
      <c r="D1157" s="3">
        <f>SUM(D1151:D1155)</f>
        <v>240</v>
      </c>
      <c r="E1157" s="3">
        <f>SUM(E1151:E1155)</f>
        <v>490.55</v>
      </c>
      <c r="F1157" s="1181"/>
      <c r="G1157" s="548"/>
      <c r="H1157" s="545"/>
      <c r="I1157" s="546" t="s">
        <v>128</v>
      </c>
      <c r="J1157" s="547">
        <f>SUM(J1151:J1155)</f>
        <v>250</v>
      </c>
      <c r="K1157" s="547">
        <f>SUM(K1151:K1155)</f>
        <v>530.625</v>
      </c>
      <c r="L1157" s="788"/>
    </row>
    <row r="1158" spans="1:12" s="25" customFormat="1" x14ac:dyDescent="0.3">
      <c r="A1158" s="5"/>
      <c r="B1158" s="6"/>
      <c r="C1158" s="2"/>
      <c r="D1158" s="3"/>
      <c r="E1158" s="3"/>
      <c r="F1158" s="1181"/>
      <c r="G1158" s="548"/>
      <c r="H1158" s="545"/>
      <c r="I1158" s="546"/>
      <c r="J1158" s="547"/>
      <c r="K1158" s="547"/>
      <c r="L1158" s="788"/>
    </row>
    <row r="1159" spans="1:12" s="25" customFormat="1" x14ac:dyDescent="0.3">
      <c r="A1159" s="5"/>
      <c r="B1159" s="6"/>
      <c r="C1159" s="2"/>
      <c r="D1159" s="3"/>
      <c r="E1159" s="3"/>
      <c r="F1159" s="593"/>
      <c r="G1159" s="5"/>
      <c r="H1159" s="6"/>
      <c r="I1159" s="2"/>
      <c r="J1159" s="3"/>
      <c r="K1159" s="3"/>
      <c r="L1159" s="788"/>
    </row>
    <row r="1160" spans="1:12" s="25" customFormat="1" x14ac:dyDescent="0.3">
      <c r="A1160" s="28" t="s">
        <v>124</v>
      </c>
      <c r="B1160" s="3" t="s">
        <v>259</v>
      </c>
      <c r="C1160" s="2" t="s">
        <v>125</v>
      </c>
      <c r="D1160" s="3" t="s">
        <v>126</v>
      </c>
      <c r="E1160" s="3" t="s">
        <v>127</v>
      </c>
      <c r="F1160" s="593"/>
      <c r="G1160" s="28" t="s">
        <v>124</v>
      </c>
      <c r="H1160" s="3" t="s">
        <v>247</v>
      </c>
      <c r="I1160" s="2" t="s">
        <v>125</v>
      </c>
      <c r="J1160" s="3" t="s">
        <v>126</v>
      </c>
      <c r="K1160" s="3" t="s">
        <v>127</v>
      </c>
      <c r="L1160" s="788"/>
    </row>
    <row r="1161" spans="1:12" s="25" customFormat="1" ht="19.5" customHeight="1" x14ac:dyDescent="0.3">
      <c r="A1161" s="1164" t="s">
        <v>8</v>
      </c>
      <c r="B1161" s="6" t="s">
        <v>350</v>
      </c>
      <c r="C1161" s="2" t="s">
        <v>9</v>
      </c>
      <c r="D1161" s="3">
        <v>60</v>
      </c>
      <c r="E1161" s="3">
        <v>122</v>
      </c>
      <c r="F1161" s="593"/>
      <c r="G1161" s="1164" t="s">
        <v>8</v>
      </c>
      <c r="H1161" s="6" t="s">
        <v>350</v>
      </c>
      <c r="I1161" s="2" t="s">
        <v>9</v>
      </c>
      <c r="J1161" s="3">
        <v>60</v>
      </c>
      <c r="K1161" s="3">
        <v>122</v>
      </c>
      <c r="L1161" s="788"/>
    </row>
    <row r="1162" spans="1:12" s="25" customFormat="1" ht="19.5" customHeight="1" x14ac:dyDescent="0.3">
      <c r="A1162" s="1164">
        <v>2</v>
      </c>
      <c r="B1162" s="6" t="s">
        <v>26</v>
      </c>
      <c r="C1162" s="2" t="s">
        <v>28</v>
      </c>
      <c r="D1162" s="3">
        <v>60</v>
      </c>
      <c r="E1162" s="3">
        <v>121.9</v>
      </c>
      <c r="F1162" s="593"/>
      <c r="G1162" s="1164" t="s">
        <v>3</v>
      </c>
      <c r="H1162" s="6" t="s">
        <v>27</v>
      </c>
      <c r="I1162" s="2" t="s">
        <v>7</v>
      </c>
      <c r="J1162" s="3">
        <v>85</v>
      </c>
      <c r="K1162" s="3">
        <v>223</v>
      </c>
      <c r="L1162" s="788"/>
    </row>
    <row r="1163" spans="1:12" s="50" customFormat="1" x14ac:dyDescent="0.3">
      <c r="A1163" s="1164" t="s">
        <v>0</v>
      </c>
      <c r="B1163" s="6" t="s">
        <v>260</v>
      </c>
      <c r="C1163" s="2" t="s">
        <v>17</v>
      </c>
      <c r="D1163" s="3">
        <v>20</v>
      </c>
      <c r="E1163" s="3">
        <v>182.25</v>
      </c>
      <c r="F1163" s="593"/>
      <c r="G1163" s="1164" t="s">
        <v>0</v>
      </c>
      <c r="H1163" s="6" t="s">
        <v>260</v>
      </c>
      <c r="I1163" s="2" t="s">
        <v>44</v>
      </c>
      <c r="J1163" s="3">
        <v>25</v>
      </c>
      <c r="K1163" s="3">
        <v>218.7</v>
      </c>
      <c r="L1163" s="792"/>
    </row>
    <row r="1164" spans="1:12" s="50" customFormat="1" x14ac:dyDescent="0.3">
      <c r="A1164" s="1164" t="s">
        <v>77</v>
      </c>
      <c r="B1164" s="6" t="s">
        <v>69</v>
      </c>
      <c r="C1164" s="2" t="s">
        <v>22</v>
      </c>
      <c r="D1164" s="3">
        <v>24</v>
      </c>
      <c r="E1164" s="3">
        <v>3.9199999999999995</v>
      </c>
      <c r="F1164" s="1060"/>
      <c r="G1164" s="1164" t="s">
        <v>77</v>
      </c>
      <c r="H1164" s="6" t="s">
        <v>69</v>
      </c>
      <c r="I1164" s="2" t="s">
        <v>22</v>
      </c>
      <c r="J1164" s="3">
        <v>24</v>
      </c>
      <c r="K1164" s="3">
        <v>3.9199999999999995</v>
      </c>
      <c r="L1164" s="786"/>
    </row>
    <row r="1165" spans="1:12" s="50" customFormat="1" x14ac:dyDescent="0.3">
      <c r="A1165" s="1164" t="s">
        <v>23</v>
      </c>
      <c r="B1165" s="6" t="s">
        <v>144</v>
      </c>
      <c r="C1165" s="2" t="s">
        <v>2</v>
      </c>
      <c r="D1165" s="3">
        <v>15</v>
      </c>
      <c r="E1165" s="3">
        <v>88</v>
      </c>
      <c r="F1165" s="1060"/>
      <c r="G1165" s="1164" t="s">
        <v>23</v>
      </c>
      <c r="H1165" s="6" t="s">
        <v>144</v>
      </c>
      <c r="I1165" s="2" t="s">
        <v>2</v>
      </c>
      <c r="J1165" s="3">
        <v>15</v>
      </c>
      <c r="K1165" s="3">
        <v>88</v>
      </c>
      <c r="L1165" s="792"/>
    </row>
    <row r="1166" spans="1:12" s="50" customFormat="1" x14ac:dyDescent="0.3">
      <c r="A1166" s="1164" t="s">
        <v>51</v>
      </c>
      <c r="B1166" s="6" t="s">
        <v>107</v>
      </c>
      <c r="C1166" s="2" t="s">
        <v>14</v>
      </c>
      <c r="D1166" s="3">
        <v>3.4</v>
      </c>
      <c r="E1166" s="3">
        <v>93.2</v>
      </c>
      <c r="F1166" s="593"/>
      <c r="G1166" s="1164" t="s">
        <v>51</v>
      </c>
      <c r="H1166" s="6" t="s">
        <v>107</v>
      </c>
      <c r="I1166" s="2" t="s">
        <v>14</v>
      </c>
      <c r="J1166" s="3">
        <v>3.4</v>
      </c>
      <c r="K1166" s="3">
        <v>93.2</v>
      </c>
      <c r="L1166" s="786"/>
    </row>
    <row r="1167" spans="1:12" s="50" customFormat="1" x14ac:dyDescent="0.3">
      <c r="A1167" s="1164" t="s">
        <v>15</v>
      </c>
      <c r="B1167" s="6" t="s">
        <v>108</v>
      </c>
      <c r="C1167" s="2" t="s">
        <v>65</v>
      </c>
      <c r="D1167" s="3">
        <v>1.2</v>
      </c>
      <c r="E1167" s="3">
        <v>21.5</v>
      </c>
      <c r="F1167" s="1060"/>
      <c r="G1167" s="1164" t="s">
        <v>15</v>
      </c>
      <c r="H1167" s="6" t="s">
        <v>108</v>
      </c>
      <c r="I1167" s="2" t="s">
        <v>65</v>
      </c>
      <c r="J1167" s="3">
        <v>1.2</v>
      </c>
      <c r="K1167" s="3">
        <v>21.5</v>
      </c>
      <c r="L1167" s="786"/>
    </row>
    <row r="1168" spans="1:12" s="25" customFormat="1" ht="19.5" customHeight="1" x14ac:dyDescent="0.3">
      <c r="A1168" s="1164" t="s">
        <v>412</v>
      </c>
      <c r="B1168" s="6" t="s">
        <v>80</v>
      </c>
      <c r="C1168" s="2" t="s">
        <v>5</v>
      </c>
      <c r="D1168" s="3">
        <v>28</v>
      </c>
      <c r="E1168" s="3">
        <v>124.6</v>
      </c>
      <c r="F1168" s="606"/>
      <c r="G1168" s="1164" t="s">
        <v>412</v>
      </c>
      <c r="H1168" s="6" t="s">
        <v>80</v>
      </c>
      <c r="I1168" s="2" t="s">
        <v>5</v>
      </c>
      <c r="J1168" s="3">
        <v>28</v>
      </c>
      <c r="K1168" s="3">
        <v>124.6</v>
      </c>
      <c r="L1168" s="788"/>
    </row>
    <row r="1169" spans="1:12" s="50" customFormat="1" x14ac:dyDescent="0.3">
      <c r="A1169" s="1164"/>
      <c r="B1169" s="6"/>
      <c r="C1169" s="2"/>
      <c r="D1169" s="3"/>
      <c r="E1169" s="3"/>
      <c r="F1169" s="1060"/>
      <c r="G1169" s="1164"/>
      <c r="H1169" s="6"/>
      <c r="I1169" s="2"/>
      <c r="J1169" s="3"/>
      <c r="K1169" s="3"/>
      <c r="L1169" s="786"/>
    </row>
    <row r="1170" spans="1:12" s="25" customFormat="1" x14ac:dyDescent="0.3">
      <c r="A1170" s="1164"/>
      <c r="B1170" s="6"/>
      <c r="C1170" s="2" t="s">
        <v>128</v>
      </c>
      <c r="D1170" s="3">
        <f>SUM(D1161:D1169)</f>
        <v>211.6</v>
      </c>
      <c r="E1170" s="3">
        <f>SUM(E1161:E1169)</f>
        <v>757.37</v>
      </c>
      <c r="F1170" s="657"/>
      <c r="G1170" s="1164"/>
      <c r="H1170" s="6"/>
      <c r="I1170" s="2" t="s">
        <v>128</v>
      </c>
      <c r="J1170" s="3">
        <f>SUM(J1161:J1169)</f>
        <v>241.6</v>
      </c>
      <c r="K1170" s="3">
        <f>SUM(K1161:K1169)</f>
        <v>894.92000000000007</v>
      </c>
      <c r="L1170" s="788"/>
    </row>
    <row r="1171" spans="1:12" s="25" customFormat="1" x14ac:dyDescent="0.3">
      <c r="A1171" s="5"/>
      <c r="B1171" s="6"/>
      <c r="C1171" s="2"/>
      <c r="D1171" s="3"/>
      <c r="E1171" s="3"/>
      <c r="F1171" s="657"/>
      <c r="G1171" s="5"/>
      <c r="H1171" s="6"/>
      <c r="I1171" s="2"/>
      <c r="J1171" s="3"/>
      <c r="K1171" s="3"/>
      <c r="L1171" s="788"/>
    </row>
    <row r="1172" spans="1:12" s="25" customFormat="1" x14ac:dyDescent="0.3">
      <c r="A1172" s="5"/>
      <c r="B1172" s="6"/>
      <c r="C1172" s="2"/>
      <c r="D1172" s="3"/>
      <c r="E1172" s="3"/>
      <c r="F1172" s="657"/>
      <c r="G1172" s="5"/>
      <c r="H1172" s="6"/>
      <c r="I1172" s="2"/>
      <c r="J1172" s="3"/>
      <c r="K1172" s="3"/>
      <c r="L1172" s="788"/>
    </row>
    <row r="1173" spans="1:12" s="25" customFormat="1" x14ac:dyDescent="0.3">
      <c r="A1173" s="1164"/>
      <c r="B1173" s="6"/>
      <c r="C1173" s="2" t="s">
        <v>136</v>
      </c>
      <c r="D1173" s="3">
        <f>+D1170+D1157</f>
        <v>451.6</v>
      </c>
      <c r="E1173" s="3">
        <f>+E1170+E1157</f>
        <v>1247.92</v>
      </c>
      <c r="F1173" s="657"/>
      <c r="G1173" s="3"/>
      <c r="H1173" s="3"/>
      <c r="I1173" s="3" t="s">
        <v>136</v>
      </c>
      <c r="J1173" s="3">
        <f>+J1170+J1157</f>
        <v>491.6</v>
      </c>
      <c r="K1173" s="3">
        <f>+K1170+K1157</f>
        <v>1425.5450000000001</v>
      </c>
      <c r="L1173" s="788"/>
    </row>
    <row r="1174" spans="1:12" s="25" customFormat="1" ht="18.75" customHeight="1" x14ac:dyDescent="0.3">
      <c r="B1174" s="20"/>
      <c r="C1174" s="20"/>
      <c r="E1174" s="24"/>
      <c r="F1174" s="657"/>
      <c r="H1174" s="20"/>
      <c r="I1174" s="20"/>
      <c r="K1174" s="24"/>
      <c r="L1174" s="788"/>
    </row>
    <row r="1175" spans="1:12" s="25" customFormat="1" ht="18.75" customHeight="1" x14ac:dyDescent="0.3">
      <c r="B1175" s="20"/>
      <c r="C1175" s="20"/>
      <c r="E1175" s="24"/>
      <c r="F1175" s="606"/>
      <c r="H1175" s="20"/>
      <c r="I1175" s="20"/>
      <c r="K1175" s="24"/>
      <c r="L1175" s="788"/>
    </row>
    <row r="1176" spans="1:12" s="25" customFormat="1" x14ac:dyDescent="0.3">
      <c r="A1176" s="461"/>
      <c r="B1176" s="461"/>
      <c r="C1176" s="461"/>
      <c r="D1176" s="461"/>
      <c r="E1176" s="461"/>
      <c r="F1176" s="660"/>
      <c r="G1176" s="36"/>
      <c r="H1176" s="463"/>
      <c r="I1176" s="463"/>
      <c r="J1176" s="463"/>
      <c r="K1176" s="463"/>
      <c r="L1176" s="788"/>
    </row>
    <row r="1177" spans="1:12" s="25" customFormat="1" x14ac:dyDescent="0.3">
      <c r="A1177" s="461"/>
      <c r="B1177" s="36"/>
      <c r="C1177" s="462"/>
      <c r="D1177" s="463"/>
      <c r="E1177" s="463"/>
      <c r="F1177" s="659"/>
      <c r="G1177" s="463"/>
      <c r="H1177" s="463"/>
      <c r="I1177" s="463"/>
      <c r="J1177" s="463"/>
      <c r="K1177" s="463"/>
      <c r="L1177" s="788"/>
    </row>
    <row r="1178" spans="1:12" s="25" customFormat="1" ht="18.75" customHeight="1" x14ac:dyDescent="0.3">
      <c r="B1178" s="37" t="s">
        <v>130</v>
      </c>
      <c r="D1178" s="94" t="s">
        <v>131</v>
      </c>
      <c r="E1178" s="20"/>
      <c r="F1178" s="631"/>
      <c r="G1178" s="537"/>
      <c r="H1178" s="553" t="s">
        <v>130</v>
      </c>
      <c r="I1178" s="537"/>
      <c r="J1178" s="554" t="s">
        <v>131</v>
      </c>
      <c r="K1178" s="539"/>
      <c r="L1178" s="788"/>
    </row>
    <row r="1179" spans="1:12" s="25" customFormat="1" ht="51.75" customHeight="1" x14ac:dyDescent="0.3">
      <c r="B1179" s="38" t="s">
        <v>132</v>
      </c>
      <c r="D1179" s="38" t="s">
        <v>140</v>
      </c>
      <c r="E1179" s="39"/>
      <c r="F1179" s="631"/>
      <c r="G1179" s="537"/>
      <c r="H1179" s="555" t="s">
        <v>139</v>
      </c>
      <c r="I1179" s="537"/>
      <c r="J1179" s="555" t="s">
        <v>140</v>
      </c>
      <c r="K1179" s="556"/>
      <c r="L1179" s="788"/>
    </row>
    <row r="1180" spans="1:12" x14ac:dyDescent="0.3">
      <c r="G1180" s="592"/>
      <c r="H1180" s="539"/>
      <c r="I1180" s="539"/>
      <c r="J1180" s="539"/>
      <c r="K1180" s="539"/>
    </row>
  </sheetData>
  <sortState ref="A1:K217">
    <sortCondition ref="B1:B217"/>
  </sortState>
  <mergeCells count="126">
    <mergeCell ref="C472:E472"/>
    <mergeCell ref="I472:K472"/>
    <mergeCell ref="I523:K523"/>
    <mergeCell ref="C523:E523"/>
    <mergeCell ref="H520:J520"/>
    <mergeCell ref="B520:D520"/>
    <mergeCell ref="H519:J519"/>
    <mergeCell ref="B519:D519"/>
    <mergeCell ref="B75:D75"/>
    <mergeCell ref="H75:J75"/>
    <mergeCell ref="B76:D76"/>
    <mergeCell ref="H76:J76"/>
    <mergeCell ref="C79:E79"/>
    <mergeCell ref="I79:K79"/>
    <mergeCell ref="B137:D137"/>
    <mergeCell ref="H137:J137"/>
    <mergeCell ref="B138:D138"/>
    <mergeCell ref="H138:J138"/>
    <mergeCell ref="C141:E141"/>
    <mergeCell ref="I141:K141"/>
    <mergeCell ref="C240:E240"/>
    <mergeCell ref="I240:K240"/>
    <mergeCell ref="B12:D12"/>
    <mergeCell ref="H12:J12"/>
    <mergeCell ref="B13:D13"/>
    <mergeCell ref="H13:J13"/>
    <mergeCell ref="C16:E16"/>
    <mergeCell ref="I16:K16"/>
    <mergeCell ref="B236:D236"/>
    <mergeCell ref="H236:J236"/>
    <mergeCell ref="B237:D237"/>
    <mergeCell ref="H237:J237"/>
    <mergeCell ref="B186:D186"/>
    <mergeCell ref="H186:J186"/>
    <mergeCell ref="B187:D187"/>
    <mergeCell ref="H187:J187"/>
    <mergeCell ref="C190:E190"/>
    <mergeCell ref="I190:K190"/>
    <mergeCell ref="H570:J570"/>
    <mergeCell ref="B570:D570"/>
    <mergeCell ref="I362:K362"/>
    <mergeCell ref="C362:E362"/>
    <mergeCell ref="H359:J359"/>
    <mergeCell ref="B359:D359"/>
    <mergeCell ref="H358:J358"/>
    <mergeCell ref="B358:D358"/>
    <mergeCell ref="B297:D297"/>
    <mergeCell ref="H297:J297"/>
    <mergeCell ref="B298:D298"/>
    <mergeCell ref="H298:J298"/>
    <mergeCell ref="C301:E301"/>
    <mergeCell ref="I301:K301"/>
    <mergeCell ref="B406:D406"/>
    <mergeCell ref="H406:J406"/>
    <mergeCell ref="B407:D407"/>
    <mergeCell ref="H407:J407"/>
    <mergeCell ref="C410:E410"/>
    <mergeCell ref="I410:K410"/>
    <mergeCell ref="B468:D468"/>
    <mergeCell ref="H468:J468"/>
    <mergeCell ref="B469:D469"/>
    <mergeCell ref="H469:J469"/>
    <mergeCell ref="I634:K634"/>
    <mergeCell ref="C634:E634"/>
    <mergeCell ref="H631:J631"/>
    <mergeCell ref="B631:D631"/>
    <mergeCell ref="H630:J630"/>
    <mergeCell ref="B630:D630"/>
    <mergeCell ref="I574:K574"/>
    <mergeCell ref="C574:E574"/>
    <mergeCell ref="H571:J571"/>
    <mergeCell ref="B571:D571"/>
    <mergeCell ref="H683:J683"/>
    <mergeCell ref="B683:D683"/>
    <mergeCell ref="H682:J682"/>
    <mergeCell ref="B682:D682"/>
    <mergeCell ref="I737:K737"/>
    <mergeCell ref="C737:E737"/>
    <mergeCell ref="H734:J734"/>
    <mergeCell ref="B734:D734"/>
    <mergeCell ref="H733:J733"/>
    <mergeCell ref="B733:D733"/>
    <mergeCell ref="H833:J833"/>
    <mergeCell ref="B833:D833"/>
    <mergeCell ref="I788:K788"/>
    <mergeCell ref="C788:E788"/>
    <mergeCell ref="H785:J785"/>
    <mergeCell ref="B785:D785"/>
    <mergeCell ref="H784:J784"/>
    <mergeCell ref="B784:D784"/>
    <mergeCell ref="I686:K686"/>
    <mergeCell ref="C686:E686"/>
    <mergeCell ref="B896:D896"/>
    <mergeCell ref="H896:J896"/>
    <mergeCell ref="B897:D897"/>
    <mergeCell ref="H897:J897"/>
    <mergeCell ref="C900:E900"/>
    <mergeCell ref="I900:K900"/>
    <mergeCell ref="I837:K837"/>
    <mergeCell ref="C837:E837"/>
    <mergeCell ref="H834:J834"/>
    <mergeCell ref="B834:D834"/>
    <mergeCell ref="B1022:D1022"/>
    <mergeCell ref="H1022:J1022"/>
    <mergeCell ref="B1023:D1023"/>
    <mergeCell ref="H1023:J1023"/>
    <mergeCell ref="C1026:E1026"/>
    <mergeCell ref="I1026:K1026"/>
    <mergeCell ref="B959:D959"/>
    <mergeCell ref="H959:J959"/>
    <mergeCell ref="B960:D960"/>
    <mergeCell ref="H960:J960"/>
    <mergeCell ref="C963:E963"/>
    <mergeCell ref="I963:K963"/>
    <mergeCell ref="B1145:D1145"/>
    <mergeCell ref="H1145:J1145"/>
    <mergeCell ref="B1146:D1146"/>
    <mergeCell ref="H1146:J1146"/>
    <mergeCell ref="C1149:E1149"/>
    <mergeCell ref="I1149:K1149"/>
    <mergeCell ref="B1084:D1084"/>
    <mergeCell ref="H1084:J1084"/>
    <mergeCell ref="B1085:D1085"/>
    <mergeCell ref="H1085:J1085"/>
    <mergeCell ref="C1088:E1088"/>
    <mergeCell ref="I1088:K1088"/>
  </mergeCells>
  <printOptions horizontalCentered="1" verticalCentered="1"/>
  <pageMargins left="0.59055118110236227" right="0.59055118110236227" top="0.78740157480314965" bottom="0.78740157480314965" header="0.31496062992125984" footer="0.31496062992125984"/>
  <pageSetup paperSize="9" scale="10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6"/>
  <dimension ref="A1:R946"/>
  <sheetViews>
    <sheetView topLeftCell="A117" zoomScale="70" zoomScaleNormal="70" zoomScalePageLayoutView="60" workbookViewId="0">
      <selection activeCell="B20" sqref="B20"/>
    </sheetView>
  </sheetViews>
  <sheetFormatPr defaultRowHeight="18.75" x14ac:dyDescent="0.3"/>
  <cols>
    <col min="1" max="1" width="7.125" style="21" customWidth="1"/>
    <col min="2" max="2" width="37.25" style="20" customWidth="1"/>
    <col min="3" max="3" width="14.75" style="20" customWidth="1"/>
    <col min="4" max="5" width="14.5" style="20" customWidth="1"/>
    <col min="6" max="6" width="18" style="656" customWidth="1"/>
    <col min="7" max="7" width="7.375" style="21" customWidth="1"/>
    <col min="8" max="8" width="36.125" style="20" customWidth="1"/>
    <col min="9" max="9" width="15.125" style="20" customWidth="1"/>
    <col min="10" max="10" width="13.5" style="20" customWidth="1"/>
    <col min="11" max="11" width="15.25" style="20" customWidth="1"/>
    <col min="12" max="12" width="11.375" style="801" customWidth="1"/>
    <col min="13" max="31" width="2.875" style="21" customWidth="1"/>
    <col min="32" max="45" width="3.375" style="21" customWidth="1"/>
    <col min="46" max="16384" width="9" style="21"/>
  </cols>
  <sheetData>
    <row r="1" spans="1:18" s="25" customFormat="1" x14ac:dyDescent="0.3">
      <c r="A1" s="1089" t="s">
        <v>23</v>
      </c>
      <c r="B1" s="6" t="s">
        <v>1</v>
      </c>
      <c r="C1" s="2" t="s">
        <v>5</v>
      </c>
      <c r="D1" s="3">
        <v>150</v>
      </c>
      <c r="E1" s="3">
        <v>86</v>
      </c>
      <c r="F1" s="605"/>
      <c r="G1" s="1089" t="s">
        <v>23</v>
      </c>
      <c r="H1" s="6" t="s">
        <v>1</v>
      </c>
      <c r="I1" s="2" t="s">
        <v>5</v>
      </c>
      <c r="J1" s="3">
        <v>150</v>
      </c>
      <c r="K1" s="3">
        <v>86</v>
      </c>
      <c r="L1" s="788"/>
    </row>
    <row r="2" spans="1:18" s="50" customFormat="1" x14ac:dyDescent="0.3">
      <c r="A2" s="1089" t="s">
        <v>0</v>
      </c>
      <c r="B2" s="6" t="s">
        <v>1</v>
      </c>
      <c r="C2" s="2" t="s">
        <v>5</v>
      </c>
      <c r="D2" s="3">
        <v>150</v>
      </c>
      <c r="E2" s="3">
        <v>108.1</v>
      </c>
      <c r="F2" s="605"/>
      <c r="G2" s="1089" t="s">
        <v>0</v>
      </c>
      <c r="H2" s="6" t="s">
        <v>1</v>
      </c>
      <c r="I2" s="2" t="s">
        <v>5</v>
      </c>
      <c r="J2" s="3">
        <v>150</v>
      </c>
      <c r="K2" s="3">
        <v>108.1</v>
      </c>
      <c r="L2" s="786"/>
    </row>
    <row r="3" spans="1:18" s="25" customFormat="1" x14ac:dyDescent="0.3">
      <c r="A3" s="1089" t="s">
        <v>15</v>
      </c>
      <c r="B3" s="6" t="s">
        <v>442</v>
      </c>
      <c r="C3" s="2" t="s">
        <v>5</v>
      </c>
      <c r="D3" s="3">
        <v>60</v>
      </c>
      <c r="E3" s="3">
        <v>347</v>
      </c>
      <c r="F3" s="605"/>
      <c r="G3" s="1091" t="s">
        <v>15</v>
      </c>
      <c r="H3" s="13" t="s">
        <v>442</v>
      </c>
      <c r="I3" s="14" t="s">
        <v>5</v>
      </c>
      <c r="J3" s="15">
        <v>60</v>
      </c>
      <c r="K3" s="15">
        <v>347</v>
      </c>
      <c r="L3" s="788"/>
    </row>
    <row r="4" spans="1:18" s="50" customFormat="1" x14ac:dyDescent="0.3">
      <c r="A4" s="1089" t="s">
        <v>3</v>
      </c>
      <c r="B4" s="6" t="s">
        <v>26</v>
      </c>
      <c r="C4" s="2" t="s">
        <v>7</v>
      </c>
      <c r="D4" s="3">
        <v>60</v>
      </c>
      <c r="E4" s="3">
        <v>152.375</v>
      </c>
      <c r="F4" s="605"/>
      <c r="G4" s="1089" t="s">
        <v>3</v>
      </c>
      <c r="H4" s="6" t="s">
        <v>26</v>
      </c>
      <c r="I4" s="2" t="s">
        <v>90</v>
      </c>
      <c r="J4" s="3">
        <v>75</v>
      </c>
      <c r="K4" s="3">
        <v>213.32499999999999</v>
      </c>
      <c r="L4" s="786"/>
    </row>
    <row r="5" spans="1:18" s="50" customFormat="1" x14ac:dyDescent="0.3">
      <c r="A5" s="1091" t="s">
        <v>3</v>
      </c>
      <c r="B5" s="13" t="s">
        <v>26</v>
      </c>
      <c r="C5" s="14" t="s">
        <v>28</v>
      </c>
      <c r="D5" s="15">
        <v>60</v>
      </c>
      <c r="E5" s="15">
        <v>121.9</v>
      </c>
      <c r="F5" s="605"/>
      <c r="G5" s="1089" t="s">
        <v>3</v>
      </c>
      <c r="H5" s="6" t="s">
        <v>26</v>
      </c>
      <c r="I5" s="2" t="s">
        <v>7</v>
      </c>
      <c r="J5" s="3">
        <v>75</v>
      </c>
      <c r="K5" s="3">
        <v>152.375</v>
      </c>
      <c r="L5" s="786"/>
    </row>
    <row r="6" spans="1:18" s="50" customFormat="1" x14ac:dyDescent="0.3">
      <c r="A6" s="1089" t="s">
        <v>3</v>
      </c>
      <c r="B6" s="6" t="s">
        <v>27</v>
      </c>
      <c r="C6" s="2" t="s">
        <v>28</v>
      </c>
      <c r="D6" s="3">
        <v>65</v>
      </c>
      <c r="E6" s="3">
        <v>178</v>
      </c>
      <c r="F6" s="605"/>
      <c r="G6" s="1089" t="s">
        <v>3</v>
      </c>
      <c r="H6" s="6" t="s">
        <v>27</v>
      </c>
      <c r="I6" s="2" t="s">
        <v>7</v>
      </c>
      <c r="J6" s="3">
        <v>85</v>
      </c>
      <c r="K6" s="3">
        <v>223</v>
      </c>
      <c r="L6" s="788"/>
      <c r="M6" s="25"/>
      <c r="N6" s="25"/>
      <c r="O6" s="25"/>
      <c r="P6" s="25"/>
      <c r="Q6" s="25"/>
      <c r="R6" s="25"/>
    </row>
    <row r="7" spans="1:18" s="25" customFormat="1" x14ac:dyDescent="0.3">
      <c r="A7" s="1089" t="s">
        <v>8</v>
      </c>
      <c r="B7" s="6" t="s">
        <v>27</v>
      </c>
      <c r="C7" s="2" t="s">
        <v>28</v>
      </c>
      <c r="D7" s="3">
        <v>65</v>
      </c>
      <c r="E7" s="3">
        <v>178</v>
      </c>
      <c r="F7" s="605"/>
      <c r="G7" s="1089" t="s">
        <v>8</v>
      </c>
      <c r="H7" s="6" t="s">
        <v>27</v>
      </c>
      <c r="I7" s="2" t="s">
        <v>7</v>
      </c>
      <c r="J7" s="3">
        <v>85</v>
      </c>
      <c r="K7" s="3">
        <v>223</v>
      </c>
      <c r="L7" s="788"/>
    </row>
    <row r="8" spans="1:18" s="25" customFormat="1" ht="19.5" customHeight="1" x14ac:dyDescent="0.3">
      <c r="A8" s="1089" t="s">
        <v>8</v>
      </c>
      <c r="B8" s="6" t="s">
        <v>27</v>
      </c>
      <c r="C8" s="2" t="s">
        <v>28</v>
      </c>
      <c r="D8" s="3">
        <v>65</v>
      </c>
      <c r="E8" s="3">
        <v>178</v>
      </c>
      <c r="F8" s="605"/>
      <c r="G8" s="1089" t="s">
        <v>8</v>
      </c>
      <c r="H8" s="6" t="s">
        <v>27</v>
      </c>
      <c r="I8" s="2" t="s">
        <v>7</v>
      </c>
      <c r="J8" s="3">
        <v>85</v>
      </c>
      <c r="K8" s="3">
        <v>223</v>
      </c>
      <c r="L8" s="788"/>
    </row>
    <row r="9" spans="1:18" s="50" customFormat="1" x14ac:dyDescent="0.3">
      <c r="A9" s="1089" t="s">
        <v>3</v>
      </c>
      <c r="B9" s="6" t="s">
        <v>27</v>
      </c>
      <c r="C9" s="2" t="s">
        <v>28</v>
      </c>
      <c r="D9" s="3">
        <v>65</v>
      </c>
      <c r="E9" s="3">
        <v>178</v>
      </c>
      <c r="F9" s="605"/>
      <c r="G9" s="1089" t="s">
        <v>3</v>
      </c>
      <c r="H9" s="6" t="s">
        <v>27</v>
      </c>
      <c r="I9" s="2" t="s">
        <v>7</v>
      </c>
      <c r="J9" s="3">
        <v>85</v>
      </c>
      <c r="K9" s="3">
        <v>223</v>
      </c>
      <c r="L9" s="788" t="s">
        <v>436</v>
      </c>
      <c r="M9" s="25"/>
      <c r="N9" s="25"/>
      <c r="O9" s="25"/>
      <c r="P9" s="25"/>
      <c r="Q9" s="25"/>
      <c r="R9" s="25"/>
    </row>
    <row r="10" spans="1:18" s="50" customFormat="1" x14ac:dyDescent="0.3">
      <c r="A10" s="1089" t="s">
        <v>8</v>
      </c>
      <c r="B10" s="6" t="s">
        <v>27</v>
      </c>
      <c r="C10" s="2" t="s">
        <v>28</v>
      </c>
      <c r="D10" s="3">
        <v>65</v>
      </c>
      <c r="E10" s="3">
        <v>178</v>
      </c>
      <c r="F10" s="605"/>
      <c r="G10" s="1089" t="s">
        <v>8</v>
      </c>
      <c r="H10" s="6" t="s">
        <v>27</v>
      </c>
      <c r="I10" s="2" t="s">
        <v>7</v>
      </c>
      <c r="J10" s="3">
        <v>85</v>
      </c>
      <c r="K10" s="3">
        <v>223</v>
      </c>
      <c r="L10" s="788"/>
      <c r="M10" s="25"/>
      <c r="N10" s="25"/>
      <c r="O10" s="25"/>
      <c r="P10" s="25"/>
      <c r="Q10" s="25"/>
      <c r="R10" s="25"/>
    </row>
    <row r="11" spans="1:18" s="420" customFormat="1" x14ac:dyDescent="0.3">
      <c r="A11" s="1089" t="s">
        <v>15</v>
      </c>
      <c r="B11" s="6" t="s">
        <v>233</v>
      </c>
      <c r="C11" s="2" t="s">
        <v>5</v>
      </c>
      <c r="D11" s="3">
        <v>50</v>
      </c>
      <c r="E11" s="3">
        <v>137.6</v>
      </c>
      <c r="F11" s="605"/>
      <c r="G11" s="1089" t="s">
        <v>15</v>
      </c>
      <c r="H11" s="6" t="s">
        <v>233</v>
      </c>
      <c r="I11" s="2" t="s">
        <v>5</v>
      </c>
      <c r="J11" s="3">
        <v>50</v>
      </c>
      <c r="K11" s="3">
        <v>137.6</v>
      </c>
      <c r="L11" s="795"/>
    </row>
    <row r="12" spans="1:18" s="50" customFormat="1" x14ac:dyDescent="0.3">
      <c r="A12" s="1089" t="s">
        <v>15</v>
      </c>
      <c r="B12" s="6" t="s">
        <v>31</v>
      </c>
      <c r="C12" s="2" t="s">
        <v>5</v>
      </c>
      <c r="D12" s="3">
        <v>50</v>
      </c>
      <c r="E12" s="3">
        <v>149.1</v>
      </c>
      <c r="F12" s="605"/>
      <c r="G12" s="1089" t="s">
        <v>15</v>
      </c>
      <c r="H12" s="6" t="s">
        <v>31</v>
      </c>
      <c r="I12" s="2" t="s">
        <v>5</v>
      </c>
      <c r="J12" s="3">
        <v>50</v>
      </c>
      <c r="K12" s="3">
        <v>149.1</v>
      </c>
      <c r="L12" s="786"/>
    </row>
    <row r="13" spans="1:18" s="25" customFormat="1" x14ac:dyDescent="0.3">
      <c r="A13" s="1091" t="s">
        <v>8</v>
      </c>
      <c r="B13" s="13" t="s">
        <v>241</v>
      </c>
      <c r="C13" s="14" t="s">
        <v>33</v>
      </c>
      <c r="D13" s="15">
        <v>100</v>
      </c>
      <c r="E13" s="15">
        <v>262.82</v>
      </c>
      <c r="F13" s="605"/>
      <c r="G13" s="1091" t="s">
        <v>8</v>
      </c>
      <c r="H13" s="13" t="s">
        <v>241</v>
      </c>
      <c r="I13" s="14" t="s">
        <v>35</v>
      </c>
      <c r="J13" s="15">
        <v>120</v>
      </c>
      <c r="K13" s="15">
        <v>282.82</v>
      </c>
      <c r="L13" s="788"/>
    </row>
    <row r="14" spans="1:18" s="257" customFormat="1" ht="18.75" customHeight="1" x14ac:dyDescent="0.3">
      <c r="A14" s="1089" t="s">
        <v>8</v>
      </c>
      <c r="B14" s="6" t="s">
        <v>241</v>
      </c>
      <c r="C14" s="2" t="s">
        <v>33</v>
      </c>
      <c r="D14" s="3">
        <v>100</v>
      </c>
      <c r="E14" s="3">
        <v>262.82</v>
      </c>
      <c r="F14" s="605"/>
      <c r="G14" s="1089" t="s">
        <v>8</v>
      </c>
      <c r="H14" s="6" t="s">
        <v>241</v>
      </c>
      <c r="I14" s="2" t="s">
        <v>35</v>
      </c>
      <c r="J14" s="3">
        <v>120</v>
      </c>
      <c r="K14" s="3">
        <v>282.82</v>
      </c>
      <c r="L14" s="791"/>
    </row>
    <row r="15" spans="1:18" s="50" customFormat="1" x14ac:dyDescent="0.3">
      <c r="A15" s="5">
        <v>6</v>
      </c>
      <c r="B15" s="6" t="s">
        <v>37</v>
      </c>
      <c r="C15" s="2" t="s">
        <v>5</v>
      </c>
      <c r="D15" s="3">
        <v>140</v>
      </c>
      <c r="E15" s="3">
        <v>140.29999999999998</v>
      </c>
      <c r="F15" s="605"/>
      <c r="G15" s="5">
        <v>6</v>
      </c>
      <c r="H15" s="6" t="s">
        <v>37</v>
      </c>
      <c r="I15" s="2" t="s">
        <v>5</v>
      </c>
      <c r="J15" s="3">
        <v>140</v>
      </c>
      <c r="K15" s="3">
        <v>140.29999999999998</v>
      </c>
      <c r="L15" s="786"/>
    </row>
    <row r="16" spans="1:18" s="25" customFormat="1" ht="19.5" customHeight="1" x14ac:dyDescent="0.3">
      <c r="A16" s="5">
        <v>6</v>
      </c>
      <c r="B16" s="6" t="s">
        <v>37</v>
      </c>
      <c r="C16" s="2" t="s">
        <v>5</v>
      </c>
      <c r="D16" s="3">
        <v>140</v>
      </c>
      <c r="E16" s="3">
        <v>140.29999999999998</v>
      </c>
      <c r="F16" s="605"/>
      <c r="G16" s="5">
        <v>6</v>
      </c>
      <c r="H16" s="6" t="s">
        <v>37</v>
      </c>
      <c r="I16" s="2" t="s">
        <v>5</v>
      </c>
      <c r="J16" s="3">
        <v>140</v>
      </c>
      <c r="K16" s="3">
        <v>140.29999999999998</v>
      </c>
      <c r="L16" s="788"/>
    </row>
    <row r="17" spans="1:18" s="25" customFormat="1" ht="19.5" customHeight="1" x14ac:dyDescent="0.3">
      <c r="A17" s="1089" t="s">
        <v>77</v>
      </c>
      <c r="B17" s="6" t="s">
        <v>39</v>
      </c>
      <c r="C17" s="2" t="s">
        <v>2</v>
      </c>
      <c r="D17" s="3">
        <v>25</v>
      </c>
      <c r="E17" s="3">
        <v>173.2</v>
      </c>
      <c r="F17" s="605"/>
      <c r="G17" s="1089" t="s">
        <v>77</v>
      </c>
      <c r="H17" s="6" t="s">
        <v>39</v>
      </c>
      <c r="I17" s="2" t="s">
        <v>2</v>
      </c>
      <c r="J17" s="3">
        <v>25</v>
      </c>
      <c r="K17" s="3">
        <v>173.2</v>
      </c>
      <c r="L17" s="788"/>
    </row>
    <row r="18" spans="1:18" s="50" customFormat="1" x14ac:dyDescent="0.3">
      <c r="A18" s="1089" t="s">
        <v>0</v>
      </c>
      <c r="B18" s="6" t="s">
        <v>39</v>
      </c>
      <c r="C18" s="2" t="s">
        <v>2</v>
      </c>
      <c r="D18" s="3">
        <v>25</v>
      </c>
      <c r="E18" s="3">
        <v>173.2</v>
      </c>
      <c r="F18" s="605"/>
      <c r="G18" s="1089" t="s">
        <v>0</v>
      </c>
      <c r="H18" s="6" t="s">
        <v>39</v>
      </c>
      <c r="I18" s="2" t="s">
        <v>2</v>
      </c>
      <c r="J18" s="3">
        <v>25</v>
      </c>
      <c r="K18" s="3">
        <v>173.2</v>
      </c>
      <c r="L18" s="792"/>
    </row>
    <row r="19" spans="1:18" s="50" customFormat="1" x14ac:dyDescent="0.3">
      <c r="A19" s="1089" t="s">
        <v>0</v>
      </c>
      <c r="B19" s="6" t="s">
        <v>39</v>
      </c>
      <c r="C19" s="2" t="s">
        <v>2</v>
      </c>
      <c r="D19" s="3">
        <v>25</v>
      </c>
      <c r="E19" s="3">
        <v>173.2</v>
      </c>
      <c r="F19" s="605"/>
      <c r="G19" s="1089" t="s">
        <v>0</v>
      </c>
      <c r="H19" s="6" t="s">
        <v>39</v>
      </c>
      <c r="I19" s="2" t="s">
        <v>2</v>
      </c>
      <c r="J19" s="3">
        <v>25</v>
      </c>
      <c r="K19" s="3">
        <v>173.2</v>
      </c>
      <c r="L19" s="792"/>
    </row>
    <row r="20" spans="1:18" s="25" customFormat="1" x14ac:dyDescent="0.3">
      <c r="A20" s="1089" t="s">
        <v>3</v>
      </c>
      <c r="B20" s="6" t="s">
        <v>40</v>
      </c>
      <c r="C20" s="2" t="s">
        <v>267</v>
      </c>
      <c r="D20" s="3">
        <v>150</v>
      </c>
      <c r="E20" s="910">
        <v>204.72</v>
      </c>
      <c r="F20" s="605"/>
      <c r="G20" s="1012" t="s">
        <v>3</v>
      </c>
      <c r="H20" s="913" t="s">
        <v>40</v>
      </c>
      <c r="I20" s="2" t="s">
        <v>450</v>
      </c>
      <c r="J20" s="3">
        <v>200</v>
      </c>
      <c r="K20" s="3">
        <v>204.72</v>
      </c>
      <c r="L20" s="788"/>
    </row>
    <row r="21" spans="1:18" s="50" customFormat="1" x14ac:dyDescent="0.3">
      <c r="A21" s="1089" t="s">
        <v>0</v>
      </c>
      <c r="B21" s="6" t="s">
        <v>43</v>
      </c>
      <c r="C21" s="2" t="s">
        <v>17</v>
      </c>
      <c r="D21" s="3">
        <v>40</v>
      </c>
      <c r="E21" s="46">
        <v>242.70999999999998</v>
      </c>
      <c r="F21" s="605"/>
      <c r="G21" s="47" t="s">
        <v>0</v>
      </c>
      <c r="H21" s="48" t="s">
        <v>43</v>
      </c>
      <c r="I21" s="2" t="s">
        <v>44</v>
      </c>
      <c r="J21" s="3">
        <v>48</v>
      </c>
      <c r="K21" s="3">
        <v>298.71999999999997</v>
      </c>
      <c r="L21" s="786"/>
    </row>
    <row r="22" spans="1:18" s="25" customFormat="1" ht="19.5" customHeight="1" x14ac:dyDescent="0.3">
      <c r="A22" s="1089" t="s">
        <v>3</v>
      </c>
      <c r="B22" s="6" t="s">
        <v>43</v>
      </c>
      <c r="C22" s="2" t="s">
        <v>17</v>
      </c>
      <c r="D22" s="3">
        <v>40</v>
      </c>
      <c r="E22" s="3">
        <v>242.70999999999998</v>
      </c>
      <c r="F22" s="605"/>
      <c r="G22" s="1089" t="s">
        <v>3</v>
      </c>
      <c r="H22" s="6" t="s">
        <v>43</v>
      </c>
      <c r="I22" s="2" t="s">
        <v>44</v>
      </c>
      <c r="J22" s="3">
        <v>48</v>
      </c>
      <c r="K22" s="3">
        <v>298.71999999999997</v>
      </c>
      <c r="L22" s="788"/>
    </row>
    <row r="23" spans="1:18" s="50" customFormat="1" x14ac:dyDescent="0.3">
      <c r="A23" s="1089" t="s">
        <v>3</v>
      </c>
      <c r="B23" s="6" t="s">
        <v>43</v>
      </c>
      <c r="C23" s="2" t="s">
        <v>17</v>
      </c>
      <c r="D23" s="3">
        <v>40</v>
      </c>
      <c r="E23" s="3">
        <v>242.70999999999998</v>
      </c>
      <c r="F23" s="605"/>
      <c r="G23" s="1089" t="s">
        <v>3</v>
      </c>
      <c r="H23" s="6" t="s">
        <v>43</v>
      </c>
      <c r="I23" s="2" t="s">
        <v>44</v>
      </c>
      <c r="J23" s="3">
        <v>48</v>
      </c>
      <c r="K23" s="3">
        <v>298.71999999999997</v>
      </c>
      <c r="L23" s="788"/>
      <c r="M23" s="25"/>
      <c r="N23" s="25"/>
      <c r="O23" s="25"/>
      <c r="P23" s="25"/>
      <c r="Q23" s="25"/>
      <c r="R23" s="25"/>
    </row>
    <row r="24" spans="1:18" s="50" customFormat="1" x14ac:dyDescent="0.3">
      <c r="A24" s="1089" t="s">
        <v>0</v>
      </c>
      <c r="B24" s="6" t="s">
        <v>43</v>
      </c>
      <c r="C24" s="2" t="s">
        <v>17</v>
      </c>
      <c r="D24" s="3">
        <v>40</v>
      </c>
      <c r="E24" s="3">
        <v>242.70999999999998</v>
      </c>
      <c r="F24" s="605"/>
      <c r="G24" s="1089" t="s">
        <v>0</v>
      </c>
      <c r="H24" s="6" t="s">
        <v>43</v>
      </c>
      <c r="I24" s="2" t="s">
        <v>44</v>
      </c>
      <c r="J24" s="3">
        <v>45</v>
      </c>
      <c r="K24" s="3">
        <v>298.71999999999997</v>
      </c>
      <c r="L24" s="788"/>
      <c r="M24" s="25"/>
      <c r="N24" s="25"/>
      <c r="O24" s="25"/>
      <c r="P24" s="25"/>
      <c r="Q24" s="25"/>
      <c r="R24" s="25"/>
    </row>
    <row r="25" spans="1:18" s="50" customFormat="1" x14ac:dyDescent="0.3">
      <c r="A25" s="1089" t="s">
        <v>0</v>
      </c>
      <c r="B25" s="6" t="s">
        <v>43</v>
      </c>
      <c r="C25" s="2" t="s">
        <v>17</v>
      </c>
      <c r="D25" s="3">
        <v>40</v>
      </c>
      <c r="E25" s="3">
        <v>242.70999999999998</v>
      </c>
      <c r="F25" s="605"/>
      <c r="G25" s="1089" t="s">
        <v>0</v>
      </c>
      <c r="H25" s="6" t="s">
        <v>43</v>
      </c>
      <c r="I25" s="2" t="s">
        <v>44</v>
      </c>
      <c r="J25" s="3">
        <v>48</v>
      </c>
      <c r="K25" s="3">
        <v>298.71999999999997</v>
      </c>
      <c r="L25" s="788"/>
      <c r="M25" s="25"/>
      <c r="N25" s="25"/>
      <c r="O25" s="25"/>
      <c r="P25" s="25"/>
      <c r="Q25" s="25"/>
      <c r="R25" s="25"/>
    </row>
    <row r="26" spans="1:18" s="50" customFormat="1" x14ac:dyDescent="0.3">
      <c r="A26" s="1089" t="s">
        <v>3</v>
      </c>
      <c r="B26" s="6" t="s">
        <v>43</v>
      </c>
      <c r="C26" s="2" t="s">
        <v>17</v>
      </c>
      <c r="D26" s="3">
        <v>40</v>
      </c>
      <c r="E26" s="3">
        <v>242.70999999999998</v>
      </c>
      <c r="F26" s="605"/>
      <c r="G26" s="1091" t="s">
        <v>3</v>
      </c>
      <c r="H26" s="13" t="s">
        <v>43</v>
      </c>
      <c r="I26" s="14" t="s">
        <v>44</v>
      </c>
      <c r="J26" s="15">
        <v>48</v>
      </c>
      <c r="K26" s="15">
        <v>298.71999999999997</v>
      </c>
      <c r="L26" s="788"/>
      <c r="M26" s="25"/>
      <c r="N26" s="25"/>
      <c r="O26" s="25"/>
      <c r="P26" s="25"/>
      <c r="Q26" s="25"/>
      <c r="R26" s="25"/>
    </row>
    <row r="27" spans="1:18" s="8" customFormat="1" x14ac:dyDescent="0.3">
      <c r="A27" s="1089" t="s">
        <v>8</v>
      </c>
      <c r="B27" s="6" t="s">
        <v>47</v>
      </c>
      <c r="C27" s="2" t="s">
        <v>46</v>
      </c>
      <c r="D27" s="3">
        <v>42</v>
      </c>
      <c r="E27" s="3">
        <v>206.2</v>
      </c>
      <c r="F27" s="605"/>
      <c r="G27" s="1089" t="s">
        <v>8</v>
      </c>
      <c r="H27" s="6" t="s">
        <v>47</v>
      </c>
      <c r="I27" s="2" t="s">
        <v>46</v>
      </c>
      <c r="J27" s="3">
        <v>42</v>
      </c>
      <c r="K27" s="3">
        <v>206.2</v>
      </c>
      <c r="L27" s="786"/>
    </row>
    <row r="28" spans="1:18" s="257" customFormat="1" x14ac:dyDescent="0.3">
      <c r="A28" s="1089">
        <v>1</v>
      </c>
      <c r="B28" s="6" t="s">
        <v>48</v>
      </c>
      <c r="C28" s="2" t="s">
        <v>46</v>
      </c>
      <c r="D28" s="3">
        <v>40</v>
      </c>
      <c r="E28" s="3">
        <v>197</v>
      </c>
      <c r="F28" s="605"/>
      <c r="G28" s="1089">
        <v>1</v>
      </c>
      <c r="H28" s="6" t="s">
        <v>48</v>
      </c>
      <c r="I28" s="2" t="s">
        <v>46</v>
      </c>
      <c r="J28" s="3">
        <v>40</v>
      </c>
      <c r="K28" s="3">
        <v>197</v>
      </c>
      <c r="L28" s="791"/>
    </row>
    <row r="29" spans="1:18" s="25" customFormat="1" x14ac:dyDescent="0.3">
      <c r="A29" s="1089" t="s">
        <v>3</v>
      </c>
      <c r="B29" s="6" t="s">
        <v>260</v>
      </c>
      <c r="C29" s="2" t="s">
        <v>17</v>
      </c>
      <c r="D29" s="3">
        <v>25</v>
      </c>
      <c r="E29" s="3">
        <v>182.25</v>
      </c>
      <c r="F29" s="605"/>
      <c r="G29" s="1089" t="s">
        <v>3</v>
      </c>
      <c r="H29" s="6" t="s">
        <v>260</v>
      </c>
      <c r="I29" s="2" t="s">
        <v>44</v>
      </c>
      <c r="J29" s="3">
        <v>30</v>
      </c>
      <c r="K29" s="3">
        <v>218.7</v>
      </c>
      <c r="L29" s="788"/>
    </row>
    <row r="30" spans="1:18" s="50" customFormat="1" x14ac:dyDescent="0.3">
      <c r="A30" s="1089" t="s">
        <v>0</v>
      </c>
      <c r="B30" s="6" t="s">
        <v>260</v>
      </c>
      <c r="C30" s="2" t="s">
        <v>17</v>
      </c>
      <c r="D30" s="3">
        <v>22</v>
      </c>
      <c r="E30" s="3">
        <v>182.25</v>
      </c>
      <c r="F30" s="605"/>
      <c r="G30" s="1089" t="s">
        <v>0</v>
      </c>
      <c r="H30" s="6" t="s">
        <v>260</v>
      </c>
      <c r="I30" s="2" t="s">
        <v>44</v>
      </c>
      <c r="J30" s="3">
        <v>27</v>
      </c>
      <c r="K30" s="3">
        <v>218.7</v>
      </c>
      <c r="L30" s="792"/>
    </row>
    <row r="31" spans="1:18" s="50" customFormat="1" x14ac:dyDescent="0.3">
      <c r="A31" s="1089" t="s">
        <v>3</v>
      </c>
      <c r="B31" s="6" t="s">
        <v>260</v>
      </c>
      <c r="C31" s="2" t="s">
        <v>17</v>
      </c>
      <c r="D31" s="3">
        <v>30</v>
      </c>
      <c r="E31" s="3">
        <v>182.25</v>
      </c>
      <c r="F31" s="605"/>
      <c r="G31" s="1089" t="s">
        <v>3</v>
      </c>
      <c r="H31" s="6" t="s">
        <v>260</v>
      </c>
      <c r="I31" s="2" t="s">
        <v>44</v>
      </c>
      <c r="J31" s="3">
        <v>35</v>
      </c>
      <c r="K31" s="3">
        <v>218.7</v>
      </c>
      <c r="L31" s="786"/>
    </row>
    <row r="32" spans="1:18" s="50" customFormat="1" x14ac:dyDescent="0.3">
      <c r="A32" s="1089" t="s">
        <v>0</v>
      </c>
      <c r="B32" s="6" t="s">
        <v>260</v>
      </c>
      <c r="C32" s="2" t="s">
        <v>17</v>
      </c>
      <c r="D32" s="424">
        <v>25</v>
      </c>
      <c r="E32" s="424">
        <v>182.25</v>
      </c>
      <c r="F32" s="605"/>
      <c r="G32" s="425" t="s">
        <v>0</v>
      </c>
      <c r="H32" s="422" t="s">
        <v>260</v>
      </c>
      <c r="I32" s="2" t="s">
        <v>44</v>
      </c>
      <c r="J32" s="3">
        <v>30</v>
      </c>
      <c r="K32" s="3">
        <v>218.7</v>
      </c>
      <c r="L32" s="786"/>
    </row>
    <row r="33" spans="1:18" s="25" customFormat="1" ht="19.5" customHeight="1" x14ac:dyDescent="0.3">
      <c r="A33" s="1089" t="s">
        <v>0</v>
      </c>
      <c r="B33" s="6" t="s">
        <v>260</v>
      </c>
      <c r="C33" s="2" t="s">
        <v>17</v>
      </c>
      <c r="D33" s="3">
        <v>22</v>
      </c>
      <c r="E33" s="3">
        <v>182.25</v>
      </c>
      <c r="F33" s="605"/>
      <c r="G33" s="1089" t="s">
        <v>0</v>
      </c>
      <c r="H33" s="6" t="s">
        <v>260</v>
      </c>
      <c r="I33" s="2" t="s">
        <v>44</v>
      </c>
      <c r="J33" s="3">
        <v>27</v>
      </c>
      <c r="K33" s="3">
        <v>218.7</v>
      </c>
      <c r="L33" s="788"/>
    </row>
    <row r="34" spans="1:18" s="25" customFormat="1" ht="19.5" customHeight="1" x14ac:dyDescent="0.3">
      <c r="A34" s="1091" t="s">
        <v>3</v>
      </c>
      <c r="B34" s="13" t="s">
        <v>260</v>
      </c>
      <c r="C34" s="14" t="s">
        <v>17</v>
      </c>
      <c r="D34" s="15">
        <v>22</v>
      </c>
      <c r="E34" s="15">
        <v>182.25</v>
      </c>
      <c r="F34" s="605"/>
      <c r="G34" s="1089" t="s">
        <v>3</v>
      </c>
      <c r="H34" s="6" t="s">
        <v>260</v>
      </c>
      <c r="I34" s="2" t="s">
        <v>44</v>
      </c>
      <c r="J34" s="3">
        <v>27</v>
      </c>
      <c r="K34" s="3">
        <v>218.7</v>
      </c>
      <c r="L34" s="788" t="s">
        <v>434</v>
      </c>
    </row>
    <row r="35" spans="1:18" s="25" customFormat="1" ht="19.5" customHeight="1" x14ac:dyDescent="0.3">
      <c r="A35" s="1089" t="s">
        <v>0</v>
      </c>
      <c r="B35" s="6" t="s">
        <v>278</v>
      </c>
      <c r="C35" s="2" t="s">
        <v>17</v>
      </c>
      <c r="D35" s="3">
        <v>20</v>
      </c>
      <c r="E35" s="3">
        <v>213.71</v>
      </c>
      <c r="F35" s="605"/>
      <c r="G35" s="1089" t="s">
        <v>0</v>
      </c>
      <c r="H35" s="6" t="s">
        <v>278</v>
      </c>
      <c r="I35" s="2" t="s">
        <v>44</v>
      </c>
      <c r="J35" s="3">
        <v>24</v>
      </c>
      <c r="K35" s="3">
        <v>256.45</v>
      </c>
      <c r="L35" s="788"/>
    </row>
    <row r="36" spans="1:18" s="50" customFormat="1" x14ac:dyDescent="0.3">
      <c r="A36" s="1089" t="s">
        <v>0</v>
      </c>
      <c r="B36" s="6" t="s">
        <v>278</v>
      </c>
      <c r="C36" s="2" t="s">
        <v>17</v>
      </c>
      <c r="D36" s="3">
        <v>30</v>
      </c>
      <c r="E36" s="823">
        <v>213.71</v>
      </c>
      <c r="F36" s="605"/>
      <c r="G36" s="828" t="s">
        <v>0</v>
      </c>
      <c r="H36" s="826" t="s">
        <v>278</v>
      </c>
      <c r="I36" s="2" t="s">
        <v>44</v>
      </c>
      <c r="J36" s="3">
        <v>34</v>
      </c>
      <c r="K36" s="3">
        <v>256.45</v>
      </c>
      <c r="L36" s="788"/>
      <c r="M36" s="25"/>
      <c r="N36" s="25"/>
      <c r="O36" s="25"/>
      <c r="P36" s="25"/>
      <c r="Q36" s="25"/>
      <c r="R36" s="25"/>
    </row>
    <row r="37" spans="1:18" s="25" customFormat="1" x14ac:dyDescent="0.3">
      <c r="A37" s="1089" t="s">
        <v>0</v>
      </c>
      <c r="B37" s="6" t="s">
        <v>278</v>
      </c>
      <c r="C37" s="2" t="s">
        <v>17</v>
      </c>
      <c r="D37" s="3">
        <v>20</v>
      </c>
      <c r="E37" s="3">
        <v>213.71</v>
      </c>
      <c r="F37" s="605"/>
      <c r="G37" s="1089" t="s">
        <v>0</v>
      </c>
      <c r="H37" s="6" t="s">
        <v>278</v>
      </c>
      <c r="I37" s="2" t="s">
        <v>44</v>
      </c>
      <c r="J37" s="3">
        <v>24</v>
      </c>
      <c r="K37" s="3">
        <v>256.45</v>
      </c>
      <c r="L37" s="788"/>
    </row>
    <row r="38" spans="1:18" s="257" customFormat="1" x14ac:dyDescent="0.3">
      <c r="A38" s="1091" t="s">
        <v>0</v>
      </c>
      <c r="B38" s="13" t="s">
        <v>278</v>
      </c>
      <c r="C38" s="14" t="s">
        <v>17</v>
      </c>
      <c r="D38" s="15">
        <v>20</v>
      </c>
      <c r="E38" s="15">
        <v>213.71</v>
      </c>
      <c r="F38" s="605"/>
      <c r="G38" s="1089" t="s">
        <v>0</v>
      </c>
      <c r="H38" s="6" t="s">
        <v>278</v>
      </c>
      <c r="I38" s="2" t="s">
        <v>44</v>
      </c>
      <c r="J38" s="3">
        <v>24</v>
      </c>
      <c r="K38" s="3">
        <v>256.45</v>
      </c>
      <c r="L38" s="791"/>
    </row>
    <row r="39" spans="1:18" s="25" customFormat="1" x14ac:dyDescent="0.3">
      <c r="A39" s="1089">
        <v>2</v>
      </c>
      <c r="B39" s="6" t="s">
        <v>220</v>
      </c>
      <c r="C39" s="2" t="s">
        <v>183</v>
      </c>
      <c r="D39" s="3">
        <v>55</v>
      </c>
      <c r="E39" s="46">
        <v>186.68</v>
      </c>
      <c r="F39" s="605"/>
      <c r="G39" s="47">
        <v>2</v>
      </c>
      <c r="H39" s="48" t="s">
        <v>220</v>
      </c>
      <c r="I39" s="2" t="s">
        <v>183</v>
      </c>
      <c r="J39" s="3">
        <v>55</v>
      </c>
      <c r="K39" s="3">
        <v>186.68</v>
      </c>
      <c r="L39" s="788"/>
    </row>
    <row r="40" spans="1:18" s="25" customFormat="1" ht="19.5" customHeight="1" x14ac:dyDescent="0.3">
      <c r="A40" s="1089" t="s">
        <v>23</v>
      </c>
      <c r="B40" s="6" t="s">
        <v>113</v>
      </c>
      <c r="C40" s="2" t="s">
        <v>2</v>
      </c>
      <c r="D40" s="3">
        <v>15</v>
      </c>
      <c r="E40" s="3">
        <v>94.2</v>
      </c>
      <c r="F40" s="605"/>
      <c r="G40" s="1089" t="s">
        <v>23</v>
      </c>
      <c r="H40" s="6" t="s">
        <v>113</v>
      </c>
      <c r="I40" s="2" t="s">
        <v>2</v>
      </c>
      <c r="J40" s="3">
        <v>15</v>
      </c>
      <c r="K40" s="3">
        <v>94.2</v>
      </c>
      <c r="L40" s="788"/>
    </row>
    <row r="41" spans="1:18" s="50" customFormat="1" x14ac:dyDescent="0.3">
      <c r="A41" s="1089" t="s">
        <v>23</v>
      </c>
      <c r="B41" s="13" t="s">
        <v>113</v>
      </c>
      <c r="C41" s="14" t="s">
        <v>2</v>
      </c>
      <c r="D41" s="15">
        <v>15</v>
      </c>
      <c r="E41" s="15">
        <v>94.2</v>
      </c>
      <c r="F41" s="605"/>
      <c r="G41" s="1089" t="s">
        <v>23</v>
      </c>
      <c r="H41" s="6" t="s">
        <v>113</v>
      </c>
      <c r="I41" s="2" t="s">
        <v>2</v>
      </c>
      <c r="J41" s="3">
        <v>15</v>
      </c>
      <c r="K41" s="3">
        <v>94.2</v>
      </c>
      <c r="L41" s="792"/>
    </row>
    <row r="42" spans="1:18" s="50" customFormat="1" x14ac:dyDescent="0.3">
      <c r="A42" s="1089" t="s">
        <v>23</v>
      </c>
      <c r="B42" s="6" t="s">
        <v>113</v>
      </c>
      <c r="C42" s="2" t="s">
        <v>2</v>
      </c>
      <c r="D42" s="3">
        <v>15</v>
      </c>
      <c r="E42" s="823">
        <v>94.2</v>
      </c>
      <c r="F42" s="605"/>
      <c r="G42" s="828" t="s">
        <v>23</v>
      </c>
      <c r="H42" s="826" t="s">
        <v>113</v>
      </c>
      <c r="I42" s="2" t="s">
        <v>2</v>
      </c>
      <c r="J42" s="3">
        <v>15</v>
      </c>
      <c r="K42" s="3">
        <v>94.2</v>
      </c>
      <c r="L42" s="786"/>
    </row>
    <row r="43" spans="1:18" s="50" customFormat="1" x14ac:dyDescent="0.3">
      <c r="A43" s="1089" t="s">
        <v>77</v>
      </c>
      <c r="B43" s="6" t="s">
        <v>113</v>
      </c>
      <c r="C43" s="2" t="s">
        <v>2</v>
      </c>
      <c r="D43" s="3">
        <v>15</v>
      </c>
      <c r="E43" s="3">
        <v>94.2</v>
      </c>
      <c r="F43" s="605"/>
      <c r="G43" s="1089" t="s">
        <v>23</v>
      </c>
      <c r="H43" s="6" t="s">
        <v>113</v>
      </c>
      <c r="I43" s="2" t="s">
        <v>2</v>
      </c>
      <c r="J43" s="3">
        <v>15</v>
      </c>
      <c r="K43" s="3">
        <v>94.2</v>
      </c>
      <c r="L43" s="786"/>
    </row>
    <row r="44" spans="1:18" s="25" customFormat="1" ht="19.5" customHeight="1" x14ac:dyDescent="0.3">
      <c r="A44" s="1089" t="s">
        <v>23</v>
      </c>
      <c r="B44" s="6" t="s">
        <v>113</v>
      </c>
      <c r="C44" s="2" t="s">
        <v>2</v>
      </c>
      <c r="D44" s="3">
        <v>15</v>
      </c>
      <c r="E44" s="3">
        <v>94.2</v>
      </c>
      <c r="F44" s="605"/>
      <c r="G44" s="1089" t="s">
        <v>23</v>
      </c>
      <c r="H44" s="6" t="s">
        <v>113</v>
      </c>
      <c r="I44" s="2" t="s">
        <v>2</v>
      </c>
      <c r="J44" s="3">
        <v>15</v>
      </c>
      <c r="K44" s="3">
        <v>94.2</v>
      </c>
      <c r="L44" s="788"/>
    </row>
    <row r="45" spans="1:18" s="25" customFormat="1" ht="19.5" customHeight="1" x14ac:dyDescent="0.3">
      <c r="A45" s="1089" t="s">
        <v>23</v>
      </c>
      <c r="B45" s="6" t="s">
        <v>113</v>
      </c>
      <c r="C45" s="2" t="s">
        <v>2</v>
      </c>
      <c r="D45" s="3">
        <v>15</v>
      </c>
      <c r="E45" s="3">
        <v>94.2</v>
      </c>
      <c r="F45" s="605"/>
      <c r="G45" s="1089" t="s">
        <v>23</v>
      </c>
      <c r="H45" s="6" t="s">
        <v>113</v>
      </c>
      <c r="I45" s="2" t="s">
        <v>2</v>
      </c>
      <c r="J45" s="3">
        <v>15</v>
      </c>
      <c r="K45" s="3">
        <v>94.2</v>
      </c>
      <c r="L45" s="788"/>
    </row>
    <row r="46" spans="1:18" s="25" customFormat="1" x14ac:dyDescent="0.3">
      <c r="A46" s="1089" t="s">
        <v>77</v>
      </c>
      <c r="B46" s="6" t="s">
        <v>113</v>
      </c>
      <c r="C46" s="2" t="s">
        <v>2</v>
      </c>
      <c r="D46" s="3">
        <v>15</v>
      </c>
      <c r="E46" s="3">
        <v>94.2</v>
      </c>
      <c r="F46" s="605"/>
      <c r="G46" s="1089" t="s">
        <v>77</v>
      </c>
      <c r="H46" s="6" t="s">
        <v>113</v>
      </c>
      <c r="I46" s="2" t="s">
        <v>2</v>
      </c>
      <c r="J46" s="3">
        <v>15</v>
      </c>
      <c r="K46" s="3">
        <v>94.2</v>
      </c>
      <c r="L46" s="788"/>
    </row>
    <row r="47" spans="1:18" s="25" customFormat="1" ht="19.5" customHeight="1" x14ac:dyDescent="0.3">
      <c r="A47" s="1089" t="s">
        <v>77</v>
      </c>
      <c r="B47" s="6" t="s">
        <v>113</v>
      </c>
      <c r="C47" s="2" t="s">
        <v>2</v>
      </c>
      <c r="D47" s="3">
        <v>15</v>
      </c>
      <c r="E47" s="3">
        <v>94.2</v>
      </c>
      <c r="F47" s="605"/>
      <c r="G47" s="636" t="s">
        <v>77</v>
      </c>
      <c r="H47" s="637" t="s">
        <v>113</v>
      </c>
      <c r="I47" s="638" t="s">
        <v>2</v>
      </c>
      <c r="J47" s="15">
        <v>15</v>
      </c>
      <c r="K47" s="15">
        <v>94.2</v>
      </c>
      <c r="L47" s="788"/>
    </row>
    <row r="48" spans="1:18" s="50" customFormat="1" x14ac:dyDescent="0.3">
      <c r="A48" s="1089" t="s">
        <v>0</v>
      </c>
      <c r="B48" s="6" t="s">
        <v>438</v>
      </c>
      <c r="C48" s="2" t="s">
        <v>5</v>
      </c>
      <c r="D48" s="3">
        <v>48</v>
      </c>
      <c r="E48" s="3">
        <v>128</v>
      </c>
      <c r="F48" s="605"/>
      <c r="G48" s="1089" t="s">
        <v>0</v>
      </c>
      <c r="H48" s="6" t="s">
        <v>438</v>
      </c>
      <c r="I48" s="2" t="s">
        <v>5</v>
      </c>
      <c r="J48" s="3">
        <v>48</v>
      </c>
      <c r="K48" s="3">
        <v>128</v>
      </c>
      <c r="L48" s="786"/>
    </row>
    <row r="49" spans="1:18" s="50" customFormat="1" x14ac:dyDescent="0.3">
      <c r="A49" s="1089" t="s">
        <v>53</v>
      </c>
      <c r="B49" s="6" t="s">
        <v>433</v>
      </c>
      <c r="C49" s="2" t="s">
        <v>5</v>
      </c>
      <c r="D49" s="3">
        <v>50</v>
      </c>
      <c r="E49" s="3">
        <v>133.5</v>
      </c>
      <c r="F49" s="605"/>
      <c r="G49" s="1089" t="s">
        <v>53</v>
      </c>
      <c r="H49" s="6" t="s">
        <v>433</v>
      </c>
      <c r="I49" s="2" t="s">
        <v>5</v>
      </c>
      <c r="J49" s="3">
        <v>50</v>
      </c>
      <c r="K49" s="3">
        <v>133.5</v>
      </c>
      <c r="L49" s="788"/>
      <c r="M49" s="25"/>
      <c r="N49" s="25"/>
      <c r="O49" s="25"/>
      <c r="P49" s="25"/>
      <c r="Q49" s="25"/>
      <c r="R49" s="25"/>
    </row>
    <row r="50" spans="1:18" s="25" customFormat="1" x14ac:dyDescent="0.3">
      <c r="A50" s="1089" t="s">
        <v>53</v>
      </c>
      <c r="B50" s="6" t="s">
        <v>433</v>
      </c>
      <c r="C50" s="2" t="s">
        <v>5</v>
      </c>
      <c r="D50" s="3">
        <v>50</v>
      </c>
      <c r="E50" s="3">
        <v>133.5</v>
      </c>
      <c r="F50" s="605"/>
      <c r="G50" s="1089" t="s">
        <v>53</v>
      </c>
      <c r="H50" s="6" t="s">
        <v>433</v>
      </c>
      <c r="I50" s="2" t="s">
        <v>5</v>
      </c>
      <c r="J50" s="3">
        <v>50</v>
      </c>
      <c r="K50" s="3">
        <v>133.5</v>
      </c>
      <c r="L50" s="788"/>
    </row>
    <row r="51" spans="1:18" s="25" customFormat="1" ht="19.5" customHeight="1" x14ac:dyDescent="0.3">
      <c r="A51" s="5" t="s">
        <v>53</v>
      </c>
      <c r="B51" s="6" t="s">
        <v>433</v>
      </c>
      <c r="C51" s="2" t="s">
        <v>5</v>
      </c>
      <c r="D51" s="3">
        <v>50</v>
      </c>
      <c r="E51" s="3">
        <v>133.5</v>
      </c>
      <c r="F51" s="605"/>
      <c r="G51" s="5" t="s">
        <v>53</v>
      </c>
      <c r="H51" s="6" t="s">
        <v>433</v>
      </c>
      <c r="I51" s="2" t="s">
        <v>5</v>
      </c>
      <c r="J51" s="3">
        <v>50</v>
      </c>
      <c r="K51" s="3">
        <v>133.5</v>
      </c>
      <c r="L51" s="788"/>
    </row>
    <row r="52" spans="1:18" s="257" customFormat="1" x14ac:dyDescent="0.3">
      <c r="A52" s="1091" t="s">
        <v>15</v>
      </c>
      <c r="B52" s="13" t="s">
        <v>444</v>
      </c>
      <c r="C52" s="14" t="s">
        <v>218</v>
      </c>
      <c r="D52" s="15">
        <v>50</v>
      </c>
      <c r="E52" s="15">
        <v>133.5</v>
      </c>
      <c r="F52" s="605"/>
      <c r="G52" s="1091" t="s">
        <v>15</v>
      </c>
      <c r="H52" s="13" t="s">
        <v>444</v>
      </c>
      <c r="I52" s="14" t="s">
        <v>218</v>
      </c>
      <c r="J52" s="15">
        <v>50</v>
      </c>
      <c r="K52" s="15">
        <v>133.5</v>
      </c>
      <c r="L52" s="791"/>
    </row>
    <row r="53" spans="1:18" s="50" customFormat="1" x14ac:dyDescent="0.3">
      <c r="A53" s="5" t="s">
        <v>53</v>
      </c>
      <c r="B53" s="6" t="s">
        <v>444</v>
      </c>
      <c r="C53" s="2" t="s">
        <v>218</v>
      </c>
      <c r="D53" s="3">
        <v>50</v>
      </c>
      <c r="E53" s="424">
        <v>133.5</v>
      </c>
      <c r="F53" s="605"/>
      <c r="G53" s="421" t="s">
        <v>53</v>
      </c>
      <c r="H53" s="422" t="s">
        <v>444</v>
      </c>
      <c r="I53" s="2" t="s">
        <v>218</v>
      </c>
      <c r="J53" s="3">
        <v>50</v>
      </c>
      <c r="K53" s="3">
        <v>133.5</v>
      </c>
      <c r="L53" s="786"/>
    </row>
    <row r="54" spans="1:18" s="389" customFormat="1" x14ac:dyDescent="0.3">
      <c r="A54" s="1089" t="s">
        <v>15</v>
      </c>
      <c r="B54" s="6" t="s">
        <v>444</v>
      </c>
      <c r="C54" s="2" t="s">
        <v>218</v>
      </c>
      <c r="D54" s="3">
        <v>50</v>
      </c>
      <c r="E54" s="3">
        <v>133.5</v>
      </c>
      <c r="F54" s="605"/>
      <c r="G54" s="1089" t="s">
        <v>15</v>
      </c>
      <c r="H54" s="6" t="s">
        <v>444</v>
      </c>
      <c r="I54" s="2" t="s">
        <v>218</v>
      </c>
      <c r="J54" s="3">
        <v>50</v>
      </c>
      <c r="K54" s="3">
        <v>133.5</v>
      </c>
      <c r="L54" s="795"/>
    </row>
    <row r="55" spans="1:18" s="50" customFormat="1" x14ac:dyDescent="0.3">
      <c r="A55" s="1089" t="s">
        <v>23</v>
      </c>
      <c r="B55" s="13" t="s">
        <v>226</v>
      </c>
      <c r="C55" s="14" t="s">
        <v>5</v>
      </c>
      <c r="D55" s="15">
        <v>48</v>
      </c>
      <c r="E55" s="15">
        <v>128</v>
      </c>
      <c r="F55" s="605"/>
      <c r="G55" s="1089" t="s">
        <v>23</v>
      </c>
      <c r="H55" s="6" t="s">
        <v>226</v>
      </c>
      <c r="I55" s="2" t="s">
        <v>5</v>
      </c>
      <c r="J55" s="3">
        <v>48</v>
      </c>
      <c r="K55" s="3">
        <v>128</v>
      </c>
      <c r="L55" s="786"/>
    </row>
    <row r="56" spans="1:18" s="50" customFormat="1" x14ac:dyDescent="0.3">
      <c r="A56" s="5">
        <v>5</v>
      </c>
      <c r="B56" s="6" t="s">
        <v>226</v>
      </c>
      <c r="C56" s="2" t="s">
        <v>218</v>
      </c>
      <c r="D56" s="3">
        <v>50</v>
      </c>
      <c r="E56" s="3">
        <v>128</v>
      </c>
      <c r="F56" s="605"/>
      <c r="G56" s="5">
        <v>5</v>
      </c>
      <c r="H56" s="6" t="s">
        <v>233</v>
      </c>
      <c r="I56" s="2" t="s">
        <v>5</v>
      </c>
      <c r="J56" s="3">
        <v>50</v>
      </c>
      <c r="K56" s="3">
        <v>137.6</v>
      </c>
      <c r="L56" s="786"/>
    </row>
    <row r="57" spans="1:18" s="25" customFormat="1" ht="19.5" customHeight="1" x14ac:dyDescent="0.3">
      <c r="A57" s="1091" t="s">
        <v>77</v>
      </c>
      <c r="B57" s="13" t="s">
        <v>226</v>
      </c>
      <c r="C57" s="14" t="s">
        <v>5</v>
      </c>
      <c r="D57" s="15">
        <v>30</v>
      </c>
      <c r="E57" s="15">
        <v>128</v>
      </c>
      <c r="F57" s="605"/>
      <c r="G57" s="1091" t="s">
        <v>77</v>
      </c>
      <c r="H57" s="13" t="s">
        <v>226</v>
      </c>
      <c r="I57" s="14" t="s">
        <v>5</v>
      </c>
      <c r="J57" s="15">
        <v>30</v>
      </c>
      <c r="K57" s="15">
        <v>128</v>
      </c>
      <c r="L57" s="788"/>
    </row>
    <row r="58" spans="1:18" s="25" customFormat="1" ht="19.5" customHeight="1" x14ac:dyDescent="0.3">
      <c r="A58" s="1089" t="s">
        <v>77</v>
      </c>
      <c r="B58" s="6" t="s">
        <v>226</v>
      </c>
      <c r="C58" s="2" t="s">
        <v>5</v>
      </c>
      <c r="D58" s="3">
        <v>30</v>
      </c>
      <c r="E58" s="3">
        <v>128</v>
      </c>
      <c r="F58" s="605"/>
      <c r="G58" s="1089" t="s">
        <v>77</v>
      </c>
      <c r="H58" s="6" t="s">
        <v>226</v>
      </c>
      <c r="I58" s="2" t="s">
        <v>5</v>
      </c>
      <c r="J58" s="3">
        <v>30</v>
      </c>
      <c r="K58" s="3">
        <v>128</v>
      </c>
      <c r="L58" s="788"/>
    </row>
    <row r="59" spans="1:18" s="25" customFormat="1" ht="19.5" customHeight="1" x14ac:dyDescent="0.3">
      <c r="A59" s="5">
        <v>8</v>
      </c>
      <c r="B59" s="6" t="s">
        <v>226</v>
      </c>
      <c r="C59" s="2" t="s">
        <v>218</v>
      </c>
      <c r="D59" s="3">
        <v>30</v>
      </c>
      <c r="E59" s="410">
        <v>128</v>
      </c>
      <c r="F59" s="605"/>
      <c r="G59" s="5">
        <v>8</v>
      </c>
      <c r="H59" s="6" t="s">
        <v>449</v>
      </c>
      <c r="I59" s="2" t="s">
        <v>5</v>
      </c>
      <c r="J59" s="3">
        <v>35</v>
      </c>
      <c r="K59" s="3">
        <v>133.5</v>
      </c>
      <c r="L59" s="788"/>
    </row>
    <row r="60" spans="1:18" s="420" customFormat="1" x14ac:dyDescent="0.3">
      <c r="A60" s="1091" t="s">
        <v>15</v>
      </c>
      <c r="B60" s="13" t="s">
        <v>225</v>
      </c>
      <c r="C60" s="14" t="s">
        <v>5</v>
      </c>
      <c r="D60" s="990">
        <v>50</v>
      </c>
      <c r="E60" s="990">
        <v>133.5</v>
      </c>
      <c r="F60" s="605"/>
      <c r="G60" s="828" t="s">
        <v>15</v>
      </c>
      <c r="H60" s="826" t="s">
        <v>225</v>
      </c>
      <c r="I60" s="2" t="s">
        <v>5</v>
      </c>
      <c r="J60" s="3">
        <v>50</v>
      </c>
      <c r="K60" s="3">
        <v>133.5</v>
      </c>
      <c r="L60" s="795"/>
    </row>
    <row r="61" spans="1:18" s="50" customFormat="1" x14ac:dyDescent="0.3">
      <c r="A61" s="1089" t="s">
        <v>3</v>
      </c>
      <c r="B61" s="13" t="s">
        <v>180</v>
      </c>
      <c r="C61" s="14" t="s">
        <v>7</v>
      </c>
      <c r="D61" s="15">
        <v>50</v>
      </c>
      <c r="E61" s="289">
        <v>196.125</v>
      </c>
      <c r="F61" s="605"/>
      <c r="G61" s="1094" t="s">
        <v>3</v>
      </c>
      <c r="H61" s="276" t="s">
        <v>180</v>
      </c>
      <c r="I61" s="2" t="s">
        <v>7</v>
      </c>
      <c r="J61" s="3">
        <v>50</v>
      </c>
      <c r="K61" s="3">
        <v>196.125</v>
      </c>
      <c r="L61" s="788"/>
      <c r="M61" s="25"/>
      <c r="N61" s="25"/>
      <c r="O61" s="25"/>
      <c r="P61" s="25"/>
      <c r="Q61" s="25"/>
      <c r="R61" s="25"/>
    </row>
    <row r="62" spans="1:18" s="25" customFormat="1" x14ac:dyDescent="0.3">
      <c r="A62" s="1089" t="s">
        <v>3</v>
      </c>
      <c r="B62" s="6" t="s">
        <v>180</v>
      </c>
      <c r="C62" s="2" t="s">
        <v>7</v>
      </c>
      <c r="D62" s="3">
        <v>45</v>
      </c>
      <c r="E62" s="3">
        <v>196.125</v>
      </c>
      <c r="F62" s="605"/>
      <c r="G62" s="1089" t="s">
        <v>3</v>
      </c>
      <c r="H62" s="6" t="s">
        <v>180</v>
      </c>
      <c r="I62" s="2" t="s">
        <v>7</v>
      </c>
      <c r="J62" s="3">
        <v>45</v>
      </c>
      <c r="K62" s="3">
        <v>196.125</v>
      </c>
      <c r="L62" s="788"/>
    </row>
    <row r="63" spans="1:18" s="8" customFormat="1" ht="18.75" customHeight="1" x14ac:dyDescent="0.3">
      <c r="A63" s="1089" t="s">
        <v>3</v>
      </c>
      <c r="B63" s="6" t="s">
        <v>180</v>
      </c>
      <c r="C63" s="2" t="s">
        <v>7</v>
      </c>
      <c r="D63" s="3">
        <v>50</v>
      </c>
      <c r="E63" s="3">
        <v>196.125</v>
      </c>
      <c r="F63" s="605"/>
      <c r="G63" s="1089" t="s">
        <v>3</v>
      </c>
      <c r="H63" s="6" t="s">
        <v>180</v>
      </c>
      <c r="I63" s="2" t="s">
        <v>7</v>
      </c>
      <c r="J63" s="3">
        <v>50</v>
      </c>
      <c r="K63" s="3">
        <v>196.125</v>
      </c>
      <c r="L63" s="786">
        <v>45219</v>
      </c>
    </row>
    <row r="64" spans="1:18" s="25" customFormat="1" x14ac:dyDescent="0.3">
      <c r="A64" s="1089" t="s">
        <v>3</v>
      </c>
      <c r="B64" s="6" t="s">
        <v>258</v>
      </c>
      <c r="C64" s="2" t="s">
        <v>14</v>
      </c>
      <c r="D64" s="3">
        <v>20</v>
      </c>
      <c r="E64" s="3">
        <v>27.6</v>
      </c>
      <c r="F64" s="605"/>
      <c r="G64" s="1089" t="s">
        <v>3</v>
      </c>
      <c r="H64" s="6" t="s">
        <v>258</v>
      </c>
      <c r="I64" s="2" t="s">
        <v>14</v>
      </c>
      <c r="J64" s="3">
        <v>20</v>
      </c>
      <c r="K64" s="3">
        <v>27.6</v>
      </c>
      <c r="L64" s="788"/>
    </row>
    <row r="65" spans="1:12" s="25" customFormat="1" ht="19.5" customHeight="1" x14ac:dyDescent="0.3">
      <c r="A65" s="1089" t="s">
        <v>8</v>
      </c>
      <c r="B65" s="6" t="s">
        <v>58</v>
      </c>
      <c r="C65" s="2" t="s">
        <v>59</v>
      </c>
      <c r="D65" s="3">
        <v>80</v>
      </c>
      <c r="E65" s="3">
        <v>336.63</v>
      </c>
      <c r="F65" s="605"/>
      <c r="G65" s="1089" t="s">
        <v>8</v>
      </c>
      <c r="H65" s="6" t="s">
        <v>58</v>
      </c>
      <c r="I65" s="2" t="s">
        <v>60</v>
      </c>
      <c r="J65" s="3">
        <v>90</v>
      </c>
      <c r="K65" s="3">
        <v>376.70499999999998</v>
      </c>
      <c r="L65" s="788"/>
    </row>
    <row r="66" spans="1:12" s="50" customFormat="1" x14ac:dyDescent="0.3">
      <c r="A66" s="1089" t="s">
        <v>8</v>
      </c>
      <c r="B66" s="6" t="s">
        <v>58</v>
      </c>
      <c r="C66" s="2" t="s">
        <v>199</v>
      </c>
      <c r="D66" s="3">
        <v>66</v>
      </c>
      <c r="E66" s="3">
        <v>336.63</v>
      </c>
      <c r="F66" s="605"/>
      <c r="G66" s="1089" t="s">
        <v>8</v>
      </c>
      <c r="H66" s="6" t="s">
        <v>58</v>
      </c>
      <c r="I66" s="2" t="s">
        <v>222</v>
      </c>
      <c r="J66" s="3">
        <v>85</v>
      </c>
      <c r="K66" s="3">
        <v>376.70499999999998</v>
      </c>
      <c r="L66" s="792"/>
    </row>
    <row r="67" spans="1:12" s="50" customFormat="1" x14ac:dyDescent="0.3">
      <c r="A67" s="1089" t="s">
        <v>0</v>
      </c>
      <c r="B67" s="13" t="s">
        <v>61</v>
      </c>
      <c r="C67" s="14" t="s">
        <v>17</v>
      </c>
      <c r="D67" s="15">
        <v>30</v>
      </c>
      <c r="E67" s="289">
        <v>228.14999999999998</v>
      </c>
      <c r="F67" s="605"/>
      <c r="G67" s="1094" t="s">
        <v>0</v>
      </c>
      <c r="H67" s="276" t="s">
        <v>61</v>
      </c>
      <c r="I67" s="2" t="s">
        <v>44</v>
      </c>
      <c r="J67" s="3">
        <v>35</v>
      </c>
      <c r="K67" s="3">
        <v>273.77999999999997</v>
      </c>
      <c r="L67" s="786"/>
    </row>
    <row r="68" spans="1:12" s="50" customFormat="1" x14ac:dyDescent="0.3">
      <c r="A68" s="1089">
        <v>2</v>
      </c>
      <c r="B68" s="6" t="s">
        <v>61</v>
      </c>
      <c r="C68" s="2" t="s">
        <v>17</v>
      </c>
      <c r="D68" s="3">
        <v>20</v>
      </c>
      <c r="E68" s="3">
        <v>228.14999999999998</v>
      </c>
      <c r="F68" s="605"/>
      <c r="G68" s="1089">
        <v>2</v>
      </c>
      <c r="H68" s="6" t="s">
        <v>61</v>
      </c>
      <c r="I68" s="2" t="s">
        <v>44</v>
      </c>
      <c r="J68" s="3">
        <v>25</v>
      </c>
      <c r="K68" s="3">
        <v>273.77999999999997</v>
      </c>
      <c r="L68" s="786"/>
    </row>
    <row r="69" spans="1:12" s="25" customFormat="1" x14ac:dyDescent="0.3">
      <c r="A69" s="1089" t="s">
        <v>0</v>
      </c>
      <c r="B69" s="6" t="s">
        <v>61</v>
      </c>
      <c r="C69" s="2" t="s">
        <v>17</v>
      </c>
      <c r="D69" s="3">
        <v>20</v>
      </c>
      <c r="E69" s="3">
        <v>228.14999999999998</v>
      </c>
      <c r="F69" s="605"/>
      <c r="G69" s="1089" t="s">
        <v>0</v>
      </c>
      <c r="H69" s="6" t="s">
        <v>61</v>
      </c>
      <c r="I69" s="2" t="s">
        <v>44</v>
      </c>
      <c r="J69" s="3">
        <v>25</v>
      </c>
      <c r="K69" s="3">
        <v>273.77999999999997</v>
      </c>
      <c r="L69" s="788"/>
    </row>
    <row r="70" spans="1:12" s="25" customFormat="1" x14ac:dyDescent="0.3">
      <c r="A70" s="1089" t="s">
        <v>3</v>
      </c>
      <c r="B70" s="6" t="s">
        <v>61</v>
      </c>
      <c r="C70" s="2" t="s">
        <v>17</v>
      </c>
      <c r="D70" s="3">
        <v>30</v>
      </c>
      <c r="E70" s="3">
        <v>228.14999999999998</v>
      </c>
      <c r="F70" s="605"/>
      <c r="G70" s="1089" t="s">
        <v>3</v>
      </c>
      <c r="H70" s="6" t="s">
        <v>61</v>
      </c>
      <c r="I70" s="2" t="s">
        <v>44</v>
      </c>
      <c r="J70" s="3">
        <v>35</v>
      </c>
      <c r="K70" s="3">
        <v>273.77999999999997</v>
      </c>
      <c r="L70" s="788"/>
    </row>
    <row r="71" spans="1:12" s="257" customFormat="1" ht="18.75" customHeight="1" x14ac:dyDescent="0.3">
      <c r="A71" s="1089" t="s">
        <v>0</v>
      </c>
      <c r="B71" s="6" t="s">
        <v>61</v>
      </c>
      <c r="C71" s="2" t="s">
        <v>17</v>
      </c>
      <c r="D71" s="3">
        <v>30</v>
      </c>
      <c r="E71" s="3">
        <v>228.14999999999998</v>
      </c>
      <c r="F71" s="605"/>
      <c r="G71" s="636" t="s">
        <v>0</v>
      </c>
      <c r="H71" s="637" t="s">
        <v>61</v>
      </c>
      <c r="I71" s="638" t="s">
        <v>44</v>
      </c>
      <c r="J71" s="15">
        <v>35</v>
      </c>
      <c r="K71" s="15">
        <v>273.77999999999997</v>
      </c>
      <c r="L71" s="791"/>
    </row>
    <row r="72" spans="1:12" s="50" customFormat="1" x14ac:dyDescent="0.3">
      <c r="A72" s="1089" t="s">
        <v>3</v>
      </c>
      <c r="B72" s="6" t="s">
        <v>64</v>
      </c>
      <c r="C72" s="2" t="s">
        <v>65</v>
      </c>
      <c r="D72" s="3">
        <v>12</v>
      </c>
      <c r="E72" s="3">
        <v>75</v>
      </c>
      <c r="F72" s="605"/>
      <c r="G72" s="1089" t="s">
        <v>3</v>
      </c>
      <c r="H72" s="6" t="s">
        <v>64</v>
      </c>
      <c r="I72" s="2" t="s">
        <v>65</v>
      </c>
      <c r="J72" s="3">
        <v>12</v>
      </c>
      <c r="K72" s="3">
        <v>75</v>
      </c>
      <c r="L72" s="786"/>
    </row>
    <row r="73" spans="1:12" s="25" customFormat="1" x14ac:dyDescent="0.3">
      <c r="A73" s="1089" t="s">
        <v>3</v>
      </c>
      <c r="B73" s="6" t="s">
        <v>64</v>
      </c>
      <c r="C73" s="2" t="s">
        <v>65</v>
      </c>
      <c r="D73" s="3">
        <v>12</v>
      </c>
      <c r="E73" s="3">
        <v>75</v>
      </c>
      <c r="F73" s="605"/>
      <c r="G73" s="1089" t="s">
        <v>3</v>
      </c>
      <c r="H73" s="6" t="s">
        <v>64</v>
      </c>
      <c r="I73" s="2" t="s">
        <v>65</v>
      </c>
      <c r="J73" s="3">
        <v>12</v>
      </c>
      <c r="K73" s="3">
        <v>75</v>
      </c>
      <c r="L73" s="788"/>
    </row>
    <row r="74" spans="1:12" s="25" customFormat="1" ht="19.5" customHeight="1" x14ac:dyDescent="0.3">
      <c r="A74" s="1089" t="s">
        <v>23</v>
      </c>
      <c r="B74" s="6" t="s">
        <v>194</v>
      </c>
      <c r="C74" s="2" t="s">
        <v>2</v>
      </c>
      <c r="D74" s="3">
        <v>30</v>
      </c>
      <c r="E74" s="3">
        <v>92</v>
      </c>
      <c r="F74" s="605"/>
      <c r="G74" s="1089" t="s">
        <v>23</v>
      </c>
      <c r="H74" s="6" t="s">
        <v>194</v>
      </c>
      <c r="I74" s="2" t="s">
        <v>2</v>
      </c>
      <c r="J74" s="3">
        <v>30</v>
      </c>
      <c r="K74" s="3">
        <v>92</v>
      </c>
      <c r="L74" s="788"/>
    </row>
    <row r="75" spans="1:12" s="50" customFormat="1" x14ac:dyDescent="0.3">
      <c r="A75" s="1089" t="s">
        <v>23</v>
      </c>
      <c r="B75" s="6" t="s">
        <v>144</v>
      </c>
      <c r="C75" s="2" t="s">
        <v>2</v>
      </c>
      <c r="D75" s="3">
        <v>15</v>
      </c>
      <c r="E75" s="46">
        <v>88</v>
      </c>
      <c r="F75" s="605"/>
      <c r="G75" s="47" t="s">
        <v>23</v>
      </c>
      <c r="H75" s="48" t="s">
        <v>144</v>
      </c>
      <c r="I75" s="2" t="s">
        <v>2</v>
      </c>
      <c r="J75" s="3">
        <v>15</v>
      </c>
      <c r="K75" s="3">
        <v>88</v>
      </c>
      <c r="L75" s="786"/>
    </row>
    <row r="76" spans="1:12" s="8" customFormat="1" x14ac:dyDescent="0.3">
      <c r="A76" s="1089" t="s">
        <v>23</v>
      </c>
      <c r="B76" s="6" t="s">
        <v>144</v>
      </c>
      <c r="C76" s="2" t="s">
        <v>2</v>
      </c>
      <c r="D76" s="3">
        <v>15</v>
      </c>
      <c r="E76" s="823">
        <v>88</v>
      </c>
      <c r="F76" s="605"/>
      <c r="G76" s="828" t="s">
        <v>23</v>
      </c>
      <c r="H76" s="826" t="s">
        <v>144</v>
      </c>
      <c r="I76" s="2" t="s">
        <v>2</v>
      </c>
      <c r="J76" s="3">
        <v>15</v>
      </c>
      <c r="K76" s="3">
        <v>88</v>
      </c>
      <c r="L76" s="786"/>
    </row>
    <row r="77" spans="1:12" s="50" customFormat="1" x14ac:dyDescent="0.3">
      <c r="A77" s="1091" t="s">
        <v>23</v>
      </c>
      <c r="B77" s="13" t="s">
        <v>144</v>
      </c>
      <c r="C77" s="14" t="s">
        <v>2</v>
      </c>
      <c r="D77" s="15">
        <v>15</v>
      </c>
      <c r="E77" s="15">
        <v>88</v>
      </c>
      <c r="F77" s="605"/>
      <c r="G77" s="1091" t="s">
        <v>23</v>
      </c>
      <c r="H77" s="13" t="s">
        <v>144</v>
      </c>
      <c r="I77" s="14" t="s">
        <v>2</v>
      </c>
      <c r="J77" s="15">
        <v>15</v>
      </c>
      <c r="K77" s="15">
        <v>88</v>
      </c>
      <c r="L77" s="786"/>
    </row>
    <row r="78" spans="1:12" s="50" customFormat="1" x14ac:dyDescent="0.3">
      <c r="A78" s="1091" t="s">
        <v>77</v>
      </c>
      <c r="B78" s="13" t="s">
        <v>144</v>
      </c>
      <c r="C78" s="14" t="s">
        <v>2</v>
      </c>
      <c r="D78" s="15">
        <v>15</v>
      </c>
      <c r="E78" s="15">
        <v>88</v>
      </c>
      <c r="F78" s="605"/>
      <c r="G78" s="1091" t="s">
        <v>77</v>
      </c>
      <c r="H78" s="13" t="s">
        <v>144</v>
      </c>
      <c r="I78" s="14" t="s">
        <v>2</v>
      </c>
      <c r="J78" s="15">
        <v>15</v>
      </c>
      <c r="K78" s="15">
        <v>88</v>
      </c>
      <c r="L78" s="792"/>
    </row>
    <row r="79" spans="1:12" s="25" customFormat="1" x14ac:dyDescent="0.3">
      <c r="A79" s="1091" t="s">
        <v>77</v>
      </c>
      <c r="B79" s="13" t="s">
        <v>144</v>
      </c>
      <c r="C79" s="14" t="s">
        <v>2</v>
      </c>
      <c r="D79" s="15">
        <v>15</v>
      </c>
      <c r="E79" s="15">
        <v>88</v>
      </c>
      <c r="F79" s="605"/>
      <c r="G79" s="1089" t="s">
        <v>77</v>
      </c>
      <c r="H79" s="6" t="s">
        <v>144</v>
      </c>
      <c r="I79" s="2" t="s">
        <v>2</v>
      </c>
      <c r="J79" s="3">
        <v>15</v>
      </c>
      <c r="K79" s="3">
        <v>88</v>
      </c>
      <c r="L79" s="788"/>
    </row>
    <row r="80" spans="1:12" s="25" customFormat="1" x14ac:dyDescent="0.3">
      <c r="A80" s="1089" t="s">
        <v>23</v>
      </c>
      <c r="B80" s="6" t="s">
        <v>144</v>
      </c>
      <c r="C80" s="2" t="s">
        <v>2</v>
      </c>
      <c r="D80" s="424">
        <v>15</v>
      </c>
      <c r="E80" s="424">
        <v>88</v>
      </c>
      <c r="F80" s="605"/>
      <c r="G80" s="425" t="s">
        <v>23</v>
      </c>
      <c r="H80" s="422" t="s">
        <v>144</v>
      </c>
      <c r="I80" s="2" t="s">
        <v>2</v>
      </c>
      <c r="J80" s="3">
        <v>15</v>
      </c>
      <c r="K80" s="3">
        <v>88</v>
      </c>
      <c r="L80" s="788"/>
    </row>
    <row r="81" spans="1:18" s="50" customFormat="1" x14ac:dyDescent="0.3">
      <c r="A81" s="1089" t="s">
        <v>23</v>
      </c>
      <c r="B81" s="6" t="s">
        <v>144</v>
      </c>
      <c r="C81" s="2" t="s">
        <v>2</v>
      </c>
      <c r="D81" s="3">
        <v>15</v>
      </c>
      <c r="E81" s="3">
        <v>88</v>
      </c>
      <c r="F81" s="605"/>
      <c r="G81" s="1089" t="s">
        <v>23</v>
      </c>
      <c r="H81" s="6" t="s">
        <v>144</v>
      </c>
      <c r="I81" s="2" t="s">
        <v>2</v>
      </c>
      <c r="J81" s="3">
        <v>15</v>
      </c>
      <c r="K81" s="3">
        <v>88</v>
      </c>
      <c r="L81" s="788"/>
      <c r="M81" s="25"/>
      <c r="N81" s="25"/>
      <c r="O81" s="25"/>
      <c r="P81" s="25"/>
      <c r="Q81" s="25"/>
      <c r="R81" s="25"/>
    </row>
    <row r="82" spans="1:18" s="50" customFormat="1" x14ac:dyDescent="0.3">
      <c r="A82" s="1089" t="s">
        <v>77</v>
      </c>
      <c r="B82" s="6" t="s">
        <v>144</v>
      </c>
      <c r="C82" s="2" t="s">
        <v>2</v>
      </c>
      <c r="D82" s="3">
        <v>15</v>
      </c>
      <c r="E82" s="3">
        <v>88</v>
      </c>
      <c r="F82" s="605"/>
      <c r="G82" s="1089" t="s">
        <v>77</v>
      </c>
      <c r="H82" s="6" t="s">
        <v>144</v>
      </c>
      <c r="I82" s="2" t="s">
        <v>2</v>
      </c>
      <c r="J82" s="3">
        <v>15</v>
      </c>
      <c r="K82" s="3">
        <v>88</v>
      </c>
      <c r="L82" s="786"/>
    </row>
    <row r="83" spans="1:18" s="257" customFormat="1" x14ac:dyDescent="0.3">
      <c r="A83" s="1091" t="s">
        <v>77</v>
      </c>
      <c r="B83" s="13" t="s">
        <v>144</v>
      </c>
      <c r="C83" s="14" t="s">
        <v>2</v>
      </c>
      <c r="D83" s="15">
        <v>15</v>
      </c>
      <c r="E83" s="15">
        <v>88</v>
      </c>
      <c r="F83" s="605"/>
      <c r="G83" s="1089" t="s">
        <v>77</v>
      </c>
      <c r="H83" s="6" t="s">
        <v>144</v>
      </c>
      <c r="I83" s="2" t="s">
        <v>2</v>
      </c>
      <c r="J83" s="3">
        <v>15</v>
      </c>
      <c r="K83" s="3">
        <v>88</v>
      </c>
      <c r="L83" s="791"/>
    </row>
    <row r="84" spans="1:18" s="257" customFormat="1" ht="19.5" customHeight="1" x14ac:dyDescent="0.3">
      <c r="A84" s="1089" t="s">
        <v>77</v>
      </c>
      <c r="B84" s="6" t="s">
        <v>347</v>
      </c>
      <c r="C84" s="2" t="s">
        <v>14</v>
      </c>
      <c r="D84" s="3">
        <v>24</v>
      </c>
      <c r="E84" s="3">
        <v>3.9199999999999995</v>
      </c>
      <c r="F84" s="605"/>
      <c r="G84" s="1089" t="s">
        <v>77</v>
      </c>
      <c r="H84" s="6" t="s">
        <v>347</v>
      </c>
      <c r="I84" s="2" t="s">
        <v>14</v>
      </c>
      <c r="J84" s="3">
        <v>24</v>
      </c>
      <c r="K84" s="3">
        <v>3.9199999999999995</v>
      </c>
      <c r="L84" s="791"/>
    </row>
    <row r="85" spans="1:18" s="25" customFormat="1" x14ac:dyDescent="0.3">
      <c r="A85" s="1089" t="s">
        <v>3</v>
      </c>
      <c r="B85" s="13" t="s">
        <v>347</v>
      </c>
      <c r="C85" s="14" t="s">
        <v>14</v>
      </c>
      <c r="D85" s="15">
        <v>24</v>
      </c>
      <c r="E85" s="15">
        <v>3.9199999999999995</v>
      </c>
      <c r="F85" s="605"/>
      <c r="G85" s="1089" t="s">
        <v>3</v>
      </c>
      <c r="H85" s="6" t="s">
        <v>347</v>
      </c>
      <c r="I85" s="2" t="s">
        <v>14</v>
      </c>
      <c r="J85" s="3">
        <v>24</v>
      </c>
      <c r="K85" s="3">
        <v>3.9199999999999995</v>
      </c>
      <c r="L85" s="788"/>
    </row>
    <row r="86" spans="1:18" s="8" customFormat="1" x14ac:dyDescent="0.3">
      <c r="A86" s="1089" t="s">
        <v>3</v>
      </c>
      <c r="B86" s="6" t="s">
        <v>347</v>
      </c>
      <c r="C86" s="2" t="s">
        <v>14</v>
      </c>
      <c r="D86" s="3">
        <v>24</v>
      </c>
      <c r="E86" s="3">
        <v>3.9199999999999995</v>
      </c>
      <c r="F86" s="605"/>
      <c r="G86" s="1089" t="s">
        <v>3</v>
      </c>
      <c r="H86" s="6" t="s">
        <v>347</v>
      </c>
      <c r="I86" s="2" t="s">
        <v>14</v>
      </c>
      <c r="J86" s="3">
        <v>24</v>
      </c>
      <c r="K86" s="3">
        <v>3.9199999999999995</v>
      </c>
      <c r="L86" s="786"/>
    </row>
    <row r="87" spans="1:18" s="50" customFormat="1" x14ac:dyDescent="0.3">
      <c r="A87" s="1089" t="s">
        <v>77</v>
      </c>
      <c r="B87" s="6" t="s">
        <v>69</v>
      </c>
      <c r="C87" s="2" t="s">
        <v>22</v>
      </c>
      <c r="D87" s="3">
        <v>24</v>
      </c>
      <c r="E87" s="3">
        <v>3.9199999999999995</v>
      </c>
      <c r="F87" s="605"/>
      <c r="G87" s="1089" t="s">
        <v>77</v>
      </c>
      <c r="H87" s="6" t="s">
        <v>69</v>
      </c>
      <c r="I87" s="2" t="s">
        <v>22</v>
      </c>
      <c r="J87" s="3">
        <v>24</v>
      </c>
      <c r="K87" s="3">
        <v>3.9199999999999995</v>
      </c>
      <c r="L87" s="786"/>
    </row>
    <row r="88" spans="1:18" s="50" customFormat="1" x14ac:dyDescent="0.3">
      <c r="A88" s="1089" t="s">
        <v>77</v>
      </c>
      <c r="B88" s="13" t="s">
        <v>69</v>
      </c>
      <c r="C88" s="14" t="s">
        <v>22</v>
      </c>
      <c r="D88" s="15">
        <v>24</v>
      </c>
      <c r="E88" s="289">
        <v>3.9199999999999995</v>
      </c>
      <c r="F88" s="605"/>
      <c r="G88" s="1094" t="s">
        <v>77</v>
      </c>
      <c r="H88" s="276" t="s">
        <v>69</v>
      </c>
      <c r="I88" s="2" t="s">
        <v>22</v>
      </c>
      <c r="J88" s="3">
        <v>24</v>
      </c>
      <c r="K88" s="3">
        <v>3.9199999999999995</v>
      </c>
      <c r="L88" s="792"/>
    </row>
    <row r="89" spans="1:18" s="25" customFormat="1" x14ac:dyDescent="0.3">
      <c r="A89" s="1089" t="s">
        <v>77</v>
      </c>
      <c r="B89" s="6" t="s">
        <v>69</v>
      </c>
      <c r="C89" s="2" t="s">
        <v>22</v>
      </c>
      <c r="D89" s="3">
        <v>24</v>
      </c>
      <c r="E89" s="46">
        <v>3.9199999999999995</v>
      </c>
      <c r="F89" s="605"/>
      <c r="G89" s="47" t="s">
        <v>77</v>
      </c>
      <c r="H89" s="48" t="s">
        <v>69</v>
      </c>
      <c r="I89" s="2" t="s">
        <v>22</v>
      </c>
      <c r="J89" s="3">
        <v>24</v>
      </c>
      <c r="K89" s="3">
        <v>3.9199999999999995</v>
      </c>
      <c r="L89" s="788"/>
    </row>
    <row r="90" spans="1:18" s="50" customFormat="1" x14ac:dyDescent="0.3">
      <c r="A90" s="1089" t="s">
        <v>77</v>
      </c>
      <c r="B90" s="6" t="s">
        <v>69</v>
      </c>
      <c r="C90" s="2" t="s">
        <v>22</v>
      </c>
      <c r="D90" s="3">
        <v>24</v>
      </c>
      <c r="E90" s="823">
        <v>3.9199999999999995</v>
      </c>
      <c r="F90" s="605"/>
      <c r="G90" s="828" t="s">
        <v>77</v>
      </c>
      <c r="H90" s="826" t="s">
        <v>69</v>
      </c>
      <c r="I90" s="2" t="s">
        <v>22</v>
      </c>
      <c r="J90" s="3">
        <v>24</v>
      </c>
      <c r="K90" s="3">
        <v>3.9199999999999995</v>
      </c>
      <c r="L90" s="786"/>
    </row>
    <row r="91" spans="1:18" s="25" customFormat="1" ht="19.5" customHeight="1" x14ac:dyDescent="0.3">
      <c r="A91" s="1091" t="s">
        <v>77</v>
      </c>
      <c r="B91" s="13" t="s">
        <v>69</v>
      </c>
      <c r="C91" s="14" t="s">
        <v>22</v>
      </c>
      <c r="D91" s="15">
        <v>26</v>
      </c>
      <c r="E91" s="15">
        <v>3.9199999999999995</v>
      </c>
      <c r="F91" s="605"/>
      <c r="G91" s="1091" t="s">
        <v>77</v>
      </c>
      <c r="H91" s="13" t="s">
        <v>69</v>
      </c>
      <c r="I91" s="14" t="s">
        <v>22</v>
      </c>
      <c r="J91" s="15">
        <v>25</v>
      </c>
      <c r="K91" s="15">
        <v>3.9199999999999995</v>
      </c>
      <c r="L91" s="788"/>
    </row>
    <row r="92" spans="1:18" s="25" customFormat="1" x14ac:dyDescent="0.3">
      <c r="A92" s="1089" t="s">
        <v>77</v>
      </c>
      <c r="B92" s="6" t="s">
        <v>69</v>
      </c>
      <c r="C92" s="2" t="s">
        <v>22</v>
      </c>
      <c r="D92" s="3">
        <v>25</v>
      </c>
      <c r="E92" s="3">
        <v>3.9199999999999995</v>
      </c>
      <c r="F92" s="605"/>
      <c r="G92" s="1089" t="s">
        <v>77</v>
      </c>
      <c r="H92" s="6" t="s">
        <v>69</v>
      </c>
      <c r="I92" s="2" t="s">
        <v>22</v>
      </c>
      <c r="J92" s="3">
        <v>25</v>
      </c>
      <c r="K92" s="3">
        <v>3.9199999999999995</v>
      </c>
      <c r="L92" s="788"/>
    </row>
    <row r="93" spans="1:18" s="50" customFormat="1" x14ac:dyDescent="0.3">
      <c r="A93" s="1091" t="s">
        <v>0</v>
      </c>
      <c r="B93" s="13" t="s">
        <v>69</v>
      </c>
      <c r="C93" s="14" t="s">
        <v>22</v>
      </c>
      <c r="D93" s="15">
        <v>25</v>
      </c>
      <c r="E93" s="15">
        <v>3.9199999999999995</v>
      </c>
      <c r="F93" s="605"/>
      <c r="G93" s="1091" t="s">
        <v>0</v>
      </c>
      <c r="H93" s="13" t="s">
        <v>69</v>
      </c>
      <c r="I93" s="14" t="s">
        <v>22</v>
      </c>
      <c r="J93" s="15">
        <v>25</v>
      </c>
      <c r="K93" s="15">
        <v>3.9199999999999995</v>
      </c>
      <c r="L93" s="786"/>
    </row>
    <row r="94" spans="1:18" s="25" customFormat="1" x14ac:dyDescent="0.3">
      <c r="A94" s="1091" t="s">
        <v>0</v>
      </c>
      <c r="B94" s="13" t="s">
        <v>69</v>
      </c>
      <c r="C94" s="14" t="s">
        <v>22</v>
      </c>
      <c r="D94" s="15">
        <v>25</v>
      </c>
      <c r="E94" s="15">
        <v>3.9199999999999995</v>
      </c>
      <c r="F94" s="605"/>
      <c r="G94" s="1089" t="s">
        <v>0</v>
      </c>
      <c r="H94" s="6" t="s">
        <v>447</v>
      </c>
      <c r="I94" s="2" t="s">
        <v>14</v>
      </c>
      <c r="J94" s="3">
        <v>24</v>
      </c>
      <c r="K94" s="3">
        <v>3.9199999999999995</v>
      </c>
      <c r="L94" s="788"/>
    </row>
    <row r="95" spans="1:18" s="25" customFormat="1" x14ac:dyDescent="0.3">
      <c r="A95" s="1089" t="s">
        <v>77</v>
      </c>
      <c r="B95" s="6" t="s">
        <v>69</v>
      </c>
      <c r="C95" s="2" t="s">
        <v>22</v>
      </c>
      <c r="D95" s="424">
        <v>25</v>
      </c>
      <c r="E95" s="424">
        <v>3.9199999999999995</v>
      </c>
      <c r="F95" s="605"/>
      <c r="G95" s="425" t="s">
        <v>77</v>
      </c>
      <c r="H95" s="422" t="s">
        <v>69</v>
      </c>
      <c r="I95" s="2" t="s">
        <v>22</v>
      </c>
      <c r="J95" s="3">
        <v>25</v>
      </c>
      <c r="K95" s="3">
        <v>3.9199999999999995</v>
      </c>
      <c r="L95" s="788"/>
    </row>
    <row r="96" spans="1:18" s="25" customFormat="1" x14ac:dyDescent="0.3">
      <c r="A96" s="1089" t="s">
        <v>77</v>
      </c>
      <c r="B96" s="6" t="s">
        <v>69</v>
      </c>
      <c r="C96" s="2" t="s">
        <v>22</v>
      </c>
      <c r="D96" s="3">
        <v>25</v>
      </c>
      <c r="E96" s="3">
        <v>3.9199999999999995</v>
      </c>
      <c r="F96" s="605"/>
      <c r="G96" s="1089" t="s">
        <v>77</v>
      </c>
      <c r="H96" s="6" t="s">
        <v>69</v>
      </c>
      <c r="I96" s="2" t="s">
        <v>22</v>
      </c>
      <c r="J96" s="3">
        <v>25</v>
      </c>
      <c r="K96" s="3">
        <v>3.9199999999999995</v>
      </c>
      <c r="L96" s="788"/>
    </row>
    <row r="97" spans="1:12" s="50" customFormat="1" x14ac:dyDescent="0.3">
      <c r="A97" s="1089" t="s">
        <v>77</v>
      </c>
      <c r="B97" s="6" t="s">
        <v>69</v>
      </c>
      <c r="C97" s="2" t="s">
        <v>22</v>
      </c>
      <c r="D97" s="3">
        <v>25</v>
      </c>
      <c r="E97" s="3">
        <v>3.9199999999999995</v>
      </c>
      <c r="F97" s="605"/>
      <c r="G97" s="1089" t="s">
        <v>77</v>
      </c>
      <c r="H97" s="6" t="s">
        <v>69</v>
      </c>
      <c r="I97" s="2" t="s">
        <v>22</v>
      </c>
      <c r="J97" s="3">
        <v>25</v>
      </c>
      <c r="K97" s="3">
        <v>3.9199999999999995</v>
      </c>
      <c r="L97" s="786"/>
    </row>
    <row r="98" spans="1:12" s="25" customFormat="1" x14ac:dyDescent="0.3">
      <c r="A98" s="1089" t="s">
        <v>0</v>
      </c>
      <c r="B98" s="6" t="s">
        <v>69</v>
      </c>
      <c r="C98" s="2" t="s">
        <v>22</v>
      </c>
      <c r="D98" s="3">
        <v>25</v>
      </c>
      <c r="E98" s="910">
        <v>3.9199999999999995</v>
      </c>
      <c r="F98" s="605"/>
      <c r="G98" s="1012" t="s">
        <v>0</v>
      </c>
      <c r="H98" s="913" t="s">
        <v>69</v>
      </c>
      <c r="I98" s="2" t="s">
        <v>22</v>
      </c>
      <c r="J98" s="3">
        <v>25</v>
      </c>
      <c r="K98" s="3">
        <v>3.9199999999999995</v>
      </c>
      <c r="L98" s="788"/>
    </row>
    <row r="99" spans="1:12" s="25" customFormat="1" x14ac:dyDescent="0.3">
      <c r="A99" s="1089">
        <v>1</v>
      </c>
      <c r="B99" s="6" t="s">
        <v>72</v>
      </c>
      <c r="C99" s="2" t="s">
        <v>4</v>
      </c>
      <c r="D99" s="3">
        <v>65</v>
      </c>
      <c r="E99" s="3">
        <v>226</v>
      </c>
      <c r="F99" s="605"/>
      <c r="G99" s="1089">
        <v>1</v>
      </c>
      <c r="H99" s="6" t="s">
        <v>72</v>
      </c>
      <c r="I99" s="2" t="s">
        <v>17</v>
      </c>
      <c r="J99" s="3">
        <v>80</v>
      </c>
      <c r="K99" s="3">
        <v>271.20000000000005</v>
      </c>
      <c r="L99" s="788"/>
    </row>
    <row r="100" spans="1:12" s="50" customFormat="1" x14ac:dyDescent="0.3">
      <c r="A100" s="1089" t="s">
        <v>3</v>
      </c>
      <c r="B100" s="6" t="s">
        <v>72</v>
      </c>
      <c r="C100" s="2" t="s">
        <v>4</v>
      </c>
      <c r="D100" s="3">
        <v>65</v>
      </c>
      <c r="E100" s="3">
        <v>226</v>
      </c>
      <c r="F100" s="605"/>
      <c r="G100" s="1089" t="s">
        <v>3</v>
      </c>
      <c r="H100" s="6" t="s">
        <v>72</v>
      </c>
      <c r="I100" s="2" t="s">
        <v>17</v>
      </c>
      <c r="J100" s="3">
        <v>80</v>
      </c>
      <c r="K100" s="3">
        <v>271.20000000000005</v>
      </c>
      <c r="L100" s="792"/>
    </row>
    <row r="101" spans="1:12" s="50" customFormat="1" x14ac:dyDescent="0.3">
      <c r="A101" s="1089">
        <v>1</v>
      </c>
      <c r="B101" s="6" t="s">
        <v>72</v>
      </c>
      <c r="C101" s="2" t="s">
        <v>4</v>
      </c>
      <c r="D101" s="3">
        <v>65</v>
      </c>
      <c r="E101" s="3">
        <v>180.8</v>
      </c>
      <c r="F101" s="605"/>
      <c r="G101" s="1089">
        <v>1</v>
      </c>
      <c r="H101" s="6" t="s">
        <v>72</v>
      </c>
      <c r="I101" s="2" t="s">
        <v>17</v>
      </c>
      <c r="J101" s="3">
        <v>80</v>
      </c>
      <c r="K101" s="3">
        <v>271.20000000000005</v>
      </c>
      <c r="L101" s="786"/>
    </row>
    <row r="102" spans="1:12" s="25" customFormat="1" x14ac:dyDescent="0.3">
      <c r="A102" s="1089" t="s">
        <v>3</v>
      </c>
      <c r="B102" s="6" t="s">
        <v>72</v>
      </c>
      <c r="C102" s="2" t="s">
        <v>4</v>
      </c>
      <c r="D102" s="3">
        <v>65</v>
      </c>
      <c r="E102" s="3">
        <v>226</v>
      </c>
      <c r="F102" s="605"/>
      <c r="G102" s="1089" t="s">
        <v>3</v>
      </c>
      <c r="H102" s="6" t="s">
        <v>72</v>
      </c>
      <c r="I102" s="2" t="s">
        <v>17</v>
      </c>
      <c r="J102" s="3">
        <v>85</v>
      </c>
      <c r="K102" s="3">
        <v>271.20000000000005</v>
      </c>
      <c r="L102" s="788"/>
    </row>
    <row r="103" spans="1:12" s="50" customFormat="1" x14ac:dyDescent="0.3">
      <c r="A103" s="1089" t="s">
        <v>3</v>
      </c>
      <c r="B103" s="6" t="s">
        <v>72</v>
      </c>
      <c r="C103" s="2" t="s">
        <v>4</v>
      </c>
      <c r="D103" s="3">
        <v>65</v>
      </c>
      <c r="E103" s="3">
        <v>226</v>
      </c>
      <c r="F103" s="605"/>
      <c r="G103" s="636" t="s">
        <v>3</v>
      </c>
      <c r="H103" s="637" t="s">
        <v>72</v>
      </c>
      <c r="I103" s="638" t="s">
        <v>17</v>
      </c>
      <c r="J103" s="15">
        <v>80</v>
      </c>
      <c r="K103" s="15">
        <v>271.20000000000005</v>
      </c>
      <c r="L103" s="786"/>
    </row>
    <row r="104" spans="1:12" s="25" customFormat="1" x14ac:dyDescent="0.3">
      <c r="A104" s="1089">
        <v>1</v>
      </c>
      <c r="B104" s="6" t="s">
        <v>74</v>
      </c>
      <c r="C104" s="2" t="s">
        <v>17</v>
      </c>
      <c r="D104" s="3">
        <v>170</v>
      </c>
      <c r="E104" s="3">
        <v>334</v>
      </c>
      <c r="F104" s="605"/>
      <c r="G104" s="1089">
        <v>1</v>
      </c>
      <c r="H104" s="6" t="s">
        <v>74</v>
      </c>
      <c r="I104" s="2" t="s">
        <v>17</v>
      </c>
      <c r="J104" s="3">
        <v>170</v>
      </c>
      <c r="K104" s="3">
        <v>276</v>
      </c>
      <c r="L104" s="788"/>
    </row>
    <row r="105" spans="1:12" s="420" customFormat="1" x14ac:dyDescent="0.3">
      <c r="A105" s="1089" t="s">
        <v>53</v>
      </c>
      <c r="B105" s="6" t="s">
        <v>80</v>
      </c>
      <c r="C105" s="2" t="s">
        <v>5</v>
      </c>
      <c r="D105" s="3">
        <v>30</v>
      </c>
      <c r="E105" s="3">
        <v>124.6</v>
      </c>
      <c r="F105" s="605"/>
      <c r="G105" s="1089" t="s">
        <v>53</v>
      </c>
      <c r="H105" s="6" t="s">
        <v>80</v>
      </c>
      <c r="I105" s="2" t="s">
        <v>5</v>
      </c>
      <c r="J105" s="3">
        <v>30</v>
      </c>
      <c r="K105" s="3">
        <v>124.6</v>
      </c>
      <c r="L105" s="795"/>
    </row>
    <row r="106" spans="1:12" s="257" customFormat="1" ht="18.75" customHeight="1" x14ac:dyDescent="0.3">
      <c r="A106" s="1089" t="s">
        <v>51</v>
      </c>
      <c r="B106" s="6" t="s">
        <v>80</v>
      </c>
      <c r="C106" s="2" t="s">
        <v>5</v>
      </c>
      <c r="D106" s="3">
        <v>30</v>
      </c>
      <c r="E106" s="3">
        <v>124.6</v>
      </c>
      <c r="F106" s="605"/>
      <c r="G106" s="1089" t="s">
        <v>51</v>
      </c>
      <c r="H106" s="6" t="s">
        <v>80</v>
      </c>
      <c r="I106" s="2" t="s">
        <v>5</v>
      </c>
      <c r="J106" s="3">
        <v>30</v>
      </c>
      <c r="K106" s="3">
        <v>124.6</v>
      </c>
      <c r="L106" s="791"/>
    </row>
    <row r="107" spans="1:12" s="257" customFormat="1" ht="19.5" customHeight="1" x14ac:dyDescent="0.3">
      <c r="A107" s="1089" t="s">
        <v>53</v>
      </c>
      <c r="B107" s="6" t="s">
        <v>80</v>
      </c>
      <c r="C107" s="2" t="s">
        <v>5</v>
      </c>
      <c r="D107" s="3">
        <v>30</v>
      </c>
      <c r="E107" s="823">
        <v>124.6</v>
      </c>
      <c r="F107" s="605"/>
      <c r="G107" s="828" t="s">
        <v>53</v>
      </c>
      <c r="H107" s="826" t="s">
        <v>80</v>
      </c>
      <c r="I107" s="2" t="s">
        <v>5</v>
      </c>
      <c r="J107" s="3">
        <v>30</v>
      </c>
      <c r="K107" s="3">
        <v>124.6</v>
      </c>
      <c r="L107" s="791"/>
    </row>
    <row r="108" spans="1:12" s="420" customFormat="1" x14ac:dyDescent="0.3">
      <c r="A108" s="12">
        <v>6</v>
      </c>
      <c r="B108" s="13" t="s">
        <v>80</v>
      </c>
      <c r="C108" s="14" t="s">
        <v>5</v>
      </c>
      <c r="D108" s="15">
        <v>30</v>
      </c>
      <c r="E108" s="15">
        <v>124.6</v>
      </c>
      <c r="F108" s="605"/>
      <c r="G108" s="1091"/>
      <c r="H108" s="13" t="s">
        <v>80</v>
      </c>
      <c r="I108" s="14" t="s">
        <v>5</v>
      </c>
      <c r="J108" s="15">
        <v>30</v>
      </c>
      <c r="K108" s="15">
        <v>124.6</v>
      </c>
      <c r="L108" s="795"/>
    </row>
    <row r="109" spans="1:12" s="420" customFormat="1" x14ac:dyDescent="0.3">
      <c r="A109" s="5" t="s">
        <v>15</v>
      </c>
      <c r="B109" s="6" t="s">
        <v>80</v>
      </c>
      <c r="C109" s="2" t="s">
        <v>218</v>
      </c>
      <c r="D109" s="3">
        <v>60</v>
      </c>
      <c r="E109" s="3">
        <v>249.2</v>
      </c>
      <c r="F109" s="605"/>
      <c r="G109" s="5" t="s">
        <v>15</v>
      </c>
      <c r="H109" s="6" t="s">
        <v>80</v>
      </c>
      <c r="I109" s="2" t="s">
        <v>218</v>
      </c>
      <c r="J109" s="3">
        <v>60</v>
      </c>
      <c r="K109" s="3">
        <v>249.2</v>
      </c>
      <c r="L109" s="795"/>
    </row>
    <row r="110" spans="1:12" s="257" customFormat="1" ht="19.5" customHeight="1" x14ac:dyDescent="0.3">
      <c r="A110" s="1091" t="s">
        <v>51</v>
      </c>
      <c r="B110" s="13" t="s">
        <v>80</v>
      </c>
      <c r="C110" s="14" t="s">
        <v>5</v>
      </c>
      <c r="D110" s="15">
        <v>30</v>
      </c>
      <c r="E110" s="15">
        <v>124.6</v>
      </c>
      <c r="F110" s="605"/>
      <c r="G110" s="1089" t="s">
        <v>51</v>
      </c>
      <c r="H110" s="6" t="s">
        <v>80</v>
      </c>
      <c r="I110" s="2" t="s">
        <v>5</v>
      </c>
      <c r="J110" s="3">
        <v>30</v>
      </c>
      <c r="K110" s="3">
        <v>124.6</v>
      </c>
      <c r="L110" s="791"/>
    </row>
    <row r="111" spans="1:12" s="420" customFormat="1" x14ac:dyDescent="0.3">
      <c r="A111" s="1089" t="s">
        <v>8</v>
      </c>
      <c r="B111" s="13" t="s">
        <v>83</v>
      </c>
      <c r="C111" s="14" t="s">
        <v>86</v>
      </c>
      <c r="D111" s="15">
        <v>90</v>
      </c>
      <c r="E111" s="15">
        <v>302.39999999999998</v>
      </c>
      <c r="F111" s="605"/>
      <c r="G111" s="1089" t="s">
        <v>8</v>
      </c>
      <c r="H111" s="6" t="s">
        <v>83</v>
      </c>
      <c r="I111" s="2" t="s">
        <v>85</v>
      </c>
      <c r="J111" s="3">
        <v>110</v>
      </c>
      <c r="K111" s="3">
        <v>500.08</v>
      </c>
      <c r="L111" s="796"/>
    </row>
    <row r="112" spans="1:12" s="420" customFormat="1" x14ac:dyDescent="0.3">
      <c r="A112" s="1091" t="s">
        <v>3</v>
      </c>
      <c r="B112" s="13" t="s">
        <v>83</v>
      </c>
      <c r="C112" s="14" t="s">
        <v>86</v>
      </c>
      <c r="D112" s="15">
        <v>90</v>
      </c>
      <c r="E112" s="15">
        <v>302.39999999999998</v>
      </c>
      <c r="F112" s="605"/>
      <c r="G112" s="1091" t="s">
        <v>3</v>
      </c>
      <c r="H112" s="13" t="s">
        <v>83</v>
      </c>
      <c r="I112" s="14" t="s">
        <v>85</v>
      </c>
      <c r="J112" s="15">
        <v>110</v>
      </c>
      <c r="K112" s="15">
        <v>500.08</v>
      </c>
      <c r="L112" s="795"/>
    </row>
    <row r="113" spans="1:12" s="257" customFormat="1" x14ac:dyDescent="0.3">
      <c r="A113" s="1091" t="s">
        <v>3</v>
      </c>
      <c r="B113" s="13" t="s">
        <v>83</v>
      </c>
      <c r="C113" s="14" t="s">
        <v>86</v>
      </c>
      <c r="D113" s="15">
        <v>90</v>
      </c>
      <c r="E113" s="15">
        <v>302.39999999999998</v>
      </c>
      <c r="F113" s="605"/>
      <c r="G113" s="1089" t="s">
        <v>3</v>
      </c>
      <c r="H113" s="6" t="s">
        <v>83</v>
      </c>
      <c r="I113" s="2" t="s">
        <v>85</v>
      </c>
      <c r="J113" s="3">
        <v>110</v>
      </c>
      <c r="K113" s="3">
        <v>500.08</v>
      </c>
      <c r="L113" s="791"/>
    </row>
    <row r="114" spans="1:12" s="257" customFormat="1" ht="19.5" customHeight="1" x14ac:dyDescent="0.3">
      <c r="A114" s="5">
        <v>8</v>
      </c>
      <c r="B114" s="6" t="s">
        <v>443</v>
      </c>
      <c r="C114" s="2" t="s">
        <v>5</v>
      </c>
      <c r="D114" s="3">
        <v>60</v>
      </c>
      <c r="E114" s="3">
        <v>347</v>
      </c>
      <c r="F114" s="605"/>
      <c r="G114" s="5">
        <v>8</v>
      </c>
      <c r="H114" s="6" t="s">
        <v>443</v>
      </c>
      <c r="I114" s="2" t="s">
        <v>5</v>
      </c>
      <c r="J114" s="3">
        <v>60</v>
      </c>
      <c r="K114" s="3">
        <v>347</v>
      </c>
      <c r="L114" s="791"/>
    </row>
    <row r="115" spans="1:12" s="50" customFormat="1" x14ac:dyDescent="0.3">
      <c r="A115" s="1089" t="s">
        <v>8</v>
      </c>
      <c r="B115" s="6" t="s">
        <v>88</v>
      </c>
      <c r="C115" s="2" t="s">
        <v>9</v>
      </c>
      <c r="D115" s="3">
        <v>70</v>
      </c>
      <c r="E115" s="3">
        <v>133.25</v>
      </c>
      <c r="F115" s="605"/>
      <c r="G115" s="1089" t="s">
        <v>8</v>
      </c>
      <c r="H115" s="6" t="s">
        <v>88</v>
      </c>
      <c r="I115" s="2" t="s">
        <v>9</v>
      </c>
      <c r="J115" s="3">
        <v>70</v>
      </c>
      <c r="K115" s="3">
        <v>133.25</v>
      </c>
      <c r="L115" s="786"/>
    </row>
    <row r="116" spans="1:12" s="25" customFormat="1" ht="19.5" customHeight="1" x14ac:dyDescent="0.3">
      <c r="A116" s="1089" t="s">
        <v>0</v>
      </c>
      <c r="B116" s="6" t="s">
        <v>179</v>
      </c>
      <c r="C116" s="2" t="s">
        <v>17</v>
      </c>
      <c r="D116" s="3">
        <v>25</v>
      </c>
      <c r="E116" s="823">
        <v>202.41</v>
      </c>
      <c r="F116" s="605"/>
      <c r="G116" s="828" t="s">
        <v>0</v>
      </c>
      <c r="H116" s="826" t="s">
        <v>179</v>
      </c>
      <c r="I116" s="2" t="s">
        <v>44</v>
      </c>
      <c r="J116" s="3">
        <v>30</v>
      </c>
      <c r="K116" s="3">
        <v>242.89</v>
      </c>
      <c r="L116" s="788"/>
    </row>
    <row r="117" spans="1:12" s="50" customFormat="1" x14ac:dyDescent="0.3">
      <c r="A117" s="1089" t="s">
        <v>8</v>
      </c>
      <c r="B117" s="6" t="s">
        <v>91</v>
      </c>
      <c r="C117" s="2" t="s">
        <v>92</v>
      </c>
      <c r="D117" s="3">
        <v>60</v>
      </c>
      <c r="E117" s="46">
        <v>122</v>
      </c>
      <c r="F117" s="605"/>
      <c r="G117" s="47" t="s">
        <v>8</v>
      </c>
      <c r="H117" s="48" t="s">
        <v>91</v>
      </c>
      <c r="I117" s="2" t="s">
        <v>92</v>
      </c>
      <c r="J117" s="3">
        <v>60</v>
      </c>
      <c r="K117" s="3">
        <v>122</v>
      </c>
      <c r="L117" s="792"/>
    </row>
    <row r="118" spans="1:12" s="50" customFormat="1" x14ac:dyDescent="0.3">
      <c r="A118" s="1091" t="s">
        <v>8</v>
      </c>
      <c r="B118" s="13" t="s">
        <v>91</v>
      </c>
      <c r="C118" s="14" t="s">
        <v>92</v>
      </c>
      <c r="D118" s="15">
        <v>70</v>
      </c>
      <c r="E118" s="15">
        <v>122</v>
      </c>
      <c r="F118" s="605"/>
      <c r="G118" s="1091" t="s">
        <v>8</v>
      </c>
      <c r="H118" s="13" t="s">
        <v>91</v>
      </c>
      <c r="I118" s="14" t="s">
        <v>92</v>
      </c>
      <c r="J118" s="15">
        <v>60</v>
      </c>
      <c r="K118" s="15">
        <v>122</v>
      </c>
      <c r="L118" s="786"/>
    </row>
    <row r="119" spans="1:12" s="25" customFormat="1" x14ac:dyDescent="0.3">
      <c r="A119" s="1089" t="s">
        <v>8</v>
      </c>
      <c r="B119" s="6" t="s">
        <v>91</v>
      </c>
      <c r="C119" s="2" t="s">
        <v>92</v>
      </c>
      <c r="D119" s="3">
        <v>60</v>
      </c>
      <c r="E119" s="3">
        <v>122</v>
      </c>
      <c r="F119" s="605"/>
      <c r="G119" s="1089" t="s">
        <v>8</v>
      </c>
      <c r="H119" s="6" t="s">
        <v>91</v>
      </c>
      <c r="I119" s="2" t="s">
        <v>92</v>
      </c>
      <c r="J119" s="3">
        <v>60</v>
      </c>
      <c r="K119" s="3">
        <v>122</v>
      </c>
      <c r="L119" s="788"/>
    </row>
    <row r="120" spans="1:12" s="50" customFormat="1" x14ac:dyDescent="0.3">
      <c r="A120" s="1091" t="s">
        <v>8</v>
      </c>
      <c r="B120" s="13" t="s">
        <v>91</v>
      </c>
      <c r="C120" s="14" t="s">
        <v>92</v>
      </c>
      <c r="D120" s="15">
        <v>70</v>
      </c>
      <c r="E120" s="15">
        <v>122</v>
      </c>
      <c r="F120" s="605"/>
      <c r="G120" s="1089" t="s">
        <v>8</v>
      </c>
      <c r="H120" s="6" t="s">
        <v>91</v>
      </c>
      <c r="I120" s="2" t="s">
        <v>92</v>
      </c>
      <c r="J120" s="3">
        <v>70</v>
      </c>
      <c r="K120" s="3">
        <v>122</v>
      </c>
      <c r="L120" s="786"/>
    </row>
    <row r="121" spans="1:12" s="50" customFormat="1" x14ac:dyDescent="0.3">
      <c r="A121" s="1089" t="s">
        <v>77</v>
      </c>
      <c r="B121" s="6" t="s">
        <v>93</v>
      </c>
      <c r="C121" s="2" t="s">
        <v>2</v>
      </c>
      <c r="D121" s="3">
        <v>75</v>
      </c>
      <c r="E121" s="3">
        <v>92</v>
      </c>
      <c r="F121" s="605"/>
      <c r="G121" s="1089" t="s">
        <v>77</v>
      </c>
      <c r="H121" s="6" t="s">
        <v>93</v>
      </c>
      <c r="I121" s="2" t="s">
        <v>2</v>
      </c>
      <c r="J121" s="3">
        <v>75</v>
      </c>
      <c r="K121" s="3">
        <v>92</v>
      </c>
      <c r="L121" s="786"/>
    </row>
    <row r="122" spans="1:12" s="25" customFormat="1" ht="18.75" customHeight="1" x14ac:dyDescent="0.3">
      <c r="A122" s="1089" t="s">
        <v>23</v>
      </c>
      <c r="B122" s="6" t="s">
        <v>93</v>
      </c>
      <c r="C122" s="2" t="s">
        <v>2</v>
      </c>
      <c r="D122" s="3">
        <v>75</v>
      </c>
      <c r="E122" s="3">
        <v>92</v>
      </c>
      <c r="F122" s="605"/>
      <c r="G122" s="1089" t="s">
        <v>23</v>
      </c>
      <c r="H122" s="6" t="s">
        <v>93</v>
      </c>
      <c r="I122" s="2" t="s">
        <v>2</v>
      </c>
      <c r="J122" s="3">
        <v>75</v>
      </c>
      <c r="K122" s="3">
        <v>92</v>
      </c>
      <c r="L122" s="788"/>
    </row>
    <row r="123" spans="1:12" s="25" customFormat="1" ht="19.5" customHeight="1" x14ac:dyDescent="0.3">
      <c r="A123" s="1089" t="s">
        <v>77</v>
      </c>
      <c r="B123" s="6" t="s">
        <v>93</v>
      </c>
      <c r="C123" s="2" t="s">
        <v>2</v>
      </c>
      <c r="D123" s="3">
        <v>75</v>
      </c>
      <c r="E123" s="3">
        <v>92</v>
      </c>
      <c r="F123" s="605"/>
      <c r="G123" s="1089" t="s">
        <v>77</v>
      </c>
      <c r="H123" s="6" t="s">
        <v>93</v>
      </c>
      <c r="I123" s="2" t="s">
        <v>2</v>
      </c>
      <c r="J123" s="3">
        <v>75</v>
      </c>
      <c r="K123" s="3">
        <v>92</v>
      </c>
      <c r="L123" s="788"/>
    </row>
    <row r="124" spans="1:12" s="50" customFormat="1" x14ac:dyDescent="0.3">
      <c r="A124" s="5">
        <v>6</v>
      </c>
      <c r="B124" s="6" t="s">
        <v>93</v>
      </c>
      <c r="C124" s="2" t="s">
        <v>2</v>
      </c>
      <c r="D124" s="3">
        <v>75</v>
      </c>
      <c r="E124" s="3">
        <v>92</v>
      </c>
      <c r="F124" s="605"/>
      <c r="G124" s="5">
        <v>6</v>
      </c>
      <c r="H124" s="6" t="s">
        <v>93</v>
      </c>
      <c r="I124" s="2" t="s">
        <v>2</v>
      </c>
      <c r="J124" s="3">
        <v>75</v>
      </c>
      <c r="K124" s="3">
        <v>92</v>
      </c>
      <c r="L124" s="786"/>
    </row>
    <row r="125" spans="1:12" s="25" customFormat="1" ht="19.5" customHeight="1" x14ac:dyDescent="0.3">
      <c r="A125" s="12">
        <v>5</v>
      </c>
      <c r="B125" s="13" t="s">
        <v>93</v>
      </c>
      <c r="C125" s="14" t="s">
        <v>2</v>
      </c>
      <c r="D125" s="15">
        <v>75</v>
      </c>
      <c r="E125" s="15">
        <v>92</v>
      </c>
      <c r="F125" s="605"/>
      <c r="G125" s="12">
        <v>6</v>
      </c>
      <c r="H125" s="13" t="s">
        <v>93</v>
      </c>
      <c r="I125" s="14" t="s">
        <v>2</v>
      </c>
      <c r="J125" s="15">
        <v>75</v>
      </c>
      <c r="K125" s="15">
        <v>92</v>
      </c>
      <c r="L125" s="788"/>
    </row>
    <row r="126" spans="1:12" s="8" customFormat="1" x14ac:dyDescent="0.3">
      <c r="A126" s="1091" t="s">
        <v>0</v>
      </c>
      <c r="B126" s="13" t="s">
        <v>93</v>
      </c>
      <c r="C126" s="14" t="s">
        <v>2</v>
      </c>
      <c r="D126" s="15">
        <v>75</v>
      </c>
      <c r="E126" s="15">
        <v>92</v>
      </c>
      <c r="F126" s="605"/>
      <c r="G126" s="1091" t="s">
        <v>0</v>
      </c>
      <c r="H126" s="13" t="s">
        <v>93</v>
      </c>
      <c r="I126" s="14" t="s">
        <v>2</v>
      </c>
      <c r="J126" s="15">
        <v>75</v>
      </c>
      <c r="K126" s="15">
        <v>92</v>
      </c>
      <c r="L126" s="786"/>
    </row>
    <row r="127" spans="1:12" s="50" customFormat="1" x14ac:dyDescent="0.3">
      <c r="A127" s="1089" t="s">
        <v>0</v>
      </c>
      <c r="B127" s="6" t="s">
        <v>93</v>
      </c>
      <c r="C127" s="2" t="s">
        <v>2</v>
      </c>
      <c r="D127" s="3">
        <v>75</v>
      </c>
      <c r="E127" s="3">
        <v>92</v>
      </c>
      <c r="F127" s="605"/>
      <c r="G127" s="1089" t="s">
        <v>0</v>
      </c>
      <c r="H127" s="6" t="s">
        <v>93</v>
      </c>
      <c r="I127" s="2" t="s">
        <v>2</v>
      </c>
      <c r="J127" s="3">
        <v>75</v>
      </c>
      <c r="K127" s="3">
        <v>92</v>
      </c>
      <c r="L127" s="786"/>
    </row>
    <row r="128" spans="1:12" s="50" customFormat="1" x14ac:dyDescent="0.3">
      <c r="A128" s="1089" t="s">
        <v>23</v>
      </c>
      <c r="B128" s="6" t="s">
        <v>93</v>
      </c>
      <c r="C128" s="2" t="s">
        <v>2</v>
      </c>
      <c r="D128" s="3">
        <v>75</v>
      </c>
      <c r="E128" s="3">
        <v>92</v>
      </c>
      <c r="F128" s="605"/>
      <c r="G128" s="1089" t="s">
        <v>23</v>
      </c>
      <c r="H128" s="6" t="s">
        <v>93</v>
      </c>
      <c r="I128" s="2" t="s">
        <v>2</v>
      </c>
      <c r="J128" s="3">
        <v>75</v>
      </c>
      <c r="K128" s="3">
        <v>92</v>
      </c>
      <c r="L128" s="792"/>
    </row>
    <row r="129" spans="1:18" s="25" customFormat="1" x14ac:dyDescent="0.3">
      <c r="A129" s="1089" t="s">
        <v>23</v>
      </c>
      <c r="B129" s="6" t="s">
        <v>93</v>
      </c>
      <c r="C129" s="2" t="s">
        <v>2</v>
      </c>
      <c r="D129" s="3">
        <v>50</v>
      </c>
      <c r="E129" s="3">
        <v>92</v>
      </c>
      <c r="F129" s="605"/>
      <c r="G129" s="1089" t="s">
        <v>23</v>
      </c>
      <c r="H129" s="6" t="s">
        <v>93</v>
      </c>
      <c r="I129" s="2" t="s">
        <v>2</v>
      </c>
      <c r="J129" s="3">
        <v>50</v>
      </c>
      <c r="K129" s="3">
        <v>92</v>
      </c>
      <c r="L129" s="788"/>
    </row>
    <row r="130" spans="1:18" s="50" customFormat="1" x14ac:dyDescent="0.3">
      <c r="A130" s="1091" t="s">
        <v>23</v>
      </c>
      <c r="B130" s="13" t="s">
        <v>93</v>
      </c>
      <c r="C130" s="14" t="s">
        <v>2</v>
      </c>
      <c r="D130" s="15">
        <v>75</v>
      </c>
      <c r="E130" s="15">
        <v>92</v>
      </c>
      <c r="F130" s="605"/>
      <c r="G130" s="1089" t="s">
        <v>23</v>
      </c>
      <c r="H130" s="6" t="s">
        <v>93</v>
      </c>
      <c r="I130" s="2" t="s">
        <v>2</v>
      </c>
      <c r="J130" s="3">
        <v>75</v>
      </c>
      <c r="K130" s="3">
        <v>92</v>
      </c>
      <c r="L130" s="786"/>
    </row>
    <row r="131" spans="1:18" s="25" customFormat="1" ht="19.5" customHeight="1" x14ac:dyDescent="0.3">
      <c r="A131" s="1089" t="s">
        <v>23</v>
      </c>
      <c r="B131" s="6" t="s">
        <v>93</v>
      </c>
      <c r="C131" s="2" t="s">
        <v>2</v>
      </c>
      <c r="D131" s="3">
        <v>75</v>
      </c>
      <c r="E131" s="3">
        <v>92</v>
      </c>
      <c r="F131" s="605"/>
      <c r="G131" s="1091" t="s">
        <v>23</v>
      </c>
      <c r="H131" s="13" t="s">
        <v>93</v>
      </c>
      <c r="I131" s="14" t="s">
        <v>2</v>
      </c>
      <c r="J131" s="15">
        <v>75</v>
      </c>
      <c r="K131" s="15">
        <v>92</v>
      </c>
      <c r="L131" s="788"/>
    </row>
    <row r="132" spans="1:18" s="25" customFormat="1" x14ac:dyDescent="0.3">
      <c r="A132" s="1089">
        <v>2</v>
      </c>
      <c r="B132" s="6" t="s">
        <v>94</v>
      </c>
      <c r="C132" s="2" t="s">
        <v>5</v>
      </c>
      <c r="D132" s="3">
        <v>50</v>
      </c>
      <c r="E132" s="823">
        <v>177.1</v>
      </c>
      <c r="F132" s="605"/>
      <c r="G132" s="828">
        <v>2</v>
      </c>
      <c r="H132" s="826" t="s">
        <v>94</v>
      </c>
      <c r="I132" s="2" t="s">
        <v>5</v>
      </c>
      <c r="J132" s="3">
        <v>50</v>
      </c>
      <c r="K132" s="3">
        <v>177.1</v>
      </c>
      <c r="L132" s="788" t="s">
        <v>434</v>
      </c>
    </row>
    <row r="133" spans="1:18" s="25" customFormat="1" x14ac:dyDescent="0.3">
      <c r="A133" s="1091" t="s">
        <v>8</v>
      </c>
      <c r="B133" s="13" t="s">
        <v>94</v>
      </c>
      <c r="C133" s="14" t="s">
        <v>5</v>
      </c>
      <c r="D133" s="15">
        <v>50</v>
      </c>
      <c r="E133" s="15">
        <v>177.1</v>
      </c>
      <c r="F133" s="605"/>
      <c r="G133" s="1091">
        <v>2</v>
      </c>
      <c r="H133" s="13" t="s">
        <v>94</v>
      </c>
      <c r="I133" s="14" t="s">
        <v>5</v>
      </c>
      <c r="J133" s="15">
        <v>50</v>
      </c>
      <c r="K133" s="15">
        <v>177.1</v>
      </c>
      <c r="L133" s="788"/>
    </row>
    <row r="134" spans="1:18" s="25" customFormat="1" ht="19.5" customHeight="1" x14ac:dyDescent="0.3">
      <c r="A134" s="1089">
        <v>1</v>
      </c>
      <c r="B134" s="13" t="s">
        <v>261</v>
      </c>
      <c r="C134" s="14" t="s">
        <v>9</v>
      </c>
      <c r="D134" s="15">
        <v>60</v>
      </c>
      <c r="E134" s="289">
        <v>105.25</v>
      </c>
      <c r="F134" s="605"/>
      <c r="G134" s="1094">
        <v>1</v>
      </c>
      <c r="H134" s="276" t="s">
        <v>261</v>
      </c>
      <c r="I134" s="2" t="s">
        <v>9</v>
      </c>
      <c r="J134" s="3">
        <v>60</v>
      </c>
      <c r="K134" s="3">
        <v>105.25</v>
      </c>
      <c r="L134" s="788"/>
    </row>
    <row r="135" spans="1:18" s="50" customFormat="1" x14ac:dyDescent="0.3">
      <c r="A135" s="1089">
        <v>1</v>
      </c>
      <c r="B135" s="6" t="s">
        <v>261</v>
      </c>
      <c r="C135" s="2" t="s">
        <v>9</v>
      </c>
      <c r="D135" s="3">
        <v>60</v>
      </c>
      <c r="E135" s="3">
        <v>105.25</v>
      </c>
      <c r="F135" s="605"/>
      <c r="G135" s="1089">
        <v>1</v>
      </c>
      <c r="H135" s="6" t="s">
        <v>261</v>
      </c>
      <c r="I135" s="2" t="s">
        <v>9</v>
      </c>
      <c r="J135" s="3">
        <v>60</v>
      </c>
      <c r="K135" s="3">
        <v>105.25</v>
      </c>
      <c r="L135" s="788"/>
      <c r="M135" s="25"/>
      <c r="N135" s="25"/>
      <c r="O135" s="25"/>
      <c r="P135" s="25"/>
      <c r="Q135" s="25"/>
      <c r="R135" s="25"/>
    </row>
    <row r="136" spans="1:18" s="50" customFormat="1" x14ac:dyDescent="0.3">
      <c r="A136" s="1089" t="s">
        <v>8</v>
      </c>
      <c r="B136" s="6" t="s">
        <v>276</v>
      </c>
      <c r="C136" s="2" t="s">
        <v>9</v>
      </c>
      <c r="D136" s="3">
        <v>60</v>
      </c>
      <c r="E136" s="3">
        <v>134.75</v>
      </c>
      <c r="F136" s="605"/>
      <c r="G136" s="1089" t="s">
        <v>8</v>
      </c>
      <c r="H136" s="6" t="s">
        <v>276</v>
      </c>
      <c r="I136" s="2" t="s">
        <v>9</v>
      </c>
      <c r="J136" s="3">
        <v>60</v>
      </c>
      <c r="K136" s="3">
        <v>134.75</v>
      </c>
      <c r="L136" s="786"/>
    </row>
    <row r="137" spans="1:18" s="25" customFormat="1" ht="19.5" customHeight="1" x14ac:dyDescent="0.3">
      <c r="A137" s="1089" t="s">
        <v>8</v>
      </c>
      <c r="B137" s="6" t="s">
        <v>281</v>
      </c>
      <c r="C137" s="2" t="s">
        <v>9</v>
      </c>
      <c r="D137" s="3">
        <v>70</v>
      </c>
      <c r="E137" s="3">
        <v>146</v>
      </c>
      <c r="F137" s="605"/>
      <c r="G137" s="1089" t="s">
        <v>8</v>
      </c>
      <c r="H137" s="6" t="s">
        <v>281</v>
      </c>
      <c r="I137" s="2" t="s">
        <v>9</v>
      </c>
      <c r="J137" s="3">
        <v>70</v>
      </c>
      <c r="K137" s="3">
        <v>146</v>
      </c>
      <c r="L137" s="788"/>
    </row>
    <row r="138" spans="1:18" s="50" customFormat="1" x14ac:dyDescent="0.3">
      <c r="A138" s="1089">
        <v>1</v>
      </c>
      <c r="B138" s="6" t="s">
        <v>266</v>
      </c>
      <c r="C138" s="2" t="s">
        <v>9</v>
      </c>
      <c r="D138" s="3">
        <v>70</v>
      </c>
      <c r="E138" s="3">
        <v>235.98</v>
      </c>
      <c r="F138" s="605"/>
      <c r="G138" s="1089">
        <v>1</v>
      </c>
      <c r="H138" s="6" t="s">
        <v>266</v>
      </c>
      <c r="I138" s="2" t="s">
        <v>9</v>
      </c>
      <c r="J138" s="3">
        <v>70</v>
      </c>
      <c r="K138" s="3">
        <v>235.98</v>
      </c>
      <c r="L138" s="786"/>
    </row>
    <row r="139" spans="1:18" s="50" customFormat="1" x14ac:dyDescent="0.3">
      <c r="A139" s="1089">
        <v>1</v>
      </c>
      <c r="B139" s="6" t="s">
        <v>266</v>
      </c>
      <c r="C139" s="2" t="s">
        <v>9</v>
      </c>
      <c r="D139" s="3">
        <v>70</v>
      </c>
      <c r="E139" s="3">
        <v>235.98</v>
      </c>
      <c r="F139" s="605"/>
      <c r="G139" s="636">
        <v>1</v>
      </c>
      <c r="H139" s="637" t="s">
        <v>266</v>
      </c>
      <c r="I139" s="638" t="s">
        <v>9</v>
      </c>
      <c r="J139" s="15">
        <v>70</v>
      </c>
      <c r="K139" s="15">
        <v>235.98</v>
      </c>
      <c r="L139" s="792"/>
    </row>
    <row r="140" spans="1:18" s="257" customFormat="1" ht="19.5" customHeight="1" x14ac:dyDescent="0.3">
      <c r="A140" s="1091">
        <v>1</v>
      </c>
      <c r="B140" s="13" t="s">
        <v>100</v>
      </c>
      <c r="C140" s="14" t="s">
        <v>9</v>
      </c>
      <c r="D140" s="15">
        <v>60</v>
      </c>
      <c r="E140" s="15">
        <v>287.25</v>
      </c>
      <c r="F140" s="605"/>
      <c r="G140" s="1091">
        <v>1</v>
      </c>
      <c r="H140" s="13" t="s">
        <v>100</v>
      </c>
      <c r="I140" s="14" t="s">
        <v>9</v>
      </c>
      <c r="J140" s="15">
        <v>60</v>
      </c>
      <c r="K140" s="15">
        <v>287.25</v>
      </c>
      <c r="L140" s="791"/>
    </row>
    <row r="141" spans="1:18" s="50" customFormat="1" x14ac:dyDescent="0.3">
      <c r="A141" s="1091">
        <v>1</v>
      </c>
      <c r="B141" s="13" t="s">
        <v>100</v>
      </c>
      <c r="C141" s="14" t="s">
        <v>9</v>
      </c>
      <c r="D141" s="15">
        <v>60</v>
      </c>
      <c r="E141" s="15">
        <v>287.25</v>
      </c>
      <c r="F141" s="605"/>
      <c r="G141" s="1012">
        <v>1</v>
      </c>
      <c r="H141" s="913" t="s">
        <v>100</v>
      </c>
      <c r="I141" s="1016" t="s">
        <v>9</v>
      </c>
      <c r="J141" s="3">
        <v>60</v>
      </c>
      <c r="K141" s="3">
        <v>287.25</v>
      </c>
      <c r="L141" s="792"/>
    </row>
    <row r="142" spans="1:18" s="50" customFormat="1" x14ac:dyDescent="0.3">
      <c r="A142" s="1089" t="s">
        <v>8</v>
      </c>
      <c r="B142" s="6" t="s">
        <v>355</v>
      </c>
      <c r="C142" s="2" t="s">
        <v>9</v>
      </c>
      <c r="D142" s="3">
        <v>60</v>
      </c>
      <c r="E142" s="3">
        <v>132</v>
      </c>
      <c r="F142" s="605"/>
      <c r="G142" s="1089" t="s">
        <v>8</v>
      </c>
      <c r="H142" s="6" t="s">
        <v>355</v>
      </c>
      <c r="I142" s="2" t="s">
        <v>9</v>
      </c>
      <c r="J142" s="3">
        <v>60</v>
      </c>
      <c r="K142" s="3">
        <v>132</v>
      </c>
      <c r="L142" s="786"/>
    </row>
    <row r="143" spans="1:18" s="50" customFormat="1" x14ac:dyDescent="0.3">
      <c r="A143" s="1089" t="s">
        <v>8</v>
      </c>
      <c r="B143" s="6" t="s">
        <v>355</v>
      </c>
      <c r="C143" s="2" t="s">
        <v>9</v>
      </c>
      <c r="D143" s="3">
        <v>60</v>
      </c>
      <c r="E143" s="3">
        <v>132</v>
      </c>
      <c r="F143" s="605"/>
      <c r="G143" s="1089" t="s">
        <v>8</v>
      </c>
      <c r="H143" s="6" t="s">
        <v>355</v>
      </c>
      <c r="I143" s="2" t="s">
        <v>9</v>
      </c>
      <c r="J143" s="3">
        <v>60</v>
      </c>
      <c r="K143" s="3">
        <v>132</v>
      </c>
      <c r="L143" s="786"/>
    </row>
    <row r="144" spans="1:18" s="25" customFormat="1" ht="19.5" customHeight="1" x14ac:dyDescent="0.3">
      <c r="A144" s="1089" t="s">
        <v>8</v>
      </c>
      <c r="B144" s="6" t="s">
        <v>355</v>
      </c>
      <c r="C144" s="2" t="s">
        <v>9</v>
      </c>
      <c r="D144" s="3">
        <v>60</v>
      </c>
      <c r="E144" s="910">
        <v>132</v>
      </c>
      <c r="F144" s="605"/>
      <c r="G144" s="1012" t="s">
        <v>8</v>
      </c>
      <c r="H144" s="913" t="s">
        <v>355</v>
      </c>
      <c r="I144" s="2" t="s">
        <v>9</v>
      </c>
      <c r="J144" s="3">
        <v>60</v>
      </c>
      <c r="K144" s="3">
        <v>132</v>
      </c>
      <c r="L144" s="788"/>
    </row>
    <row r="145" spans="1:18" s="25" customFormat="1" x14ac:dyDescent="0.3">
      <c r="A145" s="1089" t="s">
        <v>0</v>
      </c>
      <c r="B145" s="6" t="s">
        <v>102</v>
      </c>
      <c r="C145" s="2" t="s">
        <v>68</v>
      </c>
      <c r="D145" s="3">
        <v>30</v>
      </c>
      <c r="E145" s="3">
        <v>84</v>
      </c>
      <c r="F145" s="605"/>
      <c r="G145" s="1089" t="s">
        <v>0</v>
      </c>
      <c r="H145" s="6" t="s">
        <v>102</v>
      </c>
      <c r="I145" s="2" t="s">
        <v>68</v>
      </c>
      <c r="J145" s="3">
        <v>30</v>
      </c>
      <c r="K145" s="3">
        <v>84</v>
      </c>
      <c r="L145" s="788"/>
    </row>
    <row r="146" spans="1:18" s="25" customFormat="1" x14ac:dyDescent="0.3">
      <c r="A146" s="1089" t="s">
        <v>0</v>
      </c>
      <c r="B146" s="6" t="s">
        <v>102</v>
      </c>
      <c r="C146" s="2" t="s">
        <v>68</v>
      </c>
      <c r="D146" s="3">
        <v>30</v>
      </c>
      <c r="E146" s="3">
        <v>84</v>
      </c>
      <c r="F146" s="605"/>
      <c r="G146" s="1089" t="s">
        <v>0</v>
      </c>
      <c r="H146" s="6" t="s">
        <v>102</v>
      </c>
      <c r="I146" s="2" t="s">
        <v>68</v>
      </c>
      <c r="J146" s="3">
        <v>30</v>
      </c>
      <c r="K146" s="3">
        <v>84</v>
      </c>
      <c r="L146" s="788"/>
    </row>
    <row r="147" spans="1:18" s="25" customFormat="1" x14ac:dyDescent="0.3">
      <c r="A147" s="1089">
        <v>2</v>
      </c>
      <c r="B147" s="6" t="s">
        <v>105</v>
      </c>
      <c r="C147" s="2" t="s">
        <v>104</v>
      </c>
      <c r="D147" s="3">
        <v>50</v>
      </c>
      <c r="E147" s="3">
        <v>166.1</v>
      </c>
      <c r="F147" s="605"/>
      <c r="G147" s="1089">
        <v>2</v>
      </c>
      <c r="H147" s="6" t="s">
        <v>105</v>
      </c>
      <c r="I147" s="2" t="s">
        <v>104</v>
      </c>
      <c r="J147" s="3">
        <v>50</v>
      </c>
      <c r="K147" s="3">
        <v>166.1</v>
      </c>
      <c r="L147" s="788"/>
    </row>
    <row r="148" spans="1:18" s="50" customFormat="1" x14ac:dyDescent="0.3">
      <c r="A148" s="1089">
        <v>2</v>
      </c>
      <c r="B148" s="6" t="s">
        <v>105</v>
      </c>
      <c r="C148" s="2" t="s">
        <v>104</v>
      </c>
      <c r="D148" s="424">
        <v>45</v>
      </c>
      <c r="E148" s="424">
        <v>166.1</v>
      </c>
      <c r="F148" s="605"/>
      <c r="G148" s="425">
        <v>2</v>
      </c>
      <c r="H148" s="422" t="s">
        <v>105</v>
      </c>
      <c r="I148" s="2" t="s">
        <v>104</v>
      </c>
      <c r="J148" s="3">
        <v>50</v>
      </c>
      <c r="K148" s="3">
        <v>166.1</v>
      </c>
      <c r="L148" s="788"/>
      <c r="M148" s="25"/>
      <c r="N148" s="25"/>
      <c r="O148" s="25"/>
      <c r="P148" s="25"/>
      <c r="Q148" s="25"/>
      <c r="R148" s="25"/>
    </row>
    <row r="149" spans="1:18" s="50" customFormat="1" x14ac:dyDescent="0.3">
      <c r="A149" s="1089">
        <v>2</v>
      </c>
      <c r="B149" s="6" t="s">
        <v>105</v>
      </c>
      <c r="C149" s="2" t="s">
        <v>104</v>
      </c>
      <c r="D149" s="3">
        <v>50</v>
      </c>
      <c r="E149" s="3">
        <v>166.1</v>
      </c>
      <c r="F149" s="605"/>
      <c r="G149" s="1089">
        <v>2</v>
      </c>
      <c r="H149" s="6" t="s">
        <v>105</v>
      </c>
      <c r="I149" s="2" t="s">
        <v>104</v>
      </c>
      <c r="J149" s="3">
        <v>50</v>
      </c>
      <c r="K149" s="3">
        <v>166.1</v>
      </c>
      <c r="L149" s="786"/>
    </row>
    <row r="150" spans="1:18" s="25" customFormat="1" ht="19.5" customHeight="1" x14ac:dyDescent="0.3">
      <c r="A150" s="1091" t="s">
        <v>3</v>
      </c>
      <c r="B150" s="13" t="s">
        <v>426</v>
      </c>
      <c r="C150" s="14" t="s">
        <v>104</v>
      </c>
      <c r="D150" s="15">
        <v>50</v>
      </c>
      <c r="E150" s="15">
        <v>333.85</v>
      </c>
      <c r="F150" s="605"/>
      <c r="G150" s="1091" t="s">
        <v>8</v>
      </c>
      <c r="H150" s="13" t="s">
        <v>426</v>
      </c>
      <c r="I150" s="14" t="s">
        <v>104</v>
      </c>
      <c r="J150" s="15">
        <v>50</v>
      </c>
      <c r="K150" s="15">
        <v>333.85</v>
      </c>
      <c r="L150" s="788"/>
    </row>
    <row r="151" spans="1:18" s="50" customFormat="1" x14ac:dyDescent="0.3">
      <c r="A151" s="1091" t="s">
        <v>8</v>
      </c>
      <c r="B151" s="13" t="s">
        <v>426</v>
      </c>
      <c r="C151" s="14" t="s">
        <v>104</v>
      </c>
      <c r="D151" s="15">
        <v>50</v>
      </c>
      <c r="E151" s="15">
        <v>333.85</v>
      </c>
      <c r="F151" s="605"/>
      <c r="G151" s="1089" t="s">
        <v>8</v>
      </c>
      <c r="H151" s="6" t="s">
        <v>426</v>
      </c>
      <c r="I151" s="2" t="s">
        <v>104</v>
      </c>
      <c r="J151" s="3">
        <v>50</v>
      </c>
      <c r="K151" s="3">
        <v>333.85</v>
      </c>
      <c r="L151" s="786"/>
    </row>
    <row r="152" spans="1:18" s="25" customFormat="1" ht="19.5" customHeight="1" x14ac:dyDescent="0.3">
      <c r="A152" s="1089" t="s">
        <v>51</v>
      </c>
      <c r="B152" s="6" t="s">
        <v>107</v>
      </c>
      <c r="C152" s="2" t="s">
        <v>14</v>
      </c>
      <c r="D152" s="3">
        <v>3.4</v>
      </c>
      <c r="E152" s="3">
        <v>93.2</v>
      </c>
      <c r="F152" s="605"/>
      <c r="G152" s="1089" t="s">
        <v>51</v>
      </c>
      <c r="H152" s="6" t="s">
        <v>107</v>
      </c>
      <c r="I152" s="2" t="s">
        <v>14</v>
      </c>
      <c r="J152" s="3">
        <v>3.4</v>
      </c>
      <c r="K152" s="3">
        <v>93.2</v>
      </c>
      <c r="L152" s="788"/>
    </row>
    <row r="153" spans="1:18" s="50" customFormat="1" x14ac:dyDescent="0.3">
      <c r="A153" s="1089" t="s">
        <v>0</v>
      </c>
      <c r="B153" s="13" t="s">
        <v>107</v>
      </c>
      <c r="C153" s="14" t="s">
        <v>414</v>
      </c>
      <c r="D153" s="15">
        <f>3.4*2</f>
        <v>6.8</v>
      </c>
      <c r="E153" s="15">
        <f>93.2*2</f>
        <v>186.4</v>
      </c>
      <c r="F153" s="605"/>
      <c r="G153" s="1089" t="s">
        <v>0</v>
      </c>
      <c r="H153" s="6" t="s">
        <v>107</v>
      </c>
      <c r="I153" s="2" t="s">
        <v>414</v>
      </c>
      <c r="J153" s="3">
        <f>3.4*2</f>
        <v>6.8</v>
      </c>
      <c r="K153" s="3">
        <f>93.2*2</f>
        <v>186.4</v>
      </c>
      <c r="L153" s="792"/>
    </row>
    <row r="154" spans="1:18" s="25" customFormat="1" ht="19.5" customHeight="1" x14ac:dyDescent="0.3">
      <c r="A154" s="1089" t="s">
        <v>23</v>
      </c>
      <c r="B154" s="6" t="s">
        <v>107</v>
      </c>
      <c r="C154" s="2" t="s">
        <v>14</v>
      </c>
      <c r="D154" s="3">
        <v>3.4</v>
      </c>
      <c r="E154" s="3">
        <v>93.2</v>
      </c>
      <c r="F154" s="605"/>
      <c r="G154" s="636" t="s">
        <v>23</v>
      </c>
      <c r="H154" s="637" t="s">
        <v>107</v>
      </c>
      <c r="I154" s="638" t="s">
        <v>14</v>
      </c>
      <c r="J154" s="15">
        <v>3.4</v>
      </c>
      <c r="K154" s="15">
        <v>93.2</v>
      </c>
      <c r="L154" s="788"/>
    </row>
    <row r="155" spans="1:18" s="50" customFormat="1" x14ac:dyDescent="0.3">
      <c r="A155" s="1089" t="s">
        <v>15</v>
      </c>
      <c r="B155" s="6" t="s">
        <v>108</v>
      </c>
      <c r="C155" s="2" t="s">
        <v>65</v>
      </c>
      <c r="D155" s="3">
        <v>1.2</v>
      </c>
      <c r="E155" s="3">
        <v>21.5</v>
      </c>
      <c r="F155" s="605"/>
      <c r="G155" s="1089" t="s">
        <v>15</v>
      </c>
      <c r="H155" s="6" t="s">
        <v>108</v>
      </c>
      <c r="I155" s="2" t="s">
        <v>65</v>
      </c>
      <c r="J155" s="3">
        <v>1.2</v>
      </c>
      <c r="K155" s="3">
        <v>21.5</v>
      </c>
      <c r="L155" s="788"/>
      <c r="M155" s="25"/>
      <c r="N155" s="25"/>
      <c r="O155" s="25"/>
      <c r="P155" s="25"/>
      <c r="Q155" s="25"/>
      <c r="R155" s="25"/>
    </row>
    <row r="156" spans="1:18" s="25" customFormat="1" ht="19.5" customHeight="1" x14ac:dyDescent="0.3">
      <c r="A156" s="5">
        <v>3</v>
      </c>
      <c r="B156" s="6" t="s">
        <v>114</v>
      </c>
      <c r="C156" s="2" t="s">
        <v>2</v>
      </c>
      <c r="D156" s="3">
        <v>6</v>
      </c>
      <c r="E156" s="3">
        <v>28</v>
      </c>
      <c r="F156" s="605"/>
      <c r="G156" s="5">
        <v>3</v>
      </c>
      <c r="H156" s="6" t="s">
        <v>114</v>
      </c>
      <c r="I156" s="2" t="s">
        <v>2</v>
      </c>
      <c r="J156" s="3">
        <v>6</v>
      </c>
      <c r="K156" s="3">
        <v>28</v>
      </c>
      <c r="L156" s="788"/>
    </row>
    <row r="157" spans="1:18" s="50" customFormat="1" x14ac:dyDescent="0.3">
      <c r="A157" s="1089" t="s">
        <v>77</v>
      </c>
      <c r="B157" s="13" t="s">
        <v>114</v>
      </c>
      <c r="C157" s="14" t="s">
        <v>2</v>
      </c>
      <c r="D157" s="15">
        <v>6</v>
      </c>
      <c r="E157" s="15">
        <v>28</v>
      </c>
      <c r="F157" s="605"/>
      <c r="G157" s="1089" t="s">
        <v>77</v>
      </c>
      <c r="H157" s="6" t="s">
        <v>114</v>
      </c>
      <c r="I157" s="2" t="s">
        <v>2</v>
      </c>
      <c r="J157" s="3">
        <v>6</v>
      </c>
      <c r="K157" s="3">
        <v>28</v>
      </c>
      <c r="L157" s="786"/>
    </row>
    <row r="158" spans="1:18" s="50" customFormat="1" x14ac:dyDescent="0.3">
      <c r="A158" s="1089">
        <v>1</v>
      </c>
      <c r="B158" s="6" t="s">
        <v>408</v>
      </c>
      <c r="C158" s="2" t="s">
        <v>9</v>
      </c>
      <c r="D158" s="3">
        <v>60</v>
      </c>
      <c r="E158" s="3">
        <v>130.22999999999999</v>
      </c>
      <c r="F158" s="605"/>
      <c r="G158" s="1089">
        <v>1</v>
      </c>
      <c r="H158" s="6" t="s">
        <v>408</v>
      </c>
      <c r="I158" s="2" t="s">
        <v>9</v>
      </c>
      <c r="J158" s="3">
        <v>60</v>
      </c>
      <c r="K158" s="3">
        <v>130.22999999999999</v>
      </c>
      <c r="L158" s="786"/>
    </row>
    <row r="159" spans="1:18" s="50" customFormat="1" x14ac:dyDescent="0.3">
      <c r="A159" s="1089">
        <v>1</v>
      </c>
      <c r="B159" s="6" t="s">
        <v>408</v>
      </c>
      <c r="C159" s="2" t="s">
        <v>9</v>
      </c>
      <c r="D159" s="3">
        <v>60</v>
      </c>
      <c r="E159" s="3">
        <v>130.22999999999999</v>
      </c>
      <c r="F159" s="605"/>
      <c r="G159" s="1089">
        <v>1</v>
      </c>
      <c r="H159" s="6" t="s">
        <v>408</v>
      </c>
      <c r="I159" s="2" t="s">
        <v>9</v>
      </c>
      <c r="J159" s="3">
        <v>60</v>
      </c>
      <c r="K159" s="3">
        <v>130.22999999999999</v>
      </c>
      <c r="L159" s="786"/>
    </row>
    <row r="160" spans="1:18" s="25" customFormat="1" ht="19.5" customHeight="1" x14ac:dyDescent="0.3">
      <c r="A160" s="1089">
        <v>1</v>
      </c>
      <c r="B160" s="6" t="s">
        <v>181</v>
      </c>
      <c r="C160" s="2" t="s">
        <v>147</v>
      </c>
      <c r="D160" s="424">
        <v>60</v>
      </c>
      <c r="E160" s="424">
        <v>130.22999999999999</v>
      </c>
      <c r="F160" s="605"/>
      <c r="G160" s="425">
        <v>1</v>
      </c>
      <c r="H160" s="422" t="s">
        <v>181</v>
      </c>
      <c r="I160" s="2" t="s">
        <v>147</v>
      </c>
      <c r="J160" s="3">
        <v>60</v>
      </c>
      <c r="K160" s="3">
        <v>130.22999999999999</v>
      </c>
      <c r="L160" s="788"/>
    </row>
    <row r="161" spans="1:16" s="25" customFormat="1" ht="19.5" customHeight="1" x14ac:dyDescent="0.3">
      <c r="A161" s="1089" t="s">
        <v>23</v>
      </c>
      <c r="B161" s="6" t="s">
        <v>110</v>
      </c>
      <c r="C161" s="2" t="s">
        <v>5</v>
      </c>
      <c r="D161" s="3">
        <v>120</v>
      </c>
      <c r="E161" s="3">
        <v>77</v>
      </c>
      <c r="F161" s="605"/>
      <c r="G161" s="1089" t="s">
        <v>23</v>
      </c>
      <c r="H161" s="6" t="s">
        <v>110</v>
      </c>
      <c r="I161" s="2" t="s">
        <v>5</v>
      </c>
      <c r="J161" s="3">
        <v>120</v>
      </c>
      <c r="K161" s="3">
        <v>77</v>
      </c>
      <c r="L161" s="788"/>
    </row>
    <row r="162" spans="1:16" s="25" customFormat="1" ht="18.75" customHeight="1" x14ac:dyDescent="0.3">
      <c r="A162" s="419"/>
      <c r="B162" s="456"/>
      <c r="C162" s="456"/>
      <c r="D162" s="456"/>
      <c r="E162" s="456"/>
      <c r="F162" s="656"/>
      <c r="G162" s="96"/>
      <c r="H162" s="19"/>
      <c r="I162" s="19"/>
      <c r="J162" s="19"/>
      <c r="K162" s="19"/>
      <c r="L162" s="788"/>
    </row>
    <row r="163" spans="1:16" x14ac:dyDescent="0.3">
      <c r="A163" s="25"/>
      <c r="G163" s="25"/>
    </row>
    <row r="164" spans="1:16" s="25" customFormat="1" ht="18.75" customHeight="1" x14ac:dyDescent="0.3">
      <c r="B164" s="22" t="s">
        <v>115</v>
      </c>
      <c r="C164" s="20"/>
      <c r="D164" s="20"/>
      <c r="E164" s="20"/>
      <c r="F164" s="656"/>
      <c r="H164" s="22" t="s">
        <v>115</v>
      </c>
      <c r="I164" s="20"/>
      <c r="J164" s="20"/>
      <c r="K164" s="20"/>
      <c r="L164" s="788"/>
    </row>
    <row r="165" spans="1:16" s="25" customFormat="1" ht="18.75" customHeight="1" x14ac:dyDescent="0.3">
      <c r="B165" s="22" t="s">
        <v>137</v>
      </c>
      <c r="C165" s="20"/>
      <c r="D165" s="20"/>
      <c r="E165" s="20"/>
      <c r="F165" s="606"/>
      <c r="H165" s="22" t="s">
        <v>138</v>
      </c>
      <c r="I165" s="20"/>
      <c r="J165" s="20"/>
      <c r="K165" s="20"/>
      <c r="L165" s="788"/>
    </row>
    <row r="166" spans="1:16" s="25" customFormat="1" ht="18.75" customHeight="1" x14ac:dyDescent="0.3">
      <c r="B166" s="20"/>
      <c r="C166" s="20"/>
      <c r="D166" s="20"/>
      <c r="E166" s="20"/>
      <c r="F166" s="606"/>
      <c r="H166" s="20"/>
      <c r="I166" s="20"/>
      <c r="J166" s="20"/>
      <c r="K166" s="20"/>
      <c r="L166" s="788"/>
    </row>
    <row r="167" spans="1:16" s="25" customFormat="1" ht="18.75" customHeight="1" x14ac:dyDescent="0.3">
      <c r="B167" s="20"/>
      <c r="C167" s="20"/>
      <c r="E167" s="603" t="s">
        <v>116</v>
      </c>
      <c r="F167" s="606"/>
      <c r="H167" s="20"/>
      <c r="I167" s="20"/>
      <c r="K167" s="603" t="s">
        <v>116</v>
      </c>
      <c r="L167" s="789"/>
      <c r="M167" s="603"/>
      <c r="N167" s="603"/>
      <c r="O167" s="603"/>
      <c r="P167" s="603"/>
    </row>
    <row r="168" spans="1:16" s="25" customFormat="1" ht="18.75" customHeight="1" x14ac:dyDescent="0.3">
      <c r="B168" s="20"/>
      <c r="C168" s="20"/>
      <c r="E168" s="603" t="s">
        <v>134</v>
      </c>
      <c r="F168" s="606"/>
      <c r="H168" s="20"/>
      <c r="I168" s="20"/>
      <c r="K168" s="603" t="s">
        <v>134</v>
      </c>
      <c r="L168" s="789"/>
      <c r="M168" s="603"/>
      <c r="N168" s="603"/>
      <c r="O168" s="603"/>
      <c r="P168" s="603"/>
    </row>
    <row r="169" spans="1:16" s="25" customFormat="1" ht="18.75" customHeight="1" x14ac:dyDescent="0.3">
      <c r="B169" s="20"/>
      <c r="C169" s="20"/>
      <c r="E169" s="603" t="s">
        <v>117</v>
      </c>
      <c r="F169" s="606"/>
      <c r="H169" s="20"/>
      <c r="I169" s="20"/>
      <c r="K169" s="603" t="s">
        <v>117</v>
      </c>
      <c r="L169" s="789"/>
      <c r="M169" s="603"/>
      <c r="N169" s="603"/>
      <c r="O169" s="603"/>
      <c r="P169" s="603"/>
    </row>
    <row r="170" spans="1:16" s="25" customFormat="1" ht="18.75" customHeight="1" x14ac:dyDescent="0.3">
      <c r="B170" s="20"/>
      <c r="C170" s="20"/>
      <c r="E170" s="603" t="s">
        <v>417</v>
      </c>
      <c r="F170" s="606"/>
      <c r="H170" s="20"/>
      <c r="I170" s="20"/>
      <c r="K170" s="603" t="s">
        <v>417</v>
      </c>
      <c r="L170" s="789"/>
      <c r="M170" s="603"/>
      <c r="N170" s="603"/>
      <c r="O170" s="603"/>
      <c r="P170" s="603"/>
    </row>
    <row r="171" spans="1:16" s="25" customFormat="1" ht="18.75" customHeight="1" x14ac:dyDescent="0.3">
      <c r="B171" s="20"/>
      <c r="C171" s="20"/>
      <c r="D171" s="20"/>
      <c r="E171" s="20"/>
      <c r="F171" s="656"/>
      <c r="H171" s="20"/>
      <c r="I171" s="20"/>
      <c r="J171" s="20"/>
      <c r="K171" s="20"/>
      <c r="L171" s="788"/>
    </row>
    <row r="172" spans="1:16" s="25" customFormat="1" ht="18.75" customHeight="1" x14ac:dyDescent="0.3">
      <c r="B172" s="20"/>
      <c r="C172" s="20"/>
      <c r="D172" s="20"/>
      <c r="E172" s="20"/>
      <c r="F172" s="656"/>
      <c r="H172" s="20"/>
      <c r="I172" s="20"/>
      <c r="J172" s="20"/>
      <c r="K172" s="20"/>
      <c r="L172" s="788"/>
    </row>
    <row r="173" spans="1:16" s="25" customFormat="1" ht="18.75" customHeight="1" x14ac:dyDescent="0.3">
      <c r="B173" s="20"/>
      <c r="C173" s="20"/>
      <c r="D173" s="20"/>
      <c r="E173" s="20"/>
      <c r="F173" s="20"/>
      <c r="H173" s="20"/>
      <c r="I173" s="20"/>
      <c r="J173" s="20"/>
      <c r="K173" s="20"/>
      <c r="L173" s="788"/>
    </row>
    <row r="174" spans="1:16" s="25" customFormat="1" ht="18.75" customHeight="1" x14ac:dyDescent="0.3">
      <c r="B174" s="1612" t="s">
        <v>119</v>
      </c>
      <c r="C174" s="1612"/>
      <c r="D174" s="1612"/>
      <c r="E174" s="26"/>
      <c r="F174" s="606"/>
      <c r="H174" s="1612" t="s">
        <v>119</v>
      </c>
      <c r="I174" s="1612"/>
      <c r="J174" s="1612"/>
      <c r="K174" s="26"/>
      <c r="L174" s="788"/>
    </row>
    <row r="175" spans="1:16" s="25" customFormat="1" ht="18.75" customHeight="1" x14ac:dyDescent="0.3">
      <c r="B175" s="1610">
        <v>45352</v>
      </c>
      <c r="C175" s="1610"/>
      <c r="D175" s="1610"/>
      <c r="E175" s="27"/>
      <c r="F175" s="606"/>
      <c r="H175" s="1610">
        <f>B175</f>
        <v>45352</v>
      </c>
      <c r="I175" s="1610"/>
      <c r="J175" s="1610"/>
      <c r="K175" s="27"/>
      <c r="L175" s="788"/>
    </row>
    <row r="176" spans="1:16" s="25" customFormat="1" ht="18.75" customHeight="1" x14ac:dyDescent="0.3">
      <c r="B176" s="20"/>
      <c r="C176" s="20"/>
      <c r="D176" s="20"/>
      <c r="E176" s="27"/>
      <c r="F176" s="606"/>
      <c r="H176" s="20"/>
      <c r="I176" s="20"/>
      <c r="J176" s="20"/>
      <c r="K176" s="27"/>
      <c r="L176" s="788"/>
    </row>
    <row r="177" spans="1:18" s="25" customFormat="1" ht="18.75" customHeight="1" x14ac:dyDescent="0.3">
      <c r="B177" s="1088"/>
      <c r="C177" s="20"/>
      <c r="D177" s="20"/>
      <c r="E177" s="27"/>
      <c r="F177" s="606"/>
      <c r="H177" s="1088"/>
      <c r="I177" s="20"/>
      <c r="J177" s="20"/>
      <c r="K177" s="27"/>
      <c r="L177" s="788"/>
    </row>
    <row r="178" spans="1:18" s="25" customFormat="1" ht="18.75" customHeight="1" x14ac:dyDescent="0.3">
      <c r="A178" s="28" t="s">
        <v>120</v>
      </c>
      <c r="B178" s="29" t="s">
        <v>121</v>
      </c>
      <c r="C178" s="1611" t="s">
        <v>122</v>
      </c>
      <c r="D178" s="1611"/>
      <c r="E178" s="1611"/>
      <c r="F178" s="606"/>
      <c r="G178" s="28" t="s">
        <v>120</v>
      </c>
      <c r="H178" s="29" t="s">
        <v>121</v>
      </c>
      <c r="I178" s="1611" t="s">
        <v>123</v>
      </c>
      <c r="J178" s="1611"/>
      <c r="K178" s="1611"/>
      <c r="L178" s="788"/>
    </row>
    <row r="179" spans="1:18" s="25" customFormat="1" ht="18.75" customHeight="1" x14ac:dyDescent="0.3">
      <c r="A179" s="28" t="s">
        <v>124</v>
      </c>
      <c r="B179" s="28" t="s">
        <v>265</v>
      </c>
      <c r="C179" s="29" t="s">
        <v>125</v>
      </c>
      <c r="D179" s="1089" t="s">
        <v>126</v>
      </c>
      <c r="E179" s="1089" t="s">
        <v>127</v>
      </c>
      <c r="F179" s="606"/>
      <c r="G179" s="28" t="s">
        <v>124</v>
      </c>
      <c r="H179" s="28" t="s">
        <v>265</v>
      </c>
      <c r="I179" s="29" t="s">
        <v>125</v>
      </c>
      <c r="J179" s="1089" t="s">
        <v>126</v>
      </c>
      <c r="K179" s="1089" t="s">
        <v>127</v>
      </c>
      <c r="L179" s="788"/>
    </row>
    <row r="180" spans="1:18" s="25" customFormat="1" ht="19.5" customHeight="1" x14ac:dyDescent="0.3">
      <c r="A180" s="1089">
        <v>1</v>
      </c>
      <c r="B180" s="6" t="s">
        <v>74</v>
      </c>
      <c r="C180" s="2" t="s">
        <v>17</v>
      </c>
      <c r="D180" s="3">
        <v>170</v>
      </c>
      <c r="E180" s="3">
        <v>334</v>
      </c>
      <c r="F180" s="681"/>
      <c r="G180" s="1089">
        <v>1</v>
      </c>
      <c r="H180" s="6" t="s">
        <v>74</v>
      </c>
      <c r="I180" s="2" t="s">
        <v>17</v>
      </c>
      <c r="J180" s="3">
        <v>170</v>
      </c>
      <c r="K180" s="3">
        <v>276</v>
      </c>
      <c r="L180" s="788"/>
    </row>
    <row r="181" spans="1:18" s="420" customFormat="1" x14ac:dyDescent="0.3">
      <c r="A181" s="1089" t="s">
        <v>3</v>
      </c>
      <c r="B181" s="6" t="s">
        <v>224</v>
      </c>
      <c r="C181" s="2" t="s">
        <v>14</v>
      </c>
      <c r="D181" s="3">
        <v>20</v>
      </c>
      <c r="E181" s="3">
        <v>27.6</v>
      </c>
      <c r="F181" s="606"/>
      <c r="G181" s="1089" t="s">
        <v>3</v>
      </c>
      <c r="H181" s="6" t="s">
        <v>224</v>
      </c>
      <c r="I181" s="2" t="s">
        <v>14</v>
      </c>
      <c r="J181" s="3">
        <v>20</v>
      </c>
      <c r="K181" s="3">
        <v>27.6</v>
      </c>
      <c r="L181" s="795"/>
    </row>
    <row r="182" spans="1:18" s="50" customFormat="1" x14ac:dyDescent="0.3">
      <c r="A182" s="1089" t="s">
        <v>0</v>
      </c>
      <c r="B182" s="6" t="s">
        <v>114</v>
      </c>
      <c r="C182" s="2" t="s">
        <v>2</v>
      </c>
      <c r="D182" s="3">
        <v>6</v>
      </c>
      <c r="E182" s="3">
        <v>28</v>
      </c>
      <c r="F182" s="606"/>
      <c r="G182" s="1089" t="s">
        <v>0</v>
      </c>
      <c r="H182" s="6" t="s">
        <v>114</v>
      </c>
      <c r="I182" s="2" t="s">
        <v>2</v>
      </c>
      <c r="J182" s="3">
        <v>6</v>
      </c>
      <c r="K182" s="3">
        <v>28</v>
      </c>
      <c r="L182" s="788"/>
      <c r="M182" s="25"/>
      <c r="N182" s="25"/>
      <c r="O182" s="25"/>
      <c r="P182" s="25"/>
      <c r="Q182" s="25"/>
      <c r="R182" s="25"/>
    </row>
    <row r="183" spans="1:18" s="50" customFormat="1" x14ac:dyDescent="0.3">
      <c r="A183" s="1089" t="s">
        <v>77</v>
      </c>
      <c r="B183" s="6" t="s">
        <v>107</v>
      </c>
      <c r="C183" s="2" t="s">
        <v>14</v>
      </c>
      <c r="D183" s="3">
        <v>3.4</v>
      </c>
      <c r="E183" s="3">
        <v>93.2</v>
      </c>
      <c r="F183" s="605"/>
      <c r="G183" s="1089" t="s">
        <v>77</v>
      </c>
      <c r="H183" s="6" t="s">
        <v>107</v>
      </c>
      <c r="I183" s="2" t="s">
        <v>14</v>
      </c>
      <c r="J183" s="3">
        <v>3.4</v>
      </c>
      <c r="K183" s="3">
        <v>93.2</v>
      </c>
      <c r="L183" s="786"/>
    </row>
    <row r="184" spans="1:18" s="25" customFormat="1" ht="19.5" customHeight="1" x14ac:dyDescent="0.3">
      <c r="A184" s="1089" t="s">
        <v>23</v>
      </c>
      <c r="B184" s="6" t="s">
        <v>93</v>
      </c>
      <c r="C184" s="2" t="s">
        <v>2</v>
      </c>
      <c r="D184" s="3">
        <v>50</v>
      </c>
      <c r="E184" s="3">
        <v>92</v>
      </c>
      <c r="F184" s="606"/>
      <c r="G184" s="1089" t="s">
        <v>23</v>
      </c>
      <c r="H184" s="6" t="s">
        <v>93</v>
      </c>
      <c r="I184" s="2" t="s">
        <v>2</v>
      </c>
      <c r="J184" s="3">
        <v>50</v>
      </c>
      <c r="K184" s="3">
        <v>92</v>
      </c>
      <c r="L184" s="788"/>
    </row>
    <row r="185" spans="1:18" s="25" customFormat="1" ht="19.5" customHeight="1" x14ac:dyDescent="0.3">
      <c r="A185" s="1089"/>
      <c r="B185" s="6"/>
      <c r="C185" s="2"/>
      <c r="D185" s="3"/>
      <c r="E185" s="3"/>
      <c r="F185" s="606"/>
      <c r="G185" s="1089"/>
      <c r="H185" s="6"/>
      <c r="I185" s="2"/>
      <c r="J185" s="3"/>
      <c r="K185" s="3"/>
      <c r="L185" s="788"/>
    </row>
    <row r="186" spans="1:18" s="25" customFormat="1" x14ac:dyDescent="0.3">
      <c r="A186" s="5"/>
      <c r="B186" s="6"/>
      <c r="C186" s="2"/>
      <c r="D186" s="3"/>
      <c r="E186" s="3"/>
      <c r="F186" s="605"/>
      <c r="G186" s="5"/>
      <c r="H186" s="6"/>
      <c r="I186" s="2"/>
      <c r="J186" s="3"/>
      <c r="K186" s="3"/>
      <c r="L186" s="788"/>
    </row>
    <row r="187" spans="1:18" s="25" customFormat="1" x14ac:dyDescent="0.3">
      <c r="A187" s="5"/>
      <c r="B187" s="6"/>
      <c r="C187" s="2" t="s">
        <v>128</v>
      </c>
      <c r="D187" s="3">
        <f>SUM(D180:D185)</f>
        <v>249.4</v>
      </c>
      <c r="E187" s="3">
        <f>SUM(E180:E185)</f>
        <v>574.79999999999995</v>
      </c>
      <c r="F187" s="605"/>
      <c r="G187" s="5"/>
      <c r="H187" s="6"/>
      <c r="I187" s="2" t="s">
        <v>128</v>
      </c>
      <c r="J187" s="3">
        <f>SUM(J180:J185)</f>
        <v>249.4</v>
      </c>
      <c r="K187" s="3">
        <f>SUM(K180:K185)</f>
        <v>516.79999999999995</v>
      </c>
      <c r="L187" s="788"/>
    </row>
    <row r="188" spans="1:18" s="25" customFormat="1" hidden="1" x14ac:dyDescent="0.3">
      <c r="A188" s="5"/>
      <c r="B188" s="6"/>
      <c r="C188" s="2"/>
      <c r="D188" s="3"/>
      <c r="E188" s="3"/>
      <c r="F188" s="605"/>
      <c r="G188" s="5"/>
      <c r="H188" s="6"/>
      <c r="I188" s="2"/>
      <c r="J188" s="3"/>
      <c r="K188" s="3"/>
      <c r="L188" s="788"/>
    </row>
    <row r="189" spans="1:18" s="25" customFormat="1" hidden="1" x14ac:dyDescent="0.3">
      <c r="A189" s="5">
        <v>1</v>
      </c>
      <c r="B189" s="6" t="s">
        <v>1</v>
      </c>
      <c r="C189" s="2" t="s">
        <v>5</v>
      </c>
      <c r="D189" s="3">
        <v>200</v>
      </c>
      <c r="E189" s="3">
        <v>86</v>
      </c>
      <c r="F189" s="605"/>
      <c r="G189" s="5">
        <v>1</v>
      </c>
      <c r="H189" s="6" t="s">
        <v>1</v>
      </c>
      <c r="I189" s="2" t="s">
        <v>5</v>
      </c>
      <c r="J189" s="3">
        <v>200</v>
      </c>
      <c r="K189" s="3">
        <v>86</v>
      </c>
      <c r="L189" s="788"/>
    </row>
    <row r="190" spans="1:18" s="25" customFormat="1" hidden="1" x14ac:dyDescent="0.3">
      <c r="A190" s="5">
        <v>2</v>
      </c>
      <c r="B190" s="6" t="s">
        <v>238</v>
      </c>
      <c r="C190" s="2" t="s">
        <v>251</v>
      </c>
      <c r="D190" s="3">
        <v>225</v>
      </c>
      <c r="E190" s="3">
        <v>114</v>
      </c>
      <c r="F190" s="605"/>
      <c r="G190" s="5">
        <v>2</v>
      </c>
      <c r="H190" s="6" t="s">
        <v>238</v>
      </c>
      <c r="I190" s="2" t="s">
        <v>251</v>
      </c>
      <c r="J190" s="3">
        <v>225</v>
      </c>
      <c r="K190" s="3">
        <v>114</v>
      </c>
      <c r="L190" s="788"/>
    </row>
    <row r="191" spans="1:18" s="25" customFormat="1" hidden="1" x14ac:dyDescent="0.3">
      <c r="A191" s="5">
        <v>3</v>
      </c>
      <c r="B191" s="6" t="s">
        <v>93</v>
      </c>
      <c r="C191" s="2" t="s">
        <v>5</v>
      </c>
      <c r="D191" s="3">
        <v>135</v>
      </c>
      <c r="E191" s="3">
        <v>94.25</v>
      </c>
      <c r="F191" s="605"/>
      <c r="G191" s="5">
        <v>3</v>
      </c>
      <c r="H191" s="6" t="s">
        <v>93</v>
      </c>
      <c r="I191" s="2" t="s">
        <v>5</v>
      </c>
      <c r="J191" s="3">
        <v>135</v>
      </c>
      <c r="K191" s="3">
        <v>94.25</v>
      </c>
      <c r="L191" s="788"/>
    </row>
    <row r="192" spans="1:18" s="25" customFormat="1" hidden="1" x14ac:dyDescent="0.3">
      <c r="A192" s="5">
        <v>4</v>
      </c>
      <c r="B192" s="6" t="s">
        <v>253</v>
      </c>
      <c r="C192" s="2" t="s">
        <v>218</v>
      </c>
      <c r="D192" s="3">
        <v>125</v>
      </c>
      <c r="E192" s="3">
        <v>146.4</v>
      </c>
      <c r="F192" s="605"/>
      <c r="G192" s="5">
        <v>4</v>
      </c>
      <c r="H192" s="6" t="s">
        <v>253</v>
      </c>
      <c r="I192" s="2" t="s">
        <v>218</v>
      </c>
      <c r="J192" s="3">
        <v>125</v>
      </c>
      <c r="K192" s="3">
        <v>146.4</v>
      </c>
      <c r="L192" s="788"/>
    </row>
    <row r="193" spans="1:12" s="25" customFormat="1" hidden="1" x14ac:dyDescent="0.3">
      <c r="A193" s="5">
        <v>5</v>
      </c>
      <c r="B193" s="6" t="s">
        <v>255</v>
      </c>
      <c r="C193" s="2" t="s">
        <v>218</v>
      </c>
      <c r="D193" s="3">
        <v>80</v>
      </c>
      <c r="E193" s="3">
        <v>105.16</v>
      </c>
      <c r="F193" s="605"/>
      <c r="G193" s="5">
        <v>5</v>
      </c>
      <c r="H193" s="6" t="s">
        <v>255</v>
      </c>
      <c r="I193" s="2" t="s">
        <v>218</v>
      </c>
      <c r="J193" s="3">
        <v>80</v>
      </c>
      <c r="K193" s="3">
        <v>105.16</v>
      </c>
      <c r="L193" s="788"/>
    </row>
    <row r="194" spans="1:12" s="25" customFormat="1" hidden="1" x14ac:dyDescent="0.3">
      <c r="A194" s="5">
        <v>6</v>
      </c>
      <c r="B194" s="6" t="s">
        <v>252</v>
      </c>
      <c r="C194" s="2" t="s">
        <v>251</v>
      </c>
      <c r="D194" s="3">
        <v>105</v>
      </c>
      <c r="E194" s="3">
        <v>142</v>
      </c>
      <c r="F194" s="605"/>
      <c r="G194" s="5">
        <v>6</v>
      </c>
      <c r="H194" s="6" t="s">
        <v>252</v>
      </c>
      <c r="I194" s="2" t="s">
        <v>251</v>
      </c>
      <c r="J194" s="3">
        <v>105</v>
      </c>
      <c r="K194" s="3">
        <v>142</v>
      </c>
      <c r="L194" s="788"/>
    </row>
    <row r="195" spans="1:12" s="25" customFormat="1" hidden="1" x14ac:dyDescent="0.3">
      <c r="A195" s="5">
        <v>7</v>
      </c>
      <c r="B195" s="6" t="s">
        <v>254</v>
      </c>
      <c r="C195" s="2" t="s">
        <v>218</v>
      </c>
      <c r="D195" s="3">
        <v>120</v>
      </c>
      <c r="E195" s="3">
        <v>144</v>
      </c>
      <c r="F195" s="605"/>
      <c r="G195" s="5">
        <v>7</v>
      </c>
      <c r="H195" s="6" t="s">
        <v>254</v>
      </c>
      <c r="I195" s="2" t="s">
        <v>218</v>
      </c>
      <c r="J195" s="3">
        <v>120</v>
      </c>
      <c r="K195" s="3">
        <v>144</v>
      </c>
      <c r="L195" s="788"/>
    </row>
    <row r="196" spans="1:12" s="25" customFormat="1" hidden="1" x14ac:dyDescent="0.3">
      <c r="A196" s="5">
        <v>8</v>
      </c>
      <c r="B196" s="6" t="s">
        <v>31</v>
      </c>
      <c r="C196" s="2" t="s">
        <v>5</v>
      </c>
      <c r="D196" s="3">
        <v>55</v>
      </c>
      <c r="E196" s="3">
        <v>88</v>
      </c>
      <c r="F196" s="605"/>
      <c r="G196" s="5">
        <v>8</v>
      </c>
      <c r="H196" s="6" t="s">
        <v>31</v>
      </c>
      <c r="I196" s="2" t="s">
        <v>5</v>
      </c>
      <c r="J196" s="3">
        <v>55</v>
      </c>
      <c r="K196" s="3">
        <v>88</v>
      </c>
      <c r="L196" s="788"/>
    </row>
    <row r="197" spans="1:12" s="50" customFormat="1" hidden="1" x14ac:dyDescent="0.3">
      <c r="A197" s="1089"/>
      <c r="B197" s="1"/>
      <c r="C197" s="1089"/>
      <c r="D197" s="7"/>
      <c r="E197" s="7"/>
      <c r="F197" s="605"/>
      <c r="G197" s="1089"/>
      <c r="H197" s="1"/>
      <c r="I197" s="1089"/>
      <c r="J197" s="7"/>
      <c r="K197" s="7"/>
      <c r="L197" s="792"/>
    </row>
    <row r="198" spans="1:12" s="25" customFormat="1" hidden="1" x14ac:dyDescent="0.3">
      <c r="A198" s="5"/>
      <c r="B198" s="6"/>
      <c r="C198" s="2" t="s">
        <v>128</v>
      </c>
      <c r="D198" s="3">
        <v>1045</v>
      </c>
      <c r="E198" s="3">
        <v>919.81</v>
      </c>
      <c r="F198" s="605"/>
      <c r="G198" s="5"/>
      <c r="H198" s="6"/>
      <c r="I198" s="2" t="s">
        <v>128</v>
      </c>
      <c r="J198" s="3">
        <v>1045</v>
      </c>
      <c r="K198" s="3">
        <v>919.81</v>
      </c>
      <c r="L198" s="788"/>
    </row>
    <row r="199" spans="1:12" s="25" customFormat="1" hidden="1" x14ac:dyDescent="0.3">
      <c r="A199" s="5"/>
      <c r="B199" s="6"/>
      <c r="C199" s="2"/>
      <c r="D199" s="3"/>
      <c r="E199" s="3"/>
      <c r="F199" s="605"/>
      <c r="G199" s="5"/>
      <c r="H199" s="6"/>
      <c r="I199" s="2"/>
      <c r="J199" s="3"/>
      <c r="K199" s="3"/>
      <c r="L199" s="788"/>
    </row>
    <row r="200" spans="1:12" s="25" customFormat="1" x14ac:dyDescent="0.3">
      <c r="A200" s="5"/>
      <c r="B200" s="6"/>
      <c r="C200" s="2"/>
      <c r="D200" s="3"/>
      <c r="E200" s="3"/>
      <c r="F200" s="605"/>
      <c r="G200" s="5"/>
      <c r="H200" s="6"/>
      <c r="I200" s="2"/>
      <c r="J200" s="3"/>
      <c r="K200" s="3"/>
      <c r="L200" s="788"/>
    </row>
    <row r="201" spans="1:12" s="25" customFormat="1" x14ac:dyDescent="0.3">
      <c r="A201" s="5"/>
      <c r="B201" s="6"/>
      <c r="C201" s="2"/>
      <c r="D201" s="3"/>
      <c r="E201" s="3"/>
      <c r="F201" s="605"/>
      <c r="G201" s="5"/>
      <c r="H201" s="6"/>
      <c r="I201" s="2"/>
      <c r="J201" s="3"/>
      <c r="K201" s="3"/>
      <c r="L201" s="788"/>
    </row>
    <row r="202" spans="1:12" s="25" customFormat="1" x14ac:dyDescent="0.3">
      <c r="A202" s="28" t="s">
        <v>124</v>
      </c>
      <c r="B202" s="3" t="s">
        <v>259</v>
      </c>
      <c r="C202" s="2" t="s">
        <v>125</v>
      </c>
      <c r="D202" s="3" t="s">
        <v>126</v>
      </c>
      <c r="E202" s="3" t="s">
        <v>127</v>
      </c>
      <c r="F202" s="605"/>
      <c r="G202" s="28" t="s">
        <v>124</v>
      </c>
      <c r="H202" s="3" t="s">
        <v>247</v>
      </c>
      <c r="I202" s="2" t="s">
        <v>125</v>
      </c>
      <c r="J202" s="3" t="s">
        <v>126</v>
      </c>
      <c r="K202" s="3" t="s">
        <v>127</v>
      </c>
      <c r="L202" s="788"/>
    </row>
    <row r="203" spans="1:12" s="50" customFormat="1" x14ac:dyDescent="0.3">
      <c r="A203" s="1089" t="s">
        <v>8</v>
      </c>
      <c r="B203" s="6" t="s">
        <v>88</v>
      </c>
      <c r="C203" s="2" t="s">
        <v>9</v>
      </c>
      <c r="D203" s="3">
        <v>60</v>
      </c>
      <c r="E203" s="3">
        <v>133.25</v>
      </c>
      <c r="F203" s="605"/>
      <c r="G203" s="1089" t="s">
        <v>8</v>
      </c>
      <c r="H203" s="6" t="s">
        <v>88</v>
      </c>
      <c r="I203" s="2" t="s">
        <v>9</v>
      </c>
      <c r="J203" s="3">
        <v>60</v>
      </c>
      <c r="K203" s="3">
        <v>133.25</v>
      </c>
      <c r="L203" s="786">
        <v>45219</v>
      </c>
    </row>
    <row r="204" spans="1:12" s="25" customFormat="1" x14ac:dyDescent="0.3">
      <c r="A204" s="1089" t="s">
        <v>3</v>
      </c>
      <c r="B204" s="6" t="s">
        <v>83</v>
      </c>
      <c r="C204" s="2" t="s">
        <v>86</v>
      </c>
      <c r="D204" s="3">
        <v>95</v>
      </c>
      <c r="E204" s="3">
        <v>302.39999999999998</v>
      </c>
      <c r="F204" s="606"/>
      <c r="G204" s="1089" t="s">
        <v>3</v>
      </c>
      <c r="H204" s="6" t="s">
        <v>83</v>
      </c>
      <c r="I204" s="2" t="s">
        <v>85</v>
      </c>
      <c r="J204" s="3">
        <v>120</v>
      </c>
      <c r="K204" s="3">
        <v>500.08</v>
      </c>
      <c r="L204" s="788"/>
    </row>
    <row r="205" spans="1:12" s="50" customFormat="1" x14ac:dyDescent="0.3">
      <c r="A205" s="1089" t="s">
        <v>0</v>
      </c>
      <c r="B205" s="6" t="s">
        <v>144</v>
      </c>
      <c r="C205" s="2" t="s">
        <v>2</v>
      </c>
      <c r="D205" s="3">
        <v>15</v>
      </c>
      <c r="E205" s="3">
        <v>88</v>
      </c>
      <c r="F205" s="656"/>
      <c r="G205" s="1089" t="s">
        <v>0</v>
      </c>
      <c r="H205" s="6" t="s">
        <v>144</v>
      </c>
      <c r="I205" s="2" t="s">
        <v>2</v>
      </c>
      <c r="J205" s="3">
        <v>15</v>
      </c>
      <c r="K205" s="3">
        <v>88</v>
      </c>
      <c r="L205" s="786"/>
    </row>
    <row r="206" spans="1:12" s="50" customFormat="1" x14ac:dyDescent="0.3">
      <c r="A206" s="1089" t="s">
        <v>77</v>
      </c>
      <c r="B206" s="6" t="s">
        <v>107</v>
      </c>
      <c r="C206" s="2" t="s">
        <v>14</v>
      </c>
      <c r="D206" s="3">
        <v>3.4</v>
      </c>
      <c r="E206" s="3">
        <v>93.2</v>
      </c>
      <c r="F206" s="605"/>
      <c r="G206" s="1089" t="s">
        <v>77</v>
      </c>
      <c r="H206" s="6" t="s">
        <v>107</v>
      </c>
      <c r="I206" s="2" t="s">
        <v>14</v>
      </c>
      <c r="J206" s="3">
        <v>3.4</v>
      </c>
      <c r="K206" s="3">
        <v>93.2</v>
      </c>
      <c r="L206" s="786"/>
    </row>
    <row r="207" spans="1:12" s="25" customFormat="1" ht="19.5" customHeight="1" x14ac:dyDescent="0.3">
      <c r="A207" s="1089" t="s">
        <v>23</v>
      </c>
      <c r="B207" s="6" t="s">
        <v>108</v>
      </c>
      <c r="C207" s="2" t="s">
        <v>65</v>
      </c>
      <c r="D207" s="3">
        <v>1.2</v>
      </c>
      <c r="E207" s="3">
        <v>21.5</v>
      </c>
      <c r="F207" s="605"/>
      <c r="G207" s="1089" t="s">
        <v>23</v>
      </c>
      <c r="H207" s="6" t="s">
        <v>108</v>
      </c>
      <c r="I207" s="2" t="s">
        <v>65</v>
      </c>
      <c r="J207" s="3">
        <v>1.2</v>
      </c>
      <c r="K207" s="3">
        <v>21.5</v>
      </c>
      <c r="L207" s="788"/>
    </row>
    <row r="208" spans="1:12" s="257" customFormat="1" ht="19.5" customHeight="1" x14ac:dyDescent="0.3">
      <c r="A208" s="1091" t="s">
        <v>51</v>
      </c>
      <c r="B208" s="13" t="s">
        <v>93</v>
      </c>
      <c r="C208" s="14" t="s">
        <v>2</v>
      </c>
      <c r="D208" s="15">
        <v>50</v>
      </c>
      <c r="E208" s="15">
        <v>92</v>
      </c>
      <c r="F208" s="645"/>
      <c r="G208" s="1091" t="s">
        <v>51</v>
      </c>
      <c r="H208" s="13" t="s">
        <v>93</v>
      </c>
      <c r="I208" s="14" t="s">
        <v>2</v>
      </c>
      <c r="J208" s="15">
        <v>50</v>
      </c>
      <c r="K208" s="15">
        <v>92</v>
      </c>
      <c r="L208" s="791"/>
    </row>
    <row r="209" spans="1:12" s="257" customFormat="1" ht="19.5" customHeight="1" x14ac:dyDescent="0.3">
      <c r="A209" s="1091"/>
      <c r="B209" s="13"/>
      <c r="C209" s="14"/>
      <c r="D209" s="15"/>
      <c r="E209" s="15"/>
      <c r="F209" s="645"/>
      <c r="G209" s="1091"/>
      <c r="H209" s="13"/>
      <c r="I209" s="14"/>
      <c r="J209" s="15"/>
      <c r="K209" s="15"/>
      <c r="L209" s="791"/>
    </row>
    <row r="210" spans="1:12" s="257" customFormat="1" ht="19.5" customHeight="1" x14ac:dyDescent="0.3">
      <c r="A210" s="1091"/>
      <c r="B210" s="13"/>
      <c r="C210" s="14"/>
      <c r="D210" s="15"/>
      <c r="E210" s="15"/>
      <c r="F210" s="645"/>
      <c r="G210" s="1091"/>
      <c r="H210" s="13"/>
      <c r="I210" s="14"/>
      <c r="J210" s="15"/>
      <c r="K210" s="15"/>
      <c r="L210" s="791"/>
    </row>
    <row r="211" spans="1:12" s="50" customFormat="1" x14ac:dyDescent="0.3">
      <c r="A211" s="5"/>
      <c r="B211" s="6"/>
      <c r="C211" s="2"/>
      <c r="D211" s="3"/>
      <c r="E211" s="3"/>
      <c r="F211" s="657"/>
      <c r="G211" s="5"/>
      <c r="H211" s="6"/>
      <c r="I211" s="2"/>
      <c r="J211" s="3"/>
      <c r="K211" s="3"/>
      <c r="L211" s="792"/>
    </row>
    <row r="212" spans="1:12" s="25" customFormat="1" x14ac:dyDescent="0.3">
      <c r="A212" s="1089"/>
      <c r="B212" s="6"/>
      <c r="C212" s="2" t="s">
        <v>128</v>
      </c>
      <c r="D212" s="3">
        <f>SUM(D203:D211)</f>
        <v>224.6</v>
      </c>
      <c r="E212" s="3">
        <f>SUM(E203:E211)</f>
        <v>730.35</v>
      </c>
      <c r="F212" s="657"/>
      <c r="G212" s="1089"/>
      <c r="H212" s="6"/>
      <c r="I212" s="2" t="s">
        <v>128</v>
      </c>
      <c r="J212" s="3">
        <f>SUM(J203:J211)</f>
        <v>249.6</v>
      </c>
      <c r="K212" s="3">
        <f>SUM(K203:K211)</f>
        <v>928.03</v>
      </c>
      <c r="L212" s="788"/>
    </row>
    <row r="213" spans="1:12" s="25" customFormat="1" x14ac:dyDescent="0.3">
      <c r="A213" s="5"/>
      <c r="B213" s="6"/>
      <c r="C213" s="2"/>
      <c r="D213" s="3"/>
      <c r="E213" s="3"/>
      <c r="F213" s="657"/>
      <c r="G213" s="5"/>
      <c r="H213" s="6"/>
      <c r="I213" s="2"/>
      <c r="J213" s="3"/>
      <c r="K213" s="3"/>
      <c r="L213" s="788"/>
    </row>
    <row r="214" spans="1:12" s="25" customFormat="1" x14ac:dyDescent="0.3">
      <c r="A214" s="5"/>
      <c r="B214" s="6"/>
      <c r="C214" s="2"/>
      <c r="D214" s="3"/>
      <c r="E214" s="3"/>
      <c r="F214" s="657"/>
      <c r="G214" s="5"/>
      <c r="H214" s="6"/>
      <c r="I214" s="2"/>
      <c r="J214" s="3"/>
      <c r="K214" s="3"/>
      <c r="L214" s="788"/>
    </row>
    <row r="215" spans="1:12" s="25" customFormat="1" x14ac:dyDescent="0.3">
      <c r="A215" s="1089"/>
      <c r="B215" s="6"/>
      <c r="C215" s="2" t="s">
        <v>136</v>
      </c>
      <c r="D215" s="3">
        <f>+D212+D187</f>
        <v>474</v>
      </c>
      <c r="E215" s="3">
        <f>+E212+E187</f>
        <v>1305.1500000000001</v>
      </c>
      <c r="F215" s="657"/>
      <c r="G215" s="3"/>
      <c r="H215" s="3"/>
      <c r="I215" s="3" t="s">
        <v>136</v>
      </c>
      <c r="J215" s="3">
        <f>+J212+J187</f>
        <v>499</v>
      </c>
      <c r="K215" s="3">
        <f>+K212+K187</f>
        <v>1444.83</v>
      </c>
      <c r="L215" s="788"/>
    </row>
    <row r="216" spans="1:12" s="25" customFormat="1" ht="18.75" customHeight="1" x14ac:dyDescent="0.3">
      <c r="B216" s="20"/>
      <c r="C216" s="20"/>
      <c r="E216" s="24"/>
      <c r="F216" s="657"/>
      <c r="H216" s="20"/>
      <c r="I216" s="20"/>
      <c r="K216" s="24"/>
      <c r="L216" s="788"/>
    </row>
    <row r="217" spans="1:12" s="25" customFormat="1" ht="18.75" customHeight="1" x14ac:dyDescent="0.3">
      <c r="B217" s="20"/>
      <c r="C217" s="20"/>
      <c r="E217" s="24"/>
      <c r="F217" s="606"/>
      <c r="H217" s="20"/>
      <c r="I217" s="20"/>
      <c r="K217" s="24"/>
      <c r="L217" s="788"/>
    </row>
    <row r="218" spans="1:12" s="25" customFormat="1" x14ac:dyDescent="0.3">
      <c r="A218" s="461"/>
      <c r="B218" s="461"/>
      <c r="C218" s="461"/>
      <c r="D218" s="461"/>
      <c r="E218" s="461"/>
      <c r="F218" s="660"/>
      <c r="G218" s="36"/>
      <c r="H218" s="463"/>
      <c r="I218" s="463"/>
      <c r="J218" s="463"/>
      <c r="K218" s="463"/>
      <c r="L218" s="788"/>
    </row>
    <row r="219" spans="1:12" s="25" customFormat="1" x14ac:dyDescent="0.3">
      <c r="A219" s="461"/>
      <c r="B219" s="36"/>
      <c r="C219" s="462"/>
      <c r="D219" s="463"/>
      <c r="E219" s="463"/>
      <c r="F219" s="659"/>
      <c r="G219" s="463"/>
      <c r="H219" s="463"/>
      <c r="I219" s="463"/>
      <c r="J219" s="463"/>
      <c r="K219" s="463"/>
      <c r="L219" s="788"/>
    </row>
    <row r="220" spans="1:12" s="25" customFormat="1" ht="18.75" customHeight="1" x14ac:dyDescent="0.3">
      <c r="B220" s="37" t="s">
        <v>130</v>
      </c>
      <c r="D220" s="94" t="s">
        <v>131</v>
      </c>
      <c r="E220" s="20"/>
      <c r="F220" s="606"/>
      <c r="H220" s="37" t="s">
        <v>130</v>
      </c>
      <c r="J220" s="94" t="s">
        <v>131</v>
      </c>
      <c r="K220" s="20"/>
      <c r="L220" s="788"/>
    </row>
    <row r="221" spans="1:12" s="25" customFormat="1" ht="51.75" customHeight="1" x14ac:dyDescent="0.3">
      <c r="B221" s="38" t="s">
        <v>132</v>
      </c>
      <c r="D221" s="38" t="s">
        <v>140</v>
      </c>
      <c r="E221" s="39"/>
      <c r="F221" s="606"/>
      <c r="H221" s="38" t="s">
        <v>139</v>
      </c>
      <c r="J221" s="38" t="s">
        <v>140</v>
      </c>
      <c r="K221" s="39"/>
      <c r="L221" s="788"/>
    </row>
    <row r="222" spans="1:12" s="25" customFormat="1" ht="22.5" customHeight="1" x14ac:dyDescent="0.3">
      <c r="B222" s="38"/>
      <c r="D222" s="38"/>
      <c r="E222" s="39"/>
      <c r="F222" s="606"/>
      <c r="G222" s="38"/>
      <c r="I222" s="38"/>
      <c r="J222" s="39"/>
      <c r="K222" s="38"/>
      <c r="L222" s="788"/>
    </row>
    <row r="223" spans="1:12" s="25" customFormat="1" ht="18.75" customHeight="1" x14ac:dyDescent="0.3">
      <c r="A223" s="96"/>
      <c r="B223" s="19"/>
      <c r="C223" s="19"/>
      <c r="D223" s="19"/>
      <c r="E223" s="19"/>
      <c r="F223" s="656"/>
      <c r="G223" s="96"/>
      <c r="H223" s="19"/>
      <c r="I223" s="19"/>
      <c r="J223" s="19"/>
      <c r="K223" s="19"/>
      <c r="L223" s="788"/>
    </row>
    <row r="224" spans="1:12" x14ac:dyDescent="0.3">
      <c r="A224" s="25"/>
      <c r="G224" s="25"/>
    </row>
    <row r="225" spans="1:16" s="25" customFormat="1" ht="18.75" customHeight="1" x14ac:dyDescent="0.3">
      <c r="B225" s="22" t="s">
        <v>115</v>
      </c>
      <c r="C225" s="20"/>
      <c r="D225" s="20"/>
      <c r="E225" s="20"/>
      <c r="F225" s="656"/>
      <c r="H225" s="22" t="s">
        <v>115</v>
      </c>
      <c r="I225" s="20"/>
      <c r="J225" s="20"/>
      <c r="K225" s="20"/>
      <c r="L225" s="788"/>
    </row>
    <row r="226" spans="1:16" s="25" customFormat="1" ht="18.75" customHeight="1" x14ac:dyDescent="0.3">
      <c r="B226" s="22" t="s">
        <v>137</v>
      </c>
      <c r="C226" s="20"/>
      <c r="D226" s="20"/>
      <c r="E226" s="20"/>
      <c r="F226" s="606"/>
      <c r="H226" s="22" t="s">
        <v>138</v>
      </c>
      <c r="I226" s="20"/>
      <c r="J226" s="20"/>
      <c r="K226" s="20"/>
      <c r="L226" s="788"/>
    </row>
    <row r="227" spans="1:16" s="25" customFormat="1" ht="18.75" customHeight="1" x14ac:dyDescent="0.3">
      <c r="B227" s="20"/>
      <c r="C227" s="20"/>
      <c r="D227" s="20"/>
      <c r="E227" s="20"/>
      <c r="F227" s="606"/>
      <c r="G227" s="257"/>
      <c r="H227" s="32"/>
      <c r="I227" s="32"/>
      <c r="J227" s="32"/>
      <c r="K227" s="32"/>
      <c r="L227" s="788"/>
    </row>
    <row r="228" spans="1:16" s="25" customFormat="1" ht="18.75" customHeight="1" x14ac:dyDescent="0.3">
      <c r="B228" s="20"/>
      <c r="C228" s="20"/>
      <c r="E228" s="603" t="s">
        <v>116</v>
      </c>
      <c r="F228" s="606"/>
      <c r="G228" s="257"/>
      <c r="H228" s="32"/>
      <c r="I228" s="32"/>
      <c r="J228" s="257"/>
      <c r="K228" s="604" t="s">
        <v>116</v>
      </c>
      <c r="L228" s="789"/>
      <c r="M228" s="603"/>
      <c r="N228" s="603"/>
      <c r="O228" s="603"/>
      <c r="P228" s="603"/>
    </row>
    <row r="229" spans="1:16" s="25" customFormat="1" ht="18.75" customHeight="1" x14ac:dyDescent="0.3">
      <c r="B229" s="20"/>
      <c r="C229" s="20"/>
      <c r="E229" s="603" t="s">
        <v>134</v>
      </c>
      <c r="F229" s="606"/>
      <c r="G229" s="257"/>
      <c r="H229" s="32"/>
      <c r="I229" s="32"/>
      <c r="J229" s="257"/>
      <c r="K229" s="604" t="s">
        <v>134</v>
      </c>
      <c r="L229" s="789"/>
      <c r="M229" s="603"/>
      <c r="N229" s="603"/>
      <c r="O229" s="603"/>
      <c r="P229" s="603"/>
    </row>
    <row r="230" spans="1:16" s="25" customFormat="1" ht="18.75" customHeight="1" x14ac:dyDescent="0.3">
      <c r="B230" s="20"/>
      <c r="C230" s="20"/>
      <c r="E230" s="603" t="s">
        <v>117</v>
      </c>
      <c r="F230" s="606"/>
      <c r="G230" s="257"/>
      <c r="H230" s="32"/>
      <c r="I230" s="32"/>
      <c r="J230" s="257"/>
      <c r="K230" s="604" t="s">
        <v>117</v>
      </c>
      <c r="L230" s="789"/>
      <c r="M230" s="603"/>
      <c r="N230" s="603"/>
      <c r="O230" s="603"/>
      <c r="P230" s="603"/>
    </row>
    <row r="231" spans="1:16" s="25" customFormat="1" ht="18.75" customHeight="1" x14ac:dyDescent="0.3">
      <c r="B231" s="20"/>
      <c r="C231" s="20"/>
      <c r="E231" s="603" t="s">
        <v>417</v>
      </c>
      <c r="F231" s="606"/>
      <c r="G231" s="257"/>
      <c r="H231" s="32"/>
      <c r="I231" s="32"/>
      <c r="J231" s="257"/>
      <c r="K231" s="604" t="s">
        <v>417</v>
      </c>
      <c r="L231" s="789"/>
      <c r="M231" s="603"/>
      <c r="N231" s="603"/>
      <c r="O231" s="603"/>
      <c r="P231" s="603"/>
    </row>
    <row r="232" spans="1:16" s="25" customFormat="1" ht="18.75" customHeight="1" x14ac:dyDescent="0.3">
      <c r="B232" s="20"/>
      <c r="C232" s="20"/>
      <c r="D232" s="20"/>
      <c r="E232" s="20"/>
      <c r="F232" s="656"/>
      <c r="G232" s="257"/>
      <c r="H232" s="32"/>
      <c r="I232" s="32"/>
      <c r="J232" s="32"/>
      <c r="K232" s="32"/>
      <c r="L232" s="788"/>
    </row>
    <row r="233" spans="1:16" s="25" customFormat="1" ht="18.75" customHeight="1" x14ac:dyDescent="0.3">
      <c r="B233" s="20"/>
      <c r="C233" s="20"/>
      <c r="D233" s="20"/>
      <c r="E233" s="20"/>
      <c r="F233" s="656"/>
      <c r="G233" s="257"/>
      <c r="H233" s="456" t="s">
        <v>455</v>
      </c>
      <c r="I233" s="32"/>
      <c r="J233" s="32"/>
      <c r="K233" s="32"/>
      <c r="L233" s="788"/>
    </row>
    <row r="234" spans="1:16" s="25" customFormat="1" ht="18.75" customHeight="1" x14ac:dyDescent="0.3">
      <c r="B234" s="20"/>
      <c r="C234" s="20"/>
      <c r="D234" s="20"/>
      <c r="E234" s="20"/>
      <c r="F234" s="656"/>
      <c r="G234" s="257"/>
      <c r="H234" s="32"/>
      <c r="I234" s="32"/>
      <c r="J234" s="32"/>
      <c r="K234" s="32"/>
      <c r="L234" s="788"/>
    </row>
    <row r="235" spans="1:16" s="25" customFormat="1" ht="18.75" customHeight="1" x14ac:dyDescent="0.3">
      <c r="B235" s="1612" t="s">
        <v>119</v>
      </c>
      <c r="C235" s="1612"/>
      <c r="D235" s="1612"/>
      <c r="E235" s="26"/>
      <c r="F235" s="606"/>
      <c r="G235" s="257"/>
      <c r="H235" s="1605" t="s">
        <v>119</v>
      </c>
      <c r="I235" s="1605"/>
      <c r="J235" s="1605"/>
      <c r="K235" s="481"/>
      <c r="L235" s="788"/>
    </row>
    <row r="236" spans="1:16" s="25" customFormat="1" ht="18.75" customHeight="1" x14ac:dyDescent="0.3">
      <c r="B236" s="1610">
        <v>45355</v>
      </c>
      <c r="C236" s="1610"/>
      <c r="D236" s="1610"/>
      <c r="E236" s="27"/>
      <c r="F236" s="606"/>
      <c r="G236" s="257"/>
      <c r="H236" s="1606">
        <f>B236</f>
        <v>45355</v>
      </c>
      <c r="I236" s="1606"/>
      <c r="J236" s="1606"/>
      <c r="K236" s="482"/>
      <c r="L236" s="788"/>
    </row>
    <row r="237" spans="1:16" s="25" customFormat="1" ht="18.75" customHeight="1" x14ac:dyDescent="0.3">
      <c r="B237" s="20"/>
      <c r="C237" s="20"/>
      <c r="D237" s="20"/>
      <c r="E237" s="27"/>
      <c r="F237" s="606"/>
      <c r="G237" s="257"/>
      <c r="H237" s="32"/>
      <c r="I237" s="32"/>
      <c r="J237" s="32"/>
      <c r="K237" s="482"/>
      <c r="L237" s="788"/>
    </row>
    <row r="238" spans="1:16" s="25" customFormat="1" ht="18.75" customHeight="1" x14ac:dyDescent="0.3">
      <c r="B238" s="1088"/>
      <c r="C238" s="20"/>
      <c r="D238" s="20"/>
      <c r="E238" s="27"/>
      <c r="F238" s="606"/>
      <c r="G238" s="257"/>
      <c r="H238" s="1092"/>
      <c r="I238" s="32"/>
      <c r="J238" s="32"/>
      <c r="K238" s="482"/>
      <c r="L238" s="788"/>
    </row>
    <row r="239" spans="1:16" s="25" customFormat="1" ht="18.75" customHeight="1" x14ac:dyDescent="0.3">
      <c r="A239" s="28" t="s">
        <v>120</v>
      </c>
      <c r="B239" s="29" t="s">
        <v>121</v>
      </c>
      <c r="C239" s="1611" t="s">
        <v>122</v>
      </c>
      <c r="D239" s="1611"/>
      <c r="E239" s="1611"/>
      <c r="F239" s="606"/>
      <c r="G239" s="469" t="s">
        <v>120</v>
      </c>
      <c r="H239" s="475" t="s">
        <v>121</v>
      </c>
      <c r="I239" s="1604" t="s">
        <v>123</v>
      </c>
      <c r="J239" s="1604"/>
      <c r="K239" s="1604"/>
      <c r="L239" s="788"/>
    </row>
    <row r="240" spans="1:16" s="25" customFormat="1" ht="18.75" customHeight="1" x14ac:dyDescent="0.3">
      <c r="A240" s="28" t="s">
        <v>124</v>
      </c>
      <c r="B240" s="28" t="s">
        <v>265</v>
      </c>
      <c r="C240" s="29" t="s">
        <v>125</v>
      </c>
      <c r="D240" s="1089" t="s">
        <v>126</v>
      </c>
      <c r="E240" s="1089" t="s">
        <v>127</v>
      </c>
      <c r="F240" s="606"/>
      <c r="G240" s="469" t="s">
        <v>124</v>
      </c>
      <c r="H240" s="469" t="s">
        <v>265</v>
      </c>
      <c r="I240" s="475" t="s">
        <v>125</v>
      </c>
      <c r="J240" s="1091" t="s">
        <v>126</v>
      </c>
      <c r="K240" s="1091" t="s">
        <v>127</v>
      </c>
      <c r="L240" s="788"/>
    </row>
    <row r="241" spans="1:12" s="257" customFormat="1" x14ac:dyDescent="0.3">
      <c r="A241" s="1089">
        <v>1</v>
      </c>
      <c r="B241" s="6" t="s">
        <v>270</v>
      </c>
      <c r="C241" s="2" t="s">
        <v>46</v>
      </c>
      <c r="D241" s="3">
        <v>40</v>
      </c>
      <c r="E241" s="3">
        <v>205.8</v>
      </c>
      <c r="F241" s="606"/>
      <c r="G241" s="1091">
        <v>1</v>
      </c>
      <c r="H241" s="13" t="s">
        <v>270</v>
      </c>
      <c r="I241" s="14" t="s">
        <v>46</v>
      </c>
      <c r="J241" s="15">
        <v>40</v>
      </c>
      <c r="K241" s="15">
        <v>205.8</v>
      </c>
      <c r="L241" s="791"/>
    </row>
    <row r="242" spans="1:12" s="50" customFormat="1" x14ac:dyDescent="0.3">
      <c r="A242" s="1089" t="s">
        <v>3</v>
      </c>
      <c r="B242" s="6" t="s">
        <v>64</v>
      </c>
      <c r="C242" s="2" t="s">
        <v>65</v>
      </c>
      <c r="D242" s="3">
        <v>12</v>
      </c>
      <c r="E242" s="3">
        <v>75</v>
      </c>
      <c r="F242" s="1057"/>
      <c r="G242" s="1091" t="s">
        <v>3</v>
      </c>
      <c r="H242" s="13" t="s">
        <v>64</v>
      </c>
      <c r="I242" s="14" t="s">
        <v>65</v>
      </c>
      <c r="J242" s="15">
        <v>12</v>
      </c>
      <c r="K242" s="15">
        <v>75</v>
      </c>
      <c r="L242" s="786"/>
    </row>
    <row r="243" spans="1:12" s="25" customFormat="1" x14ac:dyDescent="0.3">
      <c r="A243" s="1089" t="s">
        <v>0</v>
      </c>
      <c r="B243" s="6" t="s">
        <v>102</v>
      </c>
      <c r="C243" s="2" t="s">
        <v>68</v>
      </c>
      <c r="D243" s="3">
        <v>30</v>
      </c>
      <c r="E243" s="3">
        <v>84</v>
      </c>
      <c r="F243" s="908"/>
      <c r="G243" s="1091" t="s">
        <v>0</v>
      </c>
      <c r="H243" s="13" t="s">
        <v>102</v>
      </c>
      <c r="I243" s="14" t="s">
        <v>68</v>
      </c>
      <c r="J243" s="15">
        <v>30</v>
      </c>
      <c r="K243" s="15">
        <v>84</v>
      </c>
      <c r="L243" s="788"/>
    </row>
    <row r="244" spans="1:12" s="25" customFormat="1" x14ac:dyDescent="0.3">
      <c r="A244" s="5">
        <v>4</v>
      </c>
      <c r="B244" s="6" t="s">
        <v>114</v>
      </c>
      <c r="C244" s="2" t="s">
        <v>2</v>
      </c>
      <c r="D244" s="3">
        <v>6</v>
      </c>
      <c r="E244" s="3">
        <v>28</v>
      </c>
      <c r="F244" s="606"/>
      <c r="G244" s="12">
        <v>4</v>
      </c>
      <c r="H244" s="13" t="s">
        <v>114</v>
      </c>
      <c r="I244" s="14" t="s">
        <v>2</v>
      </c>
      <c r="J244" s="15">
        <v>6</v>
      </c>
      <c r="K244" s="15">
        <v>28</v>
      </c>
      <c r="L244" s="788"/>
    </row>
    <row r="245" spans="1:12" s="50" customFormat="1" x14ac:dyDescent="0.3">
      <c r="A245" s="1089" t="s">
        <v>23</v>
      </c>
      <c r="B245" s="6" t="s">
        <v>107</v>
      </c>
      <c r="C245" s="2" t="s">
        <v>414</v>
      </c>
      <c r="D245" s="3">
        <f>3.4*2</f>
        <v>6.8</v>
      </c>
      <c r="E245" s="3">
        <f>93.2*2</f>
        <v>186.4</v>
      </c>
      <c r="F245" s="606"/>
      <c r="G245" s="1091" t="s">
        <v>77</v>
      </c>
      <c r="H245" s="13" t="s">
        <v>107</v>
      </c>
      <c r="I245" s="14" t="s">
        <v>414</v>
      </c>
      <c r="J245" s="15">
        <f>3.4*2</f>
        <v>6.8</v>
      </c>
      <c r="K245" s="15">
        <f>93.2*2</f>
        <v>186.4</v>
      </c>
      <c r="L245" s="786"/>
    </row>
    <row r="246" spans="1:12" s="257" customFormat="1" ht="18.75" customHeight="1" x14ac:dyDescent="0.3">
      <c r="A246" s="5">
        <v>6</v>
      </c>
      <c r="B246" s="6" t="s">
        <v>201</v>
      </c>
      <c r="C246" s="2" t="s">
        <v>218</v>
      </c>
      <c r="D246" s="3">
        <v>100</v>
      </c>
      <c r="E246" s="3">
        <f>2*133.5</f>
        <v>267</v>
      </c>
      <c r="F246" s="1060" t="s">
        <v>459</v>
      </c>
      <c r="G246" s="12"/>
      <c r="H246" s="13"/>
      <c r="I246" s="14"/>
      <c r="J246" s="15"/>
      <c r="K246" s="15"/>
      <c r="L246" s="791"/>
    </row>
    <row r="247" spans="1:12" s="25" customFormat="1" x14ac:dyDescent="0.3">
      <c r="A247" s="5"/>
      <c r="B247" s="6"/>
      <c r="C247" s="2"/>
      <c r="D247" s="3"/>
      <c r="E247" s="3"/>
      <c r="F247" s="1060"/>
      <c r="G247" s="12"/>
      <c r="H247" s="13"/>
      <c r="I247" s="14"/>
      <c r="J247" s="15"/>
      <c r="K247" s="15"/>
      <c r="L247" s="788"/>
    </row>
    <row r="248" spans="1:12" s="25" customFormat="1" x14ac:dyDescent="0.3">
      <c r="A248" s="5"/>
      <c r="B248" s="6"/>
      <c r="C248" s="2"/>
      <c r="D248" s="3"/>
      <c r="E248" s="3"/>
      <c r="F248" s="593"/>
      <c r="G248" s="12"/>
      <c r="H248" s="13"/>
      <c r="I248" s="14"/>
      <c r="J248" s="15"/>
      <c r="K248" s="15"/>
      <c r="L248" s="788"/>
    </row>
    <row r="249" spans="1:12" s="25" customFormat="1" x14ac:dyDescent="0.3">
      <c r="A249" s="5"/>
      <c r="B249" s="6"/>
      <c r="C249" s="2" t="s">
        <v>128</v>
      </c>
      <c r="D249" s="3">
        <f>SUM(D241:D247)</f>
        <v>194.8</v>
      </c>
      <c r="E249" s="3">
        <f>SUM(E241:E247)</f>
        <v>846.2</v>
      </c>
      <c r="F249" s="593"/>
      <c r="G249" s="12"/>
      <c r="H249" s="13"/>
      <c r="I249" s="14" t="s">
        <v>128</v>
      </c>
      <c r="J249" s="15">
        <f>SUM(J241:J247)</f>
        <v>94.8</v>
      </c>
      <c r="K249" s="15">
        <f>SUM(K241:K247)</f>
        <v>579.20000000000005</v>
      </c>
      <c r="L249" s="788"/>
    </row>
    <row r="250" spans="1:12" s="25" customFormat="1" hidden="1" x14ac:dyDescent="0.3">
      <c r="A250" s="5"/>
      <c r="B250" s="6"/>
      <c r="C250" s="2"/>
      <c r="D250" s="3"/>
      <c r="E250" s="3"/>
      <c r="F250" s="593"/>
      <c r="G250" s="12"/>
      <c r="H250" s="13"/>
      <c r="I250" s="14"/>
      <c r="J250" s="15"/>
      <c r="K250" s="15"/>
      <c r="L250" s="788"/>
    </row>
    <row r="251" spans="1:12" s="25" customFormat="1" hidden="1" x14ac:dyDescent="0.3">
      <c r="A251" s="5">
        <v>1</v>
      </c>
      <c r="B251" s="6" t="s">
        <v>1</v>
      </c>
      <c r="C251" s="2" t="s">
        <v>5</v>
      </c>
      <c r="D251" s="3">
        <v>200</v>
      </c>
      <c r="E251" s="3">
        <v>86</v>
      </c>
      <c r="F251" s="593"/>
      <c r="G251" s="12">
        <v>1</v>
      </c>
      <c r="H251" s="13" t="s">
        <v>1</v>
      </c>
      <c r="I251" s="14" t="s">
        <v>5</v>
      </c>
      <c r="J251" s="15">
        <v>200</v>
      </c>
      <c r="K251" s="15">
        <v>86</v>
      </c>
      <c r="L251" s="788"/>
    </row>
    <row r="252" spans="1:12" s="25" customFormat="1" hidden="1" x14ac:dyDescent="0.3">
      <c r="A252" s="5">
        <v>2</v>
      </c>
      <c r="B252" s="6" t="s">
        <v>238</v>
      </c>
      <c r="C252" s="2" t="s">
        <v>251</v>
      </c>
      <c r="D252" s="3">
        <v>225</v>
      </c>
      <c r="E252" s="3">
        <v>114</v>
      </c>
      <c r="F252" s="593"/>
      <c r="G252" s="12">
        <v>2</v>
      </c>
      <c r="H252" s="13" t="s">
        <v>238</v>
      </c>
      <c r="I252" s="14" t="s">
        <v>251</v>
      </c>
      <c r="J252" s="15">
        <v>225</v>
      </c>
      <c r="K252" s="15">
        <v>114</v>
      </c>
      <c r="L252" s="788"/>
    </row>
    <row r="253" spans="1:12" s="25" customFormat="1" hidden="1" x14ac:dyDescent="0.3">
      <c r="A253" s="5">
        <v>3</v>
      </c>
      <c r="B253" s="6" t="s">
        <v>93</v>
      </c>
      <c r="C253" s="2" t="s">
        <v>5</v>
      </c>
      <c r="D253" s="3">
        <v>135</v>
      </c>
      <c r="E253" s="3">
        <v>94.25</v>
      </c>
      <c r="F253" s="593"/>
      <c r="G253" s="12">
        <v>3</v>
      </c>
      <c r="H253" s="13" t="s">
        <v>93</v>
      </c>
      <c r="I253" s="14" t="s">
        <v>5</v>
      </c>
      <c r="J253" s="15">
        <v>135</v>
      </c>
      <c r="K253" s="15">
        <v>94.25</v>
      </c>
      <c r="L253" s="788"/>
    </row>
    <row r="254" spans="1:12" s="25" customFormat="1" hidden="1" x14ac:dyDescent="0.3">
      <c r="A254" s="5">
        <v>4</v>
      </c>
      <c r="B254" s="6" t="s">
        <v>253</v>
      </c>
      <c r="C254" s="2" t="s">
        <v>218</v>
      </c>
      <c r="D254" s="3">
        <v>125</v>
      </c>
      <c r="E254" s="3">
        <v>146.4</v>
      </c>
      <c r="F254" s="593"/>
      <c r="G254" s="12">
        <v>4</v>
      </c>
      <c r="H254" s="13" t="s">
        <v>253</v>
      </c>
      <c r="I254" s="14" t="s">
        <v>218</v>
      </c>
      <c r="J254" s="15">
        <v>125</v>
      </c>
      <c r="K254" s="15">
        <v>146.4</v>
      </c>
      <c r="L254" s="788"/>
    </row>
    <row r="255" spans="1:12" s="25" customFormat="1" hidden="1" x14ac:dyDescent="0.3">
      <c r="A255" s="5">
        <v>5</v>
      </c>
      <c r="B255" s="6" t="s">
        <v>255</v>
      </c>
      <c r="C255" s="2" t="s">
        <v>218</v>
      </c>
      <c r="D255" s="3">
        <v>80</v>
      </c>
      <c r="E255" s="3">
        <v>105.16</v>
      </c>
      <c r="F255" s="593"/>
      <c r="G255" s="12">
        <v>5</v>
      </c>
      <c r="H255" s="13" t="s">
        <v>255</v>
      </c>
      <c r="I255" s="14" t="s">
        <v>218</v>
      </c>
      <c r="J255" s="15">
        <v>80</v>
      </c>
      <c r="K255" s="15">
        <v>105.16</v>
      </c>
      <c r="L255" s="788"/>
    </row>
    <row r="256" spans="1:12" s="25" customFormat="1" hidden="1" x14ac:dyDescent="0.3">
      <c r="A256" s="5">
        <v>6</v>
      </c>
      <c r="B256" s="6" t="s">
        <v>252</v>
      </c>
      <c r="C256" s="2" t="s">
        <v>251</v>
      </c>
      <c r="D256" s="3">
        <v>105</v>
      </c>
      <c r="E256" s="3">
        <v>142</v>
      </c>
      <c r="F256" s="593"/>
      <c r="G256" s="12">
        <v>6</v>
      </c>
      <c r="H256" s="13" t="s">
        <v>252</v>
      </c>
      <c r="I256" s="14" t="s">
        <v>251</v>
      </c>
      <c r="J256" s="15">
        <v>105</v>
      </c>
      <c r="K256" s="15">
        <v>142</v>
      </c>
      <c r="L256" s="788"/>
    </row>
    <row r="257" spans="1:12" s="25" customFormat="1" hidden="1" x14ac:dyDescent="0.3">
      <c r="A257" s="5">
        <v>7</v>
      </c>
      <c r="B257" s="6" t="s">
        <v>254</v>
      </c>
      <c r="C257" s="2" t="s">
        <v>218</v>
      </c>
      <c r="D257" s="3">
        <v>120</v>
      </c>
      <c r="E257" s="3">
        <v>144</v>
      </c>
      <c r="F257" s="593"/>
      <c r="G257" s="12">
        <v>7</v>
      </c>
      <c r="H257" s="13" t="s">
        <v>254</v>
      </c>
      <c r="I257" s="14" t="s">
        <v>218</v>
      </c>
      <c r="J257" s="15">
        <v>120</v>
      </c>
      <c r="K257" s="15">
        <v>144</v>
      </c>
      <c r="L257" s="788"/>
    </row>
    <row r="258" spans="1:12" s="25" customFormat="1" hidden="1" x14ac:dyDescent="0.3">
      <c r="A258" s="5">
        <v>8</v>
      </c>
      <c r="B258" s="6" t="s">
        <v>31</v>
      </c>
      <c r="C258" s="2" t="s">
        <v>5</v>
      </c>
      <c r="D258" s="3">
        <v>55</v>
      </c>
      <c r="E258" s="3">
        <v>88</v>
      </c>
      <c r="F258" s="593"/>
      <c r="G258" s="12">
        <v>8</v>
      </c>
      <c r="H258" s="13" t="s">
        <v>31</v>
      </c>
      <c r="I258" s="14" t="s">
        <v>5</v>
      </c>
      <c r="J258" s="15">
        <v>55</v>
      </c>
      <c r="K258" s="15">
        <v>88</v>
      </c>
      <c r="L258" s="788"/>
    </row>
    <row r="259" spans="1:12" s="50" customFormat="1" hidden="1" x14ac:dyDescent="0.3">
      <c r="A259" s="1089"/>
      <c r="B259" s="1"/>
      <c r="C259" s="1089"/>
      <c r="D259" s="7"/>
      <c r="E259" s="7"/>
      <c r="F259" s="593"/>
      <c r="G259" s="1091"/>
      <c r="H259" s="467"/>
      <c r="I259" s="1091"/>
      <c r="J259" s="468"/>
      <c r="K259" s="468"/>
      <c r="L259" s="792"/>
    </row>
    <row r="260" spans="1:12" s="25" customFormat="1" hidden="1" x14ac:dyDescent="0.3">
      <c r="A260" s="5"/>
      <c r="B260" s="6"/>
      <c r="C260" s="2" t="s">
        <v>128</v>
      </c>
      <c r="D260" s="3">
        <v>1045</v>
      </c>
      <c r="E260" s="3">
        <v>919.81</v>
      </c>
      <c r="F260" s="593"/>
      <c r="G260" s="12"/>
      <c r="H260" s="13"/>
      <c r="I260" s="14" t="s">
        <v>128</v>
      </c>
      <c r="J260" s="15">
        <v>1045</v>
      </c>
      <c r="K260" s="15">
        <v>919.81</v>
      </c>
      <c r="L260" s="788"/>
    </row>
    <row r="261" spans="1:12" s="25" customFormat="1" hidden="1" x14ac:dyDescent="0.3">
      <c r="A261" s="5"/>
      <c r="B261" s="6"/>
      <c r="C261" s="2"/>
      <c r="D261" s="3"/>
      <c r="E261" s="3"/>
      <c r="F261" s="593"/>
      <c r="G261" s="12"/>
      <c r="H261" s="13"/>
      <c r="I261" s="14"/>
      <c r="J261" s="15"/>
      <c r="K261" s="15"/>
      <c r="L261" s="788"/>
    </row>
    <row r="262" spans="1:12" s="25" customFormat="1" x14ac:dyDescent="0.3">
      <c r="A262" s="5"/>
      <c r="B262" s="6"/>
      <c r="C262" s="2"/>
      <c r="D262" s="3"/>
      <c r="E262" s="3"/>
      <c r="F262" s="593"/>
      <c r="G262" s="12"/>
      <c r="H262" s="13"/>
      <c r="I262" s="14"/>
      <c r="J262" s="15"/>
      <c r="K262" s="15"/>
      <c r="L262" s="788"/>
    </row>
    <row r="263" spans="1:12" s="25" customFormat="1" x14ac:dyDescent="0.3">
      <c r="A263" s="5"/>
      <c r="B263" s="6"/>
      <c r="C263" s="2"/>
      <c r="D263" s="3"/>
      <c r="E263" s="3"/>
      <c r="F263" s="593"/>
      <c r="G263" s="12"/>
      <c r="H263" s="13"/>
      <c r="I263" s="14"/>
      <c r="J263" s="15"/>
      <c r="K263" s="15"/>
      <c r="L263" s="788"/>
    </row>
    <row r="264" spans="1:12" s="25" customFormat="1" x14ac:dyDescent="0.3">
      <c r="A264" s="28" t="s">
        <v>124</v>
      </c>
      <c r="B264" s="3" t="s">
        <v>259</v>
      </c>
      <c r="C264" s="2" t="s">
        <v>125</v>
      </c>
      <c r="D264" s="3" t="s">
        <v>126</v>
      </c>
      <c r="E264" s="3" t="s">
        <v>127</v>
      </c>
      <c r="F264" s="593"/>
      <c r="G264" s="469" t="s">
        <v>124</v>
      </c>
      <c r="H264" s="15" t="s">
        <v>247</v>
      </c>
      <c r="I264" s="14" t="s">
        <v>125</v>
      </c>
      <c r="J264" s="15" t="s">
        <v>126</v>
      </c>
      <c r="K264" s="15" t="s">
        <v>127</v>
      </c>
      <c r="L264" s="788"/>
    </row>
    <row r="265" spans="1:12" s="25" customFormat="1" ht="19.5" customHeight="1" x14ac:dyDescent="0.3">
      <c r="A265" s="1089" t="s">
        <v>8</v>
      </c>
      <c r="B265" s="6" t="s">
        <v>350</v>
      </c>
      <c r="C265" s="2" t="s">
        <v>9</v>
      </c>
      <c r="D265" s="3">
        <v>60</v>
      </c>
      <c r="E265" s="3">
        <v>122</v>
      </c>
      <c r="F265" s="593"/>
      <c r="G265" s="1091" t="s">
        <v>8</v>
      </c>
      <c r="H265" s="13" t="s">
        <v>350</v>
      </c>
      <c r="I265" s="14" t="s">
        <v>9</v>
      </c>
      <c r="J265" s="15">
        <v>60</v>
      </c>
      <c r="K265" s="15">
        <v>122</v>
      </c>
      <c r="L265" s="788"/>
    </row>
    <row r="266" spans="1:12" s="25" customFormat="1" ht="19.5" customHeight="1" x14ac:dyDescent="0.3">
      <c r="A266" s="1089">
        <v>2</v>
      </c>
      <c r="B266" s="6" t="s">
        <v>105</v>
      </c>
      <c r="C266" s="2" t="s">
        <v>104</v>
      </c>
      <c r="D266" s="3">
        <v>50</v>
      </c>
      <c r="E266" s="3">
        <v>166.1</v>
      </c>
      <c r="F266" s="593"/>
      <c r="G266" s="1091">
        <v>2</v>
      </c>
      <c r="H266" s="13" t="s">
        <v>105</v>
      </c>
      <c r="I266" s="14" t="s">
        <v>104</v>
      </c>
      <c r="J266" s="15">
        <v>50</v>
      </c>
      <c r="K266" s="15">
        <v>166.1</v>
      </c>
      <c r="L266" s="788"/>
    </row>
    <row r="267" spans="1:12" s="50" customFormat="1" x14ac:dyDescent="0.3">
      <c r="A267" s="1089" t="s">
        <v>0</v>
      </c>
      <c r="B267" s="6" t="s">
        <v>260</v>
      </c>
      <c r="C267" s="2" t="s">
        <v>17</v>
      </c>
      <c r="D267" s="3">
        <v>22</v>
      </c>
      <c r="E267" s="3">
        <v>182.25</v>
      </c>
      <c r="F267" s="593"/>
      <c r="G267" s="1091" t="s">
        <v>0</v>
      </c>
      <c r="H267" s="13" t="s">
        <v>260</v>
      </c>
      <c r="I267" s="14" t="s">
        <v>44</v>
      </c>
      <c r="J267" s="15">
        <v>27</v>
      </c>
      <c r="K267" s="15">
        <v>218.7</v>
      </c>
      <c r="L267" s="792"/>
    </row>
    <row r="268" spans="1:12" s="50" customFormat="1" x14ac:dyDescent="0.3">
      <c r="A268" s="1089" t="s">
        <v>77</v>
      </c>
      <c r="B268" s="6" t="s">
        <v>144</v>
      </c>
      <c r="C268" s="2" t="s">
        <v>2</v>
      </c>
      <c r="D268" s="3">
        <v>15</v>
      </c>
      <c r="E268" s="3">
        <v>88</v>
      </c>
      <c r="F268" s="1060"/>
      <c r="G268" s="1091" t="s">
        <v>77</v>
      </c>
      <c r="H268" s="13" t="s">
        <v>144</v>
      </c>
      <c r="I268" s="14" t="s">
        <v>2</v>
      </c>
      <c r="J268" s="15">
        <v>15</v>
      </c>
      <c r="K268" s="15">
        <v>88</v>
      </c>
      <c r="L268" s="792"/>
    </row>
    <row r="269" spans="1:12" s="50" customFormat="1" x14ac:dyDescent="0.3">
      <c r="A269" s="1089" t="s">
        <v>23</v>
      </c>
      <c r="B269" s="6" t="s">
        <v>107</v>
      </c>
      <c r="C269" s="2" t="s">
        <v>14</v>
      </c>
      <c r="D269" s="3">
        <v>3.4</v>
      </c>
      <c r="E269" s="3">
        <v>93.2</v>
      </c>
      <c r="F269" s="593"/>
      <c r="G269" s="1091" t="s">
        <v>23</v>
      </c>
      <c r="H269" s="13" t="s">
        <v>107</v>
      </c>
      <c r="I269" s="14" t="s">
        <v>14</v>
      </c>
      <c r="J269" s="15">
        <v>3.4</v>
      </c>
      <c r="K269" s="15">
        <v>93.2</v>
      </c>
      <c r="L269" s="786"/>
    </row>
    <row r="270" spans="1:12" s="50" customFormat="1" x14ac:dyDescent="0.3">
      <c r="A270" s="1089" t="s">
        <v>51</v>
      </c>
      <c r="B270" s="6" t="s">
        <v>108</v>
      </c>
      <c r="C270" s="2" t="s">
        <v>65</v>
      </c>
      <c r="D270" s="3">
        <v>1.2</v>
      </c>
      <c r="E270" s="3">
        <v>21.5</v>
      </c>
      <c r="F270" s="1060"/>
      <c r="G270" s="1091" t="s">
        <v>51</v>
      </c>
      <c r="H270" s="13" t="s">
        <v>108</v>
      </c>
      <c r="I270" s="14" t="s">
        <v>65</v>
      </c>
      <c r="J270" s="15">
        <v>1.2</v>
      </c>
      <c r="K270" s="15">
        <v>21.5</v>
      </c>
      <c r="L270" s="786"/>
    </row>
    <row r="271" spans="1:12" s="25" customFormat="1" ht="19.5" customHeight="1" x14ac:dyDescent="0.3">
      <c r="A271" s="1089" t="s">
        <v>15</v>
      </c>
      <c r="B271" s="6" t="s">
        <v>454</v>
      </c>
      <c r="C271" s="2" t="s">
        <v>218</v>
      </c>
      <c r="D271" s="3">
        <v>50</v>
      </c>
      <c r="E271" s="3">
        <v>133.5</v>
      </c>
      <c r="F271" s="594" t="s">
        <v>458</v>
      </c>
      <c r="G271" s="1091" t="s">
        <v>15</v>
      </c>
      <c r="H271" s="13" t="s">
        <v>444</v>
      </c>
      <c r="I271" s="14" t="s">
        <v>218</v>
      </c>
      <c r="J271" s="15">
        <v>50</v>
      </c>
      <c r="K271" s="15">
        <v>133.5</v>
      </c>
      <c r="L271" s="788"/>
    </row>
    <row r="272" spans="1:12" s="25" customFormat="1" ht="19.5" customHeight="1" x14ac:dyDescent="0.3">
      <c r="A272" s="1089"/>
      <c r="B272" s="6"/>
      <c r="C272" s="2"/>
      <c r="D272" s="3"/>
      <c r="E272" s="3"/>
      <c r="F272" s="657"/>
      <c r="G272" s="12"/>
      <c r="H272" s="13"/>
      <c r="I272" s="14"/>
      <c r="J272" s="15"/>
      <c r="K272" s="15"/>
      <c r="L272" s="788"/>
    </row>
    <row r="273" spans="1:16" s="50" customFormat="1" x14ac:dyDescent="0.3">
      <c r="A273" s="5"/>
      <c r="B273" s="6"/>
      <c r="C273" s="2"/>
      <c r="D273" s="3"/>
      <c r="E273" s="3"/>
      <c r="F273" s="657"/>
      <c r="G273" s="12"/>
      <c r="H273" s="13"/>
      <c r="I273" s="14"/>
      <c r="J273" s="15"/>
      <c r="K273" s="15"/>
      <c r="L273" s="792"/>
    </row>
    <row r="274" spans="1:16" s="25" customFormat="1" x14ac:dyDescent="0.3">
      <c r="A274" s="1089"/>
      <c r="B274" s="6"/>
      <c r="C274" s="2" t="s">
        <v>128</v>
      </c>
      <c r="D274" s="3">
        <f>SUM(D265:D273)</f>
        <v>201.6</v>
      </c>
      <c r="E274" s="3">
        <f>SUM(E265:E273)</f>
        <v>806.55000000000007</v>
      </c>
      <c r="F274" s="657"/>
      <c r="G274" s="1091"/>
      <c r="H274" s="13"/>
      <c r="I274" s="14" t="s">
        <v>128</v>
      </c>
      <c r="J274" s="15">
        <f>SUM(J265:J273)</f>
        <v>206.6</v>
      </c>
      <c r="K274" s="15">
        <f>SUM(K265:K273)</f>
        <v>843</v>
      </c>
      <c r="L274" s="788"/>
    </row>
    <row r="275" spans="1:16" s="25" customFormat="1" x14ac:dyDescent="0.3">
      <c r="A275" s="5"/>
      <c r="B275" s="6"/>
      <c r="C275" s="2"/>
      <c r="D275" s="3"/>
      <c r="E275" s="3"/>
      <c r="F275" s="657"/>
      <c r="G275" s="12"/>
      <c r="H275" s="13"/>
      <c r="I275" s="14"/>
      <c r="J275" s="15"/>
      <c r="K275" s="15"/>
      <c r="L275" s="788"/>
    </row>
    <row r="276" spans="1:16" s="25" customFormat="1" x14ac:dyDescent="0.3">
      <c r="A276" s="5"/>
      <c r="B276" s="6"/>
      <c r="C276" s="2"/>
      <c r="D276" s="3"/>
      <c r="E276" s="3"/>
      <c r="F276" s="827"/>
      <c r="G276" s="1053"/>
      <c r="H276" s="993"/>
      <c r="I276" s="14"/>
      <c r="J276" s="15"/>
      <c r="K276" s="15"/>
      <c r="L276" s="788"/>
    </row>
    <row r="277" spans="1:16" s="25" customFormat="1" x14ac:dyDescent="0.3">
      <c r="A277" s="1089"/>
      <c r="B277" s="6"/>
      <c r="C277" s="2" t="s">
        <v>136</v>
      </c>
      <c r="D277" s="3">
        <f>+D274+D249</f>
        <v>396.4</v>
      </c>
      <c r="E277" s="3">
        <f>+E274+E249</f>
        <v>1652.75</v>
      </c>
      <c r="F277" s="827"/>
      <c r="G277" s="990"/>
      <c r="H277" s="990"/>
      <c r="I277" s="15" t="s">
        <v>136</v>
      </c>
      <c r="J277" s="15">
        <f>+J274+J249</f>
        <v>301.39999999999998</v>
      </c>
      <c r="K277" s="15">
        <f>+K274+K249</f>
        <v>1422.2</v>
      </c>
      <c r="L277" s="788"/>
    </row>
    <row r="278" spans="1:16" s="25" customFormat="1" ht="18.75" customHeight="1" x14ac:dyDescent="0.3">
      <c r="B278" s="20"/>
      <c r="C278" s="20"/>
      <c r="E278" s="24"/>
      <c r="F278" s="827"/>
      <c r="G278" s="1045"/>
      <c r="H278" s="1054"/>
      <c r="I278" s="32"/>
      <c r="J278" s="257"/>
      <c r="K278" s="478"/>
      <c r="L278" s="788"/>
    </row>
    <row r="279" spans="1:16" s="25" customFormat="1" ht="18.75" customHeight="1" x14ac:dyDescent="0.3">
      <c r="B279" s="20"/>
      <c r="C279" s="20"/>
      <c r="E279" s="24"/>
      <c r="F279" s="830"/>
      <c r="G279" s="1045"/>
      <c r="H279" s="1054"/>
      <c r="I279" s="32"/>
      <c r="J279" s="257"/>
      <c r="K279" s="478"/>
      <c r="L279" s="788"/>
    </row>
    <row r="280" spans="1:16" s="25" customFormat="1" ht="18.75" customHeight="1" x14ac:dyDescent="0.25">
      <c r="B280" s="1058" t="s">
        <v>457</v>
      </c>
      <c r="C280" s="1058"/>
      <c r="D280" s="1059"/>
      <c r="E280" s="1059"/>
      <c r="F280" s="656"/>
      <c r="H280" s="1058" t="s">
        <v>456</v>
      </c>
      <c r="I280" s="1058"/>
      <c r="J280" s="1059"/>
      <c r="K280" s="1059"/>
      <c r="L280" s="789"/>
      <c r="M280" s="603"/>
      <c r="N280" s="603"/>
      <c r="O280" s="603"/>
      <c r="P280" s="603"/>
    </row>
    <row r="281" spans="1:16" s="25" customFormat="1" x14ac:dyDescent="0.3">
      <c r="A281" s="461"/>
      <c r="B281" s="36"/>
      <c r="C281" s="462"/>
      <c r="D281" s="463"/>
      <c r="E281" s="463"/>
      <c r="F281" s="841"/>
      <c r="G281" s="1055"/>
      <c r="H281" s="1055"/>
      <c r="I281" s="473"/>
      <c r="J281" s="473"/>
      <c r="K281" s="473"/>
      <c r="L281" s="788"/>
    </row>
    <row r="282" spans="1:16" s="25" customFormat="1" ht="18.75" customHeight="1" x14ac:dyDescent="0.3">
      <c r="B282" s="37" t="s">
        <v>130</v>
      </c>
      <c r="D282" s="94" t="s">
        <v>131</v>
      </c>
      <c r="E282" s="20"/>
      <c r="F282" s="830"/>
      <c r="G282" s="1045"/>
      <c r="H282" s="1056" t="s">
        <v>130</v>
      </c>
      <c r="I282" s="257"/>
      <c r="J282" s="261" t="s">
        <v>131</v>
      </c>
      <c r="K282" s="32"/>
      <c r="L282" s="788"/>
    </row>
    <row r="283" spans="1:16" s="25" customFormat="1" ht="51.75" customHeight="1" x14ac:dyDescent="0.3">
      <c r="B283" s="38" t="s">
        <v>132</v>
      </c>
      <c r="D283" s="38" t="s">
        <v>140</v>
      </c>
      <c r="E283" s="39"/>
      <c r="F283" s="606"/>
      <c r="G283" s="257"/>
      <c r="H283" s="262" t="s">
        <v>139</v>
      </c>
      <c r="I283" s="257"/>
      <c r="J283" s="262" t="s">
        <v>140</v>
      </c>
      <c r="K283" s="263"/>
      <c r="L283" s="788"/>
    </row>
    <row r="284" spans="1:16" s="25" customFormat="1" ht="22.5" customHeight="1" x14ac:dyDescent="0.3">
      <c r="B284" s="38"/>
      <c r="D284" s="38"/>
      <c r="E284" s="39"/>
      <c r="F284" s="606"/>
      <c r="G284" s="38"/>
      <c r="I284" s="38"/>
      <c r="J284" s="39"/>
      <c r="K284" s="38"/>
      <c r="L284" s="788"/>
    </row>
    <row r="285" spans="1:16" s="25" customFormat="1" ht="18.75" customHeight="1" x14ac:dyDescent="0.3">
      <c r="A285" s="419"/>
      <c r="B285" s="456"/>
      <c r="C285" s="456"/>
      <c r="D285" s="456"/>
      <c r="E285" s="456"/>
      <c r="F285" s="656"/>
      <c r="G285" s="96"/>
      <c r="H285" s="19"/>
      <c r="I285" s="19"/>
      <c r="J285" s="19"/>
      <c r="K285" s="19"/>
      <c r="L285" s="788"/>
    </row>
    <row r="286" spans="1:16" s="25" customFormat="1" ht="18.75" customHeight="1" x14ac:dyDescent="0.3">
      <c r="B286" s="22" t="s">
        <v>115</v>
      </c>
      <c r="C286" s="20"/>
      <c r="D286" s="20"/>
      <c r="E286" s="20"/>
      <c r="F286" s="656"/>
      <c r="H286" s="22" t="s">
        <v>115</v>
      </c>
      <c r="I286" s="20"/>
      <c r="J286" s="20"/>
      <c r="K286" s="20"/>
      <c r="L286" s="788"/>
    </row>
    <row r="287" spans="1:16" s="25" customFormat="1" ht="18.75" customHeight="1" x14ac:dyDescent="0.3">
      <c r="B287" s="22" t="s">
        <v>137</v>
      </c>
      <c r="C287" s="20"/>
      <c r="D287" s="20"/>
      <c r="E287" s="20"/>
      <c r="F287" s="606"/>
      <c r="H287" s="22" t="s">
        <v>138</v>
      </c>
      <c r="I287" s="20"/>
      <c r="J287" s="20"/>
      <c r="K287" s="20"/>
      <c r="L287" s="788"/>
    </row>
    <row r="288" spans="1:16" s="25" customFormat="1" ht="18.75" customHeight="1" x14ac:dyDescent="0.3">
      <c r="B288" s="20"/>
      <c r="C288" s="20"/>
      <c r="D288" s="20"/>
      <c r="E288" s="20"/>
      <c r="F288" s="606"/>
      <c r="H288" s="20"/>
      <c r="I288" s="20"/>
      <c r="J288" s="20"/>
      <c r="K288" s="20"/>
      <c r="L288" s="788"/>
    </row>
    <row r="289" spans="1:16" s="25" customFormat="1" ht="18.75" customHeight="1" x14ac:dyDescent="0.3">
      <c r="B289" s="20"/>
      <c r="C289" s="20"/>
      <c r="E289" s="603" t="s">
        <v>116</v>
      </c>
      <c r="F289" s="606"/>
      <c r="H289" s="20"/>
      <c r="I289" s="20"/>
      <c r="K289" s="603" t="s">
        <v>116</v>
      </c>
      <c r="L289" s="789"/>
      <c r="M289" s="603"/>
      <c r="N289" s="603"/>
      <c r="O289" s="603"/>
      <c r="P289" s="603"/>
    </row>
    <row r="290" spans="1:16" s="25" customFormat="1" ht="18.75" customHeight="1" x14ac:dyDescent="0.3">
      <c r="B290" s="20"/>
      <c r="C290" s="20"/>
      <c r="E290" s="603" t="s">
        <v>134</v>
      </c>
      <c r="F290" s="606"/>
      <c r="H290" s="20"/>
      <c r="I290" s="20"/>
      <c r="K290" s="603" t="s">
        <v>134</v>
      </c>
      <c r="L290" s="789"/>
      <c r="M290" s="603"/>
      <c r="N290" s="603"/>
      <c r="O290" s="603"/>
      <c r="P290" s="603"/>
    </row>
    <row r="291" spans="1:16" s="25" customFormat="1" ht="18.75" customHeight="1" x14ac:dyDescent="0.3">
      <c r="B291" s="20"/>
      <c r="C291" s="20"/>
      <c r="E291" s="603" t="s">
        <v>117</v>
      </c>
      <c r="F291" s="606"/>
      <c r="H291" s="20"/>
      <c r="I291" s="20"/>
      <c r="K291" s="603" t="s">
        <v>117</v>
      </c>
      <c r="L291" s="789"/>
      <c r="M291" s="603"/>
      <c r="N291" s="603"/>
      <c r="O291" s="603"/>
      <c r="P291" s="603"/>
    </row>
    <row r="292" spans="1:16" s="25" customFormat="1" ht="18.75" customHeight="1" x14ac:dyDescent="0.3">
      <c r="B292" s="20"/>
      <c r="C292" s="20"/>
      <c r="E292" s="603" t="s">
        <v>417</v>
      </c>
      <c r="F292" s="606"/>
      <c r="H292" s="20"/>
      <c r="I292" s="20"/>
      <c r="K292" s="603" t="s">
        <v>417</v>
      </c>
      <c r="L292" s="789"/>
      <c r="M292" s="603"/>
      <c r="N292" s="603"/>
      <c r="O292" s="603"/>
      <c r="P292" s="603"/>
    </row>
    <row r="293" spans="1:16" s="25" customFormat="1" ht="18.75" customHeight="1" x14ac:dyDescent="0.3">
      <c r="B293" s="20"/>
      <c r="C293" s="20"/>
      <c r="D293" s="20"/>
      <c r="E293" s="20"/>
      <c r="F293" s="656"/>
      <c r="H293" s="20"/>
      <c r="I293" s="20"/>
      <c r="J293" s="20"/>
      <c r="K293" s="20"/>
      <c r="L293" s="789"/>
      <c r="M293" s="603"/>
      <c r="N293" s="603"/>
      <c r="O293" s="603"/>
      <c r="P293" s="603"/>
    </row>
    <row r="294" spans="1:16" s="25" customFormat="1" ht="18.75" customHeight="1" x14ac:dyDescent="0.3">
      <c r="B294" s="20"/>
      <c r="C294" s="20"/>
      <c r="D294" s="20"/>
      <c r="E294" s="20"/>
      <c r="F294" s="656"/>
      <c r="H294" s="20"/>
      <c r="I294" s="20"/>
      <c r="J294" s="20"/>
      <c r="K294" s="20"/>
      <c r="L294" s="789"/>
      <c r="M294" s="603"/>
      <c r="N294" s="603"/>
      <c r="O294" s="603"/>
      <c r="P294" s="603"/>
    </row>
    <row r="295" spans="1:16" s="25" customFormat="1" ht="18.75" customHeight="1" x14ac:dyDescent="0.3">
      <c r="A295" s="257"/>
      <c r="B295" s="32"/>
      <c r="C295" s="32"/>
      <c r="D295" s="32"/>
      <c r="E295" s="32"/>
      <c r="F295" s="656"/>
      <c r="H295" s="20"/>
      <c r="I295" s="20"/>
      <c r="J295" s="20"/>
      <c r="K295" s="20"/>
      <c r="L295" s="789"/>
      <c r="M295" s="603"/>
      <c r="N295" s="603"/>
      <c r="O295" s="603"/>
      <c r="P295" s="603"/>
    </row>
    <row r="296" spans="1:16" s="25" customFormat="1" ht="18.75" customHeight="1" x14ac:dyDescent="0.3">
      <c r="A296" s="257"/>
      <c r="B296" s="1605" t="s">
        <v>119</v>
      </c>
      <c r="C296" s="1605"/>
      <c r="D296" s="1605"/>
      <c r="E296" s="481"/>
      <c r="F296" s="606"/>
      <c r="H296" s="1612" t="s">
        <v>119</v>
      </c>
      <c r="I296" s="1612"/>
      <c r="J296" s="1612"/>
      <c r="K296" s="26"/>
      <c r="L296" s="789"/>
      <c r="M296" s="603"/>
      <c r="N296" s="603"/>
      <c r="O296" s="603"/>
      <c r="P296" s="603"/>
    </row>
    <row r="297" spans="1:16" s="25" customFormat="1" ht="18.75" customHeight="1" x14ac:dyDescent="0.3">
      <c r="A297" s="257"/>
      <c r="B297" s="1606">
        <v>45358</v>
      </c>
      <c r="C297" s="1606"/>
      <c r="D297" s="1606"/>
      <c r="E297" s="482"/>
      <c r="F297" s="606"/>
      <c r="H297" s="1610">
        <f>B297</f>
        <v>45358</v>
      </c>
      <c r="I297" s="1610"/>
      <c r="J297" s="1610"/>
      <c r="K297" s="27"/>
      <c r="L297" s="789"/>
      <c r="M297" s="603"/>
      <c r="N297" s="603"/>
      <c r="O297" s="603"/>
      <c r="P297" s="603"/>
    </row>
    <row r="298" spans="1:16" s="25" customFormat="1" ht="18.75" customHeight="1" x14ac:dyDescent="0.3">
      <c r="A298" s="257"/>
      <c r="B298" s="32"/>
      <c r="C298" s="32"/>
      <c r="D298" s="32"/>
      <c r="E298" s="482"/>
      <c r="F298" s="606"/>
      <c r="H298" s="20"/>
      <c r="I298" s="20"/>
      <c r="J298" s="20"/>
      <c r="K298" s="27"/>
      <c r="L298" s="788"/>
    </row>
    <row r="299" spans="1:16" s="25" customFormat="1" ht="18.75" customHeight="1" x14ac:dyDescent="0.3">
      <c r="A299" s="257"/>
      <c r="B299" s="1092"/>
      <c r="C299" s="32"/>
      <c r="D299" s="32"/>
      <c r="E299" s="482"/>
      <c r="F299" s="606"/>
      <c r="H299" s="1088"/>
      <c r="I299" s="20"/>
      <c r="J299" s="20"/>
      <c r="K299" s="27"/>
      <c r="L299" s="788"/>
    </row>
    <row r="300" spans="1:16" s="25" customFormat="1" ht="18.75" customHeight="1" x14ac:dyDescent="0.3">
      <c r="A300" s="469" t="s">
        <v>120</v>
      </c>
      <c r="B300" s="475" t="s">
        <v>121</v>
      </c>
      <c r="C300" s="1604" t="s">
        <v>122</v>
      </c>
      <c r="D300" s="1604"/>
      <c r="E300" s="1604"/>
      <c r="F300" s="606"/>
      <c r="G300" s="28" t="s">
        <v>120</v>
      </c>
      <c r="H300" s="29" t="s">
        <v>121</v>
      </c>
      <c r="I300" s="1611" t="s">
        <v>123</v>
      </c>
      <c r="J300" s="1611"/>
      <c r="K300" s="1611"/>
      <c r="L300" s="788"/>
    </row>
    <row r="301" spans="1:16" s="25" customFormat="1" ht="18.75" customHeight="1" x14ac:dyDescent="0.3">
      <c r="A301" s="469" t="s">
        <v>124</v>
      </c>
      <c r="B301" s="469" t="s">
        <v>265</v>
      </c>
      <c r="C301" s="475" t="s">
        <v>125</v>
      </c>
      <c r="D301" s="1091" t="s">
        <v>126</v>
      </c>
      <c r="E301" s="1091" t="s">
        <v>127</v>
      </c>
      <c r="F301" s="606"/>
      <c r="G301" s="28" t="s">
        <v>124</v>
      </c>
      <c r="H301" s="28" t="s">
        <v>265</v>
      </c>
      <c r="I301" s="29" t="s">
        <v>125</v>
      </c>
      <c r="J301" s="1089" t="s">
        <v>126</v>
      </c>
      <c r="K301" s="1089" t="s">
        <v>127</v>
      </c>
      <c r="L301" s="788"/>
    </row>
    <row r="302" spans="1:16" s="50" customFormat="1" x14ac:dyDescent="0.3">
      <c r="A302" s="1091" t="s">
        <v>8</v>
      </c>
      <c r="B302" s="13" t="s">
        <v>27</v>
      </c>
      <c r="C302" s="14" t="s">
        <v>28</v>
      </c>
      <c r="D302" s="15">
        <v>65</v>
      </c>
      <c r="E302" s="15">
        <v>178</v>
      </c>
      <c r="F302" s="605"/>
      <c r="G302" s="1089" t="s">
        <v>8</v>
      </c>
      <c r="H302" s="6" t="s">
        <v>27</v>
      </c>
      <c r="I302" s="2" t="s">
        <v>7</v>
      </c>
      <c r="J302" s="3">
        <v>85</v>
      </c>
      <c r="K302" s="3">
        <v>223</v>
      </c>
      <c r="L302" s="792"/>
    </row>
    <row r="303" spans="1:16" s="25" customFormat="1" ht="19.5" customHeight="1" x14ac:dyDescent="0.3">
      <c r="A303" s="1091" t="s">
        <v>3</v>
      </c>
      <c r="B303" s="13" t="s">
        <v>260</v>
      </c>
      <c r="C303" s="14" t="s">
        <v>17</v>
      </c>
      <c r="D303" s="15">
        <v>30</v>
      </c>
      <c r="E303" s="15">
        <v>182.25</v>
      </c>
      <c r="F303" s="606">
        <v>28</v>
      </c>
      <c r="G303" s="1089" t="s">
        <v>3</v>
      </c>
      <c r="H303" s="6" t="s">
        <v>260</v>
      </c>
      <c r="I303" s="2" t="s">
        <v>44</v>
      </c>
      <c r="J303" s="3">
        <v>35</v>
      </c>
      <c r="K303" s="3">
        <v>218.7</v>
      </c>
      <c r="L303" s="788"/>
    </row>
    <row r="304" spans="1:16" s="25" customFormat="1" x14ac:dyDescent="0.3">
      <c r="A304" s="12">
        <v>3</v>
      </c>
      <c r="B304" s="13" t="s">
        <v>114</v>
      </c>
      <c r="C304" s="14" t="s">
        <v>2</v>
      </c>
      <c r="D304" s="15">
        <v>6</v>
      </c>
      <c r="E304" s="15">
        <v>28</v>
      </c>
      <c r="F304" s="606"/>
      <c r="G304" s="5">
        <v>3</v>
      </c>
      <c r="H304" s="6" t="s">
        <v>114</v>
      </c>
      <c r="I304" s="2" t="s">
        <v>2</v>
      </c>
      <c r="J304" s="3">
        <v>6</v>
      </c>
      <c r="K304" s="3">
        <v>28</v>
      </c>
      <c r="L304" s="788"/>
    </row>
    <row r="305" spans="1:12" s="50" customFormat="1" x14ac:dyDescent="0.3">
      <c r="A305" s="1091" t="s">
        <v>77</v>
      </c>
      <c r="B305" s="13" t="s">
        <v>107</v>
      </c>
      <c r="C305" s="14" t="s">
        <v>14</v>
      </c>
      <c r="D305" s="15">
        <v>3.4</v>
      </c>
      <c r="E305" s="15">
        <v>93.2</v>
      </c>
      <c r="F305" s="606"/>
      <c r="G305" s="1089" t="s">
        <v>77</v>
      </c>
      <c r="H305" s="6" t="s">
        <v>107</v>
      </c>
      <c r="I305" s="2" t="s">
        <v>14</v>
      </c>
      <c r="J305" s="3">
        <v>3.4</v>
      </c>
      <c r="K305" s="3">
        <v>93.2</v>
      </c>
      <c r="L305" s="786"/>
    </row>
    <row r="306" spans="1:12" s="25" customFormat="1" x14ac:dyDescent="0.3">
      <c r="A306" s="12">
        <v>5</v>
      </c>
      <c r="B306" s="13" t="s">
        <v>93</v>
      </c>
      <c r="C306" s="14" t="s">
        <v>2</v>
      </c>
      <c r="D306" s="15">
        <v>75</v>
      </c>
      <c r="E306" s="15">
        <v>92</v>
      </c>
      <c r="F306" s="605"/>
      <c r="G306" s="5">
        <v>5</v>
      </c>
      <c r="H306" s="6" t="s">
        <v>93</v>
      </c>
      <c r="I306" s="2" t="s">
        <v>2</v>
      </c>
      <c r="J306" s="3">
        <v>75</v>
      </c>
      <c r="K306" s="3">
        <v>92</v>
      </c>
      <c r="L306" s="788"/>
    </row>
    <row r="307" spans="1:12" s="50" customFormat="1" x14ac:dyDescent="0.3">
      <c r="A307" s="1091">
        <v>6</v>
      </c>
      <c r="B307" s="13" t="s">
        <v>80</v>
      </c>
      <c r="C307" s="14" t="s">
        <v>5</v>
      </c>
      <c r="D307" s="15">
        <v>30</v>
      </c>
      <c r="E307" s="15">
        <v>124.6</v>
      </c>
      <c r="F307" s="606"/>
      <c r="G307" s="1089">
        <v>6</v>
      </c>
      <c r="H307" s="6" t="s">
        <v>80</v>
      </c>
      <c r="I307" s="2" t="s">
        <v>5</v>
      </c>
      <c r="J307" s="3">
        <v>30</v>
      </c>
      <c r="K307" s="3">
        <v>124.6</v>
      </c>
      <c r="L307" s="786"/>
    </row>
    <row r="308" spans="1:12" s="25" customFormat="1" x14ac:dyDescent="0.3">
      <c r="A308" s="12"/>
      <c r="B308" s="13"/>
      <c r="C308" s="14"/>
      <c r="D308" s="15"/>
      <c r="E308" s="15"/>
      <c r="F308" s="605"/>
      <c r="G308" s="5"/>
      <c r="H308" s="6"/>
      <c r="I308" s="2"/>
      <c r="J308" s="3"/>
      <c r="K308" s="3"/>
      <c r="L308" s="788"/>
    </row>
    <row r="309" spans="1:12" s="25" customFormat="1" x14ac:dyDescent="0.3">
      <c r="A309" s="12"/>
      <c r="B309" s="13"/>
      <c r="C309" s="14" t="s">
        <v>128</v>
      </c>
      <c r="D309" s="15">
        <f>SUM(D302:D307)</f>
        <v>209.4</v>
      </c>
      <c r="E309" s="15">
        <f>SUM(E302:E307)</f>
        <v>698.05000000000007</v>
      </c>
      <c r="F309" s="605"/>
      <c r="G309" s="5"/>
      <c r="H309" s="6"/>
      <c r="I309" s="2" t="s">
        <v>128</v>
      </c>
      <c r="J309" s="3">
        <f>SUM(J302:J307)</f>
        <v>234.4</v>
      </c>
      <c r="K309" s="3">
        <f>SUM(K302:K307)</f>
        <v>779.5</v>
      </c>
      <c r="L309" s="788"/>
    </row>
    <row r="310" spans="1:12" s="25" customFormat="1" hidden="1" x14ac:dyDescent="0.3">
      <c r="A310" s="12"/>
      <c r="B310" s="13"/>
      <c r="C310" s="14"/>
      <c r="D310" s="15"/>
      <c r="E310" s="15"/>
      <c r="F310" s="605"/>
      <c r="G310" s="5"/>
      <c r="H310" s="6"/>
      <c r="I310" s="2"/>
      <c r="J310" s="3"/>
      <c r="K310" s="3"/>
      <c r="L310" s="788"/>
    </row>
    <row r="311" spans="1:12" s="25" customFormat="1" hidden="1" x14ac:dyDescent="0.3">
      <c r="A311" s="12">
        <v>1</v>
      </c>
      <c r="B311" s="13" t="s">
        <v>1</v>
      </c>
      <c r="C311" s="14" t="s">
        <v>5</v>
      </c>
      <c r="D311" s="15">
        <v>200</v>
      </c>
      <c r="E311" s="15">
        <v>86</v>
      </c>
      <c r="F311" s="605"/>
      <c r="G311" s="5">
        <v>1</v>
      </c>
      <c r="H311" s="6" t="s">
        <v>1</v>
      </c>
      <c r="I311" s="2" t="s">
        <v>5</v>
      </c>
      <c r="J311" s="3">
        <v>200</v>
      </c>
      <c r="K311" s="3">
        <v>86</v>
      </c>
      <c r="L311" s="788"/>
    </row>
    <row r="312" spans="1:12" s="25" customFormat="1" hidden="1" x14ac:dyDescent="0.3">
      <c r="A312" s="12">
        <v>2</v>
      </c>
      <c r="B312" s="13" t="s">
        <v>238</v>
      </c>
      <c r="C312" s="14" t="s">
        <v>251</v>
      </c>
      <c r="D312" s="15">
        <v>225</v>
      </c>
      <c r="E312" s="15">
        <v>114</v>
      </c>
      <c r="F312" s="605"/>
      <c r="G312" s="5">
        <v>2</v>
      </c>
      <c r="H312" s="6" t="s">
        <v>238</v>
      </c>
      <c r="I312" s="2" t="s">
        <v>251</v>
      </c>
      <c r="J312" s="3">
        <v>225</v>
      </c>
      <c r="K312" s="3">
        <v>114</v>
      </c>
      <c r="L312" s="788"/>
    </row>
    <row r="313" spans="1:12" s="25" customFormat="1" hidden="1" x14ac:dyDescent="0.3">
      <c r="A313" s="12">
        <v>3</v>
      </c>
      <c r="B313" s="13" t="s">
        <v>93</v>
      </c>
      <c r="C313" s="14" t="s">
        <v>5</v>
      </c>
      <c r="D313" s="15">
        <v>135</v>
      </c>
      <c r="E313" s="15">
        <v>94.25</v>
      </c>
      <c r="F313" s="605"/>
      <c r="G313" s="5">
        <v>3</v>
      </c>
      <c r="H313" s="6" t="s">
        <v>93</v>
      </c>
      <c r="I313" s="2" t="s">
        <v>5</v>
      </c>
      <c r="J313" s="3">
        <v>135</v>
      </c>
      <c r="K313" s="3">
        <v>94.25</v>
      </c>
      <c r="L313" s="788"/>
    </row>
    <row r="314" spans="1:12" s="25" customFormat="1" hidden="1" x14ac:dyDescent="0.3">
      <c r="A314" s="12">
        <v>4</v>
      </c>
      <c r="B314" s="13" t="s">
        <v>253</v>
      </c>
      <c r="C314" s="14" t="s">
        <v>218</v>
      </c>
      <c r="D314" s="15">
        <v>125</v>
      </c>
      <c r="E314" s="15">
        <v>146.4</v>
      </c>
      <c r="F314" s="605"/>
      <c r="G314" s="5">
        <v>4</v>
      </c>
      <c r="H314" s="6" t="s">
        <v>253</v>
      </c>
      <c r="I314" s="2" t="s">
        <v>218</v>
      </c>
      <c r="J314" s="3">
        <v>125</v>
      </c>
      <c r="K314" s="3">
        <v>146.4</v>
      </c>
      <c r="L314" s="788"/>
    </row>
    <row r="315" spans="1:12" s="25" customFormat="1" hidden="1" x14ac:dyDescent="0.3">
      <c r="A315" s="12">
        <v>5</v>
      </c>
      <c r="B315" s="13" t="s">
        <v>255</v>
      </c>
      <c r="C315" s="14" t="s">
        <v>218</v>
      </c>
      <c r="D315" s="15">
        <v>80</v>
      </c>
      <c r="E315" s="15">
        <v>105.16</v>
      </c>
      <c r="F315" s="605"/>
      <c r="G315" s="5">
        <v>5</v>
      </c>
      <c r="H315" s="6" t="s">
        <v>255</v>
      </c>
      <c r="I315" s="2" t="s">
        <v>218</v>
      </c>
      <c r="J315" s="3">
        <v>80</v>
      </c>
      <c r="K315" s="3">
        <v>105.16</v>
      </c>
      <c r="L315" s="788"/>
    </row>
    <row r="316" spans="1:12" s="25" customFormat="1" hidden="1" x14ac:dyDescent="0.3">
      <c r="A316" s="12">
        <v>6</v>
      </c>
      <c r="B316" s="13" t="s">
        <v>252</v>
      </c>
      <c r="C316" s="14" t="s">
        <v>251</v>
      </c>
      <c r="D316" s="15">
        <v>105</v>
      </c>
      <c r="E316" s="15">
        <v>142</v>
      </c>
      <c r="F316" s="605"/>
      <c r="G316" s="5">
        <v>6</v>
      </c>
      <c r="H316" s="6" t="s">
        <v>252</v>
      </c>
      <c r="I316" s="2" t="s">
        <v>251</v>
      </c>
      <c r="J316" s="3">
        <v>105</v>
      </c>
      <c r="K316" s="3">
        <v>142</v>
      </c>
      <c r="L316" s="788"/>
    </row>
    <row r="317" spans="1:12" s="25" customFormat="1" hidden="1" x14ac:dyDescent="0.3">
      <c r="A317" s="12">
        <v>7</v>
      </c>
      <c r="B317" s="13" t="s">
        <v>254</v>
      </c>
      <c r="C317" s="14" t="s">
        <v>218</v>
      </c>
      <c r="D317" s="15">
        <v>120</v>
      </c>
      <c r="E317" s="15">
        <v>144</v>
      </c>
      <c r="F317" s="605"/>
      <c r="G317" s="5">
        <v>7</v>
      </c>
      <c r="H317" s="6" t="s">
        <v>254</v>
      </c>
      <c r="I317" s="2" t="s">
        <v>218</v>
      </c>
      <c r="J317" s="3">
        <v>120</v>
      </c>
      <c r="K317" s="3">
        <v>144</v>
      </c>
      <c r="L317" s="788"/>
    </row>
    <row r="318" spans="1:12" s="25" customFormat="1" hidden="1" x14ac:dyDescent="0.3">
      <c r="A318" s="12">
        <v>8</v>
      </c>
      <c r="B318" s="13" t="s">
        <v>31</v>
      </c>
      <c r="C318" s="14" t="s">
        <v>5</v>
      </c>
      <c r="D318" s="15">
        <v>55</v>
      </c>
      <c r="E318" s="15">
        <v>88</v>
      </c>
      <c r="F318" s="605"/>
      <c r="G318" s="5">
        <v>8</v>
      </c>
      <c r="H318" s="6" t="s">
        <v>31</v>
      </c>
      <c r="I318" s="2" t="s">
        <v>5</v>
      </c>
      <c r="J318" s="3">
        <v>55</v>
      </c>
      <c r="K318" s="3">
        <v>88</v>
      </c>
      <c r="L318" s="788"/>
    </row>
    <row r="319" spans="1:12" s="50" customFormat="1" hidden="1" x14ac:dyDescent="0.3">
      <c r="A319" s="1091"/>
      <c r="B319" s="467"/>
      <c r="C319" s="1091"/>
      <c r="D319" s="468"/>
      <c r="E319" s="468"/>
      <c r="F319" s="605"/>
      <c r="G319" s="1089"/>
      <c r="H319" s="1"/>
      <c r="I319" s="1089"/>
      <c r="J319" s="7"/>
      <c r="K319" s="7"/>
      <c r="L319" s="792"/>
    </row>
    <row r="320" spans="1:12" s="25" customFormat="1" hidden="1" x14ac:dyDescent="0.3">
      <c r="A320" s="12"/>
      <c r="B320" s="13"/>
      <c r="C320" s="14" t="s">
        <v>128</v>
      </c>
      <c r="D320" s="15">
        <v>1045</v>
      </c>
      <c r="E320" s="15">
        <v>919.81</v>
      </c>
      <c r="F320" s="605"/>
      <c r="G320" s="5"/>
      <c r="H320" s="6"/>
      <c r="I320" s="2" t="s">
        <v>128</v>
      </c>
      <c r="J320" s="3">
        <v>1045</v>
      </c>
      <c r="K320" s="3">
        <v>919.81</v>
      </c>
      <c r="L320" s="788"/>
    </row>
    <row r="321" spans="1:12" s="25" customFormat="1" hidden="1" x14ac:dyDescent="0.3">
      <c r="A321" s="12"/>
      <c r="B321" s="13"/>
      <c r="C321" s="14"/>
      <c r="D321" s="15"/>
      <c r="E321" s="15"/>
      <c r="F321" s="605"/>
      <c r="G321" s="5"/>
      <c r="H321" s="6"/>
      <c r="I321" s="2"/>
      <c r="J321" s="3"/>
      <c r="K321" s="3"/>
      <c r="L321" s="788"/>
    </row>
    <row r="322" spans="1:12" s="25" customFormat="1" x14ac:dyDescent="0.3">
      <c r="A322" s="12"/>
      <c r="B322" s="13"/>
      <c r="C322" s="14"/>
      <c r="D322" s="15"/>
      <c r="E322" s="15"/>
      <c r="F322" s="605"/>
      <c r="G322" s="5"/>
      <c r="H322" s="6"/>
      <c r="I322" s="2"/>
      <c r="J322" s="3"/>
      <c r="K322" s="3"/>
      <c r="L322" s="788"/>
    </row>
    <row r="323" spans="1:12" s="25" customFormat="1" x14ac:dyDescent="0.3">
      <c r="A323" s="12"/>
      <c r="B323" s="13"/>
      <c r="C323" s="14"/>
      <c r="D323" s="15"/>
      <c r="E323" s="15"/>
      <c r="F323" s="605"/>
      <c r="G323" s="5"/>
      <c r="H323" s="6"/>
      <c r="I323" s="2"/>
      <c r="J323" s="3"/>
      <c r="K323" s="3"/>
      <c r="L323" s="788"/>
    </row>
    <row r="324" spans="1:12" s="25" customFormat="1" x14ac:dyDescent="0.3">
      <c r="A324" s="469" t="s">
        <v>124</v>
      </c>
      <c r="B324" s="15" t="s">
        <v>259</v>
      </c>
      <c r="C324" s="14" t="s">
        <v>125</v>
      </c>
      <c r="D324" s="15" t="s">
        <v>126</v>
      </c>
      <c r="E324" s="15" t="s">
        <v>127</v>
      </c>
      <c r="F324" s="605"/>
      <c r="G324" s="28" t="s">
        <v>124</v>
      </c>
      <c r="H324" s="3" t="s">
        <v>247</v>
      </c>
      <c r="I324" s="2" t="s">
        <v>125</v>
      </c>
      <c r="J324" s="3" t="s">
        <v>126</v>
      </c>
      <c r="K324" s="3" t="s">
        <v>127</v>
      </c>
      <c r="L324" s="788"/>
    </row>
    <row r="325" spans="1:12" s="25" customFormat="1" ht="19.5" customHeight="1" x14ac:dyDescent="0.3">
      <c r="A325" s="1091">
        <v>1</v>
      </c>
      <c r="B325" s="13" t="s">
        <v>100</v>
      </c>
      <c r="C325" s="14" t="s">
        <v>9</v>
      </c>
      <c r="D325" s="15">
        <v>60</v>
      </c>
      <c r="E325" s="15">
        <v>287.25</v>
      </c>
      <c r="F325" s="605"/>
      <c r="G325" s="1089">
        <v>1</v>
      </c>
      <c r="H325" s="6" t="s">
        <v>100</v>
      </c>
      <c r="I325" s="2" t="s">
        <v>9</v>
      </c>
      <c r="J325" s="3">
        <v>60</v>
      </c>
      <c r="K325" s="3">
        <v>287.25</v>
      </c>
      <c r="L325" s="788"/>
    </row>
    <row r="326" spans="1:12" s="25" customFormat="1" ht="19.5" customHeight="1" x14ac:dyDescent="0.3">
      <c r="A326" s="1091" t="s">
        <v>3</v>
      </c>
      <c r="B326" s="13" t="s">
        <v>426</v>
      </c>
      <c r="C326" s="14" t="s">
        <v>104</v>
      </c>
      <c r="D326" s="15">
        <v>50</v>
      </c>
      <c r="E326" s="15">
        <v>333.85</v>
      </c>
      <c r="F326" s="605">
        <v>50</v>
      </c>
      <c r="G326" s="1089" t="s">
        <v>3</v>
      </c>
      <c r="H326" s="6" t="s">
        <v>426</v>
      </c>
      <c r="I326" s="2" t="s">
        <v>104</v>
      </c>
      <c r="J326" s="3">
        <v>50</v>
      </c>
      <c r="K326" s="3">
        <v>333.85</v>
      </c>
      <c r="L326" s="788"/>
    </row>
    <row r="327" spans="1:12" s="50" customFormat="1" x14ac:dyDescent="0.3">
      <c r="A327" s="1091" t="s">
        <v>3</v>
      </c>
      <c r="B327" s="13" t="s">
        <v>43</v>
      </c>
      <c r="C327" s="14" t="s">
        <v>17</v>
      </c>
      <c r="D327" s="15">
        <v>39</v>
      </c>
      <c r="E327" s="15">
        <v>242.70999999999998</v>
      </c>
      <c r="F327" s="605"/>
      <c r="G327" s="1089" t="s">
        <v>0</v>
      </c>
      <c r="H327" s="6" t="s">
        <v>43</v>
      </c>
      <c r="I327" s="2" t="s">
        <v>44</v>
      </c>
      <c r="J327" s="3">
        <v>46</v>
      </c>
      <c r="K327" s="3">
        <v>298.71999999999997</v>
      </c>
      <c r="L327" s="792"/>
    </row>
    <row r="328" spans="1:12" s="50" customFormat="1" x14ac:dyDescent="0.3">
      <c r="A328" s="1091" t="s">
        <v>77</v>
      </c>
      <c r="B328" s="13" t="s">
        <v>144</v>
      </c>
      <c r="C328" s="14" t="s">
        <v>2</v>
      </c>
      <c r="D328" s="15">
        <v>15</v>
      </c>
      <c r="E328" s="15">
        <v>88</v>
      </c>
      <c r="F328" s="656"/>
      <c r="G328" s="1089" t="s">
        <v>77</v>
      </c>
      <c r="H328" s="6" t="s">
        <v>144</v>
      </c>
      <c r="I328" s="2" t="s">
        <v>2</v>
      </c>
      <c r="J328" s="3">
        <v>15</v>
      </c>
      <c r="K328" s="3">
        <v>88</v>
      </c>
      <c r="L328" s="792"/>
    </row>
    <row r="329" spans="1:12" s="50" customFormat="1" x14ac:dyDescent="0.3">
      <c r="A329" s="1091" t="s">
        <v>23</v>
      </c>
      <c r="B329" s="13" t="s">
        <v>107</v>
      </c>
      <c r="C329" s="14" t="s">
        <v>14</v>
      </c>
      <c r="D329" s="15">
        <v>3.4</v>
      </c>
      <c r="E329" s="15">
        <v>93.2</v>
      </c>
      <c r="F329" s="605"/>
      <c r="G329" s="1089" t="s">
        <v>23</v>
      </c>
      <c r="H329" s="6" t="s">
        <v>107</v>
      </c>
      <c r="I329" s="2" t="s">
        <v>14</v>
      </c>
      <c r="J329" s="3">
        <v>3.4</v>
      </c>
      <c r="K329" s="3">
        <v>93.2</v>
      </c>
      <c r="L329" s="786"/>
    </row>
    <row r="330" spans="1:12" s="50" customFormat="1" x14ac:dyDescent="0.3">
      <c r="A330" s="1091" t="s">
        <v>51</v>
      </c>
      <c r="B330" s="13" t="s">
        <v>108</v>
      </c>
      <c r="C330" s="14" t="s">
        <v>65</v>
      </c>
      <c r="D330" s="15">
        <v>1.2</v>
      </c>
      <c r="E330" s="15">
        <v>21.5</v>
      </c>
      <c r="F330" s="656"/>
      <c r="G330" s="1089" t="s">
        <v>51</v>
      </c>
      <c r="H330" s="6" t="s">
        <v>108</v>
      </c>
      <c r="I330" s="2" t="s">
        <v>65</v>
      </c>
      <c r="J330" s="3">
        <v>1.2</v>
      </c>
      <c r="K330" s="3">
        <v>21.5</v>
      </c>
      <c r="L330" s="786"/>
    </row>
    <row r="331" spans="1:12" s="25" customFormat="1" ht="19.5" customHeight="1" x14ac:dyDescent="0.3">
      <c r="A331" s="1091">
        <v>5</v>
      </c>
      <c r="B331" s="13" t="s">
        <v>93</v>
      </c>
      <c r="C331" s="14" t="s">
        <v>2</v>
      </c>
      <c r="D331" s="15">
        <v>75</v>
      </c>
      <c r="E331" s="15">
        <v>92</v>
      </c>
      <c r="F331" s="606"/>
      <c r="G331" s="1089" t="s">
        <v>15</v>
      </c>
      <c r="H331" s="6" t="s">
        <v>93</v>
      </c>
      <c r="I331" s="2" t="s">
        <v>2</v>
      </c>
      <c r="J331" s="3">
        <v>75</v>
      </c>
      <c r="K331" s="3">
        <v>92</v>
      </c>
      <c r="L331" s="788"/>
    </row>
    <row r="332" spans="1:12" s="25" customFormat="1" ht="19.5" customHeight="1" x14ac:dyDescent="0.3">
      <c r="A332" s="1091"/>
      <c r="B332" s="13"/>
      <c r="C332" s="14"/>
      <c r="D332" s="15"/>
      <c r="E332" s="15"/>
      <c r="F332" s="657"/>
      <c r="G332" s="5"/>
      <c r="H332" s="6"/>
      <c r="I332" s="2"/>
      <c r="J332" s="3"/>
      <c r="K332" s="3"/>
      <c r="L332" s="788"/>
    </row>
    <row r="333" spans="1:12" s="50" customFormat="1" x14ac:dyDescent="0.3">
      <c r="A333" s="12"/>
      <c r="B333" s="13"/>
      <c r="C333" s="14"/>
      <c r="D333" s="15"/>
      <c r="E333" s="1063"/>
      <c r="F333" s="1064"/>
      <c r="G333" s="5"/>
      <c r="H333" s="6"/>
      <c r="I333" s="2"/>
      <c r="J333" s="3"/>
      <c r="K333" s="3"/>
      <c r="L333" s="792"/>
    </row>
    <row r="334" spans="1:12" s="25" customFormat="1" x14ac:dyDescent="0.3">
      <c r="A334" s="1091"/>
      <c r="B334" s="13"/>
      <c r="C334" s="14" t="s">
        <v>128</v>
      </c>
      <c r="D334" s="15">
        <f>SUM(D325:D333)</f>
        <v>243.6</v>
      </c>
      <c r="E334" s="1063">
        <f>SUM(E325:E333)</f>
        <v>1158.51</v>
      </c>
      <c r="F334" s="1064"/>
      <c r="G334" s="1089"/>
      <c r="H334" s="6"/>
      <c r="I334" s="2" t="s">
        <v>128</v>
      </c>
      <c r="J334" s="3">
        <f>SUM(J325:J333)</f>
        <v>250.6</v>
      </c>
      <c r="K334" s="3">
        <f>SUM(K325:K333)</f>
        <v>1214.52</v>
      </c>
      <c r="L334" s="788"/>
    </row>
    <row r="335" spans="1:12" s="25" customFormat="1" x14ac:dyDescent="0.3">
      <c r="A335" s="12"/>
      <c r="B335" s="13"/>
      <c r="C335" s="14"/>
      <c r="D335" s="15"/>
      <c r="E335" s="1063"/>
      <c r="F335" s="783"/>
      <c r="G335" s="407"/>
      <c r="H335" s="408"/>
      <c r="I335" s="409"/>
      <c r="J335" s="3"/>
      <c r="K335" s="3"/>
      <c r="L335" s="788"/>
    </row>
    <row r="336" spans="1:12" s="25" customFormat="1" x14ac:dyDescent="0.3">
      <c r="A336" s="12"/>
      <c r="B336" s="13"/>
      <c r="C336" s="14"/>
      <c r="D336" s="15"/>
      <c r="E336" s="1063"/>
      <c r="F336" s="783"/>
      <c r="G336" s="407"/>
      <c r="H336" s="408"/>
      <c r="I336" s="409"/>
      <c r="J336" s="3"/>
      <c r="K336" s="3"/>
      <c r="L336" s="788"/>
    </row>
    <row r="337" spans="1:16" s="25" customFormat="1" x14ac:dyDescent="0.3">
      <c r="A337" s="1091"/>
      <c r="B337" s="13"/>
      <c r="C337" s="14" t="s">
        <v>136</v>
      </c>
      <c r="D337" s="15">
        <f>+D334+D309</f>
        <v>453</v>
      </c>
      <c r="E337" s="15">
        <f>+E334+E309</f>
        <v>1856.56</v>
      </c>
      <c r="F337" s="783"/>
      <c r="G337" s="410"/>
      <c r="H337" s="410"/>
      <c r="I337" s="410" t="s">
        <v>136</v>
      </c>
      <c r="J337" s="3">
        <f>+J334+J309</f>
        <v>485</v>
      </c>
      <c r="K337" s="3">
        <f>+K334+K309</f>
        <v>1994.02</v>
      </c>
      <c r="L337" s="788"/>
    </row>
    <row r="338" spans="1:16" s="25" customFormat="1" ht="18.75" customHeight="1" x14ac:dyDescent="0.3">
      <c r="A338" s="257"/>
      <c r="B338" s="32"/>
      <c r="C338" s="32"/>
      <c r="D338" s="257"/>
      <c r="E338" s="478"/>
      <c r="F338" s="783"/>
      <c r="G338" s="403"/>
      <c r="H338" s="404"/>
      <c r="I338" s="404"/>
      <c r="K338" s="24"/>
      <c r="L338" s="788"/>
    </row>
    <row r="339" spans="1:16" s="25" customFormat="1" ht="18.75" customHeight="1" x14ac:dyDescent="0.3">
      <c r="A339" s="257"/>
      <c r="B339" s="32"/>
      <c r="C339" s="32"/>
      <c r="D339" s="257"/>
      <c r="E339" s="478"/>
      <c r="F339" s="606"/>
      <c r="H339" s="20"/>
      <c r="I339" s="20"/>
      <c r="K339" s="24"/>
      <c r="L339" s="788"/>
    </row>
    <row r="340" spans="1:16" s="25" customFormat="1" x14ac:dyDescent="0.3">
      <c r="A340" s="471"/>
      <c r="B340" s="471"/>
      <c r="C340" s="471"/>
      <c r="D340" s="471"/>
      <c r="E340" s="471"/>
      <c r="F340" s="660"/>
      <c r="G340" s="36"/>
      <c r="H340" s="463"/>
      <c r="I340" s="463"/>
      <c r="J340" s="463"/>
      <c r="K340" s="463"/>
      <c r="L340" s="788"/>
    </row>
    <row r="341" spans="1:16" s="25" customFormat="1" x14ac:dyDescent="0.3">
      <c r="A341" s="471"/>
      <c r="B341" s="259"/>
      <c r="C341" s="472"/>
      <c r="D341" s="473"/>
      <c r="E341" s="473"/>
      <c r="F341" s="659"/>
      <c r="G341" s="463"/>
      <c r="H341" s="463"/>
      <c r="I341" s="463"/>
      <c r="J341" s="463"/>
      <c r="K341" s="463"/>
      <c r="L341" s="788"/>
    </row>
    <row r="342" spans="1:16" s="25" customFormat="1" ht="18.75" customHeight="1" x14ac:dyDescent="0.3">
      <c r="A342" s="257"/>
      <c r="B342" s="260" t="s">
        <v>130</v>
      </c>
      <c r="C342" s="257"/>
      <c r="D342" s="261" t="s">
        <v>131</v>
      </c>
      <c r="E342" s="32"/>
      <c r="F342" s="606"/>
      <c r="H342" s="37" t="s">
        <v>130</v>
      </c>
      <c r="J342" s="94" t="s">
        <v>131</v>
      </c>
      <c r="K342" s="20"/>
      <c r="L342" s="788"/>
    </row>
    <row r="343" spans="1:16" s="25" customFormat="1" ht="51.75" customHeight="1" x14ac:dyDescent="0.3">
      <c r="A343" s="257"/>
      <c r="B343" s="262" t="s">
        <v>132</v>
      </c>
      <c r="C343" s="257"/>
      <c r="D343" s="262" t="s">
        <v>140</v>
      </c>
      <c r="E343" s="263"/>
      <c r="F343" s="606"/>
      <c r="H343" s="38" t="s">
        <v>139</v>
      </c>
      <c r="J343" s="38" t="s">
        <v>140</v>
      </c>
      <c r="K343" s="39"/>
      <c r="L343" s="788"/>
    </row>
    <row r="344" spans="1:16" s="25" customFormat="1" ht="22.5" customHeight="1" x14ac:dyDescent="0.3">
      <c r="B344" s="38"/>
      <c r="D344" s="38"/>
      <c r="E344" s="39"/>
      <c r="F344" s="606"/>
      <c r="G344" s="38"/>
      <c r="I344" s="38"/>
      <c r="J344" s="39"/>
      <c r="K344" s="38"/>
      <c r="L344" s="788"/>
    </row>
    <row r="345" spans="1:16" s="25" customFormat="1" ht="18.75" customHeight="1" x14ac:dyDescent="0.3">
      <c r="A345" s="96"/>
      <c r="B345" s="19"/>
      <c r="C345" s="19"/>
      <c r="D345" s="19"/>
      <c r="E345" s="19"/>
      <c r="F345" s="656"/>
      <c r="G345" s="96"/>
      <c r="H345" s="19"/>
      <c r="I345" s="19"/>
      <c r="J345" s="19"/>
      <c r="K345" s="19"/>
      <c r="L345" s="788"/>
    </row>
    <row r="346" spans="1:16" x14ac:dyDescent="0.3">
      <c r="A346" s="25"/>
      <c r="G346" s="25"/>
    </row>
    <row r="347" spans="1:16" s="25" customFormat="1" ht="18.75" customHeight="1" x14ac:dyDescent="0.3">
      <c r="B347" s="22" t="s">
        <v>115</v>
      </c>
      <c r="C347" s="20"/>
      <c r="D347" s="20"/>
      <c r="E347" s="20"/>
      <c r="F347" s="656"/>
      <c r="G347" s="257"/>
      <c r="H347" s="476" t="s">
        <v>115</v>
      </c>
      <c r="I347" s="32"/>
      <c r="J347" s="32"/>
      <c r="K347" s="32"/>
      <c r="L347" s="788"/>
    </row>
    <row r="348" spans="1:16" s="25" customFormat="1" ht="18.75" customHeight="1" x14ac:dyDescent="0.3">
      <c r="B348" s="22" t="s">
        <v>137</v>
      </c>
      <c r="C348" s="20"/>
      <c r="D348" s="20"/>
      <c r="E348" s="20"/>
      <c r="F348" s="606"/>
      <c r="G348" s="257"/>
      <c r="H348" s="476" t="s">
        <v>138</v>
      </c>
      <c r="I348" s="32"/>
      <c r="J348" s="32"/>
      <c r="K348" s="32"/>
      <c r="L348" s="788"/>
    </row>
    <row r="349" spans="1:16" s="25" customFormat="1" ht="18.75" customHeight="1" x14ac:dyDescent="0.3">
      <c r="B349" s="20"/>
      <c r="C349" s="20"/>
      <c r="D349" s="20"/>
      <c r="E349" s="20"/>
      <c r="F349" s="606"/>
      <c r="G349" s="257"/>
      <c r="H349" s="32"/>
      <c r="I349" s="32"/>
      <c r="J349" s="32"/>
      <c r="K349" s="32"/>
      <c r="L349" s="788"/>
    </row>
    <row r="350" spans="1:16" s="25" customFormat="1" ht="18.75" customHeight="1" x14ac:dyDescent="0.3">
      <c r="B350" s="20"/>
      <c r="C350" s="20"/>
      <c r="E350" s="603" t="s">
        <v>116</v>
      </c>
      <c r="F350" s="606"/>
      <c r="G350" s="257"/>
      <c r="H350" s="32"/>
      <c r="I350" s="32"/>
      <c r="J350" s="257"/>
      <c r="K350" s="604" t="s">
        <v>116</v>
      </c>
      <c r="L350" s="789"/>
      <c r="M350" s="603"/>
      <c r="N350" s="603"/>
      <c r="O350" s="603"/>
      <c r="P350" s="603"/>
    </row>
    <row r="351" spans="1:16" s="25" customFormat="1" ht="18.75" customHeight="1" x14ac:dyDescent="0.3">
      <c r="B351" s="20"/>
      <c r="C351" s="20"/>
      <c r="E351" s="603" t="s">
        <v>134</v>
      </c>
      <c r="F351" s="606"/>
      <c r="G351" s="257"/>
      <c r="H351" s="32"/>
      <c r="I351" s="32"/>
      <c r="J351" s="257"/>
      <c r="K351" s="604" t="s">
        <v>134</v>
      </c>
      <c r="L351" s="789"/>
      <c r="M351" s="603"/>
      <c r="N351" s="603"/>
      <c r="O351" s="603"/>
      <c r="P351" s="603"/>
    </row>
    <row r="352" spans="1:16" s="25" customFormat="1" ht="18.75" customHeight="1" x14ac:dyDescent="0.3">
      <c r="B352" s="20"/>
      <c r="C352" s="20"/>
      <c r="E352" s="603" t="s">
        <v>117</v>
      </c>
      <c r="F352" s="606"/>
      <c r="G352" s="257"/>
      <c r="H352" s="32"/>
      <c r="I352" s="32"/>
      <c r="J352" s="257"/>
      <c r="K352" s="604" t="s">
        <v>117</v>
      </c>
      <c r="L352" s="789"/>
      <c r="M352" s="603"/>
      <c r="N352" s="603"/>
      <c r="O352" s="603"/>
      <c r="P352" s="603"/>
    </row>
    <row r="353" spans="1:18" s="25" customFormat="1" ht="18.75" customHeight="1" x14ac:dyDescent="0.3">
      <c r="B353" s="20"/>
      <c r="C353" s="20"/>
      <c r="E353" s="603" t="s">
        <v>417</v>
      </c>
      <c r="F353" s="606"/>
      <c r="G353" s="257"/>
      <c r="H353" s="32"/>
      <c r="I353" s="32"/>
      <c r="J353" s="257"/>
      <c r="K353" s="604" t="s">
        <v>417</v>
      </c>
      <c r="L353" s="789"/>
      <c r="M353" s="603"/>
      <c r="N353" s="603"/>
      <c r="O353" s="603"/>
      <c r="P353" s="603"/>
    </row>
    <row r="354" spans="1:18" s="25" customFormat="1" ht="18.75" customHeight="1" x14ac:dyDescent="0.3">
      <c r="B354" s="20"/>
      <c r="C354" s="20"/>
      <c r="D354" s="20"/>
      <c r="E354" s="20"/>
      <c r="F354" s="656"/>
      <c r="G354" s="257"/>
      <c r="H354" s="1015" t="s">
        <v>460</v>
      </c>
      <c r="I354" s="32"/>
      <c r="J354" s="32"/>
      <c r="K354" s="32"/>
      <c r="L354" s="788"/>
    </row>
    <row r="355" spans="1:18" s="25" customFormat="1" ht="18.75" customHeight="1" x14ac:dyDescent="0.3">
      <c r="B355" s="20"/>
      <c r="C355" s="20"/>
      <c r="D355" s="20"/>
      <c r="E355" s="20"/>
      <c r="F355" s="656"/>
      <c r="G355" s="257"/>
      <c r="H355" s="32"/>
      <c r="I355" s="32"/>
      <c r="J355" s="32"/>
      <c r="K355" s="32"/>
      <c r="L355" s="788"/>
    </row>
    <row r="356" spans="1:18" s="25" customFormat="1" ht="18.75" customHeight="1" x14ac:dyDescent="0.3">
      <c r="B356" s="20"/>
      <c r="C356" s="20"/>
      <c r="D356" s="20"/>
      <c r="E356" s="20"/>
      <c r="F356" s="656"/>
      <c r="G356" s="257"/>
      <c r="H356" s="32"/>
      <c r="I356" s="32"/>
      <c r="J356" s="32"/>
      <c r="K356" s="32"/>
      <c r="L356" s="788"/>
    </row>
    <row r="357" spans="1:18" s="25" customFormat="1" ht="18.75" customHeight="1" x14ac:dyDescent="0.3">
      <c r="B357" s="1612" t="s">
        <v>119</v>
      </c>
      <c r="C357" s="1612"/>
      <c r="D357" s="1612"/>
      <c r="E357" s="26"/>
      <c r="F357" s="606"/>
      <c r="G357" s="257"/>
      <c r="H357" s="1605" t="s">
        <v>119</v>
      </c>
      <c r="I357" s="1605"/>
      <c r="J357" s="1605"/>
      <c r="K357" s="481"/>
      <c r="L357" s="788"/>
    </row>
    <row r="358" spans="1:18" s="25" customFormat="1" ht="18.75" customHeight="1" x14ac:dyDescent="0.3">
      <c r="B358" s="1610">
        <v>45363</v>
      </c>
      <c r="C358" s="1610"/>
      <c r="D358" s="1610"/>
      <c r="E358" s="27"/>
      <c r="F358" s="606"/>
      <c r="G358" s="257"/>
      <c r="H358" s="1606">
        <f>B358</f>
        <v>45363</v>
      </c>
      <c r="I358" s="1606"/>
      <c r="J358" s="1606"/>
      <c r="K358" s="482"/>
      <c r="L358" s="788"/>
    </row>
    <row r="359" spans="1:18" s="25" customFormat="1" ht="18.75" customHeight="1" x14ac:dyDescent="0.3">
      <c r="B359" s="20"/>
      <c r="C359" s="20"/>
      <c r="D359" s="20"/>
      <c r="E359" s="27"/>
      <c r="F359" s="606"/>
      <c r="G359" s="257"/>
      <c r="H359" s="32"/>
      <c r="I359" s="32"/>
      <c r="J359" s="32"/>
      <c r="K359" s="482"/>
      <c r="L359" s="788"/>
    </row>
    <row r="360" spans="1:18" s="25" customFormat="1" ht="18.75" customHeight="1" x14ac:dyDescent="0.3">
      <c r="B360" s="1088"/>
      <c r="C360" s="20"/>
      <c r="D360" s="20"/>
      <c r="E360" s="27"/>
      <c r="F360" s="606"/>
      <c r="G360" s="257"/>
      <c r="H360" s="1092"/>
      <c r="I360" s="32"/>
      <c r="J360" s="32"/>
      <c r="K360" s="482"/>
      <c r="L360" s="788"/>
    </row>
    <row r="361" spans="1:18" s="25" customFormat="1" ht="18.75" customHeight="1" x14ac:dyDescent="0.3">
      <c r="A361" s="28" t="s">
        <v>120</v>
      </c>
      <c r="B361" s="29" t="s">
        <v>121</v>
      </c>
      <c r="C361" s="1611" t="s">
        <v>122</v>
      </c>
      <c r="D361" s="1611"/>
      <c r="E361" s="1611"/>
      <c r="F361" s="606"/>
      <c r="G361" s="469" t="s">
        <v>120</v>
      </c>
      <c r="H361" s="475" t="s">
        <v>121</v>
      </c>
      <c r="I361" s="1604" t="s">
        <v>123</v>
      </c>
      <c r="J361" s="1604"/>
      <c r="K361" s="1604"/>
      <c r="L361" s="788"/>
    </row>
    <row r="362" spans="1:18" s="25" customFormat="1" ht="18.75" customHeight="1" x14ac:dyDescent="0.3">
      <c r="A362" s="28" t="s">
        <v>124</v>
      </c>
      <c r="B362" s="28" t="s">
        <v>265</v>
      </c>
      <c r="C362" s="29" t="s">
        <v>125</v>
      </c>
      <c r="D362" s="1089" t="s">
        <v>126</v>
      </c>
      <c r="E362" s="1089" t="s">
        <v>127</v>
      </c>
      <c r="F362" s="606"/>
      <c r="G362" s="469" t="s">
        <v>124</v>
      </c>
      <c r="H362" s="469" t="s">
        <v>265</v>
      </c>
      <c r="I362" s="475" t="s">
        <v>125</v>
      </c>
      <c r="J362" s="1091" t="s">
        <v>126</v>
      </c>
      <c r="K362" s="1091" t="s">
        <v>127</v>
      </c>
      <c r="L362" s="788"/>
    </row>
    <row r="363" spans="1:18" s="25" customFormat="1" x14ac:dyDescent="0.3">
      <c r="A363" s="1089" t="s">
        <v>8</v>
      </c>
      <c r="B363" s="6" t="s">
        <v>461</v>
      </c>
      <c r="C363" s="2" t="s">
        <v>251</v>
      </c>
      <c r="D363" s="3">
        <v>50</v>
      </c>
      <c r="E363" s="3">
        <v>177.1</v>
      </c>
      <c r="F363" s="606"/>
      <c r="G363" s="1091">
        <v>2</v>
      </c>
      <c r="H363" s="13" t="s">
        <v>94</v>
      </c>
      <c r="I363" s="14" t="s">
        <v>5</v>
      </c>
      <c r="J363" s="15">
        <v>50</v>
      </c>
      <c r="K363" s="15">
        <v>177.1</v>
      </c>
      <c r="L363" s="788"/>
    </row>
    <row r="364" spans="1:18" s="25" customFormat="1" x14ac:dyDescent="0.3">
      <c r="A364" s="1089" t="s">
        <v>3</v>
      </c>
      <c r="B364" s="6" t="s">
        <v>43</v>
      </c>
      <c r="C364" s="2" t="s">
        <v>17</v>
      </c>
      <c r="D364" s="3">
        <v>45</v>
      </c>
      <c r="E364" s="3">
        <v>242.70999999999998</v>
      </c>
      <c r="F364" s="606"/>
      <c r="G364" s="1091">
        <v>3</v>
      </c>
      <c r="H364" s="13" t="s">
        <v>43</v>
      </c>
      <c r="I364" s="14" t="s">
        <v>44</v>
      </c>
      <c r="J364" s="15">
        <v>51</v>
      </c>
      <c r="K364" s="15">
        <v>298.71999999999997</v>
      </c>
      <c r="L364" s="788"/>
    </row>
    <row r="365" spans="1:18" s="50" customFormat="1" x14ac:dyDescent="0.3">
      <c r="A365" s="1089" t="s">
        <v>0</v>
      </c>
      <c r="B365" s="6" t="s">
        <v>114</v>
      </c>
      <c r="C365" s="2" t="s">
        <v>2</v>
      </c>
      <c r="D365" s="3">
        <v>6</v>
      </c>
      <c r="E365" s="3">
        <v>28</v>
      </c>
      <c r="F365" s="606"/>
      <c r="G365" s="1091" t="s">
        <v>23</v>
      </c>
      <c r="H365" s="13" t="s">
        <v>114</v>
      </c>
      <c r="I365" s="14" t="s">
        <v>2</v>
      </c>
      <c r="J365" s="15">
        <v>6</v>
      </c>
      <c r="K365" s="15">
        <v>28</v>
      </c>
      <c r="L365" s="788"/>
      <c r="M365" s="25"/>
      <c r="N365" s="25"/>
      <c r="O365" s="25"/>
      <c r="P365" s="25"/>
      <c r="Q365" s="25"/>
      <c r="R365" s="25"/>
    </row>
    <row r="366" spans="1:18" s="50" customFormat="1" x14ac:dyDescent="0.3">
      <c r="A366" s="1089" t="s">
        <v>77</v>
      </c>
      <c r="B366" s="6" t="s">
        <v>107</v>
      </c>
      <c r="C366" s="2" t="s">
        <v>14</v>
      </c>
      <c r="D366" s="3">
        <v>3.4</v>
      </c>
      <c r="E366" s="3">
        <v>93.2</v>
      </c>
      <c r="F366" s="605"/>
      <c r="G366" s="1091" t="s">
        <v>77</v>
      </c>
      <c r="H366" s="13" t="s">
        <v>107</v>
      </c>
      <c r="I366" s="14" t="s">
        <v>14</v>
      </c>
      <c r="J366" s="15">
        <v>3.4</v>
      </c>
      <c r="K366" s="15">
        <v>93.2</v>
      </c>
      <c r="L366" s="786"/>
    </row>
    <row r="367" spans="1:18" s="25" customFormat="1" x14ac:dyDescent="0.3">
      <c r="A367" s="5">
        <v>5</v>
      </c>
      <c r="B367" s="6" t="s">
        <v>93</v>
      </c>
      <c r="C367" s="2" t="s">
        <v>2</v>
      </c>
      <c r="D367" s="3">
        <v>75</v>
      </c>
      <c r="E367" s="3">
        <v>92</v>
      </c>
      <c r="F367" s="606"/>
      <c r="G367" s="12">
        <v>5</v>
      </c>
      <c r="H367" s="13" t="s">
        <v>93</v>
      </c>
      <c r="I367" s="14" t="s">
        <v>2</v>
      </c>
      <c r="J367" s="15">
        <v>75</v>
      </c>
      <c r="K367" s="15">
        <v>92</v>
      </c>
      <c r="L367" s="788"/>
    </row>
    <row r="368" spans="1:18" s="25" customFormat="1" ht="19.5" customHeight="1" x14ac:dyDescent="0.3">
      <c r="A368" s="5">
        <v>6</v>
      </c>
      <c r="B368" s="6" t="s">
        <v>80</v>
      </c>
      <c r="C368" s="2" t="s">
        <v>5</v>
      </c>
      <c r="D368" s="3">
        <v>30</v>
      </c>
      <c r="E368" s="3">
        <v>124.6</v>
      </c>
      <c r="F368" s="606"/>
      <c r="G368" s="1091" t="s">
        <v>51</v>
      </c>
      <c r="H368" s="13" t="s">
        <v>80</v>
      </c>
      <c r="I368" s="14" t="s">
        <v>5</v>
      </c>
      <c r="J368" s="15">
        <v>30</v>
      </c>
      <c r="K368" s="15">
        <v>124.6</v>
      </c>
      <c r="L368" s="788"/>
    </row>
    <row r="369" spans="1:12" s="25" customFormat="1" x14ac:dyDescent="0.3">
      <c r="A369" s="5"/>
      <c r="B369" s="6"/>
      <c r="C369" s="2"/>
      <c r="D369" s="3"/>
      <c r="E369" s="3"/>
      <c r="F369" s="605"/>
      <c r="G369" s="12"/>
      <c r="H369" s="13"/>
      <c r="I369" s="14"/>
      <c r="J369" s="15"/>
      <c r="K369" s="15"/>
      <c r="L369" s="788"/>
    </row>
    <row r="370" spans="1:12" s="25" customFormat="1" x14ac:dyDescent="0.3">
      <c r="A370" s="5"/>
      <c r="B370" s="6"/>
      <c r="C370" s="2"/>
      <c r="D370" s="3"/>
      <c r="E370" s="3"/>
      <c r="F370" s="605"/>
      <c r="G370" s="12"/>
      <c r="H370" s="13"/>
      <c r="I370" s="14"/>
      <c r="J370" s="15"/>
      <c r="K370" s="15"/>
      <c r="L370" s="788"/>
    </row>
    <row r="371" spans="1:12" s="25" customFormat="1" x14ac:dyDescent="0.3">
      <c r="A371" s="5"/>
      <c r="B371" s="6"/>
      <c r="C371" s="2" t="s">
        <v>128</v>
      </c>
      <c r="D371" s="3">
        <f>SUM(D363:D369)</f>
        <v>209.4</v>
      </c>
      <c r="E371" s="3">
        <f>SUM(E363:E369)</f>
        <v>757.61</v>
      </c>
      <c r="F371" s="605"/>
      <c r="G371" s="12"/>
      <c r="H371" s="13"/>
      <c r="I371" s="14" t="s">
        <v>128</v>
      </c>
      <c r="J371" s="15">
        <f>SUM(J363:J369)</f>
        <v>215.4</v>
      </c>
      <c r="K371" s="15">
        <f>SUM(K363:K369)</f>
        <v>813.62</v>
      </c>
      <c r="L371" s="788"/>
    </row>
    <row r="372" spans="1:12" s="25" customFormat="1" hidden="1" x14ac:dyDescent="0.3">
      <c r="A372" s="5"/>
      <c r="B372" s="6"/>
      <c r="C372" s="2"/>
      <c r="D372" s="3"/>
      <c r="E372" s="3"/>
      <c r="F372" s="605"/>
      <c r="G372" s="12"/>
      <c r="H372" s="13"/>
      <c r="I372" s="14"/>
      <c r="J372" s="15"/>
      <c r="K372" s="15"/>
      <c r="L372" s="788"/>
    </row>
    <row r="373" spans="1:12" s="25" customFormat="1" hidden="1" x14ac:dyDescent="0.3">
      <c r="A373" s="5">
        <v>1</v>
      </c>
      <c r="B373" s="6" t="s">
        <v>1</v>
      </c>
      <c r="C373" s="2" t="s">
        <v>5</v>
      </c>
      <c r="D373" s="3">
        <v>200</v>
      </c>
      <c r="E373" s="3">
        <v>86</v>
      </c>
      <c r="F373" s="605"/>
      <c r="G373" s="12">
        <v>1</v>
      </c>
      <c r="H373" s="13" t="s">
        <v>1</v>
      </c>
      <c r="I373" s="14" t="s">
        <v>5</v>
      </c>
      <c r="J373" s="15">
        <v>200</v>
      </c>
      <c r="K373" s="15">
        <v>86</v>
      </c>
      <c r="L373" s="788"/>
    </row>
    <row r="374" spans="1:12" s="25" customFormat="1" hidden="1" x14ac:dyDescent="0.3">
      <c r="A374" s="5">
        <v>2</v>
      </c>
      <c r="B374" s="6" t="s">
        <v>238</v>
      </c>
      <c r="C374" s="2" t="s">
        <v>251</v>
      </c>
      <c r="D374" s="3">
        <v>225</v>
      </c>
      <c r="E374" s="3">
        <v>114</v>
      </c>
      <c r="F374" s="605"/>
      <c r="G374" s="12">
        <v>2</v>
      </c>
      <c r="H374" s="13" t="s">
        <v>238</v>
      </c>
      <c r="I374" s="14" t="s">
        <v>251</v>
      </c>
      <c r="J374" s="15">
        <v>225</v>
      </c>
      <c r="K374" s="15">
        <v>114</v>
      </c>
      <c r="L374" s="788"/>
    </row>
    <row r="375" spans="1:12" s="25" customFormat="1" hidden="1" x14ac:dyDescent="0.3">
      <c r="A375" s="5">
        <v>3</v>
      </c>
      <c r="B375" s="6" t="s">
        <v>93</v>
      </c>
      <c r="C375" s="2" t="s">
        <v>5</v>
      </c>
      <c r="D375" s="3">
        <v>135</v>
      </c>
      <c r="E375" s="3">
        <v>94.25</v>
      </c>
      <c r="F375" s="605"/>
      <c r="G375" s="12">
        <v>3</v>
      </c>
      <c r="H375" s="13" t="s">
        <v>93</v>
      </c>
      <c r="I375" s="14" t="s">
        <v>5</v>
      </c>
      <c r="J375" s="15">
        <v>135</v>
      </c>
      <c r="K375" s="15">
        <v>94.25</v>
      </c>
      <c r="L375" s="788"/>
    </row>
    <row r="376" spans="1:12" s="25" customFormat="1" hidden="1" x14ac:dyDescent="0.3">
      <c r="A376" s="5">
        <v>4</v>
      </c>
      <c r="B376" s="6" t="s">
        <v>253</v>
      </c>
      <c r="C376" s="2" t="s">
        <v>218</v>
      </c>
      <c r="D376" s="3">
        <v>125</v>
      </c>
      <c r="E376" s="3">
        <v>146.4</v>
      </c>
      <c r="F376" s="605"/>
      <c r="G376" s="12">
        <v>4</v>
      </c>
      <c r="H376" s="13" t="s">
        <v>253</v>
      </c>
      <c r="I376" s="14" t="s">
        <v>218</v>
      </c>
      <c r="J376" s="15">
        <v>125</v>
      </c>
      <c r="K376" s="15">
        <v>146.4</v>
      </c>
      <c r="L376" s="788"/>
    </row>
    <row r="377" spans="1:12" s="25" customFormat="1" hidden="1" x14ac:dyDescent="0.3">
      <c r="A377" s="5">
        <v>5</v>
      </c>
      <c r="B377" s="6" t="s">
        <v>255</v>
      </c>
      <c r="C377" s="2" t="s">
        <v>218</v>
      </c>
      <c r="D377" s="3">
        <v>80</v>
      </c>
      <c r="E377" s="3">
        <v>105.16</v>
      </c>
      <c r="F377" s="605"/>
      <c r="G377" s="12">
        <v>5</v>
      </c>
      <c r="H377" s="13" t="s">
        <v>255</v>
      </c>
      <c r="I377" s="14" t="s">
        <v>218</v>
      </c>
      <c r="J377" s="15">
        <v>80</v>
      </c>
      <c r="K377" s="15">
        <v>105.16</v>
      </c>
      <c r="L377" s="788"/>
    </row>
    <row r="378" spans="1:12" s="25" customFormat="1" hidden="1" x14ac:dyDescent="0.3">
      <c r="A378" s="5">
        <v>6</v>
      </c>
      <c r="B378" s="6" t="s">
        <v>252</v>
      </c>
      <c r="C378" s="2" t="s">
        <v>251</v>
      </c>
      <c r="D378" s="3">
        <v>105</v>
      </c>
      <c r="E378" s="3">
        <v>142</v>
      </c>
      <c r="F378" s="605"/>
      <c r="G378" s="12">
        <v>6</v>
      </c>
      <c r="H378" s="13" t="s">
        <v>252</v>
      </c>
      <c r="I378" s="14" t="s">
        <v>251</v>
      </c>
      <c r="J378" s="15">
        <v>105</v>
      </c>
      <c r="K378" s="15">
        <v>142</v>
      </c>
      <c r="L378" s="788"/>
    </row>
    <row r="379" spans="1:12" s="25" customFormat="1" hidden="1" x14ac:dyDescent="0.3">
      <c r="A379" s="5">
        <v>7</v>
      </c>
      <c r="B379" s="6" t="s">
        <v>254</v>
      </c>
      <c r="C379" s="2" t="s">
        <v>218</v>
      </c>
      <c r="D379" s="3">
        <v>120</v>
      </c>
      <c r="E379" s="3">
        <v>144</v>
      </c>
      <c r="F379" s="605"/>
      <c r="G379" s="12">
        <v>7</v>
      </c>
      <c r="H379" s="13" t="s">
        <v>254</v>
      </c>
      <c r="I379" s="14" t="s">
        <v>218</v>
      </c>
      <c r="J379" s="15">
        <v>120</v>
      </c>
      <c r="K379" s="15">
        <v>144</v>
      </c>
      <c r="L379" s="788"/>
    </row>
    <row r="380" spans="1:12" s="25" customFormat="1" hidden="1" x14ac:dyDescent="0.3">
      <c r="A380" s="5">
        <v>8</v>
      </c>
      <c r="B380" s="6" t="s">
        <v>31</v>
      </c>
      <c r="C380" s="2" t="s">
        <v>5</v>
      </c>
      <c r="D380" s="3">
        <v>55</v>
      </c>
      <c r="E380" s="3">
        <v>88</v>
      </c>
      <c r="F380" s="605"/>
      <c r="G380" s="12">
        <v>8</v>
      </c>
      <c r="H380" s="13" t="s">
        <v>31</v>
      </c>
      <c r="I380" s="14" t="s">
        <v>5</v>
      </c>
      <c r="J380" s="15">
        <v>55</v>
      </c>
      <c r="K380" s="15">
        <v>88</v>
      </c>
      <c r="L380" s="788"/>
    </row>
    <row r="381" spans="1:12" s="50" customFormat="1" hidden="1" x14ac:dyDescent="0.3">
      <c r="A381" s="1089"/>
      <c r="B381" s="1"/>
      <c r="C381" s="1089"/>
      <c r="D381" s="7"/>
      <c r="E381" s="7"/>
      <c r="F381" s="605"/>
      <c r="G381" s="1091"/>
      <c r="H381" s="467"/>
      <c r="I381" s="1091"/>
      <c r="J381" s="468"/>
      <c r="K381" s="468"/>
      <c r="L381" s="792"/>
    </row>
    <row r="382" spans="1:12" s="25" customFormat="1" hidden="1" x14ac:dyDescent="0.3">
      <c r="A382" s="5"/>
      <c r="B382" s="6"/>
      <c r="C382" s="2" t="s">
        <v>128</v>
      </c>
      <c r="D382" s="3">
        <v>1045</v>
      </c>
      <c r="E382" s="3">
        <v>919.81</v>
      </c>
      <c r="F382" s="605"/>
      <c r="G382" s="12"/>
      <c r="H382" s="13"/>
      <c r="I382" s="14" t="s">
        <v>128</v>
      </c>
      <c r="J382" s="15">
        <v>1045</v>
      </c>
      <c r="K382" s="15">
        <v>919.81</v>
      </c>
      <c r="L382" s="788"/>
    </row>
    <row r="383" spans="1:12" s="25" customFormat="1" hidden="1" x14ac:dyDescent="0.3">
      <c r="A383" s="5"/>
      <c r="B383" s="6"/>
      <c r="C383" s="2"/>
      <c r="D383" s="3"/>
      <c r="E383" s="3"/>
      <c r="F383" s="605"/>
      <c r="G383" s="12"/>
      <c r="H383" s="13"/>
      <c r="I383" s="14"/>
      <c r="J383" s="15"/>
      <c r="K383" s="15"/>
      <c r="L383" s="788"/>
    </row>
    <row r="384" spans="1:12" s="25" customFormat="1" x14ac:dyDescent="0.3">
      <c r="A384" s="5"/>
      <c r="B384" s="6"/>
      <c r="C384" s="2"/>
      <c r="D384" s="3"/>
      <c r="E384" s="3"/>
      <c r="F384" s="605"/>
      <c r="G384" s="12"/>
      <c r="H384" s="13"/>
      <c r="I384" s="14"/>
      <c r="J384" s="15"/>
      <c r="K384" s="15"/>
      <c r="L384" s="788"/>
    </row>
    <row r="385" spans="1:12" s="25" customFormat="1" x14ac:dyDescent="0.3">
      <c r="A385" s="5"/>
      <c r="B385" s="6"/>
      <c r="C385" s="2"/>
      <c r="D385" s="3"/>
      <c r="E385" s="3"/>
      <c r="F385" s="605"/>
      <c r="G385" s="12"/>
      <c r="H385" s="13"/>
      <c r="I385" s="14"/>
      <c r="J385" s="15"/>
      <c r="K385" s="15"/>
      <c r="L385" s="788"/>
    </row>
    <row r="386" spans="1:12" s="25" customFormat="1" x14ac:dyDescent="0.3">
      <c r="A386" s="28" t="s">
        <v>124</v>
      </c>
      <c r="B386" s="3" t="s">
        <v>259</v>
      </c>
      <c r="C386" s="2" t="s">
        <v>125</v>
      </c>
      <c r="D386" s="3" t="s">
        <v>126</v>
      </c>
      <c r="E386" s="3" t="s">
        <v>127</v>
      </c>
      <c r="F386" s="605"/>
      <c r="G386" s="469" t="s">
        <v>124</v>
      </c>
      <c r="H386" s="15" t="s">
        <v>247</v>
      </c>
      <c r="I386" s="14" t="s">
        <v>125</v>
      </c>
      <c r="J386" s="15" t="s">
        <v>126</v>
      </c>
      <c r="K386" s="15" t="s">
        <v>127</v>
      </c>
      <c r="L386" s="788"/>
    </row>
    <row r="387" spans="1:12" s="25" customFormat="1" x14ac:dyDescent="0.3">
      <c r="A387" s="1089" t="s">
        <v>8</v>
      </c>
      <c r="B387" s="6" t="s">
        <v>276</v>
      </c>
      <c r="C387" s="2" t="s">
        <v>147</v>
      </c>
      <c r="D387" s="3">
        <v>60</v>
      </c>
      <c r="E387" s="3">
        <v>134.75</v>
      </c>
      <c r="F387" s="606"/>
      <c r="G387" s="1091" t="s">
        <v>8</v>
      </c>
      <c r="H387" s="13" t="s">
        <v>276</v>
      </c>
      <c r="I387" s="14" t="s">
        <v>147</v>
      </c>
      <c r="J387" s="15">
        <v>60</v>
      </c>
      <c r="K387" s="15">
        <v>134.75</v>
      </c>
      <c r="L387" s="788"/>
    </row>
    <row r="388" spans="1:12" s="8" customFormat="1" x14ac:dyDescent="0.3">
      <c r="A388" s="1089" t="s">
        <v>3</v>
      </c>
      <c r="B388" s="6" t="s">
        <v>180</v>
      </c>
      <c r="C388" s="2" t="s">
        <v>7</v>
      </c>
      <c r="D388" s="3">
        <v>50</v>
      </c>
      <c r="E388" s="3">
        <v>196.125</v>
      </c>
      <c r="F388" s="606"/>
      <c r="G388" s="1091" t="s">
        <v>3</v>
      </c>
      <c r="H388" s="13" t="s">
        <v>180</v>
      </c>
      <c r="I388" s="14" t="s">
        <v>7</v>
      </c>
      <c r="J388" s="15">
        <v>50</v>
      </c>
      <c r="K388" s="15">
        <v>196.125</v>
      </c>
      <c r="L388" s="786"/>
    </row>
    <row r="389" spans="1:12" s="50" customFormat="1" x14ac:dyDescent="0.3">
      <c r="A389" s="1089" t="s">
        <v>0</v>
      </c>
      <c r="B389" s="6" t="s">
        <v>61</v>
      </c>
      <c r="C389" s="2" t="s">
        <v>17</v>
      </c>
      <c r="D389" s="3">
        <v>20</v>
      </c>
      <c r="E389" s="3">
        <v>228.14999999999998</v>
      </c>
      <c r="F389" s="656"/>
      <c r="G389" s="1091" t="s">
        <v>0</v>
      </c>
      <c r="H389" s="13" t="s">
        <v>61</v>
      </c>
      <c r="I389" s="14" t="s">
        <v>44</v>
      </c>
      <c r="J389" s="15">
        <v>25</v>
      </c>
      <c r="K389" s="15">
        <v>273.77999999999997</v>
      </c>
      <c r="L389" s="786"/>
    </row>
    <row r="390" spans="1:12" s="25" customFormat="1" x14ac:dyDescent="0.3">
      <c r="A390" s="1089" t="s">
        <v>77</v>
      </c>
      <c r="B390" s="6" t="s">
        <v>113</v>
      </c>
      <c r="C390" s="2" t="s">
        <v>2</v>
      </c>
      <c r="D390" s="3">
        <v>15</v>
      </c>
      <c r="E390" s="3">
        <v>94.2</v>
      </c>
      <c r="F390" s="606"/>
      <c r="G390" s="1091" t="s">
        <v>77</v>
      </c>
      <c r="H390" s="13" t="s">
        <v>113</v>
      </c>
      <c r="I390" s="14" t="s">
        <v>2</v>
      </c>
      <c r="J390" s="15">
        <v>15</v>
      </c>
      <c r="K390" s="15">
        <v>94.2</v>
      </c>
      <c r="L390" s="788"/>
    </row>
    <row r="391" spans="1:12" s="50" customFormat="1" x14ac:dyDescent="0.3">
      <c r="A391" s="1089" t="s">
        <v>23</v>
      </c>
      <c r="B391" s="6" t="s">
        <v>107</v>
      </c>
      <c r="C391" s="2" t="s">
        <v>14</v>
      </c>
      <c r="D391" s="3">
        <v>3.4</v>
      </c>
      <c r="E391" s="3">
        <v>93.2</v>
      </c>
      <c r="F391" s="605"/>
      <c r="G391" s="1091" t="s">
        <v>23</v>
      </c>
      <c r="H391" s="13" t="s">
        <v>107</v>
      </c>
      <c r="I391" s="14" t="s">
        <v>14</v>
      </c>
      <c r="J391" s="15">
        <v>3.4</v>
      </c>
      <c r="K391" s="15">
        <v>93.2</v>
      </c>
      <c r="L391" s="786"/>
    </row>
    <row r="392" spans="1:12" s="25" customFormat="1" ht="19.5" customHeight="1" x14ac:dyDescent="0.3">
      <c r="A392" s="1089" t="s">
        <v>51</v>
      </c>
      <c r="B392" s="6" t="s">
        <v>108</v>
      </c>
      <c r="C392" s="2" t="s">
        <v>65</v>
      </c>
      <c r="D392" s="3">
        <v>1.2</v>
      </c>
      <c r="E392" s="3">
        <v>21.5</v>
      </c>
      <c r="F392" s="656"/>
      <c r="G392" s="1091" t="s">
        <v>15</v>
      </c>
      <c r="H392" s="13" t="s">
        <v>108</v>
      </c>
      <c r="I392" s="14" t="s">
        <v>65</v>
      </c>
      <c r="J392" s="15">
        <v>1.2</v>
      </c>
      <c r="K392" s="15">
        <v>21.5</v>
      </c>
      <c r="L392" s="788"/>
    </row>
    <row r="393" spans="1:12" s="25" customFormat="1" x14ac:dyDescent="0.3">
      <c r="A393" s="5" t="s">
        <v>15</v>
      </c>
      <c r="B393" s="6" t="s">
        <v>225</v>
      </c>
      <c r="C393" s="2" t="s">
        <v>5</v>
      </c>
      <c r="D393" s="3">
        <v>50</v>
      </c>
      <c r="E393" s="3">
        <v>133.5</v>
      </c>
      <c r="F393" s="656"/>
      <c r="G393" s="12" t="s">
        <v>53</v>
      </c>
      <c r="H393" s="13" t="s">
        <v>433</v>
      </c>
      <c r="I393" s="14" t="s">
        <v>5</v>
      </c>
      <c r="J393" s="15">
        <v>50</v>
      </c>
      <c r="K393" s="15">
        <v>133.5</v>
      </c>
      <c r="L393" s="788"/>
    </row>
    <row r="394" spans="1:12" s="50" customFormat="1" x14ac:dyDescent="0.3">
      <c r="A394" s="5"/>
      <c r="B394" s="6"/>
      <c r="C394" s="2"/>
      <c r="D394" s="3"/>
      <c r="E394" s="3"/>
      <c r="F394" s="657"/>
      <c r="G394" s="12"/>
      <c r="H394" s="13"/>
      <c r="I394" s="14"/>
      <c r="J394" s="15"/>
      <c r="K394" s="15"/>
      <c r="L394" s="792"/>
    </row>
    <row r="395" spans="1:12" s="50" customFormat="1" x14ac:dyDescent="0.3">
      <c r="A395" s="5"/>
      <c r="B395" s="6"/>
      <c r="C395" s="2"/>
      <c r="D395" s="3"/>
      <c r="E395" s="3"/>
      <c r="F395" s="657"/>
      <c r="G395" s="12"/>
      <c r="H395" s="13"/>
      <c r="I395" s="14"/>
      <c r="J395" s="15"/>
      <c r="K395" s="15"/>
      <c r="L395" s="792"/>
    </row>
    <row r="396" spans="1:12" s="25" customFormat="1" x14ac:dyDescent="0.3">
      <c r="A396" s="1089"/>
      <c r="B396" s="6"/>
      <c r="C396" s="2" t="s">
        <v>128</v>
      </c>
      <c r="D396" s="3">
        <f>SUM(D387:D395)</f>
        <v>199.6</v>
      </c>
      <c r="E396" s="3">
        <f>SUM(E387:E395)</f>
        <v>901.42500000000007</v>
      </c>
      <c r="F396" s="657"/>
      <c r="G396" s="1091"/>
      <c r="H396" s="13"/>
      <c r="I396" s="14" t="s">
        <v>128</v>
      </c>
      <c r="J396" s="15">
        <f>SUM(J387:J395)</f>
        <v>204.6</v>
      </c>
      <c r="K396" s="15">
        <f>SUM(K387:K395)</f>
        <v>947.05500000000006</v>
      </c>
      <c r="L396" s="788"/>
    </row>
    <row r="397" spans="1:12" s="25" customFormat="1" x14ac:dyDescent="0.3">
      <c r="A397" s="5"/>
      <c r="B397" s="6"/>
      <c r="C397" s="2"/>
      <c r="D397" s="3"/>
      <c r="E397" s="3"/>
      <c r="F397" s="657"/>
      <c r="G397" s="12"/>
      <c r="H397" s="13"/>
      <c r="I397" s="14"/>
      <c r="J397" s="15"/>
      <c r="K397" s="15"/>
      <c r="L397" s="788"/>
    </row>
    <row r="398" spans="1:12" s="25" customFormat="1" x14ac:dyDescent="0.3">
      <c r="A398" s="5"/>
      <c r="B398" s="6"/>
      <c r="C398" s="2"/>
      <c r="D398" s="3"/>
      <c r="E398" s="3"/>
      <c r="F398" s="657"/>
      <c r="G398" s="12"/>
      <c r="H398" s="13"/>
      <c r="I398" s="14"/>
      <c r="J398" s="15"/>
      <c r="K398" s="15"/>
      <c r="L398" s="788"/>
    </row>
    <row r="399" spans="1:12" s="25" customFormat="1" x14ac:dyDescent="0.3">
      <c r="A399" s="1089"/>
      <c r="B399" s="6"/>
      <c r="C399" s="2" t="s">
        <v>136</v>
      </c>
      <c r="D399" s="3">
        <f>+D396+D371</f>
        <v>409</v>
      </c>
      <c r="E399" s="3">
        <f>+E396+E371</f>
        <v>1659.0350000000001</v>
      </c>
      <c r="F399" s="657"/>
      <c r="G399" s="15"/>
      <c r="H399" s="15"/>
      <c r="I399" s="15" t="s">
        <v>136</v>
      </c>
      <c r="J399" s="15">
        <f>+J396+J371</f>
        <v>420</v>
      </c>
      <c r="K399" s="15">
        <f>+K396+K371</f>
        <v>1760.6750000000002</v>
      </c>
      <c r="L399" s="788"/>
    </row>
    <row r="400" spans="1:12" s="25" customFormat="1" ht="18.75" customHeight="1" x14ac:dyDescent="0.3">
      <c r="B400" s="20"/>
      <c r="C400" s="20"/>
      <c r="E400" s="24"/>
      <c r="F400" s="657"/>
      <c r="G400" s="257"/>
      <c r="H400" s="32"/>
      <c r="I400" s="32"/>
      <c r="J400" s="257"/>
      <c r="K400" s="478"/>
      <c r="L400" s="788"/>
    </row>
    <row r="401" spans="1:16" s="25" customFormat="1" ht="18.75" customHeight="1" x14ac:dyDescent="0.3">
      <c r="B401" s="20"/>
      <c r="C401" s="20"/>
      <c r="E401" s="24"/>
      <c r="F401" s="606"/>
      <c r="G401" s="257"/>
      <c r="H401" s="32"/>
      <c r="I401" s="32"/>
      <c r="J401" s="257"/>
      <c r="K401" s="478"/>
      <c r="L401" s="788"/>
    </row>
    <row r="402" spans="1:16" s="25" customFormat="1" x14ac:dyDescent="0.3">
      <c r="A402" s="461"/>
      <c r="B402" s="461"/>
      <c r="C402" s="461"/>
      <c r="D402" s="461"/>
      <c r="E402" s="461"/>
      <c r="F402" s="660"/>
      <c r="G402" s="259"/>
      <c r="H402" s="473"/>
      <c r="I402" s="473"/>
      <c r="J402" s="473"/>
      <c r="K402" s="473"/>
      <c r="L402" s="788"/>
    </row>
    <row r="403" spans="1:16" s="25" customFormat="1" x14ac:dyDescent="0.3">
      <c r="A403" s="461"/>
      <c r="B403" s="36"/>
      <c r="C403" s="462"/>
      <c r="D403" s="463"/>
      <c r="E403" s="463"/>
      <c r="F403" s="659"/>
      <c r="G403" s="473"/>
      <c r="H403" s="473"/>
      <c r="I403" s="473"/>
      <c r="J403" s="473"/>
      <c r="K403" s="473"/>
      <c r="L403" s="788"/>
    </row>
    <row r="404" spans="1:16" s="25" customFormat="1" ht="18.75" customHeight="1" x14ac:dyDescent="0.3">
      <c r="B404" s="37" t="s">
        <v>130</v>
      </c>
      <c r="D404" s="94" t="s">
        <v>131</v>
      </c>
      <c r="E404" s="20"/>
      <c r="F404" s="606"/>
      <c r="G404" s="257"/>
      <c r="H404" s="260" t="s">
        <v>130</v>
      </c>
      <c r="I404" s="257"/>
      <c r="J404" s="261" t="s">
        <v>131</v>
      </c>
      <c r="K404" s="32"/>
      <c r="L404" s="788"/>
    </row>
    <row r="405" spans="1:16" s="25" customFormat="1" ht="51.75" customHeight="1" x14ac:dyDescent="0.3">
      <c r="B405" s="38" t="s">
        <v>132</v>
      </c>
      <c r="D405" s="38" t="s">
        <v>140</v>
      </c>
      <c r="E405" s="39"/>
      <c r="F405" s="606"/>
      <c r="G405" s="257"/>
      <c r="H405" s="262" t="s">
        <v>139</v>
      </c>
      <c r="I405" s="257"/>
      <c r="J405" s="262" t="s">
        <v>140</v>
      </c>
      <c r="K405" s="263"/>
      <c r="L405" s="788"/>
    </row>
    <row r="406" spans="1:16" s="25" customFormat="1" ht="22.5" customHeight="1" x14ac:dyDescent="0.3">
      <c r="B406" s="38"/>
      <c r="D406" s="38"/>
      <c r="E406" s="39"/>
      <c r="F406" s="606"/>
      <c r="G406" s="262"/>
      <c r="H406" s="257"/>
      <c r="I406" s="262"/>
      <c r="J406" s="263"/>
      <c r="K406" s="262"/>
      <c r="L406" s="788"/>
    </row>
    <row r="407" spans="1:16" x14ac:dyDescent="0.3">
      <c r="A407" s="848"/>
      <c r="B407" s="849"/>
      <c r="C407" s="849"/>
      <c r="D407" s="849"/>
      <c r="E407" s="849"/>
      <c r="F407" s="853"/>
      <c r="G407" s="848"/>
      <c r="H407" s="849"/>
      <c r="I407" s="849"/>
      <c r="J407" s="849"/>
      <c r="K407" s="849"/>
    </row>
    <row r="408" spans="1:16" s="25" customFormat="1" ht="18.75" customHeight="1" x14ac:dyDescent="0.3">
      <c r="A408" s="96"/>
      <c r="B408" s="19"/>
      <c r="C408" s="19"/>
      <c r="D408" s="19"/>
      <c r="E408" s="19"/>
      <c r="F408" s="656"/>
      <c r="G408" s="96"/>
      <c r="H408" s="19"/>
      <c r="I408" s="19"/>
      <c r="J408" s="19"/>
      <c r="K408" s="19"/>
      <c r="L408" s="788"/>
    </row>
    <row r="409" spans="1:16" x14ac:dyDescent="0.3">
      <c r="A409" s="25"/>
      <c r="G409" s="25"/>
    </row>
    <row r="410" spans="1:16" s="25" customFormat="1" ht="18.75" customHeight="1" x14ac:dyDescent="0.3">
      <c r="B410" s="22" t="s">
        <v>115</v>
      </c>
      <c r="C410" s="20"/>
      <c r="D410" s="20"/>
      <c r="E410" s="20"/>
      <c r="F410" s="656"/>
      <c r="G410" s="257"/>
      <c r="H410" s="476" t="s">
        <v>115</v>
      </c>
      <c r="I410" s="32"/>
      <c r="J410" s="32"/>
      <c r="K410" s="32"/>
      <c r="L410" s="788"/>
    </row>
    <row r="411" spans="1:16" s="25" customFormat="1" ht="18.75" customHeight="1" x14ac:dyDescent="0.3">
      <c r="B411" s="22" t="s">
        <v>137</v>
      </c>
      <c r="C411" s="20"/>
      <c r="D411" s="20"/>
      <c r="E411" s="20"/>
      <c r="F411" s="606"/>
      <c r="G411" s="257"/>
      <c r="H411" s="476" t="s">
        <v>138</v>
      </c>
      <c r="I411" s="32"/>
      <c r="J411" s="32"/>
      <c r="K411" s="32"/>
      <c r="L411" s="788"/>
    </row>
    <row r="412" spans="1:16" s="25" customFormat="1" ht="18.75" customHeight="1" x14ac:dyDescent="0.3">
      <c r="B412" s="20"/>
      <c r="C412" s="20"/>
      <c r="D412" s="20"/>
      <c r="E412" s="20"/>
      <c r="F412" s="606"/>
      <c r="G412" s="257"/>
      <c r="H412" s="32"/>
      <c r="I412" s="32"/>
      <c r="J412" s="32"/>
      <c r="K412" s="32"/>
      <c r="L412" s="788"/>
    </row>
    <row r="413" spans="1:16" s="25" customFormat="1" ht="18.75" customHeight="1" x14ac:dyDescent="0.3">
      <c r="B413" s="20"/>
      <c r="C413" s="20"/>
      <c r="E413" s="603" t="s">
        <v>116</v>
      </c>
      <c r="F413" s="606"/>
      <c r="G413" s="257"/>
      <c r="H413" s="32"/>
      <c r="I413" s="32"/>
      <c r="J413" s="257"/>
      <c r="K413" s="604" t="s">
        <v>116</v>
      </c>
      <c r="L413" s="789"/>
      <c r="M413" s="603"/>
      <c r="N413" s="603"/>
      <c r="O413" s="603"/>
      <c r="P413" s="603"/>
    </row>
    <row r="414" spans="1:16" s="25" customFormat="1" ht="18.75" customHeight="1" x14ac:dyDescent="0.3">
      <c r="B414" s="20"/>
      <c r="C414" s="20"/>
      <c r="E414" s="603" t="s">
        <v>134</v>
      </c>
      <c r="F414" s="606"/>
      <c r="G414" s="257"/>
      <c r="H414" s="32"/>
      <c r="I414" s="32"/>
      <c r="J414" s="257"/>
      <c r="K414" s="604" t="s">
        <v>134</v>
      </c>
      <c r="L414" s="789"/>
      <c r="M414" s="603"/>
      <c r="N414" s="603"/>
      <c r="O414" s="603"/>
      <c r="P414" s="603"/>
    </row>
    <row r="415" spans="1:16" s="25" customFormat="1" ht="18.75" customHeight="1" x14ac:dyDescent="0.3">
      <c r="B415" s="20"/>
      <c r="C415" s="20"/>
      <c r="E415" s="603" t="s">
        <v>117</v>
      </c>
      <c r="F415" s="606"/>
      <c r="G415" s="257"/>
      <c r="H415" s="32"/>
      <c r="I415" s="32"/>
      <c r="J415" s="257"/>
      <c r="K415" s="604" t="s">
        <v>117</v>
      </c>
      <c r="L415" s="789"/>
      <c r="M415" s="603"/>
      <c r="N415" s="603"/>
      <c r="O415" s="603"/>
      <c r="P415" s="603"/>
    </row>
    <row r="416" spans="1:16" s="25" customFormat="1" ht="18.75" customHeight="1" x14ac:dyDescent="0.3">
      <c r="B416" s="20"/>
      <c r="C416" s="20"/>
      <c r="E416" s="603" t="s">
        <v>417</v>
      </c>
      <c r="F416" s="606"/>
      <c r="G416" s="257"/>
      <c r="H416" s="32"/>
      <c r="I416" s="32"/>
      <c r="J416" s="257"/>
      <c r="K416" s="604" t="s">
        <v>417</v>
      </c>
      <c r="L416" s="789"/>
      <c r="M416" s="603"/>
      <c r="N416" s="603"/>
      <c r="O416" s="603"/>
      <c r="P416" s="603"/>
    </row>
    <row r="417" spans="1:18" s="25" customFormat="1" ht="18.75" customHeight="1" x14ac:dyDescent="0.3">
      <c r="B417" s="20"/>
      <c r="C417" s="20"/>
      <c r="D417" s="20"/>
      <c r="E417" s="20"/>
      <c r="F417" s="656"/>
      <c r="G417" s="257"/>
      <c r="H417" s="32"/>
      <c r="I417" s="32"/>
      <c r="J417" s="32"/>
      <c r="K417" s="32"/>
      <c r="L417" s="788"/>
    </row>
    <row r="418" spans="1:18" s="25" customFormat="1" ht="18.75" customHeight="1" x14ac:dyDescent="0.3">
      <c r="B418" s="20"/>
      <c r="C418" s="20"/>
      <c r="D418" s="20"/>
      <c r="E418" s="20"/>
      <c r="F418" s="656"/>
      <c r="G418" s="257"/>
      <c r="H418" s="1015" t="s">
        <v>460</v>
      </c>
      <c r="I418" s="32"/>
      <c r="J418" s="32"/>
      <c r="K418" s="32"/>
      <c r="L418" s="788"/>
    </row>
    <row r="419" spans="1:18" s="25" customFormat="1" ht="18.75" customHeight="1" x14ac:dyDescent="0.3">
      <c r="B419" s="20"/>
      <c r="C419" s="20"/>
      <c r="D419" s="20"/>
      <c r="E419" s="20"/>
      <c r="F419" s="656"/>
      <c r="G419" s="257"/>
      <c r="H419" s="32"/>
      <c r="I419" s="32"/>
      <c r="J419" s="32"/>
      <c r="K419" s="32"/>
      <c r="L419" s="788"/>
    </row>
    <row r="420" spans="1:18" s="25" customFormat="1" ht="18.75" customHeight="1" x14ac:dyDescent="0.3">
      <c r="B420" s="1612" t="s">
        <v>119</v>
      </c>
      <c r="C420" s="1612"/>
      <c r="D420" s="1612"/>
      <c r="E420" s="26"/>
      <c r="F420" s="606"/>
      <c r="G420" s="257"/>
      <c r="H420" s="1605" t="s">
        <v>119</v>
      </c>
      <c r="I420" s="1605"/>
      <c r="J420" s="1605"/>
      <c r="K420" s="481"/>
      <c r="L420" s="788"/>
    </row>
    <row r="421" spans="1:18" s="25" customFormat="1" ht="18.75" customHeight="1" x14ac:dyDescent="0.3">
      <c r="B421" s="1610">
        <v>45364</v>
      </c>
      <c r="C421" s="1610"/>
      <c r="D421" s="1610"/>
      <c r="E421" s="27"/>
      <c r="F421" s="606"/>
      <c r="G421" s="257"/>
      <c r="H421" s="1606">
        <f>B421</f>
        <v>45364</v>
      </c>
      <c r="I421" s="1606"/>
      <c r="J421" s="1606"/>
      <c r="K421" s="482"/>
      <c r="L421" s="788"/>
    </row>
    <row r="422" spans="1:18" s="25" customFormat="1" ht="18.75" customHeight="1" x14ac:dyDescent="0.3">
      <c r="B422" s="20"/>
      <c r="C422" s="20"/>
      <c r="D422" s="20"/>
      <c r="E422" s="27"/>
      <c r="F422" s="606"/>
      <c r="G422" s="257"/>
      <c r="H422" s="32"/>
      <c r="I422" s="32"/>
      <c r="J422" s="32"/>
      <c r="K422" s="482"/>
      <c r="L422" s="788"/>
    </row>
    <row r="423" spans="1:18" s="25" customFormat="1" ht="18.75" customHeight="1" x14ac:dyDescent="0.3">
      <c r="B423" s="1088"/>
      <c r="C423" s="20"/>
      <c r="D423" s="20"/>
      <c r="E423" s="27"/>
      <c r="F423" s="606"/>
      <c r="G423" s="257"/>
      <c r="H423" s="1092"/>
      <c r="I423" s="32"/>
      <c r="J423" s="32"/>
      <c r="K423" s="482"/>
      <c r="L423" s="788"/>
    </row>
    <row r="424" spans="1:18" s="25" customFormat="1" ht="18.75" customHeight="1" x14ac:dyDescent="0.3">
      <c r="A424" s="28" t="s">
        <v>120</v>
      </c>
      <c r="B424" s="29" t="s">
        <v>121</v>
      </c>
      <c r="C424" s="1611" t="s">
        <v>122</v>
      </c>
      <c r="D424" s="1611"/>
      <c r="E424" s="1611"/>
      <c r="F424" s="606"/>
      <c r="G424" s="469" t="s">
        <v>120</v>
      </c>
      <c r="H424" s="475" t="s">
        <v>121</v>
      </c>
      <c r="I424" s="1604" t="s">
        <v>123</v>
      </c>
      <c r="J424" s="1604"/>
      <c r="K424" s="1604"/>
      <c r="L424" s="788"/>
    </row>
    <row r="425" spans="1:18" s="25" customFormat="1" ht="18.75" customHeight="1" x14ac:dyDescent="0.3">
      <c r="A425" s="28" t="s">
        <v>124</v>
      </c>
      <c r="B425" s="28" t="s">
        <v>265</v>
      </c>
      <c r="C425" s="29" t="s">
        <v>125</v>
      </c>
      <c r="D425" s="1089" t="s">
        <v>126</v>
      </c>
      <c r="E425" s="1089" t="s">
        <v>127</v>
      </c>
      <c r="F425" s="606"/>
      <c r="G425" s="469" t="s">
        <v>124</v>
      </c>
      <c r="H425" s="469" t="s">
        <v>265</v>
      </c>
      <c r="I425" s="475" t="s">
        <v>125</v>
      </c>
      <c r="J425" s="1091" t="s">
        <v>126</v>
      </c>
      <c r="K425" s="1091" t="s">
        <v>127</v>
      </c>
      <c r="L425" s="788"/>
    </row>
    <row r="426" spans="1:18" s="25" customFormat="1" x14ac:dyDescent="0.3">
      <c r="A426" s="1089" t="s">
        <v>8</v>
      </c>
      <c r="B426" s="6" t="s">
        <v>83</v>
      </c>
      <c r="C426" s="2" t="s">
        <v>86</v>
      </c>
      <c r="D426" s="3">
        <v>90</v>
      </c>
      <c r="E426" s="3">
        <v>302.39999999999998</v>
      </c>
      <c r="F426" s="606"/>
      <c r="G426" s="1091" t="s">
        <v>8</v>
      </c>
      <c r="H426" s="13" t="s">
        <v>83</v>
      </c>
      <c r="I426" s="14" t="s">
        <v>85</v>
      </c>
      <c r="J426" s="15">
        <v>100</v>
      </c>
      <c r="K426" s="15">
        <v>500.08</v>
      </c>
      <c r="L426" s="788"/>
    </row>
    <row r="427" spans="1:18" s="25" customFormat="1" x14ac:dyDescent="0.3">
      <c r="A427" s="1089" t="s">
        <v>3</v>
      </c>
      <c r="B427" s="6" t="s">
        <v>69</v>
      </c>
      <c r="C427" s="2" t="s">
        <v>22</v>
      </c>
      <c r="D427" s="3">
        <v>25</v>
      </c>
      <c r="E427" s="3">
        <v>3.9199999999999995</v>
      </c>
      <c r="F427" s="606"/>
      <c r="G427" s="1091" t="s">
        <v>3</v>
      </c>
      <c r="H427" s="13" t="s">
        <v>69</v>
      </c>
      <c r="I427" s="14" t="s">
        <v>22</v>
      </c>
      <c r="J427" s="15">
        <v>25</v>
      </c>
      <c r="K427" s="15">
        <v>3.9199999999999995</v>
      </c>
      <c r="L427" s="788"/>
    </row>
    <row r="428" spans="1:18" s="50" customFormat="1" x14ac:dyDescent="0.3">
      <c r="A428" s="1089" t="s">
        <v>0</v>
      </c>
      <c r="B428" s="6" t="s">
        <v>114</v>
      </c>
      <c r="C428" s="2" t="s">
        <v>2</v>
      </c>
      <c r="D428" s="3">
        <v>6</v>
      </c>
      <c r="E428" s="3">
        <v>28</v>
      </c>
      <c r="F428" s="606"/>
      <c r="G428" s="1091" t="s">
        <v>0</v>
      </c>
      <c r="H428" s="13" t="s">
        <v>114</v>
      </c>
      <c r="I428" s="14" t="s">
        <v>2</v>
      </c>
      <c r="J428" s="15">
        <v>6</v>
      </c>
      <c r="K428" s="15">
        <v>28</v>
      </c>
      <c r="L428" s="788"/>
      <c r="M428" s="25"/>
      <c r="N428" s="25"/>
      <c r="O428" s="25"/>
      <c r="P428" s="25"/>
      <c r="Q428" s="25"/>
      <c r="R428" s="25"/>
    </row>
    <row r="429" spans="1:18" s="50" customFormat="1" x14ac:dyDescent="0.3">
      <c r="A429" s="1089" t="s">
        <v>77</v>
      </c>
      <c r="B429" s="6" t="s">
        <v>107</v>
      </c>
      <c r="C429" s="2" t="s">
        <v>14</v>
      </c>
      <c r="D429" s="3">
        <v>3.4</v>
      </c>
      <c r="E429" s="3">
        <v>93.2</v>
      </c>
      <c r="F429" s="605"/>
      <c r="G429" s="1091" t="s">
        <v>77</v>
      </c>
      <c r="H429" s="13" t="s">
        <v>107</v>
      </c>
      <c r="I429" s="14" t="s">
        <v>14</v>
      </c>
      <c r="J429" s="15">
        <v>3.4</v>
      </c>
      <c r="K429" s="15">
        <v>93.2</v>
      </c>
      <c r="L429" s="786"/>
    </row>
    <row r="430" spans="1:18" s="25" customFormat="1" x14ac:dyDescent="0.3">
      <c r="A430" s="5">
        <v>5</v>
      </c>
      <c r="B430" s="6" t="s">
        <v>93</v>
      </c>
      <c r="C430" s="2" t="s">
        <v>2</v>
      </c>
      <c r="D430" s="3">
        <v>75</v>
      </c>
      <c r="E430" s="3">
        <v>92</v>
      </c>
      <c r="F430" s="606"/>
      <c r="G430" s="12">
        <v>5</v>
      </c>
      <c r="H430" s="13" t="s">
        <v>93</v>
      </c>
      <c r="I430" s="14" t="s">
        <v>2</v>
      </c>
      <c r="J430" s="15">
        <v>75</v>
      </c>
      <c r="K430" s="15">
        <v>92</v>
      </c>
      <c r="L430" s="788"/>
    </row>
    <row r="431" spans="1:18" s="25" customFormat="1" ht="19.5" customHeight="1" x14ac:dyDescent="0.3">
      <c r="A431" s="5">
        <v>6</v>
      </c>
      <c r="B431" s="6" t="s">
        <v>80</v>
      </c>
      <c r="C431" s="2" t="s">
        <v>5</v>
      </c>
      <c r="D431" s="3">
        <v>30</v>
      </c>
      <c r="E431" s="3">
        <v>124.6</v>
      </c>
      <c r="F431" s="606"/>
      <c r="G431" s="1091">
        <v>6</v>
      </c>
      <c r="H431" s="13" t="s">
        <v>80</v>
      </c>
      <c r="I431" s="14" t="s">
        <v>5</v>
      </c>
      <c r="J431" s="15">
        <v>30</v>
      </c>
      <c r="K431" s="15">
        <v>124.6</v>
      </c>
      <c r="L431" s="788"/>
    </row>
    <row r="432" spans="1:18" s="25" customFormat="1" x14ac:dyDescent="0.3">
      <c r="A432" s="5"/>
      <c r="B432" s="6"/>
      <c r="C432" s="2"/>
      <c r="D432" s="3"/>
      <c r="E432" s="3"/>
      <c r="F432" s="605"/>
      <c r="G432" s="12"/>
      <c r="H432" s="13"/>
      <c r="I432" s="14"/>
      <c r="J432" s="15"/>
      <c r="K432" s="15"/>
      <c r="L432" s="788"/>
    </row>
    <row r="433" spans="1:12" s="25" customFormat="1" x14ac:dyDescent="0.3">
      <c r="A433" s="5"/>
      <c r="B433" s="6"/>
      <c r="C433" s="2"/>
      <c r="D433" s="3"/>
      <c r="E433" s="3"/>
      <c r="F433" s="605"/>
      <c r="G433" s="12"/>
      <c r="H433" s="13"/>
      <c r="I433" s="14"/>
      <c r="J433" s="15"/>
      <c r="K433" s="15"/>
      <c r="L433" s="788"/>
    </row>
    <row r="434" spans="1:12" s="25" customFormat="1" x14ac:dyDescent="0.3">
      <c r="A434" s="5"/>
      <c r="B434" s="6"/>
      <c r="C434" s="2" t="s">
        <v>128</v>
      </c>
      <c r="D434" s="3">
        <f>SUM(D426:D432)</f>
        <v>229.4</v>
      </c>
      <c r="E434" s="3">
        <f>SUM(E426:E432)</f>
        <v>644.12</v>
      </c>
      <c r="F434" s="605"/>
      <c r="G434" s="12"/>
      <c r="H434" s="13"/>
      <c r="I434" s="14" t="s">
        <v>128</v>
      </c>
      <c r="J434" s="15">
        <f>SUM(J426:J432)</f>
        <v>239.4</v>
      </c>
      <c r="K434" s="15">
        <f>SUM(K426:K432)</f>
        <v>841.80000000000007</v>
      </c>
      <c r="L434" s="788"/>
    </row>
    <row r="435" spans="1:12" s="25" customFormat="1" hidden="1" x14ac:dyDescent="0.3">
      <c r="A435" s="5"/>
      <c r="B435" s="6"/>
      <c r="C435" s="2"/>
      <c r="D435" s="3"/>
      <c r="E435" s="3"/>
      <c r="F435" s="605"/>
      <c r="G435" s="12"/>
      <c r="H435" s="13"/>
      <c r="I435" s="14"/>
      <c r="J435" s="15"/>
      <c r="K435" s="15"/>
      <c r="L435" s="788"/>
    </row>
    <row r="436" spans="1:12" s="25" customFormat="1" hidden="1" x14ac:dyDescent="0.3">
      <c r="A436" s="5">
        <v>1</v>
      </c>
      <c r="B436" s="6" t="s">
        <v>1</v>
      </c>
      <c r="C436" s="2" t="s">
        <v>5</v>
      </c>
      <c r="D436" s="3">
        <v>200</v>
      </c>
      <c r="E436" s="3">
        <v>86</v>
      </c>
      <c r="F436" s="605"/>
      <c r="G436" s="12">
        <v>1</v>
      </c>
      <c r="H436" s="13" t="s">
        <v>1</v>
      </c>
      <c r="I436" s="14" t="s">
        <v>5</v>
      </c>
      <c r="J436" s="15">
        <v>200</v>
      </c>
      <c r="K436" s="15">
        <v>86</v>
      </c>
      <c r="L436" s="788"/>
    </row>
    <row r="437" spans="1:12" s="25" customFormat="1" hidden="1" x14ac:dyDescent="0.3">
      <c r="A437" s="5">
        <v>2</v>
      </c>
      <c r="B437" s="6" t="s">
        <v>238</v>
      </c>
      <c r="C437" s="2" t="s">
        <v>251</v>
      </c>
      <c r="D437" s="3">
        <v>225</v>
      </c>
      <c r="E437" s="3">
        <v>114</v>
      </c>
      <c r="F437" s="605"/>
      <c r="G437" s="12">
        <v>2</v>
      </c>
      <c r="H437" s="13" t="s">
        <v>238</v>
      </c>
      <c r="I437" s="14" t="s">
        <v>251</v>
      </c>
      <c r="J437" s="15">
        <v>225</v>
      </c>
      <c r="K437" s="15">
        <v>114</v>
      </c>
      <c r="L437" s="788"/>
    </row>
    <row r="438" spans="1:12" s="25" customFormat="1" hidden="1" x14ac:dyDescent="0.3">
      <c r="A438" s="5">
        <v>3</v>
      </c>
      <c r="B438" s="6" t="s">
        <v>93</v>
      </c>
      <c r="C438" s="2" t="s">
        <v>5</v>
      </c>
      <c r="D438" s="3">
        <v>135</v>
      </c>
      <c r="E438" s="3">
        <v>94.25</v>
      </c>
      <c r="F438" s="605"/>
      <c r="G438" s="12">
        <v>3</v>
      </c>
      <c r="H438" s="13" t="s">
        <v>93</v>
      </c>
      <c r="I438" s="14" t="s">
        <v>5</v>
      </c>
      <c r="J438" s="15">
        <v>135</v>
      </c>
      <c r="K438" s="15">
        <v>94.25</v>
      </c>
      <c r="L438" s="788"/>
    </row>
    <row r="439" spans="1:12" s="25" customFormat="1" hidden="1" x14ac:dyDescent="0.3">
      <c r="A439" s="5">
        <v>4</v>
      </c>
      <c r="B439" s="6" t="s">
        <v>253</v>
      </c>
      <c r="C439" s="2" t="s">
        <v>218</v>
      </c>
      <c r="D439" s="3">
        <v>125</v>
      </c>
      <c r="E439" s="3">
        <v>146.4</v>
      </c>
      <c r="F439" s="605"/>
      <c r="G439" s="12">
        <v>4</v>
      </c>
      <c r="H439" s="13" t="s">
        <v>253</v>
      </c>
      <c r="I439" s="14" t="s">
        <v>218</v>
      </c>
      <c r="J439" s="15">
        <v>125</v>
      </c>
      <c r="K439" s="15">
        <v>146.4</v>
      </c>
      <c r="L439" s="788"/>
    </row>
    <row r="440" spans="1:12" s="25" customFormat="1" hidden="1" x14ac:dyDescent="0.3">
      <c r="A440" s="5">
        <v>5</v>
      </c>
      <c r="B440" s="6" t="s">
        <v>255</v>
      </c>
      <c r="C440" s="2" t="s">
        <v>218</v>
      </c>
      <c r="D440" s="3">
        <v>80</v>
      </c>
      <c r="E440" s="3">
        <v>105.16</v>
      </c>
      <c r="F440" s="605"/>
      <c r="G440" s="12">
        <v>5</v>
      </c>
      <c r="H440" s="13" t="s">
        <v>255</v>
      </c>
      <c r="I440" s="14" t="s">
        <v>218</v>
      </c>
      <c r="J440" s="15">
        <v>80</v>
      </c>
      <c r="K440" s="15">
        <v>105.16</v>
      </c>
      <c r="L440" s="788"/>
    </row>
    <row r="441" spans="1:12" s="25" customFormat="1" hidden="1" x14ac:dyDescent="0.3">
      <c r="A441" s="5">
        <v>6</v>
      </c>
      <c r="B441" s="6" t="s">
        <v>252</v>
      </c>
      <c r="C441" s="2" t="s">
        <v>251</v>
      </c>
      <c r="D441" s="3">
        <v>105</v>
      </c>
      <c r="E441" s="3">
        <v>142</v>
      </c>
      <c r="F441" s="605"/>
      <c r="G441" s="12">
        <v>6</v>
      </c>
      <c r="H441" s="13" t="s">
        <v>252</v>
      </c>
      <c r="I441" s="14" t="s">
        <v>251</v>
      </c>
      <c r="J441" s="15">
        <v>105</v>
      </c>
      <c r="K441" s="15">
        <v>142</v>
      </c>
      <c r="L441" s="788"/>
    </row>
    <row r="442" spans="1:12" s="25" customFormat="1" hidden="1" x14ac:dyDescent="0.3">
      <c r="A442" s="5">
        <v>7</v>
      </c>
      <c r="B442" s="6" t="s">
        <v>254</v>
      </c>
      <c r="C442" s="2" t="s">
        <v>218</v>
      </c>
      <c r="D442" s="3">
        <v>120</v>
      </c>
      <c r="E442" s="3">
        <v>144</v>
      </c>
      <c r="F442" s="605"/>
      <c r="G442" s="12">
        <v>7</v>
      </c>
      <c r="H442" s="13" t="s">
        <v>254</v>
      </c>
      <c r="I442" s="14" t="s">
        <v>218</v>
      </c>
      <c r="J442" s="15">
        <v>120</v>
      </c>
      <c r="K442" s="15">
        <v>144</v>
      </c>
      <c r="L442" s="788"/>
    </row>
    <row r="443" spans="1:12" s="25" customFormat="1" hidden="1" x14ac:dyDescent="0.3">
      <c r="A443" s="5">
        <v>8</v>
      </c>
      <c r="B443" s="6" t="s">
        <v>31</v>
      </c>
      <c r="C443" s="2" t="s">
        <v>5</v>
      </c>
      <c r="D443" s="3">
        <v>55</v>
      </c>
      <c r="E443" s="3">
        <v>88</v>
      </c>
      <c r="F443" s="605"/>
      <c r="G443" s="12">
        <v>8</v>
      </c>
      <c r="H443" s="13" t="s">
        <v>31</v>
      </c>
      <c r="I443" s="14" t="s">
        <v>5</v>
      </c>
      <c r="J443" s="15">
        <v>55</v>
      </c>
      <c r="K443" s="15">
        <v>88</v>
      </c>
      <c r="L443" s="788"/>
    </row>
    <row r="444" spans="1:12" s="50" customFormat="1" hidden="1" x14ac:dyDescent="0.3">
      <c r="A444" s="1089"/>
      <c r="B444" s="1"/>
      <c r="C444" s="1089"/>
      <c r="D444" s="7"/>
      <c r="E444" s="7"/>
      <c r="F444" s="605"/>
      <c r="G444" s="1091"/>
      <c r="H444" s="467"/>
      <c r="I444" s="1091"/>
      <c r="J444" s="468"/>
      <c r="K444" s="468"/>
      <c r="L444" s="792"/>
    </row>
    <row r="445" spans="1:12" s="25" customFormat="1" hidden="1" x14ac:dyDescent="0.3">
      <c r="A445" s="5"/>
      <c r="B445" s="6"/>
      <c r="C445" s="2" t="s">
        <v>128</v>
      </c>
      <c r="D445" s="3">
        <v>1045</v>
      </c>
      <c r="E445" s="3">
        <v>919.81</v>
      </c>
      <c r="F445" s="605"/>
      <c r="G445" s="12"/>
      <c r="H445" s="13"/>
      <c r="I445" s="14" t="s">
        <v>128</v>
      </c>
      <c r="J445" s="15">
        <v>1045</v>
      </c>
      <c r="K445" s="15">
        <v>919.81</v>
      </c>
      <c r="L445" s="788"/>
    </row>
    <row r="446" spans="1:12" s="25" customFormat="1" hidden="1" x14ac:dyDescent="0.3">
      <c r="A446" s="5"/>
      <c r="B446" s="6"/>
      <c r="C446" s="2"/>
      <c r="D446" s="3"/>
      <c r="E446" s="3"/>
      <c r="F446" s="605"/>
      <c r="G446" s="12"/>
      <c r="H446" s="13"/>
      <c r="I446" s="14"/>
      <c r="J446" s="15"/>
      <c r="K446" s="15"/>
      <c r="L446" s="788"/>
    </row>
    <row r="447" spans="1:12" s="25" customFormat="1" x14ac:dyDescent="0.3">
      <c r="A447" s="5"/>
      <c r="B447" s="6"/>
      <c r="C447" s="2"/>
      <c r="D447" s="3"/>
      <c r="E447" s="3"/>
      <c r="F447" s="605"/>
      <c r="G447" s="12"/>
      <c r="H447" s="13"/>
      <c r="I447" s="14"/>
      <c r="J447" s="15"/>
      <c r="K447" s="15"/>
      <c r="L447" s="788"/>
    </row>
    <row r="448" spans="1:12" s="25" customFormat="1" x14ac:dyDescent="0.3">
      <c r="A448" s="5"/>
      <c r="B448" s="6"/>
      <c r="C448" s="2"/>
      <c r="D448" s="3"/>
      <c r="E448" s="3"/>
      <c r="F448" s="605"/>
      <c r="G448" s="12"/>
      <c r="H448" s="13"/>
      <c r="I448" s="14"/>
      <c r="J448" s="15"/>
      <c r="K448" s="15"/>
      <c r="L448" s="788"/>
    </row>
    <row r="449" spans="1:12" s="25" customFormat="1" x14ac:dyDescent="0.3">
      <c r="A449" s="28" t="s">
        <v>124</v>
      </c>
      <c r="B449" s="3" t="s">
        <v>259</v>
      </c>
      <c r="C449" s="2" t="s">
        <v>125</v>
      </c>
      <c r="D449" s="3" t="s">
        <v>126</v>
      </c>
      <c r="E449" s="3" t="s">
        <v>127</v>
      </c>
      <c r="F449" s="605"/>
      <c r="G449" s="469" t="s">
        <v>124</v>
      </c>
      <c r="H449" s="15" t="s">
        <v>247</v>
      </c>
      <c r="I449" s="14" t="s">
        <v>125</v>
      </c>
      <c r="J449" s="15" t="s">
        <v>126</v>
      </c>
      <c r="K449" s="15" t="s">
        <v>127</v>
      </c>
      <c r="L449" s="788"/>
    </row>
    <row r="450" spans="1:12" s="25" customFormat="1" x14ac:dyDescent="0.3">
      <c r="A450" s="1089" t="s">
        <v>8</v>
      </c>
      <c r="B450" s="6" t="s">
        <v>462</v>
      </c>
      <c r="C450" s="2" t="s">
        <v>92</v>
      </c>
      <c r="D450" s="3">
        <v>60</v>
      </c>
      <c r="E450" s="3">
        <v>122</v>
      </c>
      <c r="F450" s="606"/>
      <c r="G450" s="1089" t="s">
        <v>8</v>
      </c>
      <c r="H450" s="13" t="s">
        <v>91</v>
      </c>
      <c r="I450" s="14" t="s">
        <v>92</v>
      </c>
      <c r="J450" s="15">
        <v>60</v>
      </c>
      <c r="K450" s="15">
        <v>122</v>
      </c>
      <c r="L450" s="788"/>
    </row>
    <row r="451" spans="1:12" s="8" customFormat="1" x14ac:dyDescent="0.3">
      <c r="A451" s="1089" t="s">
        <v>3</v>
      </c>
      <c r="B451" s="6" t="s">
        <v>26</v>
      </c>
      <c r="C451" s="2" t="s">
        <v>28</v>
      </c>
      <c r="D451" s="3">
        <v>60</v>
      </c>
      <c r="E451" s="3">
        <v>121.9</v>
      </c>
      <c r="F451" s="606"/>
      <c r="G451" s="1089" t="s">
        <v>3</v>
      </c>
      <c r="H451" s="13" t="s">
        <v>26</v>
      </c>
      <c r="I451" s="14" t="s">
        <v>7</v>
      </c>
      <c r="J451" s="15">
        <v>75</v>
      </c>
      <c r="K451" s="15">
        <v>152.375</v>
      </c>
      <c r="L451" s="786"/>
    </row>
    <row r="452" spans="1:12" s="50" customFormat="1" x14ac:dyDescent="0.3">
      <c r="A452" s="1089" t="s">
        <v>0</v>
      </c>
      <c r="B452" s="6" t="s">
        <v>278</v>
      </c>
      <c r="C452" s="2" t="s">
        <v>17</v>
      </c>
      <c r="D452" s="3">
        <v>20</v>
      </c>
      <c r="E452" s="3">
        <v>213.71</v>
      </c>
      <c r="F452" s="656"/>
      <c r="G452" s="1089" t="s">
        <v>0</v>
      </c>
      <c r="H452" s="13" t="s">
        <v>278</v>
      </c>
      <c r="I452" s="14" t="s">
        <v>44</v>
      </c>
      <c r="J452" s="15">
        <v>24</v>
      </c>
      <c r="K452" s="15">
        <v>256.45</v>
      </c>
      <c r="L452" s="786"/>
    </row>
    <row r="453" spans="1:12" s="25" customFormat="1" x14ac:dyDescent="0.3">
      <c r="A453" s="1089" t="s">
        <v>77</v>
      </c>
      <c r="B453" s="6" t="s">
        <v>144</v>
      </c>
      <c r="C453" s="2" t="s">
        <v>2</v>
      </c>
      <c r="D453" s="3">
        <v>15</v>
      </c>
      <c r="E453" s="3">
        <v>88</v>
      </c>
      <c r="F453" s="606"/>
      <c r="G453" s="1089" t="s">
        <v>77</v>
      </c>
      <c r="H453" s="13" t="s">
        <v>144</v>
      </c>
      <c r="I453" s="14" t="s">
        <v>2</v>
      </c>
      <c r="J453" s="15">
        <v>15</v>
      </c>
      <c r="K453" s="15">
        <v>88</v>
      </c>
      <c r="L453" s="788"/>
    </row>
    <row r="454" spans="1:12" s="50" customFormat="1" x14ac:dyDescent="0.3">
      <c r="A454" s="1089" t="s">
        <v>23</v>
      </c>
      <c r="B454" s="6" t="s">
        <v>107</v>
      </c>
      <c r="C454" s="2" t="s">
        <v>14</v>
      </c>
      <c r="D454" s="3">
        <v>3.4</v>
      </c>
      <c r="E454" s="3">
        <v>93.2</v>
      </c>
      <c r="F454" s="605"/>
      <c r="G454" s="1089" t="s">
        <v>23</v>
      </c>
      <c r="H454" s="13" t="s">
        <v>107</v>
      </c>
      <c r="I454" s="14" t="s">
        <v>14</v>
      </c>
      <c r="J454" s="15">
        <v>3.4</v>
      </c>
      <c r="K454" s="15">
        <v>93.2</v>
      </c>
      <c r="L454" s="786"/>
    </row>
    <row r="455" spans="1:12" s="25" customFormat="1" ht="19.5" customHeight="1" x14ac:dyDescent="0.3">
      <c r="A455" s="1089" t="s">
        <v>51</v>
      </c>
      <c r="B455" s="6" t="s">
        <v>108</v>
      </c>
      <c r="C455" s="2" t="s">
        <v>65</v>
      </c>
      <c r="D455" s="3">
        <v>1.2</v>
      </c>
      <c r="E455" s="3">
        <v>21.5</v>
      </c>
      <c r="F455" s="656"/>
      <c r="G455" s="1089" t="s">
        <v>51</v>
      </c>
      <c r="H455" s="13" t="s">
        <v>108</v>
      </c>
      <c r="I455" s="14" t="s">
        <v>65</v>
      </c>
      <c r="J455" s="15">
        <v>1.2</v>
      </c>
      <c r="K455" s="15">
        <v>21.5</v>
      </c>
      <c r="L455" s="788"/>
    </row>
    <row r="456" spans="1:12" s="25" customFormat="1" x14ac:dyDescent="0.3">
      <c r="A456" s="5" t="s">
        <v>15</v>
      </c>
      <c r="B456" s="6" t="s">
        <v>225</v>
      </c>
      <c r="C456" s="2" t="s">
        <v>5</v>
      </c>
      <c r="D456" s="3">
        <v>50</v>
      </c>
      <c r="E456" s="3">
        <v>133.5</v>
      </c>
      <c r="F456" s="656"/>
      <c r="G456" s="5" t="s">
        <v>15</v>
      </c>
      <c r="H456" s="13" t="s">
        <v>433</v>
      </c>
      <c r="I456" s="14" t="s">
        <v>5</v>
      </c>
      <c r="J456" s="15">
        <v>50</v>
      </c>
      <c r="K456" s="15">
        <v>133.5</v>
      </c>
      <c r="L456" s="788"/>
    </row>
    <row r="457" spans="1:12" s="50" customFormat="1" x14ac:dyDescent="0.3">
      <c r="A457" s="5"/>
      <c r="B457" s="6"/>
      <c r="C457" s="2"/>
      <c r="D457" s="3"/>
      <c r="E457" s="3"/>
      <c r="F457" s="657"/>
      <c r="G457" s="12"/>
      <c r="H457" s="13"/>
      <c r="I457" s="14"/>
      <c r="J457" s="15"/>
      <c r="K457" s="15"/>
      <c r="L457" s="792"/>
    </row>
    <row r="458" spans="1:12" s="50" customFormat="1" x14ac:dyDescent="0.3">
      <c r="A458" s="5"/>
      <c r="B458" s="6"/>
      <c r="C458" s="2"/>
      <c r="D458" s="3"/>
      <c r="E458" s="3"/>
      <c r="F458" s="657"/>
      <c r="G458" s="12"/>
      <c r="H458" s="13"/>
      <c r="I458" s="14"/>
      <c r="J458" s="15"/>
      <c r="K458" s="15"/>
      <c r="L458" s="792"/>
    </row>
    <row r="459" spans="1:12" s="25" customFormat="1" x14ac:dyDescent="0.3">
      <c r="A459" s="1089"/>
      <c r="B459" s="6"/>
      <c r="C459" s="2" t="s">
        <v>128</v>
      </c>
      <c r="D459" s="3">
        <f>SUM(D450:D458)</f>
        <v>209.6</v>
      </c>
      <c r="E459" s="3">
        <f>SUM(E450:E458)</f>
        <v>793.81000000000006</v>
      </c>
      <c r="F459" s="657"/>
      <c r="G459" s="1091"/>
      <c r="H459" s="13"/>
      <c r="I459" s="14" t="s">
        <v>128</v>
      </c>
      <c r="J459" s="15">
        <f>SUM(J450:J458)</f>
        <v>228.6</v>
      </c>
      <c r="K459" s="15">
        <f>SUM(K450:K458)</f>
        <v>867.02500000000009</v>
      </c>
      <c r="L459" s="788"/>
    </row>
    <row r="460" spans="1:12" s="25" customFormat="1" x14ac:dyDescent="0.3">
      <c r="A460" s="5"/>
      <c r="B460" s="6"/>
      <c r="C460" s="2"/>
      <c r="D460" s="3"/>
      <c r="E460" s="3"/>
      <c r="F460" s="657"/>
      <c r="G460" s="12"/>
      <c r="H460" s="13"/>
      <c r="I460" s="14"/>
      <c r="J460" s="15"/>
      <c r="K460" s="15"/>
      <c r="L460" s="788"/>
    </row>
    <row r="461" spans="1:12" s="25" customFormat="1" x14ac:dyDescent="0.3">
      <c r="A461" s="5"/>
      <c r="B461" s="6"/>
      <c r="C461" s="2"/>
      <c r="D461" s="3"/>
      <c r="E461" s="3"/>
      <c r="F461" s="657"/>
      <c r="G461" s="12"/>
      <c r="H461" s="13"/>
      <c r="I461" s="14"/>
      <c r="J461" s="15"/>
      <c r="K461" s="15"/>
      <c r="L461" s="788"/>
    </row>
    <row r="462" spans="1:12" s="25" customFormat="1" x14ac:dyDescent="0.3">
      <c r="A462" s="1089"/>
      <c r="B462" s="6"/>
      <c r="C462" s="2" t="s">
        <v>136</v>
      </c>
      <c r="D462" s="3">
        <f>+D459+D434</f>
        <v>439</v>
      </c>
      <c r="E462" s="3">
        <f>+E459+E434</f>
        <v>1437.93</v>
      </c>
      <c r="F462" s="657"/>
      <c r="G462" s="15"/>
      <c r="H462" s="15"/>
      <c r="I462" s="15" t="s">
        <v>136</v>
      </c>
      <c r="J462" s="15">
        <f>+J459+J434</f>
        <v>468</v>
      </c>
      <c r="K462" s="15">
        <f>+K459+K434</f>
        <v>1708.8250000000003</v>
      </c>
      <c r="L462" s="788"/>
    </row>
    <row r="463" spans="1:12" s="25" customFormat="1" ht="18.75" customHeight="1" x14ac:dyDescent="0.3">
      <c r="B463" s="20"/>
      <c r="C463" s="20"/>
      <c r="E463" s="24"/>
      <c r="F463" s="657"/>
      <c r="G463" s="257"/>
      <c r="H463" s="32"/>
      <c r="I463" s="32"/>
      <c r="J463" s="257"/>
      <c r="K463" s="478"/>
      <c r="L463" s="788"/>
    </row>
    <row r="464" spans="1:12" s="25" customFormat="1" ht="18.75" customHeight="1" x14ac:dyDescent="0.3">
      <c r="B464" s="20"/>
      <c r="C464" s="20"/>
      <c r="E464" s="24"/>
      <c r="F464" s="606"/>
      <c r="G464" s="257"/>
      <c r="H464" s="32"/>
      <c r="I464" s="32"/>
      <c r="J464" s="257"/>
      <c r="K464" s="478"/>
      <c r="L464" s="788"/>
    </row>
    <row r="465" spans="1:16" s="25" customFormat="1" x14ac:dyDescent="0.3">
      <c r="A465" s="461"/>
      <c r="B465" s="461"/>
      <c r="C465" s="461"/>
      <c r="D465" s="461"/>
      <c r="E465" s="461"/>
      <c r="F465" s="660"/>
      <c r="G465" s="259"/>
      <c r="H465" s="473"/>
      <c r="I465" s="473"/>
      <c r="J465" s="473"/>
      <c r="K465" s="473"/>
      <c r="L465" s="788"/>
    </row>
    <row r="466" spans="1:16" s="25" customFormat="1" x14ac:dyDescent="0.3">
      <c r="A466" s="461"/>
      <c r="B466" s="36"/>
      <c r="C466" s="462"/>
      <c r="D466" s="463"/>
      <c r="E466" s="463"/>
      <c r="F466" s="659"/>
      <c r="G466" s="473"/>
      <c r="H466" s="473"/>
      <c r="I466" s="473"/>
      <c r="J466" s="473"/>
      <c r="K466" s="473"/>
      <c r="L466" s="788"/>
    </row>
    <row r="467" spans="1:16" s="25" customFormat="1" ht="18.75" customHeight="1" x14ac:dyDescent="0.3">
      <c r="B467" s="37" t="s">
        <v>130</v>
      </c>
      <c r="D467" s="94" t="s">
        <v>131</v>
      </c>
      <c r="E467" s="20"/>
      <c r="F467" s="606"/>
      <c r="G467" s="257"/>
      <c r="H467" s="260" t="s">
        <v>130</v>
      </c>
      <c r="I467" s="257"/>
      <c r="J467" s="261" t="s">
        <v>131</v>
      </c>
      <c r="K467" s="32"/>
      <c r="L467" s="788"/>
    </row>
    <row r="468" spans="1:16" s="25" customFormat="1" ht="51.75" customHeight="1" x14ac:dyDescent="0.3">
      <c r="B468" s="38" t="s">
        <v>132</v>
      </c>
      <c r="D468" s="38" t="s">
        <v>140</v>
      </c>
      <c r="E468" s="39"/>
      <c r="F468" s="606"/>
      <c r="G468" s="257"/>
      <c r="H468" s="262" t="s">
        <v>139</v>
      </c>
      <c r="I468" s="257"/>
      <c r="J468" s="262" t="s">
        <v>140</v>
      </c>
      <c r="K468" s="263"/>
      <c r="L468" s="788"/>
    </row>
    <row r="469" spans="1:16" s="25" customFormat="1" ht="22.5" customHeight="1" x14ac:dyDescent="0.3">
      <c r="B469" s="38"/>
      <c r="D469" s="38"/>
      <c r="E469" s="39"/>
      <c r="F469" s="606"/>
      <c r="G469" s="262"/>
      <c r="H469" s="257"/>
      <c r="I469" s="262"/>
      <c r="J469" s="263"/>
      <c r="K469" s="262"/>
      <c r="L469" s="788"/>
    </row>
    <row r="470" spans="1:16" x14ac:dyDescent="0.3">
      <c r="A470" s="848"/>
      <c r="B470" s="849"/>
      <c r="C470" s="849"/>
      <c r="D470" s="849"/>
      <c r="E470" s="849"/>
      <c r="F470" s="853"/>
      <c r="G470" s="848"/>
      <c r="H470" s="849"/>
      <c r="I470" s="849"/>
      <c r="J470" s="849"/>
      <c r="K470" s="849"/>
    </row>
    <row r="471" spans="1:16" s="25" customFormat="1" ht="18.75" customHeight="1" x14ac:dyDescent="0.3">
      <c r="A471" s="96"/>
      <c r="B471" s="19"/>
      <c r="C471" s="19"/>
      <c r="D471" s="19"/>
      <c r="E471" s="19"/>
      <c r="F471" s="656"/>
      <c r="G471" s="96"/>
      <c r="H471" s="19"/>
      <c r="I471" s="19"/>
      <c r="J471" s="19"/>
      <c r="K471" s="19"/>
      <c r="L471" s="788"/>
    </row>
    <row r="472" spans="1:16" x14ac:dyDescent="0.3">
      <c r="A472" s="25"/>
      <c r="G472" s="25"/>
    </row>
    <row r="473" spans="1:16" s="25" customFormat="1" ht="18.75" customHeight="1" x14ac:dyDescent="0.3">
      <c r="B473" s="22" t="s">
        <v>115</v>
      </c>
      <c r="C473" s="20"/>
      <c r="D473" s="20"/>
      <c r="E473" s="20"/>
      <c r="F473" s="656"/>
      <c r="H473" s="22" t="s">
        <v>115</v>
      </c>
      <c r="I473" s="20"/>
      <c r="J473" s="20"/>
      <c r="K473" s="20"/>
      <c r="L473" s="788"/>
    </row>
    <row r="474" spans="1:16" s="25" customFormat="1" ht="18.75" customHeight="1" x14ac:dyDescent="0.3">
      <c r="B474" s="22" t="s">
        <v>137</v>
      </c>
      <c r="C474" s="20"/>
      <c r="D474" s="20"/>
      <c r="E474" s="20"/>
      <c r="F474" s="606"/>
      <c r="H474" s="22" t="s">
        <v>138</v>
      </c>
      <c r="I474" s="20"/>
      <c r="J474" s="20"/>
      <c r="K474" s="20"/>
      <c r="L474" s="788"/>
    </row>
    <row r="475" spans="1:16" s="25" customFormat="1" ht="18.75" customHeight="1" x14ac:dyDescent="0.3">
      <c r="B475" s="20"/>
      <c r="C475" s="20"/>
      <c r="D475" s="20"/>
      <c r="E475" s="20"/>
      <c r="F475" s="606"/>
      <c r="H475" s="20"/>
      <c r="I475" s="20"/>
      <c r="J475" s="20"/>
      <c r="K475" s="20"/>
      <c r="L475" s="788"/>
    </row>
    <row r="476" spans="1:16" s="25" customFormat="1" ht="18.75" customHeight="1" x14ac:dyDescent="0.3">
      <c r="B476" s="20"/>
      <c r="C476" s="20"/>
      <c r="E476" s="603" t="s">
        <v>116</v>
      </c>
      <c r="F476" s="606"/>
      <c r="H476" s="20"/>
      <c r="I476" s="20"/>
      <c r="K476" s="603" t="s">
        <v>116</v>
      </c>
      <c r="L476" s="789"/>
      <c r="M476" s="603"/>
      <c r="N476" s="603"/>
      <c r="O476" s="603"/>
      <c r="P476" s="603"/>
    </row>
    <row r="477" spans="1:16" s="25" customFormat="1" ht="18.75" customHeight="1" x14ac:dyDescent="0.3">
      <c r="B477" s="20"/>
      <c r="C477" s="20"/>
      <c r="E477" s="603" t="s">
        <v>134</v>
      </c>
      <c r="F477" s="606"/>
      <c r="H477" s="20"/>
      <c r="I477" s="20"/>
      <c r="K477" s="603" t="s">
        <v>134</v>
      </c>
      <c r="L477" s="789"/>
      <c r="M477" s="603"/>
      <c r="N477" s="603"/>
      <c r="O477" s="603"/>
      <c r="P477" s="603"/>
    </row>
    <row r="478" spans="1:16" s="25" customFormat="1" ht="18.75" customHeight="1" x14ac:dyDescent="0.3">
      <c r="B478" s="20"/>
      <c r="C478" s="20"/>
      <c r="E478" s="603" t="s">
        <v>117</v>
      </c>
      <c r="F478" s="606"/>
      <c r="H478" s="20"/>
      <c r="I478" s="20"/>
      <c r="K478" s="603" t="s">
        <v>117</v>
      </c>
      <c r="L478" s="789"/>
      <c r="M478" s="603"/>
      <c r="N478" s="603"/>
      <c r="O478" s="603"/>
      <c r="P478" s="603"/>
    </row>
    <row r="479" spans="1:16" s="25" customFormat="1" ht="18.75" customHeight="1" x14ac:dyDescent="0.3">
      <c r="B479" s="20"/>
      <c r="C479" s="20"/>
      <c r="E479" s="603" t="s">
        <v>417</v>
      </c>
      <c r="F479" s="606"/>
      <c r="H479" s="20"/>
      <c r="I479" s="20"/>
      <c r="K479" s="603" t="s">
        <v>417</v>
      </c>
      <c r="L479" s="789"/>
      <c r="M479" s="603"/>
      <c r="N479" s="603"/>
      <c r="O479" s="603"/>
      <c r="P479" s="603"/>
    </row>
    <row r="480" spans="1:16" s="25" customFormat="1" ht="18.75" customHeight="1" x14ac:dyDescent="0.3">
      <c r="B480" s="20"/>
      <c r="C480" s="20"/>
      <c r="D480" s="20"/>
      <c r="E480" s="20"/>
      <c r="F480" s="656"/>
      <c r="I480" s="20"/>
      <c r="J480" s="20"/>
      <c r="K480" s="20"/>
      <c r="L480" s="788"/>
    </row>
    <row r="481" spans="1:18" s="25" customFormat="1" ht="18.75" customHeight="1" x14ac:dyDescent="0.3">
      <c r="B481" s="20"/>
      <c r="C481" s="20"/>
      <c r="D481" s="20"/>
      <c r="E481" s="20"/>
      <c r="F481" s="656"/>
      <c r="H481" s="20"/>
      <c r="I481" s="20"/>
      <c r="J481" s="20"/>
      <c r="K481" s="20"/>
      <c r="L481" s="788"/>
    </row>
    <row r="482" spans="1:18" s="25" customFormat="1" ht="18.75" customHeight="1" x14ac:dyDescent="0.3">
      <c r="B482" s="20"/>
      <c r="C482" s="20"/>
      <c r="D482" s="20"/>
      <c r="E482" s="20"/>
      <c r="F482" s="656"/>
      <c r="H482" s="20"/>
      <c r="I482" s="20"/>
      <c r="J482" s="20"/>
      <c r="K482" s="20"/>
      <c r="L482" s="788"/>
    </row>
    <row r="483" spans="1:18" s="25" customFormat="1" ht="18.75" customHeight="1" x14ac:dyDescent="0.3">
      <c r="B483" s="1612" t="s">
        <v>119</v>
      </c>
      <c r="C483" s="1612"/>
      <c r="D483" s="1612"/>
      <c r="E483" s="26"/>
      <c r="F483" s="606"/>
      <c r="H483" s="1612" t="s">
        <v>119</v>
      </c>
      <c r="I483" s="1612"/>
      <c r="J483" s="1612"/>
      <c r="K483" s="26"/>
      <c r="L483" s="788"/>
    </row>
    <row r="484" spans="1:18" s="25" customFormat="1" ht="18.75" customHeight="1" x14ac:dyDescent="0.3">
      <c r="B484" s="1610">
        <v>45365</v>
      </c>
      <c r="C484" s="1610"/>
      <c r="D484" s="1610"/>
      <c r="E484" s="27"/>
      <c r="F484" s="606"/>
      <c r="H484" s="1610">
        <f>B484</f>
        <v>45365</v>
      </c>
      <c r="I484" s="1610"/>
      <c r="J484" s="1610"/>
      <c r="K484" s="27"/>
      <c r="L484" s="788"/>
    </row>
    <row r="485" spans="1:18" s="25" customFormat="1" ht="18.75" customHeight="1" x14ac:dyDescent="0.3">
      <c r="B485" s="20"/>
      <c r="C485" s="20"/>
      <c r="D485" s="20"/>
      <c r="E485" s="27"/>
      <c r="F485" s="606"/>
      <c r="H485" s="20"/>
      <c r="I485" s="20"/>
      <c r="J485" s="20"/>
      <c r="K485" s="27"/>
      <c r="L485" s="788"/>
    </row>
    <row r="486" spans="1:18" s="25" customFormat="1" ht="18.75" customHeight="1" x14ac:dyDescent="0.3">
      <c r="B486" s="1088"/>
      <c r="C486" s="20"/>
      <c r="D486" s="20"/>
      <c r="E486" s="27"/>
      <c r="F486" s="606"/>
      <c r="H486" s="1088"/>
      <c r="I486" s="20"/>
      <c r="J486" s="20"/>
      <c r="K486" s="27"/>
      <c r="L486" s="788"/>
    </row>
    <row r="487" spans="1:18" s="25" customFormat="1" ht="18.75" customHeight="1" x14ac:dyDescent="0.3">
      <c r="A487" s="28" t="s">
        <v>120</v>
      </c>
      <c r="B487" s="29" t="s">
        <v>121</v>
      </c>
      <c r="C487" s="1611" t="s">
        <v>122</v>
      </c>
      <c r="D487" s="1611"/>
      <c r="E487" s="1611"/>
      <c r="F487" s="606"/>
      <c r="G487" s="28" t="s">
        <v>120</v>
      </c>
      <c r="H487" s="29" t="s">
        <v>121</v>
      </c>
      <c r="I487" s="1611" t="s">
        <v>123</v>
      </c>
      <c r="J487" s="1611"/>
      <c r="K487" s="1611"/>
      <c r="L487" s="788"/>
    </row>
    <row r="488" spans="1:18" s="25" customFormat="1" ht="18.75" customHeight="1" x14ac:dyDescent="0.3">
      <c r="A488" s="28" t="s">
        <v>124</v>
      </c>
      <c r="B488" s="28" t="s">
        <v>265</v>
      </c>
      <c r="C488" s="29" t="s">
        <v>125</v>
      </c>
      <c r="D488" s="1089" t="s">
        <v>126</v>
      </c>
      <c r="E488" s="1089" t="s">
        <v>127</v>
      </c>
      <c r="F488" s="606"/>
      <c r="G488" s="28" t="s">
        <v>124</v>
      </c>
      <c r="H488" s="28" t="s">
        <v>265</v>
      </c>
      <c r="I488" s="29" t="s">
        <v>125</v>
      </c>
      <c r="J488" s="1089" t="s">
        <v>126</v>
      </c>
      <c r="K488" s="1089" t="s">
        <v>127</v>
      </c>
      <c r="L488" s="788"/>
    </row>
    <row r="489" spans="1:18" s="25" customFormat="1" x14ac:dyDescent="0.3">
      <c r="A489" s="1089" t="s">
        <v>8</v>
      </c>
      <c r="B489" s="6" t="s">
        <v>27</v>
      </c>
      <c r="C489" s="2" t="s">
        <v>28</v>
      </c>
      <c r="D489" s="3">
        <v>65</v>
      </c>
      <c r="E489" s="3">
        <v>178</v>
      </c>
      <c r="F489" s="606"/>
      <c r="G489" s="1089" t="s">
        <v>8</v>
      </c>
      <c r="H489" s="6" t="s">
        <v>27</v>
      </c>
      <c r="I489" s="2" t="s">
        <v>7</v>
      </c>
      <c r="J489" s="3">
        <v>85</v>
      </c>
      <c r="K489" s="3">
        <v>223</v>
      </c>
      <c r="L489" s="788"/>
    </row>
    <row r="490" spans="1:18" s="25" customFormat="1" x14ac:dyDescent="0.3">
      <c r="A490" s="1089" t="s">
        <v>3</v>
      </c>
      <c r="B490" s="6" t="s">
        <v>260</v>
      </c>
      <c r="C490" s="2" t="s">
        <v>17</v>
      </c>
      <c r="D490" s="3">
        <v>22</v>
      </c>
      <c r="E490" s="3">
        <v>182.25</v>
      </c>
      <c r="F490" s="606"/>
      <c r="G490" s="1089" t="s">
        <v>3</v>
      </c>
      <c r="H490" s="6" t="s">
        <v>260</v>
      </c>
      <c r="I490" s="2" t="s">
        <v>44</v>
      </c>
      <c r="J490" s="3">
        <v>27</v>
      </c>
      <c r="K490" s="3">
        <v>218.7</v>
      </c>
      <c r="L490" s="788"/>
    </row>
    <row r="491" spans="1:18" s="50" customFormat="1" x14ac:dyDescent="0.3">
      <c r="A491" s="1089" t="s">
        <v>0</v>
      </c>
      <c r="B491" s="6" t="s">
        <v>114</v>
      </c>
      <c r="C491" s="2" t="s">
        <v>2</v>
      </c>
      <c r="D491" s="3">
        <v>6</v>
      </c>
      <c r="E491" s="3">
        <v>28</v>
      </c>
      <c r="F491" s="606"/>
      <c r="G491" s="1089" t="s">
        <v>0</v>
      </c>
      <c r="H491" s="6" t="s">
        <v>114</v>
      </c>
      <c r="I491" s="2" t="s">
        <v>2</v>
      </c>
      <c r="J491" s="3">
        <v>6</v>
      </c>
      <c r="K491" s="3">
        <v>28</v>
      </c>
      <c r="L491" s="788"/>
      <c r="M491" s="25"/>
      <c r="N491" s="25"/>
      <c r="O491" s="25"/>
      <c r="P491" s="25"/>
      <c r="Q491" s="25"/>
      <c r="R491" s="25"/>
    </row>
    <row r="492" spans="1:18" s="50" customFormat="1" x14ac:dyDescent="0.3">
      <c r="A492" s="1089" t="s">
        <v>77</v>
      </c>
      <c r="B492" s="6" t="s">
        <v>107</v>
      </c>
      <c r="C492" s="2" t="s">
        <v>14</v>
      </c>
      <c r="D492" s="3">
        <v>3.4</v>
      </c>
      <c r="E492" s="3">
        <v>93.2</v>
      </c>
      <c r="F492" s="605"/>
      <c r="G492" s="1089" t="s">
        <v>77</v>
      </c>
      <c r="H492" s="6" t="s">
        <v>107</v>
      </c>
      <c r="I492" s="2" t="s">
        <v>14</v>
      </c>
      <c r="J492" s="3">
        <v>3.4</v>
      </c>
      <c r="K492" s="3">
        <v>93.2</v>
      </c>
      <c r="L492" s="786"/>
    </row>
    <row r="493" spans="1:18" s="50" customFormat="1" x14ac:dyDescent="0.3">
      <c r="A493" s="1089" t="s">
        <v>23</v>
      </c>
      <c r="B493" s="6" t="s">
        <v>1</v>
      </c>
      <c r="C493" s="2" t="s">
        <v>5</v>
      </c>
      <c r="D493" s="3">
        <v>150</v>
      </c>
      <c r="E493" s="3">
        <v>86</v>
      </c>
      <c r="F493" s="605"/>
      <c r="G493" s="1089" t="s">
        <v>23</v>
      </c>
      <c r="H493" s="6" t="s">
        <v>1</v>
      </c>
      <c r="I493" s="2" t="s">
        <v>5</v>
      </c>
      <c r="J493" s="3">
        <v>150</v>
      </c>
      <c r="K493" s="3">
        <v>86</v>
      </c>
      <c r="L493" s="786"/>
    </row>
    <row r="494" spans="1:18" s="25" customFormat="1" ht="19.5" customHeight="1" x14ac:dyDescent="0.3">
      <c r="A494" s="5"/>
      <c r="B494" s="6"/>
      <c r="C494" s="2"/>
      <c r="D494" s="3"/>
      <c r="E494" s="3"/>
      <c r="F494" s="606"/>
      <c r="G494" s="1089"/>
      <c r="H494" s="6"/>
      <c r="I494" s="2"/>
      <c r="J494" s="3"/>
      <c r="K494" s="3"/>
      <c r="L494" s="788"/>
    </row>
    <row r="495" spans="1:18" s="25" customFormat="1" x14ac:dyDescent="0.3">
      <c r="A495" s="5"/>
      <c r="B495" s="6"/>
      <c r="C495" s="2"/>
      <c r="D495" s="3"/>
      <c r="E495" s="3"/>
      <c r="F495" s="605"/>
      <c r="G495" s="5"/>
      <c r="H495" s="6"/>
      <c r="I495" s="2"/>
      <c r="J495" s="3"/>
      <c r="K495" s="3"/>
      <c r="L495" s="788"/>
    </row>
    <row r="496" spans="1:18" s="25" customFormat="1" x14ac:dyDescent="0.3">
      <c r="A496" s="5"/>
      <c r="B496" s="6"/>
      <c r="C496" s="2" t="s">
        <v>128</v>
      </c>
      <c r="D496" s="3">
        <f>SUM(D489:D494)</f>
        <v>246.4</v>
      </c>
      <c r="E496" s="3">
        <f>SUM(E489:E494)</f>
        <v>567.45000000000005</v>
      </c>
      <c r="F496" s="605"/>
      <c r="G496" s="5"/>
      <c r="H496" s="6"/>
      <c r="I496" s="2" t="s">
        <v>128</v>
      </c>
      <c r="J496" s="3">
        <f>SUM(J489:J494)</f>
        <v>271.39999999999998</v>
      </c>
      <c r="K496" s="3">
        <f>SUM(K489:K494)</f>
        <v>648.9</v>
      </c>
      <c r="L496" s="788"/>
    </row>
    <row r="497" spans="1:12" s="25" customFormat="1" hidden="1" x14ac:dyDescent="0.3">
      <c r="A497" s="5"/>
      <c r="B497" s="6"/>
      <c r="C497" s="2"/>
      <c r="D497" s="3"/>
      <c r="E497" s="3"/>
      <c r="F497" s="605"/>
      <c r="G497" s="5"/>
      <c r="H497" s="6"/>
      <c r="I497" s="2"/>
      <c r="J497" s="3"/>
      <c r="K497" s="3"/>
      <c r="L497" s="788"/>
    </row>
    <row r="498" spans="1:12" s="25" customFormat="1" hidden="1" x14ac:dyDescent="0.3">
      <c r="A498" s="5">
        <v>1</v>
      </c>
      <c r="B498" s="6" t="s">
        <v>1</v>
      </c>
      <c r="C498" s="2" t="s">
        <v>5</v>
      </c>
      <c r="D498" s="3">
        <v>200</v>
      </c>
      <c r="E498" s="3">
        <v>86</v>
      </c>
      <c r="F498" s="605"/>
      <c r="G498" s="5">
        <v>1</v>
      </c>
      <c r="H498" s="6" t="s">
        <v>1</v>
      </c>
      <c r="I498" s="2" t="s">
        <v>5</v>
      </c>
      <c r="J498" s="3">
        <v>200</v>
      </c>
      <c r="K498" s="3">
        <v>86</v>
      </c>
      <c r="L498" s="788"/>
    </row>
    <row r="499" spans="1:12" s="25" customFormat="1" hidden="1" x14ac:dyDescent="0.3">
      <c r="A499" s="5">
        <v>2</v>
      </c>
      <c r="B499" s="6" t="s">
        <v>238</v>
      </c>
      <c r="C499" s="2" t="s">
        <v>251</v>
      </c>
      <c r="D499" s="3">
        <v>225</v>
      </c>
      <c r="E499" s="3">
        <v>114</v>
      </c>
      <c r="F499" s="605"/>
      <c r="G499" s="5">
        <v>2</v>
      </c>
      <c r="H499" s="6" t="s">
        <v>238</v>
      </c>
      <c r="I499" s="2" t="s">
        <v>251</v>
      </c>
      <c r="J499" s="3">
        <v>225</v>
      </c>
      <c r="K499" s="3">
        <v>114</v>
      </c>
      <c r="L499" s="788"/>
    </row>
    <row r="500" spans="1:12" s="25" customFormat="1" hidden="1" x14ac:dyDescent="0.3">
      <c r="A500" s="5">
        <v>3</v>
      </c>
      <c r="B500" s="6" t="s">
        <v>93</v>
      </c>
      <c r="C500" s="2" t="s">
        <v>5</v>
      </c>
      <c r="D500" s="3">
        <v>135</v>
      </c>
      <c r="E500" s="3">
        <v>94.25</v>
      </c>
      <c r="F500" s="605"/>
      <c r="G500" s="5">
        <v>3</v>
      </c>
      <c r="H500" s="6" t="s">
        <v>93</v>
      </c>
      <c r="I500" s="2" t="s">
        <v>5</v>
      </c>
      <c r="J500" s="3">
        <v>135</v>
      </c>
      <c r="K500" s="3">
        <v>94.25</v>
      </c>
      <c r="L500" s="788"/>
    </row>
    <row r="501" spans="1:12" s="25" customFormat="1" hidden="1" x14ac:dyDescent="0.3">
      <c r="A501" s="5">
        <v>4</v>
      </c>
      <c r="B501" s="6" t="s">
        <v>253</v>
      </c>
      <c r="C501" s="2" t="s">
        <v>218</v>
      </c>
      <c r="D501" s="3">
        <v>125</v>
      </c>
      <c r="E501" s="3">
        <v>146.4</v>
      </c>
      <c r="F501" s="605"/>
      <c r="G501" s="5">
        <v>4</v>
      </c>
      <c r="H501" s="6" t="s">
        <v>253</v>
      </c>
      <c r="I501" s="2" t="s">
        <v>218</v>
      </c>
      <c r="J501" s="3">
        <v>125</v>
      </c>
      <c r="K501" s="3">
        <v>146.4</v>
      </c>
      <c r="L501" s="788"/>
    </row>
    <row r="502" spans="1:12" s="25" customFormat="1" hidden="1" x14ac:dyDescent="0.3">
      <c r="A502" s="5">
        <v>5</v>
      </c>
      <c r="B502" s="6" t="s">
        <v>255</v>
      </c>
      <c r="C502" s="2" t="s">
        <v>218</v>
      </c>
      <c r="D502" s="3">
        <v>80</v>
      </c>
      <c r="E502" s="3">
        <v>105.16</v>
      </c>
      <c r="F502" s="605"/>
      <c r="G502" s="5">
        <v>5</v>
      </c>
      <c r="H502" s="6" t="s">
        <v>255</v>
      </c>
      <c r="I502" s="2" t="s">
        <v>218</v>
      </c>
      <c r="J502" s="3">
        <v>80</v>
      </c>
      <c r="K502" s="3">
        <v>105.16</v>
      </c>
      <c r="L502" s="788"/>
    </row>
    <row r="503" spans="1:12" s="25" customFormat="1" hidden="1" x14ac:dyDescent="0.3">
      <c r="A503" s="5">
        <v>6</v>
      </c>
      <c r="B503" s="6" t="s">
        <v>252</v>
      </c>
      <c r="C503" s="2" t="s">
        <v>251</v>
      </c>
      <c r="D503" s="3">
        <v>105</v>
      </c>
      <c r="E503" s="3">
        <v>142</v>
      </c>
      <c r="F503" s="605"/>
      <c r="G503" s="5">
        <v>6</v>
      </c>
      <c r="H503" s="6" t="s">
        <v>252</v>
      </c>
      <c r="I503" s="2" t="s">
        <v>251</v>
      </c>
      <c r="J503" s="3">
        <v>105</v>
      </c>
      <c r="K503" s="3">
        <v>142</v>
      </c>
      <c r="L503" s="788"/>
    </row>
    <row r="504" spans="1:12" s="25" customFormat="1" hidden="1" x14ac:dyDescent="0.3">
      <c r="A504" s="5">
        <v>7</v>
      </c>
      <c r="B504" s="6" t="s">
        <v>254</v>
      </c>
      <c r="C504" s="2" t="s">
        <v>218</v>
      </c>
      <c r="D504" s="3">
        <v>120</v>
      </c>
      <c r="E504" s="3">
        <v>144</v>
      </c>
      <c r="F504" s="605"/>
      <c r="G504" s="5">
        <v>7</v>
      </c>
      <c r="H504" s="6" t="s">
        <v>254</v>
      </c>
      <c r="I504" s="2" t="s">
        <v>218</v>
      </c>
      <c r="J504" s="3">
        <v>120</v>
      </c>
      <c r="K504" s="3">
        <v>144</v>
      </c>
      <c r="L504" s="788"/>
    </row>
    <row r="505" spans="1:12" s="25" customFormat="1" hidden="1" x14ac:dyDescent="0.3">
      <c r="A505" s="5">
        <v>8</v>
      </c>
      <c r="B505" s="6" t="s">
        <v>31</v>
      </c>
      <c r="C505" s="2" t="s">
        <v>5</v>
      </c>
      <c r="D505" s="3">
        <v>55</v>
      </c>
      <c r="E505" s="3">
        <v>88</v>
      </c>
      <c r="F505" s="605"/>
      <c r="G505" s="5">
        <v>8</v>
      </c>
      <c r="H505" s="6" t="s">
        <v>31</v>
      </c>
      <c r="I505" s="2" t="s">
        <v>5</v>
      </c>
      <c r="J505" s="3">
        <v>55</v>
      </c>
      <c r="K505" s="3">
        <v>88</v>
      </c>
      <c r="L505" s="788"/>
    </row>
    <row r="506" spans="1:12" s="50" customFormat="1" hidden="1" x14ac:dyDescent="0.3">
      <c r="A506" s="1089"/>
      <c r="B506" s="1"/>
      <c r="C506" s="1089"/>
      <c r="D506" s="7"/>
      <c r="E506" s="7"/>
      <c r="F506" s="605"/>
      <c r="G506" s="1089"/>
      <c r="H506" s="1"/>
      <c r="I506" s="1089"/>
      <c r="J506" s="7"/>
      <c r="K506" s="7"/>
      <c r="L506" s="792"/>
    </row>
    <row r="507" spans="1:12" s="25" customFormat="1" hidden="1" x14ac:dyDescent="0.3">
      <c r="A507" s="5"/>
      <c r="B507" s="6"/>
      <c r="C507" s="2" t="s">
        <v>128</v>
      </c>
      <c r="D507" s="3">
        <v>1045</v>
      </c>
      <c r="E507" s="3">
        <v>919.81</v>
      </c>
      <c r="F507" s="605"/>
      <c r="G507" s="5"/>
      <c r="H507" s="6"/>
      <c r="I507" s="2" t="s">
        <v>128</v>
      </c>
      <c r="J507" s="3">
        <v>1045</v>
      </c>
      <c r="K507" s="3">
        <v>919.81</v>
      </c>
      <c r="L507" s="788"/>
    </row>
    <row r="508" spans="1:12" s="25" customFormat="1" hidden="1" x14ac:dyDescent="0.3">
      <c r="A508" s="5"/>
      <c r="B508" s="6"/>
      <c r="C508" s="2"/>
      <c r="D508" s="3"/>
      <c r="E508" s="3"/>
      <c r="F508" s="605"/>
      <c r="G508" s="5"/>
      <c r="H508" s="6"/>
      <c r="I508" s="2"/>
      <c r="J508" s="3"/>
      <c r="K508" s="3"/>
      <c r="L508" s="788"/>
    </row>
    <row r="509" spans="1:12" s="25" customFormat="1" x14ac:dyDescent="0.3">
      <c r="A509" s="5"/>
      <c r="B509" s="6"/>
      <c r="C509" s="2"/>
      <c r="D509" s="3"/>
      <c r="E509" s="3"/>
      <c r="F509" s="605"/>
      <c r="G509" s="5"/>
      <c r="H509" s="6"/>
      <c r="I509" s="2"/>
      <c r="J509" s="3"/>
      <c r="K509" s="3"/>
      <c r="L509" s="788"/>
    </row>
    <row r="510" spans="1:12" s="25" customFormat="1" x14ac:dyDescent="0.3">
      <c r="A510" s="5"/>
      <c r="B510" s="6"/>
      <c r="C510" s="2"/>
      <c r="D510" s="3"/>
      <c r="E510" s="3"/>
      <c r="F510" s="605"/>
      <c r="G510" s="5"/>
      <c r="H510" s="6"/>
      <c r="I510" s="2"/>
      <c r="J510" s="3"/>
      <c r="K510" s="3"/>
      <c r="L510" s="788"/>
    </row>
    <row r="511" spans="1:12" s="25" customFormat="1" x14ac:dyDescent="0.3">
      <c r="A511" s="28" t="s">
        <v>124</v>
      </c>
      <c r="B511" s="3" t="s">
        <v>259</v>
      </c>
      <c r="C511" s="2" t="s">
        <v>125</v>
      </c>
      <c r="D511" s="3" t="s">
        <v>126</v>
      </c>
      <c r="E511" s="3" t="s">
        <v>127</v>
      </c>
      <c r="F511" s="605"/>
      <c r="G511" s="28" t="s">
        <v>124</v>
      </c>
      <c r="H511" s="3" t="s">
        <v>247</v>
      </c>
      <c r="I511" s="2" t="s">
        <v>125</v>
      </c>
      <c r="J511" s="3" t="s">
        <v>126</v>
      </c>
      <c r="K511" s="3" t="s">
        <v>127</v>
      </c>
      <c r="L511" s="788"/>
    </row>
    <row r="512" spans="1:12" s="25" customFormat="1" x14ac:dyDescent="0.3">
      <c r="A512" s="1089" t="s">
        <v>8</v>
      </c>
      <c r="B512" s="6" t="s">
        <v>355</v>
      </c>
      <c r="C512" s="2" t="s">
        <v>9</v>
      </c>
      <c r="D512" s="3">
        <v>60</v>
      </c>
      <c r="E512" s="3">
        <v>132</v>
      </c>
      <c r="F512" s="606"/>
      <c r="G512" s="1089" t="s">
        <v>8</v>
      </c>
      <c r="H512" s="6" t="s">
        <v>355</v>
      </c>
      <c r="I512" s="2" t="s">
        <v>9</v>
      </c>
      <c r="J512" s="3">
        <v>60</v>
      </c>
      <c r="K512" s="3">
        <v>132</v>
      </c>
      <c r="L512" s="788"/>
    </row>
    <row r="513" spans="1:12" s="8" customFormat="1" x14ac:dyDescent="0.3">
      <c r="A513" s="1089" t="s">
        <v>3</v>
      </c>
      <c r="B513" s="6" t="s">
        <v>461</v>
      </c>
      <c r="C513" s="2" t="s">
        <v>251</v>
      </c>
      <c r="D513" s="3">
        <v>50</v>
      </c>
      <c r="E513" s="3">
        <v>177.1</v>
      </c>
      <c r="F513" s="606"/>
      <c r="G513" s="1089" t="s">
        <v>3</v>
      </c>
      <c r="H513" s="6" t="s">
        <v>94</v>
      </c>
      <c r="I513" s="2" t="s">
        <v>5</v>
      </c>
      <c r="J513" s="3">
        <v>50</v>
      </c>
      <c r="K513" s="3">
        <v>177.1</v>
      </c>
      <c r="L513" s="786"/>
    </row>
    <row r="514" spans="1:12" s="50" customFormat="1" x14ac:dyDescent="0.3">
      <c r="A514" s="1089" t="s">
        <v>0</v>
      </c>
      <c r="B514" s="6" t="s">
        <v>43</v>
      </c>
      <c r="C514" s="2" t="s">
        <v>17</v>
      </c>
      <c r="D514" s="3">
        <v>45</v>
      </c>
      <c r="E514" s="3">
        <v>242.70999999999998</v>
      </c>
      <c r="F514" s="656"/>
      <c r="G514" s="1089" t="s">
        <v>0</v>
      </c>
      <c r="H514" s="6" t="s">
        <v>43</v>
      </c>
      <c r="I514" s="2" t="s">
        <v>44</v>
      </c>
      <c r="J514" s="3">
        <v>51</v>
      </c>
      <c r="K514" s="3">
        <v>298.71999999999997</v>
      </c>
      <c r="L514" s="786"/>
    </row>
    <row r="515" spans="1:12" s="25" customFormat="1" x14ac:dyDescent="0.3">
      <c r="A515" s="1089" t="s">
        <v>77</v>
      </c>
      <c r="B515" s="6" t="s">
        <v>144</v>
      </c>
      <c r="C515" s="2" t="s">
        <v>2</v>
      </c>
      <c r="D515" s="3">
        <v>15</v>
      </c>
      <c r="E515" s="3">
        <v>88</v>
      </c>
      <c r="F515" s="606"/>
      <c r="G515" s="1089" t="s">
        <v>77</v>
      </c>
      <c r="H515" s="6" t="s">
        <v>144</v>
      </c>
      <c r="I515" s="2" t="s">
        <v>2</v>
      </c>
      <c r="J515" s="3">
        <v>15</v>
      </c>
      <c r="K515" s="3">
        <v>88</v>
      </c>
      <c r="L515" s="788"/>
    </row>
    <row r="516" spans="1:12" s="50" customFormat="1" x14ac:dyDescent="0.3">
      <c r="A516" s="1089" t="s">
        <v>23</v>
      </c>
      <c r="B516" s="6" t="s">
        <v>107</v>
      </c>
      <c r="C516" s="2" t="s">
        <v>14</v>
      </c>
      <c r="D516" s="3">
        <v>3.4</v>
      </c>
      <c r="E516" s="3">
        <v>93.2</v>
      </c>
      <c r="F516" s="605"/>
      <c r="G516" s="1089" t="s">
        <v>23</v>
      </c>
      <c r="H516" s="6" t="s">
        <v>107</v>
      </c>
      <c r="I516" s="2" t="s">
        <v>14</v>
      </c>
      <c r="J516" s="3">
        <v>3.4</v>
      </c>
      <c r="K516" s="3">
        <v>93.2</v>
      </c>
      <c r="L516" s="786"/>
    </row>
    <row r="517" spans="1:12" s="25" customFormat="1" ht="19.5" customHeight="1" x14ac:dyDescent="0.3">
      <c r="A517" s="1089" t="s">
        <v>51</v>
      </c>
      <c r="B517" s="6" t="s">
        <v>108</v>
      </c>
      <c r="C517" s="2" t="s">
        <v>65</v>
      </c>
      <c r="D517" s="3">
        <v>1.2</v>
      </c>
      <c r="E517" s="3">
        <v>21.5</v>
      </c>
      <c r="F517" s="656"/>
      <c r="G517" s="1089" t="s">
        <v>51</v>
      </c>
      <c r="H517" s="6" t="s">
        <v>108</v>
      </c>
      <c r="I517" s="2" t="s">
        <v>65</v>
      </c>
      <c r="J517" s="3">
        <v>1.2</v>
      </c>
      <c r="K517" s="3">
        <v>21.5</v>
      </c>
      <c r="L517" s="788"/>
    </row>
    <row r="518" spans="1:12" s="25" customFormat="1" x14ac:dyDescent="0.3">
      <c r="A518" s="5" t="s">
        <v>15</v>
      </c>
      <c r="B518" s="6" t="s">
        <v>225</v>
      </c>
      <c r="C518" s="2" t="s">
        <v>5</v>
      </c>
      <c r="D518" s="3">
        <v>50</v>
      </c>
      <c r="E518" s="3">
        <v>133.5</v>
      </c>
      <c r="F518" s="656"/>
      <c r="G518" s="5" t="s">
        <v>15</v>
      </c>
      <c r="H518" s="6" t="s">
        <v>225</v>
      </c>
      <c r="I518" s="2" t="s">
        <v>5</v>
      </c>
      <c r="J518" s="3">
        <v>50</v>
      </c>
      <c r="K518" s="3">
        <v>133.5</v>
      </c>
      <c r="L518" s="788"/>
    </row>
    <row r="519" spans="1:12" s="50" customFormat="1" x14ac:dyDescent="0.3">
      <c r="A519" s="5"/>
      <c r="B519" s="6"/>
      <c r="C519" s="2"/>
      <c r="D519" s="3"/>
      <c r="E519" s="3"/>
      <c r="F519" s="657"/>
      <c r="G519" s="5"/>
      <c r="H519" s="6"/>
      <c r="I519" s="2"/>
      <c r="J519" s="3"/>
      <c r="K519" s="3"/>
      <c r="L519" s="792"/>
    </row>
    <row r="520" spans="1:12" s="50" customFormat="1" x14ac:dyDescent="0.3">
      <c r="A520" s="5"/>
      <c r="B520" s="6"/>
      <c r="C520" s="2"/>
      <c r="D520" s="3"/>
      <c r="E520" s="424"/>
      <c r="F520" s="901"/>
      <c r="G520" s="421"/>
      <c r="H520" s="422"/>
      <c r="I520" s="2"/>
      <c r="J520" s="3"/>
      <c r="K520" s="3"/>
      <c r="L520" s="792"/>
    </row>
    <row r="521" spans="1:12" s="25" customFormat="1" x14ac:dyDescent="0.3">
      <c r="A521" s="1089"/>
      <c r="B521" s="6"/>
      <c r="C521" s="2" t="s">
        <v>128</v>
      </c>
      <c r="D521" s="3">
        <f>SUM(D512:D520)</f>
        <v>224.6</v>
      </c>
      <c r="E521" s="424">
        <f>SUM(E512:E520)</f>
        <v>888.01</v>
      </c>
      <c r="F521" s="901"/>
      <c r="G521" s="425"/>
      <c r="H521" s="422"/>
      <c r="I521" s="2" t="s">
        <v>128</v>
      </c>
      <c r="J521" s="3">
        <f>SUM(J512:J520)</f>
        <v>230.6</v>
      </c>
      <c r="K521" s="3">
        <f>SUM(K512:K520)</f>
        <v>944.02</v>
      </c>
      <c r="L521" s="788"/>
    </row>
    <row r="522" spans="1:12" s="25" customFormat="1" x14ac:dyDescent="0.3">
      <c r="A522" s="5"/>
      <c r="B522" s="6"/>
      <c r="C522" s="2"/>
      <c r="D522" s="3"/>
      <c r="E522" s="424"/>
      <c r="F522" s="901"/>
      <c r="G522" s="421"/>
      <c r="H522" s="422"/>
      <c r="I522" s="2"/>
      <c r="J522" s="3"/>
      <c r="K522" s="3"/>
      <c r="L522" s="788"/>
    </row>
    <row r="523" spans="1:12" s="25" customFormat="1" x14ac:dyDescent="0.3">
      <c r="A523" s="5"/>
      <c r="B523" s="6"/>
      <c r="C523" s="2"/>
      <c r="D523" s="3"/>
      <c r="E523" s="3"/>
      <c r="F523" s="657"/>
      <c r="G523" s="5"/>
      <c r="H523" s="6"/>
      <c r="I523" s="2"/>
      <c r="J523" s="3"/>
      <c r="K523" s="3"/>
      <c r="L523" s="788"/>
    </row>
    <row r="524" spans="1:12" s="25" customFormat="1" x14ac:dyDescent="0.3">
      <c r="A524" s="1089"/>
      <c r="B524" s="6"/>
      <c r="C524" s="2" t="s">
        <v>136</v>
      </c>
      <c r="D524" s="3">
        <f>+D521+D496</f>
        <v>471</v>
      </c>
      <c r="E524" s="3">
        <f>+E521+E496</f>
        <v>1455.46</v>
      </c>
      <c r="F524" s="657"/>
      <c r="G524" s="3"/>
      <c r="H524" s="3"/>
      <c r="I524" s="3" t="s">
        <v>136</v>
      </c>
      <c r="J524" s="3">
        <f>+J521+J496</f>
        <v>502</v>
      </c>
      <c r="K524" s="3">
        <f>+K521+K496</f>
        <v>1592.92</v>
      </c>
      <c r="L524" s="788"/>
    </row>
    <row r="525" spans="1:12" s="25" customFormat="1" ht="18.75" customHeight="1" x14ac:dyDescent="0.3">
      <c r="B525" s="20"/>
      <c r="C525" s="20"/>
      <c r="E525" s="24"/>
      <c r="F525" s="657"/>
      <c r="H525" s="20"/>
      <c r="I525" s="20"/>
      <c r="K525" s="24"/>
      <c r="L525" s="788"/>
    </row>
    <row r="526" spans="1:12" s="25" customFormat="1" ht="18.75" customHeight="1" x14ac:dyDescent="0.3">
      <c r="B526" s="20"/>
      <c r="C526" s="20"/>
      <c r="E526" s="24"/>
      <c r="F526" s="606"/>
      <c r="H526" s="20"/>
      <c r="I526" s="20"/>
      <c r="K526" s="24"/>
      <c r="L526" s="788"/>
    </row>
    <row r="527" spans="1:12" s="25" customFormat="1" x14ac:dyDescent="0.3">
      <c r="A527" s="461"/>
      <c r="B527" s="461"/>
      <c r="C527" s="461"/>
      <c r="D527" s="461"/>
      <c r="E527" s="461"/>
      <c r="F527" s="660"/>
      <c r="G527" s="36"/>
      <c r="H527" s="463"/>
      <c r="I527" s="463"/>
      <c r="J527" s="463"/>
      <c r="K527" s="463"/>
      <c r="L527" s="788"/>
    </row>
    <row r="528" spans="1:12" s="25" customFormat="1" x14ac:dyDescent="0.3">
      <c r="A528" s="461"/>
      <c r="B528" s="36"/>
      <c r="C528" s="462"/>
      <c r="D528" s="463"/>
      <c r="E528" s="463"/>
      <c r="F528" s="659"/>
      <c r="G528" s="463"/>
      <c r="H528" s="463"/>
      <c r="I528" s="463"/>
      <c r="J528" s="463"/>
      <c r="K528" s="463"/>
      <c r="L528" s="788"/>
    </row>
    <row r="529" spans="1:16" s="25" customFormat="1" ht="18.75" customHeight="1" x14ac:dyDescent="0.3">
      <c r="B529" s="37" t="s">
        <v>130</v>
      </c>
      <c r="D529" s="94" t="s">
        <v>131</v>
      </c>
      <c r="E529" s="20"/>
      <c r="F529" s="606"/>
      <c r="H529" s="37" t="s">
        <v>130</v>
      </c>
      <c r="J529" s="94" t="s">
        <v>131</v>
      </c>
      <c r="K529" s="20"/>
      <c r="L529" s="788"/>
    </row>
    <row r="530" spans="1:16" s="25" customFormat="1" ht="51.75" customHeight="1" x14ac:dyDescent="0.3">
      <c r="B530" s="38" t="s">
        <v>132</v>
      </c>
      <c r="D530" s="38" t="s">
        <v>140</v>
      </c>
      <c r="E530" s="39"/>
      <c r="F530" s="606"/>
      <c r="H530" s="38" t="s">
        <v>139</v>
      </c>
      <c r="J530" s="38" t="s">
        <v>140</v>
      </c>
      <c r="K530" s="39"/>
      <c r="L530" s="788"/>
    </row>
    <row r="531" spans="1:16" s="25" customFormat="1" x14ac:dyDescent="0.3">
      <c r="B531" s="20"/>
      <c r="C531" s="20"/>
      <c r="D531" s="20"/>
      <c r="E531" s="20"/>
      <c r="F531" s="656"/>
      <c r="H531" s="20"/>
      <c r="I531" s="20"/>
      <c r="J531" s="20"/>
      <c r="K531" s="20"/>
      <c r="L531" s="788"/>
    </row>
    <row r="532" spans="1:16" s="25" customFormat="1" ht="18.75" customHeight="1" x14ac:dyDescent="0.3">
      <c r="A532" s="96"/>
      <c r="B532" s="19"/>
      <c r="C532" s="19"/>
      <c r="D532" s="19"/>
      <c r="E532" s="19"/>
      <c r="F532" s="656"/>
      <c r="G532" s="96"/>
      <c r="H532" s="19"/>
      <c r="I532" s="19"/>
      <c r="J532" s="19"/>
      <c r="K532" s="19"/>
      <c r="L532" s="788"/>
    </row>
    <row r="533" spans="1:16" x14ac:dyDescent="0.3">
      <c r="A533" s="25"/>
      <c r="G533" s="257"/>
      <c r="H533" s="32"/>
      <c r="I533" s="32"/>
      <c r="J533" s="32"/>
      <c r="K533" s="32"/>
    </row>
    <row r="534" spans="1:16" s="25" customFormat="1" ht="18.75" customHeight="1" x14ac:dyDescent="0.3">
      <c r="B534" s="22" t="s">
        <v>115</v>
      </c>
      <c r="C534" s="20"/>
      <c r="D534" s="20"/>
      <c r="E534" s="20"/>
      <c r="F534" s="656"/>
      <c r="G534" s="257"/>
      <c r="H534" s="476" t="s">
        <v>115</v>
      </c>
      <c r="I534" s="32"/>
      <c r="J534" s="32"/>
      <c r="K534" s="32"/>
      <c r="L534" s="788"/>
    </row>
    <row r="535" spans="1:16" s="25" customFormat="1" ht="18.75" customHeight="1" x14ac:dyDescent="0.3">
      <c r="B535" s="22" t="s">
        <v>137</v>
      </c>
      <c r="C535" s="20"/>
      <c r="D535" s="20"/>
      <c r="E535" s="20"/>
      <c r="F535" s="606"/>
      <c r="G535" s="257"/>
      <c r="H535" s="476" t="s">
        <v>138</v>
      </c>
      <c r="I535" s="32"/>
      <c r="J535" s="32"/>
      <c r="K535" s="32"/>
      <c r="L535" s="788"/>
    </row>
    <row r="536" spans="1:16" s="25" customFormat="1" ht="18.75" customHeight="1" x14ac:dyDescent="0.3">
      <c r="B536" s="20"/>
      <c r="C536" s="20"/>
      <c r="D536" s="20"/>
      <c r="E536" s="20"/>
      <c r="F536" s="606"/>
      <c r="G536" s="257"/>
      <c r="H536" s="32"/>
      <c r="I536" s="32"/>
      <c r="J536" s="32"/>
      <c r="K536" s="32"/>
      <c r="L536" s="788"/>
    </row>
    <row r="537" spans="1:16" s="25" customFormat="1" ht="18.75" customHeight="1" x14ac:dyDescent="0.3">
      <c r="B537" s="20"/>
      <c r="C537" s="20"/>
      <c r="E537" s="603" t="s">
        <v>116</v>
      </c>
      <c r="F537" s="606"/>
      <c r="G537" s="257"/>
      <c r="H537" s="32"/>
      <c r="I537" s="32"/>
      <c r="J537" s="257"/>
      <c r="K537" s="604" t="s">
        <v>116</v>
      </c>
      <c r="L537" s="789"/>
      <c r="M537" s="603"/>
      <c r="N537" s="603"/>
      <c r="O537" s="603"/>
      <c r="P537" s="603"/>
    </row>
    <row r="538" spans="1:16" s="25" customFormat="1" ht="18.75" customHeight="1" x14ac:dyDescent="0.3">
      <c r="B538" s="20"/>
      <c r="C538" s="20"/>
      <c r="E538" s="603" t="s">
        <v>134</v>
      </c>
      <c r="F538" s="606"/>
      <c r="G538" s="257"/>
      <c r="H538" s="32"/>
      <c r="I538" s="32"/>
      <c r="J538" s="257"/>
      <c r="K538" s="604" t="s">
        <v>134</v>
      </c>
      <c r="L538" s="789"/>
      <c r="M538" s="603"/>
      <c r="N538" s="603"/>
      <c r="O538" s="603"/>
      <c r="P538" s="603"/>
    </row>
    <row r="539" spans="1:16" s="25" customFormat="1" ht="18.75" customHeight="1" x14ac:dyDescent="0.3">
      <c r="B539" s="20"/>
      <c r="C539" s="20"/>
      <c r="E539" s="603" t="s">
        <v>117</v>
      </c>
      <c r="F539" s="606"/>
      <c r="G539" s="257"/>
      <c r="H539" s="32"/>
      <c r="I539" s="32"/>
      <c r="J539" s="257"/>
      <c r="K539" s="604" t="s">
        <v>117</v>
      </c>
      <c r="L539" s="789"/>
      <c r="M539" s="603"/>
      <c r="N539" s="603"/>
      <c r="O539" s="603"/>
      <c r="P539" s="603"/>
    </row>
    <row r="540" spans="1:16" s="25" customFormat="1" ht="18.75" customHeight="1" x14ac:dyDescent="0.3">
      <c r="B540" s="20"/>
      <c r="C540" s="20"/>
      <c r="E540" s="603" t="s">
        <v>417</v>
      </c>
      <c r="F540" s="606"/>
      <c r="G540" s="257"/>
      <c r="H540" s="32"/>
      <c r="I540" s="32"/>
      <c r="J540" s="257"/>
      <c r="K540" s="604" t="s">
        <v>417</v>
      </c>
      <c r="L540" s="789"/>
      <c r="M540" s="603"/>
      <c r="N540" s="603"/>
      <c r="O540" s="603"/>
      <c r="P540" s="603"/>
    </row>
    <row r="541" spans="1:16" s="25" customFormat="1" ht="18.75" customHeight="1" x14ac:dyDescent="0.3">
      <c r="B541" s="20"/>
      <c r="C541" s="20"/>
      <c r="D541" s="20"/>
      <c r="E541" s="20"/>
      <c r="F541" s="656"/>
      <c r="G541" s="257"/>
      <c r="H541" s="257"/>
      <c r="I541" s="32"/>
      <c r="J541" s="32"/>
      <c r="K541" s="32"/>
      <c r="L541" s="788"/>
    </row>
    <row r="542" spans="1:16" s="25" customFormat="1" ht="18.75" customHeight="1" x14ac:dyDescent="0.3">
      <c r="B542" s="20"/>
      <c r="C542" s="20"/>
      <c r="D542" s="20"/>
      <c r="E542" s="20"/>
      <c r="F542" s="656"/>
      <c r="G542" s="257"/>
      <c r="H542" s="1065" t="s">
        <v>463</v>
      </c>
      <c r="I542" s="32"/>
      <c r="J542" s="32"/>
      <c r="K542" s="32"/>
      <c r="L542" s="788"/>
    </row>
    <row r="543" spans="1:16" s="25" customFormat="1" ht="18.75" customHeight="1" x14ac:dyDescent="0.3">
      <c r="B543" s="20"/>
      <c r="C543" s="20"/>
      <c r="D543" s="20"/>
      <c r="E543" s="20"/>
      <c r="F543" s="656"/>
      <c r="G543" s="257"/>
      <c r="H543" s="32"/>
      <c r="I543" s="32"/>
      <c r="J543" s="32"/>
      <c r="K543" s="32"/>
      <c r="L543" s="788"/>
    </row>
    <row r="544" spans="1:16" s="25" customFormat="1" ht="18.75" customHeight="1" x14ac:dyDescent="0.3">
      <c r="B544" s="1612" t="s">
        <v>119</v>
      </c>
      <c r="C544" s="1612"/>
      <c r="D544" s="1612"/>
      <c r="E544" s="26"/>
      <c r="F544" s="606"/>
      <c r="G544" s="257"/>
      <c r="H544" s="1605" t="s">
        <v>119</v>
      </c>
      <c r="I544" s="1605"/>
      <c r="J544" s="1605"/>
      <c r="K544" s="481"/>
      <c r="L544" s="788"/>
    </row>
    <row r="545" spans="1:18" s="25" customFormat="1" ht="18.75" customHeight="1" x14ac:dyDescent="0.3">
      <c r="B545" s="1610">
        <v>45366</v>
      </c>
      <c r="C545" s="1610"/>
      <c r="D545" s="1610"/>
      <c r="E545" s="27"/>
      <c r="F545" s="606"/>
      <c r="G545" s="257"/>
      <c r="H545" s="1606">
        <f>B545</f>
        <v>45366</v>
      </c>
      <c r="I545" s="1606"/>
      <c r="J545" s="1606"/>
      <c r="K545" s="482"/>
      <c r="L545" s="788"/>
    </row>
    <row r="546" spans="1:18" s="25" customFormat="1" ht="18.75" customHeight="1" x14ac:dyDescent="0.3">
      <c r="B546" s="20"/>
      <c r="C546" s="20"/>
      <c r="D546" s="20"/>
      <c r="E546" s="27"/>
      <c r="F546" s="606"/>
      <c r="G546" s="257"/>
      <c r="H546" s="32"/>
      <c r="I546" s="32"/>
      <c r="J546" s="32"/>
      <c r="K546" s="482"/>
      <c r="L546" s="788"/>
    </row>
    <row r="547" spans="1:18" s="25" customFormat="1" ht="18.75" customHeight="1" x14ac:dyDescent="0.3">
      <c r="B547" s="1088"/>
      <c r="C547" s="20"/>
      <c r="D547" s="20"/>
      <c r="E547" s="27"/>
      <c r="F547" s="606"/>
      <c r="G547" s="257"/>
      <c r="H547" s="1092"/>
      <c r="I547" s="32"/>
      <c r="J547" s="32"/>
      <c r="K547" s="482"/>
      <c r="L547" s="788"/>
    </row>
    <row r="548" spans="1:18" s="25" customFormat="1" ht="18.75" customHeight="1" x14ac:dyDescent="0.3">
      <c r="A548" s="28" t="s">
        <v>120</v>
      </c>
      <c r="B548" s="29" t="s">
        <v>121</v>
      </c>
      <c r="C548" s="1611" t="s">
        <v>122</v>
      </c>
      <c r="D548" s="1611"/>
      <c r="E548" s="1611"/>
      <c r="F548" s="606"/>
      <c r="G548" s="469" t="s">
        <v>120</v>
      </c>
      <c r="H548" s="475" t="s">
        <v>121</v>
      </c>
      <c r="I548" s="1604" t="s">
        <v>123</v>
      </c>
      <c r="J548" s="1604"/>
      <c r="K548" s="1604"/>
      <c r="L548" s="788"/>
    </row>
    <row r="549" spans="1:18" s="25" customFormat="1" ht="18.75" customHeight="1" x14ac:dyDescent="0.3">
      <c r="A549" s="28" t="s">
        <v>124</v>
      </c>
      <c r="B549" s="28" t="s">
        <v>265</v>
      </c>
      <c r="C549" s="29" t="s">
        <v>125</v>
      </c>
      <c r="D549" s="1089" t="s">
        <v>126</v>
      </c>
      <c r="E549" s="1089" t="s">
        <v>127</v>
      </c>
      <c r="F549" s="606"/>
      <c r="G549" s="469" t="s">
        <v>124</v>
      </c>
      <c r="H549" s="469" t="s">
        <v>265</v>
      </c>
      <c r="I549" s="475" t="s">
        <v>125</v>
      </c>
      <c r="J549" s="1091" t="s">
        <v>126</v>
      </c>
      <c r="K549" s="1091" t="s">
        <v>127</v>
      </c>
      <c r="L549" s="788"/>
    </row>
    <row r="550" spans="1:18" s="25" customFormat="1" x14ac:dyDescent="0.3">
      <c r="A550" s="1089" t="s">
        <v>8</v>
      </c>
      <c r="B550" s="6" t="s">
        <v>241</v>
      </c>
      <c r="C550" s="2" t="s">
        <v>33</v>
      </c>
      <c r="D550" s="3">
        <v>100</v>
      </c>
      <c r="E550" s="3">
        <v>262.82</v>
      </c>
      <c r="F550" s="606"/>
      <c r="G550" s="1091" t="s">
        <v>8</v>
      </c>
      <c r="H550" s="13" t="s">
        <v>241</v>
      </c>
      <c r="I550" s="14" t="s">
        <v>35</v>
      </c>
      <c r="J550" s="15">
        <v>120</v>
      </c>
      <c r="K550" s="15">
        <v>282.82</v>
      </c>
      <c r="L550" s="788"/>
    </row>
    <row r="551" spans="1:18" s="25" customFormat="1" x14ac:dyDescent="0.3">
      <c r="A551" s="1089" t="s">
        <v>3</v>
      </c>
      <c r="B551" s="6" t="s">
        <v>114</v>
      </c>
      <c r="C551" s="2" t="s">
        <v>2</v>
      </c>
      <c r="D551" s="3">
        <v>6</v>
      </c>
      <c r="E551" s="3">
        <v>28</v>
      </c>
      <c r="F551" s="606"/>
      <c r="G551" s="1091" t="s">
        <v>3</v>
      </c>
      <c r="H551" s="13" t="s">
        <v>114</v>
      </c>
      <c r="I551" s="14" t="s">
        <v>2</v>
      </c>
      <c r="J551" s="15">
        <v>6</v>
      </c>
      <c r="K551" s="15">
        <v>28</v>
      </c>
      <c r="L551" s="788"/>
    </row>
    <row r="552" spans="1:18" s="50" customFormat="1" x14ac:dyDescent="0.3">
      <c r="A552" s="1089" t="s">
        <v>0</v>
      </c>
      <c r="B552" s="6" t="s">
        <v>110</v>
      </c>
      <c r="C552" s="2">
        <v>180</v>
      </c>
      <c r="D552" s="3">
        <v>150</v>
      </c>
      <c r="E552" s="3">
        <v>93.600000000000009</v>
      </c>
      <c r="F552" s="606"/>
      <c r="G552" s="1091"/>
      <c r="H552" s="13"/>
      <c r="I552" s="14"/>
      <c r="J552" s="15"/>
      <c r="K552" s="15"/>
      <c r="L552" s="788"/>
      <c r="M552" s="25"/>
      <c r="N552" s="25"/>
      <c r="O552" s="25"/>
      <c r="P552" s="25"/>
      <c r="Q552" s="25"/>
      <c r="R552" s="25"/>
    </row>
    <row r="553" spans="1:18" s="50" customFormat="1" x14ac:dyDescent="0.3">
      <c r="A553" s="1089"/>
      <c r="B553" s="6"/>
      <c r="C553" s="2"/>
      <c r="D553" s="3"/>
      <c r="E553" s="3"/>
      <c r="F553" s="605"/>
      <c r="G553" s="1091"/>
      <c r="H553" s="13"/>
      <c r="I553" s="14"/>
      <c r="J553" s="15"/>
      <c r="K553" s="15"/>
      <c r="L553" s="786"/>
    </row>
    <row r="554" spans="1:18" s="25" customFormat="1" ht="19.5" customHeight="1" x14ac:dyDescent="0.3">
      <c r="A554" s="5"/>
      <c r="B554" s="6"/>
      <c r="C554" s="2"/>
      <c r="D554" s="3"/>
      <c r="E554" s="3"/>
      <c r="F554" s="606"/>
      <c r="G554" s="1091"/>
      <c r="H554" s="13"/>
      <c r="I554" s="14"/>
      <c r="J554" s="15"/>
      <c r="K554" s="15"/>
      <c r="L554" s="788"/>
    </row>
    <row r="555" spans="1:18" s="25" customFormat="1" x14ac:dyDescent="0.3">
      <c r="A555" s="5"/>
      <c r="B555" s="6"/>
      <c r="C555" s="2"/>
      <c r="D555" s="3"/>
      <c r="E555" s="3"/>
      <c r="F555" s="605"/>
      <c r="G555" s="12"/>
      <c r="H555" s="13"/>
      <c r="I555" s="14"/>
      <c r="J555" s="15"/>
      <c r="K555" s="15"/>
      <c r="L555" s="788"/>
    </row>
    <row r="556" spans="1:18" s="25" customFormat="1" x14ac:dyDescent="0.3">
      <c r="A556" s="5"/>
      <c r="B556" s="6"/>
      <c r="C556" s="2"/>
      <c r="D556" s="3"/>
      <c r="E556" s="3"/>
      <c r="F556" s="605"/>
      <c r="G556" s="12"/>
      <c r="H556" s="13"/>
      <c r="I556" s="14"/>
      <c r="J556" s="15"/>
      <c r="K556" s="15"/>
      <c r="L556" s="788"/>
    </row>
    <row r="557" spans="1:18" s="25" customFormat="1" x14ac:dyDescent="0.3">
      <c r="A557" s="5"/>
      <c r="B557" s="6"/>
      <c r="C557" s="2" t="s">
        <v>128</v>
      </c>
      <c r="D557" s="3">
        <f>SUM(D550:D555)</f>
        <v>256</v>
      </c>
      <c r="E557" s="3">
        <f>SUM(E550:E555)</f>
        <v>384.42</v>
      </c>
      <c r="F557" s="605"/>
      <c r="G557" s="12"/>
      <c r="H557" s="13"/>
      <c r="I557" s="14" t="s">
        <v>128</v>
      </c>
      <c r="J557" s="15">
        <f>SUM(J550:J555)</f>
        <v>126</v>
      </c>
      <c r="K557" s="15">
        <f>SUM(K550:K555)</f>
        <v>310.82</v>
      </c>
      <c r="L557" s="788"/>
    </row>
    <row r="558" spans="1:18" s="25" customFormat="1" x14ac:dyDescent="0.3">
      <c r="A558" s="5"/>
      <c r="B558" s="6"/>
      <c r="C558" s="2"/>
      <c r="D558" s="3"/>
      <c r="E558" s="3"/>
      <c r="F558" s="605"/>
      <c r="G558" s="12"/>
      <c r="H558" s="13"/>
      <c r="I558" s="14"/>
      <c r="J558" s="15"/>
      <c r="K558" s="15"/>
      <c r="L558" s="788"/>
    </row>
    <row r="559" spans="1:18" s="25" customFormat="1" x14ac:dyDescent="0.3">
      <c r="A559" s="28" t="s">
        <v>124</v>
      </c>
      <c r="B559" s="3" t="s">
        <v>259</v>
      </c>
      <c r="C559" s="2" t="s">
        <v>125</v>
      </c>
      <c r="D559" s="3" t="s">
        <v>126</v>
      </c>
      <c r="E559" s="3" t="s">
        <v>127</v>
      </c>
      <c r="F559" s="605"/>
      <c r="G559" s="469" t="s">
        <v>124</v>
      </c>
      <c r="H559" s="15" t="s">
        <v>247</v>
      </c>
      <c r="I559" s="14" t="s">
        <v>125</v>
      </c>
      <c r="J559" s="15" t="s">
        <v>126</v>
      </c>
      <c r="K559" s="15" t="s">
        <v>127</v>
      </c>
      <c r="L559" s="788"/>
    </row>
    <row r="560" spans="1:18" s="25" customFormat="1" x14ac:dyDescent="0.3">
      <c r="A560" s="1089">
        <v>1</v>
      </c>
      <c r="B560" s="6" t="s">
        <v>100</v>
      </c>
      <c r="C560" s="2" t="s">
        <v>9</v>
      </c>
      <c r="D560" s="3">
        <v>60</v>
      </c>
      <c r="E560" s="3">
        <v>287.25</v>
      </c>
      <c r="F560" s="606"/>
      <c r="G560" s="1091">
        <v>1</v>
      </c>
      <c r="H560" s="13" t="s">
        <v>100</v>
      </c>
      <c r="I560" s="14" t="s">
        <v>9</v>
      </c>
      <c r="J560" s="15">
        <v>60</v>
      </c>
      <c r="K560" s="15">
        <v>287.25</v>
      </c>
      <c r="L560" s="788"/>
    </row>
    <row r="561" spans="1:12" s="8" customFormat="1" x14ac:dyDescent="0.3">
      <c r="A561" s="1089">
        <v>2</v>
      </c>
      <c r="B561" s="6" t="s">
        <v>105</v>
      </c>
      <c r="C561" s="2" t="s">
        <v>104</v>
      </c>
      <c r="D561" s="3">
        <v>50</v>
      </c>
      <c r="E561" s="3">
        <v>166.1</v>
      </c>
      <c r="F561" s="606"/>
      <c r="G561" s="1091">
        <v>2</v>
      </c>
      <c r="H561" s="13" t="s">
        <v>105</v>
      </c>
      <c r="I561" s="14" t="s">
        <v>104</v>
      </c>
      <c r="J561" s="15">
        <v>50</v>
      </c>
      <c r="K561" s="15">
        <v>166.1</v>
      </c>
      <c r="L561" s="786"/>
    </row>
    <row r="562" spans="1:12" s="50" customFormat="1" x14ac:dyDescent="0.3">
      <c r="A562" s="1089" t="s">
        <v>0</v>
      </c>
      <c r="B562" s="6" t="s">
        <v>179</v>
      </c>
      <c r="C562" s="2" t="s">
        <v>17</v>
      </c>
      <c r="D562" s="3">
        <v>30</v>
      </c>
      <c r="E562" s="3">
        <v>202.41</v>
      </c>
      <c r="F562" s="656"/>
      <c r="G562" s="1091" t="s">
        <v>0</v>
      </c>
      <c r="H562" s="13" t="s">
        <v>179</v>
      </c>
      <c r="I562" s="14" t="s">
        <v>44</v>
      </c>
      <c r="J562" s="15">
        <v>35</v>
      </c>
      <c r="K562" s="15">
        <v>242.89</v>
      </c>
      <c r="L562" s="786"/>
    </row>
    <row r="563" spans="1:12" s="25" customFormat="1" x14ac:dyDescent="0.3">
      <c r="A563" s="1089" t="s">
        <v>77</v>
      </c>
      <c r="B563" s="6" t="s">
        <v>144</v>
      </c>
      <c r="C563" s="2" t="s">
        <v>2</v>
      </c>
      <c r="D563" s="3">
        <v>15</v>
      </c>
      <c r="E563" s="3">
        <v>88</v>
      </c>
      <c r="F563" s="606"/>
      <c r="G563" s="1091" t="s">
        <v>77</v>
      </c>
      <c r="H563" s="13" t="s">
        <v>144</v>
      </c>
      <c r="I563" s="14" t="s">
        <v>2</v>
      </c>
      <c r="J563" s="15">
        <v>15</v>
      </c>
      <c r="K563" s="15">
        <v>88</v>
      </c>
      <c r="L563" s="788"/>
    </row>
    <row r="564" spans="1:12" s="50" customFormat="1" x14ac:dyDescent="0.3">
      <c r="A564" s="1089" t="s">
        <v>23</v>
      </c>
      <c r="B564" s="6" t="s">
        <v>107</v>
      </c>
      <c r="C564" s="2" t="s">
        <v>14</v>
      </c>
      <c r="D564" s="3">
        <v>3.4</v>
      </c>
      <c r="E564" s="3">
        <v>93.2</v>
      </c>
      <c r="F564" s="605"/>
      <c r="G564" s="1091" t="s">
        <v>23</v>
      </c>
      <c r="H564" s="13" t="s">
        <v>107</v>
      </c>
      <c r="I564" s="14" t="s">
        <v>14</v>
      </c>
      <c r="J564" s="15">
        <v>3.4</v>
      </c>
      <c r="K564" s="15">
        <v>93.2</v>
      </c>
      <c r="L564" s="786"/>
    </row>
    <row r="565" spans="1:12" s="25" customFormat="1" ht="19.5" customHeight="1" x14ac:dyDescent="0.3">
      <c r="A565" s="1089" t="s">
        <v>51</v>
      </c>
      <c r="B565" s="6" t="s">
        <v>108</v>
      </c>
      <c r="C565" s="2" t="s">
        <v>65</v>
      </c>
      <c r="D565" s="3">
        <v>1.2</v>
      </c>
      <c r="E565" s="3">
        <v>21.5</v>
      </c>
      <c r="F565" s="656"/>
      <c r="G565" s="1091" t="s">
        <v>51</v>
      </c>
      <c r="H565" s="13" t="s">
        <v>108</v>
      </c>
      <c r="I565" s="14" t="s">
        <v>65</v>
      </c>
      <c r="J565" s="15">
        <v>1.2</v>
      </c>
      <c r="K565" s="15">
        <v>21.5</v>
      </c>
      <c r="L565" s="788"/>
    </row>
    <row r="566" spans="1:12" s="25" customFormat="1" x14ac:dyDescent="0.3">
      <c r="A566" s="5" t="s">
        <v>15</v>
      </c>
      <c r="B566" s="6" t="s">
        <v>225</v>
      </c>
      <c r="C566" s="2" t="s">
        <v>5</v>
      </c>
      <c r="D566" s="3">
        <v>50</v>
      </c>
      <c r="E566" s="3">
        <v>133.5</v>
      </c>
      <c r="F566" s="656"/>
      <c r="G566" s="12" t="s">
        <v>15</v>
      </c>
      <c r="H566" s="13" t="s">
        <v>433</v>
      </c>
      <c r="I566" s="14" t="s">
        <v>5</v>
      </c>
      <c r="J566" s="15">
        <v>50</v>
      </c>
      <c r="K566" s="15">
        <v>133.5</v>
      </c>
      <c r="L566" s="788"/>
    </row>
    <row r="567" spans="1:12" s="50" customFormat="1" x14ac:dyDescent="0.3">
      <c r="A567" s="5"/>
      <c r="B567" s="6"/>
      <c r="C567" s="2"/>
      <c r="D567" s="3"/>
      <c r="E567" s="3"/>
      <c r="F567" s="657"/>
      <c r="G567" s="12"/>
      <c r="H567" s="13"/>
      <c r="I567" s="14"/>
      <c r="J567" s="15"/>
      <c r="K567" s="15"/>
      <c r="L567" s="792"/>
    </row>
    <row r="568" spans="1:12" s="50" customFormat="1" x14ac:dyDescent="0.3">
      <c r="A568" s="5"/>
      <c r="B568" s="6"/>
      <c r="C568" s="2"/>
      <c r="D568" s="3"/>
      <c r="E568" s="3"/>
      <c r="F568" s="657"/>
      <c r="G568" s="12"/>
      <c r="H568" s="13"/>
      <c r="I568" s="14"/>
      <c r="J568" s="15"/>
      <c r="K568" s="15"/>
      <c r="L568" s="792"/>
    </row>
    <row r="569" spans="1:12" s="25" customFormat="1" x14ac:dyDescent="0.3">
      <c r="A569" s="1089"/>
      <c r="B569" s="6"/>
      <c r="C569" s="2" t="s">
        <v>128</v>
      </c>
      <c r="D569" s="3">
        <f>SUM(D560:D568)</f>
        <v>209.6</v>
      </c>
      <c r="E569" s="3">
        <f>SUM(E560:E568)</f>
        <v>991.96</v>
      </c>
      <c r="F569" s="657"/>
      <c r="G569" s="1091"/>
      <c r="H569" s="13"/>
      <c r="I569" s="14" t="s">
        <v>128</v>
      </c>
      <c r="J569" s="15">
        <f>SUM(J560:J568)</f>
        <v>214.6</v>
      </c>
      <c r="K569" s="15">
        <f>SUM(K560:K568)</f>
        <v>1032.44</v>
      </c>
      <c r="L569" s="788"/>
    </row>
    <row r="570" spans="1:12" s="25" customFormat="1" x14ac:dyDescent="0.3">
      <c r="A570" s="5"/>
      <c r="B570" s="6"/>
      <c r="C570" s="2"/>
      <c r="D570" s="169"/>
      <c r="E570" s="169"/>
      <c r="F570" s="1066"/>
      <c r="G570" s="1048"/>
      <c r="H570" s="637"/>
      <c r="I570" s="14"/>
      <c r="J570" s="15"/>
      <c r="K570" s="15"/>
      <c r="L570" s="788"/>
    </row>
    <row r="571" spans="1:12" s="25" customFormat="1" x14ac:dyDescent="0.3">
      <c r="A571" s="5"/>
      <c r="B571" s="6"/>
      <c r="C571" s="2"/>
      <c r="D571" s="169"/>
      <c r="E571" s="169"/>
      <c r="F571" s="1066"/>
      <c r="G571" s="1048"/>
      <c r="H571" s="637"/>
      <c r="I571" s="14"/>
      <c r="J571" s="15"/>
      <c r="K571" s="15"/>
      <c r="L571" s="788"/>
    </row>
    <row r="572" spans="1:12" s="25" customFormat="1" x14ac:dyDescent="0.3">
      <c r="A572" s="1089"/>
      <c r="B572" s="6"/>
      <c r="C572" s="2" t="s">
        <v>136</v>
      </c>
      <c r="D572" s="169">
        <f>+D569+D557</f>
        <v>465.6</v>
      </c>
      <c r="E572" s="169">
        <f>+E569+E557</f>
        <v>1376.38</v>
      </c>
      <c r="F572" s="1066"/>
      <c r="G572" s="639"/>
      <c r="H572" s="639"/>
      <c r="I572" s="15" t="s">
        <v>136</v>
      </c>
      <c r="J572" s="15">
        <f>+J569+J557</f>
        <v>340.6</v>
      </c>
      <c r="K572" s="15">
        <f>+K569+K557</f>
        <v>1343.26</v>
      </c>
      <c r="L572" s="788"/>
    </row>
    <row r="573" spans="1:12" s="25" customFormat="1" ht="18.75" customHeight="1" x14ac:dyDescent="0.3">
      <c r="B573" s="20"/>
      <c r="C573" s="20"/>
      <c r="E573" s="24"/>
      <c r="F573" s="657"/>
      <c r="G573" s="257"/>
      <c r="H573" s="32"/>
      <c r="I573" s="32"/>
      <c r="J573" s="257"/>
      <c r="K573" s="478"/>
      <c r="L573" s="788"/>
    </row>
    <row r="574" spans="1:12" s="25" customFormat="1" ht="18.75" customHeight="1" x14ac:dyDescent="0.3">
      <c r="B574" s="20"/>
      <c r="C574" s="20"/>
      <c r="E574" s="24"/>
      <c r="F574" s="606"/>
      <c r="G574" s="257"/>
      <c r="H574" s="32"/>
      <c r="I574" s="32"/>
      <c r="J574" s="257"/>
      <c r="K574" s="478"/>
      <c r="L574" s="788"/>
    </row>
    <row r="575" spans="1:12" s="25" customFormat="1" x14ac:dyDescent="0.3">
      <c r="A575" s="461"/>
      <c r="B575" s="461"/>
      <c r="C575" s="461"/>
      <c r="D575" s="461"/>
      <c r="E575" s="461"/>
      <c r="F575" s="660"/>
      <c r="G575" s="259"/>
      <c r="H575" s="473"/>
      <c r="I575" s="473"/>
      <c r="J575" s="473"/>
      <c r="K575" s="473"/>
      <c r="L575" s="788"/>
    </row>
    <row r="576" spans="1:12" s="25" customFormat="1" x14ac:dyDescent="0.3">
      <c r="A576" s="461"/>
      <c r="B576" s="36"/>
      <c r="C576" s="462"/>
      <c r="D576" s="463"/>
      <c r="E576" s="463"/>
      <c r="F576" s="659"/>
      <c r="G576" s="473"/>
      <c r="H576" s="473"/>
      <c r="I576" s="473"/>
      <c r="J576" s="473"/>
      <c r="K576" s="473"/>
      <c r="L576" s="788"/>
    </row>
    <row r="577" spans="1:16" s="25" customFormat="1" ht="18.75" customHeight="1" x14ac:dyDescent="0.3">
      <c r="B577" s="37" t="s">
        <v>130</v>
      </c>
      <c r="D577" s="94" t="s">
        <v>131</v>
      </c>
      <c r="E577" s="20"/>
      <c r="F577" s="606"/>
      <c r="G577" s="257"/>
      <c r="H577" s="260" t="s">
        <v>130</v>
      </c>
      <c r="I577" s="257"/>
      <c r="J577" s="261" t="s">
        <v>131</v>
      </c>
      <c r="K577" s="32"/>
      <c r="L577" s="788"/>
    </row>
    <row r="578" spans="1:16" s="25" customFormat="1" ht="51.75" customHeight="1" x14ac:dyDescent="0.3">
      <c r="B578" s="38" t="s">
        <v>132</v>
      </c>
      <c r="D578" s="38" t="s">
        <v>140</v>
      </c>
      <c r="E578" s="39"/>
      <c r="F578" s="606"/>
      <c r="G578" s="257"/>
      <c r="H578" s="262" t="s">
        <v>139</v>
      </c>
      <c r="I578" s="257"/>
      <c r="J578" s="262" t="s">
        <v>140</v>
      </c>
      <c r="K578" s="263"/>
      <c r="L578" s="788"/>
    </row>
    <row r="579" spans="1:16" x14ac:dyDescent="0.3">
      <c r="A579" s="848"/>
      <c r="B579" s="849"/>
      <c r="C579" s="849"/>
      <c r="D579" s="849"/>
      <c r="E579" s="849"/>
      <c r="F579" s="606"/>
      <c r="G579" s="848"/>
      <c r="H579" s="849"/>
      <c r="I579" s="849"/>
      <c r="J579" s="849"/>
      <c r="K579" s="849"/>
    </row>
    <row r="580" spans="1:16" s="25" customFormat="1" ht="18.75" customHeight="1" x14ac:dyDescent="0.3">
      <c r="A580" s="96"/>
      <c r="B580" s="19"/>
      <c r="C580" s="19"/>
      <c r="D580" s="19"/>
      <c r="E580" s="19"/>
      <c r="F580" s="606"/>
      <c r="G580" s="96"/>
      <c r="H580" s="19"/>
      <c r="I580" s="19"/>
      <c r="J580" s="19"/>
      <c r="K580" s="19"/>
      <c r="L580" s="788"/>
    </row>
    <row r="581" spans="1:16" x14ac:dyDescent="0.3">
      <c r="A581" s="25"/>
      <c r="G581" s="25"/>
    </row>
    <row r="582" spans="1:16" s="25" customFormat="1" ht="18.75" customHeight="1" x14ac:dyDescent="0.3">
      <c r="B582" s="22" t="s">
        <v>115</v>
      </c>
      <c r="C582" s="20"/>
      <c r="D582" s="20"/>
      <c r="E582" s="20"/>
      <c r="F582" s="656"/>
      <c r="H582" s="22" t="s">
        <v>115</v>
      </c>
      <c r="I582" s="20"/>
      <c r="J582" s="20"/>
      <c r="K582" s="20"/>
      <c r="L582" s="788"/>
    </row>
    <row r="583" spans="1:16" s="25" customFormat="1" ht="18.75" customHeight="1" x14ac:dyDescent="0.3">
      <c r="B583" s="22" t="s">
        <v>137</v>
      </c>
      <c r="C583" s="20"/>
      <c r="D583" s="20"/>
      <c r="E583" s="20"/>
      <c r="F583" s="606"/>
      <c r="H583" s="22" t="s">
        <v>138</v>
      </c>
      <c r="I583" s="20"/>
      <c r="J583" s="20"/>
      <c r="K583" s="20"/>
      <c r="L583" s="788"/>
    </row>
    <row r="584" spans="1:16" s="25" customFormat="1" ht="18.75" customHeight="1" x14ac:dyDescent="0.3">
      <c r="B584" s="20"/>
      <c r="C584" s="20"/>
      <c r="D584" s="20"/>
      <c r="E584" s="20"/>
      <c r="F584" s="606"/>
      <c r="H584" s="20"/>
      <c r="I584" s="20"/>
      <c r="J584" s="20"/>
      <c r="K584" s="20"/>
      <c r="L584" s="788"/>
    </row>
    <row r="585" spans="1:16" s="25" customFormat="1" ht="18.75" customHeight="1" x14ac:dyDescent="0.3">
      <c r="B585" s="20"/>
      <c r="C585" s="20"/>
      <c r="E585" s="603" t="s">
        <v>116</v>
      </c>
      <c r="F585" s="606"/>
      <c r="H585" s="20"/>
      <c r="I585" s="20"/>
      <c r="K585" s="603" t="s">
        <v>116</v>
      </c>
      <c r="L585" s="789"/>
      <c r="M585" s="603"/>
      <c r="N585" s="603"/>
      <c r="O585" s="603"/>
      <c r="P585" s="603"/>
    </row>
    <row r="586" spans="1:16" s="25" customFormat="1" ht="18.75" customHeight="1" x14ac:dyDescent="0.3">
      <c r="B586" s="20"/>
      <c r="C586" s="20"/>
      <c r="E586" s="603" t="s">
        <v>134</v>
      </c>
      <c r="F586" s="606"/>
      <c r="H586" s="20"/>
      <c r="I586" s="20"/>
      <c r="K586" s="603" t="s">
        <v>134</v>
      </c>
      <c r="L586" s="789"/>
      <c r="M586" s="603"/>
      <c r="N586" s="603"/>
      <c r="O586" s="603"/>
      <c r="P586" s="603"/>
    </row>
    <row r="587" spans="1:16" s="25" customFormat="1" ht="18.75" customHeight="1" x14ac:dyDescent="0.3">
      <c r="B587" s="20"/>
      <c r="C587" s="20"/>
      <c r="E587" s="603" t="s">
        <v>117</v>
      </c>
      <c r="F587" s="606"/>
      <c r="H587" s="20"/>
      <c r="I587" s="20"/>
      <c r="K587" s="603" t="s">
        <v>117</v>
      </c>
      <c r="L587" s="789"/>
      <c r="M587" s="603"/>
      <c r="N587" s="603"/>
      <c r="O587" s="603"/>
      <c r="P587" s="603"/>
    </row>
    <row r="588" spans="1:16" s="25" customFormat="1" ht="18.75" customHeight="1" x14ac:dyDescent="0.3">
      <c r="B588" s="20"/>
      <c r="C588" s="20"/>
      <c r="E588" s="603" t="s">
        <v>417</v>
      </c>
      <c r="F588" s="606"/>
      <c r="H588" s="20"/>
      <c r="I588" s="20"/>
      <c r="K588" s="603" t="s">
        <v>417</v>
      </c>
      <c r="L588" s="789"/>
      <c r="M588" s="603"/>
      <c r="N588" s="603"/>
      <c r="O588" s="603"/>
      <c r="P588" s="603"/>
    </row>
    <row r="589" spans="1:16" s="25" customFormat="1" ht="18.75" customHeight="1" x14ac:dyDescent="0.3">
      <c r="B589" s="20"/>
      <c r="C589" s="20"/>
      <c r="D589" s="20"/>
      <c r="E589" s="20"/>
      <c r="F589" s="656"/>
      <c r="H589" s="20"/>
      <c r="I589" s="20"/>
      <c r="J589" s="20"/>
      <c r="K589" s="20"/>
      <c r="L589" s="788"/>
    </row>
    <row r="590" spans="1:16" s="25" customFormat="1" ht="18.75" customHeight="1" x14ac:dyDescent="0.3">
      <c r="B590" s="20"/>
      <c r="C590" s="20"/>
      <c r="D590" s="20"/>
      <c r="E590" s="20"/>
      <c r="F590" s="20"/>
      <c r="G590" s="20"/>
      <c r="H590" s="20"/>
      <c r="I590" s="20"/>
      <c r="J590" s="20"/>
      <c r="K590" s="20"/>
      <c r="L590" s="788"/>
    </row>
    <row r="591" spans="1:16" s="25" customFormat="1" ht="18.75" customHeight="1" x14ac:dyDescent="0.3">
      <c r="B591" s="20"/>
      <c r="C591" s="20"/>
      <c r="D591" s="20"/>
      <c r="E591" s="20"/>
      <c r="F591" s="20"/>
      <c r="G591" s="20"/>
      <c r="H591" s="20"/>
      <c r="I591" s="20"/>
      <c r="J591" s="20"/>
      <c r="K591" s="20"/>
      <c r="L591" s="788"/>
    </row>
    <row r="592" spans="1:16" s="25" customFormat="1" ht="18.75" customHeight="1" x14ac:dyDescent="0.3">
      <c r="B592" s="1612" t="s">
        <v>119</v>
      </c>
      <c r="C592" s="1612"/>
      <c r="D592" s="1612"/>
      <c r="E592" s="26"/>
      <c r="F592" s="606"/>
      <c r="H592" s="1612" t="s">
        <v>119</v>
      </c>
      <c r="I592" s="1612"/>
      <c r="J592" s="1612"/>
      <c r="K592" s="26"/>
      <c r="L592" s="788"/>
    </row>
    <row r="593" spans="1:18" s="25" customFormat="1" ht="18.75" customHeight="1" x14ac:dyDescent="0.3">
      <c r="B593" s="1610">
        <v>45369</v>
      </c>
      <c r="C593" s="1610"/>
      <c r="D593" s="1610"/>
      <c r="E593" s="27"/>
      <c r="F593" s="606"/>
      <c r="H593" s="1610">
        <f>B593</f>
        <v>45369</v>
      </c>
      <c r="I593" s="1610"/>
      <c r="J593" s="1610"/>
      <c r="K593" s="27"/>
      <c r="L593" s="788"/>
    </row>
    <row r="594" spans="1:18" s="25" customFormat="1" ht="18.75" customHeight="1" x14ac:dyDescent="0.3">
      <c r="B594" s="20"/>
      <c r="C594" s="20"/>
      <c r="D594" s="20"/>
      <c r="E594" s="27"/>
      <c r="F594" s="606"/>
      <c r="H594" s="20"/>
      <c r="I594" s="20"/>
      <c r="J594" s="20"/>
      <c r="K594" s="27"/>
      <c r="L594" s="788"/>
    </row>
    <row r="595" spans="1:18" s="25" customFormat="1" ht="18.75" customHeight="1" x14ac:dyDescent="0.3">
      <c r="B595" s="1088"/>
      <c r="C595" s="20"/>
      <c r="D595" s="20"/>
      <c r="E595" s="27"/>
      <c r="F595" s="606"/>
      <c r="H595" s="1088"/>
      <c r="I595" s="20"/>
      <c r="J595" s="20"/>
      <c r="K595" s="27"/>
      <c r="L595" s="788"/>
    </row>
    <row r="596" spans="1:18" s="25" customFormat="1" ht="18.75" customHeight="1" x14ac:dyDescent="0.3">
      <c r="A596" s="28" t="s">
        <v>120</v>
      </c>
      <c r="B596" s="29" t="s">
        <v>121</v>
      </c>
      <c r="C596" s="1611" t="s">
        <v>122</v>
      </c>
      <c r="D596" s="1611"/>
      <c r="E596" s="1611"/>
      <c r="F596" s="606"/>
      <c r="G596" s="28" t="s">
        <v>120</v>
      </c>
      <c r="H596" s="29" t="s">
        <v>121</v>
      </c>
      <c r="I596" s="1611" t="s">
        <v>123</v>
      </c>
      <c r="J596" s="1611"/>
      <c r="K596" s="1611"/>
      <c r="L596" s="788"/>
    </row>
    <row r="597" spans="1:18" s="25" customFormat="1" ht="18.75" customHeight="1" x14ac:dyDescent="0.3">
      <c r="A597" s="28" t="s">
        <v>124</v>
      </c>
      <c r="B597" s="28" t="s">
        <v>265</v>
      </c>
      <c r="C597" s="29" t="s">
        <v>125</v>
      </c>
      <c r="D597" s="1089" t="s">
        <v>126</v>
      </c>
      <c r="E597" s="1089" t="s">
        <v>127</v>
      </c>
      <c r="F597" s="606"/>
      <c r="G597" s="28" t="s">
        <v>124</v>
      </c>
      <c r="H597" s="28" t="s">
        <v>265</v>
      </c>
      <c r="I597" s="29" t="s">
        <v>125</v>
      </c>
      <c r="J597" s="1089" t="s">
        <v>126</v>
      </c>
      <c r="K597" s="1089" t="s">
        <v>127</v>
      </c>
      <c r="L597" s="788"/>
    </row>
    <row r="598" spans="1:18" s="10" customFormat="1" x14ac:dyDescent="0.3">
      <c r="A598" s="5">
        <v>1</v>
      </c>
      <c r="B598" s="6" t="s">
        <v>231</v>
      </c>
      <c r="C598" s="2" t="s">
        <v>46</v>
      </c>
      <c r="D598" s="3">
        <v>30</v>
      </c>
      <c r="E598" s="3">
        <v>288.75</v>
      </c>
      <c r="F598" s="907"/>
      <c r="G598" s="5">
        <v>1</v>
      </c>
      <c r="H598" s="6" t="s">
        <v>231</v>
      </c>
      <c r="I598" s="2" t="s">
        <v>46</v>
      </c>
      <c r="J598" s="3">
        <v>30</v>
      </c>
      <c r="K598" s="3">
        <v>288.75</v>
      </c>
      <c r="L598" s="4"/>
    </row>
    <row r="599" spans="1:18" s="50" customFormat="1" x14ac:dyDescent="0.3">
      <c r="A599" s="1089" t="s">
        <v>3</v>
      </c>
      <c r="B599" s="6" t="s">
        <v>64</v>
      </c>
      <c r="C599" s="2" t="s">
        <v>65</v>
      </c>
      <c r="D599" s="3">
        <v>10</v>
      </c>
      <c r="E599" s="3">
        <v>75</v>
      </c>
      <c r="F599" s="908"/>
      <c r="G599" s="1089" t="s">
        <v>3</v>
      </c>
      <c r="H599" s="6" t="s">
        <v>64</v>
      </c>
      <c r="I599" s="2" t="s">
        <v>65</v>
      </c>
      <c r="J599" s="3">
        <v>10</v>
      </c>
      <c r="K599" s="3">
        <v>75</v>
      </c>
      <c r="L599" s="786"/>
    </row>
    <row r="600" spans="1:18" s="25" customFormat="1" x14ac:dyDescent="0.3">
      <c r="A600" s="1089" t="s">
        <v>0</v>
      </c>
      <c r="B600" s="6" t="s">
        <v>102</v>
      </c>
      <c r="C600" s="2" t="s">
        <v>68</v>
      </c>
      <c r="D600" s="3">
        <v>31</v>
      </c>
      <c r="E600" s="3">
        <v>84</v>
      </c>
      <c r="F600" s="908"/>
      <c r="G600" s="1089" t="s">
        <v>0</v>
      </c>
      <c r="H600" s="6" t="s">
        <v>102</v>
      </c>
      <c r="I600" s="2" t="s">
        <v>68</v>
      </c>
      <c r="J600" s="3">
        <v>31</v>
      </c>
      <c r="K600" s="3">
        <v>84</v>
      </c>
      <c r="L600" s="788"/>
    </row>
    <row r="601" spans="1:18" s="50" customFormat="1" x14ac:dyDescent="0.3">
      <c r="A601" s="1089" t="s">
        <v>77</v>
      </c>
      <c r="B601" s="6" t="s">
        <v>114</v>
      </c>
      <c r="C601" s="2" t="s">
        <v>2</v>
      </c>
      <c r="D601" s="3">
        <v>6</v>
      </c>
      <c r="E601" s="3">
        <v>28</v>
      </c>
      <c r="F601" s="908"/>
      <c r="G601" s="1089" t="s">
        <v>77</v>
      </c>
      <c r="H601" s="6" t="s">
        <v>114</v>
      </c>
      <c r="I601" s="2" t="s">
        <v>2</v>
      </c>
      <c r="J601" s="3">
        <v>6</v>
      </c>
      <c r="K601" s="3">
        <v>28</v>
      </c>
      <c r="L601" s="788"/>
      <c r="M601" s="25"/>
      <c r="N601" s="25"/>
      <c r="O601" s="25"/>
      <c r="P601" s="25"/>
      <c r="Q601" s="25"/>
      <c r="R601" s="25"/>
    </row>
    <row r="602" spans="1:18" s="50" customFormat="1" x14ac:dyDescent="0.3">
      <c r="A602" s="1089" t="s">
        <v>23</v>
      </c>
      <c r="B602" s="6" t="s">
        <v>107</v>
      </c>
      <c r="C602" s="2" t="s">
        <v>414</v>
      </c>
      <c r="D602" s="3">
        <f>3.4*2</f>
        <v>6.8</v>
      </c>
      <c r="E602" s="3">
        <f>93.2*2</f>
        <v>186.4</v>
      </c>
      <c r="F602" s="606"/>
      <c r="G602" s="1089" t="s">
        <v>23</v>
      </c>
      <c r="H602" s="6" t="s">
        <v>107</v>
      </c>
      <c r="I602" s="2" t="s">
        <v>414</v>
      </c>
      <c r="J602" s="3">
        <f>3.4*2</f>
        <v>6.8</v>
      </c>
      <c r="K602" s="3">
        <f>93.2*2</f>
        <v>186.4</v>
      </c>
      <c r="L602" s="786"/>
    </row>
    <row r="603" spans="1:18" s="25" customFormat="1" x14ac:dyDescent="0.3">
      <c r="A603" s="5">
        <v>6</v>
      </c>
      <c r="B603" s="6" t="s">
        <v>37</v>
      </c>
      <c r="C603" s="2" t="s">
        <v>5</v>
      </c>
      <c r="D603" s="3">
        <v>150</v>
      </c>
      <c r="E603" s="3">
        <v>140.29999999999998</v>
      </c>
      <c r="F603" s="656"/>
      <c r="G603" s="5">
        <v>6</v>
      </c>
      <c r="H603" s="6" t="s">
        <v>37</v>
      </c>
      <c r="I603" s="2" t="s">
        <v>5</v>
      </c>
      <c r="J603" s="3">
        <v>150</v>
      </c>
      <c r="K603" s="3">
        <v>140.29999999999998</v>
      </c>
      <c r="L603" s="788"/>
    </row>
    <row r="604" spans="1:18" s="25" customFormat="1" ht="19.5" customHeight="1" x14ac:dyDescent="0.3">
      <c r="A604" s="1089"/>
      <c r="B604" s="6"/>
      <c r="C604" s="2"/>
      <c r="D604" s="3"/>
      <c r="E604" s="3"/>
      <c r="F604" s="606"/>
      <c r="G604" s="1089"/>
      <c r="H604" s="6"/>
      <c r="I604" s="2"/>
      <c r="J604" s="3"/>
      <c r="K604" s="3"/>
      <c r="L604" s="788"/>
    </row>
    <row r="605" spans="1:18" s="25" customFormat="1" x14ac:dyDescent="0.3">
      <c r="A605" s="5"/>
      <c r="B605" s="6"/>
      <c r="C605" s="2"/>
      <c r="D605" s="3"/>
      <c r="E605" s="3"/>
      <c r="F605" s="605"/>
      <c r="G605" s="5"/>
      <c r="H605" s="6"/>
      <c r="I605" s="2"/>
      <c r="J605" s="3"/>
      <c r="K605" s="3"/>
      <c r="L605" s="788"/>
    </row>
    <row r="606" spans="1:18" s="25" customFormat="1" x14ac:dyDescent="0.3">
      <c r="A606" s="5"/>
      <c r="B606" s="6"/>
      <c r="C606" s="2" t="s">
        <v>128</v>
      </c>
      <c r="D606" s="3">
        <f>SUM(D598:D604)</f>
        <v>233.8</v>
      </c>
      <c r="E606" s="3">
        <f>SUM(E598:E604)</f>
        <v>802.44999999999993</v>
      </c>
      <c r="F606" s="605"/>
      <c r="G606" s="5"/>
      <c r="H606" s="6"/>
      <c r="I606" s="2" t="s">
        <v>128</v>
      </c>
      <c r="J606" s="3">
        <f>SUM(J598:J604)</f>
        <v>233.8</v>
      </c>
      <c r="K606" s="3">
        <f>SUM(K598:K604)</f>
        <v>802.44999999999993</v>
      </c>
      <c r="L606" s="788"/>
    </row>
    <row r="607" spans="1:18" s="25" customFormat="1" hidden="1" x14ac:dyDescent="0.3">
      <c r="A607" s="5"/>
      <c r="B607" s="6"/>
      <c r="C607" s="2"/>
      <c r="D607" s="3"/>
      <c r="E607" s="3"/>
      <c r="F607" s="605"/>
      <c r="G607" s="5"/>
      <c r="H607" s="6"/>
      <c r="I607" s="2"/>
      <c r="J607" s="3"/>
      <c r="K607" s="3"/>
      <c r="L607" s="788"/>
    </row>
    <row r="608" spans="1:18" s="25" customFormat="1" hidden="1" x14ac:dyDescent="0.3">
      <c r="A608" s="5">
        <v>1</v>
      </c>
      <c r="B608" s="6" t="s">
        <v>1</v>
      </c>
      <c r="C608" s="2" t="s">
        <v>5</v>
      </c>
      <c r="D608" s="3">
        <v>200</v>
      </c>
      <c r="E608" s="3">
        <v>86</v>
      </c>
      <c r="F608" s="605"/>
      <c r="G608" s="5">
        <v>1</v>
      </c>
      <c r="H608" s="6" t="s">
        <v>1</v>
      </c>
      <c r="I608" s="2" t="s">
        <v>5</v>
      </c>
      <c r="J608" s="3">
        <v>200</v>
      </c>
      <c r="K608" s="3">
        <v>86</v>
      </c>
      <c r="L608" s="788"/>
    </row>
    <row r="609" spans="1:12" s="25" customFormat="1" hidden="1" x14ac:dyDescent="0.3">
      <c r="A609" s="5">
        <v>2</v>
      </c>
      <c r="B609" s="6" t="s">
        <v>238</v>
      </c>
      <c r="C609" s="2" t="s">
        <v>251</v>
      </c>
      <c r="D609" s="3">
        <v>225</v>
      </c>
      <c r="E609" s="3">
        <v>114</v>
      </c>
      <c r="F609" s="605"/>
      <c r="G609" s="5">
        <v>2</v>
      </c>
      <c r="H609" s="6" t="s">
        <v>238</v>
      </c>
      <c r="I609" s="2" t="s">
        <v>251</v>
      </c>
      <c r="J609" s="3">
        <v>225</v>
      </c>
      <c r="K609" s="3">
        <v>114</v>
      </c>
      <c r="L609" s="788"/>
    </row>
    <row r="610" spans="1:12" s="25" customFormat="1" hidden="1" x14ac:dyDescent="0.3">
      <c r="A610" s="5">
        <v>3</v>
      </c>
      <c r="B610" s="6" t="s">
        <v>93</v>
      </c>
      <c r="C610" s="2" t="s">
        <v>5</v>
      </c>
      <c r="D610" s="3">
        <v>135</v>
      </c>
      <c r="E610" s="3">
        <v>94.25</v>
      </c>
      <c r="F610" s="605"/>
      <c r="G610" s="5">
        <v>3</v>
      </c>
      <c r="H610" s="6" t="s">
        <v>93</v>
      </c>
      <c r="I610" s="2" t="s">
        <v>5</v>
      </c>
      <c r="J610" s="3">
        <v>135</v>
      </c>
      <c r="K610" s="3">
        <v>94.25</v>
      </c>
      <c r="L610" s="788"/>
    </row>
    <row r="611" spans="1:12" s="25" customFormat="1" hidden="1" x14ac:dyDescent="0.3">
      <c r="A611" s="5">
        <v>4</v>
      </c>
      <c r="B611" s="6" t="s">
        <v>253</v>
      </c>
      <c r="C611" s="2" t="s">
        <v>218</v>
      </c>
      <c r="D611" s="3">
        <v>125</v>
      </c>
      <c r="E611" s="3">
        <v>146.4</v>
      </c>
      <c r="F611" s="605"/>
      <c r="G611" s="5">
        <v>4</v>
      </c>
      <c r="H611" s="6" t="s">
        <v>253</v>
      </c>
      <c r="I611" s="2" t="s">
        <v>218</v>
      </c>
      <c r="J611" s="3">
        <v>125</v>
      </c>
      <c r="K611" s="3">
        <v>146.4</v>
      </c>
      <c r="L611" s="788"/>
    </row>
    <row r="612" spans="1:12" s="25" customFormat="1" hidden="1" x14ac:dyDescent="0.3">
      <c r="A612" s="5">
        <v>5</v>
      </c>
      <c r="B612" s="6" t="s">
        <v>255</v>
      </c>
      <c r="C612" s="2" t="s">
        <v>218</v>
      </c>
      <c r="D612" s="3">
        <v>80</v>
      </c>
      <c r="E612" s="3">
        <v>105.16</v>
      </c>
      <c r="F612" s="605"/>
      <c r="G612" s="5">
        <v>5</v>
      </c>
      <c r="H612" s="6" t="s">
        <v>255</v>
      </c>
      <c r="I612" s="2" t="s">
        <v>218</v>
      </c>
      <c r="J612" s="3">
        <v>80</v>
      </c>
      <c r="K612" s="3">
        <v>105.16</v>
      </c>
      <c r="L612" s="788"/>
    </row>
    <row r="613" spans="1:12" s="25" customFormat="1" hidden="1" x14ac:dyDescent="0.3">
      <c r="A613" s="5">
        <v>6</v>
      </c>
      <c r="B613" s="6" t="s">
        <v>252</v>
      </c>
      <c r="C613" s="2" t="s">
        <v>251</v>
      </c>
      <c r="D613" s="3">
        <v>105</v>
      </c>
      <c r="E613" s="3">
        <v>142</v>
      </c>
      <c r="F613" s="605"/>
      <c r="G613" s="5">
        <v>6</v>
      </c>
      <c r="H613" s="6" t="s">
        <v>252</v>
      </c>
      <c r="I613" s="2" t="s">
        <v>251</v>
      </c>
      <c r="J613" s="3">
        <v>105</v>
      </c>
      <c r="K613" s="3">
        <v>142</v>
      </c>
      <c r="L613" s="788"/>
    </row>
    <row r="614" spans="1:12" s="25" customFormat="1" hidden="1" x14ac:dyDescent="0.3">
      <c r="A614" s="5">
        <v>7</v>
      </c>
      <c r="B614" s="6" t="s">
        <v>254</v>
      </c>
      <c r="C614" s="2" t="s">
        <v>218</v>
      </c>
      <c r="D614" s="3">
        <v>120</v>
      </c>
      <c r="E614" s="3">
        <v>144</v>
      </c>
      <c r="F614" s="605"/>
      <c r="G614" s="5">
        <v>7</v>
      </c>
      <c r="H614" s="6" t="s">
        <v>254</v>
      </c>
      <c r="I614" s="2" t="s">
        <v>218</v>
      </c>
      <c r="J614" s="3">
        <v>120</v>
      </c>
      <c r="K614" s="3">
        <v>144</v>
      </c>
      <c r="L614" s="788"/>
    </row>
    <row r="615" spans="1:12" s="25" customFormat="1" hidden="1" x14ac:dyDescent="0.3">
      <c r="A615" s="5">
        <v>8</v>
      </c>
      <c r="B615" s="6" t="s">
        <v>31</v>
      </c>
      <c r="C615" s="2" t="s">
        <v>5</v>
      </c>
      <c r="D615" s="3">
        <v>55</v>
      </c>
      <c r="E615" s="3">
        <v>88</v>
      </c>
      <c r="F615" s="605"/>
      <c r="G615" s="5">
        <v>8</v>
      </c>
      <c r="H615" s="6" t="s">
        <v>31</v>
      </c>
      <c r="I615" s="2" t="s">
        <v>5</v>
      </c>
      <c r="J615" s="3">
        <v>55</v>
      </c>
      <c r="K615" s="3">
        <v>88</v>
      </c>
      <c r="L615" s="788"/>
    </row>
    <row r="616" spans="1:12" s="50" customFormat="1" hidden="1" x14ac:dyDescent="0.3">
      <c r="A616" s="1089"/>
      <c r="B616" s="1"/>
      <c r="C616" s="1089"/>
      <c r="D616" s="7"/>
      <c r="E616" s="7"/>
      <c r="F616" s="605"/>
      <c r="G616" s="1089"/>
      <c r="H616" s="1"/>
      <c r="I616" s="1089"/>
      <c r="J616" s="7"/>
      <c r="K616" s="7"/>
      <c r="L616" s="792"/>
    </row>
    <row r="617" spans="1:12" s="25" customFormat="1" hidden="1" x14ac:dyDescent="0.3">
      <c r="A617" s="5"/>
      <c r="B617" s="6"/>
      <c r="C617" s="2" t="s">
        <v>128</v>
      </c>
      <c r="D617" s="3">
        <v>1045</v>
      </c>
      <c r="E617" s="3">
        <v>919.81</v>
      </c>
      <c r="F617" s="605"/>
      <c r="G617" s="5"/>
      <c r="H617" s="6"/>
      <c r="I617" s="2" t="s">
        <v>128</v>
      </c>
      <c r="J617" s="3">
        <v>1045</v>
      </c>
      <c r="K617" s="3">
        <v>919.81</v>
      </c>
      <c r="L617" s="788"/>
    </row>
    <row r="618" spans="1:12" s="25" customFormat="1" hidden="1" x14ac:dyDescent="0.3">
      <c r="A618" s="5"/>
      <c r="B618" s="6"/>
      <c r="C618" s="2"/>
      <c r="D618" s="3"/>
      <c r="E618" s="3"/>
      <c r="F618" s="605"/>
      <c r="G618" s="5"/>
      <c r="H618" s="6"/>
      <c r="I618" s="2"/>
      <c r="J618" s="3"/>
      <c r="K618" s="3"/>
      <c r="L618" s="788"/>
    </row>
    <row r="619" spans="1:12" s="25" customFormat="1" x14ac:dyDescent="0.3">
      <c r="A619" s="5"/>
      <c r="B619" s="6"/>
      <c r="C619" s="2"/>
      <c r="D619" s="3"/>
      <c r="E619" s="3"/>
      <c r="F619" s="605"/>
      <c r="G619" s="5"/>
      <c r="H619" s="6"/>
      <c r="I619" s="2"/>
      <c r="J619" s="3"/>
      <c r="K619" s="3"/>
      <c r="L619" s="788"/>
    </row>
    <row r="620" spans="1:12" s="25" customFormat="1" x14ac:dyDescent="0.3">
      <c r="A620" s="5"/>
      <c r="B620" s="6"/>
      <c r="C620" s="2"/>
      <c r="D620" s="3"/>
      <c r="E620" s="3"/>
      <c r="F620" s="605"/>
      <c r="G620" s="5"/>
      <c r="H620" s="6"/>
      <c r="I620" s="2"/>
      <c r="J620" s="3"/>
      <c r="K620" s="3"/>
      <c r="L620" s="788"/>
    </row>
    <row r="621" spans="1:12" s="25" customFormat="1" x14ac:dyDescent="0.3">
      <c r="A621" s="28" t="s">
        <v>124</v>
      </c>
      <c r="B621" s="3" t="s">
        <v>259</v>
      </c>
      <c r="C621" s="2" t="s">
        <v>125</v>
      </c>
      <c r="D621" s="3" t="s">
        <v>126</v>
      </c>
      <c r="E621" s="3" t="s">
        <v>127</v>
      </c>
      <c r="F621" s="605"/>
      <c r="G621" s="28" t="s">
        <v>124</v>
      </c>
      <c r="H621" s="3" t="s">
        <v>247</v>
      </c>
      <c r="I621" s="2" t="s">
        <v>125</v>
      </c>
      <c r="J621" s="3" t="s">
        <v>126</v>
      </c>
      <c r="K621" s="3" t="s">
        <v>127</v>
      </c>
      <c r="L621" s="788"/>
    </row>
    <row r="622" spans="1:12" s="50" customFormat="1" x14ac:dyDescent="0.3">
      <c r="A622" s="1089" t="s">
        <v>8</v>
      </c>
      <c r="B622" s="6" t="s">
        <v>350</v>
      </c>
      <c r="C622" s="2" t="s">
        <v>9</v>
      </c>
      <c r="D622" s="3">
        <v>60</v>
      </c>
      <c r="E622" s="3">
        <v>122</v>
      </c>
      <c r="F622" s="606"/>
      <c r="G622" s="1089" t="s">
        <v>8</v>
      </c>
      <c r="H622" s="6" t="s">
        <v>350</v>
      </c>
      <c r="I622" s="2" t="s">
        <v>9</v>
      </c>
      <c r="J622" s="3">
        <v>60</v>
      </c>
      <c r="K622" s="3">
        <v>122</v>
      </c>
      <c r="L622" s="786"/>
    </row>
    <row r="623" spans="1:12" s="8" customFormat="1" x14ac:dyDescent="0.3">
      <c r="A623" s="1089">
        <v>2</v>
      </c>
      <c r="B623" s="6" t="s">
        <v>105</v>
      </c>
      <c r="C623" s="2" t="s">
        <v>104</v>
      </c>
      <c r="D623" s="3">
        <v>50</v>
      </c>
      <c r="E623" s="3">
        <v>166.1</v>
      </c>
      <c r="F623" s="606"/>
      <c r="G623" s="1089">
        <v>2</v>
      </c>
      <c r="H623" s="6" t="s">
        <v>105</v>
      </c>
      <c r="I623" s="2" t="s">
        <v>104</v>
      </c>
      <c r="J623" s="3">
        <v>50</v>
      </c>
      <c r="K623" s="3">
        <v>166.1</v>
      </c>
      <c r="L623" s="786"/>
    </row>
    <row r="624" spans="1:12" s="50" customFormat="1" x14ac:dyDescent="0.3">
      <c r="A624" s="1089" t="s">
        <v>0</v>
      </c>
      <c r="B624" s="6" t="s">
        <v>260</v>
      </c>
      <c r="C624" s="2" t="s">
        <v>17</v>
      </c>
      <c r="D624" s="3">
        <v>25</v>
      </c>
      <c r="E624" s="3">
        <v>182.25</v>
      </c>
      <c r="F624" s="656"/>
      <c r="G624" s="1089" t="s">
        <v>0</v>
      </c>
      <c r="H624" s="6" t="s">
        <v>260</v>
      </c>
      <c r="I624" s="2" t="s">
        <v>44</v>
      </c>
      <c r="J624" s="3">
        <v>30</v>
      </c>
      <c r="K624" s="3">
        <v>218.7</v>
      </c>
      <c r="L624" s="786"/>
    </row>
    <row r="625" spans="1:12" s="50" customFormat="1" x14ac:dyDescent="0.3">
      <c r="A625" s="1089" t="s">
        <v>77</v>
      </c>
      <c r="B625" s="6" t="s">
        <v>69</v>
      </c>
      <c r="C625" s="2" t="s">
        <v>22</v>
      </c>
      <c r="D625" s="3">
        <v>25</v>
      </c>
      <c r="E625" s="3">
        <v>3.9199999999999995</v>
      </c>
      <c r="F625" s="605"/>
      <c r="G625" s="1089" t="s">
        <v>77</v>
      </c>
      <c r="H625" s="6" t="s">
        <v>69</v>
      </c>
      <c r="I625" s="2" t="s">
        <v>22</v>
      </c>
      <c r="J625" s="3">
        <v>25</v>
      </c>
      <c r="K625" s="3">
        <v>3.9199999999999995</v>
      </c>
      <c r="L625" s="792"/>
    </row>
    <row r="626" spans="1:12" s="25" customFormat="1" x14ac:dyDescent="0.3">
      <c r="A626" s="1089" t="s">
        <v>23</v>
      </c>
      <c r="B626" s="6" t="s">
        <v>194</v>
      </c>
      <c r="C626" s="2" t="s">
        <v>2</v>
      </c>
      <c r="D626" s="3">
        <v>30</v>
      </c>
      <c r="E626" s="3">
        <v>92</v>
      </c>
      <c r="F626" s="830"/>
      <c r="G626" s="1089" t="s">
        <v>23</v>
      </c>
      <c r="H626" s="6" t="s">
        <v>194</v>
      </c>
      <c r="I626" s="2" t="s">
        <v>2</v>
      </c>
      <c r="J626" s="3">
        <v>30</v>
      </c>
      <c r="K626" s="3">
        <v>92</v>
      </c>
      <c r="L626" s="788"/>
    </row>
    <row r="627" spans="1:12" s="50" customFormat="1" x14ac:dyDescent="0.3">
      <c r="A627" s="1089" t="s">
        <v>51</v>
      </c>
      <c r="B627" s="6" t="s">
        <v>107</v>
      </c>
      <c r="C627" s="2" t="s">
        <v>14</v>
      </c>
      <c r="D627" s="3">
        <v>3.4</v>
      </c>
      <c r="E627" s="3">
        <v>93.2</v>
      </c>
      <c r="F627" s="829"/>
      <c r="G627" s="1089" t="s">
        <v>51</v>
      </c>
      <c r="H627" s="6" t="s">
        <v>107</v>
      </c>
      <c r="I627" s="2" t="s">
        <v>14</v>
      </c>
      <c r="J627" s="3">
        <v>3.4</v>
      </c>
      <c r="K627" s="3">
        <v>93.2</v>
      </c>
      <c r="L627" s="786"/>
    </row>
    <row r="628" spans="1:12" s="25" customFormat="1" ht="19.5" customHeight="1" x14ac:dyDescent="0.3">
      <c r="A628" s="1089" t="s">
        <v>15</v>
      </c>
      <c r="B628" s="6" t="s">
        <v>108</v>
      </c>
      <c r="C628" s="2" t="s">
        <v>65</v>
      </c>
      <c r="D628" s="3">
        <v>1.2</v>
      </c>
      <c r="E628" s="3">
        <v>21.5</v>
      </c>
      <c r="F628" s="824"/>
      <c r="G628" s="1089" t="s">
        <v>15</v>
      </c>
      <c r="H628" s="6" t="s">
        <v>108</v>
      </c>
      <c r="I628" s="2" t="s">
        <v>65</v>
      </c>
      <c r="J628" s="3">
        <v>1.2</v>
      </c>
      <c r="K628" s="3">
        <v>21.5</v>
      </c>
      <c r="L628" s="788"/>
    </row>
    <row r="629" spans="1:12" s="25" customFormat="1" x14ac:dyDescent="0.3">
      <c r="A629" s="5">
        <v>8</v>
      </c>
      <c r="B629" s="6" t="s">
        <v>225</v>
      </c>
      <c r="C629" s="2" t="s">
        <v>5</v>
      </c>
      <c r="D629" s="3">
        <v>50</v>
      </c>
      <c r="E629" s="3">
        <v>133.5</v>
      </c>
      <c r="F629" s="824"/>
      <c r="G629" s="5">
        <v>8</v>
      </c>
      <c r="H629" s="6" t="s">
        <v>225</v>
      </c>
      <c r="I629" s="2" t="s">
        <v>5</v>
      </c>
      <c r="J629" s="3">
        <v>50</v>
      </c>
      <c r="K629" s="3">
        <v>133.5</v>
      </c>
      <c r="L629" s="788"/>
    </row>
    <row r="630" spans="1:12" s="50" customFormat="1" x14ac:dyDescent="0.3">
      <c r="A630" s="5"/>
      <c r="B630" s="6"/>
      <c r="C630" s="2"/>
      <c r="D630" s="3"/>
      <c r="E630" s="3"/>
      <c r="F630" s="1080"/>
      <c r="G630" s="5"/>
      <c r="H630" s="6"/>
      <c r="I630" s="2"/>
      <c r="J630" s="3"/>
      <c r="K630" s="3"/>
      <c r="L630" s="792"/>
    </row>
    <row r="631" spans="1:12" s="25" customFormat="1" x14ac:dyDescent="0.3">
      <c r="A631" s="1089"/>
      <c r="B631" s="6"/>
      <c r="C631" s="2" t="s">
        <v>128</v>
      </c>
      <c r="D631" s="3">
        <f>SUM(D622:D630)</f>
        <v>244.6</v>
      </c>
      <c r="E631" s="3">
        <f>SUM(E622:E630)</f>
        <v>814.47</v>
      </c>
      <c r="F631" s="1080"/>
      <c r="G631" s="1089"/>
      <c r="H631" s="6"/>
      <c r="I631" s="2" t="s">
        <v>128</v>
      </c>
      <c r="J631" s="3">
        <f>SUM(J622:J630)</f>
        <v>249.6</v>
      </c>
      <c r="K631" s="3">
        <f>SUM(K622:K630)</f>
        <v>850.92000000000007</v>
      </c>
      <c r="L631" s="788"/>
    </row>
    <row r="632" spans="1:12" s="25" customFormat="1" x14ac:dyDescent="0.3">
      <c r="A632" s="5"/>
      <c r="B632" s="6"/>
      <c r="C632" s="2"/>
      <c r="D632" s="3"/>
      <c r="E632" s="3"/>
      <c r="F632" s="1070"/>
      <c r="G632" s="5"/>
      <c r="H632" s="6"/>
      <c r="I632" s="2"/>
      <c r="J632" s="3"/>
      <c r="K632" s="3"/>
      <c r="L632" s="788"/>
    </row>
    <row r="633" spans="1:12" s="25" customFormat="1" x14ac:dyDescent="0.3">
      <c r="A633" s="5"/>
      <c r="B633" s="6"/>
      <c r="C633" s="2"/>
      <c r="D633" s="3"/>
      <c r="E633" s="3"/>
      <c r="F633" s="1070"/>
      <c r="G633" s="5"/>
      <c r="H633" s="6"/>
      <c r="I633" s="2"/>
      <c r="J633" s="3"/>
      <c r="K633" s="3"/>
      <c r="L633" s="788"/>
    </row>
    <row r="634" spans="1:12" s="25" customFormat="1" x14ac:dyDescent="0.3">
      <c r="A634" s="1089"/>
      <c r="B634" s="6"/>
      <c r="C634" s="2" t="s">
        <v>136</v>
      </c>
      <c r="D634" s="3">
        <f>+D631+D606</f>
        <v>478.4</v>
      </c>
      <c r="E634" s="3">
        <f>+E631+E606</f>
        <v>1616.92</v>
      </c>
      <c r="F634" s="1070"/>
      <c r="G634" s="3"/>
      <c r="H634" s="3"/>
      <c r="I634" s="3" t="s">
        <v>136</v>
      </c>
      <c r="J634" s="3">
        <f>+J631+J606</f>
        <v>483.4</v>
      </c>
      <c r="K634" s="3">
        <f>+K631+K606</f>
        <v>1653.37</v>
      </c>
      <c r="L634" s="788"/>
    </row>
    <row r="635" spans="1:12" s="25" customFormat="1" ht="18.75" customHeight="1" x14ac:dyDescent="0.3">
      <c r="B635" s="20"/>
      <c r="C635" s="20"/>
      <c r="E635" s="24"/>
      <c r="F635" s="1070"/>
      <c r="H635" s="20"/>
      <c r="I635" s="20"/>
      <c r="K635" s="24"/>
      <c r="L635" s="788"/>
    </row>
    <row r="636" spans="1:12" s="25" customFormat="1" ht="18.75" customHeight="1" x14ac:dyDescent="0.3">
      <c r="B636" s="20"/>
      <c r="C636" s="20"/>
      <c r="E636" s="24"/>
      <c r="F636" s="906"/>
      <c r="H636" s="20"/>
      <c r="I636" s="20"/>
      <c r="K636" s="24"/>
      <c r="L636" s="788"/>
    </row>
    <row r="637" spans="1:12" s="25" customFormat="1" x14ac:dyDescent="0.3">
      <c r="A637" s="461"/>
      <c r="B637" s="461"/>
      <c r="C637" s="461"/>
      <c r="D637" s="461"/>
      <c r="E637" s="461"/>
      <c r="F637" s="1075"/>
      <c r="G637" s="36"/>
      <c r="H637" s="463"/>
      <c r="I637" s="463"/>
      <c r="J637" s="463"/>
      <c r="K637" s="463"/>
      <c r="L637" s="788"/>
    </row>
    <row r="638" spans="1:12" s="25" customFormat="1" x14ac:dyDescent="0.3">
      <c r="A638" s="461"/>
      <c r="B638" s="36"/>
      <c r="C638" s="462"/>
      <c r="D638" s="463"/>
      <c r="E638" s="463"/>
      <c r="F638" s="1078"/>
      <c r="G638" s="463"/>
      <c r="H638" s="463"/>
      <c r="I638" s="463"/>
      <c r="J638" s="463"/>
      <c r="K638" s="463"/>
      <c r="L638" s="788"/>
    </row>
    <row r="639" spans="1:12" s="25" customFormat="1" ht="18.75" customHeight="1" x14ac:dyDescent="0.3">
      <c r="B639" s="37" t="s">
        <v>130</v>
      </c>
      <c r="D639" s="94" t="s">
        <v>131</v>
      </c>
      <c r="E639" s="20"/>
      <c r="F639" s="606"/>
      <c r="H639" s="37" t="s">
        <v>130</v>
      </c>
      <c r="J639" s="94" t="s">
        <v>131</v>
      </c>
      <c r="K639" s="20"/>
      <c r="L639" s="788"/>
    </row>
    <row r="640" spans="1:12" s="25" customFormat="1" ht="51.75" customHeight="1" x14ac:dyDescent="0.3">
      <c r="B640" s="38" t="s">
        <v>132</v>
      </c>
      <c r="D640" s="38" t="s">
        <v>140</v>
      </c>
      <c r="E640" s="39"/>
      <c r="F640" s="606"/>
      <c r="H640" s="38" t="s">
        <v>139</v>
      </c>
      <c r="J640" s="38" t="s">
        <v>140</v>
      </c>
      <c r="K640" s="39"/>
      <c r="L640" s="788"/>
    </row>
    <row r="641" spans="1:16" s="25" customFormat="1" ht="22.5" customHeight="1" x14ac:dyDescent="0.3">
      <c r="B641" s="38"/>
      <c r="D641" s="38"/>
      <c r="E641" s="39"/>
      <c r="F641" s="606"/>
      <c r="G641" s="38"/>
      <c r="I641" s="38"/>
      <c r="J641" s="39"/>
      <c r="K641" s="38"/>
      <c r="L641" s="788"/>
    </row>
    <row r="642" spans="1:16" x14ac:dyDescent="0.3">
      <c r="A642" s="848"/>
      <c r="B642" s="849"/>
      <c r="C642" s="849"/>
      <c r="D642" s="849"/>
      <c r="E642" s="849"/>
      <c r="F642" s="853"/>
      <c r="G642" s="848"/>
      <c r="H642" s="849"/>
      <c r="I642" s="849"/>
      <c r="J642" s="849"/>
      <c r="K642" s="849"/>
    </row>
    <row r="643" spans="1:16" s="25" customFormat="1" ht="18.75" customHeight="1" x14ac:dyDescent="0.3">
      <c r="A643" s="96"/>
      <c r="B643" s="19"/>
      <c r="C643" s="19"/>
      <c r="D643" s="19"/>
      <c r="E643" s="19"/>
      <c r="F643" s="656"/>
      <c r="G643" s="96"/>
      <c r="H643" s="19"/>
      <c r="I643" s="19"/>
      <c r="J643" s="19"/>
      <c r="K643" s="19"/>
      <c r="L643" s="788"/>
    </row>
    <row r="644" spans="1:16" x14ac:dyDescent="0.3">
      <c r="A644" s="25"/>
      <c r="G644" s="25"/>
    </row>
    <row r="645" spans="1:16" s="25" customFormat="1" ht="18.75" customHeight="1" x14ac:dyDescent="0.3">
      <c r="B645" s="22" t="s">
        <v>115</v>
      </c>
      <c r="C645" s="20"/>
      <c r="D645" s="20"/>
      <c r="E645" s="20"/>
      <c r="F645" s="656"/>
      <c r="H645" s="22" t="s">
        <v>115</v>
      </c>
      <c r="I645" s="20"/>
      <c r="J645" s="20"/>
      <c r="K645" s="20"/>
      <c r="L645" s="788"/>
    </row>
    <row r="646" spans="1:16" s="25" customFormat="1" ht="18.75" customHeight="1" x14ac:dyDescent="0.3">
      <c r="B646" s="22" t="s">
        <v>137</v>
      </c>
      <c r="C646" s="20"/>
      <c r="D646" s="20"/>
      <c r="E646" s="20"/>
      <c r="F646" s="606"/>
      <c r="H646" s="22" t="s">
        <v>138</v>
      </c>
      <c r="I646" s="20"/>
      <c r="J646" s="20"/>
      <c r="K646" s="20"/>
      <c r="L646" s="788"/>
    </row>
    <row r="647" spans="1:16" s="25" customFormat="1" ht="18.75" customHeight="1" x14ac:dyDescent="0.3">
      <c r="B647" s="20"/>
      <c r="C647" s="20"/>
      <c r="D647" s="20"/>
      <c r="E647" s="20"/>
      <c r="F647" s="606"/>
      <c r="H647" s="20"/>
      <c r="I647" s="20"/>
      <c r="J647" s="20"/>
      <c r="K647" s="20"/>
      <c r="L647" s="788"/>
    </row>
    <row r="648" spans="1:16" s="25" customFormat="1" ht="18.75" customHeight="1" x14ac:dyDescent="0.3">
      <c r="B648" s="20"/>
      <c r="C648" s="20"/>
      <c r="E648" s="603" t="s">
        <v>116</v>
      </c>
      <c r="F648" s="606"/>
      <c r="H648" s="20"/>
      <c r="I648" s="20"/>
      <c r="K648" s="603" t="s">
        <v>116</v>
      </c>
      <c r="L648" s="789"/>
      <c r="M648" s="603"/>
      <c r="N648" s="603"/>
      <c r="O648" s="603"/>
      <c r="P648" s="603"/>
    </row>
    <row r="649" spans="1:16" s="25" customFormat="1" ht="18.75" customHeight="1" x14ac:dyDescent="0.3">
      <c r="B649" s="20"/>
      <c r="C649" s="20"/>
      <c r="E649" s="603" t="s">
        <v>134</v>
      </c>
      <c r="F649" s="606"/>
      <c r="H649" s="20"/>
      <c r="I649" s="20"/>
      <c r="K649" s="603" t="s">
        <v>134</v>
      </c>
      <c r="L649" s="789"/>
      <c r="M649" s="603"/>
      <c r="N649" s="603"/>
      <c r="O649" s="603"/>
      <c r="P649" s="603"/>
    </row>
    <row r="650" spans="1:16" s="25" customFormat="1" ht="18.75" customHeight="1" x14ac:dyDescent="0.3">
      <c r="B650" s="20"/>
      <c r="C650" s="20"/>
      <c r="E650" s="603" t="s">
        <v>117</v>
      </c>
      <c r="F650" s="606"/>
      <c r="H650" s="20"/>
      <c r="I650" s="20"/>
      <c r="K650" s="603" t="s">
        <v>117</v>
      </c>
      <c r="L650" s="789"/>
      <c r="M650" s="603"/>
      <c r="N650" s="603"/>
      <c r="O650" s="603"/>
      <c r="P650" s="603"/>
    </row>
    <row r="651" spans="1:16" s="25" customFormat="1" ht="18.75" customHeight="1" x14ac:dyDescent="0.3">
      <c r="B651" s="20"/>
      <c r="C651" s="20"/>
      <c r="E651" s="603" t="s">
        <v>417</v>
      </c>
      <c r="F651" s="606"/>
      <c r="H651" s="20"/>
      <c r="I651" s="20"/>
      <c r="K651" s="603" t="s">
        <v>417</v>
      </c>
      <c r="L651" s="789"/>
      <c r="M651" s="603"/>
      <c r="N651" s="603"/>
      <c r="O651" s="603"/>
      <c r="P651" s="603"/>
    </row>
    <row r="652" spans="1:16" s="25" customFormat="1" ht="18.75" customHeight="1" x14ac:dyDescent="0.3">
      <c r="B652" s="20"/>
      <c r="C652" s="20"/>
      <c r="D652" s="20"/>
      <c r="E652" s="20"/>
      <c r="F652" s="656"/>
      <c r="I652" s="20"/>
      <c r="J652" s="20"/>
      <c r="K652" s="20"/>
      <c r="L652" s="788"/>
    </row>
    <row r="653" spans="1:16" s="25" customFormat="1" ht="18.75" customHeight="1" x14ac:dyDescent="0.3">
      <c r="B653" s="20"/>
      <c r="C653" s="20"/>
      <c r="D653" s="20"/>
      <c r="E653" s="20"/>
      <c r="F653" s="656"/>
      <c r="H653" s="20"/>
      <c r="I653" s="20"/>
      <c r="J653" s="20"/>
      <c r="K653" s="20"/>
      <c r="L653" s="788"/>
    </row>
    <row r="654" spans="1:16" s="25" customFormat="1" ht="18.75" customHeight="1" x14ac:dyDescent="0.3">
      <c r="B654" s="20"/>
      <c r="C654" s="20"/>
      <c r="D654" s="20"/>
      <c r="E654" s="20"/>
      <c r="F654" s="656"/>
      <c r="H654" s="20"/>
      <c r="I654" s="20"/>
      <c r="J654" s="20"/>
      <c r="K654" s="20"/>
      <c r="L654" s="788"/>
    </row>
    <row r="655" spans="1:16" s="25" customFormat="1" ht="18.75" customHeight="1" x14ac:dyDescent="0.3">
      <c r="B655" s="1612" t="s">
        <v>119</v>
      </c>
      <c r="C655" s="1612"/>
      <c r="D655" s="1612"/>
      <c r="E655" s="26"/>
      <c r="F655" s="606"/>
      <c r="H655" s="1612" t="s">
        <v>119</v>
      </c>
      <c r="I655" s="1612"/>
      <c r="J655" s="1612"/>
      <c r="K655" s="26"/>
      <c r="L655" s="788"/>
    </row>
    <row r="656" spans="1:16" s="25" customFormat="1" ht="18.75" customHeight="1" x14ac:dyDescent="0.3">
      <c r="B656" s="1610">
        <v>45370</v>
      </c>
      <c r="C656" s="1610"/>
      <c r="D656" s="1610"/>
      <c r="E656" s="27"/>
      <c r="F656" s="606"/>
      <c r="H656" s="1610">
        <f>B656</f>
        <v>45370</v>
      </c>
      <c r="I656" s="1610"/>
      <c r="J656" s="1610"/>
      <c r="K656" s="27"/>
      <c r="L656" s="788"/>
    </row>
    <row r="657" spans="1:18" s="25" customFormat="1" ht="18.75" customHeight="1" x14ac:dyDescent="0.3">
      <c r="B657" s="20"/>
      <c r="C657" s="20"/>
      <c r="D657" s="20"/>
      <c r="E657" s="27"/>
      <c r="F657" s="606"/>
      <c r="H657" s="20"/>
      <c r="I657" s="20"/>
      <c r="J657" s="20"/>
      <c r="K657" s="27"/>
      <c r="L657" s="788"/>
    </row>
    <row r="658" spans="1:18" s="25" customFormat="1" ht="18.75" customHeight="1" x14ac:dyDescent="0.3">
      <c r="B658" s="1088"/>
      <c r="C658" s="20"/>
      <c r="D658" s="20"/>
      <c r="E658" s="27"/>
      <c r="F658" s="606"/>
      <c r="H658" s="1088"/>
      <c r="I658" s="20"/>
      <c r="J658" s="20"/>
      <c r="K658" s="27"/>
      <c r="L658" s="788"/>
    </row>
    <row r="659" spans="1:18" s="25" customFormat="1" ht="18.75" customHeight="1" x14ac:dyDescent="0.3">
      <c r="A659" s="28" t="s">
        <v>120</v>
      </c>
      <c r="B659" s="29" t="s">
        <v>121</v>
      </c>
      <c r="C659" s="1611" t="s">
        <v>122</v>
      </c>
      <c r="D659" s="1611"/>
      <c r="E659" s="1611"/>
      <c r="F659" s="606"/>
      <c r="G659" s="28" t="s">
        <v>120</v>
      </c>
      <c r="H659" s="29" t="s">
        <v>121</v>
      </c>
      <c r="I659" s="1611" t="s">
        <v>123</v>
      </c>
      <c r="J659" s="1611"/>
      <c r="K659" s="1611"/>
      <c r="L659" s="788"/>
    </row>
    <row r="660" spans="1:18" s="25" customFormat="1" ht="18.75" customHeight="1" x14ac:dyDescent="0.3">
      <c r="A660" s="28" t="s">
        <v>124</v>
      </c>
      <c r="B660" s="28" t="s">
        <v>265</v>
      </c>
      <c r="C660" s="29" t="s">
        <v>125</v>
      </c>
      <c r="D660" s="1089" t="s">
        <v>126</v>
      </c>
      <c r="E660" s="1089" t="s">
        <v>127</v>
      </c>
      <c r="F660" s="606"/>
      <c r="G660" s="28" t="s">
        <v>124</v>
      </c>
      <c r="H660" s="28" t="s">
        <v>265</v>
      </c>
      <c r="I660" s="29" t="s">
        <v>125</v>
      </c>
      <c r="J660" s="1089" t="s">
        <v>126</v>
      </c>
      <c r="K660" s="1089" t="s">
        <v>127</v>
      </c>
      <c r="L660" s="788"/>
    </row>
    <row r="661" spans="1:18" s="25" customFormat="1" x14ac:dyDescent="0.3">
      <c r="A661" s="1089" t="s">
        <v>8</v>
      </c>
      <c r="B661" s="6" t="s">
        <v>27</v>
      </c>
      <c r="C661" s="2" t="s">
        <v>28</v>
      </c>
      <c r="D661" s="3">
        <v>65</v>
      </c>
      <c r="E661" s="3">
        <v>178</v>
      </c>
      <c r="F661" s="681"/>
      <c r="G661" s="1089" t="s">
        <v>8</v>
      </c>
      <c r="H661" s="6" t="s">
        <v>27</v>
      </c>
      <c r="I661" s="2" t="s">
        <v>7</v>
      </c>
      <c r="J661" s="3">
        <v>85</v>
      </c>
      <c r="K661" s="3">
        <v>223</v>
      </c>
      <c r="L661" s="788"/>
    </row>
    <row r="662" spans="1:18" s="25" customFormat="1" x14ac:dyDescent="0.3">
      <c r="A662" s="1089" t="s">
        <v>3</v>
      </c>
      <c r="B662" s="6" t="s">
        <v>61</v>
      </c>
      <c r="C662" s="2" t="s">
        <v>17</v>
      </c>
      <c r="D662" s="3">
        <v>30</v>
      </c>
      <c r="E662" s="3">
        <v>180</v>
      </c>
      <c r="F662" s="606"/>
      <c r="G662" s="1089" t="s">
        <v>3</v>
      </c>
      <c r="H662" s="6" t="s">
        <v>61</v>
      </c>
      <c r="I662" s="2" t="s">
        <v>44</v>
      </c>
      <c r="J662" s="3">
        <v>35</v>
      </c>
      <c r="K662" s="3">
        <v>216</v>
      </c>
      <c r="L662" s="788"/>
    </row>
    <row r="663" spans="1:18" s="50" customFormat="1" x14ac:dyDescent="0.3">
      <c r="A663" s="1089" t="s">
        <v>0</v>
      </c>
      <c r="B663" s="6" t="s">
        <v>197</v>
      </c>
      <c r="C663" s="2">
        <v>200</v>
      </c>
      <c r="D663" s="3">
        <v>10</v>
      </c>
      <c r="E663" s="3">
        <v>36.6</v>
      </c>
      <c r="F663" s="606"/>
      <c r="G663" s="1089" t="s">
        <v>0</v>
      </c>
      <c r="H663" s="6" t="s">
        <v>197</v>
      </c>
      <c r="I663" s="2">
        <v>200</v>
      </c>
      <c r="J663" s="3">
        <v>10</v>
      </c>
      <c r="K663" s="3">
        <v>36.6</v>
      </c>
      <c r="L663" s="788"/>
      <c r="M663" s="25"/>
      <c r="N663" s="25"/>
      <c r="O663" s="25"/>
      <c r="P663" s="25"/>
      <c r="Q663" s="25"/>
      <c r="R663" s="25"/>
    </row>
    <row r="664" spans="1:18" s="50" customFormat="1" x14ac:dyDescent="0.3">
      <c r="A664" s="1089" t="s">
        <v>77</v>
      </c>
      <c r="B664" s="6" t="s">
        <v>107</v>
      </c>
      <c r="C664" s="2" t="s">
        <v>14</v>
      </c>
      <c r="D664" s="3">
        <v>3.4</v>
      </c>
      <c r="E664" s="3">
        <v>93.2</v>
      </c>
      <c r="F664" s="605"/>
      <c r="G664" s="1089" t="s">
        <v>77</v>
      </c>
      <c r="H664" s="6" t="s">
        <v>107</v>
      </c>
      <c r="I664" s="2" t="s">
        <v>14</v>
      </c>
      <c r="J664" s="3">
        <v>3.4</v>
      </c>
      <c r="K664" s="3">
        <v>93.2</v>
      </c>
      <c r="L664" s="786"/>
    </row>
    <row r="665" spans="1:18" s="50" customFormat="1" x14ac:dyDescent="0.3">
      <c r="A665" s="1089" t="s">
        <v>23</v>
      </c>
      <c r="B665" s="6" t="s">
        <v>93</v>
      </c>
      <c r="C665" s="2" t="s">
        <v>2</v>
      </c>
      <c r="D665" s="3">
        <v>75</v>
      </c>
      <c r="E665" s="3">
        <v>92</v>
      </c>
      <c r="F665" s="605"/>
      <c r="G665" s="1089" t="s">
        <v>23</v>
      </c>
      <c r="H665" s="6" t="s">
        <v>93</v>
      </c>
      <c r="I665" s="2" t="s">
        <v>2</v>
      </c>
      <c r="J665" s="3">
        <v>75</v>
      </c>
      <c r="K665" s="3">
        <v>92</v>
      </c>
      <c r="L665" s="786"/>
    </row>
    <row r="666" spans="1:18" s="25" customFormat="1" ht="19.5" customHeight="1" x14ac:dyDescent="0.3">
      <c r="A666" s="5">
        <v>6</v>
      </c>
      <c r="B666" s="6" t="s">
        <v>80</v>
      </c>
      <c r="C666" s="2" t="s">
        <v>5</v>
      </c>
      <c r="D666" s="3">
        <v>30</v>
      </c>
      <c r="E666" s="3">
        <v>124.6</v>
      </c>
      <c r="F666" s="606"/>
      <c r="G666" s="1089" t="s">
        <v>51</v>
      </c>
      <c r="H666" s="6" t="s">
        <v>80</v>
      </c>
      <c r="I666" s="2" t="s">
        <v>5</v>
      </c>
      <c r="J666" s="3">
        <v>30</v>
      </c>
      <c r="K666" s="3">
        <v>124.6</v>
      </c>
      <c r="L666" s="788"/>
    </row>
    <row r="667" spans="1:18" s="25" customFormat="1" x14ac:dyDescent="0.3">
      <c r="A667" s="5"/>
      <c r="B667" s="6"/>
      <c r="C667" s="2"/>
      <c r="D667" s="3"/>
      <c r="E667" s="3"/>
      <c r="F667" s="605"/>
      <c r="G667" s="5"/>
      <c r="H667" s="6"/>
      <c r="I667" s="2"/>
      <c r="J667" s="3"/>
      <c r="K667" s="3"/>
      <c r="L667" s="788"/>
    </row>
    <row r="668" spans="1:18" s="25" customFormat="1" x14ac:dyDescent="0.3">
      <c r="A668" s="5"/>
      <c r="B668" s="6"/>
      <c r="C668" s="2" t="s">
        <v>128</v>
      </c>
      <c r="D668" s="3">
        <f>SUM(D661:D666)</f>
        <v>213.4</v>
      </c>
      <c r="E668" s="3">
        <f>SUM(E661:E666)</f>
        <v>704.4</v>
      </c>
      <c r="F668" s="605"/>
      <c r="G668" s="5"/>
      <c r="H668" s="6"/>
      <c r="I668" s="2" t="s">
        <v>128</v>
      </c>
      <c r="J668" s="3">
        <f>SUM(J661:J666)</f>
        <v>238.4</v>
      </c>
      <c r="K668" s="3">
        <f>SUM(K661:K666)</f>
        <v>785.40000000000009</v>
      </c>
      <c r="L668" s="788"/>
    </row>
    <row r="669" spans="1:18" s="25" customFormat="1" x14ac:dyDescent="0.3">
      <c r="A669" s="5"/>
      <c r="B669" s="6"/>
      <c r="C669" s="2"/>
      <c r="D669" s="3"/>
      <c r="E669" s="3"/>
      <c r="F669" s="605"/>
      <c r="G669" s="5"/>
      <c r="H669" s="6"/>
      <c r="I669" s="2"/>
      <c r="J669" s="3"/>
      <c r="K669" s="3"/>
      <c r="L669" s="788"/>
    </row>
    <row r="670" spans="1:18" s="25" customFormat="1" x14ac:dyDescent="0.3">
      <c r="A670" s="5"/>
      <c r="B670" s="6"/>
      <c r="C670" s="2"/>
      <c r="D670" s="3"/>
      <c r="E670" s="3"/>
      <c r="F670" s="605"/>
      <c r="G670" s="5"/>
      <c r="H670" s="6"/>
      <c r="I670" s="2"/>
      <c r="J670" s="3"/>
      <c r="K670" s="3"/>
      <c r="L670" s="788"/>
    </row>
    <row r="671" spans="1:18" s="25" customFormat="1" x14ac:dyDescent="0.3">
      <c r="A671" s="28" t="s">
        <v>124</v>
      </c>
      <c r="B671" s="3" t="s">
        <v>259</v>
      </c>
      <c r="C671" s="2" t="s">
        <v>125</v>
      </c>
      <c r="D671" s="3" t="s">
        <v>126</v>
      </c>
      <c r="E671" s="3" t="s">
        <v>127</v>
      </c>
      <c r="F671" s="605"/>
      <c r="G671" s="28" t="s">
        <v>124</v>
      </c>
      <c r="H671" s="3" t="s">
        <v>247</v>
      </c>
      <c r="I671" s="2" t="s">
        <v>125</v>
      </c>
      <c r="J671" s="3" t="s">
        <v>126</v>
      </c>
      <c r="K671" s="3" t="s">
        <v>127</v>
      </c>
      <c r="L671" s="788"/>
    </row>
    <row r="672" spans="1:18" s="25" customFormat="1" x14ac:dyDescent="0.3">
      <c r="A672" s="1089">
        <v>1</v>
      </c>
      <c r="B672" s="6" t="s">
        <v>261</v>
      </c>
      <c r="C672" s="2" t="s">
        <v>9</v>
      </c>
      <c r="D672" s="3">
        <v>60</v>
      </c>
      <c r="E672" s="3">
        <v>105.25</v>
      </c>
      <c r="F672" s="606"/>
      <c r="G672" s="1089">
        <v>1</v>
      </c>
      <c r="H672" s="6" t="s">
        <v>261</v>
      </c>
      <c r="I672" s="2" t="s">
        <v>9</v>
      </c>
      <c r="J672" s="3">
        <v>60</v>
      </c>
      <c r="K672" s="3">
        <v>105.25</v>
      </c>
      <c r="L672" s="788"/>
    </row>
    <row r="673" spans="1:12" s="8" customFormat="1" x14ac:dyDescent="0.3">
      <c r="A673" s="1089" t="s">
        <v>3</v>
      </c>
      <c r="B673" s="6" t="s">
        <v>40</v>
      </c>
      <c r="C673" s="2" t="s">
        <v>267</v>
      </c>
      <c r="D673" s="3">
        <v>150</v>
      </c>
      <c r="E673" s="3">
        <v>204.72</v>
      </c>
      <c r="F673" s="606"/>
      <c r="G673" s="1089" t="s">
        <v>3</v>
      </c>
      <c r="H673" s="6" t="s">
        <v>40</v>
      </c>
      <c r="I673" s="2" t="s">
        <v>450</v>
      </c>
      <c r="J673" s="3">
        <v>200</v>
      </c>
      <c r="K673" s="3">
        <v>204.72</v>
      </c>
      <c r="L673" s="786"/>
    </row>
    <row r="674" spans="1:12" s="50" customFormat="1" x14ac:dyDescent="0.3">
      <c r="A674" s="1089" t="s">
        <v>0</v>
      </c>
      <c r="B674" s="6" t="s">
        <v>69</v>
      </c>
      <c r="C674" s="2" t="s">
        <v>22</v>
      </c>
      <c r="D674" s="3">
        <v>25</v>
      </c>
      <c r="E674" s="3">
        <v>3.9199999999999995</v>
      </c>
      <c r="F674" s="656"/>
      <c r="G674" s="1089" t="s">
        <v>0</v>
      </c>
      <c r="H674" s="6" t="s">
        <v>69</v>
      </c>
      <c r="I674" s="2" t="s">
        <v>22</v>
      </c>
      <c r="J674" s="3">
        <v>25</v>
      </c>
      <c r="K674" s="3">
        <v>3.9199999999999995</v>
      </c>
      <c r="L674" s="786"/>
    </row>
    <row r="675" spans="1:12" s="50" customFormat="1" x14ac:dyDescent="0.3">
      <c r="A675" s="1089" t="s">
        <v>77</v>
      </c>
      <c r="B675" s="6" t="s">
        <v>113</v>
      </c>
      <c r="C675" s="2" t="s">
        <v>2</v>
      </c>
      <c r="D675" s="3">
        <v>15</v>
      </c>
      <c r="E675" s="3">
        <v>94.2</v>
      </c>
      <c r="F675" s="656"/>
      <c r="G675" s="1089" t="s">
        <v>77</v>
      </c>
      <c r="H675" s="6" t="s">
        <v>113</v>
      </c>
      <c r="I675" s="2" t="s">
        <v>2</v>
      </c>
      <c r="J675" s="3">
        <v>15</v>
      </c>
      <c r="K675" s="3">
        <v>94.2</v>
      </c>
      <c r="L675" s="786"/>
    </row>
    <row r="676" spans="1:12" s="50" customFormat="1" x14ac:dyDescent="0.3">
      <c r="A676" s="1089" t="s">
        <v>23</v>
      </c>
      <c r="B676" s="6" t="s">
        <v>107</v>
      </c>
      <c r="C676" s="2" t="s">
        <v>14</v>
      </c>
      <c r="D676" s="1079">
        <v>3.4</v>
      </c>
      <c r="E676" s="1079">
        <v>93.2</v>
      </c>
      <c r="F676" s="1083"/>
      <c r="G676" s="1082" t="s">
        <v>23</v>
      </c>
      <c r="H676" s="1084" t="s">
        <v>107</v>
      </c>
      <c r="I676" s="2" t="s">
        <v>14</v>
      </c>
      <c r="J676" s="3">
        <v>3.4</v>
      </c>
      <c r="K676" s="3">
        <v>93.2</v>
      </c>
      <c r="L676" s="786"/>
    </row>
    <row r="677" spans="1:12" s="25" customFormat="1" ht="19.5" customHeight="1" x14ac:dyDescent="0.3">
      <c r="A677" s="1089" t="s">
        <v>51</v>
      </c>
      <c r="B677" s="6" t="s">
        <v>108</v>
      </c>
      <c r="C677" s="2" t="s">
        <v>65</v>
      </c>
      <c r="D677" s="1079">
        <v>1.2</v>
      </c>
      <c r="E677" s="1079">
        <v>21.5</v>
      </c>
      <c r="F677" s="1085"/>
      <c r="G677" s="1082" t="s">
        <v>51</v>
      </c>
      <c r="H677" s="1084" t="s">
        <v>108</v>
      </c>
      <c r="I677" s="2" t="s">
        <v>65</v>
      </c>
      <c r="J677" s="3">
        <v>1.2</v>
      </c>
      <c r="K677" s="3">
        <v>21.5</v>
      </c>
      <c r="L677" s="788"/>
    </row>
    <row r="678" spans="1:12" s="25" customFormat="1" x14ac:dyDescent="0.3">
      <c r="A678" s="5"/>
      <c r="B678" s="6"/>
      <c r="C678" s="2"/>
      <c r="D678" s="1079"/>
      <c r="E678" s="1079"/>
      <c r="F678" s="1085"/>
      <c r="G678" s="1081"/>
      <c r="H678" s="1084"/>
      <c r="I678" s="2"/>
      <c r="J678" s="3"/>
      <c r="K678" s="3"/>
      <c r="L678" s="788"/>
    </row>
    <row r="679" spans="1:12" s="50" customFormat="1" x14ac:dyDescent="0.3">
      <c r="A679" s="5"/>
      <c r="B679" s="6"/>
      <c r="C679" s="2"/>
      <c r="D679" s="1079"/>
      <c r="E679" s="1079"/>
      <c r="F679" s="1080"/>
      <c r="G679" s="1081"/>
      <c r="H679" s="1084"/>
      <c r="I679" s="2"/>
      <c r="J679" s="3"/>
      <c r="K679" s="3"/>
      <c r="L679" s="792"/>
    </row>
    <row r="680" spans="1:12" s="50" customFormat="1" x14ac:dyDescent="0.3">
      <c r="A680" s="5"/>
      <c r="B680" s="6"/>
      <c r="C680" s="2"/>
      <c r="D680" s="1079"/>
      <c r="E680" s="1079"/>
      <c r="F680" s="1080"/>
      <c r="G680" s="1081"/>
      <c r="H680" s="1084"/>
      <c r="I680" s="2"/>
      <c r="J680" s="3"/>
      <c r="K680" s="3"/>
      <c r="L680" s="792"/>
    </row>
    <row r="681" spans="1:12" s="25" customFormat="1" x14ac:dyDescent="0.3">
      <c r="A681" s="1089"/>
      <c r="B681" s="6"/>
      <c r="C681" s="2" t="s">
        <v>128</v>
      </c>
      <c r="D681" s="1079">
        <f>SUM(D672:D680)</f>
        <v>254.6</v>
      </c>
      <c r="E681" s="1079">
        <f>SUM(E672:E680)</f>
        <v>522.79</v>
      </c>
      <c r="F681" s="1080"/>
      <c r="G681" s="1082"/>
      <c r="H681" s="1084"/>
      <c r="I681" s="2" t="s">
        <v>128</v>
      </c>
      <c r="J681" s="3">
        <f>SUM(J672:J680)</f>
        <v>304.59999999999997</v>
      </c>
      <c r="K681" s="3">
        <f>SUM(K672:K680)</f>
        <v>522.79</v>
      </c>
      <c r="L681" s="788"/>
    </row>
    <row r="682" spans="1:12" s="25" customFormat="1" x14ac:dyDescent="0.3">
      <c r="A682" s="5"/>
      <c r="B682" s="6"/>
      <c r="C682" s="2"/>
      <c r="D682" s="1079"/>
      <c r="E682" s="1079"/>
      <c r="F682" s="1080"/>
      <c r="G682" s="1081"/>
      <c r="H682" s="1084"/>
      <c r="I682" s="2"/>
      <c r="J682" s="3"/>
      <c r="K682" s="3"/>
      <c r="L682" s="788"/>
    </row>
    <row r="683" spans="1:12" s="25" customFormat="1" x14ac:dyDescent="0.3">
      <c r="A683" s="5"/>
      <c r="B683" s="6"/>
      <c r="C683" s="2"/>
      <c r="D683" s="3"/>
      <c r="E683" s="3"/>
      <c r="F683" s="657"/>
      <c r="G683" s="5"/>
      <c r="H683" s="6"/>
      <c r="I683" s="2"/>
      <c r="J683" s="3"/>
      <c r="K683" s="3"/>
      <c r="L683" s="788"/>
    </row>
    <row r="684" spans="1:12" s="25" customFormat="1" x14ac:dyDescent="0.3">
      <c r="A684" s="1089"/>
      <c r="B684" s="6"/>
      <c r="C684" s="2" t="s">
        <v>136</v>
      </c>
      <c r="D684" s="3">
        <f>+D681+D668</f>
        <v>468</v>
      </c>
      <c r="E684" s="3">
        <f>+E681+E668</f>
        <v>1227.19</v>
      </c>
      <c r="F684" s="657"/>
      <c r="G684" s="3"/>
      <c r="H684" s="3"/>
      <c r="I684" s="3" t="s">
        <v>136</v>
      </c>
      <c r="J684" s="3">
        <f>+J681+J668</f>
        <v>543</v>
      </c>
      <c r="K684" s="3">
        <f>+K681+K668</f>
        <v>1308.19</v>
      </c>
      <c r="L684" s="788"/>
    </row>
    <row r="685" spans="1:12" s="25" customFormat="1" ht="18.75" customHeight="1" x14ac:dyDescent="0.3">
      <c r="B685" s="20"/>
      <c r="C685" s="20"/>
      <c r="E685" s="24"/>
      <c r="F685" s="657"/>
      <c r="H685" s="20"/>
      <c r="I685" s="20"/>
      <c r="K685" s="24"/>
      <c r="L685" s="788"/>
    </row>
    <row r="686" spans="1:12" s="25" customFormat="1" ht="18.75" customHeight="1" x14ac:dyDescent="0.3">
      <c r="B686" s="20"/>
      <c r="C686" s="20"/>
      <c r="E686" s="24"/>
      <c r="F686" s="606"/>
      <c r="H686" s="20"/>
      <c r="I686" s="20"/>
      <c r="K686" s="24"/>
      <c r="L686" s="788"/>
    </row>
    <row r="687" spans="1:12" s="25" customFormat="1" x14ac:dyDescent="0.3">
      <c r="A687" s="461"/>
      <c r="B687" s="461"/>
      <c r="C687" s="461"/>
      <c r="D687" s="461"/>
      <c r="E687" s="461"/>
      <c r="F687" s="660"/>
      <c r="G687" s="36"/>
      <c r="H687" s="463"/>
      <c r="I687" s="463"/>
      <c r="J687" s="463"/>
      <c r="K687" s="463"/>
      <c r="L687" s="788"/>
    </row>
    <row r="688" spans="1:12" s="25" customFormat="1" x14ac:dyDescent="0.3">
      <c r="A688" s="461"/>
      <c r="B688" s="36"/>
      <c r="C688" s="462"/>
      <c r="D688" s="463"/>
      <c r="E688" s="463"/>
      <c r="F688" s="659"/>
      <c r="G688" s="463"/>
      <c r="H688" s="463"/>
      <c r="I688" s="463"/>
      <c r="J688" s="463"/>
      <c r="K688" s="463"/>
      <c r="L688" s="788"/>
    </row>
    <row r="689" spans="1:16" s="25" customFormat="1" ht="18.75" customHeight="1" x14ac:dyDescent="0.3">
      <c r="B689" s="37" t="s">
        <v>130</v>
      </c>
      <c r="D689" s="94" t="s">
        <v>131</v>
      </c>
      <c r="E689" s="20"/>
      <c r="F689" s="606"/>
      <c r="H689" s="37" t="s">
        <v>130</v>
      </c>
      <c r="J689" s="94" t="s">
        <v>131</v>
      </c>
      <c r="K689" s="20"/>
      <c r="L689" s="788"/>
    </row>
    <row r="690" spans="1:16" s="25" customFormat="1" ht="51.75" customHeight="1" x14ac:dyDescent="0.3">
      <c r="B690" s="38" t="s">
        <v>132</v>
      </c>
      <c r="D690" s="38" t="s">
        <v>140</v>
      </c>
      <c r="E690" s="39"/>
      <c r="F690" s="606"/>
      <c r="H690" s="38" t="s">
        <v>139</v>
      </c>
      <c r="J690" s="38" t="s">
        <v>140</v>
      </c>
      <c r="K690" s="39"/>
      <c r="L690" s="788"/>
    </row>
    <row r="691" spans="1:16" s="25" customFormat="1" x14ac:dyDescent="0.3">
      <c r="B691" s="20"/>
      <c r="C691" s="20"/>
      <c r="D691" s="20"/>
      <c r="E691" s="20"/>
      <c r="F691" s="606"/>
      <c r="H691" s="20"/>
      <c r="I691" s="20"/>
      <c r="J691" s="20"/>
      <c r="K691" s="20"/>
      <c r="L691" s="788"/>
    </row>
    <row r="692" spans="1:16" x14ac:dyDescent="0.3">
      <c r="A692" s="848"/>
      <c r="B692" s="849"/>
      <c r="C692" s="849"/>
      <c r="D692" s="849"/>
      <c r="E692" s="849"/>
      <c r="F692" s="606"/>
      <c r="G692" s="848"/>
      <c r="H692" s="849"/>
      <c r="I692" s="849"/>
      <c r="J692" s="849"/>
      <c r="K692" s="849"/>
    </row>
    <row r="693" spans="1:16" s="25" customFormat="1" ht="18.75" customHeight="1" x14ac:dyDescent="0.3">
      <c r="A693" s="96"/>
      <c r="B693" s="19"/>
      <c r="C693" s="19"/>
      <c r="D693" s="19"/>
      <c r="E693" s="19"/>
      <c r="F693" s="606"/>
      <c r="G693" s="96"/>
      <c r="H693" s="19"/>
      <c r="I693" s="19"/>
      <c r="J693" s="19"/>
      <c r="K693" s="19"/>
      <c r="L693" s="788"/>
    </row>
    <row r="694" spans="1:16" x14ac:dyDescent="0.3">
      <c r="A694" s="25"/>
      <c r="F694" s="606"/>
      <c r="G694" s="25"/>
    </row>
    <row r="695" spans="1:16" s="25" customFormat="1" ht="18.75" customHeight="1" x14ac:dyDescent="0.3">
      <c r="B695" s="22" t="s">
        <v>115</v>
      </c>
      <c r="C695" s="20"/>
      <c r="D695" s="20"/>
      <c r="E695" s="20"/>
      <c r="F695" s="606"/>
      <c r="H695" s="22" t="s">
        <v>115</v>
      </c>
      <c r="I695" s="20"/>
      <c r="J695" s="20"/>
      <c r="K695" s="20"/>
      <c r="L695" s="788"/>
    </row>
    <row r="696" spans="1:16" s="25" customFormat="1" ht="18.75" customHeight="1" x14ac:dyDescent="0.3">
      <c r="B696" s="22" t="s">
        <v>137</v>
      </c>
      <c r="C696" s="20"/>
      <c r="D696" s="20"/>
      <c r="E696" s="20"/>
      <c r="F696" s="606"/>
      <c r="H696" s="22" t="s">
        <v>138</v>
      </c>
      <c r="I696" s="20"/>
      <c r="J696" s="20"/>
      <c r="K696" s="20"/>
      <c r="L696" s="788"/>
    </row>
    <row r="697" spans="1:16" s="25" customFormat="1" ht="18.75" customHeight="1" x14ac:dyDescent="0.3">
      <c r="B697" s="20"/>
      <c r="C697" s="20"/>
      <c r="D697" s="20"/>
      <c r="E697" s="20"/>
      <c r="F697" s="606"/>
      <c r="H697" s="20"/>
      <c r="I697" s="20"/>
      <c r="J697" s="20"/>
      <c r="K697" s="20"/>
      <c r="L697" s="788"/>
    </row>
    <row r="698" spans="1:16" s="25" customFormat="1" ht="18.75" customHeight="1" x14ac:dyDescent="0.3">
      <c r="B698" s="20"/>
      <c r="C698" s="20"/>
      <c r="E698" s="603" t="s">
        <v>116</v>
      </c>
      <c r="F698" s="606"/>
      <c r="H698" s="20"/>
      <c r="I698" s="20"/>
      <c r="K698" s="603" t="s">
        <v>116</v>
      </c>
      <c r="L698" s="789"/>
      <c r="M698" s="603"/>
      <c r="N698" s="603"/>
      <c r="O698" s="603"/>
      <c r="P698" s="603"/>
    </row>
    <row r="699" spans="1:16" s="25" customFormat="1" ht="18.75" customHeight="1" x14ac:dyDescent="0.3">
      <c r="B699" s="20"/>
      <c r="C699" s="20"/>
      <c r="E699" s="603" t="s">
        <v>134</v>
      </c>
      <c r="F699" s="606"/>
      <c r="H699" s="20"/>
      <c r="I699" s="20"/>
      <c r="K699" s="603" t="s">
        <v>134</v>
      </c>
      <c r="L699" s="789"/>
      <c r="M699" s="603"/>
      <c r="N699" s="603"/>
      <c r="O699" s="603"/>
      <c r="P699" s="603"/>
    </row>
    <row r="700" spans="1:16" s="25" customFormat="1" ht="18.75" customHeight="1" x14ac:dyDescent="0.3">
      <c r="B700" s="20"/>
      <c r="C700" s="20"/>
      <c r="E700" s="603" t="s">
        <v>117</v>
      </c>
      <c r="F700" s="606"/>
      <c r="H700" s="20"/>
      <c r="I700" s="20"/>
      <c r="K700" s="603" t="s">
        <v>117</v>
      </c>
      <c r="L700" s="789"/>
      <c r="M700" s="603"/>
      <c r="N700" s="603"/>
      <c r="O700" s="603"/>
      <c r="P700" s="603"/>
    </row>
    <row r="701" spans="1:16" s="25" customFormat="1" ht="18.75" customHeight="1" x14ac:dyDescent="0.3">
      <c r="B701" s="20"/>
      <c r="C701" s="20"/>
      <c r="E701" s="603" t="s">
        <v>417</v>
      </c>
      <c r="F701" s="606"/>
      <c r="H701" s="20"/>
      <c r="I701" s="20"/>
      <c r="K701" s="603" t="s">
        <v>417</v>
      </c>
      <c r="L701" s="789"/>
      <c r="M701" s="603"/>
      <c r="N701" s="603"/>
      <c r="O701" s="603"/>
      <c r="P701" s="603"/>
    </row>
    <row r="702" spans="1:16" s="25" customFormat="1" ht="18.75" customHeight="1" x14ac:dyDescent="0.3">
      <c r="B702" s="20"/>
      <c r="C702" s="20"/>
      <c r="D702" s="20"/>
      <c r="E702" s="20"/>
      <c r="F702" s="656"/>
      <c r="I702" s="20"/>
      <c r="J702" s="20"/>
      <c r="K702" s="20"/>
      <c r="L702" s="788"/>
    </row>
    <row r="703" spans="1:16" s="25" customFormat="1" ht="18.75" customHeight="1" x14ac:dyDescent="0.3">
      <c r="B703" s="20"/>
      <c r="C703" s="20"/>
      <c r="D703" s="20"/>
      <c r="E703" s="20"/>
      <c r="F703" s="656"/>
      <c r="H703" s="20"/>
      <c r="I703" s="20"/>
      <c r="J703" s="20"/>
      <c r="K703" s="20"/>
      <c r="L703" s="788"/>
    </row>
    <row r="704" spans="1:16" s="25" customFormat="1" ht="18.75" customHeight="1" x14ac:dyDescent="0.3">
      <c r="B704" s="20"/>
      <c r="C704" s="20"/>
      <c r="D704" s="20"/>
      <c r="E704" s="20"/>
      <c r="F704" s="656"/>
      <c r="H704" s="20"/>
      <c r="I704" s="20"/>
      <c r="J704" s="20"/>
      <c r="K704" s="20"/>
      <c r="L704" s="788"/>
    </row>
    <row r="705" spans="1:12" s="25" customFormat="1" ht="18.75" customHeight="1" x14ac:dyDescent="0.3">
      <c r="B705" s="1612" t="s">
        <v>119</v>
      </c>
      <c r="C705" s="1612"/>
      <c r="D705" s="1612"/>
      <c r="E705" s="26"/>
      <c r="F705" s="606"/>
      <c r="H705" s="1612" t="s">
        <v>119</v>
      </c>
      <c r="I705" s="1612"/>
      <c r="J705" s="1612"/>
      <c r="K705" s="26"/>
      <c r="L705" s="788"/>
    </row>
    <row r="706" spans="1:12" s="25" customFormat="1" ht="18.75" customHeight="1" x14ac:dyDescent="0.3">
      <c r="B706" s="1610">
        <v>45371</v>
      </c>
      <c r="C706" s="1610"/>
      <c r="D706" s="1610"/>
      <c r="E706" s="27"/>
      <c r="F706" s="606"/>
      <c r="H706" s="1610">
        <f>B706</f>
        <v>45371</v>
      </c>
      <c r="I706" s="1610"/>
      <c r="J706" s="1610"/>
      <c r="K706" s="27"/>
      <c r="L706" s="788"/>
    </row>
    <row r="707" spans="1:12" s="25" customFormat="1" ht="18.75" customHeight="1" x14ac:dyDescent="0.3">
      <c r="B707" s="20"/>
      <c r="C707" s="20"/>
      <c r="D707" s="20"/>
      <c r="E707" s="27"/>
      <c r="F707" s="606"/>
      <c r="H707" s="20"/>
      <c r="I707" s="20"/>
      <c r="J707" s="20"/>
      <c r="K707" s="27"/>
      <c r="L707" s="788"/>
    </row>
    <row r="708" spans="1:12" s="25" customFormat="1" ht="18.75" customHeight="1" x14ac:dyDescent="0.3">
      <c r="B708" s="1088"/>
      <c r="C708" s="20"/>
      <c r="D708" s="20"/>
      <c r="E708" s="27"/>
      <c r="F708" s="606"/>
      <c r="H708" s="1088"/>
      <c r="I708" s="20"/>
      <c r="J708" s="20"/>
      <c r="K708" s="27"/>
      <c r="L708" s="788"/>
    </row>
    <row r="709" spans="1:12" s="25" customFormat="1" ht="18.75" customHeight="1" x14ac:dyDescent="0.3">
      <c r="A709" s="28" t="s">
        <v>120</v>
      </c>
      <c r="B709" s="29" t="s">
        <v>121</v>
      </c>
      <c r="C709" s="1611" t="s">
        <v>122</v>
      </c>
      <c r="D709" s="1611"/>
      <c r="E709" s="1611"/>
      <c r="F709" s="606"/>
      <c r="G709" s="28" t="s">
        <v>120</v>
      </c>
      <c r="H709" s="29" t="s">
        <v>121</v>
      </c>
      <c r="I709" s="1611" t="s">
        <v>123</v>
      </c>
      <c r="J709" s="1611"/>
      <c r="K709" s="1611"/>
      <c r="L709" s="788"/>
    </row>
    <row r="710" spans="1:12" s="25" customFormat="1" ht="18.75" customHeight="1" x14ac:dyDescent="0.3">
      <c r="A710" s="28" t="s">
        <v>124</v>
      </c>
      <c r="B710" s="28" t="s">
        <v>265</v>
      </c>
      <c r="C710" s="29" t="s">
        <v>125</v>
      </c>
      <c r="D710" s="1089" t="s">
        <v>126</v>
      </c>
      <c r="E710" s="1089" t="s">
        <v>127</v>
      </c>
      <c r="F710" s="606"/>
      <c r="G710" s="28" t="s">
        <v>124</v>
      </c>
      <c r="H710" s="28" t="s">
        <v>265</v>
      </c>
      <c r="I710" s="29" t="s">
        <v>125</v>
      </c>
      <c r="J710" s="1089" t="s">
        <v>126</v>
      </c>
      <c r="K710" s="1089" t="s">
        <v>127</v>
      </c>
      <c r="L710" s="788"/>
    </row>
    <row r="711" spans="1:12" s="25" customFormat="1" x14ac:dyDescent="0.3">
      <c r="A711" s="1089">
        <v>1</v>
      </c>
      <c r="B711" s="6" t="s">
        <v>72</v>
      </c>
      <c r="C711" s="2" t="s">
        <v>4</v>
      </c>
      <c r="D711" s="3">
        <v>65</v>
      </c>
      <c r="E711" s="3">
        <v>180.8</v>
      </c>
      <c r="F711" s="681"/>
      <c r="G711" s="1089">
        <v>1</v>
      </c>
      <c r="H711" s="6" t="s">
        <v>72</v>
      </c>
      <c r="I711" s="2" t="s">
        <v>17</v>
      </c>
      <c r="J711" s="3">
        <v>80</v>
      </c>
      <c r="K711" s="3">
        <v>271.20000000000005</v>
      </c>
      <c r="L711" s="788"/>
    </row>
    <row r="712" spans="1:12" s="25" customFormat="1" x14ac:dyDescent="0.3">
      <c r="A712" s="1089" t="s">
        <v>3</v>
      </c>
      <c r="B712" s="6" t="s">
        <v>43</v>
      </c>
      <c r="C712" s="2" t="s">
        <v>17</v>
      </c>
      <c r="D712" s="3">
        <v>45</v>
      </c>
      <c r="E712" s="3">
        <v>242.70999999999998</v>
      </c>
      <c r="F712" s="606"/>
      <c r="G712" s="1089" t="s">
        <v>3</v>
      </c>
      <c r="H712" s="6" t="s">
        <v>43</v>
      </c>
      <c r="I712" s="2" t="s">
        <v>44</v>
      </c>
      <c r="J712" s="3">
        <v>51</v>
      </c>
      <c r="K712" s="3">
        <v>298.71999999999997</v>
      </c>
      <c r="L712" s="788"/>
    </row>
    <row r="713" spans="1:12" s="50" customFormat="1" x14ac:dyDescent="0.3">
      <c r="A713" s="1089" t="s">
        <v>0</v>
      </c>
      <c r="B713" s="6" t="s">
        <v>107</v>
      </c>
      <c r="C713" s="2" t="s">
        <v>14</v>
      </c>
      <c r="D713" s="3">
        <v>3.4</v>
      </c>
      <c r="E713" s="3">
        <v>93.2</v>
      </c>
      <c r="F713" s="605"/>
      <c r="G713" s="1089" t="s">
        <v>0</v>
      </c>
      <c r="H713" s="6" t="s">
        <v>107</v>
      </c>
      <c r="I713" s="2" t="s">
        <v>14</v>
      </c>
      <c r="J713" s="3">
        <v>3.4</v>
      </c>
      <c r="K713" s="3">
        <v>93.2</v>
      </c>
      <c r="L713" s="786"/>
    </row>
    <row r="714" spans="1:12" s="50" customFormat="1" x14ac:dyDescent="0.3">
      <c r="A714" s="1089">
        <v>4</v>
      </c>
      <c r="B714" s="6" t="s">
        <v>114</v>
      </c>
      <c r="C714" s="2" t="s">
        <v>2</v>
      </c>
      <c r="D714" s="3">
        <v>6</v>
      </c>
      <c r="E714" s="3">
        <v>28</v>
      </c>
      <c r="F714" s="605"/>
      <c r="G714" s="1089">
        <v>4</v>
      </c>
      <c r="H714" s="6" t="s">
        <v>114</v>
      </c>
      <c r="I714" s="2" t="s">
        <v>2</v>
      </c>
      <c r="J714" s="3">
        <v>6</v>
      </c>
      <c r="K714" s="3">
        <v>28</v>
      </c>
      <c r="L714" s="786"/>
    </row>
    <row r="715" spans="1:12" s="25" customFormat="1" ht="19.5" customHeight="1" x14ac:dyDescent="0.3">
      <c r="A715" s="5">
        <v>5</v>
      </c>
      <c r="B715" s="6" t="s">
        <v>110</v>
      </c>
      <c r="C715" s="2" t="s">
        <v>5</v>
      </c>
      <c r="D715" s="3">
        <v>120</v>
      </c>
      <c r="E715" s="3">
        <v>47</v>
      </c>
      <c r="F715" s="606"/>
      <c r="G715" s="1089" t="s">
        <v>23</v>
      </c>
      <c r="H715" s="6" t="s">
        <v>110</v>
      </c>
      <c r="I715" s="2" t="s">
        <v>5</v>
      </c>
      <c r="J715" s="3">
        <v>120</v>
      </c>
      <c r="K715" s="3">
        <v>47</v>
      </c>
      <c r="L715" s="788"/>
    </row>
    <row r="716" spans="1:12" s="25" customFormat="1" x14ac:dyDescent="0.3">
      <c r="A716" s="5"/>
      <c r="B716" s="6"/>
      <c r="C716" s="2"/>
      <c r="D716" s="3"/>
      <c r="E716" s="3"/>
      <c r="F716" s="605"/>
      <c r="G716" s="5"/>
      <c r="H716" s="6"/>
      <c r="I716" s="2"/>
      <c r="J716" s="3"/>
      <c r="K716" s="3"/>
      <c r="L716" s="788"/>
    </row>
    <row r="717" spans="1:12" s="25" customFormat="1" x14ac:dyDescent="0.3">
      <c r="A717" s="5"/>
      <c r="B717" s="6"/>
      <c r="C717" s="2"/>
      <c r="D717" s="3"/>
      <c r="E717" s="3"/>
      <c r="F717" s="605"/>
      <c r="G717" s="5"/>
      <c r="H717" s="6"/>
      <c r="I717" s="2"/>
      <c r="J717" s="3"/>
      <c r="K717" s="3"/>
      <c r="L717" s="788"/>
    </row>
    <row r="718" spans="1:12" s="25" customFormat="1" x14ac:dyDescent="0.3">
      <c r="A718" s="5"/>
      <c r="B718" s="6"/>
      <c r="C718" s="2" t="s">
        <v>128</v>
      </c>
      <c r="D718" s="3">
        <f>SUM(D711:D716)</f>
        <v>239.4</v>
      </c>
      <c r="E718" s="3">
        <f>SUM(E711:E716)</f>
        <v>591.71</v>
      </c>
      <c r="F718" s="605"/>
      <c r="G718" s="5"/>
      <c r="H718" s="6"/>
      <c r="I718" s="2" t="s">
        <v>128</v>
      </c>
      <c r="J718" s="3">
        <f>SUM(J711:J716)</f>
        <v>260.39999999999998</v>
      </c>
      <c r="K718" s="3">
        <f>SUM(K711:K716)</f>
        <v>738.12000000000012</v>
      </c>
      <c r="L718" s="788"/>
    </row>
    <row r="719" spans="1:12" s="25" customFormat="1" x14ac:dyDescent="0.3">
      <c r="A719" s="5"/>
      <c r="B719" s="6"/>
      <c r="C719" s="2"/>
      <c r="D719" s="3"/>
      <c r="E719" s="3"/>
      <c r="F719" s="605"/>
      <c r="G719" s="5"/>
      <c r="H719" s="6"/>
      <c r="I719" s="2"/>
      <c r="J719" s="3"/>
      <c r="K719" s="3"/>
      <c r="L719" s="788"/>
    </row>
    <row r="720" spans="1:12" s="25" customFormat="1" x14ac:dyDescent="0.3">
      <c r="A720" s="5"/>
      <c r="B720" s="6"/>
      <c r="C720" s="2"/>
      <c r="D720" s="3"/>
      <c r="E720" s="3"/>
      <c r="F720" s="605"/>
      <c r="G720" s="5"/>
      <c r="H720" s="6"/>
      <c r="I720" s="2"/>
      <c r="J720" s="3"/>
      <c r="K720" s="3"/>
      <c r="L720" s="788"/>
    </row>
    <row r="721" spans="1:12" s="25" customFormat="1" x14ac:dyDescent="0.3">
      <c r="A721" s="28" t="s">
        <v>124</v>
      </c>
      <c r="B721" s="3" t="s">
        <v>259</v>
      </c>
      <c r="C721" s="2" t="s">
        <v>125</v>
      </c>
      <c r="D721" s="3" t="s">
        <v>126</v>
      </c>
      <c r="E721" s="3" t="s">
        <v>127</v>
      </c>
      <c r="F721" s="605"/>
      <c r="G721" s="28" t="s">
        <v>124</v>
      </c>
      <c r="H721" s="3" t="s">
        <v>247</v>
      </c>
      <c r="I721" s="2" t="s">
        <v>125</v>
      </c>
      <c r="J721" s="3" t="s">
        <v>126</v>
      </c>
      <c r="K721" s="3" t="s">
        <v>127</v>
      </c>
      <c r="L721" s="788"/>
    </row>
    <row r="722" spans="1:12" s="25" customFormat="1" x14ac:dyDescent="0.3">
      <c r="A722" s="1089" t="s">
        <v>8</v>
      </c>
      <c r="B722" s="6" t="s">
        <v>91</v>
      </c>
      <c r="C722" s="2" t="s">
        <v>92</v>
      </c>
      <c r="D722" s="3">
        <v>60</v>
      </c>
      <c r="E722" s="3">
        <v>122</v>
      </c>
      <c r="F722" s="606"/>
      <c r="G722" s="1089" t="s">
        <v>8</v>
      </c>
      <c r="H722" s="6" t="s">
        <v>91</v>
      </c>
      <c r="I722" s="2" t="s">
        <v>92</v>
      </c>
      <c r="J722" s="3">
        <v>60</v>
      </c>
      <c r="K722" s="3">
        <v>122</v>
      </c>
      <c r="L722" s="788"/>
    </row>
    <row r="723" spans="1:12" s="25" customFormat="1" x14ac:dyDescent="0.3">
      <c r="A723" s="1089" t="s">
        <v>3</v>
      </c>
      <c r="B723" s="6" t="s">
        <v>26</v>
      </c>
      <c r="C723" s="2" t="s">
        <v>7</v>
      </c>
      <c r="D723" s="3">
        <v>60</v>
      </c>
      <c r="E723" s="3">
        <v>152.375</v>
      </c>
      <c r="F723" s="606"/>
      <c r="G723" s="1089" t="s">
        <v>3</v>
      </c>
      <c r="H723" s="6" t="s">
        <v>26</v>
      </c>
      <c r="I723" s="2" t="s">
        <v>90</v>
      </c>
      <c r="J723" s="3">
        <v>75</v>
      </c>
      <c r="K723" s="3">
        <v>213.32499999999999</v>
      </c>
      <c r="L723" s="788"/>
    </row>
    <row r="724" spans="1:12" s="8" customFormat="1" x14ac:dyDescent="0.3">
      <c r="A724" s="1089" t="s">
        <v>0</v>
      </c>
      <c r="B724" s="6" t="s">
        <v>278</v>
      </c>
      <c r="C724" s="2" t="s">
        <v>17</v>
      </c>
      <c r="D724" s="3">
        <v>25</v>
      </c>
      <c r="E724" s="3">
        <v>213.71</v>
      </c>
      <c r="F724" s="606"/>
      <c r="G724" s="1089" t="s">
        <v>0</v>
      </c>
      <c r="H724" s="6" t="s">
        <v>278</v>
      </c>
      <c r="I724" s="2" t="s">
        <v>44</v>
      </c>
      <c r="J724" s="3">
        <v>24</v>
      </c>
      <c r="K724" s="3">
        <v>256.45</v>
      </c>
      <c r="L724" s="786"/>
    </row>
    <row r="725" spans="1:12" s="50" customFormat="1" x14ac:dyDescent="0.3">
      <c r="A725" s="1089" t="s">
        <v>77</v>
      </c>
      <c r="B725" s="6" t="s">
        <v>69</v>
      </c>
      <c r="C725" s="2" t="s">
        <v>22</v>
      </c>
      <c r="D725" s="3">
        <v>25</v>
      </c>
      <c r="E725" s="3">
        <v>3.9199999999999995</v>
      </c>
      <c r="F725" s="656"/>
      <c r="G725" s="1089" t="s">
        <v>77</v>
      </c>
      <c r="H725" s="6" t="s">
        <v>69</v>
      </c>
      <c r="I725" s="2" t="s">
        <v>22</v>
      </c>
      <c r="J725" s="3">
        <v>25</v>
      </c>
      <c r="K725" s="3">
        <v>3.9199999999999995</v>
      </c>
      <c r="L725" s="786"/>
    </row>
    <row r="726" spans="1:12" s="25" customFormat="1" x14ac:dyDescent="0.3">
      <c r="A726" s="1089" t="s">
        <v>23</v>
      </c>
      <c r="B726" s="6" t="s">
        <v>144</v>
      </c>
      <c r="C726" s="2" t="s">
        <v>2</v>
      </c>
      <c r="D726" s="3">
        <v>15</v>
      </c>
      <c r="E726" s="3">
        <v>88</v>
      </c>
      <c r="F726" s="606"/>
      <c r="G726" s="1089" t="s">
        <v>23</v>
      </c>
      <c r="H726" s="6" t="s">
        <v>144</v>
      </c>
      <c r="I726" s="2" t="s">
        <v>2</v>
      </c>
      <c r="J726" s="3">
        <v>15</v>
      </c>
      <c r="K726" s="3">
        <v>88</v>
      </c>
      <c r="L726" s="788"/>
    </row>
    <row r="727" spans="1:12" s="50" customFormat="1" x14ac:dyDescent="0.3">
      <c r="A727" s="1089" t="s">
        <v>51</v>
      </c>
      <c r="B727" s="6" t="s">
        <v>107</v>
      </c>
      <c r="C727" s="2" t="s">
        <v>14</v>
      </c>
      <c r="D727" s="3">
        <v>3.4</v>
      </c>
      <c r="E727" s="3">
        <v>93.2</v>
      </c>
      <c r="F727" s="605"/>
      <c r="G727" s="1089" t="s">
        <v>51</v>
      </c>
      <c r="H727" s="6" t="s">
        <v>107</v>
      </c>
      <c r="I727" s="2" t="s">
        <v>14</v>
      </c>
      <c r="J727" s="3">
        <v>3.4</v>
      </c>
      <c r="K727" s="3">
        <v>93.2</v>
      </c>
      <c r="L727" s="786"/>
    </row>
    <row r="728" spans="1:12" s="25" customFormat="1" ht="19.5" customHeight="1" x14ac:dyDescent="0.3">
      <c r="A728" s="1089" t="s">
        <v>15</v>
      </c>
      <c r="B728" s="6" t="s">
        <v>108</v>
      </c>
      <c r="C728" s="2" t="s">
        <v>65</v>
      </c>
      <c r="D728" s="3">
        <v>1.2</v>
      </c>
      <c r="E728" s="3">
        <v>21.5</v>
      </c>
      <c r="F728" s="656"/>
      <c r="G728" s="1089" t="s">
        <v>15</v>
      </c>
      <c r="H728" s="6" t="s">
        <v>108</v>
      </c>
      <c r="I728" s="2" t="s">
        <v>65</v>
      </c>
      <c r="J728" s="3">
        <v>1.2</v>
      </c>
      <c r="K728" s="3">
        <v>21.5</v>
      </c>
      <c r="L728" s="788"/>
    </row>
    <row r="729" spans="1:12" s="25" customFormat="1" x14ac:dyDescent="0.3">
      <c r="A729" s="5">
        <v>8</v>
      </c>
      <c r="B729" s="6" t="s">
        <v>225</v>
      </c>
      <c r="C729" s="2" t="s">
        <v>5</v>
      </c>
      <c r="D729" s="3">
        <v>30</v>
      </c>
      <c r="E729" s="3">
        <v>128</v>
      </c>
      <c r="F729" s="656"/>
      <c r="G729" s="5">
        <v>8</v>
      </c>
      <c r="H729" s="6" t="s">
        <v>225</v>
      </c>
      <c r="I729" s="2" t="s">
        <v>5</v>
      </c>
      <c r="J729" s="3">
        <v>30</v>
      </c>
      <c r="K729" s="3">
        <v>128</v>
      </c>
      <c r="L729" s="788"/>
    </row>
    <row r="730" spans="1:12" s="50" customFormat="1" x14ac:dyDescent="0.3">
      <c r="A730" s="5"/>
      <c r="B730" s="6"/>
      <c r="C730" s="2"/>
      <c r="D730" s="3"/>
      <c r="E730" s="3"/>
      <c r="F730" s="1080"/>
      <c r="G730" s="5"/>
      <c r="H730" s="6"/>
      <c r="I730" s="2"/>
      <c r="J730" s="3"/>
      <c r="K730" s="3"/>
      <c r="L730" s="792"/>
    </row>
    <row r="731" spans="1:12" s="50" customFormat="1" x14ac:dyDescent="0.3">
      <c r="A731" s="5"/>
      <c r="B731" s="6"/>
      <c r="C731" s="2"/>
      <c r="D731" s="3"/>
      <c r="E731" s="3"/>
      <c r="F731" s="1080"/>
      <c r="G731" s="5"/>
      <c r="H731" s="6"/>
      <c r="I731" s="2"/>
      <c r="J731" s="3"/>
      <c r="K731" s="3"/>
      <c r="L731" s="792"/>
    </row>
    <row r="732" spans="1:12" s="25" customFormat="1" x14ac:dyDescent="0.3">
      <c r="A732" s="1089"/>
      <c r="B732" s="6"/>
      <c r="C732" s="2" t="s">
        <v>128</v>
      </c>
      <c r="D732" s="3">
        <f>SUM(D722:D731)</f>
        <v>219.6</v>
      </c>
      <c r="E732" s="3">
        <f>SUM(E722:E731)</f>
        <v>822.70500000000015</v>
      </c>
      <c r="F732" s="1080"/>
      <c r="G732" s="1089"/>
      <c r="H732" s="6"/>
      <c r="I732" s="2" t="s">
        <v>128</v>
      </c>
      <c r="J732" s="3">
        <f>SUM(J722:J731)</f>
        <v>233.6</v>
      </c>
      <c r="K732" s="3">
        <f>SUM(K722:K731)</f>
        <v>926.39499999999998</v>
      </c>
      <c r="L732" s="788"/>
    </row>
    <row r="733" spans="1:12" s="25" customFormat="1" x14ac:dyDescent="0.3">
      <c r="A733" s="5"/>
      <c r="B733" s="6"/>
      <c r="C733" s="1087"/>
      <c r="D733" s="1069"/>
      <c r="E733" s="1069"/>
      <c r="F733" s="1070"/>
      <c r="G733" s="5"/>
      <c r="H733" s="6"/>
      <c r="I733" s="2"/>
      <c r="J733" s="3"/>
      <c r="K733" s="3"/>
      <c r="L733" s="788"/>
    </row>
    <row r="734" spans="1:12" s="25" customFormat="1" x14ac:dyDescent="0.3">
      <c r="A734" s="5"/>
      <c r="B734" s="6"/>
      <c r="C734" s="1087"/>
      <c r="D734" s="1069"/>
      <c r="E734" s="1069"/>
      <c r="F734" s="1070"/>
      <c r="G734" s="5"/>
      <c r="H734" s="6"/>
      <c r="I734" s="2"/>
      <c r="J734" s="3"/>
      <c r="K734" s="3"/>
      <c r="L734" s="788"/>
    </row>
    <row r="735" spans="1:12" s="25" customFormat="1" x14ac:dyDescent="0.3">
      <c r="A735" s="1089"/>
      <c r="B735" s="6"/>
      <c r="C735" s="1087" t="s">
        <v>136</v>
      </c>
      <c r="D735" s="1069">
        <f>+D732+D718</f>
        <v>459</v>
      </c>
      <c r="E735" s="1069">
        <f>+E732+E718</f>
        <v>1414.4150000000002</v>
      </c>
      <c r="F735" s="1064"/>
      <c r="G735" s="3"/>
      <c r="H735" s="3"/>
      <c r="I735" s="3" t="s">
        <v>136</v>
      </c>
      <c r="J735" s="3">
        <f>+J732+J718</f>
        <v>494</v>
      </c>
      <c r="K735" s="3">
        <f>+K732+K718</f>
        <v>1664.5150000000001</v>
      </c>
      <c r="L735" s="788"/>
    </row>
    <row r="736" spans="1:12" s="25" customFormat="1" ht="18.75" customHeight="1" x14ac:dyDescent="0.3">
      <c r="B736" s="20"/>
      <c r="C736" s="1073"/>
      <c r="D736" s="1071"/>
      <c r="E736" s="1072"/>
      <c r="F736" s="1070"/>
      <c r="G736" s="1071"/>
      <c r="H736" s="1073"/>
      <c r="I736" s="20"/>
      <c r="K736" s="24"/>
      <c r="L736" s="788"/>
    </row>
    <row r="737" spans="1:16" s="25" customFormat="1" ht="18.75" customHeight="1" x14ac:dyDescent="0.3">
      <c r="B737" s="20"/>
      <c r="C737" s="1073"/>
      <c r="D737" s="1071"/>
      <c r="E737" s="1072"/>
      <c r="F737" s="906"/>
      <c r="G737" s="1071"/>
      <c r="H737" s="1073"/>
      <c r="I737" s="20"/>
      <c r="K737" s="24"/>
      <c r="L737" s="788"/>
    </row>
    <row r="738" spans="1:16" s="25" customFormat="1" x14ac:dyDescent="0.3">
      <c r="A738" s="461"/>
      <c r="B738" s="461"/>
      <c r="C738" s="1074"/>
      <c r="D738" s="1074"/>
      <c r="E738" s="1074"/>
      <c r="F738" s="1075"/>
      <c r="G738" s="1076"/>
      <c r="H738" s="1077"/>
      <c r="I738" s="463"/>
      <c r="J738" s="463"/>
      <c r="K738" s="463"/>
      <c r="L738" s="788"/>
    </row>
    <row r="739" spans="1:16" s="25" customFormat="1" x14ac:dyDescent="0.3">
      <c r="A739" s="461"/>
      <c r="B739" s="36"/>
      <c r="C739" s="462"/>
      <c r="D739" s="463"/>
      <c r="E739" s="1077"/>
      <c r="F739" s="1078"/>
      <c r="G739" s="1077"/>
      <c r="H739" s="1077"/>
      <c r="I739" s="463"/>
      <c r="J739" s="463"/>
      <c r="K739" s="463"/>
      <c r="L739" s="788"/>
    </row>
    <row r="740" spans="1:16" s="25" customFormat="1" ht="18.75" customHeight="1" x14ac:dyDescent="0.3">
      <c r="B740" s="37" t="s">
        <v>130</v>
      </c>
      <c r="D740" s="94" t="s">
        <v>131</v>
      </c>
      <c r="E740" s="1073"/>
      <c r="F740" s="906"/>
      <c r="G740" s="1071"/>
      <c r="H740" s="1095" t="s">
        <v>130</v>
      </c>
      <c r="J740" s="94" t="s">
        <v>131</v>
      </c>
      <c r="K740" s="20"/>
      <c r="L740" s="788"/>
    </row>
    <row r="741" spans="1:16" s="25" customFormat="1" ht="51.75" customHeight="1" x14ac:dyDescent="0.3">
      <c r="B741" s="38" t="s">
        <v>132</v>
      </c>
      <c r="D741" s="38" t="s">
        <v>140</v>
      </c>
      <c r="E741" s="39"/>
      <c r="F741" s="606"/>
      <c r="H741" s="38" t="s">
        <v>139</v>
      </c>
      <c r="J741" s="38" t="s">
        <v>140</v>
      </c>
      <c r="K741" s="39"/>
      <c r="L741" s="788"/>
    </row>
    <row r="742" spans="1:16" s="25" customFormat="1" x14ac:dyDescent="0.3">
      <c r="B742" s="20"/>
      <c r="C742" s="20"/>
      <c r="D742" s="20"/>
      <c r="E742" s="20"/>
      <c r="F742" s="656"/>
      <c r="H742" s="20"/>
      <c r="I742" s="20"/>
      <c r="J742" s="20"/>
      <c r="K742" s="20"/>
      <c r="L742" s="788"/>
    </row>
    <row r="743" spans="1:16" x14ac:dyDescent="0.3">
      <c r="A743" s="848"/>
      <c r="B743" s="849"/>
      <c r="C743" s="849"/>
      <c r="D743" s="849"/>
      <c r="E743" s="849"/>
      <c r="F743" s="606"/>
      <c r="G743" s="848"/>
      <c r="H743" s="849"/>
      <c r="I743" s="849"/>
      <c r="J743" s="849"/>
      <c r="K743" s="849"/>
    </row>
    <row r="744" spans="1:16" s="25" customFormat="1" ht="18.75" customHeight="1" x14ac:dyDescent="0.3">
      <c r="A744" s="96"/>
      <c r="B744" s="19"/>
      <c r="C744" s="19"/>
      <c r="D744" s="19"/>
      <c r="E744" s="19"/>
      <c r="F744" s="606"/>
      <c r="G744" s="96"/>
      <c r="H744" s="19"/>
      <c r="I744" s="19"/>
      <c r="J744" s="19"/>
      <c r="K744" s="19"/>
      <c r="L744" s="788"/>
    </row>
    <row r="745" spans="1:16" x14ac:dyDescent="0.3">
      <c r="A745" s="25"/>
      <c r="F745" s="606"/>
      <c r="G745" s="25"/>
    </row>
    <row r="746" spans="1:16" s="25" customFormat="1" ht="18.75" customHeight="1" x14ac:dyDescent="0.3">
      <c r="B746" s="22" t="s">
        <v>115</v>
      </c>
      <c r="C746" s="20"/>
      <c r="D746" s="20"/>
      <c r="E746" s="20"/>
      <c r="F746" s="606"/>
      <c r="H746" s="22" t="s">
        <v>115</v>
      </c>
      <c r="I746" s="20"/>
      <c r="J746" s="20"/>
      <c r="K746" s="20"/>
      <c r="L746" s="788"/>
    </row>
    <row r="747" spans="1:16" s="25" customFormat="1" ht="18.75" customHeight="1" x14ac:dyDescent="0.3">
      <c r="B747" s="22" t="s">
        <v>137</v>
      </c>
      <c r="C747" s="20"/>
      <c r="D747" s="20"/>
      <c r="E747" s="20"/>
      <c r="F747" s="606"/>
      <c r="H747" s="22" t="s">
        <v>138</v>
      </c>
      <c r="I747" s="20"/>
      <c r="J747" s="20"/>
      <c r="K747" s="20"/>
      <c r="L747" s="788"/>
    </row>
    <row r="748" spans="1:16" s="25" customFormat="1" ht="18.75" customHeight="1" x14ac:dyDescent="0.3">
      <c r="B748" s="20"/>
      <c r="C748" s="20"/>
      <c r="D748" s="20"/>
      <c r="E748" s="20"/>
      <c r="F748" s="606"/>
      <c r="H748" s="20"/>
      <c r="I748" s="20"/>
      <c r="J748" s="20"/>
      <c r="K748" s="20"/>
      <c r="L748" s="788"/>
    </row>
    <row r="749" spans="1:16" s="25" customFormat="1" ht="18.75" customHeight="1" x14ac:dyDescent="0.3">
      <c r="B749" s="20"/>
      <c r="C749" s="20"/>
      <c r="E749" s="603" t="s">
        <v>116</v>
      </c>
      <c r="F749" s="606"/>
      <c r="H749" s="20"/>
      <c r="I749" s="20"/>
      <c r="K749" s="603" t="s">
        <v>116</v>
      </c>
      <c r="L749" s="789"/>
      <c r="M749" s="603"/>
      <c r="N749" s="603"/>
      <c r="O749" s="603"/>
      <c r="P749" s="603"/>
    </row>
    <row r="750" spans="1:16" s="25" customFormat="1" ht="18.75" customHeight="1" x14ac:dyDescent="0.3">
      <c r="B750" s="20"/>
      <c r="C750" s="20"/>
      <c r="E750" s="603" t="s">
        <v>134</v>
      </c>
      <c r="F750" s="606"/>
      <c r="H750" s="20"/>
      <c r="I750" s="20"/>
      <c r="K750" s="603" t="s">
        <v>134</v>
      </c>
      <c r="L750" s="789"/>
      <c r="M750" s="603"/>
      <c r="N750" s="603"/>
      <c r="O750" s="603"/>
      <c r="P750" s="603"/>
    </row>
    <row r="751" spans="1:16" s="25" customFormat="1" ht="18.75" customHeight="1" x14ac:dyDescent="0.3">
      <c r="B751" s="20"/>
      <c r="C751" s="20"/>
      <c r="E751" s="603" t="s">
        <v>117</v>
      </c>
      <c r="F751" s="606"/>
      <c r="H751" s="20"/>
      <c r="I751" s="20"/>
      <c r="K751" s="603" t="s">
        <v>117</v>
      </c>
      <c r="L751" s="789"/>
      <c r="M751" s="603"/>
      <c r="N751" s="603"/>
      <c r="O751" s="603"/>
      <c r="P751" s="603"/>
    </row>
    <row r="752" spans="1:16" s="25" customFormat="1" ht="18.75" customHeight="1" x14ac:dyDescent="0.3">
      <c r="B752" s="20"/>
      <c r="C752" s="20"/>
      <c r="E752" s="603" t="s">
        <v>417</v>
      </c>
      <c r="F752" s="606"/>
      <c r="H752" s="20"/>
      <c r="I752" s="20"/>
      <c r="K752" s="603" t="s">
        <v>417</v>
      </c>
      <c r="L752" s="789"/>
      <c r="M752" s="603"/>
      <c r="N752" s="603"/>
      <c r="O752" s="603"/>
      <c r="P752" s="603"/>
    </row>
    <row r="753" spans="1:18" s="25" customFormat="1" ht="18.75" customHeight="1" x14ac:dyDescent="0.3">
      <c r="B753" s="20"/>
      <c r="C753" s="20"/>
      <c r="D753" s="20"/>
      <c r="E753" s="20"/>
      <c r="F753" s="656"/>
      <c r="I753" s="20"/>
      <c r="J753" s="20"/>
      <c r="K753" s="20"/>
      <c r="L753" s="788"/>
    </row>
    <row r="754" spans="1:18" s="25" customFormat="1" ht="18.75" customHeight="1" x14ac:dyDescent="0.3">
      <c r="B754" s="20"/>
      <c r="C754" s="20"/>
      <c r="D754" s="20"/>
      <c r="E754" s="20"/>
      <c r="F754" s="656"/>
      <c r="H754" s="20"/>
      <c r="I754" s="20"/>
      <c r="J754" s="20"/>
      <c r="K754" s="20"/>
      <c r="L754" s="788"/>
    </row>
    <row r="755" spans="1:18" s="25" customFormat="1" ht="18.75" customHeight="1" x14ac:dyDescent="0.3">
      <c r="B755" s="20"/>
      <c r="C755" s="20"/>
      <c r="D755" s="20"/>
      <c r="E755" s="20"/>
      <c r="F755" s="656"/>
      <c r="H755" s="20"/>
      <c r="I755" s="20"/>
      <c r="J755" s="20"/>
      <c r="K755" s="20"/>
      <c r="L755" s="788"/>
    </row>
    <row r="756" spans="1:18" s="25" customFormat="1" ht="18.75" customHeight="1" x14ac:dyDescent="0.3">
      <c r="B756" s="1612" t="s">
        <v>119</v>
      </c>
      <c r="C756" s="1612"/>
      <c r="D756" s="1612"/>
      <c r="E756" s="26"/>
      <c r="F756" s="606"/>
      <c r="H756" s="1612" t="s">
        <v>119</v>
      </c>
      <c r="I756" s="1612"/>
      <c r="J756" s="1612"/>
      <c r="K756" s="26"/>
      <c r="L756" s="788"/>
    </row>
    <row r="757" spans="1:18" s="25" customFormat="1" ht="18.75" customHeight="1" x14ac:dyDescent="0.3">
      <c r="B757" s="1610">
        <v>45372</v>
      </c>
      <c r="C757" s="1610"/>
      <c r="D757" s="1610"/>
      <c r="E757" s="27"/>
      <c r="F757" s="606"/>
      <c r="H757" s="1610">
        <f>B757</f>
        <v>45372</v>
      </c>
      <c r="I757" s="1610"/>
      <c r="J757" s="1610"/>
      <c r="K757" s="27"/>
      <c r="L757" s="788"/>
    </row>
    <row r="758" spans="1:18" s="25" customFormat="1" ht="18.75" customHeight="1" x14ac:dyDescent="0.3">
      <c r="B758" s="20"/>
      <c r="C758" s="20"/>
      <c r="D758" s="20"/>
      <c r="E758" s="27"/>
      <c r="F758" s="606"/>
      <c r="H758" s="20"/>
      <c r="I758" s="20"/>
      <c r="J758" s="20"/>
      <c r="K758" s="27"/>
      <c r="L758" s="788"/>
    </row>
    <row r="759" spans="1:18" s="25" customFormat="1" ht="18.75" customHeight="1" x14ac:dyDescent="0.3">
      <c r="B759" s="1088"/>
      <c r="C759" s="20"/>
      <c r="D759" s="20"/>
      <c r="E759" s="27"/>
      <c r="F759" s="606"/>
      <c r="H759" s="1088"/>
      <c r="I759" s="20"/>
      <c r="J759" s="20"/>
      <c r="K759" s="27"/>
      <c r="L759" s="788"/>
    </row>
    <row r="760" spans="1:18" s="25" customFormat="1" ht="18.75" customHeight="1" x14ac:dyDescent="0.3">
      <c r="A760" s="28" t="s">
        <v>120</v>
      </c>
      <c r="B760" s="29" t="s">
        <v>121</v>
      </c>
      <c r="C760" s="1611" t="s">
        <v>122</v>
      </c>
      <c r="D760" s="1611"/>
      <c r="E760" s="1611"/>
      <c r="F760" s="606"/>
      <c r="G760" s="28" t="s">
        <v>120</v>
      </c>
      <c r="H760" s="29" t="s">
        <v>121</v>
      </c>
      <c r="I760" s="1611" t="s">
        <v>123</v>
      </c>
      <c r="J760" s="1611"/>
      <c r="K760" s="1611"/>
      <c r="L760" s="788"/>
    </row>
    <row r="761" spans="1:18" s="25" customFormat="1" ht="18.75" customHeight="1" x14ac:dyDescent="0.3">
      <c r="A761" s="28" t="s">
        <v>124</v>
      </c>
      <c r="B761" s="28" t="s">
        <v>265</v>
      </c>
      <c r="C761" s="29" t="s">
        <v>125</v>
      </c>
      <c r="D761" s="1089" t="s">
        <v>126</v>
      </c>
      <c r="E761" s="1089" t="s">
        <v>127</v>
      </c>
      <c r="F761" s="606"/>
      <c r="G761" s="28" t="s">
        <v>124</v>
      </c>
      <c r="H761" s="28" t="s">
        <v>265</v>
      </c>
      <c r="I761" s="29" t="s">
        <v>125</v>
      </c>
      <c r="J761" s="1089" t="s">
        <v>126</v>
      </c>
      <c r="K761" s="1089" t="s">
        <v>127</v>
      </c>
      <c r="L761" s="788"/>
    </row>
    <row r="762" spans="1:18" s="389" customFormat="1" x14ac:dyDescent="0.3">
      <c r="A762" s="1089" t="s">
        <v>8</v>
      </c>
      <c r="B762" s="6" t="s">
        <v>105</v>
      </c>
      <c r="C762" s="2" t="s">
        <v>104</v>
      </c>
      <c r="D762" s="3">
        <v>50</v>
      </c>
      <c r="E762" s="3">
        <v>166.1</v>
      </c>
      <c r="F762" s="606"/>
      <c r="G762" s="1089" t="s">
        <v>8</v>
      </c>
      <c r="H762" s="6" t="s">
        <v>105</v>
      </c>
      <c r="I762" s="2" t="s">
        <v>104</v>
      </c>
      <c r="J762" s="3">
        <v>50</v>
      </c>
      <c r="K762" s="3">
        <v>166.1</v>
      </c>
      <c r="L762" s="795"/>
    </row>
    <row r="763" spans="1:18" s="25" customFormat="1" ht="19.5" customHeight="1" x14ac:dyDescent="0.3">
      <c r="A763" s="1089" t="s">
        <v>3</v>
      </c>
      <c r="B763" s="6" t="s">
        <v>260</v>
      </c>
      <c r="C763" s="2" t="s">
        <v>17</v>
      </c>
      <c r="D763" s="3">
        <v>25</v>
      </c>
      <c r="E763" s="3">
        <v>182.25</v>
      </c>
      <c r="F763" s="606"/>
      <c r="G763" s="1089" t="s">
        <v>3</v>
      </c>
      <c r="H763" s="6" t="s">
        <v>260</v>
      </c>
      <c r="I763" s="2" t="s">
        <v>44</v>
      </c>
      <c r="J763" s="3">
        <v>30</v>
      </c>
      <c r="K763" s="3">
        <v>218.7</v>
      </c>
      <c r="L763" s="788"/>
    </row>
    <row r="764" spans="1:18" s="50" customFormat="1" x14ac:dyDescent="0.3">
      <c r="A764" s="1089" t="s">
        <v>0</v>
      </c>
      <c r="B764" s="6" t="s">
        <v>271</v>
      </c>
      <c r="C764" s="2" t="s">
        <v>2</v>
      </c>
      <c r="D764" s="3">
        <v>10</v>
      </c>
      <c r="E764" s="3">
        <v>36.6</v>
      </c>
      <c r="F764" s="606"/>
      <c r="G764" s="1089" t="s">
        <v>0</v>
      </c>
      <c r="H764" s="6" t="s">
        <v>271</v>
      </c>
      <c r="I764" s="2" t="s">
        <v>2</v>
      </c>
      <c r="J764" s="3">
        <v>10</v>
      </c>
      <c r="K764" s="3">
        <v>36.6</v>
      </c>
      <c r="L764" s="788"/>
      <c r="M764" s="25"/>
      <c r="N764" s="25"/>
      <c r="O764" s="25"/>
      <c r="P764" s="25"/>
      <c r="Q764" s="25"/>
      <c r="R764" s="25"/>
    </row>
    <row r="765" spans="1:18" s="50" customFormat="1" x14ac:dyDescent="0.3">
      <c r="A765" s="1089" t="s">
        <v>77</v>
      </c>
      <c r="B765" s="6" t="s">
        <v>107</v>
      </c>
      <c r="C765" s="2" t="s">
        <v>414</v>
      </c>
      <c r="D765" s="410">
        <v>6.8</v>
      </c>
      <c r="E765" s="410">
        <v>186.4</v>
      </c>
      <c r="F765" s="780"/>
      <c r="G765" s="1090" t="s">
        <v>77</v>
      </c>
      <c r="H765" s="408" t="s">
        <v>107</v>
      </c>
      <c r="I765" s="2" t="s">
        <v>414</v>
      </c>
      <c r="J765" s="3">
        <v>6.8</v>
      </c>
      <c r="K765" s="3">
        <v>186.4</v>
      </c>
      <c r="L765" s="786"/>
    </row>
    <row r="766" spans="1:18" s="50" customFormat="1" x14ac:dyDescent="0.3">
      <c r="A766" s="1089" t="s">
        <v>23</v>
      </c>
      <c r="B766" s="6" t="s">
        <v>464</v>
      </c>
      <c r="C766" s="2" t="s">
        <v>5</v>
      </c>
      <c r="D766" s="410">
        <v>120</v>
      </c>
      <c r="E766" s="410">
        <v>75.05</v>
      </c>
      <c r="F766" s="780"/>
      <c r="G766" s="1090" t="s">
        <v>23</v>
      </c>
      <c r="H766" s="408" t="s">
        <v>464</v>
      </c>
      <c r="I766" s="2" t="s">
        <v>5</v>
      </c>
      <c r="J766" s="3">
        <v>120</v>
      </c>
      <c r="K766" s="3">
        <v>75.05</v>
      </c>
      <c r="L766" s="786"/>
    </row>
    <row r="767" spans="1:18" s="25" customFormat="1" ht="19.5" customHeight="1" x14ac:dyDescent="0.3">
      <c r="A767" s="5"/>
      <c r="B767" s="6"/>
      <c r="C767" s="2"/>
      <c r="D767" s="410"/>
      <c r="E767" s="410"/>
      <c r="F767" s="817"/>
      <c r="G767" s="407"/>
      <c r="H767" s="408"/>
      <c r="I767" s="2"/>
      <c r="J767" s="3"/>
      <c r="K767" s="3"/>
      <c r="L767" s="788"/>
    </row>
    <row r="768" spans="1:18" s="25" customFormat="1" x14ac:dyDescent="0.3">
      <c r="A768" s="5"/>
      <c r="B768" s="6"/>
      <c r="C768" s="2"/>
      <c r="D768" s="410"/>
      <c r="E768" s="410"/>
      <c r="F768" s="780"/>
      <c r="G768" s="407"/>
      <c r="H768" s="408"/>
      <c r="I768" s="2"/>
      <c r="J768" s="3"/>
      <c r="K768" s="3"/>
      <c r="L768" s="788"/>
    </row>
    <row r="769" spans="1:12" s="25" customFormat="1" x14ac:dyDescent="0.3">
      <c r="A769" s="5"/>
      <c r="B769" s="6"/>
      <c r="C769" s="2" t="s">
        <v>128</v>
      </c>
      <c r="D769" s="410">
        <f>SUM(D762:D767)</f>
        <v>211.8</v>
      </c>
      <c r="E769" s="410">
        <f>SUM(E762:E767)</f>
        <v>646.4</v>
      </c>
      <c r="F769" s="780"/>
      <c r="G769" s="407"/>
      <c r="H769" s="408"/>
      <c r="I769" s="2" t="s">
        <v>128</v>
      </c>
      <c r="J769" s="3">
        <f>SUM(J762:J767)</f>
        <v>216.8</v>
      </c>
      <c r="K769" s="3">
        <f>SUM(K762:K767)</f>
        <v>682.84999999999991</v>
      </c>
      <c r="L769" s="788"/>
    </row>
    <row r="770" spans="1:12" s="25" customFormat="1" x14ac:dyDescent="0.3">
      <c r="A770" s="5"/>
      <c r="B770" s="6"/>
      <c r="C770" s="2"/>
      <c r="D770" s="410"/>
      <c r="E770" s="410"/>
      <c r="F770" s="780"/>
      <c r="G770" s="407"/>
      <c r="H770" s="408"/>
      <c r="I770" s="2"/>
      <c r="J770" s="3"/>
      <c r="K770" s="3"/>
      <c r="L770" s="788"/>
    </row>
    <row r="771" spans="1:12" s="25" customFormat="1" x14ac:dyDescent="0.3">
      <c r="A771" s="5"/>
      <c r="B771" s="6"/>
      <c r="C771" s="2"/>
      <c r="D771" s="3"/>
      <c r="E771" s="3"/>
      <c r="F771" s="605"/>
      <c r="G771" s="5"/>
      <c r="H771" s="6"/>
      <c r="I771" s="2"/>
      <c r="J771" s="3"/>
      <c r="K771" s="3"/>
      <c r="L771" s="788"/>
    </row>
    <row r="772" spans="1:12" s="25" customFormat="1" x14ac:dyDescent="0.3">
      <c r="A772" s="28" t="s">
        <v>124</v>
      </c>
      <c r="B772" s="3" t="s">
        <v>259</v>
      </c>
      <c r="C772" s="2" t="s">
        <v>125</v>
      </c>
      <c r="D772" s="3" t="s">
        <v>126</v>
      </c>
      <c r="E772" s="3" t="s">
        <v>127</v>
      </c>
      <c r="F772" s="605"/>
      <c r="G772" s="28" t="s">
        <v>124</v>
      </c>
      <c r="H772" s="3" t="s">
        <v>247</v>
      </c>
      <c r="I772" s="2" t="s">
        <v>125</v>
      </c>
      <c r="J772" s="3" t="s">
        <v>126</v>
      </c>
      <c r="K772" s="3" t="s">
        <v>127</v>
      </c>
      <c r="L772" s="788"/>
    </row>
    <row r="773" spans="1:12" s="25" customFormat="1" x14ac:dyDescent="0.3">
      <c r="A773" s="1089" t="s">
        <v>8</v>
      </c>
      <c r="B773" s="6" t="s">
        <v>266</v>
      </c>
      <c r="C773" s="2" t="s">
        <v>9</v>
      </c>
      <c r="D773" s="3">
        <v>60</v>
      </c>
      <c r="E773" s="3">
        <v>235.98</v>
      </c>
      <c r="F773" s="606"/>
      <c r="G773" s="1089" t="s">
        <v>8</v>
      </c>
      <c r="H773" s="6" t="s">
        <v>266</v>
      </c>
      <c r="I773" s="2" t="s">
        <v>9</v>
      </c>
      <c r="J773" s="3">
        <v>60</v>
      </c>
      <c r="K773" s="3">
        <v>235.98</v>
      </c>
      <c r="L773" s="788"/>
    </row>
    <row r="774" spans="1:12" s="25" customFormat="1" x14ac:dyDescent="0.3">
      <c r="A774" s="1089" t="s">
        <v>3</v>
      </c>
      <c r="B774" s="6" t="s">
        <v>83</v>
      </c>
      <c r="C774" s="2" t="s">
        <v>86</v>
      </c>
      <c r="D774" s="3">
        <v>90</v>
      </c>
      <c r="E774" s="3">
        <v>302.39999999999998</v>
      </c>
      <c r="F774" s="606"/>
      <c r="G774" s="1089" t="s">
        <v>3</v>
      </c>
      <c r="H774" s="6" t="s">
        <v>83</v>
      </c>
      <c r="I774" s="2" t="s">
        <v>85</v>
      </c>
      <c r="J774" s="3">
        <v>100</v>
      </c>
      <c r="K774" s="3">
        <v>500.08</v>
      </c>
      <c r="L774" s="788"/>
    </row>
    <row r="775" spans="1:12" s="50" customFormat="1" x14ac:dyDescent="0.3">
      <c r="A775" s="1089" t="s">
        <v>0</v>
      </c>
      <c r="B775" s="6" t="s">
        <v>69</v>
      </c>
      <c r="C775" s="2" t="s">
        <v>22</v>
      </c>
      <c r="D775" s="3">
        <v>25</v>
      </c>
      <c r="E775" s="3">
        <v>3.9199999999999995</v>
      </c>
      <c r="F775" s="656"/>
      <c r="G775" s="1089" t="s">
        <v>0</v>
      </c>
      <c r="H775" s="6" t="s">
        <v>69</v>
      </c>
      <c r="I775" s="2" t="s">
        <v>22</v>
      </c>
      <c r="J775" s="3">
        <v>25</v>
      </c>
      <c r="K775" s="3">
        <v>3.9199999999999995</v>
      </c>
      <c r="L775" s="786"/>
    </row>
    <row r="776" spans="1:12" s="50" customFormat="1" x14ac:dyDescent="0.3">
      <c r="A776" s="1089" t="s">
        <v>77</v>
      </c>
      <c r="B776" s="6" t="s">
        <v>107</v>
      </c>
      <c r="C776" s="2" t="s">
        <v>14</v>
      </c>
      <c r="D776" s="3">
        <v>3.4</v>
      </c>
      <c r="E776" s="3">
        <v>93.2</v>
      </c>
      <c r="F776" s="605"/>
      <c r="G776" s="1089" t="s">
        <v>77</v>
      </c>
      <c r="H776" s="6" t="s">
        <v>107</v>
      </c>
      <c r="I776" s="2" t="s">
        <v>14</v>
      </c>
      <c r="J776" s="3">
        <v>3.4</v>
      </c>
      <c r="K776" s="3">
        <v>93.2</v>
      </c>
      <c r="L776" s="786"/>
    </row>
    <row r="777" spans="1:12" s="25" customFormat="1" ht="19.5" customHeight="1" x14ac:dyDescent="0.3">
      <c r="A777" s="1089" t="s">
        <v>23</v>
      </c>
      <c r="B777" s="6" t="s">
        <v>108</v>
      </c>
      <c r="C777" s="2" t="s">
        <v>65</v>
      </c>
      <c r="D777" s="3">
        <v>1.2</v>
      </c>
      <c r="E777" s="3">
        <v>21.5</v>
      </c>
      <c r="F777" s="656"/>
      <c r="G777" s="1089" t="s">
        <v>23</v>
      </c>
      <c r="H777" s="6" t="s">
        <v>108</v>
      </c>
      <c r="I777" s="2" t="s">
        <v>65</v>
      </c>
      <c r="J777" s="3">
        <v>1.2</v>
      </c>
      <c r="K777" s="3">
        <v>21.5</v>
      </c>
      <c r="L777" s="788"/>
    </row>
    <row r="778" spans="1:12" s="25" customFormat="1" x14ac:dyDescent="0.3">
      <c r="A778" s="5">
        <v>6</v>
      </c>
      <c r="B778" s="6" t="s">
        <v>113</v>
      </c>
      <c r="C778" s="2" t="s">
        <v>2</v>
      </c>
      <c r="D778" s="3">
        <v>15</v>
      </c>
      <c r="E778" s="3">
        <v>94.2</v>
      </c>
      <c r="F778" s="656"/>
      <c r="G778" s="5">
        <v>6</v>
      </c>
      <c r="H778" s="6" t="s">
        <v>113</v>
      </c>
      <c r="I778" s="2" t="s">
        <v>2</v>
      </c>
      <c r="J778" s="3">
        <v>15</v>
      </c>
      <c r="K778" s="3">
        <v>94.2</v>
      </c>
      <c r="L778" s="788"/>
    </row>
    <row r="779" spans="1:12" s="25" customFormat="1" x14ac:dyDescent="0.3">
      <c r="A779" s="5">
        <v>7</v>
      </c>
      <c r="B779" s="6" t="s">
        <v>225</v>
      </c>
      <c r="C779" s="2" t="s">
        <v>5</v>
      </c>
      <c r="D779" s="3">
        <v>50</v>
      </c>
      <c r="E779" s="3">
        <v>128</v>
      </c>
      <c r="F779" s="656"/>
      <c r="G779" s="5">
        <v>7</v>
      </c>
      <c r="H779" s="6" t="s">
        <v>225</v>
      </c>
      <c r="I779" s="2" t="s">
        <v>5</v>
      </c>
      <c r="J779" s="3">
        <v>50</v>
      </c>
      <c r="K779" s="3">
        <v>128</v>
      </c>
      <c r="L779" s="788"/>
    </row>
    <row r="780" spans="1:12" s="50" customFormat="1" x14ac:dyDescent="0.3">
      <c r="A780" s="5"/>
      <c r="B780" s="6"/>
      <c r="C780" s="2"/>
      <c r="D780" s="3"/>
      <c r="E780" s="3"/>
      <c r="F780" s="1080"/>
      <c r="G780" s="5"/>
      <c r="H780" s="6"/>
      <c r="I780" s="2"/>
      <c r="J780" s="3"/>
      <c r="K780" s="3"/>
      <c r="L780" s="792"/>
    </row>
    <row r="781" spans="1:12" s="50" customFormat="1" x14ac:dyDescent="0.3">
      <c r="A781" s="5"/>
      <c r="B781" s="6"/>
      <c r="C781" s="2"/>
      <c r="D781" s="3"/>
      <c r="E781" s="3"/>
      <c r="F781" s="783"/>
      <c r="G781" s="5"/>
      <c r="H781" s="6"/>
      <c r="I781" s="2"/>
      <c r="J781" s="3"/>
      <c r="K781" s="3"/>
      <c r="L781" s="792"/>
    </row>
    <row r="782" spans="1:12" s="25" customFormat="1" x14ac:dyDescent="0.3">
      <c r="A782" s="1089"/>
      <c r="B782" s="6"/>
      <c r="C782" s="2" t="s">
        <v>128</v>
      </c>
      <c r="D782" s="3">
        <f>SUM(D773:D781)</f>
        <v>244.6</v>
      </c>
      <c r="E782" s="3">
        <f>SUM(E773:E781)</f>
        <v>879.2</v>
      </c>
      <c r="F782" s="1080"/>
      <c r="G782" s="1089"/>
      <c r="H782" s="6"/>
      <c r="I782" s="2" t="s">
        <v>128</v>
      </c>
      <c r="J782" s="3">
        <f>SUM(J773:J781)</f>
        <v>254.6</v>
      </c>
      <c r="K782" s="3">
        <f>SUM(K773:K781)</f>
        <v>1076.8800000000001</v>
      </c>
      <c r="L782" s="788"/>
    </row>
    <row r="783" spans="1:12" s="25" customFormat="1" x14ac:dyDescent="0.3">
      <c r="A783" s="5"/>
      <c r="B783" s="6"/>
      <c r="C783" s="2"/>
      <c r="D783" s="3"/>
      <c r="E783" s="3"/>
      <c r="F783" s="901"/>
      <c r="G783" s="5"/>
      <c r="H783" s="6"/>
      <c r="I783" s="2"/>
      <c r="J783" s="3"/>
      <c r="K783" s="3"/>
      <c r="L783" s="788"/>
    </row>
    <row r="784" spans="1:12" s="25" customFormat="1" x14ac:dyDescent="0.3">
      <c r="A784" s="5"/>
      <c r="B784" s="6"/>
      <c r="C784" s="2"/>
      <c r="D784" s="3"/>
      <c r="E784" s="3"/>
      <c r="F784" s="901"/>
      <c r="G784" s="5"/>
      <c r="H784" s="6"/>
      <c r="I784" s="2"/>
      <c r="J784" s="3"/>
      <c r="K784" s="3"/>
      <c r="L784" s="788"/>
    </row>
    <row r="785" spans="1:16" s="25" customFormat="1" x14ac:dyDescent="0.3">
      <c r="A785" s="1089"/>
      <c r="B785" s="6"/>
      <c r="C785" s="2" t="s">
        <v>136</v>
      </c>
      <c r="D785" s="3">
        <f>+D782+D769</f>
        <v>456.4</v>
      </c>
      <c r="E785" s="3">
        <f>+E782+E769</f>
        <v>1525.6</v>
      </c>
      <c r="F785" s="901"/>
      <c r="G785" s="3"/>
      <c r="H785" s="3"/>
      <c r="I785" s="3" t="s">
        <v>136</v>
      </c>
      <c r="J785" s="3">
        <f>+J782+J769</f>
        <v>471.4</v>
      </c>
      <c r="K785" s="3">
        <f>+K782+K769</f>
        <v>1759.73</v>
      </c>
      <c r="L785" s="788"/>
    </row>
    <row r="786" spans="1:16" s="25" customFormat="1" ht="18.75" customHeight="1" x14ac:dyDescent="0.3">
      <c r="B786" s="20"/>
      <c r="C786" s="20"/>
      <c r="E786" s="24"/>
      <c r="F786" s="904"/>
      <c r="H786" s="20"/>
      <c r="I786" s="20"/>
      <c r="K786" s="24"/>
      <c r="L786" s="788"/>
    </row>
    <row r="787" spans="1:16" s="25" customFormat="1" ht="18.75" customHeight="1" x14ac:dyDescent="0.3">
      <c r="B787" s="20"/>
      <c r="C787" s="20"/>
      <c r="E787" s="24"/>
      <c r="F787" s="871"/>
      <c r="H787" s="20"/>
      <c r="I787" s="20"/>
      <c r="K787" s="24"/>
      <c r="L787" s="788"/>
    </row>
    <row r="788" spans="1:16" s="25" customFormat="1" x14ac:dyDescent="0.3">
      <c r="A788" s="461"/>
      <c r="B788" s="461"/>
      <c r="C788" s="461"/>
      <c r="D788" s="461"/>
      <c r="E788" s="461"/>
      <c r="F788" s="1043"/>
      <c r="G788" s="36"/>
      <c r="H788" s="463"/>
      <c r="I788" s="463"/>
      <c r="J788" s="463"/>
      <c r="K788" s="463"/>
      <c r="L788" s="788"/>
    </row>
    <row r="789" spans="1:16" s="25" customFormat="1" x14ac:dyDescent="0.3">
      <c r="A789" s="461"/>
      <c r="B789" s="36"/>
      <c r="C789" s="462"/>
      <c r="D789" s="463"/>
      <c r="E789" s="463"/>
      <c r="F789" s="1044"/>
      <c r="G789" s="463"/>
      <c r="H789" s="463"/>
      <c r="I789" s="463"/>
      <c r="J789" s="463"/>
      <c r="K789" s="463"/>
      <c r="L789" s="788"/>
    </row>
    <row r="790" spans="1:16" s="25" customFormat="1" ht="18.75" customHeight="1" x14ac:dyDescent="0.3">
      <c r="B790" s="37" t="s">
        <v>130</v>
      </c>
      <c r="D790" s="94" t="s">
        <v>131</v>
      </c>
      <c r="E790" s="20"/>
      <c r="F790" s="606"/>
      <c r="H790" s="37" t="s">
        <v>130</v>
      </c>
      <c r="J790" s="94" t="s">
        <v>131</v>
      </c>
      <c r="K790" s="20"/>
      <c r="L790" s="788"/>
    </row>
    <row r="791" spans="1:16" s="25" customFormat="1" ht="51.75" customHeight="1" x14ac:dyDescent="0.3">
      <c r="B791" s="38" t="s">
        <v>132</v>
      </c>
      <c r="D791" s="38" t="s">
        <v>140</v>
      </c>
      <c r="E791" s="39"/>
      <c r="F791" s="606"/>
      <c r="H791" s="38" t="s">
        <v>139</v>
      </c>
      <c r="J791" s="38" t="s">
        <v>140</v>
      </c>
      <c r="K791" s="39"/>
      <c r="L791" s="788"/>
    </row>
    <row r="792" spans="1:16" s="25" customFormat="1" x14ac:dyDescent="0.3">
      <c r="B792" s="20"/>
      <c r="C792" s="20"/>
      <c r="D792" s="20"/>
      <c r="E792" s="20"/>
      <c r="F792" s="656"/>
      <c r="H792" s="20"/>
      <c r="I792" s="20"/>
      <c r="J792" s="20"/>
      <c r="K792" s="20"/>
      <c r="L792" s="788"/>
    </row>
    <row r="793" spans="1:16" x14ac:dyDescent="0.3">
      <c r="A793" s="848"/>
      <c r="B793" s="849"/>
      <c r="C793" s="849"/>
      <c r="D793" s="849"/>
      <c r="E793" s="849"/>
      <c r="F793" s="606"/>
      <c r="G793" s="848"/>
      <c r="H793" s="849"/>
      <c r="I793" s="849"/>
      <c r="J793" s="849"/>
      <c r="K793" s="849"/>
    </row>
    <row r="794" spans="1:16" s="25" customFormat="1" ht="18.75" customHeight="1" x14ac:dyDescent="0.3">
      <c r="A794" s="96"/>
      <c r="B794" s="19"/>
      <c r="C794" s="19"/>
      <c r="D794" s="19"/>
      <c r="E794" s="19"/>
      <c r="F794" s="606"/>
      <c r="G794" s="96"/>
      <c r="H794" s="19"/>
      <c r="I794" s="19"/>
      <c r="J794" s="19"/>
      <c r="K794" s="19"/>
      <c r="L794" s="788"/>
    </row>
    <row r="795" spans="1:16" x14ac:dyDescent="0.3">
      <c r="A795" s="25"/>
      <c r="F795" s="606"/>
      <c r="G795" s="25"/>
    </row>
    <row r="796" spans="1:16" s="25" customFormat="1" ht="18.75" customHeight="1" x14ac:dyDescent="0.3">
      <c r="B796" s="22" t="s">
        <v>115</v>
      </c>
      <c r="C796" s="20"/>
      <c r="D796" s="20"/>
      <c r="E796" s="20"/>
      <c r="F796" s="606"/>
      <c r="H796" s="22" t="s">
        <v>115</v>
      </c>
      <c r="I796" s="20"/>
      <c r="J796" s="20"/>
      <c r="K796" s="20"/>
      <c r="L796" s="788"/>
    </row>
    <row r="797" spans="1:16" s="25" customFormat="1" ht="18.75" customHeight="1" x14ac:dyDescent="0.3">
      <c r="B797" s="22" t="s">
        <v>137</v>
      </c>
      <c r="C797" s="20"/>
      <c r="D797" s="20"/>
      <c r="E797" s="20"/>
      <c r="F797" s="606"/>
      <c r="H797" s="22" t="s">
        <v>138</v>
      </c>
      <c r="I797" s="20"/>
      <c r="J797" s="20"/>
      <c r="K797" s="20"/>
      <c r="L797" s="788"/>
    </row>
    <row r="798" spans="1:16" s="25" customFormat="1" ht="18.75" customHeight="1" x14ac:dyDescent="0.3">
      <c r="B798" s="20"/>
      <c r="C798" s="20"/>
      <c r="D798" s="20"/>
      <c r="E798" s="20"/>
      <c r="F798" s="606"/>
      <c r="H798" s="20"/>
      <c r="I798" s="20"/>
      <c r="J798" s="20"/>
      <c r="K798" s="20"/>
      <c r="L798" s="788"/>
    </row>
    <row r="799" spans="1:16" s="25" customFormat="1" ht="18.75" customHeight="1" x14ac:dyDescent="0.3">
      <c r="B799" s="20"/>
      <c r="C799" s="20"/>
      <c r="E799" s="603" t="s">
        <v>116</v>
      </c>
      <c r="F799" s="606"/>
      <c r="H799" s="20"/>
      <c r="I799" s="20"/>
      <c r="K799" s="603" t="s">
        <v>116</v>
      </c>
      <c r="L799" s="789"/>
      <c r="M799" s="603"/>
      <c r="N799" s="603"/>
      <c r="O799" s="603"/>
      <c r="P799" s="603"/>
    </row>
    <row r="800" spans="1:16" s="25" customFormat="1" ht="18.75" customHeight="1" x14ac:dyDescent="0.3">
      <c r="B800" s="20"/>
      <c r="C800" s="20"/>
      <c r="E800" s="603" t="s">
        <v>134</v>
      </c>
      <c r="F800" s="606"/>
      <c r="H800" s="20"/>
      <c r="I800" s="20"/>
      <c r="K800" s="603" t="s">
        <v>134</v>
      </c>
      <c r="L800" s="789"/>
      <c r="M800" s="603"/>
      <c r="N800" s="603"/>
      <c r="O800" s="603"/>
      <c r="P800" s="603"/>
    </row>
    <row r="801" spans="1:16" s="25" customFormat="1" ht="18.75" customHeight="1" x14ac:dyDescent="0.3">
      <c r="B801" s="20"/>
      <c r="C801" s="20"/>
      <c r="E801" s="603" t="s">
        <v>117</v>
      </c>
      <c r="F801" s="606"/>
      <c r="H801" s="20"/>
      <c r="I801" s="20"/>
      <c r="K801" s="603" t="s">
        <v>117</v>
      </c>
      <c r="L801" s="789"/>
      <c r="M801" s="603"/>
      <c r="N801" s="603"/>
      <c r="O801" s="603"/>
      <c r="P801" s="603"/>
    </row>
    <row r="802" spans="1:16" s="25" customFormat="1" ht="18.75" customHeight="1" x14ac:dyDescent="0.3">
      <c r="B802" s="20"/>
      <c r="C802" s="20"/>
      <c r="E802" s="603" t="s">
        <v>417</v>
      </c>
      <c r="F802" s="606"/>
      <c r="H802" s="20"/>
      <c r="I802" s="20"/>
      <c r="K802" s="603" t="s">
        <v>417</v>
      </c>
      <c r="L802" s="789"/>
      <c r="M802" s="603"/>
      <c r="N802" s="603"/>
      <c r="O802" s="603"/>
      <c r="P802" s="603"/>
    </row>
    <row r="803" spans="1:16" s="25" customFormat="1" ht="18.75" customHeight="1" x14ac:dyDescent="0.3">
      <c r="B803" s="20"/>
      <c r="C803" s="20"/>
      <c r="D803" s="20"/>
      <c r="E803" s="20"/>
      <c r="F803" s="656"/>
      <c r="I803" s="20"/>
      <c r="J803" s="20"/>
      <c r="K803" s="20"/>
      <c r="L803" s="788"/>
    </row>
    <row r="804" spans="1:16" s="25" customFormat="1" ht="18.75" customHeight="1" x14ac:dyDescent="0.3">
      <c r="B804" s="20"/>
      <c r="C804" s="20"/>
      <c r="D804" s="20"/>
      <c r="E804" s="20"/>
      <c r="F804" s="656"/>
      <c r="H804" s="20"/>
      <c r="I804" s="20"/>
      <c r="J804" s="20"/>
      <c r="K804" s="20"/>
      <c r="L804" s="788"/>
    </row>
    <row r="805" spans="1:16" s="25" customFormat="1" ht="18.75" customHeight="1" x14ac:dyDescent="0.3">
      <c r="B805" s="20"/>
      <c r="C805" s="20"/>
      <c r="D805" s="20"/>
      <c r="E805" s="20"/>
      <c r="F805" s="656"/>
      <c r="H805" s="20"/>
      <c r="I805" s="20"/>
      <c r="J805" s="20"/>
      <c r="K805" s="20"/>
      <c r="L805" s="788"/>
    </row>
    <row r="806" spans="1:16" s="25" customFormat="1" ht="18.75" customHeight="1" x14ac:dyDescent="0.3">
      <c r="B806" s="1612" t="s">
        <v>119</v>
      </c>
      <c r="C806" s="1612"/>
      <c r="D806" s="1612"/>
      <c r="E806" s="26"/>
      <c r="F806" s="606"/>
      <c r="H806" s="1612" t="s">
        <v>119</v>
      </c>
      <c r="I806" s="1612"/>
      <c r="J806" s="1612"/>
      <c r="K806" s="26"/>
      <c r="L806" s="788"/>
    </row>
    <row r="807" spans="1:16" s="25" customFormat="1" ht="18.75" customHeight="1" x14ac:dyDescent="0.3">
      <c r="B807" s="1610">
        <v>45373</v>
      </c>
      <c r="C807" s="1610"/>
      <c r="D807" s="1610"/>
      <c r="E807" s="27"/>
      <c r="F807" s="606"/>
      <c r="H807" s="1610">
        <f>B807</f>
        <v>45373</v>
      </c>
      <c r="I807" s="1610"/>
      <c r="J807" s="1610"/>
      <c r="K807" s="27"/>
      <c r="L807" s="788"/>
    </row>
    <row r="808" spans="1:16" s="25" customFormat="1" ht="18.75" customHeight="1" x14ac:dyDescent="0.3">
      <c r="B808" s="20"/>
      <c r="C808" s="20"/>
      <c r="D808" s="20"/>
      <c r="E808" s="27"/>
      <c r="F808" s="606"/>
      <c r="H808" s="20"/>
      <c r="I808" s="20"/>
      <c r="J808" s="20"/>
      <c r="K808" s="27"/>
      <c r="L808" s="788"/>
    </row>
    <row r="809" spans="1:16" s="25" customFormat="1" ht="18.75" customHeight="1" x14ac:dyDescent="0.3">
      <c r="B809" s="1088"/>
      <c r="C809" s="20"/>
      <c r="D809" s="20"/>
      <c r="E809" s="27"/>
      <c r="F809" s="606"/>
      <c r="H809" s="1088"/>
      <c r="I809" s="20"/>
      <c r="J809" s="20"/>
      <c r="K809" s="27"/>
      <c r="L809" s="788"/>
    </row>
    <row r="810" spans="1:16" s="25" customFormat="1" ht="18.75" customHeight="1" x14ac:dyDescent="0.3">
      <c r="A810" s="28" t="s">
        <v>120</v>
      </c>
      <c r="B810" s="29" t="s">
        <v>121</v>
      </c>
      <c r="C810" s="1611" t="s">
        <v>122</v>
      </c>
      <c r="D810" s="1611"/>
      <c r="E810" s="1611"/>
      <c r="F810" s="606"/>
      <c r="G810" s="28" t="s">
        <v>120</v>
      </c>
      <c r="H810" s="29" t="s">
        <v>121</v>
      </c>
      <c r="I810" s="1611" t="s">
        <v>123</v>
      </c>
      <c r="J810" s="1611"/>
      <c r="K810" s="1611"/>
      <c r="L810" s="788"/>
    </row>
    <row r="811" spans="1:16" s="25" customFormat="1" ht="18.75" customHeight="1" x14ac:dyDescent="0.3">
      <c r="A811" s="28" t="s">
        <v>124</v>
      </c>
      <c r="B811" s="28" t="s">
        <v>265</v>
      </c>
      <c r="C811" s="29" t="s">
        <v>125</v>
      </c>
      <c r="D811" s="1089" t="s">
        <v>126</v>
      </c>
      <c r="E811" s="1089" t="s">
        <v>127</v>
      </c>
      <c r="F811" s="606"/>
      <c r="G811" s="28" t="s">
        <v>124</v>
      </c>
      <c r="H811" s="28" t="s">
        <v>265</v>
      </c>
      <c r="I811" s="29" t="s">
        <v>125</v>
      </c>
      <c r="J811" s="1089" t="s">
        <v>126</v>
      </c>
      <c r="K811" s="1089" t="s">
        <v>127</v>
      </c>
      <c r="L811" s="788"/>
    </row>
    <row r="812" spans="1:16" s="25" customFormat="1" x14ac:dyDescent="0.3">
      <c r="A812" s="1089">
        <v>1</v>
      </c>
      <c r="B812" s="6" t="s">
        <v>74</v>
      </c>
      <c r="C812" s="2" t="s">
        <v>17</v>
      </c>
      <c r="D812" s="3">
        <v>140</v>
      </c>
      <c r="E812" s="3">
        <v>334</v>
      </c>
      <c r="F812" s="681"/>
      <c r="G812" s="1089">
        <v>1</v>
      </c>
      <c r="H812" s="6" t="s">
        <v>74</v>
      </c>
      <c r="I812" s="2" t="s">
        <v>17</v>
      </c>
      <c r="J812" s="3">
        <v>140</v>
      </c>
      <c r="K812" s="3">
        <v>276</v>
      </c>
      <c r="L812" s="788"/>
    </row>
    <row r="813" spans="1:16" s="25" customFormat="1" x14ac:dyDescent="0.3">
      <c r="A813" s="1089" t="s">
        <v>3</v>
      </c>
      <c r="B813" s="6" t="s">
        <v>258</v>
      </c>
      <c r="C813" s="2" t="s">
        <v>14</v>
      </c>
      <c r="D813" s="3">
        <v>20</v>
      </c>
      <c r="E813" s="3">
        <v>27.6</v>
      </c>
      <c r="F813" s="606"/>
      <c r="G813" s="1089" t="s">
        <v>3</v>
      </c>
      <c r="H813" s="6" t="s">
        <v>258</v>
      </c>
      <c r="I813" s="2" t="s">
        <v>14</v>
      </c>
      <c r="J813" s="3">
        <v>20</v>
      </c>
      <c r="K813" s="3">
        <v>27.6</v>
      </c>
      <c r="L813" s="788"/>
    </row>
    <row r="814" spans="1:16" s="50" customFormat="1" x14ac:dyDescent="0.3">
      <c r="A814" s="1089" t="s">
        <v>0</v>
      </c>
      <c r="B814" s="6" t="s">
        <v>107</v>
      </c>
      <c r="C814" s="2" t="s">
        <v>14</v>
      </c>
      <c r="D814" s="3">
        <v>3.4</v>
      </c>
      <c r="E814" s="3">
        <v>93.2</v>
      </c>
      <c r="F814" s="605"/>
      <c r="G814" s="1089" t="s">
        <v>0</v>
      </c>
      <c r="H814" s="6" t="s">
        <v>107</v>
      </c>
      <c r="I814" s="2" t="s">
        <v>14</v>
      </c>
      <c r="J814" s="3">
        <v>3.4</v>
      </c>
      <c r="K814" s="3">
        <v>93.2</v>
      </c>
      <c r="L814" s="786"/>
    </row>
    <row r="815" spans="1:16" s="50" customFormat="1" x14ac:dyDescent="0.3">
      <c r="A815" s="1089">
        <v>4</v>
      </c>
      <c r="B815" s="6" t="s">
        <v>114</v>
      </c>
      <c r="C815" s="2" t="s">
        <v>2</v>
      </c>
      <c r="D815" s="3">
        <v>6</v>
      </c>
      <c r="E815" s="3">
        <v>28</v>
      </c>
      <c r="F815" s="605"/>
      <c r="G815" s="1089">
        <v>4</v>
      </c>
      <c r="H815" s="6" t="s">
        <v>114</v>
      </c>
      <c r="I815" s="2" t="s">
        <v>2</v>
      </c>
      <c r="J815" s="3">
        <v>6</v>
      </c>
      <c r="K815" s="3">
        <v>28</v>
      </c>
      <c r="L815" s="786"/>
    </row>
    <row r="816" spans="1:16" s="25" customFormat="1" ht="19.5" customHeight="1" x14ac:dyDescent="0.3">
      <c r="A816" s="5" t="s">
        <v>23</v>
      </c>
      <c r="B816" s="6" t="s">
        <v>93</v>
      </c>
      <c r="C816" s="2" t="s">
        <v>2</v>
      </c>
      <c r="D816" s="3">
        <v>75</v>
      </c>
      <c r="E816" s="3">
        <v>92</v>
      </c>
      <c r="F816" s="606"/>
      <c r="G816" s="1089" t="s">
        <v>23</v>
      </c>
      <c r="H816" s="6" t="s">
        <v>93</v>
      </c>
      <c r="I816" s="2" t="s">
        <v>2</v>
      </c>
      <c r="J816" s="3">
        <v>75</v>
      </c>
      <c r="K816" s="3">
        <v>92</v>
      </c>
      <c r="L816" s="788"/>
    </row>
    <row r="817" spans="1:12" s="25" customFormat="1" x14ac:dyDescent="0.3">
      <c r="A817" s="5"/>
      <c r="B817" s="6"/>
      <c r="C817" s="2"/>
      <c r="D817" s="3"/>
      <c r="E817" s="3"/>
      <c r="F817" s="605"/>
      <c r="G817" s="5"/>
      <c r="H817" s="6"/>
      <c r="I817" s="2"/>
      <c r="J817" s="3"/>
      <c r="K817" s="3"/>
      <c r="L817" s="788"/>
    </row>
    <row r="818" spans="1:12" s="25" customFormat="1" x14ac:dyDescent="0.3">
      <c r="A818" s="5"/>
      <c r="B818" s="6"/>
      <c r="C818" s="2"/>
      <c r="D818" s="3"/>
      <c r="E818" s="3"/>
      <c r="F818" s="605"/>
      <c r="G818" s="5"/>
      <c r="H818" s="6"/>
      <c r="I818" s="2"/>
      <c r="J818" s="3"/>
      <c r="K818" s="3"/>
      <c r="L818" s="788"/>
    </row>
    <row r="819" spans="1:12" s="25" customFormat="1" x14ac:dyDescent="0.3">
      <c r="A819" s="5"/>
      <c r="B819" s="6"/>
      <c r="C819" s="2" t="s">
        <v>128</v>
      </c>
      <c r="D819" s="3">
        <f>SUM(D812:D817)</f>
        <v>244.4</v>
      </c>
      <c r="E819" s="3">
        <f>SUM(E812:E817)</f>
        <v>574.79999999999995</v>
      </c>
      <c r="F819" s="605"/>
      <c r="G819" s="5"/>
      <c r="H819" s="6"/>
      <c r="I819" s="2" t="s">
        <v>128</v>
      </c>
      <c r="J819" s="3">
        <f>SUM(J812:J817)</f>
        <v>244.4</v>
      </c>
      <c r="K819" s="3">
        <f>SUM(K812:K817)</f>
        <v>516.79999999999995</v>
      </c>
      <c r="L819" s="788"/>
    </row>
    <row r="820" spans="1:12" s="25" customFormat="1" x14ac:dyDescent="0.3">
      <c r="A820" s="5"/>
      <c r="B820" s="6"/>
      <c r="C820" s="2"/>
      <c r="D820" s="3"/>
      <c r="E820" s="3"/>
      <c r="F820" s="605"/>
      <c r="G820" s="5"/>
      <c r="H820" s="6"/>
      <c r="I820" s="2"/>
      <c r="J820" s="3"/>
      <c r="K820" s="3"/>
      <c r="L820" s="788"/>
    </row>
    <row r="821" spans="1:12" s="25" customFormat="1" x14ac:dyDescent="0.3">
      <c r="A821" s="5"/>
      <c r="B821" s="6"/>
      <c r="C821" s="2"/>
      <c r="D821" s="3"/>
      <c r="E821" s="3"/>
      <c r="F821" s="605"/>
      <c r="G821" s="5"/>
      <c r="H821" s="6"/>
      <c r="I821" s="2"/>
      <c r="J821" s="3"/>
      <c r="K821" s="3"/>
      <c r="L821" s="788"/>
    </row>
    <row r="822" spans="1:12" s="25" customFormat="1" x14ac:dyDescent="0.3">
      <c r="A822" s="28" t="s">
        <v>124</v>
      </c>
      <c r="B822" s="3" t="s">
        <v>259</v>
      </c>
      <c r="C822" s="2" t="s">
        <v>125</v>
      </c>
      <c r="D822" s="3" t="s">
        <v>126</v>
      </c>
      <c r="E822" s="3" t="s">
        <v>127</v>
      </c>
      <c r="F822" s="605"/>
      <c r="G822" s="28" t="s">
        <v>124</v>
      </c>
      <c r="H822" s="3" t="s">
        <v>247</v>
      </c>
      <c r="I822" s="2" t="s">
        <v>125</v>
      </c>
      <c r="J822" s="3" t="s">
        <v>126</v>
      </c>
      <c r="K822" s="3" t="s">
        <v>127</v>
      </c>
      <c r="L822" s="788"/>
    </row>
    <row r="823" spans="1:12" s="25" customFormat="1" x14ac:dyDescent="0.3">
      <c r="A823" s="1089" t="s">
        <v>8</v>
      </c>
      <c r="B823" s="6" t="s">
        <v>88</v>
      </c>
      <c r="C823" s="2" t="s">
        <v>9</v>
      </c>
      <c r="D823" s="3">
        <v>60</v>
      </c>
      <c r="E823" s="3">
        <v>133.25</v>
      </c>
      <c r="F823" s="606"/>
      <c r="G823" s="1089" t="s">
        <v>8</v>
      </c>
      <c r="H823" s="6" t="s">
        <v>88</v>
      </c>
      <c r="I823" s="2" t="s">
        <v>9</v>
      </c>
      <c r="J823" s="3">
        <v>60</v>
      </c>
      <c r="K823" s="3">
        <v>133.25</v>
      </c>
      <c r="L823" s="788"/>
    </row>
    <row r="824" spans="1:12" s="25" customFormat="1" x14ac:dyDescent="0.3">
      <c r="A824" s="1089" t="s">
        <v>3</v>
      </c>
      <c r="B824" s="6" t="s">
        <v>106</v>
      </c>
      <c r="C824" s="2" t="s">
        <v>104</v>
      </c>
      <c r="D824" s="3">
        <v>50</v>
      </c>
      <c r="E824" s="3">
        <v>243.64999999999998</v>
      </c>
      <c r="F824" s="606"/>
      <c r="G824" s="1089" t="s">
        <v>3</v>
      </c>
      <c r="H824" s="6" t="s">
        <v>106</v>
      </c>
      <c r="I824" s="2" t="s">
        <v>104</v>
      </c>
      <c r="J824" s="3">
        <v>50</v>
      </c>
      <c r="K824" s="3">
        <v>243.64999999999998</v>
      </c>
      <c r="L824" s="788"/>
    </row>
    <row r="825" spans="1:12" s="8" customFormat="1" x14ac:dyDescent="0.3">
      <c r="A825" s="1089" t="s">
        <v>0</v>
      </c>
      <c r="B825" s="6" t="s">
        <v>43</v>
      </c>
      <c r="C825" s="2" t="s">
        <v>17</v>
      </c>
      <c r="D825" s="3">
        <v>40</v>
      </c>
      <c r="E825" s="3">
        <v>242.70999999999998</v>
      </c>
      <c r="F825" s="606"/>
      <c r="G825" s="1089" t="s">
        <v>0</v>
      </c>
      <c r="H825" s="6" t="s">
        <v>43</v>
      </c>
      <c r="I825" s="2" t="s">
        <v>44</v>
      </c>
      <c r="J825" s="3">
        <v>50</v>
      </c>
      <c r="K825" s="3">
        <v>298.71999999999997</v>
      </c>
      <c r="L825" s="786"/>
    </row>
    <row r="826" spans="1:12" s="50" customFormat="1" x14ac:dyDescent="0.3">
      <c r="A826" s="1089" t="s">
        <v>77</v>
      </c>
      <c r="B826" s="6" t="s">
        <v>69</v>
      </c>
      <c r="C826" s="2" t="s">
        <v>22</v>
      </c>
      <c r="D826" s="3">
        <v>25</v>
      </c>
      <c r="E826" s="3">
        <v>3.9199999999999995</v>
      </c>
      <c r="F826" s="656"/>
      <c r="G826" s="1089" t="s">
        <v>77</v>
      </c>
      <c r="H826" s="6" t="s">
        <v>69</v>
      </c>
      <c r="I826" s="2" t="s">
        <v>22</v>
      </c>
      <c r="J826" s="3">
        <v>25</v>
      </c>
      <c r="K826" s="3">
        <v>3.9199999999999995</v>
      </c>
      <c r="L826" s="786"/>
    </row>
    <row r="827" spans="1:12" s="25" customFormat="1" x14ac:dyDescent="0.3">
      <c r="A827" s="1089" t="s">
        <v>23</v>
      </c>
      <c r="B827" s="6" t="s">
        <v>144</v>
      </c>
      <c r="C827" s="2" t="s">
        <v>2</v>
      </c>
      <c r="D827" s="3">
        <v>15</v>
      </c>
      <c r="E827" s="3">
        <v>88</v>
      </c>
      <c r="F827" s="606"/>
      <c r="G827" s="1089" t="s">
        <v>23</v>
      </c>
      <c r="H827" s="6" t="s">
        <v>144</v>
      </c>
      <c r="I827" s="2" t="s">
        <v>2</v>
      </c>
      <c r="J827" s="3">
        <v>15</v>
      </c>
      <c r="K827" s="3">
        <v>88</v>
      </c>
      <c r="L827" s="788"/>
    </row>
    <row r="828" spans="1:12" s="50" customFormat="1" x14ac:dyDescent="0.3">
      <c r="A828" s="1089" t="s">
        <v>51</v>
      </c>
      <c r="B828" s="6" t="s">
        <v>107</v>
      </c>
      <c r="C828" s="2" t="s">
        <v>14</v>
      </c>
      <c r="D828" s="3">
        <v>3.4</v>
      </c>
      <c r="E828" s="3">
        <v>93.2</v>
      </c>
      <c r="F828" s="605"/>
      <c r="G828" s="1089" t="s">
        <v>51</v>
      </c>
      <c r="H828" s="6" t="s">
        <v>107</v>
      </c>
      <c r="I828" s="2" t="s">
        <v>14</v>
      </c>
      <c r="J828" s="3">
        <v>3.4</v>
      </c>
      <c r="K828" s="3">
        <v>93.2</v>
      </c>
      <c r="L828" s="786"/>
    </row>
    <row r="829" spans="1:12" s="25" customFormat="1" ht="19.5" customHeight="1" x14ac:dyDescent="0.3">
      <c r="A829" s="1089" t="s">
        <v>15</v>
      </c>
      <c r="B829" s="6" t="s">
        <v>108</v>
      </c>
      <c r="C829" s="2" t="s">
        <v>65</v>
      </c>
      <c r="D829" s="3">
        <v>1.2</v>
      </c>
      <c r="E829" s="3">
        <v>21.5</v>
      </c>
      <c r="F829" s="656"/>
      <c r="G829" s="1089" t="s">
        <v>15</v>
      </c>
      <c r="H829" s="6" t="s">
        <v>108</v>
      </c>
      <c r="I829" s="2" t="s">
        <v>65</v>
      </c>
      <c r="J829" s="3">
        <v>1.2</v>
      </c>
      <c r="K829" s="3">
        <v>21.5</v>
      </c>
      <c r="L829" s="788"/>
    </row>
    <row r="830" spans="1:12" s="25" customFormat="1" x14ac:dyDescent="0.3">
      <c r="A830" s="5">
        <v>8</v>
      </c>
      <c r="B830" s="6" t="s">
        <v>225</v>
      </c>
      <c r="C830" s="2" t="s">
        <v>5</v>
      </c>
      <c r="D830" s="3">
        <v>30</v>
      </c>
      <c r="E830" s="3">
        <v>128</v>
      </c>
      <c r="F830" s="656"/>
      <c r="G830" s="5">
        <v>8</v>
      </c>
      <c r="H830" s="6" t="s">
        <v>225</v>
      </c>
      <c r="I830" s="2" t="s">
        <v>5</v>
      </c>
      <c r="J830" s="3">
        <v>30</v>
      </c>
      <c r="K830" s="3">
        <v>128</v>
      </c>
      <c r="L830" s="788"/>
    </row>
    <row r="831" spans="1:12" s="50" customFormat="1" x14ac:dyDescent="0.3">
      <c r="A831" s="5"/>
      <c r="B831" s="6"/>
      <c r="C831" s="2"/>
      <c r="D831" s="3"/>
      <c r="E831" s="3"/>
      <c r="F831" s="1080"/>
      <c r="G831" s="5"/>
      <c r="H831" s="6"/>
      <c r="I831" s="2"/>
      <c r="J831" s="3"/>
      <c r="K831" s="3"/>
      <c r="L831" s="792"/>
    </row>
    <row r="832" spans="1:12" s="50" customFormat="1" x14ac:dyDescent="0.3">
      <c r="A832" s="5"/>
      <c r="B832" s="6"/>
      <c r="C832" s="2"/>
      <c r="D832" s="46"/>
      <c r="E832" s="46"/>
      <c r="F832" s="904"/>
      <c r="G832" s="486"/>
      <c r="H832" s="48"/>
      <c r="I832" s="2"/>
      <c r="J832" s="3"/>
      <c r="K832" s="3"/>
      <c r="L832" s="792"/>
    </row>
    <row r="833" spans="1:12" s="25" customFormat="1" x14ac:dyDescent="0.3">
      <c r="A833" s="1089"/>
      <c r="B833" s="6"/>
      <c r="C833" s="2" t="s">
        <v>128</v>
      </c>
      <c r="D833" s="46">
        <f>SUM(D823:D832)</f>
        <v>224.6</v>
      </c>
      <c r="E833" s="46">
        <f>SUM(E823:E832)</f>
        <v>954.2299999999999</v>
      </c>
      <c r="F833" s="904"/>
      <c r="G833" s="47"/>
      <c r="H833" s="48"/>
      <c r="I833" s="2" t="s">
        <v>128</v>
      </c>
      <c r="J833" s="3">
        <f>SUM(J823:J832)</f>
        <v>234.6</v>
      </c>
      <c r="K833" s="3">
        <f>SUM(K823:K832)</f>
        <v>1010.2399999999999</v>
      </c>
      <c r="L833" s="788"/>
    </row>
    <row r="834" spans="1:12" s="25" customFormat="1" x14ac:dyDescent="0.3">
      <c r="A834" s="5"/>
      <c r="B834" s="6"/>
      <c r="C834" s="2"/>
      <c r="D834" s="46"/>
      <c r="E834" s="46"/>
      <c r="F834" s="904"/>
      <c r="G834" s="486"/>
      <c r="H834" s="48"/>
      <c r="I834" s="2"/>
      <c r="J834" s="3"/>
      <c r="K834" s="3"/>
      <c r="L834" s="788"/>
    </row>
    <row r="835" spans="1:12" s="25" customFormat="1" x14ac:dyDescent="0.3">
      <c r="A835" s="5"/>
      <c r="B835" s="6"/>
      <c r="C835" s="2"/>
      <c r="D835" s="46"/>
      <c r="E835" s="46"/>
      <c r="F835" s="904"/>
      <c r="G835" s="486"/>
      <c r="H835" s="48"/>
      <c r="I835" s="2"/>
      <c r="J835" s="3"/>
      <c r="K835" s="3"/>
      <c r="L835" s="788"/>
    </row>
    <row r="836" spans="1:12" s="25" customFormat="1" x14ac:dyDescent="0.3">
      <c r="A836" s="1089"/>
      <c r="B836" s="6"/>
      <c r="C836" s="2" t="s">
        <v>136</v>
      </c>
      <c r="D836" s="3">
        <f>+D833+D819</f>
        <v>469</v>
      </c>
      <c r="E836" s="3">
        <f>+E833+E819</f>
        <v>1529.0299999999997</v>
      </c>
      <c r="F836" s="1070"/>
      <c r="G836" s="3"/>
      <c r="H836" s="3"/>
      <c r="I836" s="3" t="s">
        <v>136</v>
      </c>
      <c r="J836" s="3">
        <f>+J833+J819</f>
        <v>479</v>
      </c>
      <c r="K836" s="3">
        <f>+K833+K819</f>
        <v>1527.04</v>
      </c>
      <c r="L836" s="788"/>
    </row>
    <row r="837" spans="1:12" s="25" customFormat="1" ht="18.75" customHeight="1" x14ac:dyDescent="0.3">
      <c r="B837" s="20"/>
      <c r="C837" s="20"/>
      <c r="E837" s="24"/>
      <c r="F837" s="1070"/>
      <c r="H837" s="20"/>
      <c r="I837" s="20"/>
      <c r="K837" s="24"/>
      <c r="L837" s="788"/>
    </row>
    <row r="838" spans="1:12" s="25" customFormat="1" ht="18.75" customHeight="1" x14ac:dyDescent="0.3">
      <c r="B838" s="20"/>
      <c r="C838" s="20"/>
      <c r="E838" s="24"/>
      <c r="F838" s="906"/>
      <c r="H838" s="20"/>
      <c r="I838" s="20"/>
      <c r="K838" s="24"/>
      <c r="L838" s="788"/>
    </row>
    <row r="839" spans="1:12" s="25" customFormat="1" x14ac:dyDescent="0.3">
      <c r="A839" s="461"/>
      <c r="B839" s="461"/>
      <c r="C839" s="461"/>
      <c r="D839" s="461"/>
      <c r="E839" s="461"/>
      <c r="F839" s="1075"/>
      <c r="G839" s="36"/>
      <c r="H839" s="463"/>
      <c r="I839" s="463"/>
      <c r="J839" s="463"/>
      <c r="K839" s="463"/>
      <c r="L839" s="788"/>
    </row>
    <row r="840" spans="1:12" s="25" customFormat="1" x14ac:dyDescent="0.3">
      <c r="A840" s="461"/>
      <c r="B840" s="36"/>
      <c r="C840" s="462"/>
      <c r="D840" s="463"/>
      <c r="E840" s="463"/>
      <c r="F840" s="659"/>
      <c r="G840" s="463"/>
      <c r="H840" s="463"/>
      <c r="I840" s="463"/>
      <c r="J840" s="463"/>
      <c r="K840" s="463"/>
      <c r="L840" s="788"/>
    </row>
    <row r="841" spans="1:12" s="25" customFormat="1" ht="18.75" customHeight="1" x14ac:dyDescent="0.3">
      <c r="B841" s="37" t="s">
        <v>130</v>
      </c>
      <c r="D841" s="94" t="s">
        <v>131</v>
      </c>
      <c r="E841" s="20"/>
      <c r="F841" s="606"/>
      <c r="H841" s="37" t="s">
        <v>130</v>
      </c>
      <c r="J841" s="94" t="s">
        <v>131</v>
      </c>
      <c r="K841" s="20"/>
      <c r="L841" s="788"/>
    </row>
    <row r="842" spans="1:12" s="25" customFormat="1" ht="51.75" customHeight="1" x14ac:dyDescent="0.3">
      <c r="B842" s="38" t="s">
        <v>132</v>
      </c>
      <c r="D842" s="38" t="s">
        <v>140</v>
      </c>
      <c r="E842" s="39"/>
      <c r="F842" s="606"/>
      <c r="H842" s="38" t="s">
        <v>139</v>
      </c>
      <c r="J842" s="38" t="s">
        <v>140</v>
      </c>
      <c r="K842" s="39"/>
      <c r="L842" s="788"/>
    </row>
    <row r="843" spans="1:12" s="25" customFormat="1" x14ac:dyDescent="0.3">
      <c r="B843" s="20"/>
      <c r="C843" s="20"/>
      <c r="D843" s="20"/>
      <c r="E843" s="20"/>
      <c r="F843" s="656"/>
      <c r="H843" s="20"/>
      <c r="I843" s="20"/>
      <c r="J843" s="20"/>
      <c r="K843" s="20"/>
      <c r="L843" s="788"/>
    </row>
    <row r="844" spans="1:12" x14ac:dyDescent="0.3">
      <c r="A844" s="848"/>
      <c r="B844" s="849"/>
      <c r="C844" s="849"/>
      <c r="D844" s="849"/>
      <c r="E844" s="849"/>
      <c r="F844" s="606"/>
      <c r="G844" s="848"/>
      <c r="H844" s="849"/>
      <c r="I844" s="849"/>
      <c r="J844" s="849"/>
      <c r="K844" s="849"/>
    </row>
    <row r="845" spans="1:12" s="25" customFormat="1" ht="18.75" customHeight="1" x14ac:dyDescent="0.3">
      <c r="A845" s="96"/>
      <c r="B845" s="19"/>
      <c r="C845" s="19"/>
      <c r="D845" s="19"/>
      <c r="E845" s="19"/>
      <c r="F845" s="606"/>
      <c r="G845" s="96"/>
      <c r="H845" s="19"/>
      <c r="I845" s="19"/>
      <c r="J845" s="19"/>
      <c r="K845" s="19"/>
      <c r="L845" s="788"/>
    </row>
    <row r="846" spans="1:12" x14ac:dyDescent="0.3">
      <c r="A846" s="25"/>
      <c r="F846" s="606"/>
      <c r="G846" s="25"/>
    </row>
    <row r="847" spans="1:12" s="257" customFormat="1" ht="18.75" customHeight="1" x14ac:dyDescent="0.3">
      <c r="B847" s="476" t="s">
        <v>115</v>
      </c>
      <c r="C847" s="32"/>
      <c r="D847" s="32"/>
      <c r="E847" s="32"/>
      <c r="F847" s="645"/>
      <c r="H847" s="476" t="s">
        <v>115</v>
      </c>
      <c r="I847" s="32"/>
      <c r="J847" s="32"/>
      <c r="K847" s="32"/>
      <c r="L847" s="791"/>
    </row>
    <row r="848" spans="1:12" s="257" customFormat="1" ht="18.75" customHeight="1" x14ac:dyDescent="0.3">
      <c r="B848" s="476" t="s">
        <v>137</v>
      </c>
      <c r="C848" s="32"/>
      <c r="D848" s="32"/>
      <c r="E848" s="32"/>
      <c r="F848" s="645"/>
      <c r="H848" s="476" t="s">
        <v>138</v>
      </c>
      <c r="I848" s="32"/>
      <c r="J848" s="32"/>
      <c r="K848" s="32"/>
      <c r="L848" s="791"/>
    </row>
    <row r="849" spans="1:16" s="257" customFormat="1" ht="18.75" customHeight="1" x14ac:dyDescent="0.3">
      <c r="B849" s="32"/>
      <c r="C849" s="32"/>
      <c r="D849" s="32"/>
      <c r="E849" s="32"/>
      <c r="F849" s="645"/>
      <c r="H849" s="32"/>
      <c r="I849" s="32"/>
      <c r="J849" s="32"/>
      <c r="K849" s="32"/>
      <c r="L849" s="791"/>
    </row>
    <row r="850" spans="1:16" s="257" customFormat="1" ht="18.75" customHeight="1" x14ac:dyDescent="0.3">
      <c r="B850" s="32"/>
      <c r="C850" s="32"/>
      <c r="E850" s="604" t="s">
        <v>116</v>
      </c>
      <c r="F850" s="645"/>
      <c r="H850" s="32"/>
      <c r="I850" s="32"/>
      <c r="K850" s="604" t="s">
        <v>116</v>
      </c>
      <c r="L850" s="794"/>
      <c r="M850" s="604"/>
      <c r="N850" s="604"/>
      <c r="O850" s="604"/>
      <c r="P850" s="604"/>
    </row>
    <row r="851" spans="1:16" s="257" customFormat="1" ht="18.75" customHeight="1" x14ac:dyDescent="0.3">
      <c r="B851" s="32"/>
      <c r="C851" s="32"/>
      <c r="E851" s="604" t="s">
        <v>134</v>
      </c>
      <c r="F851" s="645"/>
      <c r="H851" s="32"/>
      <c r="I851" s="32"/>
      <c r="K851" s="604" t="s">
        <v>134</v>
      </c>
      <c r="L851" s="794"/>
      <c r="M851" s="604"/>
      <c r="N851" s="604"/>
      <c r="O851" s="604"/>
      <c r="P851" s="604"/>
    </row>
    <row r="852" spans="1:16" s="257" customFormat="1" ht="18.75" customHeight="1" x14ac:dyDescent="0.3">
      <c r="B852" s="32"/>
      <c r="C852" s="32"/>
      <c r="E852" s="604" t="s">
        <v>117</v>
      </c>
      <c r="F852" s="645"/>
      <c r="H852" s="32"/>
      <c r="I852" s="32"/>
      <c r="K852" s="604" t="s">
        <v>117</v>
      </c>
      <c r="L852" s="794"/>
      <c r="M852" s="604"/>
      <c r="N852" s="604"/>
      <c r="O852" s="604"/>
      <c r="P852" s="604"/>
    </row>
    <row r="853" spans="1:16" s="257" customFormat="1" ht="18.75" customHeight="1" x14ac:dyDescent="0.3">
      <c r="B853" s="32"/>
      <c r="C853" s="32"/>
      <c r="E853" s="604" t="s">
        <v>417</v>
      </c>
      <c r="F853" s="645"/>
      <c r="H853" s="32"/>
      <c r="I853" s="32"/>
      <c r="K853" s="604" t="s">
        <v>417</v>
      </c>
      <c r="L853" s="794"/>
      <c r="M853" s="604"/>
      <c r="N853" s="604"/>
      <c r="O853" s="604"/>
      <c r="P853" s="604"/>
    </row>
    <row r="854" spans="1:16" s="257" customFormat="1" ht="18.75" customHeight="1" x14ac:dyDescent="0.3">
      <c r="B854" s="32"/>
      <c r="C854" s="32"/>
      <c r="D854" s="32"/>
      <c r="E854" s="32"/>
      <c r="F854" s="670"/>
      <c r="I854" s="32"/>
      <c r="J854" s="32"/>
      <c r="K854" s="32"/>
      <c r="L854" s="791"/>
    </row>
    <row r="855" spans="1:16" s="257" customFormat="1" ht="18.75" customHeight="1" x14ac:dyDescent="0.3">
      <c r="B855" s="32"/>
      <c r="C855" s="32"/>
      <c r="D855" s="32"/>
      <c r="E855" s="32"/>
      <c r="F855" s="670"/>
      <c r="H855" s="32"/>
      <c r="I855" s="32"/>
      <c r="J855" s="32"/>
      <c r="K855" s="32"/>
      <c r="L855" s="791"/>
    </row>
    <row r="856" spans="1:16" s="257" customFormat="1" ht="18.75" customHeight="1" x14ac:dyDescent="0.3">
      <c r="B856" s="32"/>
      <c r="C856" s="32"/>
      <c r="D856" s="32"/>
      <c r="E856" s="32"/>
      <c r="F856" s="670"/>
      <c r="H856" s="32"/>
      <c r="I856" s="32"/>
      <c r="J856" s="32"/>
      <c r="K856" s="32"/>
      <c r="L856" s="791"/>
    </row>
    <row r="857" spans="1:16" s="257" customFormat="1" ht="18.75" customHeight="1" x14ac:dyDescent="0.3">
      <c r="B857" s="1605" t="s">
        <v>119</v>
      </c>
      <c r="C857" s="1605"/>
      <c r="D857" s="1605"/>
      <c r="E857" s="481"/>
      <c r="F857" s="645"/>
      <c r="H857" s="1605" t="s">
        <v>119</v>
      </c>
      <c r="I857" s="1605"/>
      <c r="J857" s="1605"/>
      <c r="K857" s="481"/>
      <c r="L857" s="791"/>
    </row>
    <row r="858" spans="1:16" s="257" customFormat="1" ht="18.75" customHeight="1" x14ac:dyDescent="0.3">
      <c r="B858" s="1606">
        <v>45374</v>
      </c>
      <c r="C858" s="1606"/>
      <c r="D858" s="1606"/>
      <c r="E858" s="482"/>
      <c r="F858" s="645"/>
      <c r="H858" s="1606">
        <f>B858</f>
        <v>45374</v>
      </c>
      <c r="I858" s="1606"/>
      <c r="J858" s="1606"/>
      <c r="K858" s="482"/>
      <c r="L858" s="791"/>
    </row>
    <row r="859" spans="1:16" s="257" customFormat="1" ht="18.75" customHeight="1" x14ac:dyDescent="0.3">
      <c r="B859" s="32"/>
      <c r="C859" s="32"/>
      <c r="D859" s="32"/>
      <c r="E859" s="482"/>
      <c r="F859" s="645"/>
      <c r="H859" s="32"/>
      <c r="I859" s="32"/>
      <c r="J859" s="32"/>
      <c r="K859" s="482"/>
      <c r="L859" s="791"/>
    </row>
    <row r="860" spans="1:16" s="257" customFormat="1" ht="18.75" customHeight="1" x14ac:dyDescent="0.3">
      <c r="B860" s="1092"/>
      <c r="C860" s="32"/>
      <c r="D860" s="32"/>
      <c r="E860" s="482"/>
      <c r="F860" s="645"/>
      <c r="H860" s="1092"/>
      <c r="I860" s="32"/>
      <c r="J860" s="32"/>
      <c r="K860" s="482"/>
      <c r="L860" s="791"/>
    </row>
    <row r="861" spans="1:16" s="257" customFormat="1" ht="18.75" customHeight="1" x14ac:dyDescent="0.3">
      <c r="A861" s="469" t="s">
        <v>120</v>
      </c>
      <c r="B861" s="475" t="s">
        <v>121</v>
      </c>
      <c r="C861" s="1604" t="s">
        <v>122</v>
      </c>
      <c r="D861" s="1604"/>
      <c r="E861" s="1604"/>
      <c r="F861" s="645"/>
      <c r="G861" s="469" t="s">
        <v>120</v>
      </c>
      <c r="H861" s="475" t="s">
        <v>121</v>
      </c>
      <c r="I861" s="1604" t="s">
        <v>123</v>
      </c>
      <c r="J861" s="1604"/>
      <c r="K861" s="1604"/>
      <c r="L861" s="791"/>
    </row>
    <row r="862" spans="1:16" s="257" customFormat="1" ht="18.75" customHeight="1" x14ac:dyDescent="0.3">
      <c r="A862" s="469" t="s">
        <v>124</v>
      </c>
      <c r="B862" s="469" t="s">
        <v>265</v>
      </c>
      <c r="C862" s="475" t="s">
        <v>125</v>
      </c>
      <c r="D862" s="1091" t="s">
        <v>126</v>
      </c>
      <c r="E862" s="1091" t="s">
        <v>127</v>
      </c>
      <c r="F862" s="645"/>
      <c r="G862" s="469" t="s">
        <v>124</v>
      </c>
      <c r="H862" s="469" t="s">
        <v>265</v>
      </c>
      <c r="I862" s="475" t="s">
        <v>125</v>
      </c>
      <c r="J862" s="1091" t="s">
        <v>126</v>
      </c>
      <c r="K862" s="1091" t="s">
        <v>127</v>
      </c>
      <c r="L862" s="791"/>
    </row>
    <row r="863" spans="1:16" s="257" customFormat="1" x14ac:dyDescent="0.3">
      <c r="A863" s="1091"/>
      <c r="B863" s="13"/>
      <c r="C863" s="14"/>
      <c r="D863" s="15"/>
      <c r="E863" s="15"/>
      <c r="F863" s="977"/>
      <c r="G863" s="1091"/>
      <c r="H863" s="13"/>
      <c r="I863" s="14"/>
      <c r="J863" s="15"/>
      <c r="K863" s="15"/>
      <c r="L863" s="791"/>
    </row>
    <row r="864" spans="1:16" s="257" customFormat="1" x14ac:dyDescent="0.3">
      <c r="A864" s="1091"/>
      <c r="B864" s="13"/>
      <c r="C864" s="14"/>
      <c r="D864" s="15"/>
      <c r="E864" s="15"/>
      <c r="F864" s="645"/>
      <c r="G864" s="1091"/>
      <c r="H864" s="13"/>
      <c r="I864" s="14"/>
      <c r="J864" s="15"/>
      <c r="K864" s="15"/>
      <c r="L864" s="791"/>
    </row>
    <row r="865" spans="1:12" s="420" customFormat="1" x14ac:dyDescent="0.3">
      <c r="A865" s="1091" t="s">
        <v>0</v>
      </c>
      <c r="B865" s="13" t="s">
        <v>107</v>
      </c>
      <c r="C865" s="14" t="s">
        <v>14</v>
      </c>
      <c r="D865" s="15">
        <v>3.4</v>
      </c>
      <c r="E865" s="15">
        <v>93.2</v>
      </c>
      <c r="F865" s="607"/>
      <c r="G865" s="1091" t="s">
        <v>0</v>
      </c>
      <c r="H865" s="13" t="s">
        <v>107</v>
      </c>
      <c r="I865" s="14" t="s">
        <v>14</v>
      </c>
      <c r="J865" s="15">
        <v>3.4</v>
      </c>
      <c r="K865" s="15">
        <v>93.2</v>
      </c>
      <c r="L865" s="795"/>
    </row>
    <row r="866" spans="1:12" s="420" customFormat="1" x14ac:dyDescent="0.3">
      <c r="A866" s="1091">
        <v>4</v>
      </c>
      <c r="B866" s="13" t="s">
        <v>114</v>
      </c>
      <c r="C866" s="14" t="s">
        <v>2</v>
      </c>
      <c r="D866" s="15">
        <v>6</v>
      </c>
      <c r="E866" s="15">
        <v>28</v>
      </c>
      <c r="F866" s="607"/>
      <c r="G866" s="1091">
        <v>4</v>
      </c>
      <c r="H866" s="13" t="s">
        <v>114</v>
      </c>
      <c r="I866" s="14" t="s">
        <v>2</v>
      </c>
      <c r="J866" s="15">
        <v>6</v>
      </c>
      <c r="K866" s="15">
        <v>28</v>
      </c>
      <c r="L866" s="795"/>
    </row>
    <row r="867" spans="1:12" s="257" customFormat="1" ht="19.5" customHeight="1" x14ac:dyDescent="0.3">
      <c r="A867" s="12"/>
      <c r="B867" s="13"/>
      <c r="C867" s="14"/>
      <c r="D867" s="15"/>
      <c r="E867" s="15"/>
      <c r="F867" s="645"/>
      <c r="G867" s="1091"/>
      <c r="H867" s="13"/>
      <c r="I867" s="14"/>
      <c r="J867" s="15"/>
      <c r="K867" s="15"/>
      <c r="L867" s="791"/>
    </row>
    <row r="868" spans="1:12" s="25" customFormat="1" x14ac:dyDescent="0.3">
      <c r="A868" s="5"/>
      <c r="B868" s="6"/>
      <c r="C868" s="2"/>
      <c r="D868" s="3"/>
      <c r="E868" s="3"/>
      <c r="F868" s="605"/>
      <c r="G868" s="5"/>
      <c r="H868" s="6"/>
      <c r="I868" s="2"/>
      <c r="J868" s="3"/>
      <c r="K868" s="3"/>
      <c r="L868" s="788"/>
    </row>
    <row r="869" spans="1:12" s="25" customFormat="1" x14ac:dyDescent="0.3">
      <c r="A869" s="5"/>
      <c r="B869" s="6"/>
      <c r="C869" s="2"/>
      <c r="D869" s="3"/>
      <c r="E869" s="3"/>
      <c r="F869" s="605"/>
      <c r="G869" s="5"/>
      <c r="H869" s="6"/>
      <c r="I869" s="2"/>
      <c r="J869" s="3"/>
      <c r="K869" s="3"/>
      <c r="L869" s="788"/>
    </row>
    <row r="870" spans="1:12" s="25" customFormat="1" x14ac:dyDescent="0.3">
      <c r="A870" s="5"/>
      <c r="B870" s="6"/>
      <c r="C870" s="2" t="s">
        <v>128</v>
      </c>
      <c r="D870" s="3">
        <f>SUM(D863:D868)</f>
        <v>9.4</v>
      </c>
      <c r="E870" s="3">
        <f>SUM(E863:E868)</f>
        <v>121.2</v>
      </c>
      <c r="F870" s="605"/>
      <c r="G870" s="5"/>
      <c r="H870" s="6"/>
      <c r="I870" s="2" t="s">
        <v>128</v>
      </c>
      <c r="J870" s="3">
        <f>SUM(J863:J868)</f>
        <v>9.4</v>
      </c>
      <c r="K870" s="3">
        <f>SUM(K863:K868)</f>
        <v>121.2</v>
      </c>
      <c r="L870" s="788"/>
    </row>
    <row r="871" spans="1:12" s="25" customFormat="1" x14ac:dyDescent="0.3">
      <c r="A871" s="5"/>
      <c r="B871" s="6"/>
      <c r="C871" s="2"/>
      <c r="D871" s="3"/>
      <c r="E871" s="3"/>
      <c r="F871" s="605"/>
      <c r="G871" s="5"/>
      <c r="H871" s="6"/>
      <c r="I871" s="2"/>
      <c r="J871" s="3"/>
      <c r="K871" s="3"/>
      <c r="L871" s="788"/>
    </row>
    <row r="872" spans="1:12" s="25" customFormat="1" x14ac:dyDescent="0.3">
      <c r="A872" s="5"/>
      <c r="B872" s="6"/>
      <c r="C872" s="2"/>
      <c r="D872" s="3"/>
      <c r="E872" s="3"/>
      <c r="F872" s="605"/>
      <c r="G872" s="5"/>
      <c r="H872" s="6"/>
      <c r="I872" s="2"/>
      <c r="J872" s="3"/>
      <c r="K872" s="3"/>
      <c r="L872" s="788"/>
    </row>
    <row r="873" spans="1:12" s="25" customFormat="1" x14ac:dyDescent="0.3">
      <c r="A873" s="28" t="s">
        <v>124</v>
      </c>
      <c r="B873" s="3" t="s">
        <v>259</v>
      </c>
      <c r="C873" s="2" t="s">
        <v>125</v>
      </c>
      <c r="D873" s="3" t="s">
        <v>126</v>
      </c>
      <c r="E873" s="3" t="s">
        <v>127</v>
      </c>
      <c r="F873" s="605"/>
      <c r="G873" s="28" t="s">
        <v>124</v>
      </c>
      <c r="H873" s="3" t="s">
        <v>247</v>
      </c>
      <c r="I873" s="2" t="s">
        <v>125</v>
      </c>
      <c r="J873" s="3" t="s">
        <v>126</v>
      </c>
      <c r="K873" s="3" t="s">
        <v>127</v>
      </c>
      <c r="L873" s="788"/>
    </row>
    <row r="874" spans="1:12" s="25" customFormat="1" x14ac:dyDescent="0.3">
      <c r="A874" s="1089"/>
      <c r="B874" s="6"/>
      <c r="C874" s="2"/>
      <c r="D874" s="3"/>
      <c r="E874" s="3"/>
      <c r="F874" s="606"/>
      <c r="G874" s="1089"/>
      <c r="H874" s="6"/>
      <c r="I874" s="2"/>
      <c r="J874" s="3"/>
      <c r="K874" s="3"/>
      <c r="L874" s="788"/>
    </row>
    <row r="875" spans="1:12" s="25" customFormat="1" x14ac:dyDescent="0.3">
      <c r="A875" s="1089"/>
      <c r="B875" s="6"/>
      <c r="C875" s="2"/>
      <c r="D875" s="3"/>
      <c r="E875" s="3"/>
      <c r="F875" s="606"/>
      <c r="G875" s="1089"/>
      <c r="H875" s="6"/>
      <c r="I875" s="2"/>
      <c r="J875" s="3"/>
      <c r="K875" s="3"/>
      <c r="L875" s="788"/>
    </row>
    <row r="876" spans="1:12" s="8" customFormat="1" x14ac:dyDescent="0.3">
      <c r="A876" s="1089"/>
      <c r="B876" s="6"/>
      <c r="C876" s="2"/>
      <c r="D876" s="3"/>
      <c r="E876" s="3"/>
      <c r="F876" s="606"/>
      <c r="G876" s="1089"/>
      <c r="H876" s="6"/>
      <c r="I876" s="2"/>
      <c r="J876" s="3"/>
      <c r="K876" s="3"/>
      <c r="L876" s="786"/>
    </row>
    <row r="877" spans="1:12" s="50" customFormat="1" x14ac:dyDescent="0.3">
      <c r="A877" s="1089" t="s">
        <v>77</v>
      </c>
      <c r="B877" s="6" t="s">
        <v>69</v>
      </c>
      <c r="C877" s="2" t="s">
        <v>22</v>
      </c>
      <c r="D877" s="3">
        <v>25</v>
      </c>
      <c r="E877" s="3">
        <v>3.9199999999999995</v>
      </c>
      <c r="F877" s="656"/>
      <c r="G877" s="1089" t="s">
        <v>77</v>
      </c>
      <c r="H877" s="6" t="s">
        <v>69</v>
      </c>
      <c r="I877" s="2" t="s">
        <v>22</v>
      </c>
      <c r="J877" s="3">
        <v>25</v>
      </c>
      <c r="K877" s="3">
        <v>3.9199999999999995</v>
      </c>
      <c r="L877" s="786"/>
    </row>
    <row r="878" spans="1:12" s="25" customFormat="1" x14ac:dyDescent="0.3">
      <c r="A878" s="1089"/>
      <c r="B878" s="6"/>
      <c r="C878" s="2"/>
      <c r="D878" s="3"/>
      <c r="E878" s="3"/>
      <c r="F878" s="606"/>
      <c r="G878" s="1089"/>
      <c r="H878" s="6"/>
      <c r="I878" s="2"/>
      <c r="J878" s="3"/>
      <c r="K878" s="3"/>
      <c r="L878" s="788"/>
    </row>
    <row r="879" spans="1:12" s="50" customFormat="1" x14ac:dyDescent="0.3">
      <c r="A879" s="1089" t="s">
        <v>51</v>
      </c>
      <c r="B879" s="6" t="s">
        <v>107</v>
      </c>
      <c r="C879" s="2" t="s">
        <v>14</v>
      </c>
      <c r="D879" s="3">
        <v>3.4</v>
      </c>
      <c r="E879" s="3">
        <v>93.2</v>
      </c>
      <c r="F879" s="605"/>
      <c r="G879" s="1089" t="s">
        <v>51</v>
      </c>
      <c r="H879" s="6" t="s">
        <v>107</v>
      </c>
      <c r="I879" s="2" t="s">
        <v>14</v>
      </c>
      <c r="J879" s="3">
        <v>3.4</v>
      </c>
      <c r="K879" s="3">
        <v>93.2</v>
      </c>
      <c r="L879" s="786"/>
    </row>
    <row r="880" spans="1:12" s="25" customFormat="1" ht="19.5" customHeight="1" x14ac:dyDescent="0.3">
      <c r="A880" s="1089" t="s">
        <v>15</v>
      </c>
      <c r="B880" s="6" t="s">
        <v>108</v>
      </c>
      <c r="C880" s="2" t="s">
        <v>65</v>
      </c>
      <c r="D880" s="3">
        <v>1.2</v>
      </c>
      <c r="E880" s="3">
        <v>21.5</v>
      </c>
      <c r="F880" s="656"/>
      <c r="G880" s="1089" t="s">
        <v>15</v>
      </c>
      <c r="H880" s="6" t="s">
        <v>108</v>
      </c>
      <c r="I880" s="2" t="s">
        <v>65</v>
      </c>
      <c r="J880" s="3">
        <v>1.2</v>
      </c>
      <c r="K880" s="3">
        <v>21.5</v>
      </c>
      <c r="L880" s="788"/>
    </row>
    <row r="881" spans="1:12" s="25" customFormat="1" x14ac:dyDescent="0.3">
      <c r="A881" s="5">
        <v>8</v>
      </c>
      <c r="B881" s="6" t="s">
        <v>225</v>
      </c>
      <c r="C881" s="2" t="s">
        <v>5</v>
      </c>
      <c r="D881" s="3">
        <v>30</v>
      </c>
      <c r="E881" s="3">
        <v>128</v>
      </c>
      <c r="F881" s="656"/>
      <c r="G881" s="5">
        <v>8</v>
      </c>
      <c r="H881" s="6" t="s">
        <v>225</v>
      </c>
      <c r="I881" s="2" t="s">
        <v>5</v>
      </c>
      <c r="J881" s="3">
        <v>30</v>
      </c>
      <c r="K881" s="3">
        <v>128</v>
      </c>
      <c r="L881" s="788"/>
    </row>
    <row r="882" spans="1:12" s="50" customFormat="1" x14ac:dyDescent="0.3">
      <c r="A882" s="5"/>
      <c r="B882" s="6"/>
      <c r="C882" s="2"/>
      <c r="D882" s="3"/>
      <c r="E882" s="3"/>
      <c r="F882" s="1080"/>
      <c r="G882" s="1081"/>
      <c r="H882" s="1084"/>
      <c r="I882" s="2"/>
      <c r="J882" s="3"/>
      <c r="K882" s="3"/>
      <c r="L882" s="792"/>
    </row>
    <row r="883" spans="1:12" s="50" customFormat="1" x14ac:dyDescent="0.3">
      <c r="A883" s="5"/>
      <c r="B883" s="6"/>
      <c r="C883" s="2"/>
      <c r="D883" s="3"/>
      <c r="E883" s="3"/>
      <c r="F883" s="1080"/>
      <c r="G883" s="1081"/>
      <c r="H883" s="1084"/>
      <c r="I883" s="2"/>
      <c r="J883" s="3"/>
      <c r="K883" s="3"/>
      <c r="L883" s="792"/>
    </row>
    <row r="884" spans="1:12" s="25" customFormat="1" x14ac:dyDescent="0.3">
      <c r="A884" s="1089"/>
      <c r="B884" s="6"/>
      <c r="C884" s="2" t="s">
        <v>128</v>
      </c>
      <c r="D884" s="3">
        <f>SUM(D874:D883)</f>
        <v>59.599999999999994</v>
      </c>
      <c r="E884" s="3">
        <f>SUM(E874:E883)</f>
        <v>246.62</v>
      </c>
      <c r="F884" s="1080"/>
      <c r="G884" s="1082"/>
      <c r="H884" s="1084"/>
      <c r="I884" s="2" t="s">
        <v>128</v>
      </c>
      <c r="J884" s="3">
        <f>SUM(J874:J883)</f>
        <v>59.599999999999994</v>
      </c>
      <c r="K884" s="3">
        <f>SUM(K874:K883)</f>
        <v>246.62</v>
      </c>
      <c r="L884" s="788"/>
    </row>
    <row r="885" spans="1:12" s="25" customFormat="1" x14ac:dyDescent="0.3">
      <c r="A885" s="5"/>
      <c r="B885" s="6"/>
      <c r="C885" s="1087"/>
      <c r="D885" s="1069"/>
      <c r="E885" s="1069"/>
      <c r="F885" s="1070"/>
      <c r="G885" s="1010"/>
      <c r="H885" s="1084"/>
      <c r="I885" s="2"/>
      <c r="J885" s="3"/>
      <c r="K885" s="3"/>
      <c r="L885" s="788"/>
    </row>
    <row r="886" spans="1:12" s="25" customFormat="1" x14ac:dyDescent="0.3">
      <c r="A886" s="5"/>
      <c r="B886" s="6"/>
      <c r="C886" s="1087"/>
      <c r="D886" s="1069"/>
      <c r="E886" s="1069"/>
      <c r="F886" s="1070"/>
      <c r="G886" s="1010"/>
      <c r="H886" s="1084"/>
      <c r="I886" s="2"/>
      <c r="J886" s="3"/>
      <c r="K886" s="3"/>
      <c r="L886" s="788"/>
    </row>
    <row r="887" spans="1:12" s="25" customFormat="1" x14ac:dyDescent="0.3">
      <c r="A887" s="1089"/>
      <c r="B887" s="6"/>
      <c r="C887" s="1087" t="s">
        <v>136</v>
      </c>
      <c r="D887" s="1069">
        <f>+D884+D870</f>
        <v>69</v>
      </c>
      <c r="E887" s="1069">
        <f>+E884+E870</f>
        <v>367.82</v>
      </c>
      <c r="F887" s="1070"/>
      <c r="G887" s="1069"/>
      <c r="H887" s="1079"/>
      <c r="I887" s="3" t="s">
        <v>136</v>
      </c>
      <c r="J887" s="3">
        <f>+J884+J870</f>
        <v>69</v>
      </c>
      <c r="K887" s="3">
        <f>+K884+K870</f>
        <v>367.82</v>
      </c>
      <c r="L887" s="788"/>
    </row>
    <row r="888" spans="1:12" s="25" customFormat="1" ht="18.75" customHeight="1" x14ac:dyDescent="0.3">
      <c r="B888" s="20"/>
      <c r="C888" s="1073"/>
      <c r="D888" s="1071"/>
      <c r="E888" s="1072"/>
      <c r="F888" s="1070"/>
      <c r="G888" s="1071"/>
      <c r="H888" s="1086"/>
      <c r="I888" s="20"/>
      <c r="K888" s="24"/>
      <c r="L888" s="788"/>
    </row>
    <row r="889" spans="1:12" s="25" customFormat="1" ht="18.75" customHeight="1" x14ac:dyDescent="0.3">
      <c r="B889" s="20"/>
      <c r="C889" s="1073"/>
      <c r="D889" s="1071"/>
      <c r="E889" s="1072"/>
      <c r="F889" s="906"/>
      <c r="G889" s="1071"/>
      <c r="H889" s="20"/>
      <c r="I889" s="20"/>
      <c r="K889" s="24"/>
      <c r="L889" s="788"/>
    </row>
    <row r="890" spans="1:12" s="25" customFormat="1" x14ac:dyDescent="0.3">
      <c r="A890" s="461"/>
      <c r="B890" s="461"/>
      <c r="C890" s="1074"/>
      <c r="D890" s="1074"/>
      <c r="E890" s="1074"/>
      <c r="F890" s="1075"/>
      <c r="G890" s="1076"/>
      <c r="H890" s="463"/>
      <c r="I890" s="463"/>
      <c r="J890" s="463"/>
      <c r="K890" s="463"/>
      <c r="L890" s="788"/>
    </row>
    <row r="891" spans="1:12" s="25" customFormat="1" x14ac:dyDescent="0.3">
      <c r="A891" s="461"/>
      <c r="B891" s="36"/>
      <c r="C891" s="462"/>
      <c r="D891" s="463"/>
      <c r="E891" s="463"/>
      <c r="F891" s="659"/>
      <c r="G891" s="463"/>
      <c r="H891" s="463"/>
      <c r="I891" s="463"/>
      <c r="J891" s="463"/>
      <c r="K891" s="463"/>
      <c r="L891" s="788"/>
    </row>
    <row r="892" spans="1:12" s="25" customFormat="1" ht="18.75" customHeight="1" x14ac:dyDescent="0.3">
      <c r="B892" s="37" t="s">
        <v>130</v>
      </c>
      <c r="D892" s="94" t="s">
        <v>131</v>
      </c>
      <c r="E892" s="20"/>
      <c r="F892" s="606"/>
      <c r="H892" s="37" t="s">
        <v>130</v>
      </c>
      <c r="J892" s="94" t="s">
        <v>131</v>
      </c>
      <c r="K892" s="20"/>
      <c r="L892" s="788"/>
    </row>
    <row r="893" spans="1:12" s="25" customFormat="1" ht="51.75" customHeight="1" x14ac:dyDescent="0.3">
      <c r="B893" s="38" t="s">
        <v>132</v>
      </c>
      <c r="D893" s="38" t="s">
        <v>140</v>
      </c>
      <c r="E893" s="39"/>
      <c r="F893" s="606"/>
      <c r="H893" s="38" t="s">
        <v>139</v>
      </c>
      <c r="J893" s="38" t="s">
        <v>140</v>
      </c>
      <c r="K893" s="39"/>
      <c r="L893" s="788"/>
    </row>
    <row r="894" spans="1:12" s="25" customFormat="1" x14ac:dyDescent="0.3">
      <c r="B894" s="20"/>
      <c r="C894" s="20"/>
      <c r="D894" s="20"/>
      <c r="E894" s="20"/>
      <c r="F894" s="656"/>
      <c r="H894" s="20"/>
      <c r="I894" s="20"/>
      <c r="J894" s="20"/>
      <c r="K894" s="20"/>
      <c r="L894" s="788"/>
    </row>
    <row r="895" spans="1:12" x14ac:dyDescent="0.3">
      <c r="A895" s="848"/>
      <c r="B895" s="849"/>
      <c r="C895" s="849"/>
      <c r="D895" s="849"/>
      <c r="E895" s="849"/>
      <c r="F895" s="606"/>
      <c r="G895" s="848"/>
      <c r="H895" s="849"/>
      <c r="I895" s="849"/>
      <c r="J895" s="849"/>
      <c r="K895" s="849"/>
    </row>
    <row r="896" spans="1:12" s="25" customFormat="1" ht="18.75" customHeight="1" x14ac:dyDescent="0.3">
      <c r="A896" s="96"/>
      <c r="B896" s="19"/>
      <c r="C896" s="19"/>
      <c r="D896" s="19"/>
      <c r="E896" s="19"/>
      <c r="F896" s="606"/>
      <c r="G896" s="96"/>
      <c r="H896" s="19"/>
      <c r="I896" s="19"/>
      <c r="J896" s="19"/>
      <c r="K896" s="19"/>
      <c r="L896" s="788"/>
    </row>
    <row r="897" spans="1:16" x14ac:dyDescent="0.3">
      <c r="A897" s="25"/>
      <c r="F897" s="606"/>
      <c r="G897" s="25"/>
    </row>
    <row r="898" spans="1:16" s="25" customFormat="1" ht="18.75" customHeight="1" x14ac:dyDescent="0.3">
      <c r="B898" s="22" t="s">
        <v>115</v>
      </c>
      <c r="C898" s="20"/>
      <c r="D898" s="20"/>
      <c r="E898" s="20"/>
      <c r="F898" s="606"/>
      <c r="H898" s="22" t="s">
        <v>115</v>
      </c>
      <c r="I898" s="20"/>
      <c r="J898" s="20"/>
      <c r="K898" s="20"/>
      <c r="L898" s="788"/>
    </row>
    <row r="899" spans="1:16" s="25" customFormat="1" ht="18.75" customHeight="1" x14ac:dyDescent="0.3">
      <c r="B899" s="22" t="s">
        <v>137</v>
      </c>
      <c r="C899" s="20"/>
      <c r="D899" s="20"/>
      <c r="E899" s="20"/>
      <c r="F899" s="606"/>
      <c r="H899" s="22" t="s">
        <v>138</v>
      </c>
      <c r="I899" s="20"/>
      <c r="J899" s="20"/>
      <c r="K899" s="20"/>
      <c r="L899" s="788"/>
    </row>
    <row r="900" spans="1:16" s="25" customFormat="1" ht="18.75" customHeight="1" x14ac:dyDescent="0.3">
      <c r="B900" s="20"/>
      <c r="C900" s="20"/>
      <c r="D900" s="20"/>
      <c r="E900" s="20"/>
      <c r="F900" s="606"/>
      <c r="H900" s="20"/>
      <c r="I900" s="20"/>
      <c r="J900" s="20"/>
      <c r="K900" s="20"/>
      <c r="L900" s="788"/>
    </row>
    <row r="901" spans="1:16" s="25" customFormat="1" ht="18.75" customHeight="1" x14ac:dyDescent="0.3">
      <c r="B901" s="20"/>
      <c r="C901" s="20"/>
      <c r="E901" s="603" t="s">
        <v>116</v>
      </c>
      <c r="F901" s="606"/>
      <c r="H901" s="20"/>
      <c r="I901" s="20"/>
      <c r="K901" s="603" t="s">
        <v>116</v>
      </c>
      <c r="L901" s="789"/>
      <c r="M901" s="603"/>
      <c r="N901" s="603"/>
      <c r="O901" s="603"/>
      <c r="P901" s="603"/>
    </row>
    <row r="902" spans="1:16" s="25" customFormat="1" ht="18.75" customHeight="1" x14ac:dyDescent="0.3">
      <c r="B902" s="20"/>
      <c r="C902" s="20"/>
      <c r="E902" s="603" t="s">
        <v>134</v>
      </c>
      <c r="F902" s="606"/>
      <c r="H902" s="20"/>
      <c r="I902" s="20"/>
      <c r="K902" s="603" t="s">
        <v>134</v>
      </c>
      <c r="L902" s="789"/>
      <c r="M902" s="603"/>
      <c r="N902" s="603"/>
      <c r="O902" s="603"/>
      <c r="P902" s="603"/>
    </row>
    <row r="903" spans="1:16" s="25" customFormat="1" ht="18.75" customHeight="1" x14ac:dyDescent="0.3">
      <c r="B903" s="20"/>
      <c r="C903" s="20"/>
      <c r="E903" s="603" t="s">
        <v>117</v>
      </c>
      <c r="F903" s="606"/>
      <c r="H903" s="20"/>
      <c r="I903" s="20"/>
      <c r="K903" s="603" t="s">
        <v>117</v>
      </c>
      <c r="L903" s="789"/>
      <c r="M903" s="603"/>
      <c r="N903" s="603"/>
      <c r="O903" s="603"/>
      <c r="P903" s="603"/>
    </row>
    <row r="904" spans="1:16" s="25" customFormat="1" ht="18.75" customHeight="1" x14ac:dyDescent="0.3">
      <c r="B904" s="20"/>
      <c r="C904" s="20"/>
      <c r="E904" s="603" t="s">
        <v>417</v>
      </c>
      <c r="F904" s="606"/>
      <c r="H904" s="20"/>
      <c r="I904" s="20"/>
      <c r="K904" s="603" t="s">
        <v>417</v>
      </c>
      <c r="L904" s="789"/>
      <c r="M904" s="603"/>
      <c r="N904" s="603"/>
      <c r="O904" s="603"/>
      <c r="P904" s="603"/>
    </row>
    <row r="905" spans="1:16" s="25" customFormat="1" ht="18.75" customHeight="1" x14ac:dyDescent="0.3">
      <c r="B905" s="20"/>
      <c r="C905" s="20"/>
      <c r="D905" s="20"/>
      <c r="E905" s="20"/>
      <c r="F905" s="656"/>
      <c r="I905" s="20"/>
      <c r="J905" s="20"/>
      <c r="K905" s="20"/>
      <c r="L905" s="788"/>
    </row>
    <row r="906" spans="1:16" s="25" customFormat="1" ht="18.75" customHeight="1" x14ac:dyDescent="0.3">
      <c r="B906" s="20"/>
      <c r="C906" s="20"/>
      <c r="D906" s="20"/>
      <c r="E906" s="20"/>
      <c r="F906" s="656"/>
      <c r="H906" s="20"/>
      <c r="I906" s="20"/>
      <c r="J906" s="20"/>
      <c r="K906" s="20"/>
      <c r="L906" s="788"/>
    </row>
    <row r="907" spans="1:16" s="25" customFormat="1" ht="18.75" customHeight="1" x14ac:dyDescent="0.3">
      <c r="B907" s="20"/>
      <c r="C907" s="20"/>
      <c r="D907" s="20"/>
      <c r="E907" s="20"/>
      <c r="F907" s="656"/>
      <c r="H907" s="20"/>
      <c r="I907" s="20"/>
      <c r="J907" s="20"/>
      <c r="K907" s="20"/>
      <c r="L907" s="788"/>
    </row>
    <row r="908" spans="1:16" s="25" customFormat="1" ht="18.75" customHeight="1" x14ac:dyDescent="0.3">
      <c r="B908" s="1612" t="s">
        <v>119</v>
      </c>
      <c r="C908" s="1612"/>
      <c r="D908" s="1612"/>
      <c r="E908" s="26"/>
      <c r="F908" s="606"/>
      <c r="H908" s="1612" t="s">
        <v>119</v>
      </c>
      <c r="I908" s="1612"/>
      <c r="J908" s="1612"/>
      <c r="K908" s="26"/>
      <c r="L908" s="788"/>
    </row>
    <row r="909" spans="1:16" s="25" customFormat="1" ht="18.75" customHeight="1" x14ac:dyDescent="0.3">
      <c r="B909" s="1610">
        <v>45376</v>
      </c>
      <c r="C909" s="1610"/>
      <c r="D909" s="1610"/>
      <c r="E909" s="27"/>
      <c r="F909" s="606"/>
      <c r="H909" s="1610">
        <f>B909</f>
        <v>45376</v>
      </c>
      <c r="I909" s="1610"/>
      <c r="J909" s="1610"/>
      <c r="K909" s="27"/>
      <c r="L909" s="788"/>
    </row>
    <row r="910" spans="1:16" s="25" customFormat="1" ht="18.75" customHeight="1" x14ac:dyDescent="0.3">
      <c r="B910" s="20"/>
      <c r="C910" s="20"/>
      <c r="D910" s="20"/>
      <c r="E910" s="27"/>
      <c r="F910" s="606"/>
      <c r="H910" s="20"/>
      <c r="I910" s="20"/>
      <c r="J910" s="20"/>
      <c r="K910" s="27"/>
      <c r="L910" s="788"/>
    </row>
    <row r="911" spans="1:16" s="25" customFormat="1" ht="18.75" customHeight="1" x14ac:dyDescent="0.3">
      <c r="B911" s="1088"/>
      <c r="C911" s="20"/>
      <c r="D911" s="20"/>
      <c r="E911" s="27"/>
      <c r="F911" s="606"/>
      <c r="H911" s="1088"/>
      <c r="I911" s="20"/>
      <c r="J911" s="20"/>
      <c r="K911" s="27"/>
      <c r="L911" s="788"/>
    </row>
    <row r="912" spans="1:16" s="25" customFormat="1" ht="18.75" customHeight="1" x14ac:dyDescent="0.3">
      <c r="A912" s="28" t="s">
        <v>120</v>
      </c>
      <c r="B912" s="29" t="s">
        <v>121</v>
      </c>
      <c r="C912" s="1611" t="s">
        <v>122</v>
      </c>
      <c r="D912" s="1611"/>
      <c r="E912" s="1611"/>
      <c r="F912" s="606"/>
      <c r="G912" s="28" t="s">
        <v>120</v>
      </c>
      <c r="H912" s="29" t="s">
        <v>121</v>
      </c>
      <c r="I912" s="1611" t="s">
        <v>123</v>
      </c>
      <c r="J912" s="1611"/>
      <c r="K912" s="1611"/>
      <c r="L912" s="788"/>
    </row>
    <row r="913" spans="1:12" s="25" customFormat="1" ht="18.75" customHeight="1" x14ac:dyDescent="0.3">
      <c r="A913" s="28" t="s">
        <v>124</v>
      </c>
      <c r="B913" s="28" t="s">
        <v>265</v>
      </c>
      <c r="C913" s="29" t="s">
        <v>125</v>
      </c>
      <c r="D913" s="1089" t="s">
        <v>126</v>
      </c>
      <c r="E913" s="1089" t="s">
        <v>127</v>
      </c>
      <c r="F913" s="606"/>
      <c r="G913" s="28" t="s">
        <v>124</v>
      </c>
      <c r="H913" s="28" t="s">
        <v>265</v>
      </c>
      <c r="I913" s="29" t="s">
        <v>125</v>
      </c>
      <c r="J913" s="1089" t="s">
        <v>126</v>
      </c>
      <c r="K913" s="1089" t="s">
        <v>127</v>
      </c>
      <c r="L913" s="788"/>
    </row>
    <row r="914" spans="1:12" s="25" customFormat="1" x14ac:dyDescent="0.3">
      <c r="A914" s="1089"/>
      <c r="B914" s="6"/>
      <c r="C914" s="2"/>
      <c r="D914" s="3"/>
      <c r="E914" s="3"/>
      <c r="F914" s="681"/>
      <c r="G914" s="1089"/>
      <c r="H914" s="6"/>
      <c r="I914" s="2"/>
      <c r="J914" s="3"/>
      <c r="K914" s="3"/>
      <c r="L914" s="788"/>
    </row>
    <row r="915" spans="1:12" s="25" customFormat="1" x14ac:dyDescent="0.3">
      <c r="A915" s="1089"/>
      <c r="B915" s="6"/>
      <c r="C915" s="2"/>
      <c r="D915" s="3"/>
      <c r="E915" s="3"/>
      <c r="F915" s="606"/>
      <c r="G915" s="1089"/>
      <c r="H915" s="6"/>
      <c r="I915" s="2"/>
      <c r="J915" s="3"/>
      <c r="K915" s="3"/>
      <c r="L915" s="788"/>
    </row>
    <row r="916" spans="1:12" s="50" customFormat="1" x14ac:dyDescent="0.3">
      <c r="A916" s="1089" t="s">
        <v>0</v>
      </c>
      <c r="B916" s="6" t="s">
        <v>107</v>
      </c>
      <c r="C916" s="2" t="s">
        <v>14</v>
      </c>
      <c r="D916" s="3">
        <v>3.4</v>
      </c>
      <c r="E916" s="3">
        <v>93.2</v>
      </c>
      <c r="F916" s="605"/>
      <c r="G916" s="1089" t="s">
        <v>0</v>
      </c>
      <c r="H916" s="6" t="s">
        <v>107</v>
      </c>
      <c r="I916" s="2" t="s">
        <v>14</v>
      </c>
      <c r="J916" s="3">
        <v>3.4</v>
      </c>
      <c r="K916" s="3">
        <v>93.2</v>
      </c>
      <c r="L916" s="786"/>
    </row>
    <row r="917" spans="1:12" s="50" customFormat="1" x14ac:dyDescent="0.3">
      <c r="A917" s="1089">
        <v>4</v>
      </c>
      <c r="B917" s="6" t="s">
        <v>114</v>
      </c>
      <c r="C917" s="2" t="s">
        <v>2</v>
      </c>
      <c r="D917" s="3">
        <v>6</v>
      </c>
      <c r="E917" s="3">
        <v>28</v>
      </c>
      <c r="F917" s="605"/>
      <c r="G917" s="1089">
        <v>4</v>
      </c>
      <c r="H917" s="6" t="s">
        <v>114</v>
      </c>
      <c r="I917" s="2" t="s">
        <v>2</v>
      </c>
      <c r="J917" s="3">
        <v>6</v>
      </c>
      <c r="K917" s="3">
        <v>28</v>
      </c>
      <c r="L917" s="786"/>
    </row>
    <row r="918" spans="1:12" s="25" customFormat="1" ht="19.5" customHeight="1" x14ac:dyDescent="0.3">
      <c r="A918" s="5"/>
      <c r="B918" s="6"/>
      <c r="C918" s="2"/>
      <c r="D918" s="3"/>
      <c r="E918" s="3"/>
      <c r="F918" s="606"/>
      <c r="G918" s="1089"/>
      <c r="H918" s="6"/>
      <c r="I918" s="2"/>
      <c r="J918" s="3"/>
      <c r="K918" s="3"/>
      <c r="L918" s="788"/>
    </row>
    <row r="919" spans="1:12" s="25" customFormat="1" x14ac:dyDescent="0.3">
      <c r="A919" s="5"/>
      <c r="B919" s="6"/>
      <c r="C919" s="2"/>
      <c r="D919" s="3"/>
      <c r="E919" s="3"/>
      <c r="F919" s="605"/>
      <c r="G919" s="5"/>
      <c r="H919" s="6"/>
      <c r="I919" s="2"/>
      <c r="J919" s="3"/>
      <c r="K919" s="3"/>
      <c r="L919" s="788"/>
    </row>
    <row r="920" spans="1:12" s="25" customFormat="1" x14ac:dyDescent="0.3">
      <c r="A920" s="5"/>
      <c r="B920" s="6"/>
      <c r="C920" s="2"/>
      <c r="D920" s="3"/>
      <c r="E920" s="3"/>
      <c r="F920" s="605"/>
      <c r="G920" s="5"/>
      <c r="H920" s="6"/>
      <c r="I920" s="2"/>
      <c r="J920" s="3"/>
      <c r="K920" s="3"/>
      <c r="L920" s="788"/>
    </row>
    <row r="921" spans="1:12" s="25" customFormat="1" x14ac:dyDescent="0.3">
      <c r="A921" s="5"/>
      <c r="B921" s="6"/>
      <c r="C921" s="2" t="s">
        <v>128</v>
      </c>
      <c r="D921" s="3">
        <f>SUM(D914:D919)</f>
        <v>9.4</v>
      </c>
      <c r="E921" s="3">
        <f>SUM(E914:E919)</f>
        <v>121.2</v>
      </c>
      <c r="F921" s="605"/>
      <c r="G921" s="5"/>
      <c r="H921" s="6"/>
      <c r="I921" s="2" t="s">
        <v>128</v>
      </c>
      <c r="J921" s="3">
        <f>SUM(J914:J919)</f>
        <v>9.4</v>
      </c>
      <c r="K921" s="3">
        <f>SUM(K914:K919)</f>
        <v>121.2</v>
      </c>
      <c r="L921" s="788"/>
    </row>
    <row r="922" spans="1:12" s="25" customFormat="1" x14ac:dyDescent="0.3">
      <c r="A922" s="5"/>
      <c r="B922" s="6"/>
      <c r="C922" s="2"/>
      <c r="D922" s="3"/>
      <c r="E922" s="3"/>
      <c r="F922" s="605"/>
      <c r="G922" s="5"/>
      <c r="H922" s="6"/>
      <c r="I922" s="2"/>
      <c r="J922" s="3"/>
      <c r="K922" s="3"/>
      <c r="L922" s="788"/>
    </row>
    <row r="923" spans="1:12" s="25" customFormat="1" x14ac:dyDescent="0.3">
      <c r="A923" s="5"/>
      <c r="B923" s="6"/>
      <c r="C923" s="2"/>
      <c r="D923" s="3"/>
      <c r="E923" s="3"/>
      <c r="F923" s="605"/>
      <c r="G923" s="5"/>
      <c r="H923" s="6"/>
      <c r="I923" s="2"/>
      <c r="J923" s="3"/>
      <c r="K923" s="3"/>
      <c r="L923" s="788"/>
    </row>
    <row r="924" spans="1:12" s="25" customFormat="1" x14ac:dyDescent="0.3">
      <c r="A924" s="28" t="s">
        <v>124</v>
      </c>
      <c r="B924" s="3" t="s">
        <v>259</v>
      </c>
      <c r="C924" s="2" t="s">
        <v>125</v>
      </c>
      <c r="D924" s="3" t="s">
        <v>126</v>
      </c>
      <c r="E924" s="3" t="s">
        <v>127</v>
      </c>
      <c r="F924" s="605"/>
      <c r="G924" s="28" t="s">
        <v>124</v>
      </c>
      <c r="H924" s="3" t="s">
        <v>247</v>
      </c>
      <c r="I924" s="2" t="s">
        <v>125</v>
      </c>
      <c r="J924" s="3" t="s">
        <v>126</v>
      </c>
      <c r="K924" s="3" t="s">
        <v>127</v>
      </c>
      <c r="L924" s="788"/>
    </row>
    <row r="925" spans="1:12" s="25" customFormat="1" x14ac:dyDescent="0.3">
      <c r="A925" s="1089"/>
      <c r="B925" s="6"/>
      <c r="C925" s="2"/>
      <c r="D925" s="3"/>
      <c r="E925" s="3"/>
      <c r="F925" s="606"/>
      <c r="G925" s="1089"/>
      <c r="H925" s="6"/>
      <c r="I925" s="2"/>
      <c r="J925" s="3"/>
      <c r="K925" s="3"/>
      <c r="L925" s="788"/>
    </row>
    <row r="926" spans="1:12" s="25" customFormat="1" x14ac:dyDescent="0.3">
      <c r="A926" s="1089"/>
      <c r="B926" s="6"/>
      <c r="C926" s="2"/>
      <c r="D926" s="3"/>
      <c r="E926" s="3"/>
      <c r="F926" s="606"/>
      <c r="G926" s="1089"/>
      <c r="H926" s="6"/>
      <c r="I926" s="2"/>
      <c r="J926" s="3"/>
      <c r="K926" s="3"/>
      <c r="L926" s="788"/>
    </row>
    <row r="927" spans="1:12" s="8" customFormat="1" x14ac:dyDescent="0.3">
      <c r="A927" s="1089"/>
      <c r="B927" s="6"/>
      <c r="C927" s="2"/>
      <c r="D927" s="3"/>
      <c r="E927" s="3"/>
      <c r="F927" s="606"/>
      <c r="G927" s="1089"/>
      <c r="H927" s="6"/>
      <c r="I927" s="2"/>
      <c r="J927" s="3"/>
      <c r="K927" s="3"/>
      <c r="L927" s="786"/>
    </row>
    <row r="928" spans="1:12" s="50" customFormat="1" x14ac:dyDescent="0.3">
      <c r="A928" s="1089" t="s">
        <v>77</v>
      </c>
      <c r="B928" s="6" t="s">
        <v>69</v>
      </c>
      <c r="C928" s="2" t="s">
        <v>22</v>
      </c>
      <c r="D928" s="3">
        <v>25</v>
      </c>
      <c r="E928" s="3">
        <v>3.9199999999999995</v>
      </c>
      <c r="F928" s="656"/>
      <c r="G928" s="1089" t="s">
        <v>77</v>
      </c>
      <c r="H928" s="6" t="s">
        <v>69</v>
      </c>
      <c r="I928" s="2" t="s">
        <v>22</v>
      </c>
      <c r="J928" s="3">
        <v>25</v>
      </c>
      <c r="K928" s="3">
        <v>3.9199999999999995</v>
      </c>
      <c r="L928" s="786"/>
    </row>
    <row r="929" spans="1:12" s="25" customFormat="1" x14ac:dyDescent="0.3">
      <c r="A929" s="1089"/>
      <c r="B929" s="6"/>
      <c r="C929" s="2"/>
      <c r="D929" s="3"/>
      <c r="E929" s="3"/>
      <c r="F929" s="606"/>
      <c r="G929" s="1089"/>
      <c r="H929" s="6"/>
      <c r="I929" s="2"/>
      <c r="J929" s="3"/>
      <c r="K929" s="3"/>
      <c r="L929" s="788"/>
    </row>
    <row r="930" spans="1:12" s="50" customFormat="1" x14ac:dyDescent="0.3">
      <c r="A930" s="1089" t="s">
        <v>51</v>
      </c>
      <c r="B930" s="6" t="s">
        <v>107</v>
      </c>
      <c r="C930" s="2" t="s">
        <v>14</v>
      </c>
      <c r="D930" s="3">
        <v>3.4</v>
      </c>
      <c r="E930" s="3">
        <v>93.2</v>
      </c>
      <c r="F930" s="605"/>
      <c r="G930" s="1089" t="s">
        <v>51</v>
      </c>
      <c r="H930" s="6" t="s">
        <v>107</v>
      </c>
      <c r="I930" s="2" t="s">
        <v>14</v>
      </c>
      <c r="J930" s="3">
        <v>3.4</v>
      </c>
      <c r="K930" s="3">
        <v>93.2</v>
      </c>
      <c r="L930" s="786"/>
    </row>
    <row r="931" spans="1:12" s="25" customFormat="1" ht="19.5" customHeight="1" x14ac:dyDescent="0.3">
      <c r="A931" s="1089" t="s">
        <v>15</v>
      </c>
      <c r="B931" s="6" t="s">
        <v>108</v>
      </c>
      <c r="C931" s="2" t="s">
        <v>65</v>
      </c>
      <c r="D931" s="3">
        <v>1.2</v>
      </c>
      <c r="E931" s="3">
        <v>21.5</v>
      </c>
      <c r="F931" s="656"/>
      <c r="G931" s="1089" t="s">
        <v>15</v>
      </c>
      <c r="H931" s="6" t="s">
        <v>108</v>
      </c>
      <c r="I931" s="2" t="s">
        <v>65</v>
      </c>
      <c r="J931" s="3">
        <v>1.2</v>
      </c>
      <c r="K931" s="3">
        <v>21.5</v>
      </c>
      <c r="L931" s="788"/>
    </row>
    <row r="932" spans="1:12" s="25" customFormat="1" x14ac:dyDescent="0.3">
      <c r="A932" s="5">
        <v>8</v>
      </c>
      <c r="B932" s="6" t="s">
        <v>225</v>
      </c>
      <c r="C932" s="2" t="s">
        <v>5</v>
      </c>
      <c r="D932" s="3">
        <v>30</v>
      </c>
      <c r="E932" s="3">
        <v>128</v>
      </c>
      <c r="F932" s="656"/>
      <c r="G932" s="5">
        <v>8</v>
      </c>
      <c r="H932" s="6" t="s">
        <v>225</v>
      </c>
      <c r="I932" s="2" t="s">
        <v>5</v>
      </c>
      <c r="J932" s="3">
        <v>30</v>
      </c>
      <c r="K932" s="3">
        <v>128</v>
      </c>
      <c r="L932" s="788"/>
    </row>
    <row r="933" spans="1:12" s="50" customFormat="1" x14ac:dyDescent="0.3">
      <c r="A933" s="5"/>
      <c r="B933" s="6"/>
      <c r="C933" s="2"/>
      <c r="D933" s="3"/>
      <c r="E933" s="3"/>
      <c r="F933" s="657"/>
      <c r="G933" s="5"/>
      <c r="H933" s="6"/>
      <c r="I933" s="2"/>
      <c r="J933" s="3"/>
      <c r="K933" s="3"/>
      <c r="L933" s="792"/>
    </row>
    <row r="934" spans="1:12" s="50" customFormat="1" x14ac:dyDescent="0.3">
      <c r="A934" s="5"/>
      <c r="B934" s="6"/>
      <c r="C934" s="2"/>
      <c r="D934" s="3"/>
      <c r="E934" s="3"/>
      <c r="F934" s="657"/>
      <c r="G934" s="5"/>
      <c r="H934" s="6"/>
      <c r="I934" s="2"/>
      <c r="J934" s="3"/>
      <c r="K934" s="3"/>
      <c r="L934" s="792"/>
    </row>
    <row r="935" spans="1:12" s="25" customFormat="1" x14ac:dyDescent="0.3">
      <c r="A935" s="1089"/>
      <c r="B935" s="6"/>
      <c r="C935" s="2" t="s">
        <v>128</v>
      </c>
      <c r="D935" s="3">
        <f>SUM(D925:D934)</f>
        <v>59.599999999999994</v>
      </c>
      <c r="E935" s="3">
        <f>SUM(E925:E934)</f>
        <v>246.62</v>
      </c>
      <c r="F935" s="657"/>
      <c r="G935" s="1089"/>
      <c r="H935" s="6"/>
      <c r="I935" s="2" t="s">
        <v>128</v>
      </c>
      <c r="J935" s="3">
        <f>SUM(J925:J934)</f>
        <v>59.599999999999994</v>
      </c>
      <c r="K935" s="3">
        <f>SUM(K925:K934)</f>
        <v>246.62</v>
      </c>
      <c r="L935" s="788"/>
    </row>
    <row r="936" spans="1:12" s="25" customFormat="1" x14ac:dyDescent="0.3">
      <c r="A936" s="5"/>
      <c r="B936" s="6"/>
      <c r="C936" s="2"/>
      <c r="D936" s="3"/>
      <c r="E936" s="3"/>
      <c r="F936" s="657"/>
      <c r="G936" s="5"/>
      <c r="H936" s="6"/>
      <c r="I936" s="2"/>
      <c r="J936" s="3"/>
      <c r="K936" s="3"/>
      <c r="L936" s="788"/>
    </row>
    <row r="937" spans="1:12" s="25" customFormat="1" x14ac:dyDescent="0.3">
      <c r="A937" s="5"/>
      <c r="B937" s="6"/>
      <c r="C937" s="2"/>
      <c r="D937" s="3"/>
      <c r="E937" s="3"/>
      <c r="F937" s="657"/>
      <c r="G937" s="5"/>
      <c r="H937" s="6"/>
      <c r="I937" s="2"/>
      <c r="J937" s="3"/>
      <c r="K937" s="3"/>
      <c r="L937" s="788"/>
    </row>
    <row r="938" spans="1:12" s="25" customFormat="1" x14ac:dyDescent="0.3">
      <c r="A938" s="1089"/>
      <c r="B938" s="6"/>
      <c r="C938" s="2" t="s">
        <v>136</v>
      </c>
      <c r="D938" s="3">
        <f>+D935+D921</f>
        <v>69</v>
      </c>
      <c r="E938" s="3">
        <f>+E935+E921</f>
        <v>367.82</v>
      </c>
      <c r="F938" s="657"/>
      <c r="G938" s="3"/>
      <c r="H938" s="3"/>
      <c r="I938" s="3" t="s">
        <v>136</v>
      </c>
      <c r="J938" s="3">
        <f>+J935+J921</f>
        <v>69</v>
      </c>
      <c r="K938" s="3">
        <f>+K935+K921</f>
        <v>367.82</v>
      </c>
      <c r="L938" s="788"/>
    </row>
    <row r="939" spans="1:12" s="25" customFormat="1" ht="18.75" customHeight="1" x14ac:dyDescent="0.3">
      <c r="B939" s="20"/>
      <c r="C939" s="20"/>
      <c r="E939" s="24"/>
      <c r="F939" s="657"/>
      <c r="H939" s="20"/>
      <c r="I939" s="20"/>
      <c r="K939" s="24"/>
      <c r="L939" s="788"/>
    </row>
    <row r="940" spans="1:12" s="25" customFormat="1" ht="18.75" customHeight="1" x14ac:dyDescent="0.3">
      <c r="B940" s="20"/>
      <c r="C940" s="20"/>
      <c r="E940" s="24"/>
      <c r="F940" s="606"/>
      <c r="H940" s="20"/>
      <c r="I940" s="20"/>
      <c r="K940" s="24"/>
      <c r="L940" s="788"/>
    </row>
    <row r="941" spans="1:12" s="25" customFormat="1" x14ac:dyDescent="0.3">
      <c r="A941" s="461"/>
      <c r="B941" s="461"/>
      <c r="C941" s="461"/>
      <c r="D941" s="461"/>
      <c r="E941" s="461"/>
      <c r="F941" s="660"/>
      <c r="G941" s="36"/>
      <c r="H941" s="463"/>
      <c r="I941" s="463"/>
      <c r="J941" s="463"/>
      <c r="K941" s="463"/>
      <c r="L941" s="788"/>
    </row>
    <row r="942" spans="1:12" s="25" customFormat="1" x14ac:dyDescent="0.3">
      <c r="A942" s="461"/>
      <c r="B942" s="36"/>
      <c r="C942" s="462"/>
      <c r="D942" s="463"/>
      <c r="E942" s="463"/>
      <c r="F942" s="659"/>
      <c r="G942" s="463"/>
      <c r="H942" s="463"/>
      <c r="I942" s="463"/>
      <c r="J942" s="463"/>
      <c r="K942" s="463"/>
      <c r="L942" s="788"/>
    </row>
    <row r="943" spans="1:12" s="25" customFormat="1" ht="18.75" customHeight="1" x14ac:dyDescent="0.3">
      <c r="B943" s="37" t="s">
        <v>130</v>
      </c>
      <c r="D943" s="94" t="s">
        <v>131</v>
      </c>
      <c r="E943" s="20"/>
      <c r="F943" s="606"/>
      <c r="H943" s="37" t="s">
        <v>130</v>
      </c>
      <c r="J943" s="94" t="s">
        <v>131</v>
      </c>
      <c r="K943" s="20"/>
      <c r="L943" s="788"/>
    </row>
    <row r="944" spans="1:12" s="25" customFormat="1" ht="51.75" customHeight="1" x14ac:dyDescent="0.3">
      <c r="B944" s="38" t="s">
        <v>132</v>
      </c>
      <c r="D944" s="38" t="s">
        <v>140</v>
      </c>
      <c r="E944" s="39"/>
      <c r="F944" s="606"/>
      <c r="H944" s="38" t="s">
        <v>139</v>
      </c>
      <c r="J944" s="38" t="s">
        <v>140</v>
      </c>
      <c r="K944" s="39"/>
      <c r="L944" s="788"/>
    </row>
    <row r="945" spans="1:12" s="25" customFormat="1" x14ac:dyDescent="0.3">
      <c r="B945" s="20"/>
      <c r="C945" s="20"/>
      <c r="D945" s="20"/>
      <c r="E945" s="20"/>
      <c r="F945" s="656"/>
      <c r="H945" s="20"/>
      <c r="I945" s="20"/>
      <c r="J945" s="20"/>
      <c r="K945" s="20"/>
      <c r="L945" s="788"/>
    </row>
    <row r="946" spans="1:12" s="25" customFormat="1" ht="18.75" customHeight="1" x14ac:dyDescent="0.3">
      <c r="A946" s="96"/>
      <c r="B946" s="19"/>
      <c r="C946" s="19"/>
      <c r="D946" s="19"/>
      <c r="E946" s="19"/>
      <c r="F946" s="656"/>
      <c r="G946" s="96"/>
      <c r="H946" s="19"/>
      <c r="I946" s="19"/>
      <c r="J946" s="19"/>
      <c r="K946" s="19"/>
      <c r="L946" s="788"/>
    </row>
  </sheetData>
  <mergeCells count="84">
    <mergeCell ref="B908:D908"/>
    <mergeCell ref="H908:J908"/>
    <mergeCell ref="B909:D909"/>
    <mergeCell ref="H909:J909"/>
    <mergeCell ref="C912:E912"/>
    <mergeCell ref="I912:K912"/>
    <mergeCell ref="B857:D857"/>
    <mergeCell ref="H857:J857"/>
    <mergeCell ref="B858:D858"/>
    <mergeCell ref="H858:J858"/>
    <mergeCell ref="C861:E861"/>
    <mergeCell ref="I861:K861"/>
    <mergeCell ref="B806:D806"/>
    <mergeCell ref="H806:J806"/>
    <mergeCell ref="B807:D807"/>
    <mergeCell ref="H807:J807"/>
    <mergeCell ref="C810:E810"/>
    <mergeCell ref="I810:K810"/>
    <mergeCell ref="B756:D756"/>
    <mergeCell ref="H756:J756"/>
    <mergeCell ref="B757:D757"/>
    <mergeCell ref="H757:J757"/>
    <mergeCell ref="C760:E760"/>
    <mergeCell ref="I760:K760"/>
    <mergeCell ref="B705:D705"/>
    <mergeCell ref="H705:J705"/>
    <mergeCell ref="B706:D706"/>
    <mergeCell ref="H706:J706"/>
    <mergeCell ref="C709:E709"/>
    <mergeCell ref="I709:K709"/>
    <mergeCell ref="B655:D655"/>
    <mergeCell ref="H655:J655"/>
    <mergeCell ref="B656:D656"/>
    <mergeCell ref="H656:J656"/>
    <mergeCell ref="C659:E659"/>
    <mergeCell ref="I659:K659"/>
    <mergeCell ref="B592:D592"/>
    <mergeCell ref="H592:J592"/>
    <mergeCell ref="B593:D593"/>
    <mergeCell ref="H593:J593"/>
    <mergeCell ref="C596:E596"/>
    <mergeCell ref="I596:K596"/>
    <mergeCell ref="B544:D544"/>
    <mergeCell ref="H544:J544"/>
    <mergeCell ref="B545:D545"/>
    <mergeCell ref="H545:J545"/>
    <mergeCell ref="C548:E548"/>
    <mergeCell ref="I548:K548"/>
    <mergeCell ref="B483:D483"/>
    <mergeCell ref="H483:J483"/>
    <mergeCell ref="B484:D484"/>
    <mergeCell ref="H484:J484"/>
    <mergeCell ref="C487:E487"/>
    <mergeCell ref="I487:K487"/>
    <mergeCell ref="B420:D420"/>
    <mergeCell ref="H420:J420"/>
    <mergeCell ref="B421:D421"/>
    <mergeCell ref="H421:J421"/>
    <mergeCell ref="C424:E424"/>
    <mergeCell ref="I424:K424"/>
    <mergeCell ref="B357:D357"/>
    <mergeCell ref="H357:J357"/>
    <mergeCell ref="B358:D358"/>
    <mergeCell ref="H358:J358"/>
    <mergeCell ref="C361:E361"/>
    <mergeCell ref="I361:K361"/>
    <mergeCell ref="B296:D296"/>
    <mergeCell ref="H296:J296"/>
    <mergeCell ref="B297:D297"/>
    <mergeCell ref="H297:J297"/>
    <mergeCell ref="C300:E300"/>
    <mergeCell ref="I300:K300"/>
    <mergeCell ref="B235:D235"/>
    <mergeCell ref="H235:J235"/>
    <mergeCell ref="B236:D236"/>
    <mergeCell ref="H236:J236"/>
    <mergeCell ref="C239:E239"/>
    <mergeCell ref="I239:K239"/>
    <mergeCell ref="B174:D174"/>
    <mergeCell ref="H174:J174"/>
    <mergeCell ref="B175:D175"/>
    <mergeCell ref="H175:J175"/>
    <mergeCell ref="C178:E178"/>
    <mergeCell ref="I178:K178"/>
  </mergeCells>
  <printOptions horizontalCentered="1"/>
  <pageMargins left="0.59055118110236227" right="0.59055118110236227" top="0.78740157480314965" bottom="0.78740157480314965" header="0.31496062992125984" footer="0.31496062992125984"/>
  <pageSetup paperSize="9" scale="75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7">
    <tabColor rgb="FFFF00FF"/>
  </sheetPr>
  <dimension ref="A1:O920"/>
  <sheetViews>
    <sheetView topLeftCell="A442" zoomScale="50" zoomScaleNormal="50" zoomScalePageLayoutView="60" workbookViewId="0">
      <selection activeCell="H474" sqref="H474"/>
    </sheetView>
  </sheetViews>
  <sheetFormatPr defaultRowHeight="18.75" x14ac:dyDescent="0.3"/>
  <cols>
    <col min="1" max="1" width="7.125" style="31" customWidth="1"/>
    <col min="2" max="2" width="37.25" style="32" customWidth="1"/>
    <col min="3" max="3" width="14.75" style="32" customWidth="1"/>
    <col min="4" max="5" width="14.5" style="32" customWidth="1"/>
    <col min="6" max="6" width="18" style="670" customWidth="1"/>
    <col min="7" max="7" width="7.375" style="31" customWidth="1"/>
    <col min="8" max="8" width="37.125" style="32" customWidth="1"/>
    <col min="9" max="9" width="15.125" style="32" customWidth="1"/>
    <col min="10" max="10" width="13.5" style="32" customWidth="1"/>
    <col min="11" max="11" width="15.25" style="32" customWidth="1"/>
    <col min="12" max="12" width="11.375" style="1382" customWidth="1"/>
    <col min="13" max="31" width="2.875" style="31" customWidth="1"/>
    <col min="32" max="45" width="3.375" style="31" customWidth="1"/>
    <col min="46" max="16384" width="9" style="31"/>
  </cols>
  <sheetData>
    <row r="1" spans="1:13" s="96" customFormat="1" x14ac:dyDescent="0.3">
      <c r="B1" s="19"/>
      <c r="C1" s="19"/>
      <c r="D1" s="19"/>
      <c r="E1" s="19"/>
      <c r="F1" s="656"/>
      <c r="H1" s="19"/>
      <c r="I1" s="19"/>
      <c r="J1" s="19"/>
      <c r="K1" s="19"/>
      <c r="L1" s="1372"/>
    </row>
    <row r="2" spans="1:13" s="21" customFormat="1" x14ac:dyDescent="0.3">
      <c r="A2" s="25"/>
      <c r="B2" s="20"/>
      <c r="C2" s="20"/>
      <c r="D2" s="20"/>
      <c r="E2" s="20"/>
      <c r="F2" s="656"/>
      <c r="G2" s="25"/>
      <c r="H2" s="20"/>
      <c r="I2" s="20"/>
      <c r="J2" s="20"/>
      <c r="K2" s="20"/>
      <c r="L2" s="1373"/>
    </row>
    <row r="3" spans="1:13" s="25" customFormat="1" ht="18.75" customHeight="1" x14ac:dyDescent="0.3">
      <c r="B3" s="22" t="s">
        <v>115</v>
      </c>
      <c r="C3" s="20"/>
      <c r="D3" s="20"/>
      <c r="E3" s="20"/>
      <c r="F3" s="656"/>
      <c r="H3" s="22" t="s">
        <v>115</v>
      </c>
      <c r="I3" s="20"/>
      <c r="J3" s="20"/>
      <c r="K3" s="20"/>
      <c r="L3" s="1374"/>
    </row>
    <row r="4" spans="1:13" s="25" customFormat="1" ht="18.75" customHeight="1" x14ac:dyDescent="0.3">
      <c r="B4" s="22" t="s">
        <v>137</v>
      </c>
      <c r="C4" s="20"/>
      <c r="D4" s="20"/>
      <c r="E4" s="20"/>
      <c r="F4" s="606"/>
      <c r="H4" s="22" t="s">
        <v>138</v>
      </c>
      <c r="I4" s="20"/>
      <c r="J4" s="20"/>
      <c r="K4" s="20"/>
      <c r="L4" s="1374"/>
    </row>
    <row r="5" spans="1:13" s="25" customFormat="1" ht="18.75" customHeight="1" x14ac:dyDescent="0.3">
      <c r="B5" s="20"/>
      <c r="C5" s="20"/>
      <c r="D5" s="20"/>
      <c r="E5" s="20"/>
      <c r="F5" s="606"/>
      <c r="H5" s="20"/>
      <c r="I5" s="20"/>
      <c r="J5" s="20"/>
      <c r="K5" s="20"/>
      <c r="L5" s="1374"/>
    </row>
    <row r="6" spans="1:13" s="25" customFormat="1" ht="18.75" customHeight="1" x14ac:dyDescent="0.3">
      <c r="B6" s="20"/>
      <c r="C6" s="20"/>
      <c r="E6" s="603" t="s">
        <v>116</v>
      </c>
      <c r="F6" s="606"/>
      <c r="H6" s="20"/>
      <c r="I6" s="20"/>
      <c r="K6" s="603" t="s">
        <v>116</v>
      </c>
      <c r="L6" s="1374"/>
    </row>
    <row r="7" spans="1:13" s="25" customFormat="1" ht="18.75" customHeight="1" x14ac:dyDescent="0.3">
      <c r="B7" s="20"/>
      <c r="C7" s="20"/>
      <c r="E7" s="603" t="s">
        <v>134</v>
      </c>
      <c r="F7" s="606"/>
      <c r="H7" s="20"/>
      <c r="I7" s="20"/>
      <c r="K7" s="603" t="s">
        <v>134</v>
      </c>
      <c r="L7" s="1374"/>
    </row>
    <row r="8" spans="1:13" s="25" customFormat="1" ht="18.75" customHeight="1" x14ac:dyDescent="0.3">
      <c r="B8" s="20"/>
      <c r="C8" s="20"/>
      <c r="E8" s="603" t="s">
        <v>117</v>
      </c>
      <c r="F8" s="606"/>
      <c r="H8" s="20"/>
      <c r="I8" s="20"/>
      <c r="K8" s="603" t="s">
        <v>117</v>
      </c>
      <c r="L8" s="1374"/>
      <c r="M8" s="21"/>
    </row>
    <row r="9" spans="1:13" s="25" customFormat="1" ht="18.75" customHeight="1" x14ac:dyDescent="0.3">
      <c r="B9" s="20"/>
      <c r="C9" s="20"/>
      <c r="E9" s="603" t="s">
        <v>417</v>
      </c>
      <c r="F9" s="606"/>
      <c r="H9" s="20"/>
      <c r="I9" s="20"/>
      <c r="K9" s="603" t="s">
        <v>417</v>
      </c>
      <c r="L9" s="1374"/>
    </row>
    <row r="10" spans="1:13" s="25" customFormat="1" ht="18.75" customHeight="1" x14ac:dyDescent="0.3">
      <c r="B10" s="20"/>
      <c r="C10" s="20"/>
      <c r="D10" s="20"/>
      <c r="E10" s="20"/>
      <c r="F10" s="656"/>
      <c r="H10" s="20"/>
      <c r="I10" s="20"/>
      <c r="J10" s="20"/>
      <c r="K10" s="20"/>
      <c r="L10" s="1374"/>
    </row>
    <row r="11" spans="1:13" s="25" customFormat="1" ht="18.75" customHeight="1" x14ac:dyDescent="0.3">
      <c r="B11" s="20"/>
      <c r="C11" s="20"/>
      <c r="D11" s="20"/>
      <c r="E11" s="20"/>
      <c r="F11" s="656"/>
      <c r="H11" s="20"/>
      <c r="I11" s="20"/>
      <c r="J11" s="20"/>
      <c r="K11" s="20"/>
      <c r="L11" s="1374"/>
    </row>
    <row r="12" spans="1:13" s="25" customFormat="1" ht="18.75" customHeight="1" x14ac:dyDescent="0.3">
      <c r="B12" s="20"/>
      <c r="C12" s="20"/>
      <c r="D12" s="20"/>
      <c r="E12" s="20"/>
      <c r="F12" s="656"/>
      <c r="H12" s="20"/>
      <c r="I12" s="20"/>
      <c r="J12" s="20"/>
      <c r="K12" s="20"/>
      <c r="L12" s="1374"/>
    </row>
    <row r="13" spans="1:13" s="25" customFormat="1" ht="18.75" customHeight="1" x14ac:dyDescent="0.3">
      <c r="B13" s="1612" t="s">
        <v>119</v>
      </c>
      <c r="C13" s="1612"/>
      <c r="D13" s="1612"/>
      <c r="E13" s="26"/>
      <c r="F13" s="606"/>
      <c r="H13" s="1612" t="s">
        <v>119</v>
      </c>
      <c r="I13" s="1612"/>
      <c r="J13" s="1612"/>
      <c r="K13" s="26"/>
      <c r="L13" s="1374"/>
    </row>
    <row r="14" spans="1:13" s="25" customFormat="1" ht="18.75" customHeight="1" x14ac:dyDescent="0.3">
      <c r="B14" s="1610">
        <v>45566</v>
      </c>
      <c r="C14" s="1610"/>
      <c r="D14" s="1610"/>
      <c r="E14" s="27"/>
      <c r="F14" s="606"/>
      <c r="H14" s="1610">
        <f>B14</f>
        <v>45566</v>
      </c>
      <c r="I14" s="1610"/>
      <c r="J14" s="1610"/>
      <c r="K14" s="27"/>
      <c r="L14" s="1374"/>
      <c r="M14" s="21"/>
    </row>
    <row r="15" spans="1:13" s="25" customFormat="1" ht="18.75" customHeight="1" x14ac:dyDescent="0.3">
      <c r="B15" s="20"/>
      <c r="C15" s="20"/>
      <c r="D15" s="20"/>
      <c r="E15" s="27"/>
      <c r="F15" s="606"/>
      <c r="H15" s="20"/>
      <c r="I15" s="20"/>
      <c r="J15" s="20"/>
      <c r="K15" s="27"/>
      <c r="L15" s="1374"/>
    </row>
    <row r="16" spans="1:13" s="25" customFormat="1" ht="18.75" customHeight="1" x14ac:dyDescent="0.3">
      <c r="B16" s="1362"/>
      <c r="C16" s="20"/>
      <c r="D16" s="20"/>
      <c r="E16" s="27"/>
      <c r="F16" s="606"/>
      <c r="H16" s="1362"/>
      <c r="I16" s="20"/>
      <c r="J16" s="20"/>
      <c r="K16" s="27"/>
      <c r="L16" s="1374"/>
    </row>
    <row r="17" spans="1:13" s="25" customFormat="1" ht="18.75" customHeight="1" x14ac:dyDescent="0.3">
      <c r="A17" s="28" t="s">
        <v>120</v>
      </c>
      <c r="B17" s="29" t="s">
        <v>121</v>
      </c>
      <c r="C17" s="1611" t="s">
        <v>122</v>
      </c>
      <c r="D17" s="1611"/>
      <c r="E17" s="1611"/>
      <c r="F17" s="606"/>
      <c r="G17" s="28" t="s">
        <v>120</v>
      </c>
      <c r="H17" s="29" t="s">
        <v>121</v>
      </c>
      <c r="I17" s="1611" t="s">
        <v>123</v>
      </c>
      <c r="J17" s="1611"/>
      <c r="K17" s="1611"/>
      <c r="L17" s="1374"/>
    </row>
    <row r="18" spans="1:13" s="25" customFormat="1" ht="18.75" customHeight="1" x14ac:dyDescent="0.3">
      <c r="A18" s="28" t="s">
        <v>124</v>
      </c>
      <c r="B18" s="28" t="s">
        <v>265</v>
      </c>
      <c r="C18" s="29" t="s">
        <v>125</v>
      </c>
      <c r="D18" s="1363" t="s">
        <v>126</v>
      </c>
      <c r="E18" s="1363" t="s">
        <v>127</v>
      </c>
      <c r="F18" s="606"/>
      <c r="G18" s="28" t="s">
        <v>124</v>
      </c>
      <c r="H18" s="28" t="s">
        <v>265</v>
      </c>
      <c r="I18" s="29" t="s">
        <v>125</v>
      </c>
      <c r="J18" s="1363" t="s">
        <v>126</v>
      </c>
      <c r="K18" s="1363" t="s">
        <v>127</v>
      </c>
      <c r="L18" s="1374"/>
    </row>
    <row r="19" spans="1:13" s="4" customFormat="1" x14ac:dyDescent="0.3">
      <c r="A19" s="5">
        <v>1</v>
      </c>
      <c r="B19" s="6" t="s">
        <v>94</v>
      </c>
      <c r="C19" s="2" t="s">
        <v>5</v>
      </c>
      <c r="D19" s="3">
        <v>60</v>
      </c>
      <c r="E19" s="3">
        <v>125</v>
      </c>
      <c r="F19" s="677"/>
      <c r="G19" s="5">
        <v>1</v>
      </c>
      <c r="H19" s="6" t="s">
        <v>94</v>
      </c>
      <c r="I19" s="2" t="s">
        <v>5</v>
      </c>
      <c r="J19" s="3">
        <v>60</v>
      </c>
      <c r="K19" s="3">
        <v>125</v>
      </c>
      <c r="L19" s="1375"/>
      <c r="M19" s="25"/>
    </row>
    <row r="20" spans="1:13" s="25" customFormat="1" x14ac:dyDescent="0.3">
      <c r="A20" s="5">
        <v>2</v>
      </c>
      <c r="B20" s="6" t="s">
        <v>43</v>
      </c>
      <c r="C20" s="2" t="s">
        <v>17</v>
      </c>
      <c r="D20" s="3">
        <v>40</v>
      </c>
      <c r="E20" s="3">
        <v>242.70999999999998</v>
      </c>
      <c r="F20" s="606"/>
      <c r="G20" s="5">
        <v>2</v>
      </c>
      <c r="H20" s="6" t="s">
        <v>43</v>
      </c>
      <c r="I20" s="2" t="s">
        <v>44</v>
      </c>
      <c r="J20" s="3">
        <v>50</v>
      </c>
      <c r="K20" s="3">
        <v>298.71999999999997</v>
      </c>
      <c r="L20" s="1374"/>
      <c r="M20" s="21"/>
    </row>
    <row r="21" spans="1:13" s="420" customFormat="1" x14ac:dyDescent="0.3">
      <c r="A21" s="5">
        <v>3</v>
      </c>
      <c r="B21" s="6" t="s">
        <v>87</v>
      </c>
      <c r="C21" s="2" t="s">
        <v>22</v>
      </c>
      <c r="D21" s="3">
        <v>26</v>
      </c>
      <c r="E21" s="3">
        <v>5.5719999999999992</v>
      </c>
      <c r="F21" s="607"/>
      <c r="G21" s="5">
        <v>3</v>
      </c>
      <c r="H21" s="6" t="s">
        <v>87</v>
      </c>
      <c r="I21" s="2" t="s">
        <v>22</v>
      </c>
      <c r="J21" s="3">
        <v>26</v>
      </c>
      <c r="K21" s="3">
        <v>5.5719999999999992</v>
      </c>
      <c r="L21" s="1376"/>
      <c r="M21" s="25"/>
    </row>
    <row r="22" spans="1:13" s="25" customFormat="1" x14ac:dyDescent="0.3">
      <c r="A22" s="5">
        <v>4</v>
      </c>
      <c r="B22" s="6" t="s">
        <v>114</v>
      </c>
      <c r="C22" s="2" t="s">
        <v>2</v>
      </c>
      <c r="D22" s="3">
        <v>6</v>
      </c>
      <c r="E22" s="3">
        <v>28</v>
      </c>
      <c r="F22" s="606"/>
      <c r="G22" s="5">
        <v>4</v>
      </c>
      <c r="H22" s="6" t="s">
        <v>114</v>
      </c>
      <c r="I22" s="2" t="s">
        <v>2</v>
      </c>
      <c r="J22" s="3">
        <v>6</v>
      </c>
      <c r="K22" s="3">
        <v>28</v>
      </c>
      <c r="L22" s="1374"/>
    </row>
    <row r="23" spans="1:13" s="25" customFormat="1" x14ac:dyDescent="0.3">
      <c r="A23" s="5">
        <v>5</v>
      </c>
      <c r="B23" s="6" t="s">
        <v>107</v>
      </c>
      <c r="C23" s="2" t="s">
        <v>14</v>
      </c>
      <c r="D23" s="3">
        <v>3.4</v>
      </c>
      <c r="E23" s="3">
        <v>93.2</v>
      </c>
      <c r="F23" s="606"/>
      <c r="G23" s="5">
        <v>5</v>
      </c>
      <c r="H23" s="6" t="s">
        <v>107</v>
      </c>
      <c r="I23" s="2" t="s">
        <v>14</v>
      </c>
      <c r="J23" s="3">
        <v>3.4</v>
      </c>
      <c r="K23" s="3">
        <v>93.2</v>
      </c>
      <c r="L23" s="1374"/>
    </row>
    <row r="24" spans="1:13" s="25" customFormat="1" ht="19.5" customHeight="1" x14ac:dyDescent="0.3">
      <c r="A24" s="5">
        <v>6</v>
      </c>
      <c r="B24" s="6" t="s">
        <v>110</v>
      </c>
      <c r="C24" s="2" t="s">
        <v>5</v>
      </c>
      <c r="D24" s="3">
        <v>120</v>
      </c>
      <c r="E24" s="3">
        <v>77</v>
      </c>
      <c r="F24" s="606"/>
      <c r="G24" s="5">
        <v>6</v>
      </c>
      <c r="H24" s="6" t="s">
        <v>110</v>
      </c>
      <c r="I24" s="2" t="s">
        <v>5</v>
      </c>
      <c r="J24" s="3">
        <v>120</v>
      </c>
      <c r="K24" s="3">
        <v>77</v>
      </c>
      <c r="L24" s="1374"/>
    </row>
    <row r="25" spans="1:13" s="25" customFormat="1" x14ac:dyDescent="0.3">
      <c r="A25" s="5"/>
      <c r="B25" s="6"/>
      <c r="C25" s="2"/>
      <c r="D25" s="3"/>
      <c r="E25" s="3"/>
      <c r="F25" s="656"/>
      <c r="G25" s="5"/>
      <c r="H25" s="6"/>
      <c r="I25" s="2"/>
      <c r="J25" s="3"/>
      <c r="K25" s="3"/>
      <c r="L25" s="1374"/>
    </row>
    <row r="26" spans="1:13" s="25" customFormat="1" x14ac:dyDescent="0.3">
      <c r="A26" s="5"/>
      <c r="B26" s="6"/>
      <c r="C26" s="2" t="s">
        <v>128</v>
      </c>
      <c r="D26" s="3">
        <f>SUM(D19:D25)</f>
        <v>255.4</v>
      </c>
      <c r="E26" s="3">
        <f>SUM(E19:E25)</f>
        <v>571.48199999999997</v>
      </c>
      <c r="F26" s="656"/>
      <c r="G26" s="5"/>
      <c r="H26" s="6"/>
      <c r="I26" s="2" t="s">
        <v>128</v>
      </c>
      <c r="J26" s="3">
        <f>SUM(J19:J25)</f>
        <v>265.39999999999998</v>
      </c>
      <c r="K26" s="3">
        <f>SUM(K19:K25)</f>
        <v>627.49199999999996</v>
      </c>
      <c r="L26" s="1374"/>
      <c r="M26" s="21"/>
    </row>
    <row r="27" spans="1:13" s="25" customFormat="1" hidden="1" x14ac:dyDescent="0.3">
      <c r="A27" s="5"/>
      <c r="B27" s="6"/>
      <c r="C27" s="2"/>
      <c r="D27" s="3"/>
      <c r="E27" s="3"/>
      <c r="F27" s="656"/>
      <c r="G27" s="5"/>
      <c r="H27" s="6"/>
      <c r="I27" s="2"/>
      <c r="J27" s="3"/>
      <c r="K27" s="3"/>
      <c r="L27" s="1374"/>
    </row>
    <row r="28" spans="1:13" s="25" customFormat="1" hidden="1" x14ac:dyDescent="0.3">
      <c r="A28" s="5">
        <v>1</v>
      </c>
      <c r="B28" s="6" t="s">
        <v>1</v>
      </c>
      <c r="C28" s="2" t="s">
        <v>5</v>
      </c>
      <c r="D28" s="3">
        <v>200</v>
      </c>
      <c r="E28" s="3">
        <v>86</v>
      </c>
      <c r="F28" s="656">
        <v>60</v>
      </c>
      <c r="G28" s="5">
        <v>1</v>
      </c>
      <c r="H28" s="6"/>
      <c r="I28" s="2"/>
      <c r="J28" s="3"/>
      <c r="K28" s="3"/>
      <c r="L28" s="1374"/>
    </row>
    <row r="29" spans="1:13" s="25" customFormat="1" hidden="1" x14ac:dyDescent="0.3">
      <c r="A29" s="5">
        <v>2</v>
      </c>
      <c r="B29" s="6" t="s">
        <v>238</v>
      </c>
      <c r="C29" s="2" t="s">
        <v>251</v>
      </c>
      <c r="D29" s="3">
        <v>225</v>
      </c>
      <c r="E29" s="3">
        <v>114</v>
      </c>
      <c r="F29" s="656">
        <v>65</v>
      </c>
      <c r="G29" s="5">
        <v>2</v>
      </c>
      <c r="H29" s="6"/>
      <c r="I29" s="2"/>
      <c r="J29" s="3"/>
      <c r="K29" s="3"/>
      <c r="L29" s="1374"/>
    </row>
    <row r="30" spans="1:13" s="25" customFormat="1" hidden="1" x14ac:dyDescent="0.3">
      <c r="A30" s="5">
        <v>3</v>
      </c>
      <c r="B30" s="6" t="s">
        <v>93</v>
      </c>
      <c r="C30" s="2" t="s">
        <v>5</v>
      </c>
      <c r="D30" s="3">
        <v>135</v>
      </c>
      <c r="E30" s="3">
        <v>94.25</v>
      </c>
      <c r="F30" s="656">
        <v>59</v>
      </c>
      <c r="G30" s="5">
        <v>3</v>
      </c>
      <c r="H30" s="6"/>
      <c r="I30" s="2"/>
      <c r="J30" s="3"/>
      <c r="K30" s="3"/>
      <c r="L30" s="1374"/>
    </row>
    <row r="31" spans="1:13" s="25" customFormat="1" hidden="1" x14ac:dyDescent="0.3">
      <c r="A31" s="5">
        <v>4</v>
      </c>
      <c r="B31" s="6" t="s">
        <v>253</v>
      </c>
      <c r="C31" s="2" t="s">
        <v>218</v>
      </c>
      <c r="D31" s="3">
        <v>125</v>
      </c>
      <c r="E31" s="3">
        <v>146.4</v>
      </c>
      <c r="F31" s="656">
        <v>15</v>
      </c>
      <c r="G31" s="5">
        <v>4</v>
      </c>
      <c r="H31" s="6"/>
      <c r="I31" s="2"/>
      <c r="J31" s="3"/>
      <c r="K31" s="3"/>
      <c r="L31" s="1374"/>
    </row>
    <row r="32" spans="1:13" s="25" customFormat="1" hidden="1" x14ac:dyDescent="0.3">
      <c r="A32" s="5">
        <v>5</v>
      </c>
      <c r="B32" s="6" t="s">
        <v>255</v>
      </c>
      <c r="C32" s="2" t="s">
        <v>218</v>
      </c>
      <c r="D32" s="3">
        <v>80</v>
      </c>
      <c r="E32" s="3">
        <v>105.16</v>
      </c>
      <c r="F32" s="656">
        <v>3.4</v>
      </c>
      <c r="G32" s="5">
        <v>5</v>
      </c>
      <c r="H32" s="6"/>
      <c r="I32" s="2"/>
      <c r="J32" s="3"/>
      <c r="K32" s="3"/>
      <c r="L32" s="1374"/>
      <c r="M32" s="21"/>
    </row>
    <row r="33" spans="1:13" s="25" customFormat="1" hidden="1" x14ac:dyDescent="0.3">
      <c r="A33" s="5">
        <v>6</v>
      </c>
      <c r="B33" s="6" t="s">
        <v>252</v>
      </c>
      <c r="C33" s="2" t="s">
        <v>251</v>
      </c>
      <c r="D33" s="3">
        <v>105</v>
      </c>
      <c r="E33" s="3">
        <v>142</v>
      </c>
      <c r="F33" s="656">
        <v>1.2</v>
      </c>
      <c r="G33" s="5">
        <v>6</v>
      </c>
      <c r="H33" s="6"/>
      <c r="I33" s="2"/>
      <c r="J33" s="3"/>
      <c r="K33" s="3"/>
      <c r="L33" s="1374"/>
    </row>
    <row r="34" spans="1:13" s="25" customFormat="1" hidden="1" x14ac:dyDescent="0.3">
      <c r="A34" s="5">
        <v>7</v>
      </c>
      <c r="B34" s="6" t="s">
        <v>254</v>
      </c>
      <c r="C34" s="2" t="s">
        <v>218</v>
      </c>
      <c r="D34" s="3">
        <v>120</v>
      </c>
      <c r="E34" s="3">
        <v>144</v>
      </c>
      <c r="F34" s="656"/>
      <c r="G34" s="5">
        <v>7</v>
      </c>
      <c r="H34" s="6"/>
      <c r="I34" s="2"/>
      <c r="J34" s="3"/>
      <c r="K34" s="3"/>
      <c r="L34" s="1374"/>
    </row>
    <row r="35" spans="1:13" s="25" customFormat="1" hidden="1" x14ac:dyDescent="0.3">
      <c r="A35" s="5">
        <v>8</v>
      </c>
      <c r="B35" s="6" t="s">
        <v>31</v>
      </c>
      <c r="C35" s="2" t="s">
        <v>5</v>
      </c>
      <c r="D35" s="3">
        <v>55</v>
      </c>
      <c r="E35" s="3">
        <v>88</v>
      </c>
      <c r="F35" s="656"/>
      <c r="G35" s="5">
        <v>8</v>
      </c>
      <c r="H35" s="6"/>
      <c r="I35" s="2"/>
      <c r="J35" s="3"/>
      <c r="K35" s="3"/>
      <c r="L35" s="1374"/>
    </row>
    <row r="36" spans="1:13" s="50" customFormat="1" hidden="1" x14ac:dyDescent="0.3">
      <c r="A36" s="1363"/>
      <c r="B36" s="1"/>
      <c r="C36" s="1363"/>
      <c r="D36" s="7"/>
      <c r="E36" s="7"/>
      <c r="F36" s="657"/>
      <c r="G36" s="1363"/>
      <c r="H36" s="1"/>
      <c r="I36" s="1363"/>
      <c r="J36" s="7"/>
      <c r="K36" s="7"/>
      <c r="L36" s="1377"/>
      <c r="M36" s="25"/>
    </row>
    <row r="37" spans="1:13" s="25" customFormat="1" hidden="1" x14ac:dyDescent="0.3">
      <c r="A37" s="5"/>
      <c r="B37" s="6"/>
      <c r="C37" s="2" t="s">
        <v>128</v>
      </c>
      <c r="D37" s="3">
        <v>1045</v>
      </c>
      <c r="E37" s="3">
        <v>919.81</v>
      </c>
      <c r="F37" s="656"/>
      <c r="G37" s="5"/>
      <c r="H37" s="6"/>
      <c r="I37" s="2"/>
      <c r="J37" s="3"/>
      <c r="K37" s="3"/>
      <c r="L37" s="1374"/>
    </row>
    <row r="38" spans="1:13" s="25" customFormat="1" hidden="1" x14ac:dyDescent="0.3">
      <c r="A38" s="5"/>
      <c r="B38" s="6"/>
      <c r="C38" s="2"/>
      <c r="D38" s="3"/>
      <c r="E38" s="3"/>
      <c r="F38" s="656"/>
      <c r="G38" s="5"/>
      <c r="H38" s="6"/>
      <c r="I38" s="2"/>
      <c r="J38" s="3"/>
      <c r="K38" s="3"/>
      <c r="L38" s="1374"/>
      <c r="M38" s="21"/>
    </row>
    <row r="39" spans="1:13" s="25" customFormat="1" x14ac:dyDescent="0.3">
      <c r="A39" s="5"/>
      <c r="B39" s="6"/>
      <c r="C39" s="2"/>
      <c r="D39" s="3"/>
      <c r="E39" s="3"/>
      <c r="F39" s="656"/>
      <c r="G39" s="5"/>
      <c r="H39" s="6"/>
      <c r="I39" s="2"/>
      <c r="J39" s="3"/>
      <c r="K39" s="3"/>
      <c r="L39" s="1374"/>
    </row>
    <row r="40" spans="1:13" s="25" customFormat="1" x14ac:dyDescent="0.3">
      <c r="A40" s="5"/>
      <c r="B40" s="6"/>
      <c r="C40" s="2"/>
      <c r="D40" s="3"/>
      <c r="E40" s="3"/>
      <c r="F40" s="656"/>
      <c r="G40" s="5"/>
      <c r="H40" s="6"/>
      <c r="I40" s="2"/>
      <c r="J40" s="3"/>
      <c r="K40" s="3"/>
      <c r="L40" s="1374"/>
    </row>
    <row r="41" spans="1:13" s="25" customFormat="1" x14ac:dyDescent="0.3">
      <c r="A41" s="28" t="s">
        <v>124</v>
      </c>
      <c r="B41" s="3" t="s">
        <v>259</v>
      </c>
      <c r="C41" s="2" t="s">
        <v>125</v>
      </c>
      <c r="D41" s="3" t="s">
        <v>126</v>
      </c>
      <c r="E41" s="3" t="s">
        <v>127</v>
      </c>
      <c r="F41" s="656"/>
      <c r="G41" s="28" t="s">
        <v>124</v>
      </c>
      <c r="H41" s="3" t="s">
        <v>259</v>
      </c>
      <c r="I41" s="2" t="s">
        <v>125</v>
      </c>
      <c r="J41" s="3" t="s">
        <v>126</v>
      </c>
      <c r="K41" s="3" t="s">
        <v>127</v>
      </c>
      <c r="L41" s="1374"/>
    </row>
    <row r="42" spans="1:13" s="25" customFormat="1" ht="18.75" customHeight="1" x14ac:dyDescent="0.3">
      <c r="A42" s="5">
        <v>1</v>
      </c>
      <c r="B42" s="6" t="s">
        <v>276</v>
      </c>
      <c r="C42" s="2" t="s">
        <v>9</v>
      </c>
      <c r="D42" s="3">
        <v>70</v>
      </c>
      <c r="E42" s="3">
        <v>134.75</v>
      </c>
      <c r="F42" s="490"/>
      <c r="G42" s="5">
        <v>1</v>
      </c>
      <c r="H42" s="6" t="s">
        <v>276</v>
      </c>
      <c r="I42" s="2" t="s">
        <v>9</v>
      </c>
      <c r="J42" s="3">
        <v>70</v>
      </c>
      <c r="K42" s="3">
        <v>134.75</v>
      </c>
      <c r="L42" s="1374"/>
    </row>
    <row r="43" spans="1:13" s="25" customFormat="1" ht="19.5" customHeight="1" x14ac:dyDescent="0.3">
      <c r="A43" s="5">
        <v>2</v>
      </c>
      <c r="B43" s="6" t="s">
        <v>220</v>
      </c>
      <c r="C43" s="2" t="s">
        <v>183</v>
      </c>
      <c r="D43" s="3">
        <v>55</v>
      </c>
      <c r="E43" s="3">
        <v>186.68</v>
      </c>
      <c r="F43" s="605"/>
      <c r="G43" s="5">
        <v>2</v>
      </c>
      <c r="H43" s="6" t="s">
        <v>220</v>
      </c>
      <c r="I43" s="2" t="s">
        <v>183</v>
      </c>
      <c r="J43" s="3">
        <v>55</v>
      </c>
      <c r="K43" s="3">
        <v>186.68</v>
      </c>
      <c r="L43" s="1374"/>
    </row>
    <row r="44" spans="1:13" s="257" customFormat="1" ht="19.5" customHeight="1" x14ac:dyDescent="0.3">
      <c r="A44" s="5">
        <v>3</v>
      </c>
      <c r="B44" s="6" t="s">
        <v>278</v>
      </c>
      <c r="C44" s="2" t="s">
        <v>17</v>
      </c>
      <c r="D44" s="3">
        <v>20</v>
      </c>
      <c r="E44" s="3">
        <v>184.5</v>
      </c>
      <c r="F44" s="606"/>
      <c r="G44" s="5">
        <v>3</v>
      </c>
      <c r="H44" s="6" t="s">
        <v>278</v>
      </c>
      <c r="I44" s="2" t="s">
        <v>44</v>
      </c>
      <c r="J44" s="3">
        <v>25</v>
      </c>
      <c r="K44" s="3">
        <v>221.4</v>
      </c>
      <c r="L44" s="1378"/>
      <c r="M44" s="21"/>
    </row>
    <row r="45" spans="1:13" s="420" customFormat="1" x14ac:dyDescent="0.3">
      <c r="A45" s="5">
        <v>4</v>
      </c>
      <c r="B45" s="6" t="s">
        <v>346</v>
      </c>
      <c r="C45" s="2" t="s">
        <v>22</v>
      </c>
      <c r="D45" s="3">
        <v>24</v>
      </c>
      <c r="E45" s="3">
        <v>4.5</v>
      </c>
      <c r="F45" s="607"/>
      <c r="G45" s="5">
        <v>4</v>
      </c>
      <c r="H45" s="6" t="s">
        <v>346</v>
      </c>
      <c r="I45" s="2" t="s">
        <v>22</v>
      </c>
      <c r="J45" s="3">
        <v>24</v>
      </c>
      <c r="K45" s="3">
        <v>4.5</v>
      </c>
      <c r="L45" s="1376"/>
      <c r="M45" s="25"/>
    </row>
    <row r="46" spans="1:13" s="50" customFormat="1" x14ac:dyDescent="0.3">
      <c r="A46" s="5">
        <v>5</v>
      </c>
      <c r="B46" s="6" t="s">
        <v>113</v>
      </c>
      <c r="C46" s="2" t="s">
        <v>2</v>
      </c>
      <c r="D46" s="3">
        <v>15</v>
      </c>
      <c r="E46" s="3">
        <v>94.2</v>
      </c>
      <c r="F46" s="656"/>
      <c r="G46" s="5">
        <v>5</v>
      </c>
      <c r="H46" s="6" t="s">
        <v>113</v>
      </c>
      <c r="I46" s="2" t="s">
        <v>2</v>
      </c>
      <c r="J46" s="3">
        <v>15</v>
      </c>
      <c r="K46" s="3">
        <v>94.2</v>
      </c>
      <c r="L46" s="1379"/>
      <c r="M46" s="25"/>
    </row>
    <row r="47" spans="1:13" s="50" customFormat="1" x14ac:dyDescent="0.3">
      <c r="A47" s="5">
        <v>6</v>
      </c>
      <c r="B47" s="6" t="s">
        <v>107</v>
      </c>
      <c r="C47" s="2" t="s">
        <v>14</v>
      </c>
      <c r="D47" s="3">
        <v>3.4</v>
      </c>
      <c r="E47" s="3">
        <v>93.2</v>
      </c>
      <c r="F47" s="605"/>
      <c r="G47" s="5">
        <v>6</v>
      </c>
      <c r="H47" s="6" t="s">
        <v>107</v>
      </c>
      <c r="I47" s="2" t="s">
        <v>14</v>
      </c>
      <c r="J47" s="3">
        <v>3.4</v>
      </c>
      <c r="K47" s="3">
        <v>93.2</v>
      </c>
      <c r="L47" s="1379"/>
      <c r="M47" s="25"/>
    </row>
    <row r="48" spans="1:13" s="25" customFormat="1" ht="19.5" customHeight="1" x14ac:dyDescent="0.3">
      <c r="A48" s="5">
        <v>7</v>
      </c>
      <c r="B48" s="6" t="s">
        <v>108</v>
      </c>
      <c r="C48" s="2" t="s">
        <v>65</v>
      </c>
      <c r="D48" s="3">
        <v>1.2</v>
      </c>
      <c r="E48" s="3">
        <v>21.5</v>
      </c>
      <c r="F48" s="656"/>
      <c r="G48" s="5">
        <v>7</v>
      </c>
      <c r="H48" s="6" t="s">
        <v>108</v>
      </c>
      <c r="I48" s="2" t="s">
        <v>65</v>
      </c>
      <c r="J48" s="3">
        <v>1.2</v>
      </c>
      <c r="K48" s="3">
        <v>21.5</v>
      </c>
      <c r="L48" s="1374"/>
    </row>
    <row r="49" spans="1:13" s="25" customFormat="1" x14ac:dyDescent="0.3">
      <c r="A49" s="5"/>
      <c r="B49" s="6"/>
      <c r="C49" s="2"/>
      <c r="D49" s="3"/>
      <c r="E49" s="3"/>
      <c r="F49" s="606"/>
      <c r="G49" s="5"/>
      <c r="H49" s="6"/>
      <c r="I49" s="2"/>
      <c r="J49" s="3"/>
      <c r="K49" s="3"/>
      <c r="L49" s="1374"/>
    </row>
    <row r="50" spans="1:13" s="50" customFormat="1" x14ac:dyDescent="0.3">
      <c r="A50" s="5"/>
      <c r="B50" s="6"/>
      <c r="C50" s="2"/>
      <c r="D50" s="3"/>
      <c r="E50" s="3"/>
      <c r="F50" s="657"/>
      <c r="G50" s="5"/>
      <c r="H50" s="6"/>
      <c r="I50" s="2"/>
      <c r="J50" s="3"/>
      <c r="K50" s="3"/>
      <c r="L50" s="1377"/>
      <c r="M50" s="21"/>
    </row>
    <row r="51" spans="1:13" s="25" customFormat="1" x14ac:dyDescent="0.3">
      <c r="A51" s="1363"/>
      <c r="B51" s="6"/>
      <c r="C51" s="2" t="s">
        <v>128</v>
      </c>
      <c r="D51" s="3">
        <f>SUM(D42:D50)</f>
        <v>188.6</v>
      </c>
      <c r="E51" s="3">
        <f>SUM(E42:E50)</f>
        <v>719.33</v>
      </c>
      <c r="F51" s="658"/>
      <c r="G51" s="1363"/>
      <c r="H51" s="6"/>
      <c r="I51" s="2" t="s">
        <v>128</v>
      </c>
      <c r="J51" s="3">
        <f>SUM(J42:J50)</f>
        <v>193.6</v>
      </c>
      <c r="K51" s="3">
        <f>SUM(K42:K50)</f>
        <v>756.23000000000013</v>
      </c>
      <c r="L51" s="1374"/>
    </row>
    <row r="52" spans="1:13" s="25" customFormat="1" x14ac:dyDescent="0.3">
      <c r="A52" s="5"/>
      <c r="B52" s="6"/>
      <c r="C52" s="2"/>
      <c r="D52" s="3"/>
      <c r="E52" s="3"/>
      <c r="F52" s="656"/>
      <c r="G52" s="5"/>
      <c r="H52" s="6"/>
      <c r="I52" s="2"/>
      <c r="J52" s="3"/>
      <c r="K52" s="3"/>
      <c r="L52" s="1374"/>
    </row>
    <row r="53" spans="1:13" s="25" customFormat="1" x14ac:dyDescent="0.3">
      <c r="A53" s="5"/>
      <c r="B53" s="6"/>
      <c r="C53" s="2"/>
      <c r="D53" s="3"/>
      <c r="E53" s="3"/>
      <c r="F53" s="853"/>
      <c r="G53" s="5"/>
      <c r="H53" s="6"/>
      <c r="I53" s="2"/>
      <c r="J53" s="3"/>
      <c r="K53" s="3"/>
      <c r="L53" s="1374"/>
    </row>
    <row r="54" spans="1:13" s="25" customFormat="1" x14ac:dyDescent="0.3">
      <c r="A54" s="1363"/>
      <c r="B54" s="6"/>
      <c r="C54" s="2" t="s">
        <v>136</v>
      </c>
      <c r="D54" s="3">
        <f>+D51+D26</f>
        <v>444</v>
      </c>
      <c r="E54" s="3">
        <f>+E51+E26</f>
        <v>1290.8119999999999</v>
      </c>
      <c r="F54" s="847"/>
      <c r="G54" s="3"/>
      <c r="H54" s="3"/>
      <c r="I54" s="3" t="s">
        <v>136</v>
      </c>
      <c r="J54" s="3">
        <f>+J51+J26</f>
        <v>459</v>
      </c>
      <c r="K54" s="3">
        <f>+K51+K26</f>
        <v>1383.7220000000002</v>
      </c>
      <c r="L54" s="1374"/>
    </row>
    <row r="55" spans="1:13" s="25" customFormat="1" x14ac:dyDescent="0.3">
      <c r="A55" s="461"/>
      <c r="B55" s="36"/>
      <c r="C55" s="462"/>
      <c r="D55" s="463"/>
      <c r="E55" s="463"/>
      <c r="F55" s="847"/>
      <c r="G55" s="463"/>
      <c r="H55" s="463"/>
      <c r="I55" s="463"/>
      <c r="J55" s="463"/>
      <c r="K55" s="463"/>
      <c r="L55" s="1374"/>
    </row>
    <row r="56" spans="1:13" s="25" customFormat="1" x14ac:dyDescent="0.3">
      <c r="A56" s="461"/>
      <c r="B56" s="461"/>
      <c r="C56" s="461"/>
      <c r="D56" s="461"/>
      <c r="E56" s="846"/>
      <c r="F56" s="846"/>
      <c r="G56" s="846"/>
      <c r="H56" s="846"/>
      <c r="I56" s="463"/>
      <c r="J56" s="463"/>
      <c r="K56" s="463"/>
      <c r="L56" s="1374"/>
      <c r="M56" s="21"/>
    </row>
    <row r="57" spans="1:13" s="25" customFormat="1" x14ac:dyDescent="0.3">
      <c r="A57" s="461"/>
      <c r="B57" s="36"/>
      <c r="C57" s="462"/>
      <c r="D57" s="463"/>
      <c r="E57" s="463"/>
      <c r="F57" s="847"/>
      <c r="G57" s="846"/>
      <c r="H57" s="463"/>
      <c r="I57" s="463"/>
      <c r="J57" s="463"/>
      <c r="K57" s="463"/>
      <c r="L57" s="1374"/>
    </row>
    <row r="58" spans="1:13" s="25" customFormat="1" ht="18.75" customHeight="1" x14ac:dyDescent="0.3">
      <c r="B58" s="37" t="s">
        <v>130</v>
      </c>
      <c r="D58" s="94" t="s">
        <v>131</v>
      </c>
      <c r="E58" s="20"/>
      <c r="F58" s="855"/>
      <c r="H58" s="37" t="s">
        <v>130</v>
      </c>
      <c r="J58" s="94" t="s">
        <v>131</v>
      </c>
      <c r="K58" s="20"/>
      <c r="L58" s="1374"/>
    </row>
    <row r="59" spans="1:13" s="25" customFormat="1" ht="51.75" customHeight="1" x14ac:dyDescent="0.3">
      <c r="B59" s="38" t="s">
        <v>132</v>
      </c>
      <c r="D59" s="38" t="s">
        <v>140</v>
      </c>
      <c r="E59" s="39"/>
      <c r="F59" s="606"/>
      <c r="H59" s="38" t="s">
        <v>139</v>
      </c>
      <c r="J59" s="38" t="s">
        <v>140</v>
      </c>
      <c r="K59" s="39"/>
      <c r="L59" s="1374"/>
    </row>
    <row r="60" spans="1:13" s="25" customFormat="1" ht="23.25" customHeight="1" x14ac:dyDescent="0.3">
      <c r="B60" s="38"/>
      <c r="D60" s="38"/>
      <c r="E60" s="39"/>
      <c r="F60" s="606"/>
      <c r="G60" s="38"/>
      <c r="I60" s="38"/>
      <c r="J60" s="39"/>
      <c r="K60" s="38"/>
      <c r="L60" s="1374"/>
    </row>
    <row r="61" spans="1:13" s="96" customFormat="1" x14ac:dyDescent="0.3">
      <c r="B61" s="19"/>
      <c r="C61" s="19"/>
      <c r="D61" s="19"/>
      <c r="E61" s="19"/>
      <c r="F61" s="656"/>
      <c r="H61" s="19"/>
      <c r="I61" s="19"/>
      <c r="J61" s="19"/>
      <c r="K61" s="19"/>
      <c r="L61" s="1372"/>
      <c r="M61" s="25"/>
    </row>
    <row r="62" spans="1:13" s="25" customFormat="1" ht="24.75" customHeight="1" x14ac:dyDescent="0.3">
      <c r="B62" s="38"/>
      <c r="D62" s="38"/>
      <c r="E62" s="39"/>
      <c r="F62" s="606"/>
      <c r="H62" s="38"/>
      <c r="J62" s="38"/>
      <c r="K62" s="39"/>
      <c r="L62" s="1374"/>
      <c r="M62" s="21"/>
    </row>
    <row r="63" spans="1:13" s="25" customFormat="1" ht="18.75" customHeight="1" x14ac:dyDescent="0.3">
      <c r="A63" s="22" t="s">
        <v>115</v>
      </c>
      <c r="B63" s="22"/>
      <c r="C63" s="20"/>
      <c r="D63" s="20"/>
      <c r="E63" s="20"/>
      <c r="F63" s="656"/>
      <c r="G63" s="22" t="s">
        <v>115</v>
      </c>
      <c r="H63" s="20"/>
      <c r="I63" s="20"/>
      <c r="J63" s="20"/>
      <c r="K63" s="20"/>
      <c r="L63" s="1374"/>
    </row>
    <row r="64" spans="1:13" s="25" customFormat="1" ht="18.75" customHeight="1" x14ac:dyDescent="0.3">
      <c r="A64" s="22" t="s">
        <v>137</v>
      </c>
      <c r="B64" s="22"/>
      <c r="C64" s="20"/>
      <c r="D64" s="20"/>
      <c r="E64" s="20"/>
      <c r="F64" s="606"/>
      <c r="G64" s="22" t="s">
        <v>138</v>
      </c>
      <c r="H64" s="20"/>
      <c r="I64" s="20"/>
      <c r="J64" s="20"/>
      <c r="K64" s="20"/>
      <c r="L64" s="1374"/>
    </row>
    <row r="65" spans="1:15" s="25" customFormat="1" ht="18.75" customHeight="1" x14ac:dyDescent="0.3">
      <c r="B65" s="20"/>
      <c r="C65" s="20"/>
      <c r="D65" s="20"/>
      <c r="E65" s="20"/>
      <c r="F65" s="606"/>
      <c r="H65" s="20"/>
      <c r="I65" s="20"/>
      <c r="J65" s="20"/>
      <c r="K65" s="20"/>
      <c r="L65" s="1374"/>
    </row>
    <row r="66" spans="1:15" s="25" customFormat="1" ht="18.75" customHeight="1" x14ac:dyDescent="0.3">
      <c r="B66" s="20"/>
      <c r="C66" s="20"/>
      <c r="E66" s="603" t="s">
        <v>116</v>
      </c>
      <c r="F66" s="606"/>
      <c r="H66" s="20"/>
      <c r="I66" s="20"/>
      <c r="K66" s="603" t="s">
        <v>116</v>
      </c>
      <c r="L66" s="1380"/>
      <c r="N66" s="603"/>
      <c r="O66" s="603"/>
    </row>
    <row r="67" spans="1:15" s="25" customFormat="1" ht="18.75" customHeight="1" x14ac:dyDescent="0.3">
      <c r="B67" s="20"/>
      <c r="C67" s="20"/>
      <c r="E67" s="603" t="s">
        <v>134</v>
      </c>
      <c r="F67" s="606"/>
      <c r="H67" s="20"/>
      <c r="I67" s="20"/>
      <c r="K67" s="603" t="s">
        <v>134</v>
      </c>
      <c r="L67" s="1380"/>
      <c r="N67" s="603"/>
      <c r="O67" s="603"/>
    </row>
    <row r="68" spans="1:15" s="25" customFormat="1" ht="18.75" customHeight="1" x14ac:dyDescent="0.3">
      <c r="B68" s="20"/>
      <c r="C68" s="20"/>
      <c r="E68" s="603" t="s">
        <v>117</v>
      </c>
      <c r="F68" s="606"/>
      <c r="H68" s="20"/>
      <c r="I68" s="20"/>
      <c r="K68" s="603" t="s">
        <v>117</v>
      </c>
      <c r="L68" s="1380"/>
      <c r="M68" s="21"/>
      <c r="N68" s="603"/>
      <c r="O68" s="603"/>
    </row>
    <row r="69" spans="1:15" s="25" customFormat="1" ht="18.75" customHeight="1" x14ac:dyDescent="0.3">
      <c r="B69" s="20"/>
      <c r="C69" s="20"/>
      <c r="E69" s="603" t="s">
        <v>417</v>
      </c>
      <c r="F69" s="606"/>
      <c r="H69" s="20"/>
      <c r="I69" s="20"/>
      <c r="K69" s="603" t="s">
        <v>417</v>
      </c>
      <c r="L69" s="1380"/>
      <c r="N69" s="603"/>
      <c r="O69" s="603"/>
    </row>
    <row r="70" spans="1:15" s="25" customFormat="1" ht="18.75" customHeight="1" x14ac:dyDescent="0.3">
      <c r="B70" s="20"/>
      <c r="C70" s="20"/>
      <c r="D70" s="20"/>
      <c r="E70" s="20"/>
      <c r="F70" s="656"/>
      <c r="H70" s="20"/>
      <c r="I70" s="20"/>
      <c r="J70" s="20"/>
      <c r="K70" s="20"/>
      <c r="L70" s="1374"/>
    </row>
    <row r="71" spans="1:15" s="25" customFormat="1" ht="18.75" customHeight="1" x14ac:dyDescent="0.3">
      <c r="B71" s="20"/>
      <c r="C71" s="20"/>
      <c r="D71" s="20"/>
      <c r="E71" s="20"/>
      <c r="F71" s="656"/>
      <c r="H71" s="20"/>
      <c r="I71" s="20"/>
      <c r="J71" s="20"/>
      <c r="K71" s="20"/>
      <c r="L71" s="1374"/>
    </row>
    <row r="72" spans="1:15" s="25" customFormat="1" ht="18.75" customHeight="1" x14ac:dyDescent="0.3">
      <c r="B72" s="20"/>
      <c r="C72" s="20"/>
      <c r="D72" s="20"/>
      <c r="E72" s="20"/>
      <c r="F72" s="656"/>
      <c r="H72" s="20"/>
      <c r="I72" s="20"/>
      <c r="J72" s="20"/>
      <c r="K72" s="20"/>
      <c r="L72" s="1374"/>
    </row>
    <row r="73" spans="1:15" s="25" customFormat="1" ht="18.75" customHeight="1" x14ac:dyDescent="0.3">
      <c r="B73" s="1612" t="s">
        <v>119</v>
      </c>
      <c r="C73" s="1612"/>
      <c r="D73" s="1612"/>
      <c r="E73" s="26"/>
      <c r="F73" s="606"/>
      <c r="H73" s="1612" t="s">
        <v>119</v>
      </c>
      <c r="I73" s="1612"/>
      <c r="J73" s="1612"/>
      <c r="K73" s="26"/>
      <c r="L73" s="1374"/>
    </row>
    <row r="74" spans="1:15" s="25" customFormat="1" ht="18.75" customHeight="1" x14ac:dyDescent="0.3">
      <c r="B74" s="1610">
        <v>45567</v>
      </c>
      <c r="C74" s="1610"/>
      <c r="D74" s="1610"/>
      <c r="E74" s="27"/>
      <c r="F74" s="606"/>
      <c r="H74" s="1610">
        <f>B74</f>
        <v>45567</v>
      </c>
      <c r="I74" s="1610"/>
      <c r="J74" s="1610"/>
      <c r="K74" s="27"/>
      <c r="L74" s="1374"/>
      <c r="M74" s="21"/>
    </row>
    <row r="75" spans="1:15" s="25" customFormat="1" ht="18.75" customHeight="1" x14ac:dyDescent="0.3">
      <c r="B75" s="20"/>
      <c r="C75" s="20"/>
      <c r="D75" s="20"/>
      <c r="E75" s="27"/>
      <c r="F75" s="606"/>
      <c r="H75" s="20"/>
      <c r="I75" s="20"/>
      <c r="J75" s="20"/>
      <c r="K75" s="27"/>
      <c r="L75" s="1374"/>
    </row>
    <row r="76" spans="1:15" s="25" customFormat="1" ht="18.75" customHeight="1" x14ac:dyDescent="0.3">
      <c r="B76" s="1362"/>
      <c r="C76" s="20"/>
      <c r="D76" s="20"/>
      <c r="E76" s="27"/>
      <c r="F76" s="606"/>
      <c r="H76" s="1362"/>
      <c r="I76" s="20"/>
      <c r="J76" s="20"/>
      <c r="K76" s="27"/>
      <c r="L76" s="1374"/>
    </row>
    <row r="77" spans="1:15" s="25" customFormat="1" ht="18.75" customHeight="1" x14ac:dyDescent="0.3">
      <c r="A77" s="28" t="s">
        <v>120</v>
      </c>
      <c r="B77" s="29" t="s">
        <v>121</v>
      </c>
      <c r="C77" s="1611" t="s">
        <v>122</v>
      </c>
      <c r="D77" s="1611"/>
      <c r="E77" s="1611"/>
      <c r="F77" s="606"/>
      <c r="G77" s="28" t="s">
        <v>120</v>
      </c>
      <c r="H77" s="29" t="s">
        <v>121</v>
      </c>
      <c r="I77" s="1611" t="s">
        <v>123</v>
      </c>
      <c r="J77" s="1611"/>
      <c r="K77" s="1611"/>
      <c r="L77" s="1374"/>
    </row>
    <row r="78" spans="1:15" s="25" customFormat="1" ht="18.75" customHeight="1" x14ac:dyDescent="0.3">
      <c r="A78" s="28" t="s">
        <v>124</v>
      </c>
      <c r="B78" s="28" t="s">
        <v>265</v>
      </c>
      <c r="C78" s="29" t="s">
        <v>125</v>
      </c>
      <c r="D78" s="1363" t="s">
        <v>126</v>
      </c>
      <c r="E78" s="1363" t="s">
        <v>127</v>
      </c>
      <c r="F78" s="606"/>
      <c r="G78" s="28" t="s">
        <v>124</v>
      </c>
      <c r="H78" s="28" t="s">
        <v>265</v>
      </c>
      <c r="I78" s="29" t="s">
        <v>125</v>
      </c>
      <c r="J78" s="1363" t="s">
        <v>126</v>
      </c>
      <c r="K78" s="1363" t="s">
        <v>127</v>
      </c>
      <c r="L78" s="1374"/>
    </row>
    <row r="79" spans="1:15" s="4" customFormat="1" ht="18.75" customHeight="1" x14ac:dyDescent="0.3">
      <c r="A79" s="5">
        <v>1</v>
      </c>
      <c r="B79" s="6" t="s">
        <v>83</v>
      </c>
      <c r="C79" s="2" t="s">
        <v>86</v>
      </c>
      <c r="D79" s="3">
        <v>90</v>
      </c>
      <c r="E79" s="3">
        <v>302.39999999999998</v>
      </c>
      <c r="F79" s="680">
        <f>E79+E80</f>
        <v>306.89999999999998</v>
      </c>
      <c r="G79" s="5">
        <v>1</v>
      </c>
      <c r="H79" s="6" t="s">
        <v>83</v>
      </c>
      <c r="I79" s="2" t="s">
        <v>85</v>
      </c>
      <c r="J79" s="3">
        <v>110</v>
      </c>
      <c r="K79" s="3">
        <v>500.08</v>
      </c>
      <c r="L79" s="1375"/>
      <c r="M79" s="25"/>
    </row>
    <row r="80" spans="1:15" s="50" customFormat="1" x14ac:dyDescent="0.3">
      <c r="A80" s="1363" t="s">
        <v>3</v>
      </c>
      <c r="B80" s="6" t="s">
        <v>361</v>
      </c>
      <c r="C80" s="2" t="s">
        <v>22</v>
      </c>
      <c r="D80" s="3">
        <v>24</v>
      </c>
      <c r="E80" s="3">
        <v>4.5</v>
      </c>
      <c r="F80" s="605"/>
      <c r="G80" s="1363" t="s">
        <v>3</v>
      </c>
      <c r="H80" s="6" t="s">
        <v>361</v>
      </c>
      <c r="I80" s="2" t="s">
        <v>22</v>
      </c>
      <c r="J80" s="3">
        <v>24</v>
      </c>
      <c r="K80" s="3">
        <v>4.5</v>
      </c>
      <c r="L80" s="1379"/>
      <c r="M80" s="21"/>
    </row>
    <row r="81" spans="1:13" s="25" customFormat="1" x14ac:dyDescent="0.3">
      <c r="A81" s="5">
        <v>3</v>
      </c>
      <c r="B81" s="6" t="s">
        <v>114</v>
      </c>
      <c r="C81" s="2" t="s">
        <v>2</v>
      </c>
      <c r="D81" s="3">
        <v>6</v>
      </c>
      <c r="E81" s="3">
        <v>28</v>
      </c>
      <c r="F81" s="606"/>
      <c r="G81" s="5">
        <v>3</v>
      </c>
      <c r="H81" s="6" t="s">
        <v>114</v>
      </c>
      <c r="I81" s="2" t="s">
        <v>2</v>
      </c>
      <c r="J81" s="3">
        <v>6</v>
      </c>
      <c r="K81" s="3">
        <v>28</v>
      </c>
      <c r="L81" s="1374"/>
    </row>
    <row r="82" spans="1:13" s="25" customFormat="1" x14ac:dyDescent="0.3">
      <c r="A82" s="1363" t="s">
        <v>77</v>
      </c>
      <c r="B82" s="6" t="s">
        <v>107</v>
      </c>
      <c r="C82" s="2" t="s">
        <v>14</v>
      </c>
      <c r="D82" s="3">
        <v>3.4</v>
      </c>
      <c r="E82" s="3">
        <v>93.2</v>
      </c>
      <c r="F82" s="606"/>
      <c r="G82" s="1363" t="s">
        <v>77</v>
      </c>
      <c r="H82" s="6" t="s">
        <v>107</v>
      </c>
      <c r="I82" s="2" t="s">
        <v>14</v>
      </c>
      <c r="J82" s="3">
        <v>3.4</v>
      </c>
      <c r="K82" s="3">
        <v>93.2</v>
      </c>
      <c r="L82" s="1374"/>
    </row>
    <row r="83" spans="1:13" s="25" customFormat="1" x14ac:dyDescent="0.3">
      <c r="A83" s="5" t="s">
        <v>23</v>
      </c>
      <c r="B83" s="6" t="s">
        <v>93</v>
      </c>
      <c r="C83" s="2" t="s">
        <v>2</v>
      </c>
      <c r="D83" s="3">
        <v>60</v>
      </c>
      <c r="E83" s="3">
        <v>92</v>
      </c>
      <c r="F83" s="606"/>
      <c r="G83" s="5" t="s">
        <v>23</v>
      </c>
      <c r="H83" s="6" t="s">
        <v>93</v>
      </c>
      <c r="I83" s="2" t="s">
        <v>2</v>
      </c>
      <c r="J83" s="3">
        <v>60</v>
      </c>
      <c r="K83" s="3">
        <v>92</v>
      </c>
      <c r="L83" s="1374"/>
    </row>
    <row r="84" spans="1:13" s="8" customFormat="1" ht="18.75" customHeight="1" x14ac:dyDescent="0.3">
      <c r="A84" s="1363" t="s">
        <v>51</v>
      </c>
      <c r="B84" s="6" t="s">
        <v>80</v>
      </c>
      <c r="C84" s="2" t="s">
        <v>5</v>
      </c>
      <c r="D84" s="3">
        <v>30</v>
      </c>
      <c r="E84" s="3">
        <v>124.6</v>
      </c>
      <c r="F84" s="605"/>
      <c r="G84" s="1363" t="s">
        <v>51</v>
      </c>
      <c r="H84" s="6" t="s">
        <v>80</v>
      </c>
      <c r="I84" s="2" t="s">
        <v>5</v>
      </c>
      <c r="J84" s="3">
        <v>30</v>
      </c>
      <c r="K84" s="3">
        <v>124.6</v>
      </c>
      <c r="L84" s="1379"/>
      <c r="M84" s="25"/>
    </row>
    <row r="85" spans="1:13" s="25" customFormat="1" ht="19.5" customHeight="1" x14ac:dyDescent="0.3">
      <c r="A85" s="1363"/>
      <c r="B85" s="6"/>
      <c r="C85" s="2"/>
      <c r="D85" s="3"/>
      <c r="E85" s="3"/>
      <c r="F85" s="490"/>
      <c r="G85" s="5"/>
      <c r="H85" s="6"/>
      <c r="I85" s="2"/>
      <c r="J85" s="3"/>
      <c r="K85" s="3"/>
      <c r="L85" s="1374"/>
    </row>
    <row r="86" spans="1:13" s="25" customFormat="1" x14ac:dyDescent="0.3">
      <c r="A86" s="5"/>
      <c r="B86" s="6"/>
      <c r="C86" s="2" t="s">
        <v>128</v>
      </c>
      <c r="D86" s="3">
        <f>SUM(D79:D85)</f>
        <v>213.4</v>
      </c>
      <c r="E86" s="3">
        <f>SUM(E79:E85)</f>
        <v>644.69999999999993</v>
      </c>
      <c r="F86" s="656"/>
      <c r="G86" s="5"/>
      <c r="H86" s="6"/>
      <c r="I86" s="2" t="s">
        <v>128</v>
      </c>
      <c r="J86" s="3">
        <f>SUM(J79:J85)</f>
        <v>233.4</v>
      </c>
      <c r="K86" s="3">
        <f>SUM(K79:K85)</f>
        <v>842.38</v>
      </c>
      <c r="L86" s="1374"/>
      <c r="M86" s="21"/>
    </row>
    <row r="87" spans="1:13" s="25" customFormat="1" x14ac:dyDescent="0.3">
      <c r="A87" s="5"/>
      <c r="B87" s="6"/>
      <c r="C87" s="2"/>
      <c r="D87" s="3"/>
      <c r="E87" s="3"/>
      <c r="F87" s="656"/>
      <c r="G87" s="5"/>
      <c r="H87" s="6"/>
      <c r="I87" s="2"/>
      <c r="J87" s="3"/>
      <c r="K87" s="3"/>
      <c r="L87" s="1374"/>
    </row>
    <row r="88" spans="1:13" s="25" customFormat="1" x14ac:dyDescent="0.3">
      <c r="A88" s="28" t="s">
        <v>124</v>
      </c>
      <c r="B88" s="3" t="s">
        <v>259</v>
      </c>
      <c r="C88" s="2" t="s">
        <v>125</v>
      </c>
      <c r="D88" s="3" t="s">
        <v>126</v>
      </c>
      <c r="E88" s="3" t="s">
        <v>127</v>
      </c>
      <c r="F88" s="656"/>
      <c r="G88" s="28" t="s">
        <v>124</v>
      </c>
      <c r="H88" s="3" t="s">
        <v>247</v>
      </c>
      <c r="I88" s="2" t="s">
        <v>125</v>
      </c>
      <c r="J88" s="3" t="s">
        <v>126</v>
      </c>
      <c r="K88" s="3" t="s">
        <v>127</v>
      </c>
      <c r="L88" s="1374"/>
    </row>
    <row r="89" spans="1:13" s="25" customFormat="1" ht="18.75" customHeight="1" x14ac:dyDescent="0.3">
      <c r="A89" s="1363" t="s">
        <v>8</v>
      </c>
      <c r="B89" s="6" t="s">
        <v>91</v>
      </c>
      <c r="C89" s="2" t="s">
        <v>92</v>
      </c>
      <c r="D89" s="3">
        <v>70</v>
      </c>
      <c r="E89" s="3">
        <v>122</v>
      </c>
      <c r="F89" s="490"/>
      <c r="G89" s="1363" t="s">
        <v>8</v>
      </c>
      <c r="H89" s="6" t="s">
        <v>91</v>
      </c>
      <c r="I89" s="2" t="s">
        <v>92</v>
      </c>
      <c r="J89" s="3">
        <v>70</v>
      </c>
      <c r="K89" s="3">
        <v>122</v>
      </c>
      <c r="L89" s="1374"/>
    </row>
    <row r="90" spans="1:13" s="25" customFormat="1" ht="19.5" customHeight="1" x14ac:dyDescent="0.3">
      <c r="A90" s="5">
        <v>2</v>
      </c>
      <c r="B90" s="6" t="s">
        <v>26</v>
      </c>
      <c r="C90" s="2" t="s">
        <v>28</v>
      </c>
      <c r="D90" s="3">
        <v>60</v>
      </c>
      <c r="E90" s="3">
        <v>121.9</v>
      </c>
      <c r="F90" s="605"/>
      <c r="G90" s="5">
        <v>2</v>
      </c>
      <c r="H90" s="6" t="s">
        <v>26</v>
      </c>
      <c r="I90" s="2" t="s">
        <v>7</v>
      </c>
      <c r="J90" s="3">
        <v>85</v>
      </c>
      <c r="K90" s="3">
        <v>152.375</v>
      </c>
      <c r="L90" s="1374">
        <v>45384</v>
      </c>
    </row>
    <row r="91" spans="1:13" s="8" customFormat="1" ht="18.75" customHeight="1" x14ac:dyDescent="0.3">
      <c r="A91" s="1363" t="s">
        <v>0</v>
      </c>
      <c r="B91" s="6" t="s">
        <v>61</v>
      </c>
      <c r="C91" s="2" t="s">
        <v>17</v>
      </c>
      <c r="D91" s="3">
        <v>30</v>
      </c>
      <c r="E91" s="3">
        <v>228.14999999999998</v>
      </c>
      <c r="F91" s="605"/>
      <c r="G91" s="1363" t="s">
        <v>0</v>
      </c>
      <c r="H91" s="6" t="s">
        <v>61</v>
      </c>
      <c r="I91" s="2" t="s">
        <v>44</v>
      </c>
      <c r="J91" s="3">
        <v>35</v>
      </c>
      <c r="K91" s="3">
        <v>273.77999999999997</v>
      </c>
      <c r="L91" s="1379">
        <v>45219</v>
      </c>
      <c r="M91" s="25"/>
    </row>
    <row r="92" spans="1:13" s="50" customFormat="1" x14ac:dyDescent="0.3">
      <c r="A92" s="1363" t="s">
        <v>77</v>
      </c>
      <c r="B92" s="6" t="s">
        <v>361</v>
      </c>
      <c r="C92" s="2" t="s">
        <v>22</v>
      </c>
      <c r="D92" s="3">
        <v>24</v>
      </c>
      <c r="E92" s="3">
        <v>4.5</v>
      </c>
      <c r="F92" s="605"/>
      <c r="G92" s="1363" t="s">
        <v>77</v>
      </c>
      <c r="H92" s="6" t="s">
        <v>361</v>
      </c>
      <c r="I92" s="2" t="s">
        <v>22</v>
      </c>
      <c r="J92" s="3">
        <v>24</v>
      </c>
      <c r="K92" s="3">
        <v>4.5</v>
      </c>
      <c r="L92" s="1379"/>
      <c r="M92" s="21"/>
    </row>
    <row r="93" spans="1:13" s="25" customFormat="1" ht="19.5" customHeight="1" x14ac:dyDescent="0.3">
      <c r="A93" s="1363" t="s">
        <v>23</v>
      </c>
      <c r="B93" s="6" t="s">
        <v>144</v>
      </c>
      <c r="C93" s="2" t="s">
        <v>2</v>
      </c>
      <c r="D93" s="3">
        <v>18</v>
      </c>
      <c r="E93" s="3">
        <v>88</v>
      </c>
      <c r="F93" s="656"/>
      <c r="G93" s="1363" t="s">
        <v>23</v>
      </c>
      <c r="H93" s="6" t="s">
        <v>144</v>
      </c>
      <c r="I93" s="2" t="s">
        <v>2</v>
      </c>
      <c r="J93" s="3">
        <v>18</v>
      </c>
      <c r="K93" s="3">
        <v>88</v>
      </c>
      <c r="L93" s="1374"/>
    </row>
    <row r="94" spans="1:13" s="50" customFormat="1" x14ac:dyDescent="0.3">
      <c r="A94" s="1363" t="s">
        <v>51</v>
      </c>
      <c r="B94" s="6" t="s">
        <v>107</v>
      </c>
      <c r="C94" s="2" t="s">
        <v>14</v>
      </c>
      <c r="D94" s="3">
        <v>3.4</v>
      </c>
      <c r="E94" s="3">
        <v>93.2</v>
      </c>
      <c r="F94" s="605"/>
      <c r="G94" s="1363" t="s">
        <v>51</v>
      </c>
      <c r="H94" s="6" t="s">
        <v>107</v>
      </c>
      <c r="I94" s="2" t="s">
        <v>14</v>
      </c>
      <c r="J94" s="3">
        <v>3.4</v>
      </c>
      <c r="K94" s="3">
        <v>93.2</v>
      </c>
      <c r="L94" s="1379"/>
      <c r="M94" s="25"/>
    </row>
    <row r="95" spans="1:13" s="25" customFormat="1" ht="19.5" customHeight="1" x14ac:dyDescent="0.3">
      <c r="A95" s="1363" t="s">
        <v>15</v>
      </c>
      <c r="B95" s="6" t="s">
        <v>108</v>
      </c>
      <c r="C95" s="2" t="s">
        <v>65</v>
      </c>
      <c r="D95" s="3">
        <v>1.2</v>
      </c>
      <c r="E95" s="3">
        <v>21.5</v>
      </c>
      <c r="F95" s="656"/>
      <c r="G95" s="1363" t="s">
        <v>15</v>
      </c>
      <c r="H95" s="6" t="s">
        <v>108</v>
      </c>
      <c r="I95" s="2" t="s">
        <v>65</v>
      </c>
      <c r="J95" s="3">
        <v>1.2</v>
      </c>
      <c r="K95" s="3">
        <v>21.5</v>
      </c>
      <c r="L95" s="1374"/>
    </row>
    <row r="96" spans="1:13" s="25" customFormat="1" ht="18.75" customHeight="1" x14ac:dyDescent="0.3">
      <c r="A96" s="1363"/>
      <c r="B96" s="6"/>
      <c r="C96" s="2"/>
      <c r="D96" s="3"/>
      <c r="E96" s="3"/>
      <c r="F96" s="490"/>
      <c r="G96" s="1363"/>
      <c r="H96" s="6"/>
      <c r="I96" s="2"/>
      <c r="J96" s="3"/>
      <c r="K96" s="3"/>
      <c r="L96" s="1374"/>
    </row>
    <row r="97" spans="1:15" s="50" customFormat="1" x14ac:dyDescent="0.3">
      <c r="A97" s="5"/>
      <c r="B97" s="6"/>
      <c r="C97" s="2"/>
      <c r="D97" s="3"/>
      <c r="E97" s="3"/>
      <c r="F97" s="657"/>
      <c r="G97" s="5"/>
      <c r="H97" s="6"/>
      <c r="I97" s="2"/>
      <c r="J97" s="3"/>
      <c r="K97" s="3"/>
      <c r="L97" s="1377"/>
      <c r="M97" s="25"/>
    </row>
    <row r="98" spans="1:15" s="25" customFormat="1" x14ac:dyDescent="0.3">
      <c r="A98" s="1363"/>
      <c r="B98" s="6"/>
      <c r="C98" s="2" t="s">
        <v>128</v>
      </c>
      <c r="D98" s="3">
        <f>SUM(D89:D97)</f>
        <v>206.6</v>
      </c>
      <c r="E98" s="3">
        <f>SUM(E89:E97)</f>
        <v>679.25</v>
      </c>
      <c r="F98" s="658"/>
      <c r="G98" s="1363"/>
      <c r="H98" s="6"/>
      <c r="I98" s="2" t="s">
        <v>128</v>
      </c>
      <c r="J98" s="3">
        <f>SUM(J89:J97)</f>
        <v>236.6</v>
      </c>
      <c r="K98" s="3">
        <f>SUM(K89:K97)</f>
        <v>755.35500000000002</v>
      </c>
      <c r="L98" s="1374"/>
      <c r="M98" s="21"/>
    </row>
    <row r="99" spans="1:15" s="25" customFormat="1" x14ac:dyDescent="0.3">
      <c r="A99" s="5"/>
      <c r="B99" s="6"/>
      <c r="C99" s="2"/>
      <c r="D99" s="3"/>
      <c r="E99" s="3"/>
      <c r="F99" s="656"/>
      <c r="G99" s="5"/>
      <c r="H99" s="6"/>
      <c r="I99" s="2"/>
      <c r="J99" s="3"/>
      <c r="K99" s="3"/>
      <c r="L99" s="1374"/>
    </row>
    <row r="100" spans="1:15" s="25" customFormat="1" x14ac:dyDescent="0.3">
      <c r="A100" s="1363"/>
      <c r="B100" s="6"/>
      <c r="C100" s="2" t="s">
        <v>136</v>
      </c>
      <c r="D100" s="3">
        <f>+D98+D86</f>
        <v>420</v>
      </c>
      <c r="E100" s="3">
        <f>+E98+E86</f>
        <v>1323.9499999999998</v>
      </c>
      <c r="F100" s="659"/>
      <c r="G100" s="3"/>
      <c r="H100" s="3"/>
      <c r="I100" s="3" t="s">
        <v>136</v>
      </c>
      <c r="J100" s="3">
        <f>+J98+J86</f>
        <v>470</v>
      </c>
      <c r="K100" s="3">
        <f>+K98+K86</f>
        <v>1597.7350000000001</v>
      </c>
      <c r="L100" s="1374"/>
    </row>
    <row r="101" spans="1:15" s="25" customFormat="1" x14ac:dyDescent="0.3">
      <c r="A101" s="461"/>
      <c r="B101" s="461"/>
      <c r="C101" s="461"/>
      <c r="D101" s="461"/>
      <c r="E101" s="461"/>
      <c r="F101" s="660"/>
      <c r="G101" s="36"/>
      <c r="H101" s="463"/>
      <c r="I101" s="463"/>
      <c r="J101" s="463"/>
      <c r="K101" s="463"/>
      <c r="L101" s="1374"/>
    </row>
    <row r="102" spans="1:15" s="25" customFormat="1" x14ac:dyDescent="0.3">
      <c r="A102" s="461"/>
      <c r="B102" s="461"/>
      <c r="C102" s="461"/>
      <c r="D102" s="899"/>
      <c r="E102" s="899"/>
      <c r="F102" s="846"/>
      <c r="G102" s="897"/>
      <c r="H102" s="898"/>
      <c r="I102" s="463"/>
      <c r="J102" s="463"/>
      <c r="K102" s="463"/>
      <c r="L102" s="1374"/>
    </row>
    <row r="103" spans="1:15" s="25" customFormat="1" ht="21" customHeight="1" x14ac:dyDescent="0.3">
      <c r="A103" s="461"/>
      <c r="B103" s="36"/>
      <c r="C103" s="462"/>
      <c r="D103" s="898"/>
      <c r="E103" s="898"/>
      <c r="F103" s="847"/>
      <c r="G103" s="898"/>
      <c r="H103" s="898"/>
      <c r="I103" s="463"/>
      <c r="J103" s="463"/>
      <c r="K103" s="463"/>
      <c r="L103" s="1374"/>
    </row>
    <row r="104" spans="1:15" s="25" customFormat="1" ht="24" customHeight="1" x14ac:dyDescent="0.3">
      <c r="B104" s="37" t="s">
        <v>130</v>
      </c>
      <c r="D104" s="1356" t="s">
        <v>131</v>
      </c>
      <c r="E104" s="849"/>
      <c r="F104" s="855"/>
      <c r="G104" s="848"/>
      <c r="H104" s="1340" t="s">
        <v>130</v>
      </c>
      <c r="J104" s="94" t="s">
        <v>131</v>
      </c>
      <c r="K104" s="20"/>
      <c r="L104" s="1374"/>
      <c r="M104" s="21"/>
    </row>
    <row r="105" spans="1:15" s="25" customFormat="1" ht="51.75" customHeight="1" x14ac:dyDescent="0.3">
      <c r="B105" s="38" t="s">
        <v>132</v>
      </c>
      <c r="D105" s="38" t="s">
        <v>140</v>
      </c>
      <c r="E105" s="39"/>
      <c r="F105" s="606"/>
      <c r="H105" s="38" t="s">
        <v>139</v>
      </c>
      <c r="J105" s="38" t="s">
        <v>140</v>
      </c>
      <c r="K105" s="39"/>
      <c r="L105" s="1374"/>
    </row>
    <row r="106" spans="1:15" s="25" customFormat="1" ht="18.75" customHeight="1" x14ac:dyDescent="0.3">
      <c r="B106" s="20"/>
      <c r="C106" s="20"/>
      <c r="D106" s="20"/>
      <c r="E106" s="20"/>
      <c r="F106" s="656"/>
      <c r="H106" s="20"/>
      <c r="I106" s="20"/>
      <c r="J106" s="20"/>
      <c r="K106" s="20"/>
      <c r="L106" s="1374"/>
    </row>
    <row r="107" spans="1:15" s="419" customFormat="1" x14ac:dyDescent="0.3">
      <c r="B107" s="456"/>
      <c r="C107" s="456"/>
      <c r="D107" s="456"/>
      <c r="E107" s="456"/>
      <c r="F107" s="670"/>
      <c r="H107" s="456"/>
      <c r="I107" s="456"/>
      <c r="J107" s="456"/>
      <c r="K107" s="456"/>
      <c r="L107" s="1381"/>
      <c r="M107" s="25"/>
    </row>
    <row r="108" spans="1:15" s="25" customFormat="1" ht="23.25" customHeight="1" x14ac:dyDescent="0.3">
      <c r="B108" s="38"/>
      <c r="D108" s="38"/>
      <c r="E108" s="39"/>
      <c r="F108" s="606"/>
      <c r="G108" s="38"/>
      <c r="I108" s="38"/>
      <c r="J108" s="39"/>
      <c r="K108" s="38"/>
      <c r="L108" s="1374"/>
    </row>
    <row r="109" spans="1:15" s="25" customFormat="1" ht="18.75" customHeight="1" x14ac:dyDescent="0.3">
      <c r="A109" s="22" t="s">
        <v>115</v>
      </c>
      <c r="B109" s="22"/>
      <c r="C109" s="20"/>
      <c r="D109" s="20"/>
      <c r="E109" s="20"/>
      <c r="F109" s="656"/>
      <c r="G109" s="22" t="s">
        <v>115</v>
      </c>
      <c r="H109" s="20"/>
      <c r="I109" s="20"/>
      <c r="J109" s="20"/>
      <c r="K109" s="20"/>
      <c r="L109" s="1374"/>
    </row>
    <row r="110" spans="1:15" s="25" customFormat="1" ht="18.75" customHeight="1" x14ac:dyDescent="0.3">
      <c r="A110" s="22" t="s">
        <v>137</v>
      </c>
      <c r="B110" s="22"/>
      <c r="C110" s="20"/>
      <c r="D110" s="20"/>
      <c r="E110" s="20"/>
      <c r="F110" s="606"/>
      <c r="G110" s="22" t="s">
        <v>138</v>
      </c>
      <c r="H110" s="20"/>
      <c r="I110" s="20"/>
      <c r="J110" s="20"/>
      <c r="K110" s="20"/>
      <c r="L110" s="1374"/>
      <c r="M110" s="21"/>
    </row>
    <row r="111" spans="1:15" s="25" customFormat="1" ht="18.75" customHeight="1" x14ac:dyDescent="0.3">
      <c r="B111" s="20"/>
      <c r="C111" s="20"/>
      <c r="D111" s="20"/>
      <c r="E111" s="20"/>
      <c r="F111" s="606"/>
      <c r="H111" s="20"/>
      <c r="I111" s="20"/>
      <c r="J111" s="20"/>
      <c r="K111" s="20"/>
      <c r="L111" s="1374"/>
    </row>
    <row r="112" spans="1:15" s="25" customFormat="1" ht="18.75" customHeight="1" x14ac:dyDescent="0.3">
      <c r="B112" s="20"/>
      <c r="C112" s="20"/>
      <c r="E112" s="603" t="s">
        <v>116</v>
      </c>
      <c r="F112" s="606"/>
      <c r="H112" s="20"/>
      <c r="I112" s="20"/>
      <c r="K112" s="603" t="s">
        <v>116</v>
      </c>
      <c r="L112" s="1380"/>
      <c r="N112" s="603"/>
      <c r="O112" s="603"/>
    </row>
    <row r="113" spans="1:15" s="25" customFormat="1" ht="18.75" customHeight="1" x14ac:dyDescent="0.3">
      <c r="B113" s="20"/>
      <c r="C113" s="20"/>
      <c r="E113" s="603" t="s">
        <v>134</v>
      </c>
      <c r="F113" s="606"/>
      <c r="H113" s="20"/>
      <c r="I113" s="20"/>
      <c r="K113" s="603" t="s">
        <v>134</v>
      </c>
      <c r="L113" s="1380"/>
      <c r="N113" s="603"/>
      <c r="O113" s="603"/>
    </row>
    <row r="114" spans="1:15" s="25" customFormat="1" ht="18.75" customHeight="1" x14ac:dyDescent="0.3">
      <c r="B114" s="20"/>
      <c r="C114" s="20"/>
      <c r="E114" s="603" t="s">
        <v>117</v>
      </c>
      <c r="F114" s="606"/>
      <c r="H114" s="20"/>
      <c r="I114" s="20"/>
      <c r="K114" s="603" t="s">
        <v>117</v>
      </c>
      <c r="L114" s="1380"/>
      <c r="N114" s="603"/>
      <c r="O114" s="603"/>
    </row>
    <row r="115" spans="1:15" s="25" customFormat="1" ht="18.75" customHeight="1" x14ac:dyDescent="0.3">
      <c r="B115" s="20"/>
      <c r="C115" s="20"/>
      <c r="E115" s="603" t="s">
        <v>417</v>
      </c>
      <c r="F115" s="606"/>
      <c r="H115" s="20"/>
      <c r="I115" s="20"/>
      <c r="K115" s="603" t="s">
        <v>417</v>
      </c>
      <c r="L115" s="1380"/>
      <c r="N115" s="603"/>
      <c r="O115" s="603"/>
    </row>
    <row r="116" spans="1:15" s="25" customFormat="1" ht="18.75" customHeight="1" x14ac:dyDescent="0.3">
      <c r="B116" s="20"/>
      <c r="C116" s="20"/>
      <c r="D116" s="20"/>
      <c r="E116" s="20"/>
      <c r="F116" s="656"/>
      <c r="H116" s="20"/>
      <c r="I116" s="20"/>
      <c r="J116" s="20"/>
      <c r="K116" s="20"/>
      <c r="L116" s="1374"/>
      <c r="M116" s="21"/>
    </row>
    <row r="117" spans="1:15" s="25" customFormat="1" ht="18.75" customHeight="1" x14ac:dyDescent="0.3">
      <c r="B117" s="1059" t="s">
        <v>486</v>
      </c>
      <c r="C117" s="20"/>
      <c r="D117" s="20"/>
      <c r="E117" s="20"/>
      <c r="F117" s="656"/>
      <c r="H117" s="20"/>
      <c r="I117" s="20"/>
      <c r="J117" s="20"/>
      <c r="K117" s="20"/>
      <c r="L117" s="1374"/>
    </row>
    <row r="118" spans="1:15" s="25" customFormat="1" ht="18.75" customHeight="1" x14ac:dyDescent="0.3">
      <c r="B118" s="20"/>
      <c r="C118" s="20"/>
      <c r="D118" s="20"/>
      <c r="E118" s="20"/>
      <c r="F118" s="656"/>
      <c r="H118" s="20"/>
      <c r="I118" s="20"/>
      <c r="J118" s="20"/>
      <c r="K118" s="20"/>
      <c r="L118" s="1374"/>
    </row>
    <row r="119" spans="1:15" s="25" customFormat="1" ht="18.75" customHeight="1" x14ac:dyDescent="0.3">
      <c r="B119" s="1612" t="s">
        <v>119</v>
      </c>
      <c r="C119" s="1612"/>
      <c r="D119" s="1612"/>
      <c r="E119" s="26"/>
      <c r="F119" s="606"/>
      <c r="H119" s="1612" t="s">
        <v>119</v>
      </c>
      <c r="I119" s="1612"/>
      <c r="J119" s="1612"/>
      <c r="K119" s="26"/>
      <c r="L119" s="1374"/>
    </row>
    <row r="120" spans="1:15" s="25" customFormat="1" ht="18.75" customHeight="1" x14ac:dyDescent="0.3">
      <c r="B120" s="1610">
        <v>45568</v>
      </c>
      <c r="C120" s="1610"/>
      <c r="D120" s="1610"/>
      <c r="E120" s="27"/>
      <c r="F120" s="606"/>
      <c r="H120" s="1610">
        <f>B120</f>
        <v>45568</v>
      </c>
      <c r="I120" s="1610"/>
      <c r="J120" s="1610"/>
      <c r="K120" s="27"/>
      <c r="L120" s="1374"/>
    </row>
    <row r="121" spans="1:15" s="25" customFormat="1" ht="18.75" customHeight="1" x14ac:dyDescent="0.3">
      <c r="B121" s="20"/>
      <c r="C121" s="20"/>
      <c r="D121" s="20"/>
      <c r="E121" s="27"/>
      <c r="F121" s="606"/>
      <c r="H121" s="20"/>
      <c r="I121" s="20"/>
      <c r="J121" s="20"/>
      <c r="K121" s="27"/>
      <c r="L121" s="1374"/>
    </row>
    <row r="122" spans="1:15" s="25" customFormat="1" ht="18.75" customHeight="1" x14ac:dyDescent="0.3">
      <c r="B122" s="1362"/>
      <c r="C122" s="20"/>
      <c r="D122" s="20"/>
      <c r="E122" s="27"/>
      <c r="F122" s="606"/>
      <c r="H122" s="1362"/>
      <c r="I122" s="20"/>
      <c r="J122" s="20"/>
      <c r="K122" s="27"/>
      <c r="L122" s="1374"/>
      <c r="M122" s="21"/>
    </row>
    <row r="123" spans="1:15" s="25" customFormat="1" ht="18.75" customHeight="1" x14ac:dyDescent="0.3">
      <c r="A123" s="28" t="s">
        <v>120</v>
      </c>
      <c r="B123" s="29" t="s">
        <v>121</v>
      </c>
      <c r="C123" s="1611" t="s">
        <v>122</v>
      </c>
      <c r="D123" s="1611"/>
      <c r="E123" s="1611"/>
      <c r="F123" s="606"/>
      <c r="G123" s="28" t="s">
        <v>120</v>
      </c>
      <c r="H123" s="29" t="s">
        <v>121</v>
      </c>
      <c r="I123" s="1611" t="s">
        <v>123</v>
      </c>
      <c r="J123" s="1611"/>
      <c r="K123" s="1611"/>
      <c r="L123" s="1374"/>
    </row>
    <row r="124" spans="1:15" s="25" customFormat="1" ht="18.75" customHeight="1" x14ac:dyDescent="0.3">
      <c r="A124" s="28" t="s">
        <v>124</v>
      </c>
      <c r="B124" s="28" t="s">
        <v>265</v>
      </c>
      <c r="C124" s="29" t="s">
        <v>125</v>
      </c>
      <c r="D124" s="1363" t="s">
        <v>126</v>
      </c>
      <c r="E124" s="1363" t="s">
        <v>127</v>
      </c>
      <c r="F124" s="606"/>
      <c r="G124" s="28" t="s">
        <v>124</v>
      </c>
      <c r="H124" s="28" t="s">
        <v>265</v>
      </c>
      <c r="I124" s="29" t="s">
        <v>125</v>
      </c>
      <c r="J124" s="1363" t="s">
        <v>126</v>
      </c>
      <c r="K124" s="1363" t="s">
        <v>127</v>
      </c>
      <c r="L124" s="1374"/>
    </row>
    <row r="125" spans="1:15" s="4" customFormat="1" ht="18.75" customHeight="1" x14ac:dyDescent="0.3">
      <c r="A125" s="5" t="s">
        <v>8</v>
      </c>
      <c r="B125" s="6" t="s">
        <v>58</v>
      </c>
      <c r="C125" s="2" t="s">
        <v>199</v>
      </c>
      <c r="D125" s="3">
        <v>70</v>
      </c>
      <c r="E125" s="3">
        <v>320.60000000000002</v>
      </c>
      <c r="F125" s="490"/>
      <c r="G125" s="5" t="s">
        <v>8</v>
      </c>
      <c r="H125" s="6" t="s">
        <v>58</v>
      </c>
      <c r="I125" s="2" t="s">
        <v>222</v>
      </c>
      <c r="J125" s="3">
        <v>80</v>
      </c>
      <c r="K125" s="3">
        <v>368.69</v>
      </c>
      <c r="L125" s="1375"/>
      <c r="M125" s="25"/>
    </row>
    <row r="126" spans="1:15" s="4" customFormat="1" ht="18.75" customHeight="1" x14ac:dyDescent="0.3">
      <c r="A126" s="5" t="s">
        <v>3</v>
      </c>
      <c r="B126" s="6" t="s">
        <v>361</v>
      </c>
      <c r="C126" s="2" t="s">
        <v>22</v>
      </c>
      <c r="D126" s="3">
        <v>24</v>
      </c>
      <c r="E126" s="3">
        <v>4.5</v>
      </c>
      <c r="F126" s="490"/>
      <c r="G126" s="5" t="s">
        <v>3</v>
      </c>
      <c r="H126" s="6" t="s">
        <v>361</v>
      </c>
      <c r="I126" s="2" t="s">
        <v>22</v>
      </c>
      <c r="J126" s="3">
        <v>24</v>
      </c>
      <c r="K126" s="3">
        <v>4.5</v>
      </c>
      <c r="L126" s="1375"/>
      <c r="M126" s="25"/>
    </row>
    <row r="127" spans="1:15" s="25" customFormat="1" x14ac:dyDescent="0.3">
      <c r="A127" s="5">
        <v>3</v>
      </c>
      <c r="B127" s="6" t="s">
        <v>114</v>
      </c>
      <c r="C127" s="2" t="s">
        <v>2</v>
      </c>
      <c r="D127" s="3">
        <v>6</v>
      </c>
      <c r="E127" s="3">
        <v>28</v>
      </c>
      <c r="F127" s="606"/>
      <c r="G127" s="5">
        <v>3</v>
      </c>
      <c r="H127" s="6" t="s">
        <v>114</v>
      </c>
      <c r="I127" s="2" t="s">
        <v>2</v>
      </c>
      <c r="J127" s="3">
        <v>6</v>
      </c>
      <c r="K127" s="3">
        <v>28</v>
      </c>
      <c r="L127" s="1374"/>
    </row>
    <row r="128" spans="1:15" s="50" customFormat="1" x14ac:dyDescent="0.3">
      <c r="A128" s="1363" t="s">
        <v>77</v>
      </c>
      <c r="B128" s="6" t="s">
        <v>93</v>
      </c>
      <c r="C128" s="2" t="s">
        <v>2</v>
      </c>
      <c r="D128" s="3">
        <v>60</v>
      </c>
      <c r="E128" s="3">
        <v>92</v>
      </c>
      <c r="F128" s="605"/>
      <c r="G128" s="1363" t="s">
        <v>77</v>
      </c>
      <c r="H128" s="6" t="s">
        <v>93</v>
      </c>
      <c r="I128" s="2" t="s">
        <v>2</v>
      </c>
      <c r="J128" s="3">
        <v>60</v>
      </c>
      <c r="K128" s="3">
        <v>92</v>
      </c>
      <c r="L128" s="1379"/>
      <c r="M128" s="21"/>
    </row>
    <row r="129" spans="1:13" s="50" customFormat="1" x14ac:dyDescent="0.3">
      <c r="A129" s="1363" t="s">
        <v>23</v>
      </c>
      <c r="B129" s="6" t="s">
        <v>483</v>
      </c>
      <c r="C129" s="2" t="s">
        <v>5</v>
      </c>
      <c r="D129" s="3">
        <v>30</v>
      </c>
      <c r="E129" s="3">
        <v>117.75</v>
      </c>
      <c r="F129" s="605"/>
      <c r="G129" s="1363" t="s">
        <v>23</v>
      </c>
      <c r="H129" s="6" t="s">
        <v>483</v>
      </c>
      <c r="I129" s="2" t="s">
        <v>5</v>
      </c>
      <c r="J129" s="3">
        <v>30</v>
      </c>
      <c r="K129" s="3">
        <v>117.75</v>
      </c>
      <c r="L129" s="1379"/>
      <c r="M129" s="21"/>
    </row>
    <row r="130" spans="1:13" s="8" customFormat="1" ht="18.75" customHeight="1" x14ac:dyDescent="0.3">
      <c r="A130" s="1363"/>
      <c r="B130" s="6"/>
      <c r="C130" s="2"/>
      <c r="D130" s="3"/>
      <c r="E130" s="3"/>
      <c r="F130" s="605"/>
      <c r="G130" s="1363"/>
      <c r="H130" s="6"/>
      <c r="I130" s="2"/>
      <c r="J130" s="3"/>
      <c r="K130" s="3"/>
      <c r="L130" s="1379"/>
      <c r="M130" s="25"/>
    </row>
    <row r="131" spans="1:13" s="25" customFormat="1" x14ac:dyDescent="0.3">
      <c r="A131" s="1363"/>
      <c r="B131" s="6"/>
      <c r="C131" s="2"/>
      <c r="D131" s="3"/>
      <c r="E131" s="3"/>
      <c r="F131" s="606"/>
      <c r="G131" s="1363"/>
      <c r="H131" s="6"/>
      <c r="I131" s="2"/>
      <c r="J131" s="3"/>
      <c r="K131" s="3"/>
      <c r="L131" s="1374"/>
    </row>
    <row r="132" spans="1:13" s="8" customFormat="1" ht="18.75" customHeight="1" x14ac:dyDescent="0.3">
      <c r="A132" s="1363"/>
      <c r="B132" s="6"/>
      <c r="C132" s="2"/>
      <c r="D132" s="3"/>
      <c r="E132" s="3"/>
      <c r="F132" s="605"/>
      <c r="G132" s="1363"/>
      <c r="H132" s="6"/>
      <c r="I132" s="2"/>
      <c r="J132" s="3"/>
      <c r="K132" s="3"/>
      <c r="L132" s="1379"/>
      <c r="M132" s="25"/>
    </row>
    <row r="133" spans="1:13" s="25" customFormat="1" ht="19.5" customHeight="1" x14ac:dyDescent="0.3">
      <c r="A133" s="1363"/>
      <c r="B133" s="6"/>
      <c r="C133" s="2"/>
      <c r="D133" s="3"/>
      <c r="E133" s="3"/>
      <c r="F133" s="490"/>
      <c r="G133" s="5"/>
      <c r="H133" s="6"/>
      <c r="I133" s="2"/>
      <c r="J133" s="3"/>
      <c r="K133" s="3"/>
      <c r="L133" s="1374"/>
    </row>
    <row r="134" spans="1:13" s="25" customFormat="1" x14ac:dyDescent="0.3">
      <c r="A134" s="5"/>
      <c r="B134" s="6"/>
      <c r="C134" s="2" t="s">
        <v>128</v>
      </c>
      <c r="D134" s="3">
        <f>SUM(D125:D133)</f>
        <v>190</v>
      </c>
      <c r="E134" s="3">
        <f>SUM(E125:E133)</f>
        <v>562.85</v>
      </c>
      <c r="F134" s="656"/>
      <c r="G134" s="5"/>
      <c r="H134" s="6"/>
      <c r="I134" s="2" t="s">
        <v>128</v>
      </c>
      <c r="J134" s="3">
        <f>SUM(J125:J133)</f>
        <v>200</v>
      </c>
      <c r="K134" s="3">
        <f>SUM(K125:K133)</f>
        <v>610.94000000000005</v>
      </c>
      <c r="L134" s="1374"/>
      <c r="M134" s="21"/>
    </row>
    <row r="135" spans="1:13" s="25" customFormat="1" x14ac:dyDescent="0.3">
      <c r="A135" s="5"/>
      <c r="B135" s="6"/>
      <c r="C135" s="2"/>
      <c r="D135" s="3"/>
      <c r="E135" s="3"/>
      <c r="F135" s="656"/>
      <c r="G135" s="5"/>
      <c r="H135" s="6"/>
      <c r="I135" s="2"/>
      <c r="J135" s="3"/>
      <c r="K135" s="3"/>
      <c r="L135" s="1374"/>
    </row>
    <row r="136" spans="1:13" s="25" customFormat="1" x14ac:dyDescent="0.3">
      <c r="A136" s="28" t="s">
        <v>124</v>
      </c>
      <c r="B136" s="3" t="s">
        <v>259</v>
      </c>
      <c r="C136" s="2" t="s">
        <v>125</v>
      </c>
      <c r="D136" s="3" t="s">
        <v>126</v>
      </c>
      <c r="E136" s="3" t="s">
        <v>127</v>
      </c>
      <c r="F136" s="656"/>
      <c r="G136" s="28" t="s">
        <v>124</v>
      </c>
      <c r="H136" s="3" t="s">
        <v>247</v>
      </c>
      <c r="I136" s="2" t="s">
        <v>125</v>
      </c>
      <c r="J136" s="3" t="s">
        <v>126</v>
      </c>
      <c r="K136" s="3" t="s">
        <v>127</v>
      </c>
      <c r="L136" s="1374"/>
    </row>
    <row r="137" spans="1:13" s="25" customFormat="1" ht="18.75" customHeight="1" x14ac:dyDescent="0.3">
      <c r="A137" s="1363" t="s">
        <v>8</v>
      </c>
      <c r="B137" s="6" t="s">
        <v>474</v>
      </c>
      <c r="C137" s="2" t="s">
        <v>9</v>
      </c>
      <c r="D137" s="3">
        <v>70</v>
      </c>
      <c r="E137" s="3">
        <v>132</v>
      </c>
      <c r="F137" s="490"/>
      <c r="G137" s="1363" t="s">
        <v>8</v>
      </c>
      <c r="H137" s="6" t="s">
        <v>474</v>
      </c>
      <c r="I137" s="2" t="s">
        <v>9</v>
      </c>
      <c r="J137" s="3">
        <v>70</v>
      </c>
      <c r="K137" s="3">
        <v>132</v>
      </c>
      <c r="L137" s="1374"/>
    </row>
    <row r="138" spans="1:13" s="25" customFormat="1" ht="19.5" customHeight="1" x14ac:dyDescent="0.3">
      <c r="A138" s="5">
        <v>2</v>
      </c>
      <c r="B138" s="6" t="s">
        <v>56</v>
      </c>
      <c r="C138" s="2" t="s">
        <v>7</v>
      </c>
      <c r="D138" s="3">
        <v>50</v>
      </c>
      <c r="E138" s="3">
        <v>252.125</v>
      </c>
      <c r="F138" s="605"/>
      <c r="G138" s="5">
        <v>2</v>
      </c>
      <c r="H138" s="6" t="s">
        <v>56</v>
      </c>
      <c r="I138" s="2" t="s">
        <v>7</v>
      </c>
      <c r="J138" s="3">
        <v>50</v>
      </c>
      <c r="K138" s="3">
        <v>252.125</v>
      </c>
      <c r="L138" s="1374"/>
    </row>
    <row r="139" spans="1:13" s="25" customFormat="1" x14ac:dyDescent="0.3">
      <c r="A139" s="5">
        <v>3</v>
      </c>
      <c r="B139" s="6" t="s">
        <v>43</v>
      </c>
      <c r="C139" s="2" t="s">
        <v>17</v>
      </c>
      <c r="D139" s="3">
        <v>41</v>
      </c>
      <c r="E139" s="3">
        <v>242.70999999999998</v>
      </c>
      <c r="F139" s="606"/>
      <c r="G139" s="5">
        <v>3</v>
      </c>
      <c r="H139" s="6" t="s">
        <v>43</v>
      </c>
      <c r="I139" s="2" t="s">
        <v>44</v>
      </c>
      <c r="J139" s="3">
        <v>50</v>
      </c>
      <c r="K139" s="3">
        <v>298.71999999999997</v>
      </c>
      <c r="L139" s="1374">
        <v>45551</v>
      </c>
    </row>
    <row r="140" spans="1:13" s="420" customFormat="1" x14ac:dyDescent="0.3">
      <c r="A140" s="1363" t="s">
        <v>77</v>
      </c>
      <c r="B140" s="6" t="s">
        <v>361</v>
      </c>
      <c r="C140" s="2" t="s">
        <v>14</v>
      </c>
      <c r="D140" s="3">
        <v>32</v>
      </c>
      <c r="E140" s="3">
        <v>6</v>
      </c>
      <c r="F140" s="607"/>
      <c r="G140" s="1363" t="s">
        <v>77</v>
      </c>
      <c r="H140" s="6" t="s">
        <v>361</v>
      </c>
      <c r="I140" s="2" t="s">
        <v>14</v>
      </c>
      <c r="J140" s="3">
        <v>32</v>
      </c>
      <c r="K140" s="3">
        <v>6</v>
      </c>
      <c r="L140" s="1376"/>
      <c r="M140" s="21"/>
    </row>
    <row r="141" spans="1:13" s="50" customFormat="1" x14ac:dyDescent="0.3">
      <c r="A141" s="1363" t="s">
        <v>23</v>
      </c>
      <c r="B141" s="6" t="s">
        <v>113</v>
      </c>
      <c r="C141" s="2" t="s">
        <v>2</v>
      </c>
      <c r="D141" s="3">
        <v>15</v>
      </c>
      <c r="E141" s="3">
        <v>94.2</v>
      </c>
      <c r="F141" s="656"/>
      <c r="G141" s="1363" t="s">
        <v>23</v>
      </c>
      <c r="H141" s="6" t="s">
        <v>113</v>
      </c>
      <c r="I141" s="2" t="s">
        <v>2</v>
      </c>
      <c r="J141" s="3">
        <v>15</v>
      </c>
      <c r="K141" s="3">
        <v>94.2</v>
      </c>
      <c r="L141" s="1379"/>
      <c r="M141" s="25"/>
    </row>
    <row r="142" spans="1:13" s="50" customFormat="1" x14ac:dyDescent="0.3">
      <c r="A142" s="1363" t="s">
        <v>51</v>
      </c>
      <c r="B142" s="6" t="s">
        <v>107</v>
      </c>
      <c r="C142" s="2" t="s">
        <v>14</v>
      </c>
      <c r="D142" s="3">
        <v>3.4</v>
      </c>
      <c r="E142" s="3">
        <v>93.2</v>
      </c>
      <c r="F142" s="605"/>
      <c r="G142" s="1363" t="s">
        <v>51</v>
      </c>
      <c r="H142" s="6" t="s">
        <v>107</v>
      </c>
      <c r="I142" s="2" t="s">
        <v>14</v>
      </c>
      <c r="J142" s="3">
        <v>3.4</v>
      </c>
      <c r="K142" s="3">
        <v>93.2</v>
      </c>
      <c r="L142" s="1379"/>
      <c r="M142" s="25"/>
    </row>
    <row r="143" spans="1:13" s="25" customFormat="1" ht="19.5" customHeight="1" x14ac:dyDescent="0.3">
      <c r="A143" s="1363" t="s">
        <v>15</v>
      </c>
      <c r="B143" s="6" t="s">
        <v>108</v>
      </c>
      <c r="C143" s="2" t="s">
        <v>65</v>
      </c>
      <c r="D143" s="3">
        <v>1.2</v>
      </c>
      <c r="E143" s="3">
        <v>21.5</v>
      </c>
      <c r="F143" s="656"/>
      <c r="G143" s="1363" t="s">
        <v>15</v>
      </c>
      <c r="H143" s="6" t="s">
        <v>108</v>
      </c>
      <c r="I143" s="2" t="s">
        <v>65</v>
      </c>
      <c r="J143" s="3">
        <v>1.2</v>
      </c>
      <c r="K143" s="3">
        <v>21.5</v>
      </c>
      <c r="L143" s="1374"/>
    </row>
    <row r="144" spans="1:13" s="25" customFormat="1" ht="18.75" customHeight="1" x14ac:dyDescent="0.3">
      <c r="A144" s="1363"/>
      <c r="B144" s="6"/>
      <c r="C144" s="2"/>
      <c r="D144" s="3"/>
      <c r="E144" s="3"/>
      <c r="F144" s="490"/>
      <c r="G144" s="1363"/>
      <c r="H144" s="6"/>
      <c r="I144" s="2"/>
      <c r="J144" s="3"/>
      <c r="K144" s="3"/>
      <c r="L144" s="1374"/>
    </row>
    <row r="145" spans="1:13" s="50" customFormat="1" x14ac:dyDescent="0.3">
      <c r="A145" s="5"/>
      <c r="B145" s="6"/>
      <c r="C145" s="2"/>
      <c r="D145" s="3"/>
      <c r="E145" s="3"/>
      <c r="F145" s="657"/>
      <c r="G145" s="5"/>
      <c r="H145" s="6"/>
      <c r="I145" s="2"/>
      <c r="J145" s="3"/>
      <c r="K145" s="3"/>
      <c r="L145" s="1377"/>
      <c r="M145" s="25"/>
    </row>
    <row r="146" spans="1:13" s="25" customFormat="1" x14ac:dyDescent="0.3">
      <c r="A146" s="1363"/>
      <c r="B146" s="6"/>
      <c r="C146" s="2" t="s">
        <v>128</v>
      </c>
      <c r="D146" s="3">
        <f>SUM(D137:D145)</f>
        <v>212.6</v>
      </c>
      <c r="E146" s="3">
        <f>SUM(E137:E145)</f>
        <v>841.73500000000013</v>
      </c>
      <c r="F146" s="658"/>
      <c r="G146" s="1363"/>
      <c r="H146" s="6"/>
      <c r="I146" s="2" t="s">
        <v>128</v>
      </c>
      <c r="J146" s="3">
        <f>SUM(J137:J145)</f>
        <v>221.6</v>
      </c>
      <c r="K146" s="3">
        <f>SUM(K137:K145)</f>
        <v>897.74500000000012</v>
      </c>
      <c r="L146" s="1374"/>
      <c r="M146" s="21"/>
    </row>
    <row r="147" spans="1:13" s="25" customFormat="1" x14ac:dyDescent="0.3">
      <c r="A147" s="5"/>
      <c r="B147" s="6"/>
      <c r="C147" s="2"/>
      <c r="D147" s="3"/>
      <c r="E147" s="3"/>
      <c r="F147" s="656"/>
      <c r="G147" s="5"/>
      <c r="H147" s="6"/>
      <c r="I147" s="2"/>
      <c r="J147" s="3"/>
      <c r="K147" s="3"/>
      <c r="L147" s="1374"/>
    </row>
    <row r="148" spans="1:13" s="25" customFormat="1" x14ac:dyDescent="0.3">
      <c r="A148" s="1363"/>
      <c r="B148" s="6"/>
      <c r="C148" s="2" t="s">
        <v>136</v>
      </c>
      <c r="D148" s="3">
        <f>+D146+D134</f>
        <v>402.6</v>
      </c>
      <c r="E148" s="3">
        <f>+E146+E134</f>
        <v>1404.585</v>
      </c>
      <c r="F148" s="659"/>
      <c r="G148" s="3"/>
      <c r="H148" s="3"/>
      <c r="I148" s="3" t="s">
        <v>136</v>
      </c>
      <c r="J148" s="3">
        <f>+J146+J134</f>
        <v>421.6</v>
      </c>
      <c r="K148" s="3">
        <f>+K146+K134</f>
        <v>1508.6850000000002</v>
      </c>
      <c r="L148" s="1374"/>
    </row>
    <row r="149" spans="1:13" s="25" customFormat="1" x14ac:dyDescent="0.3">
      <c r="A149" s="461"/>
      <c r="B149" s="461"/>
      <c r="C149" s="461"/>
      <c r="D149" s="461"/>
      <c r="E149" s="461"/>
      <c r="F149" s="660"/>
      <c r="G149" s="36"/>
      <c r="H149" s="463"/>
      <c r="I149" s="463"/>
      <c r="J149" s="463"/>
      <c r="K149" s="463"/>
      <c r="L149" s="1374"/>
    </row>
    <row r="150" spans="1:13" s="25" customFormat="1" x14ac:dyDescent="0.3">
      <c r="A150" s="461"/>
      <c r="B150" s="461"/>
      <c r="C150" s="461"/>
      <c r="D150" s="899"/>
      <c r="E150" s="899"/>
      <c r="F150" s="846"/>
      <c r="G150" s="897"/>
      <c r="H150" s="898"/>
      <c r="I150" s="463"/>
      <c r="J150" s="463"/>
      <c r="K150" s="463"/>
      <c r="L150" s="1374"/>
    </row>
    <row r="151" spans="1:13" s="25" customFormat="1" ht="21" customHeight="1" x14ac:dyDescent="0.3">
      <c r="A151" s="461"/>
      <c r="B151" s="36"/>
      <c r="C151" s="462"/>
      <c r="D151" s="898"/>
      <c r="E151" s="898"/>
      <c r="F151" s="847"/>
      <c r="G151" s="898"/>
      <c r="H151" s="898"/>
      <c r="I151" s="463"/>
      <c r="J151" s="463"/>
      <c r="K151" s="463"/>
      <c r="L151" s="1374"/>
    </row>
    <row r="152" spans="1:13" s="25" customFormat="1" ht="24" customHeight="1" x14ac:dyDescent="0.3">
      <c r="B152" s="37" t="s">
        <v>130</v>
      </c>
      <c r="D152" s="1356" t="s">
        <v>131</v>
      </c>
      <c r="E152" s="849"/>
      <c r="F152" s="855"/>
      <c r="G152" s="848"/>
      <c r="H152" s="1340" t="s">
        <v>130</v>
      </c>
      <c r="J152" s="94" t="s">
        <v>131</v>
      </c>
      <c r="K152" s="20"/>
      <c r="L152" s="1374"/>
      <c r="M152" s="21"/>
    </row>
    <row r="153" spans="1:13" s="25" customFormat="1" ht="51.75" customHeight="1" x14ac:dyDescent="0.3">
      <c r="B153" s="38" t="s">
        <v>132</v>
      </c>
      <c r="D153" s="38" t="s">
        <v>140</v>
      </c>
      <c r="E153" s="39"/>
      <c r="F153" s="606"/>
      <c r="H153" s="38" t="s">
        <v>139</v>
      </c>
      <c r="J153" s="38" t="s">
        <v>140</v>
      </c>
      <c r="K153" s="39"/>
      <c r="L153" s="1374"/>
    </row>
    <row r="154" spans="1:13" s="25" customFormat="1" ht="18.75" customHeight="1" x14ac:dyDescent="0.3">
      <c r="B154" s="20"/>
      <c r="C154" s="20"/>
      <c r="D154" s="20"/>
      <c r="E154" s="20"/>
      <c r="F154" s="656"/>
      <c r="H154" s="20"/>
      <c r="I154" s="20"/>
      <c r="J154" s="20"/>
      <c r="K154" s="20"/>
      <c r="L154" s="1374"/>
    </row>
    <row r="155" spans="1:13" s="25" customFormat="1" ht="24.75" customHeight="1" x14ac:dyDescent="0.3">
      <c r="A155" s="96"/>
      <c r="B155" s="254"/>
      <c r="C155" s="96"/>
      <c r="D155" s="254"/>
      <c r="E155" s="255"/>
      <c r="F155" s="871"/>
      <c r="G155" s="96"/>
      <c r="H155" s="254"/>
      <c r="I155" s="96"/>
      <c r="J155" s="254"/>
      <c r="K155" s="255"/>
      <c r="L155" s="1374"/>
    </row>
    <row r="156" spans="1:13" s="257" customFormat="1" x14ac:dyDescent="0.3">
      <c r="A156" s="419"/>
      <c r="B156" s="456"/>
      <c r="C156" s="456"/>
      <c r="D156" s="456"/>
      <c r="E156" s="456"/>
      <c r="F156" s="1024"/>
      <c r="G156" s="419"/>
      <c r="H156" s="456"/>
      <c r="I156" s="456"/>
      <c r="J156" s="456"/>
      <c r="K156" s="456"/>
      <c r="L156" s="1378"/>
      <c r="M156" s="25"/>
    </row>
    <row r="157" spans="1:13" s="25" customFormat="1" x14ac:dyDescent="0.3">
      <c r="B157" s="20"/>
      <c r="C157" s="20"/>
      <c r="D157" s="20"/>
      <c r="E157" s="20"/>
      <c r="F157" s="656"/>
      <c r="H157" s="20"/>
      <c r="I157" s="20"/>
      <c r="J157" s="20"/>
      <c r="K157" s="20"/>
      <c r="L157" s="1374"/>
    </row>
    <row r="158" spans="1:13" s="25" customFormat="1" ht="18.75" customHeight="1" x14ac:dyDescent="0.3">
      <c r="B158" s="22" t="s">
        <v>115</v>
      </c>
      <c r="C158" s="20"/>
      <c r="D158" s="20"/>
      <c r="E158" s="20"/>
      <c r="F158" s="656"/>
      <c r="H158" s="22" t="s">
        <v>115</v>
      </c>
      <c r="I158" s="20"/>
      <c r="J158" s="20"/>
      <c r="K158" s="20"/>
      <c r="L158" s="1374"/>
      <c r="M158" s="21"/>
    </row>
    <row r="159" spans="1:13" s="25" customFormat="1" ht="18.75" customHeight="1" x14ac:dyDescent="0.3">
      <c r="B159" s="22" t="s">
        <v>137</v>
      </c>
      <c r="C159" s="20"/>
      <c r="D159" s="20"/>
      <c r="E159" s="20"/>
      <c r="F159" s="606"/>
      <c r="H159" s="22" t="s">
        <v>138</v>
      </c>
      <c r="I159" s="20"/>
      <c r="J159" s="20"/>
      <c r="K159" s="20"/>
      <c r="L159" s="1374"/>
    </row>
    <row r="160" spans="1:13" s="25" customFormat="1" ht="18.75" customHeight="1" x14ac:dyDescent="0.3">
      <c r="B160" s="20"/>
      <c r="C160" s="20"/>
      <c r="D160" s="20"/>
      <c r="E160" s="20"/>
      <c r="F160" s="606"/>
      <c r="H160" s="20"/>
      <c r="I160" s="20"/>
      <c r="J160" s="20"/>
      <c r="K160" s="20"/>
      <c r="L160" s="1374"/>
    </row>
    <row r="161" spans="1:13" s="25" customFormat="1" ht="18.75" customHeight="1" x14ac:dyDescent="0.3">
      <c r="B161" s="20"/>
      <c r="C161" s="20"/>
      <c r="E161" s="603" t="s">
        <v>116</v>
      </c>
      <c r="F161" s="606"/>
      <c r="H161" s="20"/>
      <c r="I161" s="20"/>
      <c r="K161" s="603" t="s">
        <v>116</v>
      </c>
      <c r="L161" s="1380"/>
    </row>
    <row r="162" spans="1:13" s="25" customFormat="1" ht="18.75" customHeight="1" x14ac:dyDescent="0.3">
      <c r="B162" s="20"/>
      <c r="C162" s="20"/>
      <c r="E162" s="603" t="s">
        <v>134</v>
      </c>
      <c r="F162" s="606"/>
      <c r="H162" s="20"/>
      <c r="I162" s="20"/>
      <c r="K162" s="603" t="s">
        <v>134</v>
      </c>
      <c r="L162" s="1380"/>
    </row>
    <row r="163" spans="1:13" s="25" customFormat="1" ht="18.75" customHeight="1" x14ac:dyDescent="0.3">
      <c r="B163" s="20"/>
      <c r="C163" s="20"/>
      <c r="E163" s="603" t="s">
        <v>117</v>
      </c>
      <c r="F163" s="606"/>
      <c r="H163" s="20"/>
      <c r="I163" s="20"/>
      <c r="K163" s="603" t="s">
        <v>117</v>
      </c>
      <c r="L163" s="1380"/>
    </row>
    <row r="164" spans="1:13" s="25" customFormat="1" ht="18.75" customHeight="1" x14ac:dyDescent="0.3">
      <c r="B164" s="20"/>
      <c r="C164" s="20"/>
      <c r="E164" s="603" t="s">
        <v>417</v>
      </c>
      <c r="F164" s="606"/>
      <c r="H164" s="20"/>
      <c r="I164" s="20"/>
      <c r="K164" s="603" t="s">
        <v>417</v>
      </c>
      <c r="L164" s="1380"/>
      <c r="M164" s="21"/>
    </row>
    <row r="165" spans="1:13" s="25" customFormat="1" ht="18.75" customHeight="1" x14ac:dyDescent="0.3">
      <c r="B165" s="1059" t="s">
        <v>486</v>
      </c>
      <c r="C165" s="20"/>
      <c r="D165" s="20"/>
      <c r="E165" s="20"/>
      <c r="F165" s="656"/>
      <c r="H165" s="20"/>
      <c r="I165" s="20"/>
      <c r="J165" s="20"/>
      <c r="K165" s="20"/>
      <c r="L165" s="1374"/>
    </row>
    <row r="166" spans="1:13" s="25" customFormat="1" ht="18.75" customHeight="1" x14ac:dyDescent="0.3">
      <c r="B166" s="20"/>
      <c r="C166" s="20"/>
      <c r="D166" s="20"/>
      <c r="E166" s="20"/>
      <c r="F166" s="656"/>
      <c r="H166" s="20"/>
      <c r="I166" s="20"/>
      <c r="J166" s="20"/>
      <c r="K166" s="20"/>
      <c r="L166" s="1374"/>
    </row>
    <row r="167" spans="1:13" s="25" customFormat="1" ht="18.75" customHeight="1" x14ac:dyDescent="0.3">
      <c r="B167" s="20"/>
      <c r="C167" s="20"/>
      <c r="D167" s="20"/>
      <c r="E167" s="20"/>
      <c r="F167" s="656"/>
      <c r="H167" s="20"/>
      <c r="I167" s="20"/>
      <c r="J167" s="20"/>
      <c r="K167" s="20"/>
      <c r="L167" s="1374"/>
    </row>
    <row r="168" spans="1:13" s="25" customFormat="1" ht="18.75" customHeight="1" x14ac:dyDescent="0.3">
      <c r="B168" s="1612" t="s">
        <v>119</v>
      </c>
      <c r="C168" s="1612"/>
      <c r="D168" s="1612"/>
      <c r="E168" s="26"/>
      <c r="F168" s="606"/>
      <c r="H168" s="1612" t="s">
        <v>119</v>
      </c>
      <c r="I168" s="1612"/>
      <c r="J168" s="1612"/>
      <c r="K168" s="26"/>
      <c r="L168" s="1374"/>
    </row>
    <row r="169" spans="1:13" s="25" customFormat="1" ht="18.75" customHeight="1" x14ac:dyDescent="0.3">
      <c r="B169" s="1610">
        <v>45569</v>
      </c>
      <c r="C169" s="1610"/>
      <c r="D169" s="1610"/>
      <c r="E169" s="27"/>
      <c r="F169" s="606"/>
      <c r="H169" s="1610">
        <f>B169</f>
        <v>45569</v>
      </c>
      <c r="I169" s="1610"/>
      <c r="J169" s="1610"/>
      <c r="K169" s="27"/>
      <c r="L169" s="1374"/>
    </row>
    <row r="170" spans="1:13" s="25" customFormat="1" ht="18.75" customHeight="1" x14ac:dyDescent="0.3">
      <c r="B170" s="20"/>
      <c r="C170" s="20"/>
      <c r="D170" s="20"/>
      <c r="E170" s="27"/>
      <c r="F170" s="606"/>
      <c r="H170" s="20"/>
      <c r="I170" s="20"/>
      <c r="J170" s="20"/>
      <c r="K170" s="27"/>
      <c r="L170" s="1374"/>
      <c r="M170" s="21"/>
    </row>
    <row r="171" spans="1:13" s="25" customFormat="1" ht="18.75" customHeight="1" x14ac:dyDescent="0.3">
      <c r="B171" s="1362"/>
      <c r="C171" s="20"/>
      <c r="D171" s="20"/>
      <c r="E171" s="27"/>
      <c r="F171" s="606"/>
      <c r="H171" s="1362"/>
      <c r="I171" s="20"/>
      <c r="J171" s="20"/>
      <c r="K171" s="27"/>
      <c r="L171" s="1374"/>
    </row>
    <row r="172" spans="1:13" s="25" customFormat="1" ht="18.75" customHeight="1" x14ac:dyDescent="0.3">
      <c r="A172" s="28" t="s">
        <v>120</v>
      </c>
      <c r="B172" s="29" t="s">
        <v>121</v>
      </c>
      <c r="C172" s="1611" t="s">
        <v>122</v>
      </c>
      <c r="D172" s="1611"/>
      <c r="E172" s="1611"/>
      <c r="F172" s="606"/>
      <c r="G172" s="28" t="s">
        <v>120</v>
      </c>
      <c r="H172" s="29" t="s">
        <v>121</v>
      </c>
      <c r="I172" s="1611" t="s">
        <v>123</v>
      </c>
      <c r="J172" s="1611"/>
      <c r="K172" s="1611"/>
      <c r="L172" s="1374"/>
    </row>
    <row r="173" spans="1:13" s="25" customFormat="1" ht="18.75" customHeight="1" x14ac:dyDescent="0.3">
      <c r="A173" s="28" t="s">
        <v>124</v>
      </c>
      <c r="B173" s="28" t="s">
        <v>265</v>
      </c>
      <c r="C173" s="29" t="s">
        <v>125</v>
      </c>
      <c r="D173" s="1363" t="s">
        <v>126</v>
      </c>
      <c r="E173" s="1363" t="s">
        <v>127</v>
      </c>
      <c r="F173" s="606"/>
      <c r="G173" s="28" t="s">
        <v>124</v>
      </c>
      <c r="H173" s="28" t="s">
        <v>265</v>
      </c>
      <c r="I173" s="29" t="s">
        <v>125</v>
      </c>
      <c r="J173" s="1363" t="s">
        <v>126</v>
      </c>
      <c r="K173" s="1363" t="s">
        <v>127</v>
      </c>
      <c r="L173" s="1374"/>
    </row>
    <row r="174" spans="1:13" s="25" customFormat="1" ht="19.5" customHeight="1" x14ac:dyDescent="0.3">
      <c r="A174" s="5" t="s">
        <v>8</v>
      </c>
      <c r="B174" s="6" t="s">
        <v>241</v>
      </c>
      <c r="C174" s="2" t="s">
        <v>230</v>
      </c>
      <c r="D174" s="3">
        <v>120</v>
      </c>
      <c r="E174" s="3">
        <v>262.82</v>
      </c>
      <c r="F174" s="605"/>
      <c r="G174" s="5" t="s">
        <v>8</v>
      </c>
      <c r="H174" s="6" t="s">
        <v>241</v>
      </c>
      <c r="I174" s="2" t="s">
        <v>264</v>
      </c>
      <c r="J174" s="3">
        <v>140</v>
      </c>
      <c r="K174" s="3">
        <v>282.82</v>
      </c>
      <c r="L174" s="1379"/>
    </row>
    <row r="175" spans="1:13" s="25" customFormat="1" x14ac:dyDescent="0.3">
      <c r="A175" s="5">
        <v>2</v>
      </c>
      <c r="B175" s="6" t="s">
        <v>39</v>
      </c>
      <c r="C175" s="2" t="s">
        <v>2</v>
      </c>
      <c r="D175" s="3">
        <v>25</v>
      </c>
      <c r="E175" s="3">
        <v>173.2</v>
      </c>
      <c r="F175" s="606"/>
      <c r="G175" s="5">
        <v>2</v>
      </c>
      <c r="H175" s="6" t="s">
        <v>39</v>
      </c>
      <c r="I175" s="2" t="s">
        <v>2</v>
      </c>
      <c r="J175" s="3">
        <v>25</v>
      </c>
      <c r="K175" s="3">
        <v>173.2</v>
      </c>
      <c r="L175" s="1374"/>
    </row>
    <row r="176" spans="1:13" s="25" customFormat="1" ht="19.5" customHeight="1" x14ac:dyDescent="0.3">
      <c r="A176" s="1363" t="s">
        <v>0</v>
      </c>
      <c r="B176" s="6" t="s">
        <v>107</v>
      </c>
      <c r="C176" s="2" t="s">
        <v>14</v>
      </c>
      <c r="D176" s="3">
        <v>3.4</v>
      </c>
      <c r="E176" s="3">
        <v>93.2</v>
      </c>
      <c r="F176" s="606"/>
      <c r="G176" s="1363" t="s">
        <v>0</v>
      </c>
      <c r="H176" s="6" t="s">
        <v>107</v>
      </c>
      <c r="I176" s="2" t="s">
        <v>14</v>
      </c>
      <c r="J176" s="3">
        <v>3.4</v>
      </c>
      <c r="K176" s="3">
        <v>93.2</v>
      </c>
      <c r="L176" s="1374"/>
    </row>
    <row r="177" spans="1:13" s="25" customFormat="1" ht="19.5" customHeight="1" x14ac:dyDescent="0.3">
      <c r="A177" s="1363" t="s">
        <v>77</v>
      </c>
      <c r="B177" s="6" t="s">
        <v>110</v>
      </c>
      <c r="C177" s="2" t="s">
        <v>5</v>
      </c>
      <c r="D177" s="3">
        <v>120</v>
      </c>
      <c r="E177" s="3">
        <v>77</v>
      </c>
      <c r="F177" s="605"/>
      <c r="G177" s="1363" t="s">
        <v>77</v>
      </c>
      <c r="H177" s="6" t="s">
        <v>110</v>
      </c>
      <c r="I177" s="2" t="s">
        <v>5</v>
      </c>
      <c r="J177" s="3">
        <v>120</v>
      </c>
      <c r="K177" s="3">
        <v>77</v>
      </c>
      <c r="L177" s="1374"/>
    </row>
    <row r="178" spans="1:13" s="25" customFormat="1" x14ac:dyDescent="0.3">
      <c r="A178" s="5"/>
      <c r="B178" s="6"/>
      <c r="C178" s="2"/>
      <c r="D178" s="3"/>
      <c r="E178" s="3"/>
      <c r="F178" s="656"/>
      <c r="G178" s="5"/>
      <c r="H178" s="6"/>
      <c r="I178" s="2"/>
      <c r="J178" s="3"/>
      <c r="K178" s="3"/>
      <c r="L178" s="1374"/>
    </row>
    <row r="179" spans="1:13" s="25" customFormat="1" x14ac:dyDescent="0.3">
      <c r="A179" s="5"/>
      <c r="B179" s="6"/>
      <c r="C179" s="2"/>
      <c r="D179" s="3"/>
      <c r="E179" s="3"/>
      <c r="F179" s="656"/>
      <c r="G179" s="5"/>
      <c r="H179" s="6"/>
      <c r="I179" s="2"/>
      <c r="J179" s="3"/>
      <c r="K179" s="3"/>
      <c r="L179" s="1374"/>
    </row>
    <row r="180" spans="1:13" s="25" customFormat="1" x14ac:dyDescent="0.3">
      <c r="A180" s="5"/>
      <c r="B180" s="6"/>
      <c r="C180" s="2" t="s">
        <v>128</v>
      </c>
      <c r="D180" s="3">
        <f>SUM(D174:D178)</f>
        <v>268.39999999999998</v>
      </c>
      <c r="E180" s="3">
        <f>SUM(E174:E178)</f>
        <v>606.22</v>
      </c>
      <c r="F180" s="658">
        <v>587.5</v>
      </c>
      <c r="G180" s="5"/>
      <c r="H180" s="6"/>
      <c r="I180" s="2" t="s">
        <v>128</v>
      </c>
      <c r="J180" s="3">
        <f>SUM(J174:J178)</f>
        <v>288.39999999999998</v>
      </c>
      <c r="K180" s="3">
        <f>SUM(K174:K178)</f>
        <v>626.22</v>
      </c>
      <c r="L180" s="1374"/>
    </row>
    <row r="181" spans="1:13" s="25" customFormat="1" hidden="1" x14ac:dyDescent="0.3">
      <c r="A181" s="5"/>
      <c r="B181" s="6"/>
      <c r="C181" s="2"/>
      <c r="D181" s="3"/>
      <c r="E181" s="3"/>
      <c r="F181" s="656"/>
      <c r="G181" s="5"/>
      <c r="H181" s="6"/>
      <c r="I181" s="2"/>
      <c r="J181" s="3"/>
      <c r="K181" s="3"/>
      <c r="L181" s="1374"/>
    </row>
    <row r="182" spans="1:13" s="25" customFormat="1" hidden="1" x14ac:dyDescent="0.3">
      <c r="A182" s="5">
        <v>1</v>
      </c>
      <c r="B182" s="6" t="s">
        <v>1</v>
      </c>
      <c r="C182" s="2" t="s">
        <v>5</v>
      </c>
      <c r="D182" s="3">
        <v>200</v>
      </c>
      <c r="E182" s="3">
        <v>86</v>
      </c>
      <c r="F182" s="656"/>
      <c r="G182" s="5">
        <v>1</v>
      </c>
      <c r="H182" s="6" t="s">
        <v>1</v>
      </c>
      <c r="I182" s="2" t="s">
        <v>5</v>
      </c>
      <c r="J182" s="3">
        <v>200</v>
      </c>
      <c r="K182" s="3">
        <v>86</v>
      </c>
      <c r="L182" s="1374"/>
      <c r="M182" s="21"/>
    </row>
    <row r="183" spans="1:13" s="25" customFormat="1" hidden="1" x14ac:dyDescent="0.3">
      <c r="A183" s="5">
        <v>2</v>
      </c>
      <c r="B183" s="6" t="s">
        <v>238</v>
      </c>
      <c r="C183" s="2" t="s">
        <v>251</v>
      </c>
      <c r="D183" s="3">
        <v>225</v>
      </c>
      <c r="E183" s="3">
        <v>114</v>
      </c>
      <c r="F183" s="656"/>
      <c r="G183" s="5">
        <v>2</v>
      </c>
      <c r="H183" s="6" t="s">
        <v>238</v>
      </c>
      <c r="I183" s="2" t="s">
        <v>251</v>
      </c>
      <c r="J183" s="3">
        <v>225</v>
      </c>
      <c r="K183" s="3">
        <v>114</v>
      </c>
      <c r="L183" s="1374"/>
    </row>
    <row r="184" spans="1:13" s="25" customFormat="1" hidden="1" x14ac:dyDescent="0.3">
      <c r="A184" s="5">
        <v>3</v>
      </c>
      <c r="B184" s="6" t="s">
        <v>93</v>
      </c>
      <c r="C184" s="2" t="s">
        <v>5</v>
      </c>
      <c r="D184" s="3">
        <v>135</v>
      </c>
      <c r="E184" s="3">
        <v>94.25</v>
      </c>
      <c r="F184" s="656"/>
      <c r="G184" s="5">
        <v>3</v>
      </c>
      <c r="H184" s="6" t="s">
        <v>93</v>
      </c>
      <c r="I184" s="2" t="s">
        <v>5</v>
      </c>
      <c r="J184" s="3">
        <v>135</v>
      </c>
      <c r="K184" s="3">
        <v>94.25</v>
      </c>
      <c r="L184" s="1374"/>
    </row>
    <row r="185" spans="1:13" s="25" customFormat="1" hidden="1" x14ac:dyDescent="0.3">
      <c r="A185" s="5">
        <v>4</v>
      </c>
      <c r="B185" s="6" t="s">
        <v>253</v>
      </c>
      <c r="C185" s="2" t="s">
        <v>218</v>
      </c>
      <c r="D185" s="3">
        <v>125</v>
      </c>
      <c r="E185" s="3">
        <v>146.4</v>
      </c>
      <c r="F185" s="656"/>
      <c r="G185" s="5">
        <v>4</v>
      </c>
      <c r="H185" s="6" t="s">
        <v>253</v>
      </c>
      <c r="I185" s="2" t="s">
        <v>218</v>
      </c>
      <c r="J185" s="3">
        <v>125</v>
      </c>
      <c r="K185" s="3">
        <v>146.4</v>
      </c>
      <c r="L185" s="1374"/>
    </row>
    <row r="186" spans="1:13" s="25" customFormat="1" hidden="1" x14ac:dyDescent="0.3">
      <c r="A186" s="5">
        <v>5</v>
      </c>
      <c r="B186" s="6" t="s">
        <v>255</v>
      </c>
      <c r="C186" s="2" t="s">
        <v>218</v>
      </c>
      <c r="D186" s="3">
        <v>80</v>
      </c>
      <c r="E186" s="3">
        <v>105.16</v>
      </c>
      <c r="F186" s="656"/>
      <c r="G186" s="5">
        <v>5</v>
      </c>
      <c r="H186" s="6" t="s">
        <v>255</v>
      </c>
      <c r="I186" s="2" t="s">
        <v>218</v>
      </c>
      <c r="J186" s="3">
        <v>80</v>
      </c>
      <c r="K186" s="3">
        <v>105.16</v>
      </c>
      <c r="L186" s="1374"/>
    </row>
    <row r="187" spans="1:13" s="25" customFormat="1" hidden="1" x14ac:dyDescent="0.3">
      <c r="A187" s="5">
        <v>6</v>
      </c>
      <c r="B187" s="6" t="s">
        <v>252</v>
      </c>
      <c r="C187" s="2" t="s">
        <v>251</v>
      </c>
      <c r="D187" s="3">
        <v>105</v>
      </c>
      <c r="E187" s="3">
        <v>142</v>
      </c>
      <c r="F187" s="656"/>
      <c r="G187" s="5">
        <v>6</v>
      </c>
      <c r="H187" s="6" t="s">
        <v>252</v>
      </c>
      <c r="I187" s="2" t="s">
        <v>251</v>
      </c>
      <c r="J187" s="3">
        <v>105</v>
      </c>
      <c r="K187" s="3">
        <v>142</v>
      </c>
      <c r="L187" s="1374"/>
    </row>
    <row r="188" spans="1:13" s="25" customFormat="1" hidden="1" x14ac:dyDescent="0.3">
      <c r="A188" s="5">
        <v>7</v>
      </c>
      <c r="B188" s="6" t="s">
        <v>254</v>
      </c>
      <c r="C188" s="2" t="s">
        <v>218</v>
      </c>
      <c r="D188" s="3">
        <v>120</v>
      </c>
      <c r="E188" s="3">
        <v>144</v>
      </c>
      <c r="F188" s="656"/>
      <c r="G188" s="5">
        <v>7</v>
      </c>
      <c r="H188" s="6" t="s">
        <v>254</v>
      </c>
      <c r="I188" s="2" t="s">
        <v>218</v>
      </c>
      <c r="J188" s="3">
        <v>120</v>
      </c>
      <c r="K188" s="3">
        <v>144</v>
      </c>
      <c r="L188" s="1374"/>
      <c r="M188" s="21"/>
    </row>
    <row r="189" spans="1:13" s="25" customFormat="1" hidden="1" x14ac:dyDescent="0.3">
      <c r="A189" s="5">
        <v>8</v>
      </c>
      <c r="B189" s="6" t="s">
        <v>31</v>
      </c>
      <c r="C189" s="2" t="s">
        <v>5</v>
      </c>
      <c r="D189" s="3">
        <v>55</v>
      </c>
      <c r="E189" s="3">
        <v>88</v>
      </c>
      <c r="F189" s="656"/>
      <c r="G189" s="5">
        <v>8</v>
      </c>
      <c r="H189" s="6" t="s">
        <v>31</v>
      </c>
      <c r="I189" s="2" t="s">
        <v>5</v>
      </c>
      <c r="J189" s="3">
        <v>55</v>
      </c>
      <c r="K189" s="3">
        <v>88</v>
      </c>
      <c r="L189" s="1374"/>
    </row>
    <row r="190" spans="1:13" s="50" customFormat="1" hidden="1" x14ac:dyDescent="0.3">
      <c r="A190" s="1363"/>
      <c r="B190" s="1"/>
      <c r="C190" s="1363"/>
      <c r="D190" s="7"/>
      <c r="E190" s="7"/>
      <c r="F190" s="657"/>
      <c r="G190" s="1363"/>
      <c r="H190" s="1"/>
      <c r="I190" s="1363"/>
      <c r="J190" s="7"/>
      <c r="K190" s="7"/>
      <c r="L190" s="1377"/>
      <c r="M190" s="25"/>
    </row>
    <row r="191" spans="1:13" s="25" customFormat="1" hidden="1" x14ac:dyDescent="0.3">
      <c r="A191" s="5"/>
      <c r="B191" s="6"/>
      <c r="C191" s="2" t="s">
        <v>128</v>
      </c>
      <c r="D191" s="3">
        <v>1045</v>
      </c>
      <c r="E191" s="3">
        <v>919.81</v>
      </c>
      <c r="F191" s="656"/>
      <c r="G191" s="5"/>
      <c r="H191" s="6"/>
      <c r="I191" s="2" t="s">
        <v>128</v>
      </c>
      <c r="J191" s="3">
        <v>1045</v>
      </c>
      <c r="K191" s="3">
        <v>919.81</v>
      </c>
      <c r="L191" s="1374"/>
    </row>
    <row r="192" spans="1:13" s="25" customFormat="1" hidden="1" x14ac:dyDescent="0.3">
      <c r="A192" s="5"/>
      <c r="B192" s="6"/>
      <c r="C192" s="2"/>
      <c r="D192" s="3"/>
      <c r="E192" s="3"/>
      <c r="F192" s="656"/>
      <c r="G192" s="5"/>
      <c r="H192" s="6"/>
      <c r="I192" s="2"/>
      <c r="J192" s="3"/>
      <c r="K192" s="3"/>
      <c r="L192" s="1374"/>
    </row>
    <row r="193" spans="1:13" s="25" customFormat="1" x14ac:dyDescent="0.3">
      <c r="A193" s="5"/>
      <c r="B193" s="6"/>
      <c r="C193" s="2"/>
      <c r="D193" s="3"/>
      <c r="E193" s="3"/>
      <c r="F193" s="678">
        <f>F180-E180</f>
        <v>-18.720000000000027</v>
      </c>
      <c r="G193" s="5"/>
      <c r="H193" s="6"/>
      <c r="I193" s="2"/>
      <c r="J193" s="3"/>
      <c r="K193" s="3"/>
      <c r="L193" s="1374"/>
    </row>
    <row r="194" spans="1:13" s="25" customFormat="1" x14ac:dyDescent="0.3">
      <c r="A194" s="5"/>
      <c r="B194" s="6"/>
      <c r="C194" s="2"/>
      <c r="D194" s="3"/>
      <c r="E194" s="3"/>
      <c r="F194" s="656"/>
      <c r="G194" s="5"/>
      <c r="H194" s="6"/>
      <c r="I194" s="2"/>
      <c r="J194" s="3"/>
      <c r="K194" s="3"/>
      <c r="L194" s="1374"/>
      <c r="M194" s="21"/>
    </row>
    <row r="195" spans="1:13" s="25" customFormat="1" x14ac:dyDescent="0.3">
      <c r="A195" s="28" t="s">
        <v>124</v>
      </c>
      <c r="B195" s="3" t="s">
        <v>259</v>
      </c>
      <c r="C195" s="2" t="s">
        <v>125</v>
      </c>
      <c r="D195" s="3" t="s">
        <v>126</v>
      </c>
      <c r="E195" s="3" t="s">
        <v>127</v>
      </c>
      <c r="F195" s="656"/>
      <c r="G195" s="28" t="s">
        <v>124</v>
      </c>
      <c r="H195" s="3" t="s">
        <v>247</v>
      </c>
      <c r="I195" s="2" t="s">
        <v>125</v>
      </c>
      <c r="J195" s="3" t="s">
        <v>126</v>
      </c>
      <c r="K195" s="3" t="s">
        <v>127</v>
      </c>
      <c r="L195" s="1374"/>
    </row>
    <row r="196" spans="1:13" s="50" customFormat="1" ht="18.75" customHeight="1" x14ac:dyDescent="0.3">
      <c r="A196" s="1363">
        <v>1</v>
      </c>
      <c r="B196" s="6" t="s">
        <v>100</v>
      </c>
      <c r="C196" s="2" t="s">
        <v>9</v>
      </c>
      <c r="D196" s="3">
        <v>70</v>
      </c>
      <c r="E196" s="3">
        <v>287.25</v>
      </c>
      <c r="F196" s="605"/>
      <c r="G196" s="1363">
        <v>1</v>
      </c>
      <c r="H196" s="6" t="s">
        <v>100</v>
      </c>
      <c r="I196" s="2" t="s">
        <v>9</v>
      </c>
      <c r="J196" s="3">
        <v>70</v>
      </c>
      <c r="K196" s="3">
        <v>287.25</v>
      </c>
      <c r="L196" s="1379"/>
      <c r="M196" s="25"/>
    </row>
    <row r="197" spans="1:13" s="25" customFormat="1" ht="19.5" customHeight="1" x14ac:dyDescent="0.3">
      <c r="A197" s="5">
        <v>2</v>
      </c>
      <c r="B197" s="6" t="s">
        <v>30</v>
      </c>
      <c r="C197" s="2" t="s">
        <v>28</v>
      </c>
      <c r="D197" s="3">
        <v>65</v>
      </c>
      <c r="E197" s="3">
        <v>222</v>
      </c>
      <c r="F197" s="490"/>
      <c r="G197" s="5">
        <v>2</v>
      </c>
      <c r="H197" s="6" t="s">
        <v>30</v>
      </c>
      <c r="I197" s="2" t="s">
        <v>7</v>
      </c>
      <c r="J197" s="3">
        <v>85</v>
      </c>
      <c r="K197" s="3">
        <v>333</v>
      </c>
      <c r="L197" s="1374"/>
    </row>
    <row r="198" spans="1:13" s="50" customFormat="1" x14ac:dyDescent="0.3">
      <c r="A198" s="1363" t="s">
        <v>0</v>
      </c>
      <c r="B198" s="6" t="s">
        <v>179</v>
      </c>
      <c r="C198" s="2" t="s">
        <v>17</v>
      </c>
      <c r="D198" s="3">
        <v>23</v>
      </c>
      <c r="E198" s="3">
        <v>202.41</v>
      </c>
      <c r="F198" s="605"/>
      <c r="G198" s="1363" t="s">
        <v>0</v>
      </c>
      <c r="H198" s="6" t="s">
        <v>179</v>
      </c>
      <c r="I198" s="2" t="s">
        <v>44</v>
      </c>
      <c r="J198" s="3">
        <v>27</v>
      </c>
      <c r="K198" s="3">
        <v>242.89</v>
      </c>
      <c r="L198" s="1377"/>
      <c r="M198" s="25"/>
    </row>
    <row r="199" spans="1:13" s="50" customFormat="1" x14ac:dyDescent="0.3">
      <c r="A199" s="1363" t="s">
        <v>77</v>
      </c>
      <c r="B199" s="6" t="s">
        <v>346</v>
      </c>
      <c r="C199" s="2" t="s">
        <v>22</v>
      </c>
      <c r="D199" s="3">
        <v>24</v>
      </c>
      <c r="E199" s="3">
        <v>4.5</v>
      </c>
      <c r="F199" s="605"/>
      <c r="G199" s="1363" t="s">
        <v>77</v>
      </c>
      <c r="H199" s="6" t="s">
        <v>346</v>
      </c>
      <c r="I199" s="2" t="s">
        <v>22</v>
      </c>
      <c r="J199" s="3">
        <v>24</v>
      </c>
      <c r="K199" s="3">
        <v>4.5</v>
      </c>
      <c r="L199" s="1379"/>
      <c r="M199" s="25"/>
    </row>
    <row r="200" spans="1:13" s="25" customFormat="1" ht="19.5" customHeight="1" x14ac:dyDescent="0.3">
      <c r="A200" s="1363" t="s">
        <v>23</v>
      </c>
      <c r="B200" s="6" t="s">
        <v>144</v>
      </c>
      <c r="C200" s="2" t="s">
        <v>2</v>
      </c>
      <c r="D200" s="3">
        <v>18</v>
      </c>
      <c r="E200" s="3">
        <v>88</v>
      </c>
      <c r="F200" s="656"/>
      <c r="G200" s="1363" t="s">
        <v>23</v>
      </c>
      <c r="H200" s="6" t="s">
        <v>144</v>
      </c>
      <c r="I200" s="2" t="s">
        <v>2</v>
      </c>
      <c r="J200" s="3">
        <v>18</v>
      </c>
      <c r="K200" s="3">
        <v>88</v>
      </c>
      <c r="L200" s="1374"/>
      <c r="M200" s="21"/>
    </row>
    <row r="201" spans="1:13" s="50" customFormat="1" x14ac:dyDescent="0.3">
      <c r="A201" s="1363" t="s">
        <v>51</v>
      </c>
      <c r="B201" s="6" t="s">
        <v>107</v>
      </c>
      <c r="C201" s="2" t="s">
        <v>14</v>
      </c>
      <c r="D201" s="3">
        <v>3.4</v>
      </c>
      <c r="E201" s="3">
        <v>93.2</v>
      </c>
      <c r="F201" s="605"/>
      <c r="G201" s="1363" t="s">
        <v>51</v>
      </c>
      <c r="H201" s="6" t="s">
        <v>107</v>
      </c>
      <c r="I201" s="2" t="s">
        <v>14</v>
      </c>
      <c r="J201" s="3">
        <v>3.4</v>
      </c>
      <c r="K201" s="3">
        <v>93.2</v>
      </c>
      <c r="L201" s="1379"/>
      <c r="M201" s="25"/>
    </row>
    <row r="202" spans="1:13" s="25" customFormat="1" ht="19.5" customHeight="1" x14ac:dyDescent="0.3">
      <c r="A202" s="1363" t="s">
        <v>15</v>
      </c>
      <c r="B202" s="6" t="s">
        <v>108</v>
      </c>
      <c r="C202" s="2" t="s">
        <v>65</v>
      </c>
      <c r="D202" s="3">
        <v>1.2</v>
      </c>
      <c r="E202" s="3">
        <v>21.5</v>
      </c>
      <c r="F202" s="656"/>
      <c r="G202" s="1363" t="s">
        <v>15</v>
      </c>
      <c r="H202" s="6" t="s">
        <v>108</v>
      </c>
      <c r="I202" s="2" t="s">
        <v>65</v>
      </c>
      <c r="J202" s="3">
        <v>1.2</v>
      </c>
      <c r="K202" s="3">
        <v>21.5</v>
      </c>
      <c r="L202" s="1374"/>
    </row>
    <row r="203" spans="1:13" s="25" customFormat="1" x14ac:dyDescent="0.3">
      <c r="A203" s="1363"/>
      <c r="B203" s="6"/>
      <c r="C203" s="2"/>
      <c r="D203" s="3"/>
      <c r="E203" s="3"/>
      <c r="F203" s="606"/>
      <c r="G203" s="1363"/>
      <c r="H203" s="6"/>
      <c r="I203" s="2"/>
      <c r="J203" s="3"/>
      <c r="K203" s="3"/>
      <c r="L203" s="1374"/>
    </row>
    <row r="204" spans="1:13" s="50" customFormat="1" x14ac:dyDescent="0.3">
      <c r="A204" s="5"/>
      <c r="B204" s="6"/>
      <c r="C204" s="2"/>
      <c r="D204" s="3"/>
      <c r="E204" s="3"/>
      <c r="F204" s="657"/>
      <c r="G204" s="5"/>
      <c r="H204" s="6"/>
      <c r="I204" s="2"/>
      <c r="J204" s="3"/>
      <c r="K204" s="3"/>
      <c r="L204" s="1377"/>
      <c r="M204" s="25"/>
    </row>
    <row r="205" spans="1:13" s="25" customFormat="1" x14ac:dyDescent="0.3">
      <c r="A205" s="1363"/>
      <c r="B205" s="6"/>
      <c r="C205" s="2" t="s">
        <v>128</v>
      </c>
      <c r="D205" s="3">
        <f>SUM(D196:D204)</f>
        <v>204.6</v>
      </c>
      <c r="E205" s="3">
        <f>SUM(E196:E204)</f>
        <v>918.86</v>
      </c>
      <c r="F205" s="658">
        <v>822.5</v>
      </c>
      <c r="G205" s="1363"/>
      <c r="H205" s="6"/>
      <c r="I205" s="2" t="s">
        <v>128</v>
      </c>
      <c r="J205" s="3">
        <f>SUM(J196:J204)</f>
        <v>228.6</v>
      </c>
      <c r="K205" s="3">
        <f>SUM(K196:K204)</f>
        <v>1070.3399999999999</v>
      </c>
      <c r="L205" s="1374"/>
    </row>
    <row r="206" spans="1:13" s="25" customFormat="1" x14ac:dyDescent="0.3">
      <c r="A206" s="5"/>
      <c r="B206" s="6"/>
      <c r="C206" s="2"/>
      <c r="D206" s="3"/>
      <c r="E206" s="3"/>
      <c r="F206" s="678">
        <f>F205-E205</f>
        <v>-96.360000000000014</v>
      </c>
      <c r="G206" s="5"/>
      <c r="H206" s="6"/>
      <c r="I206" s="2"/>
      <c r="J206" s="3"/>
      <c r="K206" s="3"/>
      <c r="L206" s="1374"/>
      <c r="M206" s="21"/>
    </row>
    <row r="207" spans="1:13" s="25" customFormat="1" x14ac:dyDescent="0.3">
      <c r="A207" s="5"/>
      <c r="B207" s="6"/>
      <c r="C207" s="2"/>
      <c r="D207" s="3"/>
      <c r="E207" s="3"/>
      <c r="F207" s="656"/>
      <c r="G207" s="5"/>
      <c r="H207" s="6"/>
      <c r="I207" s="2"/>
      <c r="J207" s="3"/>
      <c r="K207" s="3"/>
      <c r="L207" s="1374"/>
    </row>
    <row r="208" spans="1:13" s="25" customFormat="1" x14ac:dyDescent="0.3">
      <c r="A208" s="1363"/>
      <c r="B208" s="6"/>
      <c r="C208" s="2" t="s">
        <v>136</v>
      </c>
      <c r="D208" s="3">
        <f>+D205+D180</f>
        <v>473</v>
      </c>
      <c r="E208" s="3">
        <f>+E205+E180</f>
        <v>1525.08</v>
      </c>
      <c r="F208" s="659"/>
      <c r="G208" s="3"/>
      <c r="H208" s="3"/>
      <c r="I208" s="3" t="s">
        <v>136</v>
      </c>
      <c r="J208" s="3">
        <f>+J205+J180</f>
        <v>517</v>
      </c>
      <c r="K208" s="3">
        <f>+K205+K180</f>
        <v>1696.56</v>
      </c>
      <c r="L208" s="1374"/>
    </row>
    <row r="209" spans="1:13" s="25" customFormat="1" x14ac:dyDescent="0.3">
      <c r="A209" s="461"/>
      <c r="B209" s="36"/>
      <c r="C209" s="462"/>
      <c r="D209" s="463"/>
      <c r="E209" s="463"/>
      <c r="F209" s="659"/>
      <c r="G209" s="463"/>
      <c r="H209" s="463"/>
      <c r="I209" s="463"/>
      <c r="J209" s="463"/>
      <c r="K209" s="463"/>
      <c r="L209" s="1374"/>
    </row>
    <row r="210" spans="1:13" s="25" customFormat="1" x14ac:dyDescent="0.3">
      <c r="A210" s="461"/>
      <c r="B210" s="461"/>
      <c r="C210" s="461"/>
      <c r="D210" s="461"/>
      <c r="E210" s="461"/>
      <c r="F210" s="846"/>
      <c r="G210" s="897"/>
      <c r="H210" s="898"/>
      <c r="I210" s="463"/>
      <c r="J210" s="463"/>
      <c r="K210" s="463"/>
      <c r="L210" s="1374"/>
    </row>
    <row r="211" spans="1:13" s="25" customFormat="1" x14ac:dyDescent="0.3">
      <c r="A211" s="461"/>
      <c r="B211" s="36"/>
      <c r="C211" s="462"/>
      <c r="D211" s="463"/>
      <c r="E211" s="463"/>
      <c r="F211" s="847"/>
      <c r="G211" s="898"/>
      <c r="H211" s="898"/>
      <c r="I211" s="463"/>
      <c r="J211" s="463"/>
      <c r="K211" s="463"/>
      <c r="L211" s="1374"/>
    </row>
    <row r="212" spans="1:13" s="25" customFormat="1" ht="18.75" customHeight="1" x14ac:dyDescent="0.3">
      <c r="B212" s="37" t="s">
        <v>130</v>
      </c>
      <c r="D212" s="94" t="s">
        <v>131</v>
      </c>
      <c r="E212" s="20"/>
      <c r="F212" s="855"/>
      <c r="G212" s="848"/>
      <c r="H212" s="1340" t="s">
        <v>130</v>
      </c>
      <c r="J212" s="94" t="s">
        <v>131</v>
      </c>
      <c r="K212" s="20"/>
      <c r="L212" s="1374"/>
      <c r="M212" s="21"/>
    </row>
    <row r="213" spans="1:13" s="25" customFormat="1" ht="51.75" customHeight="1" x14ac:dyDescent="0.3">
      <c r="B213" s="38" t="s">
        <v>132</v>
      </c>
      <c r="D213" s="38" t="s">
        <v>140</v>
      </c>
      <c r="E213" s="39"/>
      <c r="F213" s="855"/>
      <c r="G213" s="848"/>
      <c r="H213" s="933" t="s">
        <v>139</v>
      </c>
      <c r="J213" s="38" t="s">
        <v>140</v>
      </c>
      <c r="K213" s="39"/>
      <c r="L213" s="1374"/>
    </row>
    <row r="214" spans="1:13" s="25" customFormat="1" ht="24" customHeight="1" x14ac:dyDescent="0.3">
      <c r="B214" s="38"/>
      <c r="D214" s="38"/>
      <c r="E214" s="39"/>
      <c r="F214" s="855"/>
      <c r="H214" s="38"/>
      <c r="J214" s="38"/>
      <c r="K214" s="39"/>
      <c r="L214" s="1374"/>
    </row>
    <row r="215" spans="1:13" s="25" customFormat="1" ht="22.5" customHeight="1" x14ac:dyDescent="0.3">
      <c r="A215" s="96"/>
      <c r="B215" s="254"/>
      <c r="C215" s="96"/>
      <c r="D215" s="254"/>
      <c r="E215" s="255"/>
      <c r="F215" s="871"/>
      <c r="G215" s="96"/>
      <c r="H215" s="254"/>
      <c r="I215" s="96"/>
      <c r="J215" s="254"/>
      <c r="K215" s="255"/>
      <c r="L215" s="1374"/>
    </row>
    <row r="216" spans="1:13" s="25" customFormat="1" x14ac:dyDescent="0.3">
      <c r="A216" s="257"/>
      <c r="B216" s="32"/>
      <c r="C216" s="32"/>
      <c r="D216" s="32"/>
      <c r="E216" s="32"/>
      <c r="F216" s="656"/>
      <c r="H216" s="20"/>
      <c r="I216" s="20"/>
      <c r="J216" s="20"/>
      <c r="K216" s="20"/>
      <c r="L216" s="1374"/>
    </row>
    <row r="217" spans="1:13" s="25" customFormat="1" ht="18.75" customHeight="1" x14ac:dyDescent="0.3">
      <c r="A217" s="257"/>
      <c r="B217" s="476" t="s">
        <v>115</v>
      </c>
      <c r="C217" s="32"/>
      <c r="D217" s="32"/>
      <c r="E217" s="32"/>
      <c r="F217" s="656"/>
      <c r="H217" s="22" t="s">
        <v>115</v>
      </c>
      <c r="I217" s="20"/>
      <c r="J217" s="20"/>
      <c r="K217" s="20"/>
      <c r="L217" s="1374"/>
    </row>
    <row r="218" spans="1:13" s="25" customFormat="1" ht="18.75" customHeight="1" x14ac:dyDescent="0.3">
      <c r="A218" s="257"/>
      <c r="B218" s="476" t="s">
        <v>137</v>
      </c>
      <c r="C218" s="32"/>
      <c r="D218" s="32"/>
      <c r="E218" s="32"/>
      <c r="F218" s="606"/>
      <c r="H218" s="22" t="s">
        <v>138</v>
      </c>
      <c r="I218" s="20"/>
      <c r="J218" s="20"/>
      <c r="K218" s="20"/>
      <c r="L218" s="1374"/>
    </row>
    <row r="219" spans="1:13" s="25" customFormat="1" ht="18.75" customHeight="1" x14ac:dyDescent="0.3">
      <c r="A219" s="257"/>
      <c r="B219" s="32"/>
      <c r="C219" s="32"/>
      <c r="D219" s="32"/>
      <c r="E219" s="32"/>
      <c r="F219" s="606"/>
      <c r="H219" s="20"/>
      <c r="I219" s="20"/>
      <c r="J219" s="20"/>
      <c r="K219" s="20"/>
      <c r="L219" s="1374"/>
    </row>
    <row r="220" spans="1:13" s="25" customFormat="1" ht="18.75" customHeight="1" x14ac:dyDescent="0.3">
      <c r="A220" s="257"/>
      <c r="B220" s="32"/>
      <c r="C220" s="32"/>
      <c r="D220" s="257"/>
      <c r="E220" s="604" t="s">
        <v>116</v>
      </c>
      <c r="F220" s="606"/>
      <c r="H220" s="20"/>
      <c r="I220" s="20"/>
      <c r="K220" s="603" t="s">
        <v>116</v>
      </c>
      <c r="L220" s="1380"/>
    </row>
    <row r="221" spans="1:13" s="25" customFormat="1" ht="18.75" customHeight="1" x14ac:dyDescent="0.3">
      <c r="A221" s="257"/>
      <c r="B221" s="32"/>
      <c r="C221" s="32"/>
      <c r="D221" s="257"/>
      <c r="E221" s="604" t="s">
        <v>134</v>
      </c>
      <c r="F221" s="606"/>
      <c r="H221" s="20"/>
      <c r="I221" s="20"/>
      <c r="K221" s="603" t="s">
        <v>134</v>
      </c>
      <c r="L221" s="1380"/>
    </row>
    <row r="222" spans="1:13" s="25" customFormat="1" ht="18.75" customHeight="1" x14ac:dyDescent="0.3">
      <c r="A222" s="257"/>
      <c r="B222" s="32"/>
      <c r="C222" s="32"/>
      <c r="D222" s="257"/>
      <c r="E222" s="604" t="s">
        <v>117</v>
      </c>
      <c r="F222" s="606"/>
      <c r="H222" s="20"/>
      <c r="I222" s="20"/>
      <c r="K222" s="603" t="s">
        <v>117</v>
      </c>
      <c r="L222" s="1380"/>
    </row>
    <row r="223" spans="1:13" s="25" customFormat="1" ht="18.75" customHeight="1" x14ac:dyDescent="0.3">
      <c r="A223" s="257"/>
      <c r="B223" s="32"/>
      <c r="C223" s="32"/>
      <c r="D223" s="257"/>
      <c r="E223" s="604" t="s">
        <v>417</v>
      </c>
      <c r="F223" s="606"/>
      <c r="H223" s="20"/>
      <c r="I223" s="20"/>
      <c r="K223" s="603" t="s">
        <v>417</v>
      </c>
      <c r="L223" s="1380"/>
    </row>
    <row r="224" spans="1:13" s="25" customFormat="1" ht="18.75" customHeight="1" x14ac:dyDescent="0.3">
      <c r="A224" s="257"/>
      <c r="B224" s="32"/>
      <c r="C224" s="32"/>
      <c r="D224" s="32"/>
      <c r="E224" s="32"/>
      <c r="F224" s="656"/>
      <c r="H224" s="20"/>
      <c r="I224" s="20"/>
      <c r="J224" s="20"/>
      <c r="K224" s="20"/>
      <c r="L224" s="1374"/>
    </row>
    <row r="225" spans="1:13" s="25" customFormat="1" ht="18.75" customHeight="1" x14ac:dyDescent="0.3">
      <c r="A225" s="257"/>
      <c r="B225" s="1059" t="s">
        <v>486</v>
      </c>
      <c r="C225" s="32"/>
      <c r="D225" s="32"/>
      <c r="E225" s="32"/>
      <c r="F225" s="656"/>
      <c r="H225" s="20"/>
      <c r="I225" s="20"/>
      <c r="J225" s="20"/>
      <c r="K225" s="20"/>
      <c r="L225" s="1374"/>
    </row>
    <row r="226" spans="1:13" s="25" customFormat="1" ht="18.75" customHeight="1" x14ac:dyDescent="0.3">
      <c r="A226" s="257"/>
      <c r="B226" s="32"/>
      <c r="C226" s="32"/>
      <c r="D226" s="32"/>
      <c r="E226" s="32"/>
      <c r="F226" s="656"/>
      <c r="H226" s="20"/>
      <c r="I226" s="20"/>
      <c r="J226" s="20"/>
      <c r="K226" s="20"/>
      <c r="L226" s="1374"/>
    </row>
    <row r="227" spans="1:13" s="25" customFormat="1" ht="18.75" customHeight="1" x14ac:dyDescent="0.3">
      <c r="A227" s="257"/>
      <c r="B227" s="1605" t="s">
        <v>119</v>
      </c>
      <c r="C227" s="1605"/>
      <c r="D227" s="1605"/>
      <c r="E227" s="481"/>
      <c r="F227" s="606"/>
      <c r="H227" s="1612" t="s">
        <v>119</v>
      </c>
      <c r="I227" s="1612"/>
      <c r="J227" s="1612"/>
      <c r="K227" s="26"/>
      <c r="L227" s="1374"/>
    </row>
    <row r="228" spans="1:13" s="25" customFormat="1" ht="18.75" customHeight="1" x14ac:dyDescent="0.3">
      <c r="A228" s="257"/>
      <c r="B228" s="1606">
        <v>45572</v>
      </c>
      <c r="C228" s="1606"/>
      <c r="D228" s="1606"/>
      <c r="E228" s="482"/>
      <c r="F228" s="606"/>
      <c r="H228" s="1610">
        <f>B228</f>
        <v>45572</v>
      </c>
      <c r="I228" s="1610"/>
      <c r="J228" s="1610"/>
      <c r="K228" s="27"/>
      <c r="L228" s="1374"/>
    </row>
    <row r="229" spans="1:13" s="25" customFormat="1" ht="18.75" customHeight="1" x14ac:dyDescent="0.3">
      <c r="A229" s="257"/>
      <c r="B229" s="32"/>
      <c r="C229" s="32"/>
      <c r="D229" s="32"/>
      <c r="E229" s="482"/>
      <c r="F229" s="606"/>
      <c r="H229" s="20"/>
      <c r="I229" s="20"/>
      <c r="J229" s="20"/>
      <c r="K229" s="27"/>
      <c r="L229" s="1374"/>
    </row>
    <row r="230" spans="1:13" s="25" customFormat="1" ht="18.75" customHeight="1" x14ac:dyDescent="0.3">
      <c r="A230" s="257"/>
      <c r="B230" s="1365"/>
      <c r="C230" s="32"/>
      <c r="D230" s="32"/>
      <c r="E230" s="482"/>
      <c r="F230" s="606"/>
      <c r="H230" s="1362"/>
      <c r="I230" s="20"/>
      <c r="J230" s="20"/>
      <c r="K230" s="27"/>
      <c r="L230" s="1374"/>
    </row>
    <row r="231" spans="1:13" s="25" customFormat="1" ht="18.75" customHeight="1" x14ac:dyDescent="0.3">
      <c r="A231" s="469" t="s">
        <v>120</v>
      </c>
      <c r="B231" s="475" t="s">
        <v>121</v>
      </c>
      <c r="C231" s="1604" t="s">
        <v>122</v>
      </c>
      <c r="D231" s="1604"/>
      <c r="E231" s="1604"/>
      <c r="F231" s="606"/>
      <c r="G231" s="28" t="s">
        <v>120</v>
      </c>
      <c r="H231" s="29" t="s">
        <v>121</v>
      </c>
      <c r="I231" s="1611" t="s">
        <v>123</v>
      </c>
      <c r="J231" s="1611"/>
      <c r="K231" s="1611"/>
      <c r="L231" s="1374"/>
    </row>
    <row r="232" spans="1:13" s="25" customFormat="1" ht="18.75" customHeight="1" x14ac:dyDescent="0.3">
      <c r="A232" s="469" t="s">
        <v>124</v>
      </c>
      <c r="B232" s="469" t="s">
        <v>265</v>
      </c>
      <c r="C232" s="475" t="s">
        <v>125</v>
      </c>
      <c r="D232" s="1364" t="s">
        <v>126</v>
      </c>
      <c r="E232" s="1364" t="s">
        <v>127</v>
      </c>
      <c r="F232" s="606"/>
      <c r="G232" s="28" t="s">
        <v>124</v>
      </c>
      <c r="H232" s="28" t="s">
        <v>265</v>
      </c>
      <c r="I232" s="29" t="s">
        <v>125</v>
      </c>
      <c r="J232" s="1363" t="s">
        <v>126</v>
      </c>
      <c r="K232" s="1363" t="s">
        <v>127</v>
      </c>
      <c r="L232" s="1374"/>
    </row>
    <row r="233" spans="1:13" s="50" customFormat="1" ht="18.75" customHeight="1" x14ac:dyDescent="0.3">
      <c r="A233" s="1364">
        <v>1</v>
      </c>
      <c r="B233" s="13" t="s">
        <v>270</v>
      </c>
      <c r="C233" s="14" t="s">
        <v>46</v>
      </c>
      <c r="D233" s="15">
        <v>30</v>
      </c>
      <c r="E233" s="15">
        <v>205.8</v>
      </c>
      <c r="F233" s="606"/>
      <c r="G233" s="1363">
        <v>1</v>
      </c>
      <c r="H233" s="6" t="s">
        <v>270</v>
      </c>
      <c r="I233" s="2" t="s">
        <v>46</v>
      </c>
      <c r="J233" s="3">
        <v>30</v>
      </c>
      <c r="K233" s="3">
        <v>205.8</v>
      </c>
      <c r="L233" s="1379"/>
      <c r="M233" s="25"/>
    </row>
    <row r="234" spans="1:13" s="50" customFormat="1" x14ac:dyDescent="0.3">
      <c r="A234" s="1364" t="s">
        <v>3</v>
      </c>
      <c r="B234" s="13" t="s">
        <v>64</v>
      </c>
      <c r="C234" s="14" t="s">
        <v>65</v>
      </c>
      <c r="D234" s="15">
        <v>14</v>
      </c>
      <c r="E234" s="15">
        <v>75</v>
      </c>
      <c r="F234" s="606"/>
      <c r="G234" s="1363" t="s">
        <v>3</v>
      </c>
      <c r="H234" s="6" t="s">
        <v>64</v>
      </c>
      <c r="I234" s="2" t="s">
        <v>65</v>
      </c>
      <c r="J234" s="3">
        <v>14</v>
      </c>
      <c r="K234" s="3">
        <v>75</v>
      </c>
      <c r="L234" s="1379"/>
      <c r="M234" s="25"/>
    </row>
    <row r="235" spans="1:13" s="25" customFormat="1" x14ac:dyDescent="0.3">
      <c r="A235" s="12">
        <v>3</v>
      </c>
      <c r="B235" s="13" t="s">
        <v>114</v>
      </c>
      <c r="C235" s="14" t="s">
        <v>2</v>
      </c>
      <c r="D235" s="15">
        <v>6</v>
      </c>
      <c r="E235" s="15">
        <v>28</v>
      </c>
      <c r="F235" s="605"/>
      <c r="G235" s="5">
        <v>3</v>
      </c>
      <c r="H235" s="6" t="s">
        <v>114</v>
      </c>
      <c r="I235" s="2" t="s">
        <v>2</v>
      </c>
      <c r="J235" s="3">
        <v>6</v>
      </c>
      <c r="K235" s="3">
        <v>28</v>
      </c>
      <c r="L235" s="1374"/>
    </row>
    <row r="236" spans="1:13" s="25" customFormat="1" x14ac:dyDescent="0.3">
      <c r="A236" s="1364" t="s">
        <v>77</v>
      </c>
      <c r="B236" s="13" t="s">
        <v>107</v>
      </c>
      <c r="C236" s="14" t="s">
        <v>14</v>
      </c>
      <c r="D236" s="15">
        <v>3.4</v>
      </c>
      <c r="E236" s="15">
        <v>93.2</v>
      </c>
      <c r="F236" s="606"/>
      <c r="G236" s="1363" t="s">
        <v>77</v>
      </c>
      <c r="H236" s="6" t="s">
        <v>107</v>
      </c>
      <c r="I236" s="2" t="s">
        <v>14</v>
      </c>
      <c r="J236" s="3">
        <v>3.4</v>
      </c>
      <c r="K236" s="3">
        <v>93.2</v>
      </c>
      <c r="L236" s="1374"/>
    </row>
    <row r="237" spans="1:13" s="8" customFormat="1" ht="18.75" customHeight="1" x14ac:dyDescent="0.3">
      <c r="A237" s="1364" t="s">
        <v>23</v>
      </c>
      <c r="B237" s="13" t="s">
        <v>37</v>
      </c>
      <c r="C237" s="14" t="s">
        <v>5</v>
      </c>
      <c r="D237" s="15">
        <v>155</v>
      </c>
      <c r="E237" s="15">
        <v>161</v>
      </c>
      <c r="F237" s="605"/>
      <c r="G237" s="1363" t="s">
        <v>23</v>
      </c>
      <c r="H237" s="6" t="s">
        <v>37</v>
      </c>
      <c r="I237" s="2" t="s">
        <v>5</v>
      </c>
      <c r="J237" s="3">
        <v>155</v>
      </c>
      <c r="K237" s="3">
        <v>161</v>
      </c>
      <c r="L237" s="1379" t="s">
        <v>479</v>
      </c>
      <c r="M237" s="25"/>
    </row>
    <row r="238" spans="1:13" s="25" customFormat="1" ht="19.5" customHeight="1" x14ac:dyDescent="0.3">
      <c r="A238" s="1364"/>
      <c r="B238" s="13"/>
      <c r="C238" s="14"/>
      <c r="D238" s="15"/>
      <c r="E238" s="15"/>
      <c r="F238" s="605"/>
      <c r="G238" s="1363"/>
      <c r="H238" s="6"/>
      <c r="I238" s="2"/>
      <c r="J238" s="3"/>
      <c r="K238" s="3"/>
      <c r="L238" s="1374"/>
    </row>
    <row r="239" spans="1:13" s="25" customFormat="1" x14ac:dyDescent="0.3">
      <c r="A239" s="12"/>
      <c r="B239" s="13"/>
      <c r="C239" s="14"/>
      <c r="D239" s="15"/>
      <c r="E239" s="15"/>
      <c r="F239" s="656"/>
      <c r="G239" s="5"/>
      <c r="H239" s="6"/>
      <c r="I239" s="2"/>
      <c r="J239" s="3"/>
      <c r="K239" s="3"/>
      <c r="L239" s="1374"/>
    </row>
    <row r="240" spans="1:13" s="25" customFormat="1" x14ac:dyDescent="0.3">
      <c r="A240" s="12"/>
      <c r="B240" s="13"/>
      <c r="C240" s="14" t="s">
        <v>128</v>
      </c>
      <c r="D240" s="15">
        <f>SUM(D233:D238)</f>
        <v>208.4</v>
      </c>
      <c r="E240" s="15">
        <f>SUM(E233:E238)</f>
        <v>563</v>
      </c>
      <c r="F240" s="658">
        <v>587.5</v>
      </c>
      <c r="G240" s="5"/>
      <c r="H240" s="6"/>
      <c r="I240" s="2" t="s">
        <v>128</v>
      </c>
      <c r="J240" s="3">
        <f>SUM(J233:J238)</f>
        <v>208.4</v>
      </c>
      <c r="K240" s="3">
        <f>SUM(K233:K238)</f>
        <v>563</v>
      </c>
      <c r="L240" s="1374"/>
    </row>
    <row r="241" spans="1:13" s="25" customFormat="1" hidden="1" x14ac:dyDescent="0.3">
      <c r="A241" s="12"/>
      <c r="B241" s="13"/>
      <c r="C241" s="14"/>
      <c r="D241" s="15">
        <f>SUM(D234:D239)</f>
        <v>178.4</v>
      </c>
      <c r="E241" s="15"/>
      <c r="F241" s="656"/>
      <c r="G241" s="5"/>
      <c r="H241" s="6"/>
      <c r="I241" s="2"/>
      <c r="J241" s="3"/>
      <c r="K241" s="3"/>
      <c r="L241" s="1374"/>
    </row>
    <row r="242" spans="1:13" s="25" customFormat="1" hidden="1" x14ac:dyDescent="0.3">
      <c r="A242" s="12">
        <v>1</v>
      </c>
      <c r="B242" s="13" t="s">
        <v>1</v>
      </c>
      <c r="C242" s="14" t="s">
        <v>5</v>
      </c>
      <c r="D242" s="15">
        <f>SUM(D235:D240)</f>
        <v>372.8</v>
      </c>
      <c r="E242" s="15">
        <v>86</v>
      </c>
      <c r="F242" s="656"/>
      <c r="G242" s="5">
        <v>1</v>
      </c>
      <c r="H242" s="6" t="s">
        <v>1</v>
      </c>
      <c r="I242" s="2" t="s">
        <v>5</v>
      </c>
      <c r="J242" s="3">
        <v>200</v>
      </c>
      <c r="K242" s="3">
        <v>86</v>
      </c>
      <c r="L242" s="1374"/>
    </row>
    <row r="243" spans="1:13" s="25" customFormat="1" hidden="1" x14ac:dyDescent="0.3">
      <c r="A243" s="12">
        <v>2</v>
      </c>
      <c r="B243" s="13" t="s">
        <v>238</v>
      </c>
      <c r="C243" s="14" t="s">
        <v>251</v>
      </c>
      <c r="D243" s="15">
        <f t="shared" ref="D243:D252" si="0">SUM(D235:D241)</f>
        <v>551.20000000000005</v>
      </c>
      <c r="E243" s="15">
        <v>114</v>
      </c>
      <c r="F243" s="656"/>
      <c r="G243" s="5">
        <v>2</v>
      </c>
      <c r="H243" s="6" t="s">
        <v>238</v>
      </c>
      <c r="I243" s="2" t="s">
        <v>251</v>
      </c>
      <c r="J243" s="3">
        <v>225</v>
      </c>
      <c r="K243" s="3">
        <v>114</v>
      </c>
      <c r="L243" s="1374"/>
    </row>
    <row r="244" spans="1:13" s="25" customFormat="1" hidden="1" x14ac:dyDescent="0.3">
      <c r="A244" s="12">
        <v>3</v>
      </c>
      <c r="B244" s="13" t="s">
        <v>93</v>
      </c>
      <c r="C244" s="14" t="s">
        <v>5</v>
      </c>
      <c r="D244" s="15">
        <f t="shared" si="0"/>
        <v>918</v>
      </c>
      <c r="E244" s="15">
        <v>94.25</v>
      </c>
      <c r="F244" s="656"/>
      <c r="G244" s="5">
        <v>3</v>
      </c>
      <c r="H244" s="6" t="s">
        <v>93</v>
      </c>
      <c r="I244" s="2" t="s">
        <v>5</v>
      </c>
      <c r="J244" s="3">
        <v>135</v>
      </c>
      <c r="K244" s="3">
        <v>94.25</v>
      </c>
      <c r="L244" s="1374"/>
    </row>
    <row r="245" spans="1:13" s="25" customFormat="1" hidden="1" x14ac:dyDescent="0.3">
      <c r="A245" s="12">
        <v>4</v>
      </c>
      <c r="B245" s="13" t="s">
        <v>253</v>
      </c>
      <c r="C245" s="14" t="s">
        <v>218</v>
      </c>
      <c r="D245" s="15">
        <f t="shared" si="0"/>
        <v>1465.8</v>
      </c>
      <c r="E245" s="15">
        <v>146.4</v>
      </c>
      <c r="F245" s="656"/>
      <c r="G245" s="5">
        <v>4</v>
      </c>
      <c r="H245" s="6" t="s">
        <v>253</v>
      </c>
      <c r="I245" s="2" t="s">
        <v>218</v>
      </c>
      <c r="J245" s="3">
        <v>125</v>
      </c>
      <c r="K245" s="3">
        <v>146.4</v>
      </c>
      <c r="L245" s="1374"/>
    </row>
    <row r="246" spans="1:13" s="25" customFormat="1" hidden="1" x14ac:dyDescent="0.3">
      <c r="A246" s="12">
        <v>5</v>
      </c>
      <c r="B246" s="13" t="s">
        <v>255</v>
      </c>
      <c r="C246" s="14" t="s">
        <v>218</v>
      </c>
      <c r="D246" s="15">
        <f t="shared" si="0"/>
        <v>2228.8000000000002</v>
      </c>
      <c r="E246" s="15">
        <v>105.16</v>
      </c>
      <c r="F246" s="656"/>
      <c r="G246" s="5">
        <v>5</v>
      </c>
      <c r="H246" s="6" t="s">
        <v>255</v>
      </c>
      <c r="I246" s="2" t="s">
        <v>218</v>
      </c>
      <c r="J246" s="3">
        <v>80</v>
      </c>
      <c r="K246" s="3">
        <v>105.16</v>
      </c>
      <c r="L246" s="1374"/>
    </row>
    <row r="247" spans="1:13" s="25" customFormat="1" hidden="1" x14ac:dyDescent="0.3">
      <c r="A247" s="12">
        <v>6</v>
      </c>
      <c r="B247" s="13" t="s">
        <v>252</v>
      </c>
      <c r="C247" s="14" t="s">
        <v>251</v>
      </c>
      <c r="D247" s="15">
        <f t="shared" si="0"/>
        <v>3694.6000000000004</v>
      </c>
      <c r="E247" s="15">
        <v>142</v>
      </c>
      <c r="F247" s="656"/>
      <c r="G247" s="5">
        <v>6</v>
      </c>
      <c r="H247" s="6" t="s">
        <v>252</v>
      </c>
      <c r="I247" s="2" t="s">
        <v>251</v>
      </c>
      <c r="J247" s="3">
        <v>105</v>
      </c>
      <c r="K247" s="3">
        <v>142</v>
      </c>
      <c r="L247" s="1374"/>
    </row>
    <row r="248" spans="1:13" s="25" customFormat="1" hidden="1" x14ac:dyDescent="0.3">
      <c r="A248" s="12">
        <v>7</v>
      </c>
      <c r="B248" s="13" t="s">
        <v>254</v>
      </c>
      <c r="C248" s="14" t="s">
        <v>218</v>
      </c>
      <c r="D248" s="15">
        <f t="shared" si="0"/>
        <v>5923.4000000000005</v>
      </c>
      <c r="E248" s="15">
        <v>144</v>
      </c>
      <c r="F248" s="656"/>
      <c r="G248" s="5">
        <v>7</v>
      </c>
      <c r="H248" s="6" t="s">
        <v>254</v>
      </c>
      <c r="I248" s="2" t="s">
        <v>218</v>
      </c>
      <c r="J248" s="3">
        <v>120</v>
      </c>
      <c r="K248" s="3">
        <v>144</v>
      </c>
      <c r="L248" s="1374"/>
    </row>
    <row r="249" spans="1:13" s="25" customFormat="1" hidden="1" x14ac:dyDescent="0.3">
      <c r="A249" s="12">
        <v>8</v>
      </c>
      <c r="B249" s="13" t="s">
        <v>31</v>
      </c>
      <c r="C249" s="14" t="s">
        <v>5</v>
      </c>
      <c r="D249" s="15">
        <f t="shared" si="0"/>
        <v>9409.6</v>
      </c>
      <c r="E249" s="15">
        <v>88</v>
      </c>
      <c r="F249" s="656"/>
      <c r="G249" s="5">
        <v>8</v>
      </c>
      <c r="H249" s="6" t="s">
        <v>31</v>
      </c>
      <c r="I249" s="2" t="s">
        <v>5</v>
      </c>
      <c r="J249" s="3">
        <v>55</v>
      </c>
      <c r="K249" s="3">
        <v>88</v>
      </c>
      <c r="L249" s="1374"/>
    </row>
    <row r="250" spans="1:13" s="50" customFormat="1" hidden="1" x14ac:dyDescent="0.3">
      <c r="A250" s="1364"/>
      <c r="B250" s="467"/>
      <c r="C250" s="1364"/>
      <c r="D250" s="15">
        <f t="shared" si="0"/>
        <v>15154.600000000002</v>
      </c>
      <c r="E250" s="468"/>
      <c r="F250" s="657"/>
      <c r="G250" s="1363"/>
      <c r="H250" s="1"/>
      <c r="I250" s="1363"/>
      <c r="J250" s="7"/>
      <c r="K250" s="7"/>
      <c r="L250" s="1377"/>
      <c r="M250" s="25"/>
    </row>
    <row r="251" spans="1:13" s="25" customFormat="1" hidden="1" x14ac:dyDescent="0.3">
      <c r="A251" s="12"/>
      <c r="B251" s="13"/>
      <c r="C251" s="14" t="s">
        <v>128</v>
      </c>
      <c r="D251" s="15">
        <f t="shared" si="0"/>
        <v>24191.4</v>
      </c>
      <c r="E251" s="15">
        <v>919.81</v>
      </c>
      <c r="F251" s="656"/>
      <c r="G251" s="5"/>
      <c r="H251" s="6"/>
      <c r="I251" s="2" t="s">
        <v>128</v>
      </c>
      <c r="J251" s="3">
        <v>1045</v>
      </c>
      <c r="K251" s="3">
        <v>919.81</v>
      </c>
      <c r="L251" s="1374"/>
    </row>
    <row r="252" spans="1:13" s="25" customFormat="1" hidden="1" x14ac:dyDescent="0.3">
      <c r="A252" s="12"/>
      <c r="B252" s="13"/>
      <c r="C252" s="14"/>
      <c r="D252" s="15">
        <f t="shared" si="0"/>
        <v>38794.800000000003</v>
      </c>
      <c r="E252" s="15"/>
      <c r="F252" s="656"/>
      <c r="G252" s="5"/>
      <c r="H252" s="6"/>
      <c r="I252" s="2"/>
      <c r="J252" s="3"/>
      <c r="K252" s="3"/>
      <c r="L252" s="1374"/>
    </row>
    <row r="253" spans="1:13" s="25" customFormat="1" x14ac:dyDescent="0.3">
      <c r="A253" s="12"/>
      <c r="B253" s="13"/>
      <c r="C253" s="14"/>
      <c r="D253" s="15"/>
      <c r="E253" s="15"/>
      <c r="F253" s="678">
        <f>F240-E240</f>
        <v>24.5</v>
      </c>
      <c r="G253" s="5"/>
      <c r="H253" s="6"/>
      <c r="I253" s="2"/>
      <c r="J253" s="3"/>
      <c r="K253" s="3"/>
      <c r="L253" s="1374"/>
    </row>
    <row r="254" spans="1:13" s="25" customFormat="1" x14ac:dyDescent="0.3">
      <c r="A254" s="12"/>
      <c r="B254" s="13"/>
      <c r="C254" s="14"/>
      <c r="D254" s="15"/>
      <c r="E254" s="15"/>
      <c r="F254" s="656"/>
      <c r="G254" s="5"/>
      <c r="H254" s="6"/>
      <c r="I254" s="2"/>
      <c r="J254" s="3"/>
      <c r="K254" s="3"/>
      <c r="L254" s="1374"/>
    </row>
    <row r="255" spans="1:13" s="25" customFormat="1" x14ac:dyDescent="0.3">
      <c r="A255" s="469" t="s">
        <v>124</v>
      </c>
      <c r="B255" s="15" t="s">
        <v>259</v>
      </c>
      <c r="C255" s="14" t="s">
        <v>125</v>
      </c>
      <c r="D255" s="15" t="s">
        <v>126</v>
      </c>
      <c r="E255" s="15" t="s">
        <v>127</v>
      </c>
      <c r="F255" s="656"/>
      <c r="G255" s="28" t="s">
        <v>124</v>
      </c>
      <c r="H255" s="3" t="s">
        <v>247</v>
      </c>
      <c r="I255" s="2" t="s">
        <v>125</v>
      </c>
      <c r="J255" s="3" t="s">
        <v>126</v>
      </c>
      <c r="K255" s="3" t="s">
        <v>127</v>
      </c>
      <c r="L255" s="1374"/>
    </row>
    <row r="256" spans="1:13" s="8" customFormat="1" x14ac:dyDescent="0.3">
      <c r="A256" s="12" t="s">
        <v>8</v>
      </c>
      <c r="B256" s="13" t="s">
        <v>10</v>
      </c>
      <c r="C256" s="14" t="s">
        <v>9</v>
      </c>
      <c r="D256" s="15">
        <v>70</v>
      </c>
      <c r="E256" s="15">
        <v>122</v>
      </c>
      <c r="F256" s="605">
        <v>122</v>
      </c>
      <c r="G256" s="5" t="s">
        <v>8</v>
      </c>
      <c r="H256" s="6" t="s">
        <v>10</v>
      </c>
      <c r="I256" s="2" t="s">
        <v>9</v>
      </c>
      <c r="J256" s="3">
        <v>70</v>
      </c>
      <c r="K256" s="3">
        <v>122</v>
      </c>
      <c r="L256" s="1379"/>
      <c r="M256" s="25"/>
    </row>
    <row r="257" spans="1:13" s="25" customFormat="1" ht="19.5" customHeight="1" x14ac:dyDescent="0.3">
      <c r="A257" s="12">
        <v>2</v>
      </c>
      <c r="B257" s="13" t="s">
        <v>103</v>
      </c>
      <c r="C257" s="14" t="s">
        <v>104</v>
      </c>
      <c r="D257" s="15">
        <v>50</v>
      </c>
      <c r="E257" s="15">
        <v>220</v>
      </c>
      <c r="F257" s="490">
        <v>36</v>
      </c>
      <c r="G257" s="5">
        <v>2</v>
      </c>
      <c r="H257" s="6" t="s">
        <v>103</v>
      </c>
      <c r="I257" s="2" t="s">
        <v>104</v>
      </c>
      <c r="J257" s="3">
        <v>50</v>
      </c>
      <c r="K257" s="3">
        <v>220</v>
      </c>
      <c r="L257" s="1374"/>
    </row>
    <row r="258" spans="1:13" s="50" customFormat="1" x14ac:dyDescent="0.3">
      <c r="A258" s="1364" t="s">
        <v>0</v>
      </c>
      <c r="B258" s="13" t="s">
        <v>260</v>
      </c>
      <c r="C258" s="14" t="s">
        <v>17</v>
      </c>
      <c r="D258" s="15">
        <v>20</v>
      </c>
      <c r="E258" s="15">
        <v>182.25</v>
      </c>
      <c r="F258" s="605"/>
      <c r="G258" s="1363" t="s">
        <v>0</v>
      </c>
      <c r="H258" s="6" t="s">
        <v>260</v>
      </c>
      <c r="I258" s="2" t="s">
        <v>44</v>
      </c>
      <c r="J258" s="3">
        <v>25</v>
      </c>
      <c r="K258" s="3">
        <v>218.7</v>
      </c>
      <c r="L258" s="1377"/>
      <c r="M258" s="25"/>
    </row>
    <row r="259" spans="1:13" s="50" customFormat="1" x14ac:dyDescent="0.3">
      <c r="A259" s="1364" t="s">
        <v>77</v>
      </c>
      <c r="B259" s="13" t="s">
        <v>346</v>
      </c>
      <c r="C259" s="14" t="s">
        <v>22</v>
      </c>
      <c r="D259" s="15">
        <v>24</v>
      </c>
      <c r="E259" s="15">
        <v>4.5</v>
      </c>
      <c r="F259" s="605"/>
      <c r="G259" s="1363" t="s">
        <v>77</v>
      </c>
      <c r="H259" s="6" t="s">
        <v>346</v>
      </c>
      <c r="I259" s="2" t="s">
        <v>22</v>
      </c>
      <c r="J259" s="3">
        <v>24</v>
      </c>
      <c r="K259" s="3">
        <v>4.5</v>
      </c>
      <c r="L259" s="1379"/>
      <c r="M259" s="25"/>
    </row>
    <row r="260" spans="1:13" s="25" customFormat="1" ht="19.5" customHeight="1" x14ac:dyDescent="0.3">
      <c r="A260" s="1364" t="s">
        <v>23</v>
      </c>
      <c r="B260" s="13" t="s">
        <v>144</v>
      </c>
      <c r="C260" s="14" t="s">
        <v>2</v>
      </c>
      <c r="D260" s="15">
        <v>15</v>
      </c>
      <c r="E260" s="15">
        <v>88</v>
      </c>
      <c r="F260" s="656"/>
      <c r="G260" s="1363" t="s">
        <v>23</v>
      </c>
      <c r="H260" s="6" t="s">
        <v>144</v>
      </c>
      <c r="I260" s="2" t="s">
        <v>2</v>
      </c>
      <c r="J260" s="3">
        <v>15</v>
      </c>
      <c r="K260" s="3">
        <v>88</v>
      </c>
      <c r="L260" s="1374"/>
    </row>
    <row r="261" spans="1:13" s="50" customFormat="1" x14ac:dyDescent="0.3">
      <c r="A261" s="1364" t="s">
        <v>51</v>
      </c>
      <c r="B261" s="13" t="s">
        <v>107</v>
      </c>
      <c r="C261" s="14" t="s">
        <v>14</v>
      </c>
      <c r="D261" s="15">
        <v>3.4</v>
      </c>
      <c r="E261" s="15">
        <v>93.2</v>
      </c>
      <c r="F261" s="605"/>
      <c r="G261" s="1363" t="s">
        <v>51</v>
      </c>
      <c r="H261" s="6" t="s">
        <v>107</v>
      </c>
      <c r="I261" s="2" t="s">
        <v>14</v>
      </c>
      <c r="J261" s="3">
        <v>3.4</v>
      </c>
      <c r="K261" s="3">
        <v>93.2</v>
      </c>
      <c r="L261" s="1379"/>
      <c r="M261" s="25"/>
    </row>
    <row r="262" spans="1:13" s="25" customFormat="1" ht="19.5" customHeight="1" x14ac:dyDescent="0.3">
      <c r="A262" s="1364" t="s">
        <v>15</v>
      </c>
      <c r="B262" s="13" t="s">
        <v>108</v>
      </c>
      <c r="C262" s="14" t="s">
        <v>65</v>
      </c>
      <c r="D262" s="15">
        <v>1.2</v>
      </c>
      <c r="E262" s="15">
        <v>21.5</v>
      </c>
      <c r="F262" s="656"/>
      <c r="G262" s="1363" t="s">
        <v>15</v>
      </c>
      <c r="H262" s="6" t="s">
        <v>108</v>
      </c>
      <c r="I262" s="2" t="s">
        <v>65</v>
      </c>
      <c r="J262" s="3">
        <v>1.2</v>
      </c>
      <c r="K262" s="3">
        <v>21.5</v>
      </c>
      <c r="L262" s="1374"/>
    </row>
    <row r="263" spans="1:13" s="25" customFormat="1" x14ac:dyDescent="0.3">
      <c r="A263" s="1364"/>
      <c r="B263" s="13"/>
      <c r="C263" s="14"/>
      <c r="D263" s="15"/>
      <c r="E263" s="15"/>
      <c r="F263" s="656"/>
      <c r="G263" s="1363"/>
      <c r="H263" s="6"/>
      <c r="I263" s="2"/>
      <c r="J263" s="3"/>
      <c r="K263" s="3"/>
      <c r="L263" s="1374"/>
    </row>
    <row r="264" spans="1:13" s="50" customFormat="1" x14ac:dyDescent="0.3">
      <c r="A264" s="12"/>
      <c r="B264" s="13"/>
      <c r="C264" s="14"/>
      <c r="D264" s="15"/>
      <c r="E264" s="15"/>
      <c r="F264" s="657"/>
      <c r="G264" s="5"/>
      <c r="H264" s="6"/>
      <c r="I264" s="2"/>
      <c r="J264" s="3"/>
      <c r="K264" s="3"/>
      <c r="L264" s="1377"/>
      <c r="M264" s="25"/>
    </row>
    <row r="265" spans="1:13" s="25" customFormat="1" x14ac:dyDescent="0.3">
      <c r="A265" s="1364"/>
      <c r="B265" s="13"/>
      <c r="C265" s="14" t="s">
        <v>128</v>
      </c>
      <c r="D265" s="15">
        <f>SUM(D256:D264)</f>
        <v>183.6</v>
      </c>
      <c r="E265" s="15">
        <f>SUM(E256:E264)</f>
        <v>731.45</v>
      </c>
      <c r="F265" s="658">
        <v>822.5</v>
      </c>
      <c r="G265" s="1363"/>
      <c r="H265" s="6"/>
      <c r="I265" s="2" t="s">
        <v>128</v>
      </c>
      <c r="J265" s="3">
        <f>SUM(J256:J264)</f>
        <v>188.6</v>
      </c>
      <c r="K265" s="3">
        <f>SUM(K256:K264)</f>
        <v>767.90000000000009</v>
      </c>
      <c r="L265" s="1374"/>
    </row>
    <row r="266" spans="1:13" s="25" customFormat="1" x14ac:dyDescent="0.3">
      <c r="A266" s="12"/>
      <c r="B266" s="13"/>
      <c r="C266" s="14"/>
      <c r="D266" s="15"/>
      <c r="E266" s="15"/>
      <c r="F266" s="678">
        <f>F265-E265</f>
        <v>91.049999999999955</v>
      </c>
      <c r="G266" s="5"/>
      <c r="H266" s="6"/>
      <c r="I266" s="2"/>
      <c r="J266" s="3"/>
      <c r="K266" s="3"/>
      <c r="L266" s="1374"/>
    </row>
    <row r="267" spans="1:13" s="25" customFormat="1" x14ac:dyDescent="0.3">
      <c r="A267" s="12"/>
      <c r="B267" s="13"/>
      <c r="C267" s="14"/>
      <c r="D267" s="15"/>
      <c r="E267" s="15"/>
      <c r="F267" s="656"/>
      <c r="G267" s="5"/>
      <c r="H267" s="6"/>
      <c r="I267" s="2"/>
      <c r="J267" s="3"/>
      <c r="K267" s="3"/>
      <c r="L267" s="1374"/>
    </row>
    <row r="268" spans="1:13" s="25" customFormat="1" x14ac:dyDescent="0.3">
      <c r="A268" s="1364"/>
      <c r="B268" s="13"/>
      <c r="C268" s="14" t="s">
        <v>136</v>
      </c>
      <c r="D268" s="15">
        <f>+D265+D240</f>
        <v>392</v>
      </c>
      <c r="E268" s="15">
        <f>+E265+E240</f>
        <v>1294.45</v>
      </c>
      <c r="F268" s="659"/>
      <c r="G268" s="3"/>
      <c r="H268" s="3"/>
      <c r="I268" s="3" t="s">
        <v>136</v>
      </c>
      <c r="J268" s="3">
        <f>+J265+J240</f>
        <v>397</v>
      </c>
      <c r="K268" s="3">
        <f>+K265+K240</f>
        <v>1330.9</v>
      </c>
      <c r="L268" s="1374"/>
    </row>
    <row r="269" spans="1:13" s="25" customFormat="1" x14ac:dyDescent="0.3">
      <c r="A269" s="471"/>
      <c r="B269" s="259"/>
      <c r="C269" s="472"/>
      <c r="D269" s="473"/>
      <c r="E269" s="473"/>
      <c r="F269" s="659"/>
      <c r="G269" s="463"/>
      <c r="H269" s="463"/>
      <c r="I269" s="463"/>
      <c r="J269" s="463"/>
      <c r="K269" s="463"/>
      <c r="L269" s="1374"/>
    </row>
    <row r="270" spans="1:13" s="25" customFormat="1" x14ac:dyDescent="0.3">
      <c r="A270" s="471"/>
      <c r="B270" s="259"/>
      <c r="C270" s="472"/>
      <c r="D270" s="473"/>
      <c r="E270" s="473"/>
      <c r="F270" s="659"/>
      <c r="G270" s="463"/>
      <c r="H270" s="463"/>
      <c r="I270" s="463"/>
      <c r="J270" s="463"/>
      <c r="K270" s="463"/>
      <c r="L270" s="1374"/>
    </row>
    <row r="271" spans="1:13" s="25" customFormat="1" x14ac:dyDescent="0.3">
      <c r="A271" s="471"/>
      <c r="B271" s="471"/>
      <c r="C271" s="471"/>
      <c r="D271" s="471"/>
      <c r="E271" s="471"/>
      <c r="F271" s="660"/>
      <c r="G271" s="36"/>
      <c r="H271" s="463"/>
      <c r="I271" s="463"/>
      <c r="J271" s="463"/>
      <c r="K271" s="463"/>
      <c r="L271" s="1374"/>
    </row>
    <row r="272" spans="1:13" s="25" customFormat="1" x14ac:dyDescent="0.3">
      <c r="A272" s="471"/>
      <c r="B272" s="259"/>
      <c r="C272" s="472"/>
      <c r="D272" s="473"/>
      <c r="E272" s="473"/>
      <c r="F272" s="659"/>
      <c r="G272" s="463"/>
      <c r="H272" s="463"/>
      <c r="I272" s="463"/>
      <c r="J272" s="463"/>
      <c r="K272" s="463"/>
      <c r="L272" s="1374"/>
    </row>
    <row r="273" spans="1:13" s="25" customFormat="1" ht="18.75" customHeight="1" x14ac:dyDescent="0.3">
      <c r="A273" s="257"/>
      <c r="B273" s="260" t="s">
        <v>130</v>
      </c>
      <c r="C273" s="257"/>
      <c r="D273" s="261" t="s">
        <v>131</v>
      </c>
      <c r="E273" s="32"/>
      <c r="F273" s="606"/>
      <c r="H273" s="37" t="s">
        <v>130</v>
      </c>
      <c r="J273" s="94" t="s">
        <v>131</v>
      </c>
      <c r="K273" s="20"/>
      <c r="L273" s="1374"/>
    </row>
    <row r="274" spans="1:13" s="25" customFormat="1" ht="51.75" customHeight="1" x14ac:dyDescent="0.3">
      <c r="A274" s="257"/>
      <c r="B274" s="262" t="s">
        <v>132</v>
      </c>
      <c r="C274" s="257"/>
      <c r="D274" s="262" t="s">
        <v>140</v>
      </c>
      <c r="E274" s="263"/>
      <c r="F274" s="606"/>
      <c r="H274" s="38" t="s">
        <v>139</v>
      </c>
      <c r="J274" s="38" t="s">
        <v>140</v>
      </c>
      <c r="K274" s="39"/>
      <c r="L274" s="1374"/>
    </row>
    <row r="275" spans="1:13" s="25" customFormat="1" ht="22.5" customHeight="1" x14ac:dyDescent="0.3">
      <c r="A275" s="257"/>
      <c r="B275" s="262"/>
      <c r="C275" s="257"/>
      <c r="D275" s="262"/>
      <c r="E275" s="263"/>
      <c r="F275" s="606"/>
      <c r="H275" s="38"/>
      <c r="J275" s="38"/>
      <c r="K275" s="39"/>
      <c r="L275" s="1374"/>
    </row>
    <row r="276" spans="1:13" s="419" customFormat="1" ht="23.25" customHeight="1" x14ac:dyDescent="0.3">
      <c r="B276" s="770"/>
      <c r="D276" s="770"/>
      <c r="E276" s="771"/>
      <c r="F276" s="645"/>
      <c r="G276" s="770"/>
      <c r="I276" s="770"/>
      <c r="J276" s="771"/>
      <c r="K276" s="770"/>
      <c r="L276" s="1381"/>
      <c r="M276" s="25"/>
    </row>
    <row r="277" spans="1:13" s="21" customFormat="1" x14ac:dyDescent="0.3">
      <c r="B277" s="20"/>
      <c r="C277" s="20"/>
      <c r="D277" s="20"/>
      <c r="E277" s="20"/>
      <c r="F277" s="656"/>
      <c r="G277" s="25"/>
      <c r="H277" s="20"/>
      <c r="I277" s="20"/>
      <c r="J277" s="20"/>
      <c r="K277" s="20"/>
      <c r="L277" s="1373"/>
      <c r="M277" s="25"/>
    </row>
    <row r="278" spans="1:13" s="25" customFormat="1" ht="18.75" customHeight="1" x14ac:dyDescent="0.3">
      <c r="B278" s="22" t="s">
        <v>115</v>
      </c>
      <c r="C278" s="20"/>
      <c r="D278" s="20"/>
      <c r="E278" s="20"/>
      <c r="F278" s="656"/>
      <c r="H278" s="22" t="s">
        <v>115</v>
      </c>
      <c r="I278" s="20"/>
      <c r="J278" s="20"/>
      <c r="K278" s="20"/>
      <c r="L278" s="1374"/>
      <c r="M278" s="21"/>
    </row>
    <row r="279" spans="1:13" s="25" customFormat="1" ht="18.75" customHeight="1" x14ac:dyDescent="0.3">
      <c r="A279" s="257"/>
      <c r="B279" s="476" t="s">
        <v>137</v>
      </c>
      <c r="C279" s="32"/>
      <c r="D279" s="32"/>
      <c r="E279" s="32"/>
      <c r="F279" s="606"/>
      <c r="H279" s="22" t="s">
        <v>138</v>
      </c>
      <c r="I279" s="20"/>
      <c r="J279" s="20"/>
      <c r="K279" s="20"/>
      <c r="L279" s="1374"/>
    </row>
    <row r="280" spans="1:13" s="25" customFormat="1" ht="18.75" customHeight="1" x14ac:dyDescent="0.3">
      <c r="A280" s="257"/>
      <c r="B280" s="32"/>
      <c r="C280" s="32"/>
      <c r="D280" s="32"/>
      <c r="E280" s="32"/>
      <c r="F280" s="606"/>
      <c r="H280" s="20"/>
      <c r="I280" s="20"/>
      <c r="J280" s="20"/>
      <c r="K280" s="20"/>
      <c r="L280" s="1374"/>
    </row>
    <row r="281" spans="1:13" s="25" customFormat="1" ht="18.75" customHeight="1" x14ac:dyDescent="0.3">
      <c r="A281" s="257"/>
      <c r="B281" s="32"/>
      <c r="C281" s="32"/>
      <c r="D281" s="257"/>
      <c r="E281" s="604" t="s">
        <v>116</v>
      </c>
      <c r="F281" s="606"/>
      <c r="H281" s="20"/>
      <c r="I281" s="20"/>
      <c r="K281" s="603" t="s">
        <v>116</v>
      </c>
      <c r="L281" s="1380"/>
    </row>
    <row r="282" spans="1:13" s="25" customFormat="1" ht="18.75" customHeight="1" x14ac:dyDescent="0.3">
      <c r="A282" s="257"/>
      <c r="B282" s="32"/>
      <c r="C282" s="32"/>
      <c r="D282" s="257"/>
      <c r="E282" s="604" t="s">
        <v>134</v>
      </c>
      <c r="F282" s="606"/>
      <c r="H282" s="20"/>
      <c r="I282" s="20"/>
      <c r="K282" s="603" t="s">
        <v>134</v>
      </c>
      <c r="L282" s="1380"/>
    </row>
    <row r="283" spans="1:13" s="25" customFormat="1" ht="18.75" customHeight="1" x14ac:dyDescent="0.3">
      <c r="A283" s="257"/>
      <c r="B283" s="32"/>
      <c r="C283" s="32"/>
      <c r="D283" s="257"/>
      <c r="E283" s="604" t="s">
        <v>117</v>
      </c>
      <c r="F283" s="606"/>
      <c r="H283" s="20"/>
      <c r="I283" s="20"/>
      <c r="K283" s="603" t="s">
        <v>117</v>
      </c>
      <c r="L283" s="1380"/>
    </row>
    <row r="284" spans="1:13" s="25" customFormat="1" ht="18.75" customHeight="1" x14ac:dyDescent="0.3">
      <c r="A284" s="257"/>
      <c r="B284" s="32"/>
      <c r="C284" s="32"/>
      <c r="D284" s="257"/>
      <c r="E284" s="604" t="s">
        <v>417</v>
      </c>
      <c r="F284" s="606"/>
      <c r="H284" s="20"/>
      <c r="I284" s="20"/>
      <c r="K284" s="603" t="s">
        <v>417</v>
      </c>
      <c r="L284" s="1380"/>
      <c r="M284" s="21"/>
    </row>
    <row r="285" spans="1:13" s="25" customFormat="1" ht="18.75" customHeight="1" x14ac:dyDescent="0.3">
      <c r="A285" s="257"/>
      <c r="B285" s="32"/>
      <c r="C285" s="32"/>
      <c r="D285" s="32"/>
      <c r="E285" s="32"/>
      <c r="F285" s="656"/>
      <c r="H285" s="20"/>
      <c r="I285" s="20"/>
      <c r="J285" s="20"/>
      <c r="K285" s="20"/>
      <c r="L285" s="1374"/>
    </row>
    <row r="286" spans="1:13" s="25" customFormat="1" ht="18.75" customHeight="1" x14ac:dyDescent="0.3">
      <c r="A286" s="257"/>
      <c r="B286" s="1059" t="s">
        <v>486</v>
      </c>
      <c r="C286" s="32"/>
      <c r="D286" s="32"/>
      <c r="E286" s="32"/>
      <c r="F286" s="656"/>
      <c r="H286" s="1385" t="s">
        <v>485</v>
      </c>
      <c r="I286" s="20"/>
      <c r="J286" s="20"/>
      <c r="K286" s="20"/>
      <c r="L286" s="1374"/>
    </row>
    <row r="287" spans="1:13" s="25" customFormat="1" ht="18.75" customHeight="1" x14ac:dyDescent="0.3">
      <c r="A287" s="257"/>
      <c r="B287" s="32"/>
      <c r="C287" s="32"/>
      <c r="D287" s="32"/>
      <c r="E287" s="32"/>
      <c r="F287" s="656"/>
      <c r="H287" s="20"/>
      <c r="I287" s="20"/>
      <c r="J287" s="20"/>
      <c r="K287" s="20"/>
      <c r="L287" s="1374"/>
    </row>
    <row r="288" spans="1:13" s="25" customFormat="1" ht="18.75" customHeight="1" x14ac:dyDescent="0.3">
      <c r="A288" s="257"/>
      <c r="B288" s="1605" t="s">
        <v>119</v>
      </c>
      <c r="C288" s="1605"/>
      <c r="D288" s="1605"/>
      <c r="E288" s="481"/>
      <c r="F288" s="606"/>
      <c r="H288" s="1612" t="s">
        <v>119</v>
      </c>
      <c r="I288" s="1612"/>
      <c r="J288" s="1612"/>
      <c r="K288" s="26"/>
      <c r="L288" s="1374"/>
    </row>
    <row r="289" spans="1:13" s="25" customFormat="1" ht="18.75" customHeight="1" x14ac:dyDescent="0.3">
      <c r="A289" s="257"/>
      <c r="B289" s="1606">
        <v>45573</v>
      </c>
      <c r="C289" s="1606"/>
      <c r="D289" s="1606"/>
      <c r="E289" s="482"/>
      <c r="F289" s="606"/>
      <c r="H289" s="1610">
        <f>B289</f>
        <v>45573</v>
      </c>
      <c r="I289" s="1610"/>
      <c r="J289" s="1610"/>
      <c r="K289" s="27"/>
      <c r="L289" s="1374"/>
    </row>
    <row r="290" spans="1:13" s="25" customFormat="1" ht="18.75" customHeight="1" x14ac:dyDescent="0.3">
      <c r="A290" s="257"/>
      <c r="B290" s="32"/>
      <c r="C290" s="32"/>
      <c r="D290" s="32"/>
      <c r="E290" s="482"/>
      <c r="F290" s="606"/>
      <c r="H290" s="20"/>
      <c r="I290" s="20"/>
      <c r="J290" s="20"/>
      <c r="K290" s="27"/>
      <c r="L290" s="1374"/>
      <c r="M290" s="21"/>
    </row>
    <row r="291" spans="1:13" s="25" customFormat="1" ht="18.75" customHeight="1" x14ac:dyDescent="0.3">
      <c r="A291" s="257"/>
      <c r="B291" s="1368"/>
      <c r="C291" s="32"/>
      <c r="D291" s="32"/>
      <c r="E291" s="482"/>
      <c r="F291" s="606"/>
      <c r="H291" s="1366"/>
      <c r="I291" s="20"/>
      <c r="J291" s="20"/>
      <c r="K291" s="27"/>
      <c r="L291" s="1374"/>
    </row>
    <row r="292" spans="1:13" s="25" customFormat="1" ht="18.75" customHeight="1" x14ac:dyDescent="0.3">
      <c r="A292" s="469" t="s">
        <v>120</v>
      </c>
      <c r="B292" s="475" t="s">
        <v>121</v>
      </c>
      <c r="C292" s="1604" t="s">
        <v>122</v>
      </c>
      <c r="D292" s="1604"/>
      <c r="E292" s="1604"/>
      <c r="F292" s="606"/>
      <c r="G292" s="28" t="s">
        <v>120</v>
      </c>
      <c r="H292" s="29" t="s">
        <v>121</v>
      </c>
      <c r="I292" s="1611" t="s">
        <v>123</v>
      </c>
      <c r="J292" s="1611"/>
      <c r="K292" s="1611"/>
      <c r="L292" s="1374"/>
    </row>
    <row r="293" spans="1:13" s="25" customFormat="1" ht="18.75" customHeight="1" x14ac:dyDescent="0.3">
      <c r="A293" s="469" t="s">
        <v>124</v>
      </c>
      <c r="B293" s="469" t="s">
        <v>265</v>
      </c>
      <c r="C293" s="475" t="s">
        <v>125</v>
      </c>
      <c r="D293" s="1369" t="s">
        <v>126</v>
      </c>
      <c r="E293" s="1369" t="s">
        <v>127</v>
      </c>
      <c r="F293" s="606"/>
      <c r="G293" s="28" t="s">
        <v>124</v>
      </c>
      <c r="H293" s="28" t="s">
        <v>265</v>
      </c>
      <c r="I293" s="29" t="s">
        <v>125</v>
      </c>
      <c r="J293" s="1367" t="s">
        <v>126</v>
      </c>
      <c r="K293" s="1367" t="s">
        <v>127</v>
      </c>
      <c r="L293" s="1374"/>
    </row>
    <row r="294" spans="1:13" s="25" customFormat="1" ht="19.5" customHeight="1" x14ac:dyDescent="0.3">
      <c r="A294" s="1369">
        <v>1</v>
      </c>
      <c r="B294" s="13" t="s">
        <v>83</v>
      </c>
      <c r="C294" s="14" t="s">
        <v>86</v>
      </c>
      <c r="D294" s="15">
        <v>90</v>
      </c>
      <c r="E294" s="15">
        <v>302.39999999999998</v>
      </c>
      <c r="F294" s="606"/>
      <c r="G294" s="1367">
        <v>1</v>
      </c>
      <c r="H294" s="6" t="s">
        <v>83</v>
      </c>
      <c r="I294" s="2" t="s">
        <v>85</v>
      </c>
      <c r="J294" s="3">
        <v>110</v>
      </c>
      <c r="K294" s="3">
        <v>500.08</v>
      </c>
      <c r="L294" s="1374"/>
    </row>
    <row r="295" spans="1:13" s="25" customFormat="1" ht="19.5" customHeight="1" x14ac:dyDescent="0.3">
      <c r="A295" s="1369" t="s">
        <v>3</v>
      </c>
      <c r="B295" s="13" t="s">
        <v>347</v>
      </c>
      <c r="C295" s="14" t="s">
        <v>14</v>
      </c>
      <c r="D295" s="15">
        <v>24</v>
      </c>
      <c r="E295" s="15">
        <v>3.9199999999999995</v>
      </c>
      <c r="F295" s="605"/>
      <c r="G295" s="1367" t="s">
        <v>3</v>
      </c>
      <c r="H295" s="6" t="s">
        <v>347</v>
      </c>
      <c r="I295" s="2" t="s">
        <v>14</v>
      </c>
      <c r="J295" s="3">
        <v>24</v>
      </c>
      <c r="K295" s="3">
        <v>3.9199999999999995</v>
      </c>
      <c r="L295" s="1374"/>
    </row>
    <row r="296" spans="1:13" s="50" customFormat="1" x14ac:dyDescent="0.3">
      <c r="A296" s="1369" t="s">
        <v>0</v>
      </c>
      <c r="B296" s="13" t="s">
        <v>114</v>
      </c>
      <c r="C296" s="14" t="s">
        <v>2</v>
      </c>
      <c r="D296" s="15">
        <v>6</v>
      </c>
      <c r="E296" s="15">
        <v>28</v>
      </c>
      <c r="F296" s="605"/>
      <c r="G296" s="1367" t="s">
        <v>0</v>
      </c>
      <c r="H296" s="6" t="s">
        <v>114</v>
      </c>
      <c r="I296" s="2" t="s">
        <v>2</v>
      </c>
      <c r="J296" s="3">
        <v>6</v>
      </c>
      <c r="K296" s="3">
        <v>28</v>
      </c>
      <c r="L296" s="1379"/>
      <c r="M296" s="25"/>
    </row>
    <row r="297" spans="1:13" s="25" customFormat="1" x14ac:dyDescent="0.3">
      <c r="A297" s="1369" t="s">
        <v>77</v>
      </c>
      <c r="B297" s="13" t="s">
        <v>107</v>
      </c>
      <c r="C297" s="14" t="s">
        <v>414</v>
      </c>
      <c r="D297" s="15">
        <v>6.8</v>
      </c>
      <c r="E297" s="15">
        <v>186.4</v>
      </c>
      <c r="F297" s="606"/>
      <c r="G297" s="1367" t="s">
        <v>77</v>
      </c>
      <c r="H297" s="6" t="s">
        <v>107</v>
      </c>
      <c r="I297" s="2" t="s">
        <v>414</v>
      </c>
      <c r="J297" s="3">
        <v>6.8</v>
      </c>
      <c r="K297" s="3">
        <v>186.4</v>
      </c>
      <c r="L297" s="1374"/>
    </row>
    <row r="298" spans="1:13" s="50" customFormat="1" x14ac:dyDescent="0.3">
      <c r="A298" s="1369" t="s">
        <v>23</v>
      </c>
      <c r="B298" s="13" t="s">
        <v>93</v>
      </c>
      <c r="C298" s="14" t="s">
        <v>2</v>
      </c>
      <c r="D298" s="15">
        <v>75</v>
      </c>
      <c r="E298" s="15">
        <v>92</v>
      </c>
      <c r="F298" s="656"/>
      <c r="G298" s="1367" t="s">
        <v>23</v>
      </c>
      <c r="H298" s="6" t="s">
        <v>93</v>
      </c>
      <c r="I298" s="2" t="s">
        <v>2</v>
      </c>
      <c r="J298" s="3">
        <v>75</v>
      </c>
      <c r="K298" s="3">
        <v>92</v>
      </c>
      <c r="L298" s="1379"/>
      <c r="M298" s="25"/>
    </row>
    <row r="299" spans="1:13" s="25" customFormat="1" ht="19.5" customHeight="1" x14ac:dyDescent="0.3">
      <c r="A299" s="1369"/>
      <c r="B299" s="13"/>
      <c r="C299" s="14"/>
      <c r="D299" s="15"/>
      <c r="E299" s="15"/>
      <c r="F299" s="605"/>
      <c r="G299" s="1367"/>
      <c r="H299" s="6"/>
      <c r="I299" s="2"/>
      <c r="J299" s="3"/>
      <c r="K299" s="3"/>
      <c r="L299" s="1374"/>
    </row>
    <row r="300" spans="1:13" s="25" customFormat="1" x14ac:dyDescent="0.3">
      <c r="A300" s="12"/>
      <c r="B300" s="13"/>
      <c r="C300" s="14"/>
      <c r="D300" s="15"/>
      <c r="E300" s="15"/>
      <c r="F300" s="656"/>
      <c r="G300" s="5"/>
      <c r="H300" s="6"/>
      <c r="I300" s="2"/>
      <c r="J300" s="3"/>
      <c r="K300" s="3"/>
      <c r="L300" s="1374"/>
    </row>
    <row r="301" spans="1:13" s="25" customFormat="1" x14ac:dyDescent="0.3">
      <c r="A301" s="12"/>
      <c r="B301" s="13"/>
      <c r="C301" s="14" t="s">
        <v>128</v>
      </c>
      <c r="D301" s="15">
        <f>SUM(D294:D299)</f>
        <v>201.8</v>
      </c>
      <c r="E301" s="15">
        <f>SUM(E294:E299)</f>
        <v>612.72</v>
      </c>
      <c r="F301" s="658">
        <v>587.5</v>
      </c>
      <c r="G301" s="5"/>
      <c r="H301" s="6"/>
      <c r="I301" s="2" t="s">
        <v>128</v>
      </c>
      <c r="J301" s="3">
        <f>SUM(J294:J299)</f>
        <v>221.8</v>
      </c>
      <c r="K301" s="3">
        <f>SUM(K294:K299)</f>
        <v>810.4</v>
      </c>
      <c r="L301" s="1374"/>
      <c r="M301" s="21"/>
    </row>
    <row r="302" spans="1:13" s="257" customFormat="1" x14ac:dyDescent="0.3">
      <c r="A302" s="12"/>
      <c r="B302" s="13"/>
      <c r="C302" s="14"/>
      <c r="D302" s="15"/>
      <c r="E302" s="15"/>
      <c r="F302" s="1370">
        <f>E301-F301</f>
        <v>25.220000000000027</v>
      </c>
      <c r="G302" s="12"/>
      <c r="H302" s="13"/>
      <c r="I302" s="14"/>
      <c r="J302" s="15"/>
      <c r="K302" s="15"/>
      <c r="L302" s="1378"/>
      <c r="M302" s="25"/>
    </row>
    <row r="303" spans="1:13" s="25" customFormat="1" x14ac:dyDescent="0.3">
      <c r="A303" s="469" t="s">
        <v>124</v>
      </c>
      <c r="B303" s="15" t="s">
        <v>259</v>
      </c>
      <c r="C303" s="14" t="s">
        <v>125</v>
      </c>
      <c r="D303" s="15" t="s">
        <v>126</v>
      </c>
      <c r="E303" s="15" t="s">
        <v>127</v>
      </c>
      <c r="F303" s="656"/>
      <c r="G303" s="28" t="s">
        <v>124</v>
      </c>
      <c r="H303" s="3" t="s">
        <v>247</v>
      </c>
      <c r="I303" s="2" t="s">
        <v>125</v>
      </c>
      <c r="J303" s="3" t="s">
        <v>126</v>
      </c>
      <c r="K303" s="3" t="s">
        <v>127</v>
      </c>
      <c r="L303" s="1374"/>
    </row>
    <row r="304" spans="1:13" s="50" customFormat="1" ht="18.75" customHeight="1" x14ac:dyDescent="0.3">
      <c r="A304" s="1369" t="s">
        <v>8</v>
      </c>
      <c r="B304" s="13" t="s">
        <v>281</v>
      </c>
      <c r="C304" s="14" t="s">
        <v>9</v>
      </c>
      <c r="D304" s="15">
        <v>70</v>
      </c>
      <c r="E304" s="15">
        <v>146</v>
      </c>
      <c r="F304" s="656"/>
      <c r="G304" s="1367" t="s">
        <v>8</v>
      </c>
      <c r="H304" s="6" t="s">
        <v>281</v>
      </c>
      <c r="I304" s="2" t="s">
        <v>9</v>
      </c>
      <c r="J304" s="3">
        <v>70</v>
      </c>
      <c r="K304" s="3">
        <v>146</v>
      </c>
      <c r="L304" s="1377"/>
      <c r="M304" s="25"/>
    </row>
    <row r="305" spans="1:13" s="25" customFormat="1" ht="19.5" customHeight="1" x14ac:dyDescent="0.3">
      <c r="A305" s="12">
        <v>2</v>
      </c>
      <c r="B305" s="13" t="s">
        <v>26</v>
      </c>
      <c r="C305" s="14" t="s">
        <v>28</v>
      </c>
      <c r="D305" s="15">
        <v>60</v>
      </c>
      <c r="E305" s="15">
        <v>121.9</v>
      </c>
      <c r="F305" s="656"/>
      <c r="G305" s="5">
        <v>2</v>
      </c>
      <c r="H305" s="6" t="s">
        <v>26</v>
      </c>
      <c r="I305" s="2" t="s">
        <v>7</v>
      </c>
      <c r="J305" s="3">
        <v>80</v>
      </c>
      <c r="K305" s="3">
        <v>152.375</v>
      </c>
      <c r="L305" s="1374">
        <v>45544</v>
      </c>
    </row>
    <row r="306" spans="1:13" s="8" customFormat="1" x14ac:dyDescent="0.3">
      <c r="A306" s="1369" t="s">
        <v>0</v>
      </c>
      <c r="B306" s="13" t="s">
        <v>61</v>
      </c>
      <c r="C306" s="14" t="s">
        <v>17</v>
      </c>
      <c r="D306" s="15">
        <v>30</v>
      </c>
      <c r="E306" s="15">
        <v>228.14999999999998</v>
      </c>
      <c r="F306" s="656">
        <v>28</v>
      </c>
      <c r="G306" s="1367" t="s">
        <v>0</v>
      </c>
      <c r="H306" s="6" t="s">
        <v>61</v>
      </c>
      <c r="I306" s="2" t="s">
        <v>44</v>
      </c>
      <c r="J306" s="3">
        <v>35</v>
      </c>
      <c r="K306" s="3">
        <v>273.77999999999997</v>
      </c>
      <c r="L306" s="1379"/>
      <c r="M306" s="25"/>
    </row>
    <row r="307" spans="1:13" s="50" customFormat="1" x14ac:dyDescent="0.3">
      <c r="A307" s="1369" t="s">
        <v>77</v>
      </c>
      <c r="B307" s="13" t="s">
        <v>346</v>
      </c>
      <c r="C307" s="14" t="s">
        <v>22</v>
      </c>
      <c r="D307" s="15">
        <v>24</v>
      </c>
      <c r="E307" s="15">
        <v>4.5</v>
      </c>
      <c r="F307" s="605">
        <v>24.8</v>
      </c>
      <c r="G307" s="1367" t="s">
        <v>77</v>
      </c>
      <c r="H307" s="6" t="s">
        <v>346</v>
      </c>
      <c r="I307" s="2" t="s">
        <v>22</v>
      </c>
      <c r="J307" s="3">
        <v>24</v>
      </c>
      <c r="K307" s="3">
        <v>4.5</v>
      </c>
      <c r="L307" s="1379"/>
      <c r="M307" s="21"/>
    </row>
    <row r="308" spans="1:13" s="50" customFormat="1" ht="18.75" customHeight="1" x14ac:dyDescent="0.3">
      <c r="A308" s="12">
        <v>5</v>
      </c>
      <c r="B308" s="13" t="s">
        <v>113</v>
      </c>
      <c r="C308" s="14" t="s">
        <v>2</v>
      </c>
      <c r="D308" s="15">
        <v>15</v>
      </c>
      <c r="E308" s="15">
        <v>94.2</v>
      </c>
      <c r="F308" s="656"/>
      <c r="G308" s="5">
        <v>5</v>
      </c>
      <c r="H308" s="6" t="s">
        <v>113</v>
      </c>
      <c r="I308" s="2" t="s">
        <v>2</v>
      </c>
      <c r="J308" s="3">
        <v>15</v>
      </c>
      <c r="K308" s="3">
        <v>94.2</v>
      </c>
      <c r="L308" s="1379"/>
      <c r="M308" s="25"/>
    </row>
    <row r="309" spans="1:13" s="50" customFormat="1" x14ac:dyDescent="0.3">
      <c r="A309" s="1369" t="s">
        <v>51</v>
      </c>
      <c r="B309" s="13" t="s">
        <v>107</v>
      </c>
      <c r="C309" s="14" t="s">
        <v>414</v>
      </c>
      <c r="D309" s="15">
        <v>6.8</v>
      </c>
      <c r="E309" s="15">
        <v>186.4</v>
      </c>
      <c r="F309" s="656"/>
      <c r="G309" s="1367" t="s">
        <v>51</v>
      </c>
      <c r="H309" s="6" t="s">
        <v>107</v>
      </c>
      <c r="I309" s="2" t="s">
        <v>414</v>
      </c>
      <c r="J309" s="3">
        <v>6.8</v>
      </c>
      <c r="K309" s="3">
        <v>186.4</v>
      </c>
      <c r="L309" s="1379"/>
      <c r="M309" s="25"/>
    </row>
    <row r="310" spans="1:13" s="25" customFormat="1" ht="19.5" customHeight="1" x14ac:dyDescent="0.3">
      <c r="A310" s="1369" t="s">
        <v>15</v>
      </c>
      <c r="B310" s="13" t="s">
        <v>108</v>
      </c>
      <c r="C310" s="14" t="s">
        <v>65</v>
      </c>
      <c r="D310" s="15">
        <v>1.2</v>
      </c>
      <c r="E310" s="15">
        <v>21.5</v>
      </c>
      <c r="F310" s="656"/>
      <c r="G310" s="1367" t="s">
        <v>15</v>
      </c>
      <c r="H310" s="6" t="s">
        <v>108</v>
      </c>
      <c r="I310" s="2" t="s">
        <v>65</v>
      </c>
      <c r="J310" s="3">
        <v>1.2</v>
      </c>
      <c r="K310" s="3">
        <v>21.5</v>
      </c>
      <c r="L310" s="1374"/>
    </row>
    <row r="311" spans="1:13" s="50" customFormat="1" ht="18.75" customHeight="1" x14ac:dyDescent="0.3">
      <c r="A311" s="1369"/>
      <c r="B311" s="13"/>
      <c r="C311" s="14"/>
      <c r="D311" s="15"/>
      <c r="E311" s="15"/>
      <c r="F311" s="657"/>
      <c r="G311" s="1367"/>
      <c r="H311" s="6"/>
      <c r="I311" s="2"/>
      <c r="J311" s="3"/>
      <c r="K311" s="3"/>
      <c r="L311" s="1379"/>
      <c r="M311" s="25"/>
    </row>
    <row r="312" spans="1:13" s="50" customFormat="1" x14ac:dyDescent="0.3">
      <c r="A312" s="12"/>
      <c r="B312" s="13"/>
      <c r="C312" s="14"/>
      <c r="D312" s="15"/>
      <c r="E312" s="15"/>
      <c r="F312" s="656"/>
      <c r="G312" s="5"/>
      <c r="H312" s="6"/>
      <c r="I312" s="2"/>
      <c r="J312" s="3"/>
      <c r="K312" s="3"/>
      <c r="L312" s="1377"/>
      <c r="M312" s="25"/>
    </row>
    <row r="313" spans="1:13" s="25" customFormat="1" x14ac:dyDescent="0.3">
      <c r="A313" s="1369"/>
      <c r="B313" s="13"/>
      <c r="C313" s="14" t="s">
        <v>128</v>
      </c>
      <c r="D313" s="15">
        <f>SUM(D304:D312)</f>
        <v>207</v>
      </c>
      <c r="E313" s="15">
        <f>SUM(E304:E312)</f>
        <v>802.65</v>
      </c>
      <c r="F313" s="658">
        <v>822.5</v>
      </c>
      <c r="G313" s="1367"/>
      <c r="H313" s="6"/>
      <c r="I313" s="2" t="s">
        <v>128</v>
      </c>
      <c r="J313" s="3">
        <f>SUM(J304:J312)</f>
        <v>232</v>
      </c>
      <c r="K313" s="3">
        <f>SUM(K304:K312)</f>
        <v>878.755</v>
      </c>
      <c r="L313" s="1374"/>
      <c r="M313" s="21"/>
    </row>
    <row r="314" spans="1:13" s="25" customFormat="1" x14ac:dyDescent="0.3">
      <c r="A314" s="12"/>
      <c r="B314" s="13"/>
      <c r="C314" s="14"/>
      <c r="D314" s="15"/>
      <c r="E314" s="15"/>
      <c r="F314" s="678">
        <f>E313-F313</f>
        <v>-19.850000000000023</v>
      </c>
      <c r="G314" s="5"/>
      <c r="H314" s="6"/>
      <c r="I314" s="2"/>
      <c r="J314" s="3"/>
      <c r="K314" s="3"/>
      <c r="L314" s="1374"/>
    </row>
    <row r="315" spans="1:13" s="25" customFormat="1" x14ac:dyDescent="0.3">
      <c r="A315" s="12"/>
      <c r="B315" s="13"/>
      <c r="C315" s="14"/>
      <c r="D315" s="15"/>
      <c r="E315" s="15"/>
      <c r="F315" s="656"/>
      <c r="G315" s="5"/>
      <c r="H315" s="6"/>
      <c r="I315" s="2"/>
      <c r="J315" s="3"/>
      <c r="K315" s="3"/>
      <c r="L315" s="1374"/>
    </row>
    <row r="316" spans="1:13" s="25" customFormat="1" x14ac:dyDescent="0.3">
      <c r="A316" s="1369"/>
      <c r="B316" s="13"/>
      <c r="C316" s="14" t="s">
        <v>136</v>
      </c>
      <c r="D316" s="15">
        <f>+D313+D301</f>
        <v>408.8</v>
      </c>
      <c r="E316" s="15">
        <f>+E313+E301</f>
        <v>1415.37</v>
      </c>
      <c r="F316" s="656"/>
      <c r="G316" s="3"/>
      <c r="H316" s="3"/>
      <c r="I316" s="3" t="s">
        <v>136</v>
      </c>
      <c r="J316" s="3">
        <f>+J313+J301</f>
        <v>453.8</v>
      </c>
      <c r="K316" s="3">
        <f>+K313+K301</f>
        <v>1689.155</v>
      </c>
      <c r="L316" s="1374"/>
    </row>
    <row r="317" spans="1:13" s="25" customFormat="1" x14ac:dyDescent="0.3">
      <c r="A317" s="471"/>
      <c r="B317" s="259"/>
      <c r="C317" s="472"/>
      <c r="D317" s="473"/>
      <c r="E317" s="473"/>
      <c r="F317" s="605"/>
      <c r="G317" s="463"/>
      <c r="H317" s="463"/>
      <c r="I317" s="463"/>
      <c r="J317" s="463"/>
      <c r="K317" s="463"/>
      <c r="L317" s="1374"/>
    </row>
    <row r="318" spans="1:13" s="25" customFormat="1" x14ac:dyDescent="0.3">
      <c r="A318" s="471"/>
      <c r="B318" s="471"/>
      <c r="C318" s="471"/>
      <c r="D318" s="1371"/>
      <c r="E318" s="1371"/>
      <c r="F318" s="1357"/>
      <c r="G318" s="897"/>
      <c r="H318" s="898"/>
      <c r="I318" s="463"/>
      <c r="J318" s="463"/>
      <c r="K318" s="463"/>
      <c r="L318" s="1374"/>
    </row>
    <row r="319" spans="1:13" s="25" customFormat="1" x14ac:dyDescent="0.3">
      <c r="A319" s="471"/>
      <c r="B319" s="259"/>
      <c r="C319" s="472"/>
      <c r="D319" s="473"/>
      <c r="E319" s="473"/>
      <c r="F319" s="605"/>
      <c r="G319" s="463"/>
      <c r="H319" s="463"/>
      <c r="I319" s="463"/>
      <c r="J319" s="463"/>
      <c r="K319" s="463"/>
      <c r="L319" s="1374"/>
      <c r="M319" s="21"/>
    </row>
    <row r="320" spans="1:13" s="25" customFormat="1" ht="18.75" customHeight="1" x14ac:dyDescent="0.3">
      <c r="A320" s="257"/>
      <c r="B320" s="260" t="s">
        <v>130</v>
      </c>
      <c r="C320" s="257"/>
      <c r="D320" s="261" t="s">
        <v>131</v>
      </c>
      <c r="E320" s="32"/>
      <c r="F320" s="605"/>
      <c r="H320" s="37" t="s">
        <v>130</v>
      </c>
      <c r="J320" s="94" t="s">
        <v>131</v>
      </c>
      <c r="K320" s="20"/>
      <c r="L320" s="1374"/>
    </row>
    <row r="321" spans="1:12" s="25" customFormat="1" ht="51.75" customHeight="1" x14ac:dyDescent="0.3">
      <c r="A321" s="257"/>
      <c r="B321" s="262" t="s">
        <v>132</v>
      </c>
      <c r="C321" s="257"/>
      <c r="D321" s="262" t="s">
        <v>140</v>
      </c>
      <c r="E321" s="263"/>
      <c r="F321" s="656"/>
      <c r="H321" s="38" t="s">
        <v>139</v>
      </c>
      <c r="J321" s="38" t="s">
        <v>140</v>
      </c>
      <c r="K321" s="39"/>
      <c r="L321" s="1374"/>
    </row>
    <row r="322" spans="1:12" s="25" customFormat="1" ht="33" customHeight="1" x14ac:dyDescent="0.3">
      <c r="A322" s="257"/>
      <c r="B322" s="262"/>
      <c r="C322" s="257"/>
      <c r="D322" s="262"/>
      <c r="E322" s="263"/>
      <c r="F322" s="605"/>
      <c r="H322" s="38"/>
      <c r="J322" s="38"/>
      <c r="K322" s="39"/>
      <c r="L322" s="1374"/>
    </row>
    <row r="323" spans="1:12" s="25" customFormat="1" ht="22.5" customHeight="1" x14ac:dyDescent="0.3">
      <c r="A323" s="96"/>
      <c r="B323" s="254"/>
      <c r="C323" s="96"/>
      <c r="D323" s="254"/>
      <c r="E323" s="255"/>
      <c r="F323" s="871"/>
      <c r="G323" s="96"/>
      <c r="H323" s="254"/>
      <c r="I323" s="96"/>
      <c r="J323" s="254"/>
      <c r="K323" s="255"/>
      <c r="L323" s="1374"/>
    </row>
    <row r="324" spans="1:12" s="25" customFormat="1" x14ac:dyDescent="0.3">
      <c r="B324" s="20"/>
      <c r="C324" s="20"/>
      <c r="D324" s="20"/>
      <c r="E324" s="20"/>
      <c r="F324" s="656"/>
      <c r="H324" s="20"/>
      <c r="I324" s="20"/>
      <c r="J324" s="20"/>
      <c r="K324" s="20"/>
      <c r="L324" s="1374"/>
    </row>
    <row r="325" spans="1:12" s="25" customFormat="1" ht="18.75" customHeight="1" x14ac:dyDescent="0.3">
      <c r="B325" s="22" t="s">
        <v>115</v>
      </c>
      <c r="C325" s="20"/>
      <c r="D325" s="20"/>
      <c r="E325" s="20"/>
      <c r="F325" s="656"/>
      <c r="H325" s="22" t="s">
        <v>115</v>
      </c>
      <c r="I325" s="20"/>
      <c r="J325" s="20"/>
      <c r="K325" s="20"/>
      <c r="L325" s="1374"/>
    </row>
    <row r="326" spans="1:12" s="25" customFormat="1" ht="18.75" customHeight="1" x14ac:dyDescent="0.3">
      <c r="B326" s="22" t="s">
        <v>137</v>
      </c>
      <c r="C326" s="20"/>
      <c r="D326" s="20"/>
      <c r="E326" s="20"/>
      <c r="F326" s="606"/>
      <c r="H326" s="22" t="s">
        <v>138</v>
      </c>
      <c r="I326" s="20"/>
      <c r="J326" s="20"/>
      <c r="K326" s="20"/>
      <c r="L326" s="1374"/>
    </row>
    <row r="327" spans="1:12" s="25" customFormat="1" ht="18.75" customHeight="1" x14ac:dyDescent="0.3">
      <c r="B327" s="20"/>
      <c r="C327" s="20"/>
      <c r="D327" s="20"/>
      <c r="E327" s="20"/>
      <c r="F327" s="606"/>
      <c r="H327" s="20"/>
      <c r="I327" s="20"/>
      <c r="J327" s="20"/>
      <c r="K327" s="20"/>
      <c r="L327" s="1374"/>
    </row>
    <row r="328" spans="1:12" s="25" customFormat="1" ht="18.75" customHeight="1" x14ac:dyDescent="0.3">
      <c r="B328" s="20"/>
      <c r="C328" s="20"/>
      <c r="E328" s="603" t="s">
        <v>116</v>
      </c>
      <c r="F328" s="606"/>
      <c r="H328" s="20"/>
      <c r="I328" s="20"/>
      <c r="K328" s="603" t="s">
        <v>116</v>
      </c>
      <c r="L328" s="1380"/>
    </row>
    <row r="329" spans="1:12" s="25" customFormat="1" ht="18.75" customHeight="1" x14ac:dyDescent="0.3">
      <c r="B329" s="20"/>
      <c r="C329" s="20"/>
      <c r="E329" s="603" t="s">
        <v>134</v>
      </c>
      <c r="F329" s="606"/>
      <c r="H329" s="20"/>
      <c r="I329" s="20"/>
      <c r="K329" s="603" t="s">
        <v>134</v>
      </c>
      <c r="L329" s="1380"/>
    </row>
    <row r="330" spans="1:12" s="25" customFormat="1" ht="18.75" customHeight="1" x14ac:dyDescent="0.3">
      <c r="B330" s="20"/>
      <c r="C330" s="20"/>
      <c r="E330" s="603" t="s">
        <v>117</v>
      </c>
      <c r="F330" s="606"/>
      <c r="H330" s="20"/>
      <c r="I330" s="20"/>
      <c r="K330" s="603" t="s">
        <v>117</v>
      </c>
      <c r="L330" s="1380"/>
    </row>
    <row r="331" spans="1:12" s="25" customFormat="1" ht="18.75" customHeight="1" x14ac:dyDescent="0.3">
      <c r="B331" s="20"/>
      <c r="C331" s="20"/>
      <c r="E331" s="603" t="s">
        <v>417</v>
      </c>
      <c r="F331" s="606"/>
      <c r="H331" s="20"/>
      <c r="I331" s="20"/>
      <c r="K331" s="603" t="s">
        <v>417</v>
      </c>
      <c r="L331" s="1380"/>
    </row>
    <row r="332" spans="1:12" s="25" customFormat="1" ht="18.75" customHeight="1" x14ac:dyDescent="0.3">
      <c r="B332" s="20"/>
      <c r="C332" s="20"/>
      <c r="D332" s="20"/>
      <c r="E332" s="20"/>
      <c r="F332" s="656"/>
      <c r="H332" s="1059" t="s">
        <v>487</v>
      </c>
      <c r="I332" s="20"/>
      <c r="J332" s="20"/>
      <c r="K332" s="20"/>
      <c r="L332" s="1374"/>
    </row>
    <row r="333" spans="1:12" s="25" customFormat="1" ht="18.75" customHeight="1" x14ac:dyDescent="0.3">
      <c r="B333" s="20"/>
      <c r="C333" s="20"/>
      <c r="D333" s="20"/>
      <c r="E333" s="20"/>
      <c r="F333" s="656"/>
      <c r="H333" s="20"/>
      <c r="I333" s="20"/>
      <c r="J333" s="20"/>
      <c r="K333" s="20"/>
      <c r="L333" s="1374"/>
    </row>
    <row r="334" spans="1:12" s="25" customFormat="1" ht="18.75" customHeight="1" x14ac:dyDescent="0.3">
      <c r="B334" s="20"/>
      <c r="C334" s="20"/>
      <c r="D334" s="20"/>
      <c r="E334" s="20"/>
      <c r="F334" s="656"/>
      <c r="H334" s="20"/>
      <c r="I334" s="20"/>
      <c r="J334" s="20"/>
      <c r="K334" s="20"/>
      <c r="L334" s="1374"/>
    </row>
    <row r="335" spans="1:12" s="25" customFormat="1" ht="18.75" customHeight="1" x14ac:dyDescent="0.3">
      <c r="B335" s="1612" t="s">
        <v>119</v>
      </c>
      <c r="C335" s="1612"/>
      <c r="D335" s="1612"/>
      <c r="E335" s="26"/>
      <c r="F335" s="606"/>
      <c r="H335" s="1612" t="s">
        <v>119</v>
      </c>
      <c r="I335" s="1612"/>
      <c r="J335" s="1612"/>
      <c r="K335" s="26"/>
      <c r="L335" s="1374"/>
    </row>
    <row r="336" spans="1:12" s="25" customFormat="1" ht="18.75" customHeight="1" x14ac:dyDescent="0.3">
      <c r="B336" s="1610">
        <v>45581</v>
      </c>
      <c r="C336" s="1610"/>
      <c r="D336" s="1610"/>
      <c r="E336" s="27"/>
      <c r="F336" s="606"/>
      <c r="H336" s="1610">
        <f>B336</f>
        <v>45581</v>
      </c>
      <c r="I336" s="1610"/>
      <c r="J336" s="1610"/>
      <c r="K336" s="27"/>
      <c r="L336" s="1374"/>
    </row>
    <row r="337" spans="1:13" s="25" customFormat="1" ht="18.75" customHeight="1" x14ac:dyDescent="0.3">
      <c r="B337" s="20"/>
      <c r="C337" s="20"/>
      <c r="D337" s="20"/>
      <c r="E337" s="27"/>
      <c r="F337" s="606"/>
      <c r="H337" s="20"/>
      <c r="I337" s="20"/>
      <c r="J337" s="20"/>
      <c r="K337" s="27"/>
      <c r="L337" s="1374"/>
    </row>
    <row r="338" spans="1:13" s="25" customFormat="1" ht="18.75" customHeight="1" x14ac:dyDescent="0.3">
      <c r="B338" s="1383"/>
      <c r="C338" s="20"/>
      <c r="D338" s="20"/>
      <c r="E338" s="27"/>
      <c r="F338" s="606"/>
      <c r="H338" s="1383"/>
      <c r="I338" s="20"/>
      <c r="J338" s="20"/>
      <c r="K338" s="27"/>
      <c r="L338" s="1374"/>
    </row>
    <row r="339" spans="1:13" s="25" customFormat="1" ht="18.75" customHeight="1" x14ac:dyDescent="0.3">
      <c r="A339" s="28" t="s">
        <v>120</v>
      </c>
      <c r="B339" s="29" t="s">
        <v>121</v>
      </c>
      <c r="C339" s="1611" t="s">
        <v>122</v>
      </c>
      <c r="D339" s="1611"/>
      <c r="E339" s="1611"/>
      <c r="F339" s="606"/>
      <c r="G339" s="28" t="s">
        <v>120</v>
      </c>
      <c r="H339" s="29" t="s">
        <v>121</v>
      </c>
      <c r="I339" s="1611" t="s">
        <v>123</v>
      </c>
      <c r="J339" s="1611"/>
      <c r="K339" s="1611"/>
      <c r="L339" s="1374"/>
    </row>
    <row r="340" spans="1:13" s="25" customFormat="1" ht="18.75" customHeight="1" x14ac:dyDescent="0.3">
      <c r="A340" s="28" t="s">
        <v>124</v>
      </c>
      <c r="B340" s="28" t="s">
        <v>265</v>
      </c>
      <c r="C340" s="29" t="s">
        <v>125</v>
      </c>
      <c r="D340" s="1384" t="s">
        <v>126</v>
      </c>
      <c r="E340" s="1384" t="s">
        <v>127</v>
      </c>
      <c r="F340" s="606"/>
      <c r="G340" s="28" t="s">
        <v>124</v>
      </c>
      <c r="H340" s="28" t="s">
        <v>265</v>
      </c>
      <c r="I340" s="29" t="s">
        <v>125</v>
      </c>
      <c r="J340" s="1384" t="s">
        <v>126</v>
      </c>
      <c r="K340" s="1384" t="s">
        <v>127</v>
      </c>
      <c r="L340" s="1374"/>
    </row>
    <row r="341" spans="1:13" s="50" customFormat="1" ht="18.75" customHeight="1" x14ac:dyDescent="0.3">
      <c r="A341" s="1384" t="s">
        <v>8</v>
      </c>
      <c r="B341" s="6" t="s">
        <v>94</v>
      </c>
      <c r="C341" s="2" t="s">
        <v>5</v>
      </c>
      <c r="D341" s="3">
        <v>60</v>
      </c>
      <c r="E341" s="3">
        <v>177.1</v>
      </c>
      <c r="F341" s="606"/>
      <c r="G341" s="1384" t="s">
        <v>8</v>
      </c>
      <c r="H341" s="6" t="s">
        <v>94</v>
      </c>
      <c r="I341" s="2" t="s">
        <v>5</v>
      </c>
      <c r="J341" s="3">
        <v>60</v>
      </c>
      <c r="K341" s="3">
        <v>177.1</v>
      </c>
      <c r="L341" s="1379" t="s">
        <v>481</v>
      </c>
      <c r="M341" s="25"/>
    </row>
    <row r="342" spans="1:13" s="50" customFormat="1" x14ac:dyDescent="0.3">
      <c r="A342" s="1384" t="s">
        <v>3</v>
      </c>
      <c r="B342" s="6" t="s">
        <v>43</v>
      </c>
      <c r="C342" s="2" t="s">
        <v>17</v>
      </c>
      <c r="D342" s="3">
        <v>41</v>
      </c>
      <c r="E342" s="3">
        <v>242.70999999999998</v>
      </c>
      <c r="F342" s="606"/>
      <c r="G342" s="1384" t="s">
        <v>3</v>
      </c>
      <c r="H342" s="6" t="s">
        <v>43</v>
      </c>
      <c r="I342" s="2" t="s">
        <v>44</v>
      </c>
      <c r="J342" s="3">
        <v>50</v>
      </c>
      <c r="K342" s="3">
        <v>298.71999999999997</v>
      </c>
      <c r="L342" s="1379">
        <v>45551</v>
      </c>
      <c r="M342" s="25"/>
    </row>
    <row r="343" spans="1:13" s="25" customFormat="1" ht="19.5" customHeight="1" x14ac:dyDescent="0.3">
      <c r="A343" s="1384" t="s">
        <v>0</v>
      </c>
      <c r="B343" s="6" t="s">
        <v>346</v>
      </c>
      <c r="C343" s="2" t="s">
        <v>22</v>
      </c>
      <c r="D343" s="3">
        <v>24</v>
      </c>
      <c r="E343" s="3">
        <v>4.5</v>
      </c>
      <c r="F343" s="860">
        <v>24.8</v>
      </c>
      <c r="G343" s="1384" t="s">
        <v>0</v>
      </c>
      <c r="H343" s="6" t="s">
        <v>346</v>
      </c>
      <c r="I343" s="2" t="s">
        <v>22</v>
      </c>
      <c r="J343" s="3">
        <v>24</v>
      </c>
      <c r="K343" s="3">
        <v>4.5</v>
      </c>
      <c r="L343" s="1374"/>
    </row>
    <row r="344" spans="1:13" s="25" customFormat="1" x14ac:dyDescent="0.3">
      <c r="A344" s="1384" t="s">
        <v>77</v>
      </c>
      <c r="B344" s="6" t="s">
        <v>107</v>
      </c>
      <c r="C344" s="2" t="s">
        <v>14</v>
      </c>
      <c r="D344" s="3">
        <v>3.4</v>
      </c>
      <c r="E344" s="3">
        <v>93.2</v>
      </c>
      <c r="F344" s="606"/>
      <c r="G344" s="1384" t="s">
        <v>77</v>
      </c>
      <c r="H344" s="6" t="s">
        <v>107</v>
      </c>
      <c r="I344" s="2" t="s">
        <v>14</v>
      </c>
      <c r="J344" s="3">
        <v>3.4</v>
      </c>
      <c r="K344" s="3">
        <v>93.2</v>
      </c>
      <c r="L344" s="1374"/>
    </row>
    <row r="345" spans="1:13" s="50" customFormat="1" x14ac:dyDescent="0.3">
      <c r="A345" s="1384" t="s">
        <v>23</v>
      </c>
      <c r="B345" s="6" t="s">
        <v>114</v>
      </c>
      <c r="C345" s="2" t="s">
        <v>2</v>
      </c>
      <c r="D345" s="3">
        <v>6</v>
      </c>
      <c r="E345" s="3">
        <v>28</v>
      </c>
      <c r="F345" s="605"/>
      <c r="G345" s="1384" t="s">
        <v>23</v>
      </c>
      <c r="H345" s="6" t="s">
        <v>114</v>
      </c>
      <c r="I345" s="2" t="s">
        <v>2</v>
      </c>
      <c r="J345" s="3">
        <v>6</v>
      </c>
      <c r="K345" s="3">
        <v>28</v>
      </c>
      <c r="L345" s="1379"/>
      <c r="M345" s="25"/>
    </row>
    <row r="346" spans="1:13" s="25" customFormat="1" ht="19.5" customHeight="1" x14ac:dyDescent="0.3">
      <c r="A346" s="1384" t="s">
        <v>51</v>
      </c>
      <c r="B346" s="6" t="s">
        <v>110</v>
      </c>
      <c r="C346" s="2" t="s">
        <v>5</v>
      </c>
      <c r="D346" s="3">
        <v>120</v>
      </c>
      <c r="E346" s="3">
        <v>77</v>
      </c>
      <c r="F346" s="606"/>
      <c r="G346" s="1384" t="s">
        <v>51</v>
      </c>
      <c r="H346" s="6" t="s">
        <v>110</v>
      </c>
      <c r="I346" s="2" t="s">
        <v>5</v>
      </c>
      <c r="J346" s="3">
        <v>120</v>
      </c>
      <c r="K346" s="3">
        <v>77</v>
      </c>
      <c r="L346" s="1374"/>
    </row>
    <row r="347" spans="1:13" s="25" customFormat="1" x14ac:dyDescent="0.3">
      <c r="A347" s="5"/>
      <c r="B347" s="6"/>
      <c r="C347" s="2"/>
      <c r="D347" s="3"/>
      <c r="E347" s="3"/>
      <c r="F347" s="656"/>
      <c r="G347" s="5"/>
      <c r="H347" s="6"/>
      <c r="I347" s="2"/>
      <c r="J347" s="3"/>
      <c r="K347" s="3"/>
      <c r="L347" s="1374"/>
    </row>
    <row r="348" spans="1:13" s="25" customFormat="1" x14ac:dyDescent="0.3">
      <c r="A348" s="5"/>
      <c r="B348" s="6"/>
      <c r="C348" s="2" t="s">
        <v>128</v>
      </c>
      <c r="D348" s="3">
        <f>SUM(D341:D346)</f>
        <v>254.4</v>
      </c>
      <c r="E348" s="3">
        <f>SUM(E341:E346)</f>
        <v>622.51</v>
      </c>
      <c r="F348" s="658">
        <v>587.5</v>
      </c>
      <c r="G348" s="5"/>
      <c r="H348" s="6"/>
      <c r="I348" s="2" t="s">
        <v>128</v>
      </c>
      <c r="J348" s="3">
        <f>SUM(J341:J346)</f>
        <v>263.39999999999998</v>
      </c>
      <c r="K348" s="3">
        <f>SUM(K341:K346)</f>
        <v>678.52</v>
      </c>
      <c r="L348" s="1374"/>
    </row>
    <row r="349" spans="1:13" s="25" customFormat="1" hidden="1" x14ac:dyDescent="0.3">
      <c r="A349" s="5"/>
      <c r="B349" s="6"/>
      <c r="C349" s="2"/>
      <c r="D349" s="3">
        <f>SUM(D342:D347)</f>
        <v>194.4</v>
      </c>
      <c r="E349" s="3"/>
      <c r="F349" s="656"/>
      <c r="G349" s="5"/>
      <c r="H349" s="6"/>
      <c r="I349" s="2"/>
      <c r="J349" s="3"/>
      <c r="K349" s="3"/>
      <c r="L349" s="1374"/>
    </row>
    <row r="350" spans="1:13" s="25" customFormat="1" hidden="1" x14ac:dyDescent="0.3">
      <c r="A350" s="5">
        <v>1</v>
      </c>
      <c r="B350" s="6" t="s">
        <v>1</v>
      </c>
      <c r="C350" s="2" t="s">
        <v>5</v>
      </c>
      <c r="D350" s="3">
        <f>SUM(D343:D348)</f>
        <v>407.8</v>
      </c>
      <c r="E350" s="3">
        <v>86</v>
      </c>
      <c r="F350" s="656"/>
      <c r="G350" s="5">
        <v>1</v>
      </c>
      <c r="H350" s="6" t="s">
        <v>1</v>
      </c>
      <c r="I350" s="2" t="s">
        <v>5</v>
      </c>
      <c r="J350" s="3">
        <v>200</v>
      </c>
      <c r="K350" s="3">
        <v>86</v>
      </c>
      <c r="L350" s="1374"/>
    </row>
    <row r="351" spans="1:13" s="25" customFormat="1" hidden="1" x14ac:dyDescent="0.3">
      <c r="A351" s="5">
        <v>2</v>
      </c>
      <c r="B351" s="6" t="s">
        <v>238</v>
      </c>
      <c r="C351" s="2" t="s">
        <v>251</v>
      </c>
      <c r="D351" s="3">
        <f t="shared" ref="D351:D360" si="1">SUM(D343:D349)</f>
        <v>602.20000000000005</v>
      </c>
      <c r="E351" s="3">
        <v>114</v>
      </c>
      <c r="F351" s="656"/>
      <c r="G351" s="5">
        <v>2</v>
      </c>
      <c r="H351" s="6" t="s">
        <v>238</v>
      </c>
      <c r="I351" s="2" t="s">
        <v>251</v>
      </c>
      <c r="J351" s="3">
        <v>225</v>
      </c>
      <c r="K351" s="3">
        <v>114</v>
      </c>
      <c r="L351" s="1374"/>
    </row>
    <row r="352" spans="1:13" s="25" customFormat="1" hidden="1" x14ac:dyDescent="0.3">
      <c r="A352" s="5">
        <v>3</v>
      </c>
      <c r="B352" s="6" t="s">
        <v>93</v>
      </c>
      <c r="C352" s="2" t="s">
        <v>5</v>
      </c>
      <c r="D352" s="3">
        <f t="shared" si="1"/>
        <v>986</v>
      </c>
      <c r="E352" s="3">
        <v>94.25</v>
      </c>
      <c r="F352" s="656"/>
      <c r="G352" s="5">
        <v>3</v>
      </c>
      <c r="H352" s="6" t="s">
        <v>93</v>
      </c>
      <c r="I352" s="2" t="s">
        <v>5</v>
      </c>
      <c r="J352" s="3">
        <v>135</v>
      </c>
      <c r="K352" s="3">
        <v>94.25</v>
      </c>
      <c r="L352" s="1374"/>
    </row>
    <row r="353" spans="1:13" s="25" customFormat="1" hidden="1" x14ac:dyDescent="0.3">
      <c r="A353" s="5">
        <v>4</v>
      </c>
      <c r="B353" s="6" t="s">
        <v>253</v>
      </c>
      <c r="C353" s="2" t="s">
        <v>218</v>
      </c>
      <c r="D353" s="3">
        <f t="shared" si="1"/>
        <v>1584.8</v>
      </c>
      <c r="E353" s="3">
        <v>146.4</v>
      </c>
      <c r="F353" s="656"/>
      <c r="G353" s="5">
        <v>4</v>
      </c>
      <c r="H353" s="6" t="s">
        <v>253</v>
      </c>
      <c r="I353" s="2" t="s">
        <v>218</v>
      </c>
      <c r="J353" s="3">
        <v>125</v>
      </c>
      <c r="K353" s="3">
        <v>146.4</v>
      </c>
      <c r="L353" s="1374"/>
    </row>
    <row r="354" spans="1:13" s="25" customFormat="1" hidden="1" x14ac:dyDescent="0.3">
      <c r="A354" s="5">
        <v>5</v>
      </c>
      <c r="B354" s="6" t="s">
        <v>255</v>
      </c>
      <c r="C354" s="2" t="s">
        <v>218</v>
      </c>
      <c r="D354" s="3">
        <f t="shared" si="1"/>
        <v>2564.8000000000002</v>
      </c>
      <c r="E354" s="3">
        <v>105.16</v>
      </c>
      <c r="F354" s="656"/>
      <c r="G354" s="5">
        <v>5</v>
      </c>
      <c r="H354" s="6" t="s">
        <v>255</v>
      </c>
      <c r="I354" s="2" t="s">
        <v>218</v>
      </c>
      <c r="J354" s="3">
        <v>80</v>
      </c>
      <c r="K354" s="3">
        <v>105.16</v>
      </c>
      <c r="L354" s="1374"/>
    </row>
    <row r="355" spans="1:13" s="25" customFormat="1" hidden="1" x14ac:dyDescent="0.3">
      <c r="A355" s="5">
        <v>6</v>
      </c>
      <c r="B355" s="6" t="s">
        <v>252</v>
      </c>
      <c r="C355" s="2" t="s">
        <v>251</v>
      </c>
      <c r="D355" s="3">
        <f t="shared" si="1"/>
        <v>4029.6000000000004</v>
      </c>
      <c r="E355" s="3">
        <v>142</v>
      </c>
      <c r="F355" s="656"/>
      <c r="G355" s="5">
        <v>6</v>
      </c>
      <c r="H355" s="6" t="s">
        <v>252</v>
      </c>
      <c r="I355" s="2" t="s">
        <v>251</v>
      </c>
      <c r="J355" s="3">
        <v>105</v>
      </c>
      <c r="K355" s="3">
        <v>142</v>
      </c>
      <c r="L355" s="1374"/>
    </row>
    <row r="356" spans="1:13" s="25" customFormat="1" hidden="1" x14ac:dyDescent="0.3">
      <c r="A356" s="5">
        <v>7</v>
      </c>
      <c r="B356" s="6" t="s">
        <v>254</v>
      </c>
      <c r="C356" s="2" t="s">
        <v>218</v>
      </c>
      <c r="D356" s="3">
        <f t="shared" si="1"/>
        <v>6594.4000000000005</v>
      </c>
      <c r="E356" s="3">
        <v>144</v>
      </c>
      <c r="F356" s="656"/>
      <c r="G356" s="5">
        <v>7</v>
      </c>
      <c r="H356" s="6" t="s">
        <v>254</v>
      </c>
      <c r="I356" s="2" t="s">
        <v>218</v>
      </c>
      <c r="J356" s="3">
        <v>120</v>
      </c>
      <c r="K356" s="3">
        <v>144</v>
      </c>
      <c r="L356" s="1374"/>
    </row>
    <row r="357" spans="1:13" s="25" customFormat="1" hidden="1" x14ac:dyDescent="0.3">
      <c r="A357" s="5">
        <v>8</v>
      </c>
      <c r="B357" s="6" t="s">
        <v>31</v>
      </c>
      <c r="C357" s="2" t="s">
        <v>5</v>
      </c>
      <c r="D357" s="3">
        <f t="shared" si="1"/>
        <v>10369.6</v>
      </c>
      <c r="E357" s="3">
        <v>88</v>
      </c>
      <c r="F357" s="656"/>
      <c r="G357" s="5">
        <v>8</v>
      </c>
      <c r="H357" s="6" t="s">
        <v>31</v>
      </c>
      <c r="I357" s="2" t="s">
        <v>5</v>
      </c>
      <c r="J357" s="3">
        <v>55</v>
      </c>
      <c r="K357" s="3">
        <v>88</v>
      </c>
      <c r="L357" s="1374"/>
    </row>
    <row r="358" spans="1:13" s="50" customFormat="1" hidden="1" x14ac:dyDescent="0.3">
      <c r="A358" s="1384"/>
      <c r="B358" s="1"/>
      <c r="C358" s="1384"/>
      <c r="D358" s="3">
        <f t="shared" si="1"/>
        <v>16769.600000000002</v>
      </c>
      <c r="E358" s="7"/>
      <c r="F358" s="657"/>
      <c r="G358" s="1384"/>
      <c r="H358" s="1"/>
      <c r="I358" s="1384"/>
      <c r="J358" s="7"/>
      <c r="K358" s="7"/>
      <c r="L358" s="1377"/>
      <c r="M358" s="25"/>
    </row>
    <row r="359" spans="1:13" s="25" customFormat="1" hidden="1" x14ac:dyDescent="0.3">
      <c r="A359" s="5"/>
      <c r="B359" s="6"/>
      <c r="C359" s="2" t="s">
        <v>128</v>
      </c>
      <c r="D359" s="3">
        <f t="shared" si="1"/>
        <v>26731.4</v>
      </c>
      <c r="E359" s="3">
        <v>919.81</v>
      </c>
      <c r="F359" s="656"/>
      <c r="G359" s="5"/>
      <c r="H359" s="6"/>
      <c r="I359" s="2" t="s">
        <v>128</v>
      </c>
      <c r="J359" s="3">
        <v>1045</v>
      </c>
      <c r="K359" s="3">
        <v>919.81</v>
      </c>
      <c r="L359" s="1374"/>
    </row>
    <row r="360" spans="1:13" s="25" customFormat="1" hidden="1" x14ac:dyDescent="0.3">
      <c r="A360" s="5"/>
      <c r="B360" s="6"/>
      <c r="C360" s="2"/>
      <c r="D360" s="3">
        <f t="shared" si="1"/>
        <v>42898.8</v>
      </c>
      <c r="E360" s="3"/>
      <c r="F360" s="656"/>
      <c r="G360" s="5"/>
      <c r="H360" s="6"/>
      <c r="I360" s="2"/>
      <c r="J360" s="3"/>
      <c r="K360" s="3"/>
      <c r="L360" s="1374"/>
    </row>
    <row r="361" spans="1:13" s="25" customFormat="1" x14ac:dyDescent="0.3">
      <c r="A361" s="5"/>
      <c r="B361" s="6"/>
      <c r="C361" s="2"/>
      <c r="D361" s="3"/>
      <c r="E361" s="3"/>
      <c r="F361" s="678">
        <f>F348-E348</f>
        <v>-35.009999999999991</v>
      </c>
      <c r="G361" s="5"/>
      <c r="H361" s="6"/>
      <c r="I361" s="2"/>
      <c r="J361" s="3"/>
      <c r="K361" s="3"/>
      <c r="L361" s="1374"/>
    </row>
    <row r="362" spans="1:13" s="25" customFormat="1" x14ac:dyDescent="0.3">
      <c r="A362" s="5"/>
      <c r="B362" s="6"/>
      <c r="C362" s="2"/>
      <c r="D362" s="3"/>
      <c r="E362" s="3"/>
      <c r="F362" s="656"/>
      <c r="G362" s="5"/>
      <c r="H362" s="6"/>
      <c r="I362" s="2"/>
      <c r="J362" s="3"/>
      <c r="K362" s="3"/>
      <c r="L362" s="1374"/>
    </row>
    <row r="363" spans="1:13" s="25" customFormat="1" x14ac:dyDescent="0.3">
      <c r="A363" s="28" t="s">
        <v>124</v>
      </c>
      <c r="B363" s="3" t="s">
        <v>259</v>
      </c>
      <c r="C363" s="2" t="s">
        <v>125</v>
      </c>
      <c r="D363" s="3" t="s">
        <v>126</v>
      </c>
      <c r="E363" s="3" t="s">
        <v>127</v>
      </c>
      <c r="F363" s="656"/>
      <c r="G363" s="28" t="s">
        <v>124</v>
      </c>
      <c r="H363" s="3" t="s">
        <v>247</v>
      </c>
      <c r="I363" s="2" t="s">
        <v>125</v>
      </c>
      <c r="J363" s="3" t="s">
        <v>126</v>
      </c>
      <c r="K363" s="3" t="s">
        <v>127</v>
      </c>
      <c r="L363" s="1374"/>
    </row>
    <row r="364" spans="1:13" s="25" customFormat="1" x14ac:dyDescent="0.3">
      <c r="A364" s="1384" t="s">
        <v>8</v>
      </c>
      <c r="B364" s="6" t="s">
        <v>91</v>
      </c>
      <c r="C364" s="2" t="s">
        <v>92</v>
      </c>
      <c r="D364" s="3">
        <v>70</v>
      </c>
      <c r="E364" s="3">
        <v>122</v>
      </c>
      <c r="F364" s="606"/>
      <c r="G364" s="1384" t="s">
        <v>8</v>
      </c>
      <c r="H364" s="6" t="s">
        <v>91</v>
      </c>
      <c r="I364" s="2" t="s">
        <v>92</v>
      </c>
      <c r="J364" s="3">
        <v>70</v>
      </c>
      <c r="K364" s="3">
        <v>122</v>
      </c>
      <c r="L364" s="788"/>
    </row>
    <row r="365" spans="1:13" s="25" customFormat="1" x14ac:dyDescent="0.3">
      <c r="A365" s="1384" t="s">
        <v>3</v>
      </c>
      <c r="B365" s="6" t="s">
        <v>470</v>
      </c>
      <c r="C365" s="2" t="s">
        <v>4</v>
      </c>
      <c r="D365" s="3">
        <v>65</v>
      </c>
      <c r="E365" s="3">
        <v>180.8</v>
      </c>
      <c r="F365" s="606"/>
      <c r="G365" s="1384" t="s">
        <v>3</v>
      </c>
      <c r="H365" s="6" t="s">
        <v>470</v>
      </c>
      <c r="I365" s="2" t="s">
        <v>17</v>
      </c>
      <c r="J365" s="3">
        <v>80</v>
      </c>
      <c r="K365" s="3">
        <v>271.20000000000005</v>
      </c>
      <c r="L365" s="788"/>
    </row>
    <row r="366" spans="1:13" s="50" customFormat="1" x14ac:dyDescent="0.3">
      <c r="A366" s="1384" t="s">
        <v>0</v>
      </c>
      <c r="B366" s="6" t="s">
        <v>179</v>
      </c>
      <c r="C366" s="2" t="s">
        <v>17</v>
      </c>
      <c r="D366" s="3">
        <v>30</v>
      </c>
      <c r="E366" s="3">
        <v>202.41</v>
      </c>
      <c r="F366" s="605"/>
      <c r="G366" s="1384" t="s">
        <v>0</v>
      </c>
      <c r="H366" s="6" t="s">
        <v>179</v>
      </c>
      <c r="I366" s="2" t="s">
        <v>44</v>
      </c>
      <c r="J366" s="3">
        <v>35</v>
      </c>
      <c r="K366" s="3">
        <v>242.89</v>
      </c>
      <c r="L366" s="1377"/>
      <c r="M366" s="25"/>
    </row>
    <row r="367" spans="1:13" s="50" customFormat="1" x14ac:dyDescent="0.3">
      <c r="A367" s="1384" t="s">
        <v>77</v>
      </c>
      <c r="B367" s="6" t="s">
        <v>346</v>
      </c>
      <c r="C367" s="2" t="s">
        <v>22</v>
      </c>
      <c r="D367" s="3">
        <v>24</v>
      </c>
      <c r="E367" s="3">
        <v>4.5</v>
      </c>
      <c r="F367" s="859">
        <v>24.8</v>
      </c>
      <c r="G367" s="1384" t="s">
        <v>77</v>
      </c>
      <c r="H367" s="6" t="s">
        <v>346</v>
      </c>
      <c r="I367" s="2" t="s">
        <v>22</v>
      </c>
      <c r="J367" s="3">
        <v>24</v>
      </c>
      <c r="K367" s="3">
        <v>4.5</v>
      </c>
      <c r="L367" s="1379"/>
      <c r="M367" s="25"/>
    </row>
    <row r="368" spans="1:13" s="25" customFormat="1" ht="19.5" customHeight="1" x14ac:dyDescent="0.3">
      <c r="A368" s="1384" t="s">
        <v>23</v>
      </c>
      <c r="B368" s="6" t="s">
        <v>144</v>
      </c>
      <c r="C368" s="2" t="s">
        <v>2</v>
      </c>
      <c r="D368" s="3">
        <v>18</v>
      </c>
      <c r="E368" s="3">
        <v>88</v>
      </c>
      <c r="F368" s="656"/>
      <c r="G368" s="1384" t="s">
        <v>23</v>
      </c>
      <c r="H368" s="6" t="s">
        <v>144</v>
      </c>
      <c r="I368" s="2" t="s">
        <v>2</v>
      </c>
      <c r="J368" s="3">
        <v>18</v>
      </c>
      <c r="K368" s="3">
        <v>88</v>
      </c>
      <c r="L368" s="1374"/>
    </row>
    <row r="369" spans="1:13" s="50" customFormat="1" x14ac:dyDescent="0.3">
      <c r="A369" s="1384" t="s">
        <v>51</v>
      </c>
      <c r="B369" s="6" t="s">
        <v>107</v>
      </c>
      <c r="C369" s="2" t="s">
        <v>14</v>
      </c>
      <c r="D369" s="3">
        <v>3.4</v>
      </c>
      <c r="E369" s="3">
        <v>93.2</v>
      </c>
      <c r="F369" s="605"/>
      <c r="G369" s="1384" t="s">
        <v>51</v>
      </c>
      <c r="H369" s="6" t="s">
        <v>107</v>
      </c>
      <c r="I369" s="2" t="s">
        <v>14</v>
      </c>
      <c r="J369" s="3">
        <v>3.4</v>
      </c>
      <c r="K369" s="3">
        <v>93.2</v>
      </c>
      <c r="L369" s="1379"/>
      <c r="M369" s="25"/>
    </row>
    <row r="370" spans="1:13" s="25" customFormat="1" ht="19.5" customHeight="1" x14ac:dyDescent="0.3">
      <c r="A370" s="1384" t="s">
        <v>15</v>
      </c>
      <c r="B370" s="6" t="s">
        <v>108</v>
      </c>
      <c r="C370" s="2" t="s">
        <v>65</v>
      </c>
      <c r="D370" s="3">
        <v>1.2</v>
      </c>
      <c r="E370" s="3">
        <v>21.5</v>
      </c>
      <c r="F370" s="656"/>
      <c r="G370" s="1384" t="s">
        <v>15</v>
      </c>
      <c r="H370" s="6" t="s">
        <v>108</v>
      </c>
      <c r="I370" s="2" t="s">
        <v>65</v>
      </c>
      <c r="J370" s="3">
        <v>1.2</v>
      </c>
      <c r="K370" s="3">
        <v>21.5</v>
      </c>
      <c r="L370" s="1374"/>
    </row>
    <row r="371" spans="1:13" s="25" customFormat="1" x14ac:dyDescent="0.3">
      <c r="A371" s="1384"/>
      <c r="B371" s="6"/>
      <c r="C371" s="2"/>
      <c r="D371" s="3"/>
      <c r="E371" s="3"/>
      <c r="F371" s="656"/>
      <c r="G371" s="1384"/>
      <c r="H371" s="6"/>
      <c r="I371" s="2"/>
      <c r="J371" s="3"/>
      <c r="K371" s="3"/>
      <c r="L371" s="1374"/>
    </row>
    <row r="372" spans="1:13" s="50" customFormat="1" x14ac:dyDescent="0.3">
      <c r="A372" s="5"/>
      <c r="B372" s="6"/>
      <c r="C372" s="2"/>
      <c r="D372" s="3"/>
      <c r="E372" s="3"/>
      <c r="F372" s="657"/>
      <c r="G372" s="5"/>
      <c r="H372" s="6"/>
      <c r="I372" s="2"/>
      <c r="J372" s="3"/>
      <c r="K372" s="3"/>
      <c r="L372" s="1377"/>
      <c r="M372" s="25"/>
    </row>
    <row r="373" spans="1:13" s="25" customFormat="1" x14ac:dyDescent="0.3">
      <c r="A373" s="1384"/>
      <c r="B373" s="6"/>
      <c r="C373" s="2" t="s">
        <v>128</v>
      </c>
      <c r="D373" s="3">
        <f>SUM(D364:D372)</f>
        <v>211.6</v>
      </c>
      <c r="E373" s="3">
        <f>SUM(E364:E372)</f>
        <v>712.41000000000008</v>
      </c>
      <c r="F373" s="658">
        <v>822.5</v>
      </c>
      <c r="G373" s="1384"/>
      <c r="H373" s="6"/>
      <c r="I373" s="2" t="s">
        <v>128</v>
      </c>
      <c r="J373" s="3">
        <f>SUM(J364:J372)</f>
        <v>231.6</v>
      </c>
      <c r="K373" s="3">
        <f>SUM(K364:K372)</f>
        <v>843.29000000000008</v>
      </c>
      <c r="L373" s="1374"/>
    </row>
    <row r="374" spans="1:13" s="25" customFormat="1" x14ac:dyDescent="0.3">
      <c r="A374" s="5"/>
      <c r="B374" s="6"/>
      <c r="C374" s="2"/>
      <c r="D374" s="3"/>
      <c r="E374" s="3"/>
      <c r="F374" s="678">
        <f>F373-E373</f>
        <v>110.08999999999992</v>
      </c>
      <c r="G374" s="5"/>
      <c r="H374" s="6"/>
      <c r="I374" s="2"/>
      <c r="J374" s="3"/>
      <c r="K374" s="3"/>
      <c r="L374" s="1374"/>
    </row>
    <row r="375" spans="1:13" s="25" customFormat="1" x14ac:dyDescent="0.3">
      <c r="A375" s="5"/>
      <c r="B375" s="6"/>
      <c r="C375" s="2"/>
      <c r="D375" s="3"/>
      <c r="E375" s="3"/>
      <c r="F375" s="656"/>
      <c r="G375" s="5"/>
      <c r="H375" s="6"/>
      <c r="I375" s="2"/>
      <c r="J375" s="3"/>
      <c r="K375" s="3"/>
      <c r="L375" s="1374"/>
    </row>
    <row r="376" spans="1:13" s="25" customFormat="1" x14ac:dyDescent="0.3">
      <c r="A376" s="1384"/>
      <c r="B376" s="6"/>
      <c r="C376" s="2" t="s">
        <v>136</v>
      </c>
      <c r="D376" s="3">
        <f>+D373+D348</f>
        <v>466</v>
      </c>
      <c r="E376" s="3">
        <f>+E373+E348</f>
        <v>1334.92</v>
      </c>
      <c r="F376" s="659"/>
      <c r="G376" s="3"/>
      <c r="H376" s="3"/>
      <c r="I376" s="3" t="s">
        <v>136</v>
      </c>
      <c r="J376" s="3">
        <f>+J373+J348</f>
        <v>495</v>
      </c>
      <c r="K376" s="3">
        <f>+K373+K348</f>
        <v>1521.81</v>
      </c>
      <c r="L376" s="1374"/>
    </row>
    <row r="377" spans="1:13" s="25" customFormat="1" x14ac:dyDescent="0.3">
      <c r="A377" s="461"/>
      <c r="B377" s="36"/>
      <c r="C377" s="462"/>
      <c r="D377" s="463"/>
      <c r="E377" s="463"/>
      <c r="F377" s="847"/>
      <c r="G377" s="463"/>
      <c r="H377" s="463"/>
      <c r="I377" s="463"/>
      <c r="J377" s="463"/>
      <c r="K377" s="463"/>
      <c r="L377" s="1374"/>
    </row>
    <row r="378" spans="1:13" s="25" customFormat="1" x14ac:dyDescent="0.3">
      <c r="A378" s="461"/>
      <c r="B378" s="36"/>
      <c r="C378" s="462"/>
      <c r="D378" s="463"/>
      <c r="E378" s="463"/>
      <c r="F378" s="847"/>
      <c r="G378" s="463"/>
      <c r="H378" s="463"/>
      <c r="I378" s="463"/>
      <c r="J378" s="463"/>
      <c r="K378" s="463"/>
      <c r="L378" s="1374"/>
    </row>
    <row r="379" spans="1:13" s="25" customFormat="1" x14ac:dyDescent="0.3">
      <c r="A379" s="461"/>
      <c r="B379" s="461"/>
      <c r="C379" s="461"/>
      <c r="D379" s="899"/>
      <c r="E379" s="899"/>
      <c r="F379" s="846"/>
      <c r="G379" s="855"/>
      <c r="H379" s="855"/>
      <c r="I379" s="463"/>
      <c r="J379" s="463"/>
      <c r="K379" s="463"/>
      <c r="L379" s="1374"/>
    </row>
    <row r="380" spans="1:13" s="25" customFormat="1" x14ac:dyDescent="0.3">
      <c r="A380" s="461"/>
      <c r="B380" s="36"/>
      <c r="C380" s="462"/>
      <c r="D380" s="463"/>
      <c r="E380" s="463"/>
      <c r="F380" s="847"/>
      <c r="G380" s="855"/>
      <c r="H380" s="855"/>
      <c r="I380" s="463"/>
      <c r="J380" s="463"/>
      <c r="K380" s="463"/>
      <c r="L380" s="1374"/>
    </row>
    <row r="381" spans="1:13" s="25" customFormat="1" ht="18.75" customHeight="1" x14ac:dyDescent="0.3">
      <c r="B381" s="37" t="s">
        <v>130</v>
      </c>
      <c r="D381" s="94" t="s">
        <v>131</v>
      </c>
      <c r="E381" s="20"/>
      <c r="F381" s="855"/>
      <c r="H381" s="37" t="s">
        <v>130</v>
      </c>
      <c r="J381" s="94" t="s">
        <v>131</v>
      </c>
      <c r="K381" s="20"/>
      <c r="L381" s="1374"/>
    </row>
    <row r="382" spans="1:13" s="25" customFormat="1" ht="51.75" customHeight="1" x14ac:dyDescent="0.3">
      <c r="B382" s="38" t="s">
        <v>132</v>
      </c>
      <c r="D382" s="38" t="s">
        <v>140</v>
      </c>
      <c r="E382" s="39"/>
      <c r="F382" s="855"/>
      <c r="H382" s="38" t="s">
        <v>139</v>
      </c>
      <c r="J382" s="38" t="s">
        <v>140</v>
      </c>
      <c r="K382" s="39"/>
      <c r="L382" s="1374"/>
    </row>
    <row r="383" spans="1:13" s="25" customFormat="1" ht="22.5" customHeight="1" x14ac:dyDescent="0.3">
      <c r="B383" s="38"/>
      <c r="D383" s="38"/>
      <c r="E383" s="39"/>
      <c r="F383" s="606"/>
      <c r="H383" s="38"/>
      <c r="J383" s="38"/>
      <c r="K383" s="39"/>
      <c r="L383" s="1374"/>
    </row>
    <row r="384" spans="1:13" s="25" customFormat="1" ht="23.25" customHeight="1" x14ac:dyDescent="0.3">
      <c r="A384" s="96"/>
      <c r="B384" s="254"/>
      <c r="C384" s="96"/>
      <c r="D384" s="254"/>
      <c r="E384" s="255"/>
      <c r="F384" s="871"/>
      <c r="G384" s="254"/>
      <c r="H384" s="96"/>
      <c r="I384" s="254"/>
      <c r="J384" s="255"/>
      <c r="K384" s="254"/>
      <c r="L384" s="1374"/>
    </row>
    <row r="385" spans="1:13" s="21" customFormat="1" x14ac:dyDescent="0.3">
      <c r="B385" s="20"/>
      <c r="C385" s="20"/>
      <c r="D385" s="20"/>
      <c r="E385" s="20"/>
      <c r="F385" s="656"/>
      <c r="G385" s="25"/>
      <c r="H385" s="20"/>
      <c r="I385" s="20"/>
      <c r="J385" s="20"/>
      <c r="K385" s="20"/>
      <c r="L385" s="1373"/>
      <c r="M385" s="25"/>
    </row>
    <row r="386" spans="1:13" s="25" customFormat="1" ht="18.75" customHeight="1" x14ac:dyDescent="0.3">
      <c r="B386" s="22" t="s">
        <v>115</v>
      </c>
      <c r="C386" s="20"/>
      <c r="D386" s="20"/>
      <c r="E386" s="20"/>
      <c r="F386" s="656"/>
      <c r="H386" s="22" t="s">
        <v>115</v>
      </c>
      <c r="I386" s="20"/>
      <c r="J386" s="20"/>
      <c r="K386" s="20"/>
      <c r="L386" s="1374"/>
      <c r="M386" s="21"/>
    </row>
    <row r="387" spans="1:13" s="25" customFormat="1" ht="18.75" customHeight="1" x14ac:dyDescent="0.3">
      <c r="B387" s="22" t="s">
        <v>137</v>
      </c>
      <c r="C387" s="20"/>
      <c r="D387" s="20"/>
      <c r="E387" s="20"/>
      <c r="F387" s="606"/>
      <c r="H387" s="22" t="s">
        <v>138</v>
      </c>
      <c r="I387" s="20"/>
      <c r="J387" s="20"/>
      <c r="K387" s="20"/>
      <c r="L387" s="1374"/>
    </row>
    <row r="388" spans="1:13" s="25" customFormat="1" ht="18.75" customHeight="1" x14ac:dyDescent="0.3">
      <c r="B388" s="20"/>
      <c r="C388" s="20"/>
      <c r="D388" s="20"/>
      <c r="E388" s="20"/>
      <c r="F388" s="606"/>
      <c r="H388" s="20"/>
      <c r="I388" s="20"/>
      <c r="J388" s="20"/>
      <c r="K388" s="20"/>
      <c r="L388" s="1374"/>
    </row>
    <row r="389" spans="1:13" s="25" customFormat="1" ht="18.75" customHeight="1" x14ac:dyDescent="0.3">
      <c r="B389" s="20"/>
      <c r="C389" s="20"/>
      <c r="E389" s="603" t="s">
        <v>116</v>
      </c>
      <c r="F389" s="606"/>
      <c r="H389" s="20"/>
      <c r="I389" s="20"/>
      <c r="K389" s="603" t="s">
        <v>116</v>
      </c>
      <c r="L389" s="1380"/>
    </row>
    <row r="390" spans="1:13" s="25" customFormat="1" ht="18.75" customHeight="1" x14ac:dyDescent="0.3">
      <c r="B390" s="20"/>
      <c r="C390" s="20"/>
      <c r="E390" s="603" t="s">
        <v>134</v>
      </c>
      <c r="F390" s="606"/>
      <c r="H390" s="20"/>
      <c r="I390" s="20"/>
      <c r="K390" s="603" t="s">
        <v>134</v>
      </c>
      <c r="L390" s="1380"/>
    </row>
    <row r="391" spans="1:13" s="25" customFormat="1" ht="18.75" customHeight="1" x14ac:dyDescent="0.3">
      <c r="B391" s="20"/>
      <c r="C391" s="20"/>
      <c r="E391" s="603" t="s">
        <v>117</v>
      </c>
      <c r="F391" s="606"/>
      <c r="H391" s="20"/>
      <c r="I391" s="20"/>
      <c r="K391" s="603" t="s">
        <v>117</v>
      </c>
      <c r="L391" s="1380"/>
    </row>
    <row r="392" spans="1:13" s="25" customFormat="1" ht="18.75" customHeight="1" x14ac:dyDescent="0.3">
      <c r="B392" s="20"/>
      <c r="C392" s="20"/>
      <c r="E392" s="603" t="s">
        <v>417</v>
      </c>
      <c r="F392" s="606"/>
      <c r="H392" s="20"/>
      <c r="I392" s="20"/>
      <c r="K392" s="603" t="s">
        <v>417</v>
      </c>
      <c r="L392" s="1380"/>
      <c r="M392" s="21"/>
    </row>
    <row r="393" spans="1:13" s="25" customFormat="1" ht="18.75" customHeight="1" x14ac:dyDescent="0.3">
      <c r="B393" s="20"/>
      <c r="C393" s="20"/>
      <c r="D393" s="20"/>
      <c r="E393" s="20"/>
      <c r="F393" s="656"/>
      <c r="H393" s="1059" t="s">
        <v>487</v>
      </c>
      <c r="I393" s="20"/>
      <c r="J393" s="20"/>
      <c r="K393" s="20"/>
      <c r="L393" s="1374"/>
    </row>
    <row r="394" spans="1:13" s="25" customFormat="1" ht="18.75" customHeight="1" x14ac:dyDescent="0.3">
      <c r="B394" s="20"/>
      <c r="C394" s="20"/>
      <c r="D394" s="20"/>
      <c r="E394" s="20"/>
      <c r="F394" s="656"/>
      <c r="H394" s="20"/>
      <c r="I394" s="20"/>
      <c r="J394" s="20"/>
      <c r="K394" s="20"/>
      <c r="L394" s="1374"/>
    </row>
    <row r="395" spans="1:13" s="25" customFormat="1" ht="18.75" customHeight="1" x14ac:dyDescent="0.3">
      <c r="B395" s="20"/>
      <c r="C395" s="20"/>
      <c r="D395" s="20"/>
      <c r="E395" s="20"/>
      <c r="F395" s="656"/>
      <c r="H395" s="20"/>
      <c r="I395" s="20"/>
      <c r="J395" s="20"/>
      <c r="K395" s="20"/>
      <c r="L395" s="1374"/>
    </row>
    <row r="396" spans="1:13" s="25" customFormat="1" ht="18.75" customHeight="1" x14ac:dyDescent="0.3">
      <c r="B396" s="1612" t="s">
        <v>119</v>
      </c>
      <c r="C396" s="1612"/>
      <c r="D396" s="1612"/>
      <c r="E396" s="26"/>
      <c r="F396" s="606"/>
      <c r="H396" s="1612" t="s">
        <v>119</v>
      </c>
      <c r="I396" s="1612"/>
      <c r="J396" s="1612"/>
      <c r="K396" s="26"/>
      <c r="L396" s="1374"/>
    </row>
    <row r="397" spans="1:13" s="25" customFormat="1" ht="18.75" customHeight="1" x14ac:dyDescent="0.3">
      <c r="B397" s="1610">
        <v>45582</v>
      </c>
      <c r="C397" s="1610"/>
      <c r="D397" s="1610"/>
      <c r="E397" s="27"/>
      <c r="F397" s="606"/>
      <c r="H397" s="1610">
        <f>B397</f>
        <v>45582</v>
      </c>
      <c r="I397" s="1610"/>
      <c r="J397" s="1610"/>
      <c r="K397" s="27"/>
      <c r="L397" s="1374"/>
    </row>
    <row r="398" spans="1:13" s="25" customFormat="1" ht="18.75" customHeight="1" x14ac:dyDescent="0.3">
      <c r="B398" s="20"/>
      <c r="C398" s="20"/>
      <c r="D398" s="20"/>
      <c r="E398" s="27"/>
      <c r="F398" s="606"/>
      <c r="H398" s="20"/>
      <c r="I398" s="20"/>
      <c r="J398" s="20"/>
      <c r="K398" s="27"/>
      <c r="L398" s="1374"/>
      <c r="M398" s="21"/>
    </row>
    <row r="399" spans="1:13" s="25" customFormat="1" ht="18.75" customHeight="1" x14ac:dyDescent="0.3">
      <c r="B399" s="1366"/>
      <c r="C399" s="20"/>
      <c r="D399" s="20"/>
      <c r="E399" s="27"/>
      <c r="F399" s="606"/>
      <c r="H399" s="1366"/>
      <c r="I399" s="20"/>
      <c r="J399" s="20"/>
      <c r="K399" s="27"/>
      <c r="L399" s="1374"/>
    </row>
    <row r="400" spans="1:13" s="25" customFormat="1" ht="18.75" customHeight="1" x14ac:dyDescent="0.3">
      <c r="A400" s="28" t="s">
        <v>120</v>
      </c>
      <c r="B400" s="29" t="s">
        <v>121</v>
      </c>
      <c r="C400" s="1611" t="s">
        <v>122</v>
      </c>
      <c r="D400" s="1611"/>
      <c r="E400" s="1611"/>
      <c r="F400" s="606"/>
      <c r="G400" s="28" t="s">
        <v>120</v>
      </c>
      <c r="H400" s="29" t="s">
        <v>121</v>
      </c>
      <c r="I400" s="1611" t="s">
        <v>123</v>
      </c>
      <c r="J400" s="1611"/>
      <c r="K400" s="1611"/>
      <c r="L400" s="1374"/>
    </row>
    <row r="401" spans="1:13" s="25" customFormat="1" ht="18.75" customHeight="1" x14ac:dyDescent="0.3">
      <c r="A401" s="28" t="s">
        <v>124</v>
      </c>
      <c r="B401" s="28" t="s">
        <v>265</v>
      </c>
      <c r="C401" s="29" t="s">
        <v>125</v>
      </c>
      <c r="D401" s="1367" t="s">
        <v>126</v>
      </c>
      <c r="E401" s="1367" t="s">
        <v>127</v>
      </c>
      <c r="F401" s="606"/>
      <c r="G401" s="28" t="s">
        <v>124</v>
      </c>
      <c r="H401" s="28" t="s">
        <v>265</v>
      </c>
      <c r="I401" s="29" t="s">
        <v>125</v>
      </c>
      <c r="J401" s="1367" t="s">
        <v>126</v>
      </c>
      <c r="K401" s="1367" t="s">
        <v>127</v>
      </c>
      <c r="L401" s="1374"/>
    </row>
    <row r="402" spans="1:13" s="25" customFormat="1" ht="19.5" customHeight="1" x14ac:dyDescent="0.3">
      <c r="A402" s="5">
        <v>1</v>
      </c>
      <c r="B402" s="6" t="s">
        <v>30</v>
      </c>
      <c r="C402" s="2" t="s">
        <v>28</v>
      </c>
      <c r="D402" s="3">
        <v>70</v>
      </c>
      <c r="E402" s="3">
        <v>222</v>
      </c>
      <c r="F402" s="606"/>
      <c r="G402" s="5">
        <v>1</v>
      </c>
      <c r="H402" s="6" t="s">
        <v>30</v>
      </c>
      <c r="I402" s="2" t="s">
        <v>7</v>
      </c>
      <c r="J402" s="3">
        <v>90</v>
      </c>
      <c r="K402" s="3">
        <v>333</v>
      </c>
      <c r="L402" s="788">
        <v>45555</v>
      </c>
    </row>
    <row r="403" spans="1:13" s="25" customFormat="1" x14ac:dyDescent="0.3">
      <c r="A403" s="1367">
        <v>2</v>
      </c>
      <c r="B403" s="6" t="s">
        <v>61</v>
      </c>
      <c r="C403" s="2" t="s">
        <v>17</v>
      </c>
      <c r="D403" s="3">
        <v>30</v>
      </c>
      <c r="E403" s="3">
        <v>228.14999999999998</v>
      </c>
      <c r="F403" s="606"/>
      <c r="G403" s="1367">
        <v>2</v>
      </c>
      <c r="H403" s="6" t="s">
        <v>61</v>
      </c>
      <c r="I403" s="2" t="s">
        <v>44</v>
      </c>
      <c r="J403" s="3">
        <v>35</v>
      </c>
      <c r="K403" s="3">
        <v>273.77999999999997</v>
      </c>
      <c r="L403" s="788"/>
    </row>
    <row r="404" spans="1:13" s="50" customFormat="1" x14ac:dyDescent="0.3">
      <c r="A404" s="5">
        <v>3</v>
      </c>
      <c r="B404" s="6" t="s">
        <v>346</v>
      </c>
      <c r="C404" s="2" t="s">
        <v>22</v>
      </c>
      <c r="D404" s="3">
        <v>24</v>
      </c>
      <c r="E404" s="3">
        <v>4.5</v>
      </c>
      <c r="F404" s="605">
        <v>24.8</v>
      </c>
      <c r="G404" s="5">
        <v>3</v>
      </c>
      <c r="H404" s="6" t="s">
        <v>346</v>
      </c>
      <c r="I404" s="2" t="s">
        <v>22</v>
      </c>
      <c r="J404" s="3">
        <v>24</v>
      </c>
      <c r="K404" s="3">
        <v>4.5</v>
      </c>
      <c r="L404" s="1379"/>
      <c r="M404" s="21"/>
    </row>
    <row r="405" spans="1:13" s="50" customFormat="1" x14ac:dyDescent="0.3">
      <c r="A405" s="5">
        <v>4</v>
      </c>
      <c r="B405" s="6" t="s">
        <v>114</v>
      </c>
      <c r="C405" s="2" t="s">
        <v>2</v>
      </c>
      <c r="D405" s="3">
        <v>6</v>
      </c>
      <c r="E405" s="3">
        <v>28</v>
      </c>
      <c r="F405" s="605"/>
      <c r="G405" s="5">
        <v>4</v>
      </c>
      <c r="H405" s="6" t="s">
        <v>114</v>
      </c>
      <c r="I405" s="2" t="s">
        <v>2</v>
      </c>
      <c r="J405" s="3">
        <v>6</v>
      </c>
      <c r="K405" s="3">
        <v>28</v>
      </c>
      <c r="L405" s="1379"/>
      <c r="M405" s="25"/>
    </row>
    <row r="406" spans="1:13" s="25" customFormat="1" x14ac:dyDescent="0.3">
      <c r="A406" s="5">
        <v>5</v>
      </c>
      <c r="B406" s="6" t="s">
        <v>107</v>
      </c>
      <c r="C406" s="2" t="s">
        <v>414</v>
      </c>
      <c r="D406" s="3">
        <v>6.8</v>
      </c>
      <c r="E406" s="3">
        <v>186.4</v>
      </c>
      <c r="F406" s="606"/>
      <c r="G406" s="5">
        <v>5</v>
      </c>
      <c r="H406" s="6" t="s">
        <v>107</v>
      </c>
      <c r="I406" s="2" t="s">
        <v>414</v>
      </c>
      <c r="J406" s="3">
        <v>6.8</v>
      </c>
      <c r="K406" s="3">
        <v>186.4</v>
      </c>
      <c r="L406" s="1374"/>
    </row>
    <row r="407" spans="1:13" s="25" customFormat="1" ht="19.5" customHeight="1" x14ac:dyDescent="0.3">
      <c r="A407" s="5">
        <v>6</v>
      </c>
      <c r="B407" s="6" t="s">
        <v>80</v>
      </c>
      <c r="C407" s="2" t="s">
        <v>5</v>
      </c>
      <c r="D407" s="3">
        <v>30</v>
      </c>
      <c r="E407" s="3">
        <v>124.6</v>
      </c>
      <c r="F407" s="606"/>
      <c r="G407" s="5">
        <v>6</v>
      </c>
      <c r="H407" s="6" t="s">
        <v>80</v>
      </c>
      <c r="I407" s="2" t="s">
        <v>5</v>
      </c>
      <c r="J407" s="3">
        <v>30</v>
      </c>
      <c r="K407" s="3">
        <v>124.6</v>
      </c>
      <c r="L407" s="788"/>
    </row>
    <row r="408" spans="1:13" s="25" customFormat="1" x14ac:dyDescent="0.3">
      <c r="A408" s="5"/>
      <c r="B408" s="6"/>
      <c r="C408" s="2"/>
      <c r="D408" s="3"/>
      <c r="E408" s="3"/>
      <c r="F408" s="656"/>
      <c r="G408" s="5"/>
      <c r="H408" s="6"/>
      <c r="I408" s="2"/>
      <c r="J408" s="3"/>
      <c r="K408" s="3"/>
      <c r="L408" s="1374"/>
    </row>
    <row r="409" spans="1:13" s="25" customFormat="1" x14ac:dyDescent="0.3">
      <c r="A409" s="5"/>
      <c r="B409" s="6"/>
      <c r="C409" s="2"/>
      <c r="D409" s="3"/>
      <c r="E409" s="3"/>
      <c r="F409" s="656"/>
      <c r="G409" s="5"/>
      <c r="H409" s="6"/>
      <c r="I409" s="2"/>
      <c r="J409" s="3"/>
      <c r="K409" s="3"/>
      <c r="L409" s="1374"/>
    </row>
    <row r="410" spans="1:13" s="25" customFormat="1" x14ac:dyDescent="0.3">
      <c r="A410" s="5"/>
      <c r="B410" s="6"/>
      <c r="C410" s="2" t="s">
        <v>128</v>
      </c>
      <c r="D410" s="3">
        <f>SUM(D402:D408)</f>
        <v>166.8</v>
      </c>
      <c r="E410" s="3">
        <f>SUM(E402:E408)</f>
        <v>793.65</v>
      </c>
      <c r="F410" s="658">
        <v>587.5</v>
      </c>
      <c r="G410" s="5"/>
      <c r="H410" s="6"/>
      <c r="I410" s="2" t="s">
        <v>128</v>
      </c>
      <c r="J410" s="3">
        <f>SUM(J402:J408)</f>
        <v>191.8</v>
      </c>
      <c r="K410" s="3">
        <f>SUM(K402:K408)</f>
        <v>950.28</v>
      </c>
      <c r="L410" s="1374"/>
      <c r="M410" s="21"/>
    </row>
    <row r="411" spans="1:13" s="25" customFormat="1" x14ac:dyDescent="0.3">
      <c r="A411" s="5"/>
      <c r="B411" s="6"/>
      <c r="C411" s="2"/>
      <c r="D411" s="3"/>
      <c r="E411" s="3"/>
      <c r="F411" s="678">
        <f>E410-F410</f>
        <v>206.14999999999998</v>
      </c>
      <c r="G411" s="5"/>
      <c r="H411" s="6"/>
      <c r="I411" s="2"/>
      <c r="J411" s="3"/>
      <c r="K411" s="3"/>
      <c r="L411" s="1374"/>
    </row>
    <row r="412" spans="1:13" s="25" customFormat="1" x14ac:dyDescent="0.3">
      <c r="A412" s="28" t="s">
        <v>124</v>
      </c>
      <c r="B412" s="3" t="s">
        <v>259</v>
      </c>
      <c r="C412" s="2" t="s">
        <v>125</v>
      </c>
      <c r="D412" s="3" t="s">
        <v>126</v>
      </c>
      <c r="E412" s="3" t="s">
        <v>127</v>
      </c>
      <c r="F412" s="656"/>
      <c r="G412" s="28" t="s">
        <v>124</v>
      </c>
      <c r="H412" s="3" t="s">
        <v>247</v>
      </c>
      <c r="I412" s="2" t="s">
        <v>125</v>
      </c>
      <c r="J412" s="3" t="s">
        <v>126</v>
      </c>
      <c r="K412" s="3" t="s">
        <v>127</v>
      </c>
      <c r="L412" s="1374"/>
    </row>
    <row r="413" spans="1:13" s="50" customFormat="1" ht="18.75" customHeight="1" x14ac:dyDescent="0.3">
      <c r="A413" s="1367">
        <v>1</v>
      </c>
      <c r="B413" s="6" t="s">
        <v>266</v>
      </c>
      <c r="C413" s="2" t="s">
        <v>9</v>
      </c>
      <c r="D413" s="3">
        <v>70</v>
      </c>
      <c r="E413" s="3">
        <v>235.98</v>
      </c>
      <c r="F413" s="656"/>
      <c r="G413" s="1367">
        <v>1</v>
      </c>
      <c r="H413" s="6" t="s">
        <v>266</v>
      </c>
      <c r="I413" s="2" t="s">
        <v>9</v>
      </c>
      <c r="J413" s="3">
        <v>70</v>
      </c>
      <c r="K413" s="3">
        <v>235.98</v>
      </c>
      <c r="L413" s="1377"/>
      <c r="M413" s="25"/>
    </row>
    <row r="414" spans="1:13" s="8" customFormat="1" x14ac:dyDescent="0.3">
      <c r="A414" s="1367">
        <v>2</v>
      </c>
      <c r="B414" s="6" t="s">
        <v>56</v>
      </c>
      <c r="C414" s="2" t="s">
        <v>7</v>
      </c>
      <c r="D414" s="3">
        <v>50</v>
      </c>
      <c r="E414" s="3">
        <v>252.125</v>
      </c>
      <c r="F414" s="606"/>
      <c r="G414" s="1367">
        <v>2</v>
      </c>
      <c r="H414" s="6" t="s">
        <v>56</v>
      </c>
      <c r="I414" s="2" t="s">
        <v>7</v>
      </c>
      <c r="J414" s="3">
        <v>50</v>
      </c>
      <c r="K414" s="3">
        <v>252.125</v>
      </c>
      <c r="L414" s="786"/>
    </row>
    <row r="415" spans="1:13" s="8" customFormat="1" x14ac:dyDescent="0.3">
      <c r="A415" s="5">
        <v>3</v>
      </c>
      <c r="B415" s="6" t="s">
        <v>278</v>
      </c>
      <c r="C415" s="2" t="s">
        <v>17</v>
      </c>
      <c r="D415" s="3">
        <v>20</v>
      </c>
      <c r="E415" s="3">
        <v>184.5</v>
      </c>
      <c r="F415" s="656">
        <v>189</v>
      </c>
      <c r="G415" s="5">
        <v>3</v>
      </c>
      <c r="H415" s="6" t="s">
        <v>278</v>
      </c>
      <c r="I415" s="2" t="s">
        <v>44</v>
      </c>
      <c r="J415" s="3">
        <v>25</v>
      </c>
      <c r="K415" s="3">
        <v>221.4</v>
      </c>
      <c r="L415" s="1379"/>
      <c r="M415" s="25"/>
    </row>
    <row r="416" spans="1:13" s="50" customFormat="1" x14ac:dyDescent="0.3">
      <c r="A416" s="5">
        <v>4</v>
      </c>
      <c r="B416" s="6" t="s">
        <v>346</v>
      </c>
      <c r="C416" s="2" t="s">
        <v>22</v>
      </c>
      <c r="D416" s="3">
        <v>24</v>
      </c>
      <c r="E416" s="3">
        <v>4.5</v>
      </c>
      <c r="F416" s="605">
        <v>24.8</v>
      </c>
      <c r="G416" s="5">
        <v>4</v>
      </c>
      <c r="H416" s="6" t="s">
        <v>346</v>
      </c>
      <c r="I416" s="2" t="s">
        <v>22</v>
      </c>
      <c r="J416" s="3">
        <v>24</v>
      </c>
      <c r="K416" s="3">
        <v>4.5</v>
      </c>
      <c r="L416" s="1379"/>
      <c r="M416" s="21"/>
    </row>
    <row r="417" spans="1:13" s="50" customFormat="1" ht="18.75" customHeight="1" x14ac:dyDescent="0.3">
      <c r="A417" s="5">
        <v>5</v>
      </c>
      <c r="B417" s="6" t="s">
        <v>113</v>
      </c>
      <c r="C417" s="2" t="s">
        <v>2</v>
      </c>
      <c r="D417" s="3">
        <v>15</v>
      </c>
      <c r="E417" s="3">
        <v>94.2</v>
      </c>
      <c r="F417" s="656"/>
      <c r="G417" s="5">
        <v>5</v>
      </c>
      <c r="H417" s="6" t="s">
        <v>113</v>
      </c>
      <c r="I417" s="2" t="s">
        <v>2</v>
      </c>
      <c r="J417" s="3">
        <v>15</v>
      </c>
      <c r="K417" s="3">
        <v>94.2</v>
      </c>
      <c r="L417" s="1379"/>
      <c r="M417" s="25"/>
    </row>
    <row r="418" spans="1:13" s="50" customFormat="1" x14ac:dyDescent="0.3">
      <c r="A418" s="5">
        <v>6</v>
      </c>
      <c r="B418" s="6" t="s">
        <v>107</v>
      </c>
      <c r="C418" s="2" t="s">
        <v>414</v>
      </c>
      <c r="D418" s="3">
        <v>6.8</v>
      </c>
      <c r="E418" s="3">
        <v>186.4</v>
      </c>
      <c r="F418" s="656"/>
      <c r="G418" s="5">
        <v>6</v>
      </c>
      <c r="H418" s="6" t="s">
        <v>107</v>
      </c>
      <c r="I418" s="2" t="s">
        <v>414</v>
      </c>
      <c r="J418" s="3">
        <v>6.8</v>
      </c>
      <c r="K418" s="3">
        <v>186.4</v>
      </c>
      <c r="L418" s="1379"/>
      <c r="M418" s="25"/>
    </row>
    <row r="419" spans="1:13" s="25" customFormat="1" ht="19.5" customHeight="1" x14ac:dyDescent="0.3">
      <c r="A419" s="5">
        <v>7</v>
      </c>
      <c r="B419" s="6" t="s">
        <v>108</v>
      </c>
      <c r="C419" s="2" t="s">
        <v>65</v>
      </c>
      <c r="D419" s="3">
        <v>1.2</v>
      </c>
      <c r="E419" s="3">
        <v>21.5</v>
      </c>
      <c r="F419" s="656"/>
      <c r="G419" s="5">
        <v>7</v>
      </c>
      <c r="H419" s="6" t="s">
        <v>108</v>
      </c>
      <c r="I419" s="2" t="s">
        <v>65</v>
      </c>
      <c r="J419" s="3">
        <v>1.2</v>
      </c>
      <c r="K419" s="3">
        <v>21.5</v>
      </c>
      <c r="L419" s="1374"/>
    </row>
    <row r="420" spans="1:13" s="50" customFormat="1" ht="18.75" customHeight="1" x14ac:dyDescent="0.3">
      <c r="A420" s="1367"/>
      <c r="B420" s="6"/>
      <c r="C420" s="2"/>
      <c r="D420" s="3"/>
      <c r="E420" s="3"/>
      <c r="F420" s="657"/>
      <c r="G420" s="1367"/>
      <c r="H420" s="6"/>
      <c r="I420" s="2"/>
      <c r="J420" s="3"/>
      <c r="K420" s="3"/>
      <c r="L420" s="1379"/>
      <c r="M420" s="25"/>
    </row>
    <row r="421" spans="1:13" s="50" customFormat="1" x14ac:dyDescent="0.3">
      <c r="A421" s="5"/>
      <c r="B421" s="6"/>
      <c r="C421" s="2"/>
      <c r="D421" s="3"/>
      <c r="E421" s="3"/>
      <c r="F421" s="656"/>
      <c r="G421" s="5"/>
      <c r="H421" s="6"/>
      <c r="I421" s="2"/>
      <c r="J421" s="3"/>
      <c r="K421" s="3"/>
      <c r="L421" s="1377"/>
      <c r="M421" s="25"/>
    </row>
    <row r="422" spans="1:13" s="25" customFormat="1" x14ac:dyDescent="0.3">
      <c r="A422" s="1367"/>
      <c r="B422" s="6"/>
      <c r="C422" s="2" t="s">
        <v>128</v>
      </c>
      <c r="D422" s="3">
        <f>SUM(D413:D421)</f>
        <v>187</v>
      </c>
      <c r="E422" s="3">
        <f>SUM(E413:E421)</f>
        <v>979.20500000000004</v>
      </c>
      <c r="F422" s="658">
        <v>822.5</v>
      </c>
      <c r="G422" s="1367"/>
      <c r="H422" s="6"/>
      <c r="I422" s="2" t="s">
        <v>128</v>
      </c>
      <c r="J422" s="3">
        <f>SUM(J413:J421)</f>
        <v>192</v>
      </c>
      <c r="K422" s="3">
        <f>SUM(K413:K421)</f>
        <v>1016.105</v>
      </c>
      <c r="L422" s="1374"/>
      <c r="M422" s="21"/>
    </row>
    <row r="423" spans="1:13" s="25" customFormat="1" x14ac:dyDescent="0.3">
      <c r="A423" s="5"/>
      <c r="B423" s="6"/>
      <c r="C423" s="2"/>
      <c r="D423" s="3"/>
      <c r="E423" s="3"/>
      <c r="F423" s="678">
        <f>E422-F422</f>
        <v>156.70500000000004</v>
      </c>
      <c r="G423" s="5"/>
      <c r="H423" s="6"/>
      <c r="I423" s="2"/>
      <c r="J423" s="3"/>
      <c r="K423" s="3"/>
      <c r="L423" s="1374"/>
    </row>
    <row r="424" spans="1:13" s="25" customFormat="1" x14ac:dyDescent="0.3">
      <c r="A424" s="5"/>
      <c r="B424" s="6"/>
      <c r="C424" s="2"/>
      <c r="D424" s="3"/>
      <c r="E424" s="3"/>
      <c r="F424" s="656"/>
      <c r="G424" s="5"/>
      <c r="H424" s="6"/>
      <c r="I424" s="2"/>
      <c r="J424" s="3"/>
      <c r="K424" s="3"/>
      <c r="L424" s="1374"/>
    </row>
    <row r="425" spans="1:13" s="25" customFormat="1" x14ac:dyDescent="0.3">
      <c r="A425" s="1367"/>
      <c r="B425" s="6"/>
      <c r="C425" s="2" t="s">
        <v>136</v>
      </c>
      <c r="D425" s="3">
        <f>+D422+D410</f>
        <v>353.8</v>
      </c>
      <c r="E425" s="3">
        <f>+E422+E410</f>
        <v>1772.855</v>
      </c>
      <c r="F425" s="656"/>
      <c r="G425" s="3"/>
      <c r="H425" s="3"/>
      <c r="I425" s="3" t="s">
        <v>136</v>
      </c>
      <c r="J425" s="3">
        <f>+J422+J410</f>
        <v>383.8</v>
      </c>
      <c r="K425" s="3">
        <f>+K422+K410</f>
        <v>1966.385</v>
      </c>
      <c r="L425" s="1374"/>
    </row>
    <row r="426" spans="1:13" s="25" customFormat="1" x14ac:dyDescent="0.3">
      <c r="A426" s="461"/>
      <c r="B426" s="36"/>
      <c r="C426" s="462"/>
      <c r="D426" s="463"/>
      <c r="E426" s="463"/>
      <c r="F426" s="605"/>
      <c r="G426" s="463"/>
      <c r="H426" s="463"/>
      <c r="I426" s="463"/>
      <c r="J426" s="463"/>
      <c r="K426" s="463"/>
      <c r="L426" s="1374"/>
    </row>
    <row r="427" spans="1:13" s="25" customFormat="1" x14ac:dyDescent="0.3">
      <c r="A427" s="461"/>
      <c r="B427" s="461"/>
      <c r="C427" s="461"/>
      <c r="D427" s="899"/>
      <c r="E427" s="899"/>
      <c r="F427" s="1357"/>
      <c r="G427" s="897"/>
      <c r="H427" s="898"/>
      <c r="I427" s="463"/>
      <c r="J427" s="463"/>
      <c r="K427" s="463"/>
      <c r="L427" s="1374"/>
    </row>
    <row r="428" spans="1:13" s="25" customFormat="1" x14ac:dyDescent="0.3">
      <c r="A428" s="461"/>
      <c r="B428" s="36"/>
      <c r="C428" s="462"/>
      <c r="D428" s="463"/>
      <c r="E428" s="463"/>
      <c r="F428" s="605"/>
      <c r="G428" s="463"/>
      <c r="H428" s="463"/>
      <c r="I428" s="463"/>
      <c r="J428" s="463"/>
      <c r="K428" s="463"/>
      <c r="L428" s="1374"/>
      <c r="M428" s="21"/>
    </row>
    <row r="429" spans="1:13" s="25" customFormat="1" ht="18.75" customHeight="1" x14ac:dyDescent="0.3">
      <c r="B429" s="37" t="s">
        <v>130</v>
      </c>
      <c r="D429" s="94" t="s">
        <v>131</v>
      </c>
      <c r="E429" s="20"/>
      <c r="F429" s="605"/>
      <c r="H429" s="37" t="s">
        <v>130</v>
      </c>
      <c r="J429" s="94" t="s">
        <v>131</v>
      </c>
      <c r="K429" s="20"/>
      <c r="L429" s="1374"/>
    </row>
    <row r="430" spans="1:13" s="25" customFormat="1" ht="51.75" customHeight="1" x14ac:dyDescent="0.3">
      <c r="B430" s="38" t="s">
        <v>132</v>
      </c>
      <c r="D430" s="38" t="s">
        <v>140</v>
      </c>
      <c r="E430" s="39"/>
      <c r="F430" s="656"/>
      <c r="H430" s="38" t="s">
        <v>139</v>
      </c>
      <c r="J430" s="38" t="s">
        <v>140</v>
      </c>
      <c r="K430" s="39"/>
      <c r="L430" s="1374"/>
    </row>
    <row r="431" spans="1:13" s="25" customFormat="1" ht="15.75" customHeight="1" x14ac:dyDescent="0.3">
      <c r="B431" s="38"/>
      <c r="D431" s="38"/>
      <c r="E431" s="39"/>
      <c r="F431" s="605"/>
      <c r="H431" s="38"/>
      <c r="J431" s="38"/>
      <c r="K431" s="39"/>
      <c r="L431" s="1374"/>
    </row>
    <row r="432" spans="1:13" s="25" customFormat="1" ht="22.5" customHeight="1" x14ac:dyDescent="0.3">
      <c r="A432" s="96"/>
      <c r="B432" s="254"/>
      <c r="C432" s="96"/>
      <c r="D432" s="254"/>
      <c r="E432" s="255"/>
      <c r="F432" s="871"/>
      <c r="G432" s="96"/>
      <c r="H432" s="254"/>
      <c r="I432" s="96"/>
      <c r="J432" s="254"/>
      <c r="K432" s="255"/>
      <c r="L432" s="1374"/>
    </row>
    <row r="433" spans="1:12" s="25" customFormat="1" x14ac:dyDescent="0.3">
      <c r="B433" s="20"/>
      <c r="C433" s="20"/>
      <c r="D433" s="20"/>
      <c r="E433" s="20"/>
      <c r="F433" s="656"/>
      <c r="H433" s="20"/>
      <c r="I433" s="20"/>
      <c r="J433" s="20"/>
      <c r="K433" s="20"/>
      <c r="L433" s="1374"/>
    </row>
    <row r="434" spans="1:12" s="25" customFormat="1" ht="18.75" customHeight="1" x14ac:dyDescent="0.3">
      <c r="B434" s="22" t="s">
        <v>115</v>
      </c>
      <c r="C434" s="20"/>
      <c r="D434" s="20"/>
      <c r="E434" s="20"/>
      <c r="F434" s="656"/>
      <c r="H434" s="22" t="s">
        <v>115</v>
      </c>
      <c r="I434" s="20"/>
      <c r="J434" s="20"/>
      <c r="K434" s="20"/>
      <c r="L434" s="1374"/>
    </row>
    <row r="435" spans="1:12" s="25" customFormat="1" ht="18.75" customHeight="1" x14ac:dyDescent="0.3">
      <c r="B435" s="22" t="s">
        <v>137</v>
      </c>
      <c r="C435" s="20"/>
      <c r="D435" s="20"/>
      <c r="E435" s="20"/>
      <c r="F435" s="606"/>
      <c r="H435" s="22" t="s">
        <v>138</v>
      </c>
      <c r="I435" s="20"/>
      <c r="J435" s="20"/>
      <c r="K435" s="20"/>
      <c r="L435" s="1374"/>
    </row>
    <row r="436" spans="1:12" s="25" customFormat="1" ht="18.75" customHeight="1" x14ac:dyDescent="0.3">
      <c r="B436" s="20"/>
      <c r="C436" s="20"/>
      <c r="D436" s="20"/>
      <c r="E436" s="20"/>
      <c r="F436" s="606"/>
      <c r="H436" s="20"/>
      <c r="I436" s="20"/>
      <c r="J436" s="20"/>
      <c r="K436" s="20"/>
      <c r="L436" s="1374"/>
    </row>
    <row r="437" spans="1:12" s="25" customFormat="1" ht="18.75" customHeight="1" x14ac:dyDescent="0.3">
      <c r="B437" s="20"/>
      <c r="C437" s="20"/>
      <c r="E437" s="603" t="s">
        <v>116</v>
      </c>
      <c r="F437" s="606"/>
      <c r="H437" s="20"/>
      <c r="I437" s="20"/>
      <c r="K437" s="603" t="s">
        <v>116</v>
      </c>
      <c r="L437" s="1380"/>
    </row>
    <row r="438" spans="1:12" s="25" customFormat="1" ht="18.75" customHeight="1" x14ac:dyDescent="0.3">
      <c r="B438" s="20"/>
      <c r="C438" s="20"/>
      <c r="E438" s="603" t="s">
        <v>134</v>
      </c>
      <c r="F438" s="606"/>
      <c r="H438" s="20"/>
      <c r="I438" s="20"/>
      <c r="K438" s="603" t="s">
        <v>134</v>
      </c>
      <c r="L438" s="1380"/>
    </row>
    <row r="439" spans="1:12" s="25" customFormat="1" ht="18.75" customHeight="1" x14ac:dyDescent="0.3">
      <c r="B439" s="20"/>
      <c r="C439" s="20"/>
      <c r="E439" s="603" t="s">
        <v>117</v>
      </c>
      <c r="F439" s="606"/>
      <c r="H439" s="20"/>
      <c r="I439" s="20"/>
      <c r="K439" s="603" t="s">
        <v>117</v>
      </c>
      <c r="L439" s="1380"/>
    </row>
    <row r="440" spans="1:12" s="25" customFormat="1" ht="18.75" customHeight="1" x14ac:dyDescent="0.3">
      <c r="B440" s="20"/>
      <c r="C440" s="20"/>
      <c r="E440" s="603" t="s">
        <v>417</v>
      </c>
      <c r="F440" s="606"/>
      <c r="H440" s="20"/>
      <c r="I440" s="20"/>
      <c r="K440" s="603" t="s">
        <v>417</v>
      </c>
      <c r="L440" s="1380"/>
    </row>
    <row r="441" spans="1:12" s="25" customFormat="1" ht="18.75" customHeight="1" x14ac:dyDescent="0.3">
      <c r="B441" s="20"/>
      <c r="C441" s="20"/>
      <c r="D441" s="20"/>
      <c r="E441" s="20"/>
      <c r="F441" s="656"/>
      <c r="H441" s="20"/>
      <c r="I441" s="20"/>
      <c r="J441" s="20"/>
      <c r="K441" s="20"/>
      <c r="L441" s="1374"/>
    </row>
    <row r="442" spans="1:12" s="25" customFormat="1" ht="18.75" customHeight="1" x14ac:dyDescent="0.3">
      <c r="B442" s="20"/>
      <c r="C442" s="20"/>
      <c r="D442" s="20"/>
      <c r="E442" s="20"/>
      <c r="F442" s="656"/>
      <c r="H442" s="1059" t="s">
        <v>487</v>
      </c>
      <c r="I442" s="20"/>
      <c r="J442" s="20"/>
      <c r="K442" s="20"/>
      <c r="L442" s="1374"/>
    </row>
    <row r="443" spans="1:12" s="25" customFormat="1" ht="18.75" customHeight="1" x14ac:dyDescent="0.3">
      <c r="B443" s="20"/>
      <c r="C443" s="20"/>
      <c r="D443" s="20"/>
      <c r="E443" s="20"/>
      <c r="F443" s="656"/>
      <c r="H443" s="20"/>
      <c r="I443" s="20"/>
      <c r="J443" s="20"/>
      <c r="K443" s="20"/>
      <c r="L443" s="1374"/>
    </row>
    <row r="444" spans="1:12" s="25" customFormat="1" ht="18.75" customHeight="1" x14ac:dyDescent="0.3">
      <c r="B444" s="1612" t="s">
        <v>119</v>
      </c>
      <c r="C444" s="1612"/>
      <c r="D444" s="1612"/>
      <c r="E444" s="26"/>
      <c r="F444" s="606"/>
      <c r="H444" s="1612" t="s">
        <v>119</v>
      </c>
      <c r="I444" s="1612"/>
      <c r="J444" s="1612"/>
      <c r="K444" s="26"/>
      <c r="L444" s="1374"/>
    </row>
    <row r="445" spans="1:12" s="25" customFormat="1" ht="18.75" customHeight="1" x14ac:dyDescent="0.3">
      <c r="B445" s="1610">
        <v>45583</v>
      </c>
      <c r="C445" s="1610"/>
      <c r="D445" s="1610"/>
      <c r="E445" s="27"/>
      <c r="F445" s="606"/>
      <c r="H445" s="1610">
        <f>B445</f>
        <v>45583</v>
      </c>
      <c r="I445" s="1610"/>
      <c r="J445" s="1610"/>
      <c r="K445" s="27"/>
      <c r="L445" s="1374"/>
    </row>
    <row r="446" spans="1:12" s="25" customFormat="1" ht="18.75" customHeight="1" x14ac:dyDescent="0.3">
      <c r="B446" s="20"/>
      <c r="C446" s="20"/>
      <c r="D446" s="20"/>
      <c r="E446" s="27"/>
      <c r="F446" s="606"/>
      <c r="H446" s="20"/>
      <c r="I446" s="20"/>
      <c r="J446" s="20"/>
      <c r="K446" s="27"/>
      <c r="L446" s="1374"/>
    </row>
    <row r="447" spans="1:12" s="25" customFormat="1" ht="18.75" customHeight="1" x14ac:dyDescent="0.3">
      <c r="B447" s="1366"/>
      <c r="C447" s="20"/>
      <c r="D447" s="20"/>
      <c r="E447" s="27"/>
      <c r="F447" s="606"/>
      <c r="H447" s="1366"/>
      <c r="I447" s="20"/>
      <c r="J447" s="20"/>
      <c r="K447" s="27"/>
      <c r="L447" s="1374"/>
    </row>
    <row r="448" spans="1:12" s="25" customFormat="1" ht="18.75" customHeight="1" x14ac:dyDescent="0.3">
      <c r="A448" s="28" t="s">
        <v>120</v>
      </c>
      <c r="B448" s="29" t="s">
        <v>121</v>
      </c>
      <c r="C448" s="1611" t="s">
        <v>122</v>
      </c>
      <c r="D448" s="1611"/>
      <c r="E448" s="1611"/>
      <c r="F448" s="606"/>
      <c r="G448" s="28" t="s">
        <v>120</v>
      </c>
      <c r="H448" s="29" t="s">
        <v>121</v>
      </c>
      <c r="I448" s="1611" t="s">
        <v>123</v>
      </c>
      <c r="J448" s="1611"/>
      <c r="K448" s="1611"/>
      <c r="L448" s="1374"/>
    </row>
    <row r="449" spans="1:13" s="25" customFormat="1" ht="18.75" customHeight="1" x14ac:dyDescent="0.3">
      <c r="A449" s="28" t="s">
        <v>124</v>
      </c>
      <c r="B449" s="28" t="s">
        <v>265</v>
      </c>
      <c r="C449" s="29" t="s">
        <v>125</v>
      </c>
      <c r="D449" s="1367" t="s">
        <v>126</v>
      </c>
      <c r="E449" s="1367" t="s">
        <v>127</v>
      </c>
      <c r="F449" s="606"/>
      <c r="G449" s="28" t="s">
        <v>124</v>
      </c>
      <c r="H449" s="28" t="s">
        <v>265</v>
      </c>
      <c r="I449" s="29" t="s">
        <v>125</v>
      </c>
      <c r="J449" s="1367" t="s">
        <v>126</v>
      </c>
      <c r="K449" s="1367" t="s">
        <v>127</v>
      </c>
      <c r="L449" s="1374"/>
    </row>
    <row r="450" spans="1:13" s="50" customFormat="1" ht="18.75" customHeight="1" x14ac:dyDescent="0.3">
      <c r="A450" s="1367">
        <v>1</v>
      </c>
      <c r="B450" s="6" t="s">
        <v>74</v>
      </c>
      <c r="C450" s="2" t="s">
        <v>17</v>
      </c>
      <c r="D450" s="3">
        <v>65</v>
      </c>
      <c r="E450" s="3">
        <v>276</v>
      </c>
      <c r="F450" s="606"/>
      <c r="G450" s="1367">
        <v>1</v>
      </c>
      <c r="H450" s="6" t="s">
        <v>74</v>
      </c>
      <c r="I450" s="2" t="s">
        <v>17</v>
      </c>
      <c r="J450" s="3">
        <v>65</v>
      </c>
      <c r="K450" s="3">
        <v>276</v>
      </c>
      <c r="L450" s="1379"/>
      <c r="M450" s="25"/>
    </row>
    <row r="451" spans="1:13" s="50" customFormat="1" x14ac:dyDescent="0.3">
      <c r="A451" s="5">
        <v>2</v>
      </c>
      <c r="B451" s="6" t="s">
        <v>36</v>
      </c>
      <c r="C451" s="2" t="s">
        <v>14</v>
      </c>
      <c r="D451" s="3">
        <v>17</v>
      </c>
      <c r="E451" s="3">
        <v>22</v>
      </c>
      <c r="F451" s="606"/>
      <c r="G451" s="5">
        <v>2</v>
      </c>
      <c r="H451" s="6" t="s">
        <v>36</v>
      </c>
      <c r="I451" s="2" t="s">
        <v>14</v>
      </c>
      <c r="J451" s="3">
        <v>17</v>
      </c>
      <c r="K451" s="3">
        <v>22</v>
      </c>
      <c r="L451" s="1379"/>
      <c r="M451" s="25"/>
    </row>
    <row r="452" spans="1:13" s="25" customFormat="1" x14ac:dyDescent="0.3">
      <c r="A452" s="5">
        <v>3</v>
      </c>
      <c r="B452" s="6" t="s">
        <v>107</v>
      </c>
      <c r="C452" s="2" t="s">
        <v>414</v>
      </c>
      <c r="D452" s="3">
        <v>6.8</v>
      </c>
      <c r="E452" s="3">
        <v>186.4</v>
      </c>
      <c r="F452" s="606"/>
      <c r="G452" s="5">
        <v>3</v>
      </c>
      <c r="H452" s="6" t="s">
        <v>107</v>
      </c>
      <c r="I452" s="2" t="s">
        <v>414</v>
      </c>
      <c r="J452" s="3">
        <v>6.8</v>
      </c>
      <c r="K452" s="3">
        <v>186.4</v>
      </c>
      <c r="L452" s="1374"/>
    </row>
    <row r="453" spans="1:13" s="50" customFormat="1" x14ac:dyDescent="0.3">
      <c r="A453" s="5">
        <v>4</v>
      </c>
      <c r="B453" s="6" t="s">
        <v>114</v>
      </c>
      <c r="C453" s="2" t="s">
        <v>2</v>
      </c>
      <c r="D453" s="3">
        <v>6</v>
      </c>
      <c r="E453" s="3">
        <v>28</v>
      </c>
      <c r="F453" s="605"/>
      <c r="G453" s="5">
        <v>4</v>
      </c>
      <c r="H453" s="6" t="s">
        <v>114</v>
      </c>
      <c r="I453" s="2" t="s">
        <v>2</v>
      </c>
      <c r="J453" s="3">
        <v>6</v>
      </c>
      <c r="K453" s="3">
        <v>28</v>
      </c>
      <c r="L453" s="1379"/>
      <c r="M453" s="25"/>
    </row>
    <row r="454" spans="1:13" s="25" customFormat="1" ht="19.5" customHeight="1" x14ac:dyDescent="0.3">
      <c r="A454" s="5">
        <v>5</v>
      </c>
      <c r="B454" s="6" t="s">
        <v>24</v>
      </c>
      <c r="C454" s="2" t="s">
        <v>5</v>
      </c>
      <c r="D454" s="3">
        <v>130</v>
      </c>
      <c r="E454" s="3">
        <v>77</v>
      </c>
      <c r="F454" s="606"/>
      <c r="G454" s="5">
        <v>5</v>
      </c>
      <c r="H454" s="6" t="s">
        <v>24</v>
      </c>
      <c r="I454" s="2" t="s">
        <v>5</v>
      </c>
      <c r="J454" s="3">
        <v>130</v>
      </c>
      <c r="K454" s="3">
        <v>77</v>
      </c>
      <c r="L454" s="1374"/>
    </row>
    <row r="455" spans="1:13" s="25" customFormat="1" x14ac:dyDescent="0.3">
      <c r="A455" s="5"/>
      <c r="B455" s="6"/>
      <c r="C455" s="2"/>
      <c r="D455" s="3"/>
      <c r="E455" s="3"/>
      <c r="F455" s="656"/>
      <c r="G455" s="5"/>
      <c r="H455" s="6"/>
      <c r="I455" s="2"/>
      <c r="J455" s="3"/>
      <c r="K455" s="3"/>
      <c r="L455" s="1374"/>
    </row>
    <row r="456" spans="1:13" s="25" customFormat="1" x14ac:dyDescent="0.3">
      <c r="A456" s="5"/>
      <c r="B456" s="6"/>
      <c r="C456" s="2"/>
      <c r="D456" s="3"/>
      <c r="E456" s="3"/>
      <c r="F456" s="656"/>
      <c r="G456" s="5"/>
      <c r="H456" s="6"/>
      <c r="I456" s="2"/>
      <c r="J456" s="3"/>
      <c r="K456" s="3"/>
      <c r="L456" s="1374"/>
    </row>
    <row r="457" spans="1:13" s="25" customFormat="1" x14ac:dyDescent="0.3">
      <c r="A457" s="5"/>
      <c r="B457" s="6"/>
      <c r="C457" s="2" t="s">
        <v>128</v>
      </c>
      <c r="D457" s="3">
        <f>SUM(D450:D455)</f>
        <v>224.8</v>
      </c>
      <c r="E457" s="3">
        <f>SUM(E450:E455)</f>
        <v>589.4</v>
      </c>
      <c r="F457" s="658">
        <v>587.5</v>
      </c>
      <c r="G457" s="5"/>
      <c r="H457" s="6"/>
      <c r="I457" s="2" t="s">
        <v>128</v>
      </c>
      <c r="J457" s="3">
        <f>SUM(J450:J455)</f>
        <v>224.8</v>
      </c>
      <c r="K457" s="3">
        <f>SUM(K450:K455)</f>
        <v>589.4</v>
      </c>
      <c r="L457" s="1374"/>
    </row>
    <row r="458" spans="1:13" s="25" customFormat="1" hidden="1" x14ac:dyDescent="0.3">
      <c r="A458" s="5"/>
      <c r="B458" s="6"/>
      <c r="C458" s="2"/>
      <c r="D458" s="3">
        <f>SUM(D451:D456)</f>
        <v>159.80000000000001</v>
      </c>
      <c r="E458" s="3"/>
      <c r="F458" s="656"/>
      <c r="G458" s="5"/>
      <c r="H458" s="6"/>
      <c r="I458" s="2"/>
      <c r="J458" s="3"/>
      <c r="K458" s="3"/>
      <c r="L458" s="1374"/>
    </row>
    <row r="459" spans="1:13" s="25" customFormat="1" hidden="1" x14ac:dyDescent="0.3">
      <c r="A459" s="5">
        <v>1</v>
      </c>
      <c r="B459" s="6" t="s">
        <v>1</v>
      </c>
      <c r="C459" s="2" t="s">
        <v>5</v>
      </c>
      <c r="D459" s="3">
        <f>SUM(D452:D457)</f>
        <v>367.6</v>
      </c>
      <c r="E459" s="3">
        <v>86</v>
      </c>
      <c r="F459" s="656"/>
      <c r="G459" s="5">
        <v>1</v>
      </c>
      <c r="H459" s="6" t="s">
        <v>1</v>
      </c>
      <c r="I459" s="2" t="s">
        <v>5</v>
      </c>
      <c r="J459" s="3">
        <v>200</v>
      </c>
      <c r="K459" s="3">
        <v>86</v>
      </c>
      <c r="L459" s="1374"/>
    </row>
    <row r="460" spans="1:13" s="25" customFormat="1" hidden="1" x14ac:dyDescent="0.3">
      <c r="A460" s="5">
        <v>2</v>
      </c>
      <c r="B460" s="6" t="s">
        <v>238</v>
      </c>
      <c r="C460" s="2" t="s">
        <v>251</v>
      </c>
      <c r="D460" s="3">
        <f t="shared" ref="D460:D469" si="2">SUM(D452:D458)</f>
        <v>527.40000000000009</v>
      </c>
      <c r="E460" s="3">
        <v>114</v>
      </c>
      <c r="F460" s="656"/>
      <c r="G460" s="5">
        <v>2</v>
      </c>
      <c r="H460" s="6" t="s">
        <v>238</v>
      </c>
      <c r="I460" s="2" t="s">
        <v>251</v>
      </c>
      <c r="J460" s="3">
        <v>225</v>
      </c>
      <c r="K460" s="3">
        <v>114</v>
      </c>
      <c r="L460" s="1374"/>
    </row>
    <row r="461" spans="1:13" s="25" customFormat="1" hidden="1" x14ac:dyDescent="0.3">
      <c r="A461" s="5">
        <v>3</v>
      </c>
      <c r="B461" s="6" t="s">
        <v>93</v>
      </c>
      <c r="C461" s="2" t="s">
        <v>5</v>
      </c>
      <c r="D461" s="3">
        <f t="shared" si="2"/>
        <v>888.2</v>
      </c>
      <c r="E461" s="3">
        <v>94.25</v>
      </c>
      <c r="F461" s="656"/>
      <c r="G461" s="5">
        <v>3</v>
      </c>
      <c r="H461" s="6" t="s">
        <v>93</v>
      </c>
      <c r="I461" s="2" t="s">
        <v>5</v>
      </c>
      <c r="J461" s="3">
        <v>135</v>
      </c>
      <c r="K461" s="3">
        <v>94.25</v>
      </c>
      <c r="L461" s="1374"/>
    </row>
    <row r="462" spans="1:13" s="25" customFormat="1" hidden="1" x14ac:dyDescent="0.3">
      <c r="A462" s="5">
        <v>4</v>
      </c>
      <c r="B462" s="6" t="s">
        <v>253</v>
      </c>
      <c r="C462" s="2" t="s">
        <v>218</v>
      </c>
      <c r="D462" s="3">
        <f t="shared" si="2"/>
        <v>1409.6000000000001</v>
      </c>
      <c r="E462" s="3">
        <v>146.4</v>
      </c>
      <c r="F462" s="656"/>
      <c r="G462" s="5">
        <v>4</v>
      </c>
      <c r="H462" s="6" t="s">
        <v>253</v>
      </c>
      <c r="I462" s="2" t="s">
        <v>218</v>
      </c>
      <c r="J462" s="3">
        <v>125</v>
      </c>
      <c r="K462" s="3">
        <v>146.4</v>
      </c>
      <c r="L462" s="1374"/>
    </row>
    <row r="463" spans="1:13" s="25" customFormat="1" hidden="1" x14ac:dyDescent="0.3">
      <c r="A463" s="5">
        <v>5</v>
      </c>
      <c r="B463" s="6" t="s">
        <v>255</v>
      </c>
      <c r="C463" s="2" t="s">
        <v>218</v>
      </c>
      <c r="D463" s="3">
        <f t="shared" si="2"/>
        <v>2167.8000000000002</v>
      </c>
      <c r="E463" s="3">
        <v>105.16</v>
      </c>
      <c r="F463" s="656"/>
      <c r="G463" s="5">
        <v>5</v>
      </c>
      <c r="H463" s="6" t="s">
        <v>255</v>
      </c>
      <c r="I463" s="2" t="s">
        <v>218</v>
      </c>
      <c r="J463" s="3">
        <v>80</v>
      </c>
      <c r="K463" s="3">
        <v>105.16</v>
      </c>
      <c r="L463" s="1374"/>
    </row>
    <row r="464" spans="1:13" s="25" customFormat="1" hidden="1" x14ac:dyDescent="0.3">
      <c r="A464" s="5">
        <v>6</v>
      </c>
      <c r="B464" s="6" t="s">
        <v>252</v>
      </c>
      <c r="C464" s="2" t="s">
        <v>251</v>
      </c>
      <c r="D464" s="3">
        <f t="shared" si="2"/>
        <v>3577.4000000000005</v>
      </c>
      <c r="E464" s="3">
        <v>142</v>
      </c>
      <c r="F464" s="656"/>
      <c r="G464" s="5">
        <v>6</v>
      </c>
      <c r="H464" s="6" t="s">
        <v>252</v>
      </c>
      <c r="I464" s="2" t="s">
        <v>251</v>
      </c>
      <c r="J464" s="3">
        <v>105</v>
      </c>
      <c r="K464" s="3">
        <v>142</v>
      </c>
      <c r="L464" s="1374"/>
    </row>
    <row r="465" spans="1:13" s="25" customFormat="1" hidden="1" x14ac:dyDescent="0.3">
      <c r="A465" s="5">
        <v>7</v>
      </c>
      <c r="B465" s="6" t="s">
        <v>254</v>
      </c>
      <c r="C465" s="2" t="s">
        <v>218</v>
      </c>
      <c r="D465" s="3">
        <f t="shared" si="2"/>
        <v>5745.2000000000007</v>
      </c>
      <c r="E465" s="3">
        <v>144</v>
      </c>
      <c r="F465" s="656"/>
      <c r="G465" s="5">
        <v>7</v>
      </c>
      <c r="H465" s="6" t="s">
        <v>254</v>
      </c>
      <c r="I465" s="2" t="s">
        <v>218</v>
      </c>
      <c r="J465" s="3">
        <v>120</v>
      </c>
      <c r="K465" s="3">
        <v>144</v>
      </c>
      <c r="L465" s="1374"/>
    </row>
    <row r="466" spans="1:13" s="25" customFormat="1" hidden="1" x14ac:dyDescent="0.3">
      <c r="A466" s="5">
        <v>8</v>
      </c>
      <c r="B466" s="6" t="s">
        <v>31</v>
      </c>
      <c r="C466" s="2" t="s">
        <v>5</v>
      </c>
      <c r="D466" s="3">
        <f t="shared" si="2"/>
        <v>9097.8000000000011</v>
      </c>
      <c r="E466" s="3">
        <v>88</v>
      </c>
      <c r="F466" s="656"/>
      <c r="G466" s="5">
        <v>8</v>
      </c>
      <c r="H466" s="6" t="s">
        <v>31</v>
      </c>
      <c r="I466" s="2" t="s">
        <v>5</v>
      </c>
      <c r="J466" s="3">
        <v>55</v>
      </c>
      <c r="K466" s="3">
        <v>88</v>
      </c>
      <c r="L466" s="1374"/>
    </row>
    <row r="467" spans="1:13" s="50" customFormat="1" hidden="1" x14ac:dyDescent="0.3">
      <c r="A467" s="1367"/>
      <c r="B467" s="1"/>
      <c r="C467" s="1367"/>
      <c r="D467" s="3">
        <f t="shared" si="2"/>
        <v>14683.2</v>
      </c>
      <c r="E467" s="7"/>
      <c r="F467" s="657"/>
      <c r="G467" s="1367"/>
      <c r="H467" s="1"/>
      <c r="I467" s="1367"/>
      <c r="J467" s="7"/>
      <c r="K467" s="7"/>
      <c r="L467" s="1377"/>
      <c r="M467" s="25"/>
    </row>
    <row r="468" spans="1:13" s="25" customFormat="1" hidden="1" x14ac:dyDescent="0.3">
      <c r="A468" s="5"/>
      <c r="B468" s="6"/>
      <c r="C468" s="2" t="s">
        <v>128</v>
      </c>
      <c r="D468" s="3">
        <f t="shared" si="2"/>
        <v>23413.4</v>
      </c>
      <c r="E468" s="3">
        <v>919.81</v>
      </c>
      <c r="F468" s="656"/>
      <c r="G468" s="5"/>
      <c r="H468" s="6"/>
      <c r="I468" s="2" t="s">
        <v>128</v>
      </c>
      <c r="J468" s="3">
        <v>1045</v>
      </c>
      <c r="K468" s="3">
        <v>919.81</v>
      </c>
      <c r="L468" s="1374"/>
    </row>
    <row r="469" spans="1:13" s="25" customFormat="1" hidden="1" x14ac:dyDescent="0.3">
      <c r="A469" s="5"/>
      <c r="B469" s="6"/>
      <c r="C469" s="2"/>
      <c r="D469" s="3">
        <f t="shared" si="2"/>
        <v>37569.199999999997</v>
      </c>
      <c r="E469" s="3"/>
      <c r="F469" s="656"/>
      <c r="G469" s="5"/>
      <c r="H469" s="6"/>
      <c r="I469" s="2"/>
      <c r="J469" s="3"/>
      <c r="K469" s="3"/>
      <c r="L469" s="1374"/>
    </row>
    <row r="470" spans="1:13" s="25" customFormat="1" x14ac:dyDescent="0.3">
      <c r="A470" s="5"/>
      <c r="B470" s="6"/>
      <c r="C470" s="2"/>
      <c r="D470" s="3"/>
      <c r="E470" s="3"/>
      <c r="F470" s="678">
        <f>F457-E457</f>
        <v>-1.8999999999999773</v>
      </c>
      <c r="G470" s="5"/>
      <c r="H470" s="6"/>
      <c r="I470" s="2"/>
      <c r="J470" s="3"/>
      <c r="K470" s="3"/>
      <c r="L470" s="1374"/>
    </row>
    <row r="471" spans="1:13" s="25" customFormat="1" x14ac:dyDescent="0.3">
      <c r="A471" s="5"/>
      <c r="B471" s="6"/>
      <c r="C471" s="2"/>
      <c r="D471" s="3"/>
      <c r="E471" s="3"/>
      <c r="F471" s="656"/>
      <c r="G471" s="5"/>
      <c r="H471" s="6"/>
      <c r="I471" s="2"/>
      <c r="J471" s="3"/>
      <c r="K471" s="3"/>
      <c r="L471" s="1374"/>
    </row>
    <row r="472" spans="1:13" s="25" customFormat="1" x14ac:dyDescent="0.3">
      <c r="A472" s="28" t="s">
        <v>124</v>
      </c>
      <c r="B472" s="3" t="s">
        <v>259</v>
      </c>
      <c r="C472" s="2" t="s">
        <v>125</v>
      </c>
      <c r="D472" s="3" t="s">
        <v>126</v>
      </c>
      <c r="E472" s="3" t="s">
        <v>127</v>
      </c>
      <c r="F472" s="656"/>
      <c r="G472" s="28" t="s">
        <v>124</v>
      </c>
      <c r="H472" s="3" t="s">
        <v>247</v>
      </c>
      <c r="I472" s="2" t="s">
        <v>125</v>
      </c>
      <c r="J472" s="3" t="s">
        <v>126</v>
      </c>
      <c r="K472" s="3" t="s">
        <v>127</v>
      </c>
      <c r="L472" s="1374"/>
    </row>
    <row r="473" spans="1:13" s="25" customFormat="1" x14ac:dyDescent="0.3">
      <c r="A473" s="5">
        <v>1</v>
      </c>
      <c r="B473" s="6" t="s">
        <v>88</v>
      </c>
      <c r="C473" s="2" t="s">
        <v>9</v>
      </c>
      <c r="D473" s="3">
        <v>70</v>
      </c>
      <c r="E473" s="3">
        <v>133.25</v>
      </c>
      <c r="F473" s="606"/>
      <c r="G473" s="5">
        <v>1</v>
      </c>
      <c r="H473" s="6" t="s">
        <v>88</v>
      </c>
      <c r="I473" s="2" t="s">
        <v>9</v>
      </c>
      <c r="J473" s="3">
        <v>70</v>
      </c>
      <c r="K473" s="3">
        <v>133.25</v>
      </c>
      <c r="L473" s="788">
        <v>45219</v>
      </c>
    </row>
    <row r="474" spans="1:13" s="50" customFormat="1" x14ac:dyDescent="0.3">
      <c r="A474" s="1384">
        <v>2</v>
      </c>
      <c r="B474" s="6" t="s">
        <v>94</v>
      </c>
      <c r="C474" s="2" t="s">
        <v>5</v>
      </c>
      <c r="D474" s="3">
        <v>60</v>
      </c>
      <c r="E474" s="3">
        <v>151.80000000000001</v>
      </c>
      <c r="F474" s="656"/>
      <c r="G474" s="1384">
        <v>2</v>
      </c>
      <c r="H474" s="6" t="s">
        <v>94</v>
      </c>
      <c r="I474" s="2" t="s">
        <v>5</v>
      </c>
      <c r="J474" s="3">
        <v>60</v>
      </c>
      <c r="K474" s="3">
        <v>151.80000000000001</v>
      </c>
      <c r="L474" s="1337" t="s">
        <v>480</v>
      </c>
    </row>
    <row r="475" spans="1:13" s="50" customFormat="1" x14ac:dyDescent="0.3">
      <c r="A475" s="1367">
        <v>3</v>
      </c>
      <c r="B475" s="6" t="s">
        <v>43</v>
      </c>
      <c r="C475" s="2" t="s">
        <v>17</v>
      </c>
      <c r="D475" s="3">
        <v>41</v>
      </c>
      <c r="E475" s="3">
        <v>242.70999999999998</v>
      </c>
      <c r="F475" s="605"/>
      <c r="G475" s="1367">
        <v>3</v>
      </c>
      <c r="H475" s="6" t="s">
        <v>43</v>
      </c>
      <c r="I475" s="2" t="s">
        <v>44</v>
      </c>
      <c r="J475" s="3">
        <v>50</v>
      </c>
      <c r="K475" s="3">
        <v>298.71999999999997</v>
      </c>
      <c r="L475" s="1377">
        <v>45551</v>
      </c>
      <c r="M475" s="25"/>
    </row>
    <row r="476" spans="1:13" s="50" customFormat="1" x14ac:dyDescent="0.3">
      <c r="A476" s="5">
        <v>4</v>
      </c>
      <c r="B476" s="6" t="s">
        <v>346</v>
      </c>
      <c r="C476" s="2" t="s">
        <v>22</v>
      </c>
      <c r="D476" s="3">
        <v>24</v>
      </c>
      <c r="E476" s="3">
        <v>4.5</v>
      </c>
      <c r="F476" s="605"/>
      <c r="G476" s="5">
        <v>4</v>
      </c>
      <c r="H476" s="6" t="s">
        <v>346</v>
      </c>
      <c r="I476" s="2" t="s">
        <v>22</v>
      </c>
      <c r="J476" s="3">
        <v>24</v>
      </c>
      <c r="K476" s="3">
        <v>4.5</v>
      </c>
      <c r="L476" s="1379"/>
      <c r="M476" s="25"/>
    </row>
    <row r="477" spans="1:13" s="25" customFormat="1" ht="19.5" customHeight="1" x14ac:dyDescent="0.3">
      <c r="A477" s="5">
        <v>5</v>
      </c>
      <c r="B477" s="6" t="s">
        <v>144</v>
      </c>
      <c r="C477" s="2" t="s">
        <v>2</v>
      </c>
      <c r="D477" s="3">
        <v>18</v>
      </c>
      <c r="E477" s="3">
        <v>88</v>
      </c>
      <c r="F477" s="656"/>
      <c r="G477" s="5">
        <v>5</v>
      </c>
      <c r="H477" s="6" t="s">
        <v>144</v>
      </c>
      <c r="I477" s="2" t="s">
        <v>2</v>
      </c>
      <c r="J477" s="3">
        <v>18</v>
      </c>
      <c r="K477" s="3">
        <v>88</v>
      </c>
      <c r="L477" s="1374"/>
    </row>
    <row r="478" spans="1:13" s="50" customFormat="1" x14ac:dyDescent="0.3">
      <c r="A478" s="5">
        <v>6</v>
      </c>
      <c r="B478" s="6" t="s">
        <v>107</v>
      </c>
      <c r="C478" s="2" t="s">
        <v>414</v>
      </c>
      <c r="D478" s="3">
        <v>6.8</v>
      </c>
      <c r="E478" s="3">
        <v>186.4</v>
      </c>
      <c r="F478" s="605"/>
      <c r="G478" s="5">
        <v>6</v>
      </c>
      <c r="H478" s="6" t="s">
        <v>107</v>
      </c>
      <c r="I478" s="2" t="s">
        <v>414</v>
      </c>
      <c r="J478" s="3">
        <v>6.8</v>
      </c>
      <c r="K478" s="3">
        <v>186.4</v>
      </c>
      <c r="L478" s="1379"/>
      <c r="M478" s="25"/>
    </row>
    <row r="479" spans="1:13" s="25" customFormat="1" ht="19.5" customHeight="1" x14ac:dyDescent="0.3">
      <c r="A479" s="5">
        <v>7</v>
      </c>
      <c r="B479" s="6" t="s">
        <v>108</v>
      </c>
      <c r="C479" s="2" t="s">
        <v>65</v>
      </c>
      <c r="D479" s="3">
        <v>1.2</v>
      </c>
      <c r="E479" s="3">
        <v>21.5</v>
      </c>
      <c r="F479" s="656"/>
      <c r="G479" s="5">
        <v>7</v>
      </c>
      <c r="H479" s="6" t="s">
        <v>108</v>
      </c>
      <c r="I479" s="2" t="s">
        <v>65</v>
      </c>
      <c r="J479" s="3">
        <v>1.2</v>
      </c>
      <c r="K479" s="3">
        <v>21.5</v>
      </c>
      <c r="L479" s="1374"/>
    </row>
    <row r="480" spans="1:13" s="25" customFormat="1" x14ac:dyDescent="0.3">
      <c r="A480" s="1367"/>
      <c r="B480" s="6"/>
      <c r="C480" s="2"/>
      <c r="D480" s="3"/>
      <c r="E480" s="3"/>
      <c r="F480" s="656"/>
      <c r="G480" s="1367"/>
      <c r="H480" s="6"/>
      <c r="I480" s="2"/>
      <c r="J480" s="3"/>
      <c r="K480" s="3"/>
      <c r="L480" s="1374"/>
    </row>
    <row r="481" spans="1:13" s="50" customFormat="1" x14ac:dyDescent="0.3">
      <c r="A481" s="5"/>
      <c r="B481" s="6"/>
      <c r="C481" s="2"/>
      <c r="D481" s="3"/>
      <c r="E481" s="3"/>
      <c r="F481" s="657"/>
      <c r="G481" s="5"/>
      <c r="H481" s="6"/>
      <c r="I481" s="2"/>
      <c r="J481" s="3"/>
      <c r="K481" s="3"/>
      <c r="L481" s="1377"/>
      <c r="M481" s="25"/>
    </row>
    <row r="482" spans="1:13" s="25" customFormat="1" x14ac:dyDescent="0.3">
      <c r="A482" s="1367"/>
      <c r="B482" s="6"/>
      <c r="C482" s="2" t="s">
        <v>128</v>
      </c>
      <c r="D482" s="3">
        <f>SUM(D473:D481)</f>
        <v>221</v>
      </c>
      <c r="E482" s="3">
        <f>SUM(E473:E481)</f>
        <v>828.16</v>
      </c>
      <c r="F482" s="658">
        <v>822.5</v>
      </c>
      <c r="G482" s="1367"/>
      <c r="H482" s="6"/>
      <c r="I482" s="2" t="s">
        <v>128</v>
      </c>
      <c r="J482" s="3">
        <f>SUM(J473:J481)</f>
        <v>230</v>
      </c>
      <c r="K482" s="3">
        <f>SUM(K473:K481)</f>
        <v>884.17</v>
      </c>
      <c r="L482" s="1374"/>
    </row>
    <row r="483" spans="1:13" s="25" customFormat="1" x14ac:dyDescent="0.3">
      <c r="A483" s="5"/>
      <c r="B483" s="6"/>
      <c r="C483" s="2"/>
      <c r="D483" s="3"/>
      <c r="E483" s="3"/>
      <c r="F483" s="678">
        <f>F482-E482</f>
        <v>-5.6599999999999682</v>
      </c>
      <c r="G483" s="5"/>
      <c r="H483" s="6"/>
      <c r="I483" s="2"/>
      <c r="J483" s="3"/>
      <c r="K483" s="3"/>
      <c r="L483" s="1374"/>
    </row>
    <row r="484" spans="1:13" s="25" customFormat="1" ht="20.25" customHeight="1" x14ac:dyDescent="0.3">
      <c r="A484" s="5"/>
      <c r="B484" s="6"/>
      <c r="C484" s="2"/>
      <c r="D484" s="3"/>
      <c r="E484" s="3"/>
      <c r="F484" s="656"/>
      <c r="G484" s="5"/>
      <c r="H484" s="6"/>
      <c r="I484" s="2"/>
      <c r="J484" s="3"/>
      <c r="K484" s="3"/>
      <c r="L484" s="1374"/>
    </row>
    <row r="485" spans="1:13" s="25" customFormat="1" x14ac:dyDescent="0.3">
      <c r="A485" s="1367"/>
      <c r="B485" s="6"/>
      <c r="C485" s="2" t="s">
        <v>136</v>
      </c>
      <c r="D485" s="3">
        <f>+D482+D457</f>
        <v>445.8</v>
      </c>
      <c r="E485" s="3">
        <f>+E482+E457</f>
        <v>1417.56</v>
      </c>
      <c r="F485" s="659"/>
      <c r="G485" s="3"/>
      <c r="H485" s="3"/>
      <c r="I485" s="3" t="s">
        <v>136</v>
      </c>
      <c r="J485" s="3">
        <f>+J482+J457</f>
        <v>454.8</v>
      </c>
      <c r="K485" s="3">
        <f>+K482+K457</f>
        <v>1473.57</v>
      </c>
      <c r="L485" s="1374"/>
    </row>
    <row r="486" spans="1:13" s="25" customFormat="1" x14ac:dyDescent="0.3">
      <c r="A486" s="461"/>
      <c r="B486" s="36"/>
      <c r="C486" s="462"/>
      <c r="D486" s="463"/>
      <c r="E486" s="463"/>
      <c r="F486" s="659"/>
      <c r="G486" s="463"/>
      <c r="H486" s="463"/>
      <c r="I486" s="463"/>
      <c r="J486" s="463"/>
      <c r="K486" s="463"/>
      <c r="L486" s="1374"/>
    </row>
    <row r="487" spans="1:13" s="25" customFormat="1" x14ac:dyDescent="0.3">
      <c r="A487" s="461"/>
      <c r="B487" s="36"/>
      <c r="C487" s="462"/>
      <c r="D487" s="463"/>
      <c r="E487" s="463"/>
      <c r="F487" s="659"/>
      <c r="G487" s="463"/>
      <c r="H487" s="463"/>
      <c r="I487" s="463"/>
      <c r="J487" s="463"/>
      <c r="K487" s="463"/>
      <c r="L487" s="1374"/>
    </row>
    <row r="488" spans="1:13" s="25" customFormat="1" x14ac:dyDescent="0.3">
      <c r="A488" s="461"/>
      <c r="B488" s="461"/>
      <c r="C488" s="461"/>
      <c r="D488" s="461"/>
      <c r="E488" s="461"/>
      <c r="F488" s="660"/>
      <c r="G488" s="36"/>
      <c r="H488" s="463"/>
      <c r="I488" s="463"/>
      <c r="J488" s="463"/>
      <c r="K488" s="463"/>
      <c r="L488" s="1374"/>
    </row>
    <row r="489" spans="1:13" s="25" customFormat="1" x14ac:dyDescent="0.3">
      <c r="A489" s="461"/>
      <c r="B489" s="36"/>
      <c r="C489" s="462"/>
      <c r="D489" s="463"/>
      <c r="E489" s="463"/>
      <c r="F489" s="659"/>
      <c r="G489" s="463"/>
      <c r="H489" s="463"/>
      <c r="I489" s="463"/>
      <c r="J489" s="463"/>
      <c r="K489" s="463"/>
      <c r="L489" s="1374"/>
    </row>
    <row r="490" spans="1:13" s="25" customFormat="1" ht="18.75" customHeight="1" x14ac:dyDescent="0.3">
      <c r="B490" s="37" t="s">
        <v>130</v>
      </c>
      <c r="D490" s="94" t="s">
        <v>131</v>
      </c>
      <c r="E490" s="20"/>
      <c r="F490" s="606"/>
      <c r="H490" s="37" t="s">
        <v>130</v>
      </c>
      <c r="J490" s="94" t="s">
        <v>131</v>
      </c>
      <c r="K490" s="20"/>
      <c r="L490" s="1374"/>
    </row>
    <row r="491" spans="1:13" s="25" customFormat="1" ht="45.75" customHeight="1" x14ac:dyDescent="0.3">
      <c r="B491" s="38" t="s">
        <v>132</v>
      </c>
      <c r="D491" s="38" t="s">
        <v>140</v>
      </c>
      <c r="E491" s="39"/>
      <c r="F491" s="606"/>
      <c r="H491" s="38" t="s">
        <v>139</v>
      </c>
      <c r="J491" s="38" t="s">
        <v>140</v>
      </c>
      <c r="K491" s="39"/>
      <c r="L491" s="1374"/>
    </row>
    <row r="492" spans="1:13" s="25" customFormat="1" ht="22.5" customHeight="1" x14ac:dyDescent="0.3">
      <c r="B492" s="38"/>
      <c r="D492" s="38"/>
      <c r="E492" s="39"/>
      <c r="F492" s="606"/>
      <c r="H492" s="38"/>
      <c r="J492" s="38"/>
      <c r="K492" s="39"/>
      <c r="L492" s="1374"/>
    </row>
    <row r="493" spans="1:13" x14ac:dyDescent="0.3">
      <c r="A493" s="419"/>
      <c r="B493" s="456"/>
      <c r="C493" s="456"/>
      <c r="D493" s="456"/>
      <c r="E493" s="456"/>
      <c r="F493" s="1024"/>
      <c r="G493" s="419"/>
      <c r="H493" s="456"/>
      <c r="I493" s="456"/>
      <c r="J493" s="456"/>
      <c r="K493" s="456"/>
    </row>
    <row r="494" spans="1:13" s="25" customFormat="1" x14ac:dyDescent="0.3">
      <c r="B494" s="20"/>
      <c r="C494" s="20"/>
      <c r="D494" s="20"/>
      <c r="E494" s="20"/>
      <c r="F494" s="656"/>
      <c r="H494" s="20"/>
      <c r="I494" s="20"/>
      <c r="J494" s="20"/>
      <c r="K494" s="20"/>
      <c r="L494" s="1374"/>
    </row>
    <row r="495" spans="1:13" s="25" customFormat="1" ht="18.75" customHeight="1" x14ac:dyDescent="0.3">
      <c r="B495" s="22" t="s">
        <v>115</v>
      </c>
      <c r="C495" s="20"/>
      <c r="D495" s="20"/>
      <c r="E495" s="20"/>
      <c r="F495" s="656"/>
      <c r="H495" s="22" t="s">
        <v>115</v>
      </c>
      <c r="I495" s="20"/>
      <c r="J495" s="20"/>
      <c r="K495" s="20"/>
      <c r="L495" s="1374"/>
    </row>
    <row r="496" spans="1:13" s="25" customFormat="1" ht="18.75" customHeight="1" x14ac:dyDescent="0.3">
      <c r="B496" s="22" t="s">
        <v>137</v>
      </c>
      <c r="C496" s="20"/>
      <c r="D496" s="20"/>
      <c r="E496" s="20"/>
      <c r="F496" s="606"/>
      <c r="H496" s="22" t="s">
        <v>138</v>
      </c>
      <c r="I496" s="20"/>
      <c r="J496" s="20"/>
      <c r="K496" s="20"/>
      <c r="L496" s="1374"/>
    </row>
    <row r="497" spans="1:13" s="25" customFormat="1" ht="18.75" customHeight="1" x14ac:dyDescent="0.3">
      <c r="B497" s="20"/>
      <c r="C497" s="20"/>
      <c r="D497" s="20"/>
      <c r="E497" s="20"/>
      <c r="F497" s="606"/>
      <c r="H497" s="20"/>
      <c r="I497" s="20"/>
      <c r="J497" s="20"/>
      <c r="K497" s="20"/>
      <c r="L497" s="1374"/>
    </row>
    <row r="498" spans="1:13" s="25" customFormat="1" ht="18.75" customHeight="1" x14ac:dyDescent="0.3">
      <c r="B498" s="20"/>
      <c r="C498" s="20"/>
      <c r="E498" s="603" t="s">
        <v>116</v>
      </c>
      <c r="F498" s="606"/>
      <c r="H498" s="20"/>
      <c r="I498" s="20"/>
      <c r="K498" s="603" t="s">
        <v>116</v>
      </c>
      <c r="L498" s="1380"/>
    </row>
    <row r="499" spans="1:13" s="25" customFormat="1" ht="18.75" customHeight="1" x14ac:dyDescent="0.3">
      <c r="B499" s="20"/>
      <c r="C499" s="20"/>
      <c r="E499" s="603" t="s">
        <v>134</v>
      </c>
      <c r="F499" s="606"/>
      <c r="H499" s="20"/>
      <c r="I499" s="20"/>
      <c r="K499" s="603" t="s">
        <v>134</v>
      </c>
      <c r="L499" s="1380"/>
    </row>
    <row r="500" spans="1:13" s="25" customFormat="1" ht="18.75" customHeight="1" x14ac:dyDescent="0.3">
      <c r="B500" s="20"/>
      <c r="C500" s="20"/>
      <c r="E500" s="603" t="s">
        <v>117</v>
      </c>
      <c r="F500" s="606"/>
      <c r="H500" s="20"/>
      <c r="I500" s="20"/>
      <c r="K500" s="603" t="s">
        <v>117</v>
      </c>
      <c r="L500" s="1380"/>
    </row>
    <row r="501" spans="1:13" s="25" customFormat="1" ht="18.75" customHeight="1" x14ac:dyDescent="0.3">
      <c r="B501" s="20"/>
      <c r="C501" s="20"/>
      <c r="E501" s="603" t="s">
        <v>417</v>
      </c>
      <c r="F501" s="606"/>
      <c r="H501" s="20"/>
      <c r="I501" s="20"/>
      <c r="K501" s="603" t="s">
        <v>417</v>
      </c>
      <c r="L501" s="1380"/>
    </row>
    <row r="502" spans="1:13" s="25" customFormat="1" ht="18.75" customHeight="1" x14ac:dyDescent="0.3">
      <c r="B502" s="20"/>
      <c r="C502" s="20"/>
      <c r="D502" s="20"/>
      <c r="E502" s="20"/>
      <c r="F502" s="656"/>
      <c r="H502" s="1059" t="s">
        <v>487</v>
      </c>
      <c r="I502" s="20"/>
      <c r="J502" s="20"/>
      <c r="K502" s="20"/>
      <c r="L502" s="1374"/>
    </row>
    <row r="503" spans="1:13" s="25" customFormat="1" ht="18.75" customHeight="1" x14ac:dyDescent="0.3">
      <c r="B503" s="20"/>
      <c r="C503" s="20"/>
      <c r="D503" s="20"/>
      <c r="E503" s="20"/>
      <c r="F503" s="656"/>
      <c r="H503" s="20"/>
      <c r="I503" s="20"/>
      <c r="J503" s="20"/>
      <c r="K503" s="20"/>
      <c r="L503" s="1374"/>
    </row>
    <row r="504" spans="1:13" s="25" customFormat="1" ht="18.75" customHeight="1" x14ac:dyDescent="0.3">
      <c r="B504" s="20"/>
      <c r="C504" s="20"/>
      <c r="D504" s="20"/>
      <c r="E504" s="20"/>
      <c r="F504" s="656"/>
      <c r="H504" s="20"/>
      <c r="I504" s="20"/>
      <c r="J504" s="20"/>
      <c r="K504" s="20"/>
      <c r="L504" s="1374"/>
    </row>
    <row r="505" spans="1:13" s="25" customFormat="1" ht="18.75" customHeight="1" x14ac:dyDescent="0.3">
      <c r="B505" s="1612" t="s">
        <v>119</v>
      </c>
      <c r="C505" s="1612"/>
      <c r="D505" s="1612"/>
      <c r="E505" s="26"/>
      <c r="F505" s="606"/>
      <c r="H505" s="1612" t="s">
        <v>119</v>
      </c>
      <c r="I505" s="1612"/>
      <c r="J505" s="1612"/>
      <c r="K505" s="26"/>
      <c r="L505" s="1374"/>
    </row>
    <row r="506" spans="1:13" s="25" customFormat="1" ht="18.75" customHeight="1" x14ac:dyDescent="0.3">
      <c r="B506" s="1610">
        <v>45586</v>
      </c>
      <c r="C506" s="1610"/>
      <c r="D506" s="1610"/>
      <c r="E506" s="27"/>
      <c r="F506" s="606"/>
      <c r="H506" s="1610">
        <f>B506</f>
        <v>45586</v>
      </c>
      <c r="I506" s="1610"/>
      <c r="J506" s="1610"/>
      <c r="K506" s="27"/>
      <c r="L506" s="1374"/>
    </row>
    <row r="507" spans="1:13" s="25" customFormat="1" ht="18.75" customHeight="1" x14ac:dyDescent="0.3">
      <c r="B507" s="20"/>
      <c r="C507" s="20"/>
      <c r="D507" s="20"/>
      <c r="E507" s="27"/>
      <c r="F507" s="606"/>
      <c r="H507" s="20"/>
      <c r="I507" s="20"/>
      <c r="J507" s="20"/>
      <c r="K507" s="27"/>
      <c r="L507" s="1374"/>
    </row>
    <row r="508" spans="1:13" s="25" customFormat="1" ht="18.75" customHeight="1" x14ac:dyDescent="0.3">
      <c r="B508" s="1386"/>
      <c r="C508" s="20"/>
      <c r="D508" s="20"/>
      <c r="E508" s="27"/>
      <c r="F508" s="606"/>
      <c r="H508" s="1386"/>
      <c r="I508" s="20"/>
      <c r="J508" s="20"/>
      <c r="K508" s="27"/>
      <c r="L508" s="1374"/>
    </row>
    <row r="509" spans="1:13" s="25" customFormat="1" ht="18.75" customHeight="1" x14ac:dyDescent="0.3">
      <c r="A509" s="28" t="s">
        <v>120</v>
      </c>
      <c r="B509" s="29" t="s">
        <v>121</v>
      </c>
      <c r="C509" s="1611" t="s">
        <v>122</v>
      </c>
      <c r="D509" s="1611"/>
      <c r="E509" s="1611"/>
      <c r="F509" s="606"/>
      <c r="G509" s="28" t="s">
        <v>120</v>
      </c>
      <c r="H509" s="29" t="s">
        <v>121</v>
      </c>
      <c r="I509" s="1611" t="s">
        <v>123</v>
      </c>
      <c r="J509" s="1611"/>
      <c r="K509" s="1611"/>
      <c r="L509" s="1374"/>
    </row>
    <row r="510" spans="1:13" s="25" customFormat="1" ht="18.75" customHeight="1" x14ac:dyDescent="0.3">
      <c r="A510" s="28" t="s">
        <v>124</v>
      </c>
      <c r="B510" s="28" t="s">
        <v>265</v>
      </c>
      <c r="C510" s="29" t="s">
        <v>125</v>
      </c>
      <c r="D510" s="1387" t="s">
        <v>126</v>
      </c>
      <c r="E510" s="1387" t="s">
        <v>127</v>
      </c>
      <c r="F510" s="606"/>
      <c r="G510" s="28" t="s">
        <v>124</v>
      </c>
      <c r="H510" s="28" t="s">
        <v>265</v>
      </c>
      <c r="I510" s="29" t="s">
        <v>125</v>
      </c>
      <c r="J510" s="1387" t="s">
        <v>126</v>
      </c>
      <c r="K510" s="1387" t="s">
        <v>127</v>
      </c>
      <c r="L510" s="1374"/>
    </row>
    <row r="511" spans="1:13" s="50" customFormat="1" ht="18.75" customHeight="1" x14ac:dyDescent="0.3">
      <c r="A511" s="5">
        <v>1</v>
      </c>
      <c r="B511" s="6" t="s">
        <v>48</v>
      </c>
      <c r="C511" s="2" t="s">
        <v>46</v>
      </c>
      <c r="D511" s="3">
        <v>40</v>
      </c>
      <c r="E511" s="3">
        <v>203.7</v>
      </c>
      <c r="F511" s="606">
        <v>203.7</v>
      </c>
      <c r="G511" s="5">
        <v>1</v>
      </c>
      <c r="H511" s="6" t="s">
        <v>48</v>
      </c>
      <c r="I511" s="2" t="s">
        <v>46</v>
      </c>
      <c r="J511" s="3">
        <v>40</v>
      </c>
      <c r="K511" s="3">
        <v>203.7</v>
      </c>
      <c r="L511" s="1379"/>
      <c r="M511" s="25"/>
    </row>
    <row r="512" spans="1:13" s="50" customFormat="1" x14ac:dyDescent="0.3">
      <c r="A512" s="5">
        <v>2</v>
      </c>
      <c r="B512" s="6" t="s">
        <v>64</v>
      </c>
      <c r="C512" s="2" t="s">
        <v>65</v>
      </c>
      <c r="D512" s="3">
        <v>14</v>
      </c>
      <c r="E512" s="3">
        <v>75</v>
      </c>
      <c r="F512" s="606">
        <v>28</v>
      </c>
      <c r="G512" s="5">
        <v>2</v>
      </c>
      <c r="H512" s="6" t="s">
        <v>64</v>
      </c>
      <c r="I512" s="2" t="s">
        <v>65</v>
      </c>
      <c r="J512" s="3">
        <v>14</v>
      </c>
      <c r="K512" s="3">
        <v>75</v>
      </c>
      <c r="L512" s="1379"/>
      <c r="M512" s="25"/>
    </row>
    <row r="513" spans="1:13" s="25" customFormat="1" x14ac:dyDescent="0.3">
      <c r="A513" s="5">
        <v>3</v>
      </c>
      <c r="B513" s="6" t="s">
        <v>102</v>
      </c>
      <c r="C513" s="2" t="s">
        <v>68</v>
      </c>
      <c r="D513" s="3">
        <v>31</v>
      </c>
      <c r="E513" s="3">
        <v>84</v>
      </c>
      <c r="F513" s="605">
        <v>345.4</v>
      </c>
      <c r="G513" s="5">
        <v>3</v>
      </c>
      <c r="H513" s="6" t="s">
        <v>102</v>
      </c>
      <c r="I513" s="2" t="s">
        <v>68</v>
      </c>
      <c r="J513" s="3">
        <v>31</v>
      </c>
      <c r="K513" s="3">
        <v>84</v>
      </c>
      <c r="L513" s="788">
        <v>45271</v>
      </c>
    </row>
    <row r="514" spans="1:13" s="25" customFormat="1" x14ac:dyDescent="0.3">
      <c r="A514" s="5">
        <v>4</v>
      </c>
      <c r="B514" s="6" t="s">
        <v>114</v>
      </c>
      <c r="C514" s="2" t="s">
        <v>2</v>
      </c>
      <c r="D514" s="3">
        <v>6</v>
      </c>
      <c r="E514" s="3">
        <v>28</v>
      </c>
      <c r="F514" s="606">
        <v>161</v>
      </c>
      <c r="G514" s="5">
        <v>4</v>
      </c>
      <c r="H514" s="6" t="s">
        <v>114</v>
      </c>
      <c r="I514" s="2" t="s">
        <v>2</v>
      </c>
      <c r="J514" s="3">
        <v>6</v>
      </c>
      <c r="K514" s="3">
        <v>28</v>
      </c>
      <c r="L514" s="1374"/>
    </row>
    <row r="515" spans="1:13" s="8" customFormat="1" ht="18.75" customHeight="1" x14ac:dyDescent="0.3">
      <c r="A515" s="5">
        <v>5</v>
      </c>
      <c r="B515" s="6" t="s">
        <v>107</v>
      </c>
      <c r="C515" s="2" t="s">
        <v>14</v>
      </c>
      <c r="D515" s="3">
        <v>3.4</v>
      </c>
      <c r="E515" s="3">
        <v>93.2</v>
      </c>
      <c r="F515" s="605"/>
      <c r="G515" s="5">
        <v>5</v>
      </c>
      <c r="H515" s="6" t="s">
        <v>107</v>
      </c>
      <c r="I515" s="2" t="s">
        <v>14</v>
      </c>
      <c r="J515" s="3">
        <v>3.4</v>
      </c>
      <c r="K515" s="3">
        <v>93.2</v>
      </c>
      <c r="L515" s="1374"/>
      <c r="M515" s="25"/>
    </row>
    <row r="516" spans="1:13" s="25" customFormat="1" ht="19.5" customHeight="1" x14ac:dyDescent="0.3">
      <c r="A516" s="5">
        <v>6</v>
      </c>
      <c r="B516" s="6" t="s">
        <v>37</v>
      </c>
      <c r="C516" s="2" t="s">
        <v>5</v>
      </c>
      <c r="D516" s="3">
        <v>155</v>
      </c>
      <c r="E516" s="3">
        <v>161</v>
      </c>
      <c r="F516" s="605"/>
      <c r="G516" s="5">
        <v>6</v>
      </c>
      <c r="H516" s="6" t="s">
        <v>37</v>
      </c>
      <c r="I516" s="2" t="s">
        <v>5</v>
      </c>
      <c r="J516" s="3">
        <v>155</v>
      </c>
      <c r="K516" s="3">
        <v>161</v>
      </c>
      <c r="L516" s="1379" t="s">
        <v>479</v>
      </c>
    </row>
    <row r="517" spans="1:13" s="25" customFormat="1" x14ac:dyDescent="0.3">
      <c r="A517" s="5"/>
      <c r="B517" s="6"/>
      <c r="C517" s="2"/>
      <c r="D517" s="3"/>
      <c r="E517" s="3"/>
      <c r="F517" s="656"/>
      <c r="G517" s="5"/>
      <c r="H517" s="6"/>
      <c r="I517" s="2"/>
      <c r="J517" s="3"/>
      <c r="K517" s="3"/>
      <c r="L517" s="1374"/>
    </row>
    <row r="518" spans="1:13" s="25" customFormat="1" x14ac:dyDescent="0.3">
      <c r="A518" s="5"/>
      <c r="B518" s="6"/>
      <c r="C518" s="2" t="s">
        <v>128</v>
      </c>
      <c r="D518" s="3">
        <f>SUM(D511:D516)</f>
        <v>249.4</v>
      </c>
      <c r="E518" s="3">
        <f>SUM(E511:E516)</f>
        <v>644.9</v>
      </c>
      <c r="F518" s="658">
        <v>587.5</v>
      </c>
      <c r="G518" s="5"/>
      <c r="H518" s="6"/>
      <c r="I518" s="2" t="s">
        <v>128</v>
      </c>
      <c r="J518" s="3">
        <f>SUM(J511:J516)</f>
        <v>249.4</v>
      </c>
      <c r="K518" s="3">
        <f>SUM(K511:K516)</f>
        <v>644.9</v>
      </c>
      <c r="L518" s="1374"/>
    </row>
    <row r="519" spans="1:13" s="25" customFormat="1" hidden="1" x14ac:dyDescent="0.3">
      <c r="A519" s="5"/>
      <c r="B519" s="6"/>
      <c r="C519" s="2"/>
      <c r="D519" s="3">
        <f>SUM(D512:D517)</f>
        <v>209.4</v>
      </c>
      <c r="E519" s="3"/>
      <c r="F519" s="656"/>
      <c r="G519" s="5"/>
      <c r="H519" s="6"/>
      <c r="I519" s="2"/>
      <c r="J519" s="3"/>
      <c r="K519" s="3"/>
      <c r="L519" s="1374"/>
    </row>
    <row r="520" spans="1:13" s="25" customFormat="1" hidden="1" x14ac:dyDescent="0.3">
      <c r="A520" s="5">
        <v>1</v>
      </c>
      <c r="B520" s="6" t="s">
        <v>1</v>
      </c>
      <c r="C520" s="2" t="s">
        <v>5</v>
      </c>
      <c r="D520" s="3">
        <f>SUM(D513:D518)</f>
        <v>444.8</v>
      </c>
      <c r="E520" s="3">
        <v>86</v>
      </c>
      <c r="F520" s="656"/>
      <c r="G520" s="5">
        <v>1</v>
      </c>
      <c r="H520" s="6" t="s">
        <v>1</v>
      </c>
      <c r="I520" s="2" t="s">
        <v>5</v>
      </c>
      <c r="J520" s="3">
        <v>200</v>
      </c>
      <c r="K520" s="3">
        <v>86</v>
      </c>
      <c r="L520" s="1374"/>
    </row>
    <row r="521" spans="1:13" s="25" customFormat="1" hidden="1" x14ac:dyDescent="0.3">
      <c r="A521" s="5">
        <v>2</v>
      </c>
      <c r="B521" s="6" t="s">
        <v>238</v>
      </c>
      <c r="C521" s="2" t="s">
        <v>251</v>
      </c>
      <c r="D521" s="3">
        <f t="shared" ref="D521:D530" si="3">SUM(D513:D519)</f>
        <v>654.20000000000005</v>
      </c>
      <c r="E521" s="3">
        <v>114</v>
      </c>
      <c r="F521" s="656"/>
      <c r="G521" s="5">
        <v>2</v>
      </c>
      <c r="H521" s="6" t="s">
        <v>238</v>
      </c>
      <c r="I521" s="2" t="s">
        <v>251</v>
      </c>
      <c r="J521" s="3">
        <v>225</v>
      </c>
      <c r="K521" s="3">
        <v>114</v>
      </c>
      <c r="L521" s="1374"/>
    </row>
    <row r="522" spans="1:13" s="25" customFormat="1" hidden="1" x14ac:dyDescent="0.3">
      <c r="A522" s="5">
        <v>3</v>
      </c>
      <c r="B522" s="6" t="s">
        <v>93</v>
      </c>
      <c r="C522" s="2" t="s">
        <v>5</v>
      </c>
      <c r="D522" s="3">
        <f t="shared" si="3"/>
        <v>1068</v>
      </c>
      <c r="E522" s="3">
        <v>94.25</v>
      </c>
      <c r="F522" s="656"/>
      <c r="G522" s="5">
        <v>3</v>
      </c>
      <c r="H522" s="6" t="s">
        <v>93</v>
      </c>
      <c r="I522" s="2" t="s">
        <v>5</v>
      </c>
      <c r="J522" s="3">
        <v>135</v>
      </c>
      <c r="K522" s="3">
        <v>94.25</v>
      </c>
      <c r="L522" s="1374"/>
    </row>
    <row r="523" spans="1:13" s="25" customFormat="1" hidden="1" x14ac:dyDescent="0.3">
      <c r="A523" s="5">
        <v>4</v>
      </c>
      <c r="B523" s="6" t="s">
        <v>253</v>
      </c>
      <c r="C523" s="2" t="s">
        <v>218</v>
      </c>
      <c r="D523" s="3">
        <f t="shared" si="3"/>
        <v>1716.2</v>
      </c>
      <c r="E523" s="3">
        <v>146.4</v>
      </c>
      <c r="F523" s="656"/>
      <c r="G523" s="5">
        <v>4</v>
      </c>
      <c r="H523" s="6" t="s">
        <v>253</v>
      </c>
      <c r="I523" s="2" t="s">
        <v>218</v>
      </c>
      <c r="J523" s="3">
        <v>125</v>
      </c>
      <c r="K523" s="3">
        <v>146.4</v>
      </c>
      <c r="L523" s="1374"/>
    </row>
    <row r="524" spans="1:13" s="25" customFormat="1" hidden="1" x14ac:dyDescent="0.3">
      <c r="A524" s="5">
        <v>5</v>
      </c>
      <c r="B524" s="6" t="s">
        <v>255</v>
      </c>
      <c r="C524" s="2" t="s">
        <v>218</v>
      </c>
      <c r="D524" s="3">
        <f t="shared" si="3"/>
        <v>2780.8</v>
      </c>
      <c r="E524" s="3">
        <v>105.16</v>
      </c>
      <c r="F524" s="656"/>
      <c r="G524" s="5">
        <v>5</v>
      </c>
      <c r="H524" s="6" t="s">
        <v>255</v>
      </c>
      <c r="I524" s="2" t="s">
        <v>218</v>
      </c>
      <c r="J524" s="3">
        <v>80</v>
      </c>
      <c r="K524" s="3">
        <v>105.16</v>
      </c>
      <c r="L524" s="1374"/>
    </row>
    <row r="525" spans="1:13" s="25" customFormat="1" hidden="1" x14ac:dyDescent="0.3">
      <c r="A525" s="5">
        <v>6</v>
      </c>
      <c r="B525" s="6" t="s">
        <v>252</v>
      </c>
      <c r="C525" s="2" t="s">
        <v>251</v>
      </c>
      <c r="D525" s="3">
        <f t="shared" si="3"/>
        <v>4342</v>
      </c>
      <c r="E525" s="3">
        <v>142</v>
      </c>
      <c r="F525" s="656"/>
      <c r="G525" s="5">
        <v>6</v>
      </c>
      <c r="H525" s="6" t="s">
        <v>252</v>
      </c>
      <c r="I525" s="2" t="s">
        <v>251</v>
      </c>
      <c r="J525" s="3">
        <v>105</v>
      </c>
      <c r="K525" s="3">
        <v>142</v>
      </c>
      <c r="L525" s="1374"/>
    </row>
    <row r="526" spans="1:13" s="25" customFormat="1" hidden="1" x14ac:dyDescent="0.3">
      <c r="A526" s="5">
        <v>7</v>
      </c>
      <c r="B526" s="6" t="s">
        <v>254</v>
      </c>
      <c r="C526" s="2" t="s">
        <v>218</v>
      </c>
      <c r="D526" s="3">
        <f t="shared" si="3"/>
        <v>7122.8</v>
      </c>
      <c r="E526" s="3">
        <v>144</v>
      </c>
      <c r="F526" s="656"/>
      <c r="G526" s="5">
        <v>7</v>
      </c>
      <c r="H526" s="6" t="s">
        <v>254</v>
      </c>
      <c r="I526" s="2" t="s">
        <v>218</v>
      </c>
      <c r="J526" s="3">
        <v>120</v>
      </c>
      <c r="K526" s="3">
        <v>144</v>
      </c>
      <c r="L526" s="1374"/>
    </row>
    <row r="527" spans="1:13" s="25" customFormat="1" hidden="1" x14ac:dyDescent="0.3">
      <c r="A527" s="5">
        <v>8</v>
      </c>
      <c r="B527" s="6" t="s">
        <v>31</v>
      </c>
      <c r="C527" s="2" t="s">
        <v>5</v>
      </c>
      <c r="D527" s="3">
        <f t="shared" si="3"/>
        <v>11215.400000000001</v>
      </c>
      <c r="E527" s="3">
        <v>88</v>
      </c>
      <c r="F527" s="656"/>
      <c r="G527" s="5">
        <v>8</v>
      </c>
      <c r="H527" s="6" t="s">
        <v>31</v>
      </c>
      <c r="I527" s="2" t="s">
        <v>5</v>
      </c>
      <c r="J527" s="3">
        <v>55</v>
      </c>
      <c r="K527" s="3">
        <v>88</v>
      </c>
      <c r="L527" s="1374"/>
    </row>
    <row r="528" spans="1:13" s="50" customFormat="1" hidden="1" x14ac:dyDescent="0.3">
      <c r="A528" s="1387"/>
      <c r="B528" s="1"/>
      <c r="C528" s="1387"/>
      <c r="D528" s="3">
        <f t="shared" si="3"/>
        <v>18128.8</v>
      </c>
      <c r="E528" s="7"/>
      <c r="F528" s="657"/>
      <c r="G528" s="1387"/>
      <c r="H528" s="1"/>
      <c r="I528" s="1387"/>
      <c r="J528" s="7"/>
      <c r="K528" s="7"/>
      <c r="L528" s="1377"/>
      <c r="M528" s="25"/>
    </row>
    <row r="529" spans="1:13" s="25" customFormat="1" hidden="1" x14ac:dyDescent="0.3">
      <c r="A529" s="5"/>
      <c r="B529" s="6"/>
      <c r="C529" s="2" t="s">
        <v>128</v>
      </c>
      <c r="D529" s="3">
        <f t="shared" si="3"/>
        <v>28899.4</v>
      </c>
      <c r="E529" s="3">
        <v>919.81</v>
      </c>
      <c r="F529" s="656"/>
      <c r="G529" s="5"/>
      <c r="H529" s="6"/>
      <c r="I529" s="2" t="s">
        <v>128</v>
      </c>
      <c r="J529" s="3">
        <v>1045</v>
      </c>
      <c r="K529" s="3">
        <v>919.81</v>
      </c>
      <c r="L529" s="1374"/>
    </row>
    <row r="530" spans="1:13" s="25" customFormat="1" hidden="1" x14ac:dyDescent="0.3">
      <c r="A530" s="5"/>
      <c r="B530" s="6"/>
      <c r="C530" s="2"/>
      <c r="D530" s="3">
        <f t="shared" si="3"/>
        <v>46374</v>
      </c>
      <c r="E530" s="3"/>
      <c r="F530" s="656"/>
      <c r="G530" s="5"/>
      <c r="H530" s="6"/>
      <c r="I530" s="2"/>
      <c r="J530" s="3"/>
      <c r="K530" s="3"/>
      <c r="L530" s="1374"/>
    </row>
    <row r="531" spans="1:13" s="25" customFormat="1" x14ac:dyDescent="0.3">
      <c r="A531" s="5"/>
      <c r="B531" s="6"/>
      <c r="C531" s="2"/>
      <c r="D531" s="3"/>
      <c r="E531" s="3"/>
      <c r="F531" s="678">
        <f>F518-E518</f>
        <v>-57.399999999999977</v>
      </c>
      <c r="G531" s="5"/>
      <c r="H531" s="6"/>
      <c r="I531" s="2"/>
      <c r="J531" s="3"/>
      <c r="K531" s="3"/>
      <c r="L531" s="1374"/>
    </row>
    <row r="532" spans="1:13" s="25" customFormat="1" x14ac:dyDescent="0.3">
      <c r="A532" s="5"/>
      <c r="B532" s="6"/>
      <c r="C532" s="2"/>
      <c r="D532" s="3"/>
      <c r="E532" s="3"/>
      <c r="F532" s="656"/>
      <c r="G532" s="5"/>
      <c r="H532" s="6"/>
      <c r="I532" s="2"/>
      <c r="J532" s="3"/>
      <c r="K532" s="3"/>
      <c r="L532" s="1374"/>
    </row>
    <row r="533" spans="1:13" s="25" customFormat="1" x14ac:dyDescent="0.3">
      <c r="A533" s="28" t="s">
        <v>124</v>
      </c>
      <c r="B533" s="3" t="s">
        <v>259</v>
      </c>
      <c r="C533" s="2" t="s">
        <v>125</v>
      </c>
      <c r="D533" s="3" t="s">
        <v>126</v>
      </c>
      <c r="E533" s="3" t="s">
        <v>127</v>
      </c>
      <c r="F533" s="656"/>
      <c r="G533" s="28" t="s">
        <v>124</v>
      </c>
      <c r="H533" s="3" t="s">
        <v>247</v>
      </c>
      <c r="I533" s="2" t="s">
        <v>125</v>
      </c>
      <c r="J533" s="3" t="s">
        <v>126</v>
      </c>
      <c r="K533" s="3" t="s">
        <v>127</v>
      </c>
      <c r="L533" s="1374"/>
    </row>
    <row r="534" spans="1:13" s="8" customFormat="1" x14ac:dyDescent="0.3">
      <c r="A534" s="5">
        <v>1</v>
      </c>
      <c r="B534" s="6" t="s">
        <v>109</v>
      </c>
      <c r="C534" s="2" t="s">
        <v>9</v>
      </c>
      <c r="D534" s="3">
        <v>70</v>
      </c>
      <c r="E534" s="3">
        <v>130.22999999999999</v>
      </c>
      <c r="F534" s="605"/>
      <c r="G534" s="5">
        <v>1</v>
      </c>
      <c r="H534" s="6" t="s">
        <v>109</v>
      </c>
      <c r="I534" s="2" t="s">
        <v>9</v>
      </c>
      <c r="J534" s="3">
        <v>70</v>
      </c>
      <c r="K534" s="3">
        <v>130.22999999999999</v>
      </c>
      <c r="L534" s="1379"/>
      <c r="M534" s="25"/>
    </row>
    <row r="535" spans="1:13" s="25" customFormat="1" ht="19.5" customHeight="1" x14ac:dyDescent="0.3">
      <c r="A535" s="5">
        <v>2</v>
      </c>
      <c r="B535" s="6" t="s">
        <v>103</v>
      </c>
      <c r="C535" s="2" t="s">
        <v>104</v>
      </c>
      <c r="D535" s="3">
        <v>50</v>
      </c>
      <c r="E535" s="3">
        <v>220</v>
      </c>
      <c r="F535" s="490">
        <v>36</v>
      </c>
      <c r="G535" s="5">
        <v>2</v>
      </c>
      <c r="H535" s="6" t="s">
        <v>103</v>
      </c>
      <c r="I535" s="2" t="s">
        <v>104</v>
      </c>
      <c r="J535" s="3">
        <v>50</v>
      </c>
      <c r="K535" s="3">
        <v>220</v>
      </c>
      <c r="L535" s="1374"/>
    </row>
    <row r="536" spans="1:13" s="50" customFormat="1" x14ac:dyDescent="0.3">
      <c r="A536" s="5">
        <v>3</v>
      </c>
      <c r="B536" s="6" t="s">
        <v>260</v>
      </c>
      <c r="C536" s="2" t="s">
        <v>17</v>
      </c>
      <c r="D536" s="3">
        <v>20</v>
      </c>
      <c r="E536" s="3">
        <v>182.25</v>
      </c>
      <c r="F536" s="605"/>
      <c r="G536" s="5">
        <v>3</v>
      </c>
      <c r="H536" s="6" t="s">
        <v>260</v>
      </c>
      <c r="I536" s="2" t="s">
        <v>44</v>
      </c>
      <c r="J536" s="3">
        <v>25</v>
      </c>
      <c r="K536" s="3">
        <v>218.7</v>
      </c>
      <c r="L536" s="1377"/>
      <c r="M536" s="25"/>
    </row>
    <row r="537" spans="1:13" s="50" customFormat="1" x14ac:dyDescent="0.3">
      <c r="A537" s="5">
        <v>4</v>
      </c>
      <c r="B537" s="6" t="s">
        <v>346</v>
      </c>
      <c r="C537" s="2" t="s">
        <v>22</v>
      </c>
      <c r="D537" s="3">
        <v>24</v>
      </c>
      <c r="E537" s="3">
        <v>4.5</v>
      </c>
      <c r="F537" s="605"/>
      <c r="G537" s="5">
        <v>4</v>
      </c>
      <c r="H537" s="6" t="s">
        <v>346</v>
      </c>
      <c r="I537" s="2" t="s">
        <v>22</v>
      </c>
      <c r="J537" s="3">
        <v>24</v>
      </c>
      <c r="K537" s="3">
        <v>4.5</v>
      </c>
      <c r="L537" s="1379"/>
      <c r="M537" s="25"/>
    </row>
    <row r="538" spans="1:13" s="25" customFormat="1" ht="19.5" customHeight="1" x14ac:dyDescent="0.3">
      <c r="A538" s="5">
        <v>5</v>
      </c>
      <c r="B538" s="6" t="s">
        <v>144</v>
      </c>
      <c r="C538" s="2" t="s">
        <v>2</v>
      </c>
      <c r="D538" s="3">
        <v>15</v>
      </c>
      <c r="E538" s="3">
        <v>88</v>
      </c>
      <c r="F538" s="656"/>
      <c r="G538" s="5">
        <v>5</v>
      </c>
      <c r="H538" s="6" t="s">
        <v>144</v>
      </c>
      <c r="I538" s="2" t="s">
        <v>2</v>
      </c>
      <c r="J538" s="3">
        <v>15</v>
      </c>
      <c r="K538" s="3">
        <v>88</v>
      </c>
      <c r="L538" s="1374"/>
    </row>
    <row r="539" spans="1:13" s="50" customFormat="1" x14ac:dyDescent="0.3">
      <c r="A539" s="5">
        <v>6</v>
      </c>
      <c r="B539" s="6" t="s">
        <v>107</v>
      </c>
      <c r="C539" s="2" t="s">
        <v>14</v>
      </c>
      <c r="D539" s="3">
        <v>3.4</v>
      </c>
      <c r="E539" s="3">
        <v>93.2</v>
      </c>
      <c r="F539" s="605"/>
      <c r="G539" s="5">
        <v>6</v>
      </c>
      <c r="H539" s="6" t="s">
        <v>107</v>
      </c>
      <c r="I539" s="2" t="s">
        <v>14</v>
      </c>
      <c r="J539" s="3">
        <v>3.4</v>
      </c>
      <c r="K539" s="3">
        <v>93.2</v>
      </c>
      <c r="L539" s="1379"/>
      <c r="M539" s="25"/>
    </row>
    <row r="540" spans="1:13" s="25" customFormat="1" ht="19.5" customHeight="1" x14ac:dyDescent="0.3">
      <c r="A540" s="5">
        <v>7</v>
      </c>
      <c r="B540" s="6" t="s">
        <v>108</v>
      </c>
      <c r="C540" s="2" t="s">
        <v>65</v>
      </c>
      <c r="D540" s="3">
        <v>1.2</v>
      </c>
      <c r="E540" s="3">
        <v>21.5</v>
      </c>
      <c r="F540" s="656"/>
      <c r="G540" s="5">
        <v>7</v>
      </c>
      <c r="H540" s="6" t="s">
        <v>108</v>
      </c>
      <c r="I540" s="2" t="s">
        <v>65</v>
      </c>
      <c r="J540" s="3">
        <v>1.2</v>
      </c>
      <c r="K540" s="3">
        <v>21.5</v>
      </c>
      <c r="L540" s="1374"/>
    </row>
    <row r="541" spans="1:13" s="25" customFormat="1" x14ac:dyDescent="0.3">
      <c r="A541" s="1387"/>
      <c r="B541" s="6"/>
      <c r="C541" s="2"/>
      <c r="D541" s="3"/>
      <c r="E541" s="3"/>
      <c r="F541" s="656"/>
      <c r="G541" s="1387"/>
      <c r="H541" s="6"/>
      <c r="I541" s="2"/>
      <c r="J541" s="3"/>
      <c r="K541" s="3"/>
      <c r="L541" s="1374"/>
    </row>
    <row r="542" spans="1:13" s="50" customFormat="1" x14ac:dyDescent="0.3">
      <c r="A542" s="5"/>
      <c r="B542" s="6"/>
      <c r="C542" s="2"/>
      <c r="D542" s="3"/>
      <c r="E542" s="3"/>
      <c r="F542" s="657"/>
      <c r="G542" s="5"/>
      <c r="H542" s="6"/>
      <c r="I542" s="2"/>
      <c r="J542" s="3"/>
      <c r="K542" s="3"/>
      <c r="L542" s="1377"/>
      <c r="M542" s="25"/>
    </row>
    <row r="543" spans="1:13" s="25" customFormat="1" x14ac:dyDescent="0.3">
      <c r="A543" s="1387"/>
      <c r="B543" s="6"/>
      <c r="C543" s="2" t="s">
        <v>128</v>
      </c>
      <c r="D543" s="3">
        <f>SUM(D534:D542)</f>
        <v>183.6</v>
      </c>
      <c r="E543" s="3">
        <f>SUM(E534:E542)</f>
        <v>739.68000000000006</v>
      </c>
      <c r="F543" s="658">
        <v>822.5</v>
      </c>
      <c r="G543" s="1387"/>
      <c r="H543" s="6"/>
      <c r="I543" s="2" t="s">
        <v>128</v>
      </c>
      <c r="J543" s="3">
        <f>SUM(J534:J542)</f>
        <v>188.6</v>
      </c>
      <c r="K543" s="3">
        <f>SUM(K534:K542)</f>
        <v>776.13000000000011</v>
      </c>
      <c r="L543" s="1374"/>
    </row>
    <row r="544" spans="1:13" s="25" customFormat="1" x14ac:dyDescent="0.3">
      <c r="A544" s="5"/>
      <c r="B544" s="6"/>
      <c r="C544" s="2"/>
      <c r="D544" s="3"/>
      <c r="E544" s="3"/>
      <c r="F544" s="678">
        <f>F543-E543</f>
        <v>82.819999999999936</v>
      </c>
      <c r="G544" s="5"/>
      <c r="H544" s="6"/>
      <c r="I544" s="2"/>
      <c r="J544" s="3"/>
      <c r="K544" s="3"/>
      <c r="L544" s="1374"/>
    </row>
    <row r="545" spans="1:12" s="25" customFormat="1" x14ac:dyDescent="0.3">
      <c r="A545" s="5"/>
      <c r="B545" s="6"/>
      <c r="C545" s="2"/>
      <c r="D545" s="3"/>
      <c r="E545" s="3"/>
      <c r="F545" s="656"/>
      <c r="G545" s="5"/>
      <c r="H545" s="6"/>
      <c r="I545" s="2"/>
      <c r="J545" s="3"/>
      <c r="K545" s="3"/>
      <c r="L545" s="1374"/>
    </row>
    <row r="546" spans="1:12" s="25" customFormat="1" x14ac:dyDescent="0.3">
      <c r="A546" s="1387"/>
      <c r="B546" s="6"/>
      <c r="C546" s="2" t="s">
        <v>136</v>
      </c>
      <c r="D546" s="3">
        <f>+D543+D518</f>
        <v>433</v>
      </c>
      <c r="E546" s="3">
        <f>+E543+E518</f>
        <v>1384.58</v>
      </c>
      <c r="F546" s="659"/>
      <c r="G546" s="3"/>
      <c r="H546" s="3"/>
      <c r="I546" s="3" t="s">
        <v>136</v>
      </c>
      <c r="J546" s="3">
        <f>+J543+J518</f>
        <v>438</v>
      </c>
      <c r="K546" s="3">
        <f>+K543+K518</f>
        <v>1421.0300000000002</v>
      </c>
      <c r="L546" s="1374"/>
    </row>
    <row r="547" spans="1:12" s="25" customFormat="1" x14ac:dyDescent="0.3">
      <c r="A547" s="461"/>
      <c r="B547" s="36"/>
      <c r="C547" s="462"/>
      <c r="D547" s="463"/>
      <c r="E547" s="463"/>
      <c r="F547" s="659"/>
      <c r="G547" s="463"/>
      <c r="H547" s="463"/>
      <c r="I547" s="463"/>
      <c r="J547" s="463"/>
      <c r="K547" s="463"/>
      <c r="L547" s="1374"/>
    </row>
    <row r="548" spans="1:12" s="25" customFormat="1" x14ac:dyDescent="0.3">
      <c r="A548" s="461"/>
      <c r="B548" s="36"/>
      <c r="C548" s="462"/>
      <c r="D548" s="463"/>
      <c r="E548" s="463"/>
      <c r="F548" s="659"/>
      <c r="G548" s="463"/>
      <c r="H548" s="463"/>
      <c r="I548" s="463"/>
      <c r="J548" s="463"/>
      <c r="K548" s="463"/>
      <c r="L548" s="1374"/>
    </row>
    <row r="549" spans="1:12" s="25" customFormat="1" x14ac:dyDescent="0.3">
      <c r="A549" s="461"/>
      <c r="B549" s="461"/>
      <c r="C549" s="461"/>
      <c r="D549" s="461"/>
      <c r="E549" s="461"/>
      <c r="F549" s="660"/>
      <c r="G549" s="36"/>
      <c r="H549" s="463"/>
      <c r="I549" s="463"/>
      <c r="J549" s="463"/>
      <c r="K549" s="463"/>
      <c r="L549" s="1374"/>
    </row>
    <row r="550" spans="1:12" s="25" customFormat="1" x14ac:dyDescent="0.3">
      <c r="A550" s="461"/>
      <c r="B550" s="36"/>
      <c r="C550" s="462"/>
      <c r="D550" s="463"/>
      <c r="E550" s="463"/>
      <c r="F550" s="659"/>
      <c r="G550" s="463"/>
      <c r="H550" s="463"/>
      <c r="I550" s="463"/>
      <c r="J550" s="463"/>
      <c r="K550" s="463"/>
      <c r="L550" s="1374"/>
    </row>
    <row r="551" spans="1:12" s="25" customFormat="1" ht="18.75" customHeight="1" x14ac:dyDescent="0.3">
      <c r="B551" s="37" t="s">
        <v>130</v>
      </c>
      <c r="D551" s="94" t="s">
        <v>131</v>
      </c>
      <c r="E551" s="20"/>
      <c r="F551" s="606"/>
      <c r="H551" s="37" t="s">
        <v>130</v>
      </c>
      <c r="J551" s="94" t="s">
        <v>131</v>
      </c>
      <c r="K551" s="20"/>
      <c r="L551" s="1374"/>
    </row>
    <row r="552" spans="1:12" s="25" customFormat="1" ht="51.75" customHeight="1" x14ac:dyDescent="0.3">
      <c r="B552" s="38" t="s">
        <v>132</v>
      </c>
      <c r="D552" s="38" t="s">
        <v>140</v>
      </c>
      <c r="E552" s="39"/>
      <c r="F552" s="606"/>
      <c r="H552" s="38" t="s">
        <v>139</v>
      </c>
      <c r="J552" s="38" t="s">
        <v>140</v>
      </c>
      <c r="K552" s="39"/>
      <c r="L552" s="1374"/>
    </row>
    <row r="553" spans="1:12" s="25" customFormat="1" ht="22.5" customHeight="1" x14ac:dyDescent="0.3">
      <c r="B553" s="38"/>
      <c r="D553" s="38"/>
      <c r="E553" s="39"/>
      <c r="F553" s="606"/>
      <c r="H553" s="38"/>
      <c r="J553" s="38"/>
      <c r="K553" s="39"/>
      <c r="L553" s="1374"/>
    </row>
    <row r="554" spans="1:12" x14ac:dyDescent="0.3">
      <c r="A554" s="419"/>
      <c r="B554" s="456"/>
      <c r="C554" s="456"/>
      <c r="D554" s="456"/>
      <c r="E554" s="456"/>
      <c r="F554" s="1024"/>
      <c r="G554" s="419"/>
      <c r="H554" s="456"/>
      <c r="I554" s="456"/>
      <c r="J554" s="456"/>
      <c r="K554" s="456"/>
    </row>
    <row r="555" spans="1:12" s="25" customFormat="1" x14ac:dyDescent="0.3">
      <c r="B555" s="20"/>
      <c r="C555" s="20"/>
      <c r="D555" s="20"/>
      <c r="E555" s="20"/>
      <c r="F555" s="656"/>
      <c r="H555" s="20"/>
      <c r="I555" s="20"/>
      <c r="J555" s="20"/>
      <c r="K555" s="20"/>
      <c r="L555" s="1374"/>
    </row>
    <row r="556" spans="1:12" s="25" customFormat="1" ht="18.75" customHeight="1" x14ac:dyDescent="0.3">
      <c r="B556" s="22" t="s">
        <v>115</v>
      </c>
      <c r="C556" s="20"/>
      <c r="D556" s="20"/>
      <c r="E556" s="20"/>
      <c r="F556" s="656"/>
      <c r="H556" s="22" t="s">
        <v>115</v>
      </c>
      <c r="I556" s="20"/>
      <c r="J556" s="20"/>
      <c r="K556" s="20"/>
      <c r="L556" s="1374"/>
    </row>
    <row r="557" spans="1:12" s="25" customFormat="1" ht="18.75" customHeight="1" x14ac:dyDescent="0.3">
      <c r="B557" s="22" t="s">
        <v>137</v>
      </c>
      <c r="C557" s="20"/>
      <c r="D557" s="20"/>
      <c r="E557" s="20"/>
      <c r="F557" s="606"/>
      <c r="H557" s="22" t="s">
        <v>138</v>
      </c>
      <c r="I557" s="20"/>
      <c r="J557" s="20"/>
      <c r="K557" s="20"/>
      <c r="L557" s="1374"/>
    </row>
    <row r="558" spans="1:12" s="25" customFormat="1" ht="18.75" customHeight="1" x14ac:dyDescent="0.3">
      <c r="B558" s="20"/>
      <c r="C558" s="20"/>
      <c r="D558" s="20"/>
      <c r="E558" s="20"/>
      <c r="F558" s="606"/>
      <c r="H558" s="20"/>
      <c r="I558" s="20"/>
      <c r="J558" s="20"/>
      <c r="K558" s="20"/>
      <c r="L558" s="1374"/>
    </row>
    <row r="559" spans="1:12" s="25" customFormat="1" ht="18.75" customHeight="1" x14ac:dyDescent="0.3">
      <c r="B559" s="20"/>
      <c r="C559" s="20"/>
      <c r="E559" s="603" t="s">
        <v>116</v>
      </c>
      <c r="F559" s="606"/>
      <c r="H559" s="20"/>
      <c r="I559" s="20"/>
      <c r="K559" s="603" t="s">
        <v>116</v>
      </c>
      <c r="L559" s="1380"/>
    </row>
    <row r="560" spans="1:12" s="106" customFormat="1" ht="18.75" customHeight="1" x14ac:dyDescent="0.3">
      <c r="A560" s="25"/>
      <c r="B560" s="20"/>
      <c r="C560" s="20"/>
      <c r="D560" s="25"/>
      <c r="E560" s="603" t="s">
        <v>134</v>
      </c>
      <c r="F560" s="1240"/>
      <c r="G560" s="25"/>
      <c r="H560" s="20"/>
      <c r="I560" s="20"/>
      <c r="J560" s="25"/>
      <c r="K560" s="603" t="s">
        <v>134</v>
      </c>
      <c r="L560" s="1391"/>
    </row>
    <row r="561" spans="1:13" s="106" customFormat="1" ht="18.75" customHeight="1" x14ac:dyDescent="0.3">
      <c r="A561" s="25"/>
      <c r="B561" s="20"/>
      <c r="C561" s="20"/>
      <c r="D561" s="25"/>
      <c r="E561" s="603" t="s">
        <v>117</v>
      </c>
      <c r="F561" s="1240"/>
      <c r="G561" s="25"/>
      <c r="H561" s="20"/>
      <c r="I561" s="20"/>
      <c r="J561" s="25"/>
      <c r="K561" s="603" t="s">
        <v>117</v>
      </c>
      <c r="L561" s="1391"/>
    </row>
    <row r="562" spans="1:13" s="106" customFormat="1" ht="18.75" customHeight="1" x14ac:dyDescent="0.3">
      <c r="A562" s="25"/>
      <c r="B562" s="20"/>
      <c r="C562" s="20"/>
      <c r="D562" s="25"/>
      <c r="E562" s="603" t="s">
        <v>417</v>
      </c>
      <c r="F562" s="1240"/>
      <c r="G562" s="25"/>
      <c r="H562" s="20"/>
      <c r="I562" s="20"/>
      <c r="J562" s="25"/>
      <c r="K562" s="603" t="s">
        <v>417</v>
      </c>
      <c r="L562" s="1391"/>
    </row>
    <row r="563" spans="1:13" s="106" customFormat="1" ht="18.75" customHeight="1" x14ac:dyDescent="0.3">
      <c r="A563" s="25"/>
      <c r="B563" s="20"/>
      <c r="C563" s="20"/>
      <c r="D563" s="20"/>
      <c r="E563" s="20"/>
      <c r="F563" s="1268"/>
      <c r="G563" s="25"/>
      <c r="H563" s="20"/>
      <c r="I563" s="20"/>
      <c r="J563" s="20"/>
      <c r="K563" s="20"/>
      <c r="L563" s="1392"/>
    </row>
    <row r="564" spans="1:13" s="106" customFormat="1" ht="18.75" customHeight="1" x14ac:dyDescent="0.3">
      <c r="A564" s="25"/>
      <c r="B564" s="20"/>
      <c r="C564" s="20"/>
      <c r="D564" s="20"/>
      <c r="E564" s="20"/>
      <c r="F564" s="1268"/>
      <c r="G564" s="25"/>
      <c r="H564" s="20"/>
      <c r="I564" s="20"/>
      <c r="J564" s="20"/>
      <c r="K564" s="20"/>
      <c r="L564" s="1392"/>
    </row>
    <row r="565" spans="1:13" s="106" customFormat="1" ht="18.75" customHeight="1" x14ac:dyDescent="0.3">
      <c r="A565" s="25"/>
      <c r="B565" s="20"/>
      <c r="C565" s="20"/>
      <c r="D565" s="20"/>
      <c r="E565" s="20"/>
      <c r="F565" s="1268"/>
      <c r="G565" s="25"/>
      <c r="H565" s="20"/>
      <c r="I565" s="20"/>
      <c r="J565" s="20"/>
      <c r="K565" s="20"/>
      <c r="L565" s="1392"/>
    </row>
    <row r="566" spans="1:13" s="106" customFormat="1" ht="18.75" customHeight="1" x14ac:dyDescent="0.3">
      <c r="A566" s="25"/>
      <c r="B566" s="1612" t="s">
        <v>119</v>
      </c>
      <c r="C566" s="1612"/>
      <c r="D566" s="1612"/>
      <c r="E566" s="26"/>
      <c r="F566" s="1240"/>
      <c r="G566" s="25"/>
      <c r="H566" s="1612" t="s">
        <v>119</v>
      </c>
      <c r="I566" s="1612"/>
      <c r="J566" s="1612"/>
      <c r="K566" s="26"/>
      <c r="L566" s="1392"/>
    </row>
    <row r="567" spans="1:13" s="106" customFormat="1" ht="18.75" customHeight="1" x14ac:dyDescent="0.3">
      <c r="A567" s="25"/>
      <c r="B567" s="1610">
        <v>45587</v>
      </c>
      <c r="C567" s="1610"/>
      <c r="D567" s="1610"/>
      <c r="E567" s="27"/>
      <c r="F567" s="1240"/>
      <c r="G567" s="25"/>
      <c r="H567" s="1610">
        <f>B567</f>
        <v>45587</v>
      </c>
      <c r="I567" s="1610"/>
      <c r="J567" s="1610"/>
      <c r="K567" s="27"/>
      <c r="L567" s="1392"/>
    </row>
    <row r="568" spans="1:13" s="106" customFormat="1" ht="18.75" customHeight="1" x14ac:dyDescent="0.3">
      <c r="A568" s="25"/>
      <c r="B568" s="20"/>
      <c r="C568" s="20"/>
      <c r="D568" s="20"/>
      <c r="E568" s="27"/>
      <c r="F568" s="1240"/>
      <c r="G568" s="25"/>
      <c r="H568" s="20"/>
      <c r="I568" s="20"/>
      <c r="J568" s="20"/>
      <c r="K568" s="27"/>
      <c r="L568" s="1392"/>
    </row>
    <row r="569" spans="1:13" s="106" customFormat="1" ht="18.75" customHeight="1" x14ac:dyDescent="0.3">
      <c r="A569" s="25"/>
      <c r="B569" s="1389"/>
      <c r="C569" s="20"/>
      <c r="D569" s="20"/>
      <c r="E569" s="27"/>
      <c r="F569" s="1240"/>
      <c r="G569" s="25"/>
      <c r="H569" s="1389"/>
      <c r="I569" s="20"/>
      <c r="J569" s="20"/>
      <c r="K569" s="27"/>
      <c r="L569" s="1392"/>
    </row>
    <row r="570" spans="1:13" s="106" customFormat="1" ht="18.75" customHeight="1" x14ac:dyDescent="0.3">
      <c r="A570" s="28" t="s">
        <v>120</v>
      </c>
      <c r="B570" s="29" t="s">
        <v>121</v>
      </c>
      <c r="C570" s="1611" t="s">
        <v>122</v>
      </c>
      <c r="D570" s="1611"/>
      <c r="E570" s="1611"/>
      <c r="F570" s="1240"/>
      <c r="G570" s="28" t="s">
        <v>120</v>
      </c>
      <c r="H570" s="29" t="s">
        <v>121</v>
      </c>
      <c r="I570" s="1611" t="s">
        <v>123</v>
      </c>
      <c r="J570" s="1611"/>
      <c r="K570" s="1611"/>
      <c r="L570" s="1392"/>
    </row>
    <row r="571" spans="1:13" s="106" customFormat="1" ht="18.75" customHeight="1" x14ac:dyDescent="0.3">
      <c r="A571" s="28" t="s">
        <v>124</v>
      </c>
      <c r="B571" s="28" t="s">
        <v>265</v>
      </c>
      <c r="C571" s="29" t="s">
        <v>125</v>
      </c>
      <c r="D571" s="1388" t="s">
        <v>126</v>
      </c>
      <c r="E571" s="1388" t="s">
        <v>127</v>
      </c>
      <c r="F571" s="1240"/>
      <c r="G571" s="28" t="s">
        <v>124</v>
      </c>
      <c r="H571" s="28" t="s">
        <v>265</v>
      </c>
      <c r="I571" s="29" t="s">
        <v>125</v>
      </c>
      <c r="J571" s="1388" t="s">
        <v>126</v>
      </c>
      <c r="K571" s="1388" t="s">
        <v>127</v>
      </c>
      <c r="L571" s="1392"/>
    </row>
    <row r="572" spans="1:13" s="417" customFormat="1" ht="18.75" customHeight="1" x14ac:dyDescent="0.3">
      <c r="A572" s="1388">
        <v>1</v>
      </c>
      <c r="B572" s="6" t="s">
        <v>26</v>
      </c>
      <c r="C572" s="2" t="s">
        <v>28</v>
      </c>
      <c r="D572" s="3">
        <v>60</v>
      </c>
      <c r="E572" s="3">
        <v>121.9</v>
      </c>
      <c r="F572" s="1240"/>
      <c r="G572" s="1388">
        <v>1</v>
      </c>
      <c r="H572" s="6" t="s">
        <v>26</v>
      </c>
      <c r="I572" s="2" t="s">
        <v>7</v>
      </c>
      <c r="J572" s="3">
        <v>80</v>
      </c>
      <c r="K572" s="3">
        <v>152.375</v>
      </c>
      <c r="L572" s="1393">
        <v>45544</v>
      </c>
      <c r="M572" s="106"/>
    </row>
    <row r="573" spans="1:13" s="417" customFormat="1" x14ac:dyDescent="0.3">
      <c r="A573" s="1388">
        <v>2</v>
      </c>
      <c r="B573" s="6" t="s">
        <v>61</v>
      </c>
      <c r="C573" s="2" t="s">
        <v>17</v>
      </c>
      <c r="D573" s="3">
        <v>30</v>
      </c>
      <c r="E573" s="3">
        <v>228.14999999999998</v>
      </c>
      <c r="F573" s="1240"/>
      <c r="G573" s="1388">
        <v>2</v>
      </c>
      <c r="H573" s="6" t="s">
        <v>61</v>
      </c>
      <c r="I573" s="2" t="s">
        <v>44</v>
      </c>
      <c r="J573" s="3">
        <v>35</v>
      </c>
      <c r="K573" s="3">
        <v>273.77999999999997</v>
      </c>
      <c r="L573" s="1393"/>
      <c r="M573" s="106"/>
    </row>
    <row r="574" spans="1:13" s="106" customFormat="1" x14ac:dyDescent="0.3">
      <c r="A574" s="5">
        <v>3</v>
      </c>
      <c r="B574" s="6" t="s">
        <v>346</v>
      </c>
      <c r="C574" s="2" t="s">
        <v>22</v>
      </c>
      <c r="D574" s="3">
        <v>24</v>
      </c>
      <c r="E574" s="3">
        <v>4.5</v>
      </c>
      <c r="F574" s="1269"/>
      <c r="G574" s="5">
        <v>3</v>
      </c>
      <c r="H574" s="6" t="s">
        <v>346</v>
      </c>
      <c r="I574" s="2" t="s">
        <v>22</v>
      </c>
      <c r="J574" s="3">
        <v>24</v>
      </c>
      <c r="K574" s="3">
        <v>4.5</v>
      </c>
      <c r="L574" s="1271"/>
    </row>
    <row r="575" spans="1:13" s="106" customFormat="1" x14ac:dyDescent="0.3">
      <c r="A575" s="5">
        <v>4</v>
      </c>
      <c r="B575" s="6" t="s">
        <v>114</v>
      </c>
      <c r="C575" s="2" t="s">
        <v>2</v>
      </c>
      <c r="D575" s="3">
        <v>6</v>
      </c>
      <c r="E575" s="3">
        <v>28</v>
      </c>
      <c r="F575" s="1240">
        <v>161</v>
      </c>
      <c r="G575" s="5">
        <v>4</v>
      </c>
      <c r="H575" s="6" t="s">
        <v>114</v>
      </c>
      <c r="I575" s="2" t="s">
        <v>2</v>
      </c>
      <c r="J575" s="3">
        <v>6</v>
      </c>
      <c r="K575" s="3">
        <v>28</v>
      </c>
      <c r="L575" s="1392"/>
    </row>
    <row r="576" spans="1:13" s="104" customFormat="1" ht="18.75" customHeight="1" x14ac:dyDescent="0.3">
      <c r="A576" s="5">
        <v>5</v>
      </c>
      <c r="B576" s="6" t="s">
        <v>107</v>
      </c>
      <c r="C576" s="2" t="s">
        <v>414</v>
      </c>
      <c r="D576" s="3">
        <v>6.8</v>
      </c>
      <c r="E576" s="3">
        <v>186.4</v>
      </c>
      <c r="F576" s="1269"/>
      <c r="G576" s="5">
        <v>5</v>
      </c>
      <c r="H576" s="6" t="s">
        <v>107</v>
      </c>
      <c r="I576" s="2" t="s">
        <v>414</v>
      </c>
      <c r="J576" s="3">
        <v>6.8</v>
      </c>
      <c r="K576" s="3">
        <v>186.4</v>
      </c>
      <c r="L576" s="1392"/>
      <c r="M576" s="106"/>
    </row>
    <row r="577" spans="1:13" s="106" customFormat="1" ht="19.5" customHeight="1" x14ac:dyDescent="0.3">
      <c r="A577" s="5">
        <v>6</v>
      </c>
      <c r="B577" s="6" t="s">
        <v>93</v>
      </c>
      <c r="C577" s="2" t="s">
        <v>2</v>
      </c>
      <c r="D577" s="3">
        <v>60</v>
      </c>
      <c r="E577" s="3">
        <v>92</v>
      </c>
      <c r="F577" s="1269"/>
      <c r="G577" s="5">
        <v>6</v>
      </c>
      <c r="H577" s="6" t="s">
        <v>93</v>
      </c>
      <c r="I577" s="2" t="s">
        <v>2</v>
      </c>
      <c r="J577" s="3">
        <v>60</v>
      </c>
      <c r="K577" s="3">
        <v>92</v>
      </c>
      <c r="L577" s="1393"/>
    </row>
    <row r="578" spans="1:13" s="106" customFormat="1" x14ac:dyDescent="0.3">
      <c r="A578" s="5"/>
      <c r="B578" s="6"/>
      <c r="C578" s="2"/>
      <c r="D578" s="3"/>
      <c r="E578" s="3"/>
      <c r="F578" s="1268"/>
      <c r="G578" s="5"/>
      <c r="H578" s="6"/>
      <c r="I578" s="2"/>
      <c r="J578" s="3"/>
      <c r="K578" s="3"/>
      <c r="L578" s="1392"/>
    </row>
    <row r="579" spans="1:13" s="106" customFormat="1" x14ac:dyDescent="0.3">
      <c r="A579" s="5"/>
      <c r="B579" s="6"/>
      <c r="C579" s="2" t="s">
        <v>128</v>
      </c>
      <c r="D579" s="3">
        <f>SUM(D572:D577)</f>
        <v>186.8</v>
      </c>
      <c r="E579" s="3">
        <f>SUM(E572:E577)</f>
        <v>660.94999999999993</v>
      </c>
      <c r="F579" s="1394">
        <v>587.5</v>
      </c>
      <c r="G579" s="5"/>
      <c r="H579" s="6"/>
      <c r="I579" s="2" t="s">
        <v>128</v>
      </c>
      <c r="J579" s="3">
        <f>SUM(J572:J577)</f>
        <v>211.8</v>
      </c>
      <c r="K579" s="3">
        <f>SUM(K572:K577)</f>
        <v>737.05499999999995</v>
      </c>
      <c r="L579" s="1392"/>
    </row>
    <row r="580" spans="1:13" s="106" customFormat="1" hidden="1" x14ac:dyDescent="0.3">
      <c r="A580" s="5"/>
      <c r="B580" s="6"/>
      <c r="C580" s="2"/>
      <c r="D580" s="3">
        <f>SUM(D573:D578)</f>
        <v>126.8</v>
      </c>
      <c r="E580" s="3"/>
      <c r="F580" s="1268"/>
      <c r="G580" s="5"/>
      <c r="H580" s="6"/>
      <c r="I580" s="2"/>
      <c r="J580" s="3"/>
      <c r="K580" s="3"/>
      <c r="L580" s="1392"/>
    </row>
    <row r="581" spans="1:13" s="106" customFormat="1" hidden="1" x14ac:dyDescent="0.3">
      <c r="A581" s="5">
        <v>1</v>
      </c>
      <c r="B581" s="6" t="s">
        <v>1</v>
      </c>
      <c r="C581" s="2" t="s">
        <v>5</v>
      </c>
      <c r="D581" s="3">
        <f>SUM(D574:D579)</f>
        <v>283.60000000000002</v>
      </c>
      <c r="E581" s="3">
        <v>86</v>
      </c>
      <c r="F581" s="1268"/>
      <c r="G581" s="5">
        <v>1</v>
      </c>
      <c r="H581" s="6" t="s">
        <v>1</v>
      </c>
      <c r="I581" s="2" t="s">
        <v>5</v>
      </c>
      <c r="J581" s="3">
        <v>200</v>
      </c>
      <c r="K581" s="3">
        <v>86</v>
      </c>
      <c r="L581" s="1392"/>
    </row>
    <row r="582" spans="1:13" s="106" customFormat="1" hidden="1" x14ac:dyDescent="0.3">
      <c r="A582" s="5">
        <v>2</v>
      </c>
      <c r="B582" s="6" t="s">
        <v>238</v>
      </c>
      <c r="C582" s="2" t="s">
        <v>251</v>
      </c>
      <c r="D582" s="3">
        <f t="shared" ref="D582:D591" si="4">SUM(D574:D580)</f>
        <v>410.40000000000003</v>
      </c>
      <c r="E582" s="3">
        <v>114</v>
      </c>
      <c r="F582" s="1268"/>
      <c r="G582" s="5">
        <v>2</v>
      </c>
      <c r="H582" s="6" t="s">
        <v>238</v>
      </c>
      <c r="I582" s="2" t="s">
        <v>251</v>
      </c>
      <c r="J582" s="3">
        <v>225</v>
      </c>
      <c r="K582" s="3">
        <v>114</v>
      </c>
      <c r="L582" s="1392"/>
    </row>
    <row r="583" spans="1:13" s="106" customFormat="1" hidden="1" x14ac:dyDescent="0.3">
      <c r="A583" s="5">
        <v>3</v>
      </c>
      <c r="B583" s="6" t="s">
        <v>93</v>
      </c>
      <c r="C583" s="2" t="s">
        <v>5</v>
      </c>
      <c r="D583" s="3">
        <f t="shared" si="4"/>
        <v>670</v>
      </c>
      <c r="E583" s="3">
        <v>94.25</v>
      </c>
      <c r="F583" s="1268"/>
      <c r="G583" s="5">
        <v>3</v>
      </c>
      <c r="H583" s="6" t="s">
        <v>93</v>
      </c>
      <c r="I583" s="2" t="s">
        <v>5</v>
      </c>
      <c r="J583" s="3">
        <v>135</v>
      </c>
      <c r="K583" s="3">
        <v>94.25</v>
      </c>
      <c r="L583" s="1392"/>
    </row>
    <row r="584" spans="1:13" s="106" customFormat="1" hidden="1" x14ac:dyDescent="0.3">
      <c r="A584" s="5">
        <v>4</v>
      </c>
      <c r="B584" s="6" t="s">
        <v>253</v>
      </c>
      <c r="C584" s="2" t="s">
        <v>218</v>
      </c>
      <c r="D584" s="3">
        <f t="shared" si="4"/>
        <v>1074.4000000000001</v>
      </c>
      <c r="E584" s="3">
        <v>146.4</v>
      </c>
      <c r="F584" s="1268"/>
      <c r="G584" s="5">
        <v>4</v>
      </c>
      <c r="H584" s="6" t="s">
        <v>253</v>
      </c>
      <c r="I584" s="2" t="s">
        <v>218</v>
      </c>
      <c r="J584" s="3">
        <v>125</v>
      </c>
      <c r="K584" s="3">
        <v>146.4</v>
      </c>
      <c r="L584" s="1392"/>
    </row>
    <row r="585" spans="1:13" s="106" customFormat="1" hidden="1" x14ac:dyDescent="0.3">
      <c r="A585" s="5">
        <v>5</v>
      </c>
      <c r="B585" s="6" t="s">
        <v>255</v>
      </c>
      <c r="C585" s="2" t="s">
        <v>218</v>
      </c>
      <c r="D585" s="3">
        <f t="shared" si="4"/>
        <v>1737.6000000000001</v>
      </c>
      <c r="E585" s="3">
        <v>105.16</v>
      </c>
      <c r="F585" s="1268"/>
      <c r="G585" s="5">
        <v>5</v>
      </c>
      <c r="H585" s="6" t="s">
        <v>255</v>
      </c>
      <c r="I585" s="2" t="s">
        <v>218</v>
      </c>
      <c r="J585" s="3">
        <v>80</v>
      </c>
      <c r="K585" s="3">
        <v>105.16</v>
      </c>
      <c r="L585" s="1392"/>
    </row>
    <row r="586" spans="1:13" s="106" customFormat="1" hidden="1" x14ac:dyDescent="0.3">
      <c r="A586" s="5">
        <v>6</v>
      </c>
      <c r="B586" s="6" t="s">
        <v>252</v>
      </c>
      <c r="C586" s="2" t="s">
        <v>251</v>
      </c>
      <c r="D586" s="3">
        <f t="shared" si="4"/>
        <v>2752</v>
      </c>
      <c r="E586" s="3">
        <v>142</v>
      </c>
      <c r="F586" s="1268"/>
      <c r="G586" s="5">
        <v>6</v>
      </c>
      <c r="H586" s="6" t="s">
        <v>252</v>
      </c>
      <c r="I586" s="2" t="s">
        <v>251</v>
      </c>
      <c r="J586" s="3">
        <v>105</v>
      </c>
      <c r="K586" s="3">
        <v>142</v>
      </c>
      <c r="L586" s="1392"/>
    </row>
    <row r="587" spans="1:13" s="106" customFormat="1" hidden="1" x14ac:dyDescent="0.3">
      <c r="A587" s="5">
        <v>7</v>
      </c>
      <c r="B587" s="6" t="s">
        <v>254</v>
      </c>
      <c r="C587" s="2" t="s">
        <v>218</v>
      </c>
      <c r="D587" s="3">
        <f t="shared" si="4"/>
        <v>4489.6000000000004</v>
      </c>
      <c r="E587" s="3">
        <v>144</v>
      </c>
      <c r="F587" s="1268"/>
      <c r="G587" s="5">
        <v>7</v>
      </c>
      <c r="H587" s="6" t="s">
        <v>254</v>
      </c>
      <c r="I587" s="2" t="s">
        <v>218</v>
      </c>
      <c r="J587" s="3">
        <v>120</v>
      </c>
      <c r="K587" s="3">
        <v>144</v>
      </c>
      <c r="L587" s="1392"/>
    </row>
    <row r="588" spans="1:13" s="106" customFormat="1" hidden="1" x14ac:dyDescent="0.3">
      <c r="A588" s="5">
        <v>8</v>
      </c>
      <c r="B588" s="6" t="s">
        <v>31</v>
      </c>
      <c r="C588" s="2" t="s">
        <v>5</v>
      </c>
      <c r="D588" s="3">
        <f t="shared" si="4"/>
        <v>7054.8</v>
      </c>
      <c r="E588" s="3">
        <v>88</v>
      </c>
      <c r="F588" s="1268"/>
      <c r="G588" s="5">
        <v>8</v>
      </c>
      <c r="H588" s="6" t="s">
        <v>31</v>
      </c>
      <c r="I588" s="2" t="s">
        <v>5</v>
      </c>
      <c r="J588" s="3">
        <v>55</v>
      </c>
      <c r="K588" s="3">
        <v>88</v>
      </c>
      <c r="L588" s="1392"/>
    </row>
    <row r="589" spans="1:13" s="417" customFormat="1" hidden="1" x14ac:dyDescent="0.3">
      <c r="A589" s="1388"/>
      <c r="B589" s="1"/>
      <c r="C589" s="1388"/>
      <c r="D589" s="3">
        <f t="shared" si="4"/>
        <v>11417.6</v>
      </c>
      <c r="E589" s="7"/>
      <c r="F589" s="1239"/>
      <c r="G589" s="1388"/>
      <c r="H589" s="1"/>
      <c r="I589" s="1388"/>
      <c r="J589" s="7"/>
      <c r="K589" s="7"/>
      <c r="L589" s="1395"/>
      <c r="M589" s="106"/>
    </row>
    <row r="590" spans="1:13" s="106" customFormat="1" hidden="1" x14ac:dyDescent="0.3">
      <c r="A590" s="5"/>
      <c r="B590" s="6"/>
      <c r="C590" s="2" t="s">
        <v>128</v>
      </c>
      <c r="D590" s="3">
        <f t="shared" si="4"/>
        <v>18188.8</v>
      </c>
      <c r="E590" s="3">
        <v>919.81</v>
      </c>
      <c r="F590" s="1268"/>
      <c r="G590" s="5"/>
      <c r="H590" s="6"/>
      <c r="I590" s="2" t="s">
        <v>128</v>
      </c>
      <c r="J590" s="3">
        <v>1045</v>
      </c>
      <c r="K590" s="3">
        <v>919.81</v>
      </c>
      <c r="L590" s="1392"/>
    </row>
    <row r="591" spans="1:13" s="106" customFormat="1" hidden="1" x14ac:dyDescent="0.3">
      <c r="A591" s="5"/>
      <c r="B591" s="6"/>
      <c r="C591" s="2"/>
      <c r="D591" s="3">
        <f t="shared" si="4"/>
        <v>29196</v>
      </c>
      <c r="E591" s="3"/>
      <c r="F591" s="1268"/>
      <c r="G591" s="5"/>
      <c r="H591" s="6"/>
      <c r="I591" s="2"/>
      <c r="J591" s="3"/>
      <c r="K591" s="3"/>
      <c r="L591" s="1392"/>
    </row>
    <row r="592" spans="1:13" s="106" customFormat="1" x14ac:dyDescent="0.3">
      <c r="A592" s="5"/>
      <c r="B592" s="6"/>
      <c r="C592" s="2"/>
      <c r="D592" s="3"/>
      <c r="E592" s="3"/>
      <c r="F592" s="1396">
        <f>F579-E579</f>
        <v>-73.449999999999932</v>
      </c>
      <c r="G592" s="5"/>
      <c r="H592" s="6"/>
      <c r="I592" s="2"/>
      <c r="J592" s="3"/>
      <c r="K592" s="3"/>
      <c r="L592" s="1392"/>
    </row>
    <row r="593" spans="1:13" s="106" customFormat="1" x14ac:dyDescent="0.3">
      <c r="A593" s="5"/>
      <c r="B593" s="6"/>
      <c r="C593" s="2"/>
      <c r="D593" s="3"/>
      <c r="E593" s="3"/>
      <c r="F593" s="1268"/>
      <c r="G593" s="5"/>
      <c r="H593" s="6"/>
      <c r="I593" s="2"/>
      <c r="J593" s="3"/>
      <c r="K593" s="3"/>
      <c r="L593" s="1392"/>
    </row>
    <row r="594" spans="1:13" s="106" customFormat="1" x14ac:dyDescent="0.3">
      <c r="A594" s="28" t="s">
        <v>124</v>
      </c>
      <c r="B594" s="3" t="s">
        <v>259</v>
      </c>
      <c r="C594" s="2" t="s">
        <v>125</v>
      </c>
      <c r="D594" s="3" t="s">
        <v>126</v>
      </c>
      <c r="E594" s="3" t="s">
        <v>127</v>
      </c>
      <c r="F594" s="1268"/>
      <c r="G594" s="28" t="s">
        <v>124</v>
      </c>
      <c r="H594" s="3" t="s">
        <v>247</v>
      </c>
      <c r="I594" s="2" t="s">
        <v>125</v>
      </c>
      <c r="J594" s="3" t="s">
        <v>126</v>
      </c>
      <c r="K594" s="3" t="s">
        <v>127</v>
      </c>
      <c r="L594" s="1392"/>
    </row>
    <row r="595" spans="1:13" s="104" customFormat="1" x14ac:dyDescent="0.3">
      <c r="A595" s="5">
        <v>1</v>
      </c>
      <c r="B595" s="6" t="s">
        <v>276</v>
      </c>
      <c r="C595" s="2" t="s">
        <v>9</v>
      </c>
      <c r="D595" s="3">
        <v>70</v>
      </c>
      <c r="E595" s="3">
        <v>134.75</v>
      </c>
      <c r="F595" s="1269"/>
      <c r="G595" s="5">
        <v>1</v>
      </c>
      <c r="H595" s="6" t="s">
        <v>276</v>
      </c>
      <c r="I595" s="2" t="s">
        <v>9</v>
      </c>
      <c r="J595" s="3">
        <v>70</v>
      </c>
      <c r="K595" s="3">
        <v>134.75</v>
      </c>
      <c r="L595" s="1393"/>
      <c r="M595" s="106"/>
    </row>
    <row r="596" spans="1:13" s="106" customFormat="1" ht="19.5" customHeight="1" x14ac:dyDescent="0.3">
      <c r="A596" s="5">
        <v>2</v>
      </c>
      <c r="B596" s="6" t="s">
        <v>56</v>
      </c>
      <c r="C596" s="2" t="s">
        <v>7</v>
      </c>
      <c r="D596" s="3">
        <v>50</v>
      </c>
      <c r="E596" s="3">
        <v>252.125</v>
      </c>
      <c r="F596" s="1397"/>
      <c r="G596" s="5">
        <v>2</v>
      </c>
      <c r="H596" s="6" t="s">
        <v>56</v>
      </c>
      <c r="I596" s="2" t="s">
        <v>7</v>
      </c>
      <c r="J596" s="3">
        <v>50</v>
      </c>
      <c r="K596" s="3">
        <v>252.125</v>
      </c>
      <c r="L596" s="1392"/>
    </row>
    <row r="597" spans="1:13" s="417" customFormat="1" x14ac:dyDescent="0.3">
      <c r="A597" s="5">
        <v>3</v>
      </c>
      <c r="B597" s="6" t="s">
        <v>278</v>
      </c>
      <c r="C597" s="2" t="s">
        <v>17</v>
      </c>
      <c r="D597" s="3">
        <v>20</v>
      </c>
      <c r="E597" s="3">
        <v>184.5</v>
      </c>
      <c r="F597" s="1269">
        <v>189</v>
      </c>
      <c r="G597" s="5">
        <v>3</v>
      </c>
      <c r="H597" s="6" t="s">
        <v>278</v>
      </c>
      <c r="I597" s="2" t="s">
        <v>44</v>
      </c>
      <c r="J597" s="3">
        <v>25</v>
      </c>
      <c r="K597" s="3">
        <v>221.4</v>
      </c>
      <c r="L597" s="1395"/>
      <c r="M597" s="106"/>
    </row>
    <row r="598" spans="1:13" s="417" customFormat="1" x14ac:dyDescent="0.3">
      <c r="A598" s="5">
        <v>4</v>
      </c>
      <c r="B598" s="6" t="s">
        <v>346</v>
      </c>
      <c r="C598" s="2" t="s">
        <v>22</v>
      </c>
      <c r="D598" s="3">
        <v>24</v>
      </c>
      <c r="E598" s="3">
        <v>4.5</v>
      </c>
      <c r="F598" s="1269"/>
      <c r="G598" s="5">
        <v>4</v>
      </c>
      <c r="H598" s="6" t="s">
        <v>346</v>
      </c>
      <c r="I598" s="2" t="s">
        <v>22</v>
      </c>
      <c r="J598" s="3">
        <v>24</v>
      </c>
      <c r="K598" s="3">
        <v>4.5</v>
      </c>
      <c r="L598" s="1393"/>
      <c r="M598" s="106"/>
    </row>
    <row r="599" spans="1:13" s="106" customFormat="1" ht="19.5" customHeight="1" x14ac:dyDescent="0.3">
      <c r="A599" s="5">
        <v>5</v>
      </c>
      <c r="B599" s="6" t="s">
        <v>113</v>
      </c>
      <c r="C599" s="2" t="s">
        <v>2</v>
      </c>
      <c r="D599" s="3">
        <v>15</v>
      </c>
      <c r="E599" s="3">
        <v>94.2</v>
      </c>
      <c r="F599" s="1268"/>
      <c r="G599" s="5">
        <v>5</v>
      </c>
      <c r="H599" s="6" t="s">
        <v>113</v>
      </c>
      <c r="I599" s="2" t="s">
        <v>2</v>
      </c>
      <c r="J599" s="3">
        <v>15</v>
      </c>
      <c r="K599" s="3">
        <v>94.2</v>
      </c>
      <c r="L599" s="1392"/>
    </row>
    <row r="600" spans="1:13" s="417" customFormat="1" x14ac:dyDescent="0.3">
      <c r="A600" s="5">
        <v>6</v>
      </c>
      <c r="B600" s="6" t="s">
        <v>107</v>
      </c>
      <c r="C600" s="2" t="s">
        <v>14</v>
      </c>
      <c r="D600" s="3">
        <v>3.4</v>
      </c>
      <c r="E600" s="3">
        <v>93.2</v>
      </c>
      <c r="F600" s="1269"/>
      <c r="G600" s="5">
        <v>6</v>
      </c>
      <c r="H600" s="6" t="s">
        <v>107</v>
      </c>
      <c r="I600" s="2" t="s">
        <v>14</v>
      </c>
      <c r="J600" s="3">
        <v>3.4</v>
      </c>
      <c r="K600" s="3">
        <v>93.2</v>
      </c>
      <c r="L600" s="1393"/>
      <c r="M600" s="106"/>
    </row>
    <row r="601" spans="1:13" s="106" customFormat="1" ht="19.5" customHeight="1" x14ac:dyDescent="0.3">
      <c r="A601" s="5">
        <v>7</v>
      </c>
      <c r="B601" s="6" t="s">
        <v>108</v>
      </c>
      <c r="C601" s="2" t="s">
        <v>65</v>
      </c>
      <c r="D601" s="3">
        <v>1.2</v>
      </c>
      <c r="E601" s="3">
        <v>21.5</v>
      </c>
      <c r="F601" s="1268"/>
      <c r="G601" s="5">
        <v>7</v>
      </c>
      <c r="H601" s="6" t="s">
        <v>108</v>
      </c>
      <c r="I601" s="2" t="s">
        <v>65</v>
      </c>
      <c r="J601" s="3">
        <v>1.2</v>
      </c>
      <c r="K601" s="3">
        <v>21.5</v>
      </c>
      <c r="L601" s="1392"/>
    </row>
    <row r="602" spans="1:13" s="106" customFormat="1" x14ac:dyDescent="0.3">
      <c r="A602" s="1388"/>
      <c r="B602" s="6"/>
      <c r="C602" s="2"/>
      <c r="D602" s="3"/>
      <c r="E602" s="3"/>
      <c r="F602" s="1268"/>
      <c r="G602" s="1388"/>
      <c r="H602" s="6"/>
      <c r="I602" s="2"/>
      <c r="J602" s="3"/>
      <c r="K602" s="3"/>
      <c r="L602" s="1392"/>
    </row>
    <row r="603" spans="1:13" s="417" customFormat="1" x14ac:dyDescent="0.3">
      <c r="A603" s="5"/>
      <c r="B603" s="6"/>
      <c r="C603" s="2"/>
      <c r="D603" s="3"/>
      <c r="E603" s="3"/>
      <c r="F603" s="1239"/>
      <c r="G603" s="5"/>
      <c r="H603" s="6"/>
      <c r="I603" s="2"/>
      <c r="J603" s="3"/>
      <c r="K603" s="3"/>
      <c r="L603" s="1395"/>
      <c r="M603" s="106"/>
    </row>
    <row r="604" spans="1:13" s="106" customFormat="1" x14ac:dyDescent="0.3">
      <c r="A604" s="1388"/>
      <c r="B604" s="6"/>
      <c r="C604" s="2" t="s">
        <v>128</v>
      </c>
      <c r="D604" s="3">
        <f>SUM(D595:D603)</f>
        <v>183.6</v>
      </c>
      <c r="E604" s="3">
        <f>SUM(E595:E603)</f>
        <v>784.77500000000009</v>
      </c>
      <c r="F604" s="1394">
        <v>822.5</v>
      </c>
      <c r="G604" s="1388"/>
      <c r="H604" s="6"/>
      <c r="I604" s="2" t="s">
        <v>128</v>
      </c>
      <c r="J604" s="3">
        <f>SUM(J595:J603)</f>
        <v>188.6</v>
      </c>
      <c r="K604" s="3">
        <f>SUM(K595:K603)</f>
        <v>821.67500000000007</v>
      </c>
      <c r="L604" s="1392"/>
    </row>
    <row r="605" spans="1:13" s="106" customFormat="1" x14ac:dyDescent="0.3">
      <c r="A605" s="5"/>
      <c r="B605" s="6"/>
      <c r="C605" s="2"/>
      <c r="D605" s="3"/>
      <c r="E605" s="3"/>
      <c r="F605" s="1396">
        <f>F604-E604</f>
        <v>37.724999999999909</v>
      </c>
      <c r="G605" s="5"/>
      <c r="H605" s="6"/>
      <c r="I605" s="2"/>
      <c r="J605" s="3"/>
      <c r="K605" s="3"/>
      <c r="L605" s="1392"/>
    </row>
    <row r="606" spans="1:13" s="106" customFormat="1" x14ac:dyDescent="0.3">
      <c r="A606" s="5"/>
      <c r="B606" s="6"/>
      <c r="C606" s="2"/>
      <c r="D606" s="3"/>
      <c r="E606" s="3"/>
      <c r="F606" s="1268"/>
      <c r="G606" s="5"/>
      <c r="H606" s="6"/>
      <c r="I606" s="2"/>
      <c r="J606" s="3"/>
      <c r="K606" s="3"/>
      <c r="L606" s="1392"/>
    </row>
    <row r="607" spans="1:13" s="106" customFormat="1" x14ac:dyDescent="0.3">
      <c r="A607" s="1388"/>
      <c r="B607" s="6"/>
      <c r="C607" s="2" t="s">
        <v>136</v>
      </c>
      <c r="D607" s="3">
        <f>+D604+D579</f>
        <v>370.4</v>
      </c>
      <c r="E607" s="3">
        <f>+E604+E579</f>
        <v>1445.7249999999999</v>
      </c>
      <c r="F607" s="1241"/>
      <c r="G607" s="3"/>
      <c r="H607" s="3"/>
      <c r="I607" s="3" t="s">
        <v>136</v>
      </c>
      <c r="J607" s="3">
        <f>+J604+J579</f>
        <v>400.4</v>
      </c>
      <c r="K607" s="3">
        <f>+K604+K579</f>
        <v>1558.73</v>
      </c>
      <c r="L607" s="1392"/>
    </row>
    <row r="608" spans="1:13" s="106" customFormat="1" x14ac:dyDescent="0.3">
      <c r="A608" s="461"/>
      <c r="B608" s="36"/>
      <c r="C608" s="462"/>
      <c r="D608" s="463"/>
      <c r="E608" s="463"/>
      <c r="F608" s="1241"/>
      <c r="G608" s="463"/>
      <c r="H608" s="463"/>
      <c r="I608" s="463"/>
      <c r="J608" s="463"/>
      <c r="K608" s="463"/>
      <c r="L608" s="1392"/>
    </row>
    <row r="609" spans="1:12" s="106" customFormat="1" x14ac:dyDescent="0.3">
      <c r="A609" s="461"/>
      <c r="B609" s="36"/>
      <c r="C609" s="462"/>
      <c r="D609" s="463"/>
      <c r="E609" s="463"/>
      <c r="F609" s="1241"/>
      <c r="G609" s="463"/>
      <c r="H609" s="463"/>
      <c r="I609" s="463"/>
      <c r="J609" s="463"/>
      <c r="K609" s="463"/>
      <c r="L609" s="1392"/>
    </row>
    <row r="610" spans="1:12" s="106" customFormat="1" x14ac:dyDescent="0.3">
      <c r="A610" s="461"/>
      <c r="B610" s="461"/>
      <c r="C610" s="461"/>
      <c r="D610" s="461"/>
      <c r="E610" s="461"/>
      <c r="F610" s="1270"/>
      <c r="G610" s="36"/>
      <c r="H610" s="463"/>
      <c r="I610" s="463"/>
      <c r="J610" s="463"/>
      <c r="K610" s="463"/>
      <c r="L610" s="1392"/>
    </row>
    <row r="611" spans="1:12" s="106" customFormat="1" x14ac:dyDescent="0.3">
      <c r="A611" s="461"/>
      <c r="B611" s="36"/>
      <c r="C611" s="462"/>
      <c r="D611" s="463"/>
      <c r="E611" s="463"/>
      <c r="F611" s="1241"/>
      <c r="G611" s="463"/>
      <c r="H611" s="463"/>
      <c r="I611" s="463"/>
      <c r="J611" s="463"/>
      <c r="K611" s="463"/>
      <c r="L611" s="1392"/>
    </row>
    <row r="612" spans="1:12" s="106" customFormat="1" ht="18.75" customHeight="1" x14ac:dyDescent="0.3">
      <c r="A612" s="25"/>
      <c r="B612" s="37" t="s">
        <v>130</v>
      </c>
      <c r="C612" s="25"/>
      <c r="D612" s="94" t="s">
        <v>131</v>
      </c>
      <c r="E612" s="20"/>
      <c r="F612" s="1240"/>
      <c r="G612" s="25"/>
      <c r="H612" s="37" t="s">
        <v>130</v>
      </c>
      <c r="I612" s="25"/>
      <c r="J612" s="94" t="s">
        <v>131</v>
      </c>
      <c r="K612" s="20"/>
      <c r="L612" s="1392"/>
    </row>
    <row r="613" spans="1:12" s="106" customFormat="1" ht="51.75" customHeight="1" x14ac:dyDescent="0.3">
      <c r="A613" s="25"/>
      <c r="B613" s="38" t="s">
        <v>132</v>
      </c>
      <c r="C613" s="25"/>
      <c r="D613" s="38" t="s">
        <v>140</v>
      </c>
      <c r="E613" s="39"/>
      <c r="F613" s="1240"/>
      <c r="G613" s="25"/>
      <c r="H613" s="38" t="s">
        <v>139</v>
      </c>
      <c r="I613" s="25"/>
      <c r="J613" s="38" t="s">
        <v>140</v>
      </c>
      <c r="K613" s="39"/>
      <c r="L613" s="1392"/>
    </row>
    <row r="614" spans="1:12" s="106" customFormat="1" ht="22.5" customHeight="1" x14ac:dyDescent="0.3">
      <c r="A614" s="25"/>
      <c r="B614" s="38"/>
      <c r="C614" s="25"/>
      <c r="D614" s="38"/>
      <c r="E614" s="39"/>
      <c r="F614" s="1240"/>
      <c r="G614" s="25"/>
      <c r="H614" s="38"/>
      <c r="I614" s="25"/>
      <c r="J614" s="38"/>
      <c r="K614" s="39"/>
      <c r="L614" s="1392"/>
    </row>
    <row r="615" spans="1:12" x14ac:dyDescent="0.3">
      <c r="A615" s="419"/>
      <c r="B615" s="456"/>
      <c r="C615" s="456"/>
      <c r="D615" s="456"/>
      <c r="E615" s="456"/>
      <c r="F615" s="1024"/>
      <c r="G615" s="419"/>
      <c r="H615" s="456"/>
      <c r="I615" s="456"/>
      <c r="J615" s="456"/>
      <c r="K615" s="456"/>
    </row>
    <row r="616" spans="1:12" s="25" customFormat="1" x14ac:dyDescent="0.3">
      <c r="B616" s="20"/>
      <c r="C616" s="20"/>
      <c r="D616" s="20"/>
      <c r="E616" s="20"/>
      <c r="F616" s="656"/>
      <c r="H616" s="20"/>
      <c r="I616" s="20"/>
      <c r="J616" s="20"/>
      <c r="K616" s="20"/>
      <c r="L616" s="1374"/>
    </row>
    <row r="617" spans="1:12" s="25" customFormat="1" ht="18.75" customHeight="1" x14ac:dyDescent="0.3">
      <c r="B617" s="22" t="s">
        <v>115</v>
      </c>
      <c r="C617" s="20"/>
      <c r="D617" s="20"/>
      <c r="E617" s="20"/>
      <c r="F617" s="656"/>
      <c r="H617" s="22" t="s">
        <v>115</v>
      </c>
      <c r="I617" s="20"/>
      <c r="J617" s="20"/>
      <c r="K617" s="20"/>
      <c r="L617" s="1374"/>
    </row>
    <row r="618" spans="1:12" s="25" customFormat="1" ht="18.75" customHeight="1" x14ac:dyDescent="0.3">
      <c r="B618" s="22" t="s">
        <v>137</v>
      </c>
      <c r="C618" s="20"/>
      <c r="D618" s="20"/>
      <c r="E618" s="20"/>
      <c r="F618" s="606"/>
      <c r="H618" s="22" t="s">
        <v>138</v>
      </c>
      <c r="I618" s="20"/>
      <c r="J618" s="20"/>
      <c r="K618" s="20"/>
      <c r="L618" s="1374"/>
    </row>
    <row r="619" spans="1:12" s="25" customFormat="1" ht="18.75" customHeight="1" x14ac:dyDescent="0.3">
      <c r="B619" s="20"/>
      <c r="C619" s="20"/>
      <c r="D619" s="20"/>
      <c r="E619" s="20"/>
      <c r="F619" s="606"/>
      <c r="H619" s="20"/>
      <c r="I619" s="20"/>
      <c r="J619" s="20"/>
      <c r="K619" s="20"/>
      <c r="L619" s="1374"/>
    </row>
    <row r="620" spans="1:12" s="25" customFormat="1" ht="18.75" customHeight="1" x14ac:dyDescent="0.3">
      <c r="B620" s="20"/>
      <c r="C620" s="20"/>
      <c r="E620" s="603" t="s">
        <v>116</v>
      </c>
      <c r="F620" s="606"/>
      <c r="H620" s="20"/>
      <c r="I620" s="20"/>
      <c r="K620" s="603" t="s">
        <v>116</v>
      </c>
      <c r="L620" s="1380"/>
    </row>
    <row r="621" spans="1:12" s="25" customFormat="1" ht="18.75" customHeight="1" x14ac:dyDescent="0.3">
      <c r="B621" s="20"/>
      <c r="C621" s="20"/>
      <c r="E621" s="603" t="s">
        <v>134</v>
      </c>
      <c r="F621" s="606"/>
      <c r="H621" s="20"/>
      <c r="I621" s="20"/>
      <c r="K621" s="603" t="s">
        <v>134</v>
      </c>
      <c r="L621" s="1380"/>
    </row>
    <row r="622" spans="1:12" s="25" customFormat="1" ht="18.75" customHeight="1" x14ac:dyDescent="0.3">
      <c r="B622" s="20"/>
      <c r="C622" s="20"/>
      <c r="E622" s="603" t="s">
        <v>117</v>
      </c>
      <c r="F622" s="606"/>
      <c r="H622" s="20"/>
      <c r="I622" s="20"/>
      <c r="K622" s="603" t="s">
        <v>117</v>
      </c>
      <c r="L622" s="1380"/>
    </row>
    <row r="623" spans="1:12" s="25" customFormat="1" ht="18.75" customHeight="1" x14ac:dyDescent="0.3">
      <c r="B623" s="20"/>
      <c r="C623" s="20"/>
      <c r="E623" s="603" t="s">
        <v>417</v>
      </c>
      <c r="F623" s="606"/>
      <c r="H623" s="20"/>
      <c r="I623" s="20"/>
      <c r="K623" s="603" t="s">
        <v>417</v>
      </c>
      <c r="L623" s="1380"/>
    </row>
    <row r="624" spans="1:12" s="25" customFormat="1" ht="18.75" customHeight="1" x14ac:dyDescent="0.3">
      <c r="B624" s="20"/>
      <c r="C624" s="20"/>
      <c r="D624" s="20"/>
      <c r="E624" s="20"/>
      <c r="F624" s="656"/>
      <c r="H624" s="20"/>
      <c r="I624" s="20"/>
      <c r="J624" s="20"/>
      <c r="K624" s="20"/>
      <c r="L624" s="1374"/>
    </row>
    <row r="625" spans="1:13" s="25" customFormat="1" ht="18.75" customHeight="1" x14ac:dyDescent="0.3">
      <c r="B625" s="20"/>
      <c r="C625" s="20"/>
      <c r="D625" s="20"/>
      <c r="E625" s="20"/>
      <c r="F625" s="656"/>
      <c r="H625" s="20"/>
      <c r="I625" s="20"/>
      <c r="J625" s="20"/>
      <c r="K625" s="20"/>
      <c r="L625" s="1374"/>
    </row>
    <row r="626" spans="1:13" s="25" customFormat="1" ht="18.75" customHeight="1" x14ac:dyDescent="0.3">
      <c r="B626" s="20"/>
      <c r="C626" s="20"/>
      <c r="D626" s="20"/>
      <c r="E626" s="20"/>
      <c r="F626" s="656"/>
      <c r="H626" s="20"/>
      <c r="I626" s="20"/>
      <c r="J626" s="20"/>
      <c r="K626" s="20"/>
      <c r="L626" s="1374"/>
    </row>
    <row r="627" spans="1:13" s="25" customFormat="1" ht="18.75" customHeight="1" x14ac:dyDescent="0.3">
      <c r="B627" s="1612" t="s">
        <v>119</v>
      </c>
      <c r="C627" s="1612"/>
      <c r="D627" s="1612"/>
      <c r="E627" s="26"/>
      <c r="F627" s="606"/>
      <c r="H627" s="1612" t="s">
        <v>119</v>
      </c>
      <c r="I627" s="1612"/>
      <c r="J627" s="1612"/>
      <c r="K627" s="26"/>
      <c r="L627" s="1374"/>
    </row>
    <row r="628" spans="1:13" s="25" customFormat="1" ht="18.75" customHeight="1" x14ac:dyDescent="0.3">
      <c r="B628" s="1610">
        <v>45588</v>
      </c>
      <c r="C628" s="1610"/>
      <c r="D628" s="1610"/>
      <c r="E628" s="27"/>
      <c r="F628" s="606"/>
      <c r="H628" s="1610">
        <f>B628</f>
        <v>45588</v>
      </c>
      <c r="I628" s="1610"/>
      <c r="J628" s="1610"/>
      <c r="K628" s="27"/>
      <c r="L628" s="1374"/>
    </row>
    <row r="629" spans="1:13" s="25" customFormat="1" ht="18.75" customHeight="1" x14ac:dyDescent="0.3">
      <c r="B629" s="20"/>
      <c r="C629" s="20"/>
      <c r="D629" s="20"/>
      <c r="E629" s="27"/>
      <c r="F629" s="606"/>
      <c r="H629" s="20"/>
      <c r="I629" s="20"/>
      <c r="J629" s="20"/>
      <c r="K629" s="27"/>
      <c r="L629" s="1374"/>
    </row>
    <row r="630" spans="1:13" s="25" customFormat="1" ht="18.75" customHeight="1" x14ac:dyDescent="0.3">
      <c r="B630" s="1389"/>
      <c r="C630" s="20"/>
      <c r="D630" s="20"/>
      <c r="E630" s="27"/>
      <c r="F630" s="606"/>
      <c r="H630" s="1389"/>
      <c r="I630" s="20"/>
      <c r="J630" s="20"/>
      <c r="K630" s="27"/>
      <c r="L630" s="1374"/>
    </row>
    <row r="631" spans="1:13" s="25" customFormat="1" ht="18.75" customHeight="1" x14ac:dyDescent="0.3">
      <c r="A631" s="28" t="s">
        <v>120</v>
      </c>
      <c r="B631" s="29" t="s">
        <v>121</v>
      </c>
      <c r="C631" s="1611" t="s">
        <v>122</v>
      </c>
      <c r="D631" s="1611"/>
      <c r="E631" s="1611"/>
      <c r="F631" s="606"/>
      <c r="G631" s="28" t="s">
        <v>120</v>
      </c>
      <c r="H631" s="29" t="s">
        <v>121</v>
      </c>
      <c r="I631" s="1611" t="s">
        <v>123</v>
      </c>
      <c r="J631" s="1611"/>
      <c r="K631" s="1611"/>
      <c r="L631" s="1374"/>
    </row>
    <row r="632" spans="1:13" s="25" customFormat="1" ht="18.75" customHeight="1" x14ac:dyDescent="0.3">
      <c r="A632" s="28" t="s">
        <v>124</v>
      </c>
      <c r="B632" s="28" t="s">
        <v>265</v>
      </c>
      <c r="C632" s="29" t="s">
        <v>125</v>
      </c>
      <c r="D632" s="1388" t="s">
        <v>126</v>
      </c>
      <c r="E632" s="1388" t="s">
        <v>127</v>
      </c>
      <c r="F632" s="606"/>
      <c r="G632" s="28" t="s">
        <v>124</v>
      </c>
      <c r="H632" s="28" t="s">
        <v>265</v>
      </c>
      <c r="I632" s="29" t="s">
        <v>125</v>
      </c>
      <c r="J632" s="1388" t="s">
        <v>126</v>
      </c>
      <c r="K632" s="1388" t="s">
        <v>127</v>
      </c>
      <c r="L632" s="1374"/>
    </row>
    <row r="633" spans="1:13" s="50" customFormat="1" ht="18.75" customHeight="1" x14ac:dyDescent="0.3">
      <c r="A633" s="1388">
        <v>1</v>
      </c>
      <c r="B633" s="6" t="s">
        <v>83</v>
      </c>
      <c r="C633" s="2" t="s">
        <v>86</v>
      </c>
      <c r="D633" s="3">
        <v>90</v>
      </c>
      <c r="E633" s="3">
        <v>302.39999999999998</v>
      </c>
      <c r="F633" s="606"/>
      <c r="G633" s="1388">
        <v>1</v>
      </c>
      <c r="H633" s="6" t="s">
        <v>83</v>
      </c>
      <c r="I633" s="2" t="s">
        <v>85</v>
      </c>
      <c r="J633" s="3">
        <v>110</v>
      </c>
      <c r="K633" s="3">
        <v>500.08</v>
      </c>
      <c r="L633" s="1379"/>
      <c r="M633" s="25"/>
    </row>
    <row r="634" spans="1:13" s="106" customFormat="1" x14ac:dyDescent="0.3">
      <c r="A634" s="5">
        <v>2</v>
      </c>
      <c r="B634" s="6" t="s">
        <v>346</v>
      </c>
      <c r="C634" s="2" t="s">
        <v>22</v>
      </c>
      <c r="D634" s="3">
        <v>24</v>
      </c>
      <c r="E634" s="3">
        <v>4.5</v>
      </c>
      <c r="F634" s="1269"/>
      <c r="G634" s="5">
        <v>2</v>
      </c>
      <c r="H634" s="6" t="s">
        <v>346</v>
      </c>
      <c r="I634" s="2" t="s">
        <v>22</v>
      </c>
      <c r="J634" s="3">
        <v>24</v>
      </c>
      <c r="K634" s="3">
        <v>4.5</v>
      </c>
      <c r="L634" s="1271"/>
    </row>
    <row r="635" spans="1:13" s="25" customFormat="1" x14ac:dyDescent="0.3">
      <c r="A635" s="5">
        <v>3</v>
      </c>
      <c r="B635" s="6" t="s">
        <v>114</v>
      </c>
      <c r="C635" s="2" t="s">
        <v>2</v>
      </c>
      <c r="D635" s="3">
        <v>6</v>
      </c>
      <c r="E635" s="3">
        <v>28</v>
      </c>
      <c r="F635" s="606">
        <v>161</v>
      </c>
      <c r="G635" s="5">
        <v>3</v>
      </c>
      <c r="H635" s="6" t="s">
        <v>114</v>
      </c>
      <c r="I635" s="2" t="s">
        <v>2</v>
      </c>
      <c r="J635" s="3">
        <v>6</v>
      </c>
      <c r="K635" s="3">
        <v>28</v>
      </c>
      <c r="L635" s="1374"/>
    </row>
    <row r="636" spans="1:13" s="8" customFormat="1" ht="18.75" customHeight="1" x14ac:dyDescent="0.3">
      <c r="A636" s="5">
        <v>4</v>
      </c>
      <c r="B636" s="6" t="s">
        <v>107</v>
      </c>
      <c r="C636" s="2" t="s">
        <v>414</v>
      </c>
      <c r="D636" s="3">
        <v>6.8</v>
      </c>
      <c r="E636" s="3">
        <v>186.4</v>
      </c>
      <c r="F636" s="605">
        <v>270</v>
      </c>
      <c r="G636" s="5">
        <v>4</v>
      </c>
      <c r="H636" s="6" t="s">
        <v>107</v>
      </c>
      <c r="I636" s="2" t="s">
        <v>414</v>
      </c>
      <c r="J636" s="3">
        <v>6.8</v>
      </c>
      <c r="K636" s="3">
        <v>186.4</v>
      </c>
      <c r="L636" s="1374"/>
      <c r="M636" s="25"/>
    </row>
    <row r="637" spans="1:13" s="25" customFormat="1" ht="19.5" customHeight="1" x14ac:dyDescent="0.3">
      <c r="A637" s="5">
        <v>5</v>
      </c>
      <c r="B637" s="6" t="s">
        <v>110</v>
      </c>
      <c r="C637" s="2" t="s">
        <v>5</v>
      </c>
      <c r="D637" s="3">
        <v>120</v>
      </c>
      <c r="E637" s="3">
        <v>93.600000000000009</v>
      </c>
      <c r="F637" s="605"/>
      <c r="G637" s="5">
        <v>5</v>
      </c>
      <c r="H637" s="6" t="s">
        <v>110</v>
      </c>
      <c r="I637" s="2" t="s">
        <v>5</v>
      </c>
      <c r="J637" s="3">
        <v>120</v>
      </c>
      <c r="K637" s="3">
        <v>93.600000000000009</v>
      </c>
      <c r="L637" s="1379" t="s">
        <v>44</v>
      </c>
      <c r="M637" s="25">
        <v>45587</v>
      </c>
    </row>
    <row r="638" spans="1:13" s="25" customFormat="1" x14ac:dyDescent="0.3">
      <c r="A638" s="5"/>
      <c r="B638" s="6"/>
      <c r="C638" s="2"/>
      <c r="D638" s="3"/>
      <c r="E638" s="3"/>
      <c r="F638" s="656"/>
      <c r="G638" s="5"/>
      <c r="H638" s="6"/>
      <c r="I638" s="2"/>
      <c r="J638" s="3"/>
      <c r="K638" s="3"/>
      <c r="L638" s="1374"/>
    </row>
    <row r="639" spans="1:13" s="25" customFormat="1" x14ac:dyDescent="0.3">
      <c r="A639" s="5"/>
      <c r="B639" s="6"/>
      <c r="C639" s="2"/>
      <c r="D639" s="3"/>
      <c r="E639" s="3"/>
      <c r="F639" s="656"/>
      <c r="G639" s="5"/>
      <c r="H639" s="6"/>
      <c r="I639" s="2"/>
      <c r="J639" s="3"/>
      <c r="K639" s="3"/>
      <c r="L639" s="1374"/>
    </row>
    <row r="640" spans="1:13" s="25" customFormat="1" x14ac:dyDescent="0.3">
      <c r="A640" s="5"/>
      <c r="B640" s="6"/>
      <c r="C640" s="2" t="s">
        <v>128</v>
      </c>
      <c r="D640" s="3">
        <f>SUM(D633:D638)</f>
        <v>246.8</v>
      </c>
      <c r="E640" s="3">
        <f>SUM(E633:E638)</f>
        <v>614.9</v>
      </c>
      <c r="F640" s="658">
        <v>587.5</v>
      </c>
      <c r="G640" s="5"/>
      <c r="H640" s="6"/>
      <c r="I640" s="2" t="s">
        <v>128</v>
      </c>
      <c r="J640" s="3">
        <f>SUM(J633:J638)</f>
        <v>266.8</v>
      </c>
      <c r="K640" s="3">
        <f>SUM(K633:K638)</f>
        <v>812.57999999999993</v>
      </c>
      <c r="L640" s="1374"/>
    </row>
    <row r="641" spans="1:13" s="25" customFormat="1" hidden="1" x14ac:dyDescent="0.3">
      <c r="A641" s="5"/>
      <c r="B641" s="6"/>
      <c r="C641" s="2"/>
      <c r="D641" s="3">
        <f>SUM(D634:D639)</f>
        <v>156.80000000000001</v>
      </c>
      <c r="E641" s="3"/>
      <c r="F641" s="656"/>
      <c r="G641" s="5"/>
      <c r="H641" s="6"/>
      <c r="I641" s="2"/>
      <c r="J641" s="3"/>
      <c r="K641" s="3"/>
      <c r="L641" s="1374"/>
    </row>
    <row r="642" spans="1:13" s="25" customFormat="1" hidden="1" x14ac:dyDescent="0.3">
      <c r="A642" s="5">
        <v>1</v>
      </c>
      <c r="B642" s="6" t="s">
        <v>1</v>
      </c>
      <c r="C642" s="2" t="s">
        <v>5</v>
      </c>
      <c r="D642" s="3">
        <f>SUM(D635:D640)</f>
        <v>379.6</v>
      </c>
      <c r="E642" s="3">
        <v>86</v>
      </c>
      <c r="F642" s="656"/>
      <c r="G642" s="5">
        <v>1</v>
      </c>
      <c r="H642" s="6" t="s">
        <v>1</v>
      </c>
      <c r="I642" s="2" t="s">
        <v>5</v>
      </c>
      <c r="J642" s="3">
        <v>200</v>
      </c>
      <c r="K642" s="3">
        <v>86</v>
      </c>
      <c r="L642" s="1374"/>
    </row>
    <row r="643" spans="1:13" s="25" customFormat="1" hidden="1" x14ac:dyDescent="0.3">
      <c r="A643" s="5">
        <v>2</v>
      </c>
      <c r="B643" s="6" t="s">
        <v>238</v>
      </c>
      <c r="C643" s="2" t="s">
        <v>251</v>
      </c>
      <c r="D643" s="3">
        <f t="shared" ref="D643:D652" si="5">SUM(D635:D641)</f>
        <v>536.40000000000009</v>
      </c>
      <c r="E643" s="3">
        <v>114</v>
      </c>
      <c r="F643" s="656"/>
      <c r="G643" s="5">
        <v>2</v>
      </c>
      <c r="H643" s="6" t="s">
        <v>238</v>
      </c>
      <c r="I643" s="2" t="s">
        <v>251</v>
      </c>
      <c r="J643" s="3">
        <v>225</v>
      </c>
      <c r="K643" s="3">
        <v>114</v>
      </c>
      <c r="L643" s="1374"/>
    </row>
    <row r="644" spans="1:13" s="25" customFormat="1" hidden="1" x14ac:dyDescent="0.3">
      <c r="A644" s="5">
        <v>3</v>
      </c>
      <c r="B644" s="6" t="s">
        <v>93</v>
      </c>
      <c r="C644" s="2" t="s">
        <v>5</v>
      </c>
      <c r="D644" s="3">
        <f t="shared" si="5"/>
        <v>910.00000000000011</v>
      </c>
      <c r="E644" s="3">
        <v>94.25</v>
      </c>
      <c r="F644" s="656"/>
      <c r="G644" s="5">
        <v>3</v>
      </c>
      <c r="H644" s="6" t="s">
        <v>93</v>
      </c>
      <c r="I644" s="2" t="s">
        <v>5</v>
      </c>
      <c r="J644" s="3">
        <v>135</v>
      </c>
      <c r="K644" s="3">
        <v>94.25</v>
      </c>
      <c r="L644" s="1374"/>
    </row>
    <row r="645" spans="1:13" s="25" customFormat="1" hidden="1" x14ac:dyDescent="0.3">
      <c r="A645" s="5">
        <v>4</v>
      </c>
      <c r="B645" s="6" t="s">
        <v>253</v>
      </c>
      <c r="C645" s="2" t="s">
        <v>218</v>
      </c>
      <c r="D645" s="3">
        <f t="shared" si="5"/>
        <v>1439.6000000000001</v>
      </c>
      <c r="E645" s="3">
        <v>146.4</v>
      </c>
      <c r="F645" s="656"/>
      <c r="G645" s="5">
        <v>4</v>
      </c>
      <c r="H645" s="6" t="s">
        <v>253</v>
      </c>
      <c r="I645" s="2" t="s">
        <v>218</v>
      </c>
      <c r="J645" s="3">
        <v>125</v>
      </c>
      <c r="K645" s="3">
        <v>146.4</v>
      </c>
      <c r="L645" s="1374"/>
    </row>
    <row r="646" spans="1:13" s="25" customFormat="1" hidden="1" x14ac:dyDescent="0.3">
      <c r="A646" s="5">
        <v>5</v>
      </c>
      <c r="B646" s="6" t="s">
        <v>255</v>
      </c>
      <c r="C646" s="2" t="s">
        <v>218</v>
      </c>
      <c r="D646" s="3">
        <f t="shared" si="5"/>
        <v>2229.6000000000004</v>
      </c>
      <c r="E646" s="3">
        <v>105.16</v>
      </c>
      <c r="F646" s="656"/>
      <c r="G646" s="5">
        <v>5</v>
      </c>
      <c r="H646" s="6" t="s">
        <v>255</v>
      </c>
      <c r="I646" s="2" t="s">
        <v>218</v>
      </c>
      <c r="J646" s="3">
        <v>80</v>
      </c>
      <c r="K646" s="3">
        <v>105.16</v>
      </c>
      <c r="L646" s="1374"/>
    </row>
    <row r="647" spans="1:13" s="25" customFormat="1" hidden="1" x14ac:dyDescent="0.3">
      <c r="A647" s="5">
        <v>6</v>
      </c>
      <c r="B647" s="6" t="s">
        <v>252</v>
      </c>
      <c r="C647" s="2" t="s">
        <v>251</v>
      </c>
      <c r="D647" s="3">
        <f t="shared" si="5"/>
        <v>3669.2000000000007</v>
      </c>
      <c r="E647" s="3">
        <v>142</v>
      </c>
      <c r="F647" s="656"/>
      <c r="G647" s="5">
        <v>6</v>
      </c>
      <c r="H647" s="6" t="s">
        <v>252</v>
      </c>
      <c r="I647" s="2" t="s">
        <v>251</v>
      </c>
      <c r="J647" s="3">
        <v>105</v>
      </c>
      <c r="K647" s="3">
        <v>142</v>
      </c>
      <c r="L647" s="1374"/>
    </row>
    <row r="648" spans="1:13" s="25" customFormat="1" hidden="1" x14ac:dyDescent="0.3">
      <c r="A648" s="5">
        <v>7</v>
      </c>
      <c r="B648" s="6" t="s">
        <v>254</v>
      </c>
      <c r="C648" s="2" t="s">
        <v>218</v>
      </c>
      <c r="D648" s="3">
        <f t="shared" si="5"/>
        <v>5898.8000000000011</v>
      </c>
      <c r="E648" s="3">
        <v>144</v>
      </c>
      <c r="F648" s="656"/>
      <c r="G648" s="5">
        <v>7</v>
      </c>
      <c r="H648" s="6" t="s">
        <v>254</v>
      </c>
      <c r="I648" s="2" t="s">
        <v>218</v>
      </c>
      <c r="J648" s="3">
        <v>120</v>
      </c>
      <c r="K648" s="3">
        <v>144</v>
      </c>
      <c r="L648" s="1374"/>
    </row>
    <row r="649" spans="1:13" s="25" customFormat="1" hidden="1" x14ac:dyDescent="0.3">
      <c r="A649" s="5">
        <v>8</v>
      </c>
      <c r="B649" s="6" t="s">
        <v>31</v>
      </c>
      <c r="C649" s="2" t="s">
        <v>5</v>
      </c>
      <c r="D649" s="3">
        <f t="shared" si="5"/>
        <v>9321.2000000000007</v>
      </c>
      <c r="E649" s="3">
        <v>88</v>
      </c>
      <c r="F649" s="656"/>
      <c r="G649" s="5">
        <v>8</v>
      </c>
      <c r="H649" s="6" t="s">
        <v>31</v>
      </c>
      <c r="I649" s="2" t="s">
        <v>5</v>
      </c>
      <c r="J649" s="3">
        <v>55</v>
      </c>
      <c r="K649" s="3">
        <v>88</v>
      </c>
      <c r="L649" s="1374"/>
    </row>
    <row r="650" spans="1:13" s="50" customFormat="1" hidden="1" x14ac:dyDescent="0.3">
      <c r="A650" s="1388"/>
      <c r="B650" s="1"/>
      <c r="C650" s="1388"/>
      <c r="D650" s="3">
        <f t="shared" si="5"/>
        <v>15063.200000000003</v>
      </c>
      <c r="E650" s="7"/>
      <c r="F650" s="657"/>
      <c r="G650" s="1388"/>
      <c r="H650" s="1"/>
      <c r="I650" s="1388"/>
      <c r="J650" s="7"/>
      <c r="K650" s="7"/>
      <c r="L650" s="1377"/>
      <c r="M650" s="25"/>
    </row>
    <row r="651" spans="1:13" s="25" customFormat="1" hidden="1" x14ac:dyDescent="0.3">
      <c r="A651" s="5"/>
      <c r="B651" s="6"/>
      <c r="C651" s="2" t="s">
        <v>128</v>
      </c>
      <c r="D651" s="3">
        <f t="shared" si="5"/>
        <v>24004.800000000003</v>
      </c>
      <c r="E651" s="3">
        <v>919.81</v>
      </c>
      <c r="F651" s="656"/>
      <c r="G651" s="5"/>
      <c r="H651" s="6"/>
      <c r="I651" s="2" t="s">
        <v>128</v>
      </c>
      <c r="J651" s="3">
        <v>1045</v>
      </c>
      <c r="K651" s="3">
        <v>919.81</v>
      </c>
      <c r="L651" s="1374"/>
    </row>
    <row r="652" spans="1:13" s="25" customFormat="1" hidden="1" x14ac:dyDescent="0.3">
      <c r="A652" s="5"/>
      <c r="B652" s="6"/>
      <c r="C652" s="2"/>
      <c r="D652" s="3">
        <f t="shared" si="5"/>
        <v>38531.600000000006</v>
      </c>
      <c r="E652" s="3"/>
      <c r="F652" s="656"/>
      <c r="G652" s="5"/>
      <c r="H652" s="6"/>
      <c r="I652" s="2"/>
      <c r="J652" s="3"/>
      <c r="K652" s="3"/>
      <c r="L652" s="1374"/>
    </row>
    <row r="653" spans="1:13" s="25" customFormat="1" x14ac:dyDescent="0.3">
      <c r="A653" s="5"/>
      <c r="B653" s="6"/>
      <c r="C653" s="2"/>
      <c r="D653" s="3"/>
      <c r="E653" s="3"/>
      <c r="F653" s="678">
        <f>F640-E640</f>
        <v>-27.399999999999977</v>
      </c>
      <c r="G653" s="5"/>
      <c r="H653" s="6"/>
      <c r="I653" s="2"/>
      <c r="J653" s="3"/>
      <c r="K653" s="3"/>
      <c r="L653" s="1374"/>
    </row>
    <row r="654" spans="1:13" s="25" customFormat="1" x14ac:dyDescent="0.3">
      <c r="A654" s="5"/>
      <c r="B654" s="6"/>
      <c r="C654" s="2"/>
      <c r="D654" s="3"/>
      <c r="E654" s="3"/>
      <c r="F654" s="656"/>
      <c r="G654" s="5"/>
      <c r="H654" s="6"/>
      <c r="I654" s="2"/>
      <c r="J654" s="3"/>
      <c r="K654" s="3"/>
      <c r="L654" s="1374"/>
    </row>
    <row r="655" spans="1:13" s="25" customFormat="1" x14ac:dyDescent="0.3">
      <c r="A655" s="28" t="s">
        <v>124</v>
      </c>
      <c r="B655" s="3" t="s">
        <v>259</v>
      </c>
      <c r="C655" s="2" t="s">
        <v>125</v>
      </c>
      <c r="D655" s="3" t="s">
        <v>126</v>
      </c>
      <c r="E655" s="3" t="s">
        <v>127</v>
      </c>
      <c r="F655" s="656"/>
      <c r="G655" s="28" t="s">
        <v>124</v>
      </c>
      <c r="H655" s="3" t="s">
        <v>247</v>
      </c>
      <c r="I655" s="2" t="s">
        <v>125</v>
      </c>
      <c r="J655" s="3" t="s">
        <v>126</v>
      </c>
      <c r="K655" s="3" t="s">
        <v>127</v>
      </c>
      <c r="L655" s="1374"/>
    </row>
    <row r="656" spans="1:13" s="8" customFormat="1" x14ac:dyDescent="0.3">
      <c r="A656" s="5">
        <v>1</v>
      </c>
      <c r="B656" s="6" t="s">
        <v>91</v>
      </c>
      <c r="C656" s="2" t="s">
        <v>92</v>
      </c>
      <c r="D656" s="3">
        <v>70</v>
      </c>
      <c r="E656" s="3">
        <v>122</v>
      </c>
      <c r="F656" s="605"/>
      <c r="G656" s="5">
        <v>1</v>
      </c>
      <c r="H656" s="6" t="s">
        <v>91</v>
      </c>
      <c r="I656" s="2" t="s">
        <v>92</v>
      </c>
      <c r="J656" s="3">
        <v>70</v>
      </c>
      <c r="K656" s="3">
        <v>122</v>
      </c>
      <c r="L656" s="1379"/>
      <c r="M656" s="25"/>
    </row>
    <row r="657" spans="1:13" s="25" customFormat="1" ht="19.5" customHeight="1" x14ac:dyDescent="0.3">
      <c r="A657" s="5">
        <v>2</v>
      </c>
      <c r="B657" s="6" t="s">
        <v>30</v>
      </c>
      <c r="C657" s="2" t="s">
        <v>28</v>
      </c>
      <c r="D657" s="3">
        <v>65</v>
      </c>
      <c r="E657" s="3">
        <v>222</v>
      </c>
      <c r="F657" s="490"/>
      <c r="G657" s="5">
        <v>2</v>
      </c>
      <c r="H657" s="6" t="s">
        <v>30</v>
      </c>
      <c r="I657" s="2" t="s">
        <v>7</v>
      </c>
      <c r="J657" s="3">
        <v>85</v>
      </c>
      <c r="K657" s="3">
        <v>333</v>
      </c>
      <c r="L657" s="1374">
        <v>45587</v>
      </c>
    </row>
    <row r="658" spans="1:13" s="50" customFormat="1" x14ac:dyDescent="0.3">
      <c r="A658" s="1388">
        <v>3</v>
      </c>
      <c r="B658" s="6" t="s">
        <v>43</v>
      </c>
      <c r="C658" s="2" t="s">
        <v>17</v>
      </c>
      <c r="D658" s="3">
        <v>41</v>
      </c>
      <c r="E658" s="3">
        <v>242.70999999999998</v>
      </c>
      <c r="F658" s="605"/>
      <c r="G658" s="1388">
        <v>3</v>
      </c>
      <c r="H658" s="6" t="s">
        <v>43</v>
      </c>
      <c r="I658" s="2" t="s">
        <v>44</v>
      </c>
      <c r="J658" s="3">
        <v>50</v>
      </c>
      <c r="K658" s="3">
        <v>298.71999999999997</v>
      </c>
      <c r="L658" s="1377">
        <v>45551</v>
      </c>
      <c r="M658" s="25"/>
    </row>
    <row r="659" spans="1:13" s="50" customFormat="1" x14ac:dyDescent="0.3">
      <c r="A659" s="5">
        <v>4</v>
      </c>
      <c r="B659" s="6" t="s">
        <v>346</v>
      </c>
      <c r="C659" s="2" t="s">
        <v>22</v>
      </c>
      <c r="D659" s="3">
        <v>24</v>
      </c>
      <c r="E659" s="3">
        <v>4.5</v>
      </c>
      <c r="F659" s="605"/>
      <c r="G659" s="5">
        <v>4</v>
      </c>
      <c r="H659" s="6" t="s">
        <v>346</v>
      </c>
      <c r="I659" s="2" t="s">
        <v>22</v>
      </c>
      <c r="J659" s="3">
        <v>24</v>
      </c>
      <c r="K659" s="3">
        <v>4.5</v>
      </c>
      <c r="L659" s="1379"/>
      <c r="M659" s="25"/>
    </row>
    <row r="660" spans="1:13" s="25" customFormat="1" ht="19.5" customHeight="1" x14ac:dyDescent="0.3">
      <c r="A660" s="5">
        <v>5</v>
      </c>
      <c r="B660" s="6" t="s">
        <v>144</v>
      </c>
      <c r="C660" s="2" t="s">
        <v>2</v>
      </c>
      <c r="D660" s="3">
        <v>18</v>
      </c>
      <c r="E660" s="3">
        <v>88</v>
      </c>
      <c r="F660" s="656"/>
      <c r="G660" s="5">
        <v>5</v>
      </c>
      <c r="H660" s="6" t="s">
        <v>144</v>
      </c>
      <c r="I660" s="2" t="s">
        <v>2</v>
      </c>
      <c r="J660" s="3">
        <v>18</v>
      </c>
      <c r="K660" s="3">
        <v>88</v>
      </c>
      <c r="L660" s="1374"/>
    </row>
    <row r="661" spans="1:13" s="50" customFormat="1" x14ac:dyDescent="0.3">
      <c r="A661" s="5">
        <v>6</v>
      </c>
      <c r="B661" s="6" t="s">
        <v>107</v>
      </c>
      <c r="C661" s="2" t="s">
        <v>14</v>
      </c>
      <c r="D661" s="3">
        <v>3.4</v>
      </c>
      <c r="E661" s="3">
        <v>93.2</v>
      </c>
      <c r="F661" s="605"/>
      <c r="G661" s="5">
        <v>6</v>
      </c>
      <c r="H661" s="6" t="s">
        <v>107</v>
      </c>
      <c r="I661" s="2" t="s">
        <v>14</v>
      </c>
      <c r="J661" s="3">
        <v>3.4</v>
      </c>
      <c r="K661" s="3">
        <v>93.2</v>
      </c>
      <c r="L661" s="1379"/>
      <c r="M661" s="25"/>
    </row>
    <row r="662" spans="1:13" s="25" customFormat="1" ht="19.5" customHeight="1" x14ac:dyDescent="0.3">
      <c r="A662" s="5">
        <v>7</v>
      </c>
      <c r="B662" s="6" t="s">
        <v>108</v>
      </c>
      <c r="C662" s="2" t="s">
        <v>65</v>
      </c>
      <c r="D662" s="3">
        <v>1.2</v>
      </c>
      <c r="E662" s="3">
        <v>21.5</v>
      </c>
      <c r="F662" s="656"/>
      <c r="G662" s="5">
        <v>7</v>
      </c>
      <c r="H662" s="6" t="s">
        <v>108</v>
      </c>
      <c r="I662" s="2" t="s">
        <v>65</v>
      </c>
      <c r="J662" s="3">
        <v>1.2</v>
      </c>
      <c r="K662" s="3">
        <v>21.5</v>
      </c>
      <c r="L662" s="1374"/>
    </row>
    <row r="663" spans="1:13" s="25" customFormat="1" x14ac:dyDescent="0.3">
      <c r="A663" s="1388"/>
      <c r="B663" s="6"/>
      <c r="C663" s="2"/>
      <c r="D663" s="3"/>
      <c r="E663" s="3"/>
      <c r="F663" s="656"/>
      <c r="G663" s="1388"/>
      <c r="H663" s="6"/>
      <c r="I663" s="2"/>
      <c r="J663" s="3"/>
      <c r="K663" s="3"/>
      <c r="L663" s="1374"/>
    </row>
    <row r="664" spans="1:13" s="50" customFormat="1" x14ac:dyDescent="0.3">
      <c r="A664" s="5"/>
      <c r="B664" s="6"/>
      <c r="C664" s="2"/>
      <c r="D664" s="3"/>
      <c r="E664" s="3"/>
      <c r="F664" s="657"/>
      <c r="G664" s="5"/>
      <c r="H664" s="6"/>
      <c r="I664" s="2"/>
      <c r="J664" s="3"/>
      <c r="K664" s="3"/>
      <c r="L664" s="1377"/>
      <c r="M664" s="25"/>
    </row>
    <row r="665" spans="1:13" s="25" customFormat="1" x14ac:dyDescent="0.3">
      <c r="A665" s="1388"/>
      <c r="B665" s="6"/>
      <c r="C665" s="2" t="s">
        <v>128</v>
      </c>
      <c r="D665" s="3">
        <f>SUM(D656:D664)</f>
        <v>222.6</v>
      </c>
      <c r="E665" s="3">
        <f>SUM(E656:E664)</f>
        <v>793.91000000000008</v>
      </c>
      <c r="F665" s="658">
        <v>822.5</v>
      </c>
      <c r="G665" s="1388"/>
      <c r="H665" s="6"/>
      <c r="I665" s="2" t="s">
        <v>128</v>
      </c>
      <c r="J665" s="3">
        <f>SUM(J656:J664)</f>
        <v>251.6</v>
      </c>
      <c r="K665" s="3">
        <f>SUM(K656:K664)</f>
        <v>960.92000000000007</v>
      </c>
      <c r="L665" s="1374"/>
    </row>
    <row r="666" spans="1:13" s="25" customFormat="1" x14ac:dyDescent="0.3">
      <c r="A666" s="5"/>
      <c r="B666" s="6"/>
      <c r="C666" s="2"/>
      <c r="D666" s="3"/>
      <c r="E666" s="3"/>
      <c r="F666" s="678">
        <f>F665-E665</f>
        <v>28.589999999999918</v>
      </c>
      <c r="G666" s="5"/>
      <c r="H666" s="6"/>
      <c r="I666" s="2"/>
      <c r="J666" s="3"/>
      <c r="K666" s="3"/>
      <c r="L666" s="1374"/>
    </row>
    <row r="667" spans="1:13" s="25" customFormat="1" x14ac:dyDescent="0.3">
      <c r="A667" s="5"/>
      <c r="B667" s="6"/>
      <c r="C667" s="2"/>
      <c r="D667" s="3"/>
      <c r="E667" s="3"/>
      <c r="F667" s="656"/>
      <c r="G667" s="5"/>
      <c r="H667" s="6"/>
      <c r="I667" s="2"/>
      <c r="J667" s="3"/>
      <c r="K667" s="3"/>
      <c r="L667" s="1374"/>
    </row>
    <row r="668" spans="1:13" s="25" customFormat="1" x14ac:dyDescent="0.3">
      <c r="A668" s="1388"/>
      <c r="B668" s="6"/>
      <c r="C668" s="2" t="s">
        <v>136</v>
      </c>
      <c r="D668" s="3">
        <f>+D665+D640</f>
        <v>469.4</v>
      </c>
      <c r="E668" s="3">
        <f>+E665+E640</f>
        <v>1408.81</v>
      </c>
      <c r="F668" s="659"/>
      <c r="G668" s="3"/>
      <c r="H668" s="3"/>
      <c r="I668" s="3" t="s">
        <v>136</v>
      </c>
      <c r="J668" s="3">
        <f>+J665+J640</f>
        <v>518.4</v>
      </c>
      <c r="K668" s="3">
        <f>+K665+K640</f>
        <v>1773.5</v>
      </c>
      <c r="L668" s="1374"/>
    </row>
    <row r="669" spans="1:13" s="25" customFormat="1" x14ac:dyDescent="0.3">
      <c r="A669" s="461"/>
      <c r="B669" s="36"/>
      <c r="C669" s="462"/>
      <c r="D669" s="463"/>
      <c r="E669" s="463"/>
      <c r="F669" s="659"/>
      <c r="G669" s="463"/>
      <c r="H669" s="463"/>
      <c r="I669" s="463"/>
      <c r="J669" s="463"/>
      <c r="K669" s="463"/>
      <c r="L669" s="1374"/>
    </row>
    <row r="670" spans="1:13" s="25" customFormat="1" x14ac:dyDescent="0.3">
      <c r="A670" s="461"/>
      <c r="B670" s="36"/>
      <c r="C670" s="462"/>
      <c r="D670" s="463"/>
      <c r="E670" s="463"/>
      <c r="F670" s="659"/>
      <c r="G670" s="463"/>
      <c r="H670" s="463"/>
      <c r="I670" s="463"/>
      <c r="J670" s="463"/>
      <c r="K670" s="463"/>
      <c r="L670" s="1374"/>
    </row>
    <row r="671" spans="1:13" s="25" customFormat="1" x14ac:dyDescent="0.3">
      <c r="A671" s="461"/>
      <c r="B671" s="461"/>
      <c r="C671" s="461"/>
      <c r="D671" s="461"/>
      <c r="E671" s="461"/>
      <c r="F671" s="660"/>
      <c r="G671" s="36"/>
      <c r="H671" s="463"/>
      <c r="I671" s="463"/>
      <c r="J671" s="463"/>
      <c r="K671" s="463"/>
      <c r="L671" s="1374"/>
    </row>
    <row r="672" spans="1:13" s="25" customFormat="1" x14ac:dyDescent="0.3">
      <c r="A672" s="461"/>
      <c r="B672" s="36"/>
      <c r="C672" s="462"/>
      <c r="D672" s="463"/>
      <c r="E672" s="463"/>
      <c r="F672" s="659"/>
      <c r="G672" s="463"/>
      <c r="H672" s="463"/>
      <c r="I672" s="463"/>
      <c r="J672" s="463"/>
      <c r="K672" s="463"/>
      <c r="L672" s="1374"/>
    </row>
    <row r="673" spans="1:12" s="25" customFormat="1" ht="18.75" customHeight="1" x14ac:dyDescent="0.3">
      <c r="B673" s="37" t="s">
        <v>130</v>
      </c>
      <c r="D673" s="94" t="s">
        <v>131</v>
      </c>
      <c r="E673" s="20"/>
      <c r="F673" s="606"/>
      <c r="H673" s="37" t="s">
        <v>130</v>
      </c>
      <c r="J673" s="94" t="s">
        <v>131</v>
      </c>
      <c r="K673" s="20"/>
      <c r="L673" s="1374"/>
    </row>
    <row r="674" spans="1:12" s="25" customFormat="1" ht="51.75" customHeight="1" x14ac:dyDescent="0.3">
      <c r="B674" s="38" t="s">
        <v>132</v>
      </c>
      <c r="D674" s="38" t="s">
        <v>140</v>
      </c>
      <c r="E674" s="39"/>
      <c r="F674" s="606"/>
      <c r="H674" s="38" t="s">
        <v>139</v>
      </c>
      <c r="J674" s="38" t="s">
        <v>140</v>
      </c>
      <c r="K674" s="39"/>
      <c r="L674" s="1374"/>
    </row>
    <row r="675" spans="1:12" s="25" customFormat="1" ht="22.5" customHeight="1" x14ac:dyDescent="0.3">
      <c r="B675" s="38"/>
      <c r="D675" s="38"/>
      <c r="E675" s="39"/>
      <c r="F675" s="606"/>
      <c r="H675" s="38"/>
      <c r="J675" s="38"/>
      <c r="K675" s="39"/>
      <c r="L675" s="1374"/>
    </row>
    <row r="676" spans="1:12" x14ac:dyDescent="0.3">
      <c r="A676" s="419"/>
      <c r="B676" s="456"/>
      <c r="C676" s="456"/>
      <c r="D676" s="456"/>
      <c r="E676" s="456"/>
      <c r="F676" s="1024"/>
      <c r="G676" s="419"/>
      <c r="H676" s="456"/>
      <c r="I676" s="456"/>
      <c r="J676" s="456"/>
      <c r="K676" s="456"/>
    </row>
    <row r="677" spans="1:12" s="25" customFormat="1" x14ac:dyDescent="0.3">
      <c r="B677" s="20"/>
      <c r="C677" s="20"/>
      <c r="D677" s="20"/>
      <c r="E677" s="20"/>
      <c r="F677" s="656"/>
      <c r="H677" s="20"/>
      <c r="I677" s="20"/>
      <c r="J677" s="20"/>
      <c r="K677" s="20"/>
      <c r="L677" s="1374"/>
    </row>
    <row r="678" spans="1:12" s="25" customFormat="1" ht="18.75" customHeight="1" x14ac:dyDescent="0.3">
      <c r="B678" s="22" t="s">
        <v>115</v>
      </c>
      <c r="C678" s="20"/>
      <c r="D678" s="20"/>
      <c r="E678" s="20"/>
      <c r="F678" s="656"/>
      <c r="H678" s="22" t="s">
        <v>115</v>
      </c>
      <c r="I678" s="20"/>
      <c r="J678" s="20"/>
      <c r="K678" s="20"/>
      <c r="L678" s="1374"/>
    </row>
    <row r="679" spans="1:12" s="25" customFormat="1" ht="18.75" customHeight="1" x14ac:dyDescent="0.3">
      <c r="B679" s="22" t="s">
        <v>137</v>
      </c>
      <c r="C679" s="20"/>
      <c r="D679" s="20"/>
      <c r="E679" s="20"/>
      <c r="F679" s="606"/>
      <c r="H679" s="22" t="s">
        <v>138</v>
      </c>
      <c r="I679" s="20"/>
      <c r="J679" s="20"/>
      <c r="K679" s="20"/>
      <c r="L679" s="1374"/>
    </row>
    <row r="680" spans="1:12" s="25" customFormat="1" ht="18.75" customHeight="1" x14ac:dyDescent="0.3">
      <c r="B680" s="20"/>
      <c r="C680" s="20"/>
      <c r="D680" s="20"/>
      <c r="E680" s="20"/>
      <c r="F680" s="606"/>
      <c r="H680" s="20"/>
      <c r="I680" s="20"/>
      <c r="J680" s="20"/>
      <c r="K680" s="20"/>
      <c r="L680" s="1374"/>
    </row>
    <row r="681" spans="1:12" s="25" customFormat="1" ht="18.75" customHeight="1" x14ac:dyDescent="0.3">
      <c r="B681" s="20"/>
      <c r="C681" s="20"/>
      <c r="E681" s="603" t="s">
        <v>116</v>
      </c>
      <c r="F681" s="606"/>
      <c r="H681" s="20"/>
      <c r="I681" s="20"/>
      <c r="K681" s="603" t="s">
        <v>116</v>
      </c>
      <c r="L681" s="1380"/>
    </row>
    <row r="682" spans="1:12" s="25" customFormat="1" ht="18.75" customHeight="1" x14ac:dyDescent="0.3">
      <c r="B682" s="20"/>
      <c r="C682" s="20"/>
      <c r="E682" s="603" t="s">
        <v>134</v>
      </c>
      <c r="F682" s="606"/>
      <c r="H682" s="20"/>
      <c r="I682" s="20"/>
      <c r="K682" s="603" t="s">
        <v>134</v>
      </c>
      <c r="L682" s="1380"/>
    </row>
    <row r="683" spans="1:12" s="25" customFormat="1" ht="18.75" customHeight="1" x14ac:dyDescent="0.3">
      <c r="B683" s="20"/>
      <c r="C683" s="20"/>
      <c r="E683" s="603" t="s">
        <v>117</v>
      </c>
      <c r="F683" s="606"/>
      <c r="H683" s="20"/>
      <c r="I683" s="20"/>
      <c r="K683" s="603" t="s">
        <v>117</v>
      </c>
      <c r="L683" s="1380"/>
    </row>
    <row r="684" spans="1:12" s="25" customFormat="1" ht="18.75" customHeight="1" x14ac:dyDescent="0.3">
      <c r="B684" s="20"/>
      <c r="C684" s="20"/>
      <c r="E684" s="603" t="s">
        <v>417</v>
      </c>
      <c r="F684" s="606"/>
      <c r="H684" s="20"/>
      <c r="I684" s="20"/>
      <c r="K684" s="603" t="s">
        <v>417</v>
      </c>
      <c r="L684" s="1380"/>
    </row>
    <row r="685" spans="1:12" s="25" customFormat="1" ht="18.75" customHeight="1" x14ac:dyDescent="0.3">
      <c r="B685" s="20"/>
      <c r="C685" s="20"/>
      <c r="D685" s="20"/>
      <c r="E685" s="20"/>
      <c r="F685" s="656"/>
      <c r="H685" s="20"/>
      <c r="I685" s="20"/>
      <c r="J685" s="20"/>
      <c r="K685" s="20"/>
      <c r="L685" s="1374"/>
    </row>
    <row r="686" spans="1:12" s="25" customFormat="1" ht="18.75" customHeight="1" x14ac:dyDescent="0.3">
      <c r="B686" s="20"/>
      <c r="C686" s="20"/>
      <c r="D686" s="20"/>
      <c r="E686" s="20"/>
      <c r="F686" s="656"/>
      <c r="H686" s="20"/>
      <c r="I686" s="20"/>
      <c r="J686" s="20"/>
      <c r="K686" s="20"/>
      <c r="L686" s="1374"/>
    </row>
    <row r="687" spans="1:12" s="25" customFormat="1" ht="18.75" customHeight="1" x14ac:dyDescent="0.3">
      <c r="B687" s="20"/>
      <c r="C687" s="20"/>
      <c r="D687" s="20"/>
      <c r="E687" s="20"/>
      <c r="F687" s="656"/>
      <c r="H687" s="20"/>
      <c r="I687" s="20"/>
      <c r="J687" s="20"/>
      <c r="K687" s="20"/>
      <c r="L687" s="1374"/>
    </row>
    <row r="688" spans="1:12" s="25" customFormat="1" ht="18.75" customHeight="1" x14ac:dyDescent="0.3">
      <c r="B688" s="1612" t="s">
        <v>119</v>
      </c>
      <c r="C688" s="1612"/>
      <c r="D688" s="1612"/>
      <c r="E688" s="26"/>
      <c r="F688" s="606"/>
      <c r="H688" s="1612" t="s">
        <v>119</v>
      </c>
      <c r="I688" s="1612"/>
      <c r="J688" s="1612"/>
      <c r="K688" s="26"/>
      <c r="L688" s="1374"/>
    </row>
    <row r="689" spans="1:13" s="25" customFormat="1" ht="18.75" customHeight="1" x14ac:dyDescent="0.3">
      <c r="B689" s="1610">
        <v>45589</v>
      </c>
      <c r="C689" s="1610"/>
      <c r="D689" s="1610"/>
      <c r="E689" s="27"/>
      <c r="F689" s="606"/>
      <c r="H689" s="1610">
        <f>B689</f>
        <v>45589</v>
      </c>
      <c r="I689" s="1610"/>
      <c r="J689" s="1610"/>
      <c r="K689" s="27"/>
      <c r="L689" s="1374"/>
    </row>
    <row r="690" spans="1:13" s="25" customFormat="1" ht="18.75" customHeight="1" x14ac:dyDescent="0.3">
      <c r="B690" s="20"/>
      <c r="C690" s="20"/>
      <c r="D690" s="20"/>
      <c r="E690" s="27"/>
      <c r="F690" s="606"/>
      <c r="H690" s="20"/>
      <c r="I690" s="20"/>
      <c r="J690" s="20"/>
      <c r="K690" s="27"/>
      <c r="L690" s="1374"/>
    </row>
    <row r="691" spans="1:13" s="25" customFormat="1" ht="18.75" customHeight="1" x14ac:dyDescent="0.3">
      <c r="B691" s="1389"/>
      <c r="C691" s="20"/>
      <c r="D691" s="20"/>
      <c r="E691" s="27"/>
      <c r="F691" s="606"/>
      <c r="H691" s="1389"/>
      <c r="I691" s="20"/>
      <c r="J691" s="20"/>
      <c r="K691" s="27"/>
      <c r="L691" s="1374"/>
    </row>
    <row r="692" spans="1:13" s="25" customFormat="1" ht="18.75" customHeight="1" x14ac:dyDescent="0.3">
      <c r="A692" s="28" t="s">
        <v>120</v>
      </c>
      <c r="B692" s="29" t="s">
        <v>121</v>
      </c>
      <c r="C692" s="1611" t="s">
        <v>122</v>
      </c>
      <c r="D692" s="1611"/>
      <c r="E692" s="1611"/>
      <c r="F692" s="606"/>
      <c r="G692" s="28" t="s">
        <v>120</v>
      </c>
      <c r="H692" s="29" t="s">
        <v>121</v>
      </c>
      <c r="I692" s="1611" t="s">
        <v>123</v>
      </c>
      <c r="J692" s="1611"/>
      <c r="K692" s="1611"/>
      <c r="L692" s="1374"/>
    </row>
    <row r="693" spans="1:13" s="25" customFormat="1" ht="18.75" customHeight="1" x14ac:dyDescent="0.3">
      <c r="A693" s="28" t="s">
        <v>124</v>
      </c>
      <c r="B693" s="28" t="s">
        <v>265</v>
      </c>
      <c r="C693" s="29" t="s">
        <v>125</v>
      </c>
      <c r="D693" s="1388" t="s">
        <v>126</v>
      </c>
      <c r="E693" s="1388" t="s">
        <v>127</v>
      </c>
      <c r="F693" s="606"/>
      <c r="G693" s="28" t="s">
        <v>124</v>
      </c>
      <c r="H693" s="28" t="s">
        <v>265</v>
      </c>
      <c r="I693" s="29" t="s">
        <v>125</v>
      </c>
      <c r="J693" s="1388" t="s">
        <v>126</v>
      </c>
      <c r="K693" s="1388" t="s">
        <v>127</v>
      </c>
      <c r="L693" s="1374"/>
    </row>
    <row r="694" spans="1:13" s="50" customFormat="1" ht="18.75" customHeight="1" x14ac:dyDescent="0.3">
      <c r="A694" s="1388" t="s">
        <v>8</v>
      </c>
      <c r="B694" s="6" t="s">
        <v>94</v>
      </c>
      <c r="C694" s="2" t="s">
        <v>5</v>
      </c>
      <c r="D694" s="3">
        <v>60</v>
      </c>
      <c r="E694" s="3">
        <v>177.1</v>
      </c>
      <c r="F694" s="681"/>
      <c r="G694" s="1388" t="s">
        <v>8</v>
      </c>
      <c r="H694" s="6" t="s">
        <v>94</v>
      </c>
      <c r="I694" s="2" t="s">
        <v>5</v>
      </c>
      <c r="J694" s="3">
        <v>60</v>
      </c>
      <c r="K694" s="3">
        <v>177.1</v>
      </c>
      <c r="L694" s="1379" t="s">
        <v>481</v>
      </c>
      <c r="M694" s="25"/>
    </row>
    <row r="695" spans="1:13" s="50" customFormat="1" x14ac:dyDescent="0.3">
      <c r="A695" s="1388" t="s">
        <v>3</v>
      </c>
      <c r="B695" s="6" t="s">
        <v>43</v>
      </c>
      <c r="C695" s="2" t="s">
        <v>17</v>
      </c>
      <c r="D695" s="3">
        <v>41</v>
      </c>
      <c r="E695" s="3">
        <v>242.70999999999998</v>
      </c>
      <c r="F695" s="606"/>
      <c r="G695" s="1388" t="s">
        <v>3</v>
      </c>
      <c r="H695" s="6" t="s">
        <v>43</v>
      </c>
      <c r="I695" s="2" t="s">
        <v>44</v>
      </c>
      <c r="J695" s="3">
        <v>50</v>
      </c>
      <c r="K695" s="3">
        <v>298.71999999999997</v>
      </c>
      <c r="L695" s="1379">
        <v>45551</v>
      </c>
      <c r="M695" s="25"/>
    </row>
    <row r="696" spans="1:13" s="25" customFormat="1" x14ac:dyDescent="0.3">
      <c r="A696" s="1388" t="s">
        <v>0</v>
      </c>
      <c r="B696" s="6" t="s">
        <v>346</v>
      </c>
      <c r="C696" s="2" t="s">
        <v>22</v>
      </c>
      <c r="D696" s="3">
        <v>24</v>
      </c>
      <c r="E696" s="3">
        <v>4.5</v>
      </c>
      <c r="F696" s="605"/>
      <c r="G696" s="1388" t="s">
        <v>0</v>
      </c>
      <c r="H696" s="6" t="s">
        <v>346</v>
      </c>
      <c r="I696" s="2" t="s">
        <v>22</v>
      </c>
      <c r="J696" s="3">
        <v>24</v>
      </c>
      <c r="K696" s="3">
        <v>4.5</v>
      </c>
      <c r="L696" s="788"/>
    </row>
    <row r="697" spans="1:13" s="25" customFormat="1" x14ac:dyDescent="0.3">
      <c r="A697" s="1388" t="s">
        <v>77</v>
      </c>
      <c r="B697" s="6" t="s">
        <v>114</v>
      </c>
      <c r="C697" s="2" t="s">
        <v>2</v>
      </c>
      <c r="D697" s="3">
        <v>6</v>
      </c>
      <c r="E697" s="3">
        <v>28</v>
      </c>
      <c r="F697" s="606"/>
      <c r="G697" s="1388" t="s">
        <v>77</v>
      </c>
      <c r="H697" s="6" t="s">
        <v>114</v>
      </c>
      <c r="I697" s="2" t="s">
        <v>2</v>
      </c>
      <c r="J697" s="3">
        <v>6</v>
      </c>
      <c r="K697" s="3">
        <v>28</v>
      </c>
      <c r="L697" s="1374"/>
    </row>
    <row r="698" spans="1:13" s="8" customFormat="1" ht="18.75" customHeight="1" x14ac:dyDescent="0.3">
      <c r="A698" s="1388" t="s">
        <v>23</v>
      </c>
      <c r="B698" s="6" t="s">
        <v>107</v>
      </c>
      <c r="C698" s="2" t="s">
        <v>14</v>
      </c>
      <c r="D698" s="3">
        <v>3.4</v>
      </c>
      <c r="E698" s="3">
        <v>93.2</v>
      </c>
      <c r="F698" s="605"/>
      <c r="G698" s="1388" t="s">
        <v>23</v>
      </c>
      <c r="H698" s="6" t="s">
        <v>107</v>
      </c>
      <c r="I698" s="2" t="s">
        <v>14</v>
      </c>
      <c r="J698" s="3">
        <v>3.4</v>
      </c>
      <c r="K698" s="3">
        <v>93.2</v>
      </c>
      <c r="L698" s="1374"/>
      <c r="M698" s="25"/>
    </row>
    <row r="699" spans="1:13" s="25" customFormat="1" ht="19.5" customHeight="1" x14ac:dyDescent="0.3">
      <c r="A699" s="1388" t="s">
        <v>23</v>
      </c>
      <c r="B699" s="6" t="s">
        <v>93</v>
      </c>
      <c r="C699" s="2" t="s">
        <v>2</v>
      </c>
      <c r="D699" s="3">
        <v>60</v>
      </c>
      <c r="E699" s="3">
        <v>92</v>
      </c>
      <c r="F699" s="605"/>
      <c r="G699" s="1388" t="s">
        <v>23</v>
      </c>
      <c r="H699" s="6" t="s">
        <v>93</v>
      </c>
      <c r="I699" s="2" t="s">
        <v>2</v>
      </c>
      <c r="J699" s="3">
        <v>60</v>
      </c>
      <c r="K699" s="3">
        <v>92</v>
      </c>
      <c r="L699" s="1379"/>
    </row>
    <row r="700" spans="1:13" s="25" customFormat="1" ht="19.5" customHeight="1" x14ac:dyDescent="0.3">
      <c r="A700" s="1388" t="s">
        <v>15</v>
      </c>
      <c r="B700" s="6" t="s">
        <v>80</v>
      </c>
      <c r="C700" s="2" t="s">
        <v>5</v>
      </c>
      <c r="D700" s="3">
        <v>30</v>
      </c>
      <c r="E700" s="3">
        <v>124.6</v>
      </c>
      <c r="F700" s="606"/>
      <c r="G700" s="1388" t="s">
        <v>15</v>
      </c>
      <c r="H700" s="6" t="s">
        <v>80</v>
      </c>
      <c r="I700" s="2" t="s">
        <v>5</v>
      </c>
      <c r="J700" s="3">
        <v>30</v>
      </c>
      <c r="K700" s="3">
        <v>124.6</v>
      </c>
      <c r="L700" s="788"/>
    </row>
    <row r="701" spans="1:13" s="25" customFormat="1" x14ac:dyDescent="0.3">
      <c r="A701" s="5"/>
      <c r="B701" s="6"/>
      <c r="C701" s="2"/>
      <c r="D701" s="3"/>
      <c r="E701" s="3"/>
      <c r="F701" s="656"/>
      <c r="G701" s="5"/>
      <c r="H701" s="6"/>
      <c r="I701" s="2"/>
      <c r="J701" s="3"/>
      <c r="K701" s="3"/>
      <c r="L701" s="1374"/>
    </row>
    <row r="702" spans="1:13" s="25" customFormat="1" x14ac:dyDescent="0.3">
      <c r="A702" s="5"/>
      <c r="B702" s="6"/>
      <c r="C702" s="2" t="s">
        <v>128</v>
      </c>
      <c r="D702" s="3">
        <f>SUM(D694:D700)</f>
        <v>224.4</v>
      </c>
      <c r="E702" s="3">
        <f>SUM(E694:E700)</f>
        <v>762.11</v>
      </c>
      <c r="F702" s="658">
        <v>587.5</v>
      </c>
      <c r="G702" s="5"/>
      <c r="H702" s="6"/>
      <c r="I702" s="2" t="s">
        <v>128</v>
      </c>
      <c r="J702" s="3">
        <f>SUM(J694:J700)</f>
        <v>233.4</v>
      </c>
      <c r="K702" s="3">
        <f>SUM(K694:K700)</f>
        <v>818.12</v>
      </c>
      <c r="L702" s="1374"/>
    </row>
    <row r="703" spans="1:13" s="25" customFormat="1" hidden="1" x14ac:dyDescent="0.3">
      <c r="A703" s="5"/>
      <c r="B703" s="6"/>
      <c r="C703" s="2"/>
      <c r="D703" s="3">
        <f>SUM(D695:D701)</f>
        <v>164.4</v>
      </c>
      <c r="E703" s="3"/>
      <c r="F703" s="656"/>
      <c r="G703" s="5"/>
      <c r="H703" s="6"/>
      <c r="I703" s="2"/>
      <c r="J703" s="3"/>
      <c r="K703" s="3"/>
      <c r="L703" s="1374"/>
    </row>
    <row r="704" spans="1:13" s="25" customFormat="1" hidden="1" x14ac:dyDescent="0.3">
      <c r="A704" s="5">
        <v>1</v>
      </c>
      <c r="B704" s="6" t="s">
        <v>1</v>
      </c>
      <c r="C704" s="2" t="s">
        <v>5</v>
      </c>
      <c r="D704" s="3">
        <f>SUM(D696:D702)</f>
        <v>347.8</v>
      </c>
      <c r="E704" s="3">
        <v>86</v>
      </c>
      <c r="F704" s="656"/>
      <c r="G704" s="5">
        <v>1</v>
      </c>
      <c r="H704" s="6" t="s">
        <v>1</v>
      </c>
      <c r="I704" s="2" t="s">
        <v>5</v>
      </c>
      <c r="J704" s="3">
        <v>200</v>
      </c>
      <c r="K704" s="3">
        <v>86</v>
      </c>
      <c r="L704" s="1374"/>
    </row>
    <row r="705" spans="1:13" s="25" customFormat="1" hidden="1" x14ac:dyDescent="0.3">
      <c r="A705" s="5">
        <v>2</v>
      </c>
      <c r="B705" s="6" t="s">
        <v>238</v>
      </c>
      <c r="C705" s="2" t="s">
        <v>251</v>
      </c>
      <c r="D705" s="3">
        <f>SUM(D696:D703)</f>
        <v>512.20000000000005</v>
      </c>
      <c r="E705" s="3">
        <v>114</v>
      </c>
      <c r="F705" s="656"/>
      <c r="G705" s="5">
        <v>2</v>
      </c>
      <c r="H705" s="6" t="s">
        <v>238</v>
      </c>
      <c r="I705" s="2" t="s">
        <v>251</v>
      </c>
      <c r="J705" s="3">
        <v>225</v>
      </c>
      <c r="K705" s="3">
        <v>114</v>
      </c>
      <c r="L705" s="1374"/>
    </row>
    <row r="706" spans="1:13" s="25" customFormat="1" hidden="1" x14ac:dyDescent="0.3">
      <c r="A706" s="5">
        <v>3</v>
      </c>
      <c r="B706" s="6" t="s">
        <v>93</v>
      </c>
      <c r="C706" s="2" t="s">
        <v>5</v>
      </c>
      <c r="D706" s="3">
        <f>SUM(D697:D704)</f>
        <v>836</v>
      </c>
      <c r="E706" s="3">
        <v>94.25</v>
      </c>
      <c r="F706" s="656"/>
      <c r="G706" s="5">
        <v>3</v>
      </c>
      <c r="H706" s="6" t="s">
        <v>93</v>
      </c>
      <c r="I706" s="2" t="s">
        <v>5</v>
      </c>
      <c r="J706" s="3">
        <v>135</v>
      </c>
      <c r="K706" s="3">
        <v>94.25</v>
      </c>
      <c r="L706" s="1374"/>
    </row>
    <row r="707" spans="1:13" s="25" customFormat="1" hidden="1" x14ac:dyDescent="0.3">
      <c r="A707" s="5">
        <v>4</v>
      </c>
      <c r="B707" s="6" t="s">
        <v>253</v>
      </c>
      <c r="C707" s="2" t="s">
        <v>218</v>
      </c>
      <c r="D707" s="3">
        <f>SUM(D698:D705)</f>
        <v>1342.2</v>
      </c>
      <c r="E707" s="3">
        <v>146.4</v>
      </c>
      <c r="F707" s="656"/>
      <c r="G707" s="5">
        <v>4</v>
      </c>
      <c r="H707" s="6" t="s">
        <v>253</v>
      </c>
      <c r="I707" s="2" t="s">
        <v>218</v>
      </c>
      <c r="J707" s="3">
        <v>125</v>
      </c>
      <c r="K707" s="3">
        <v>146.4</v>
      </c>
      <c r="L707" s="1374"/>
    </row>
    <row r="708" spans="1:13" s="25" customFormat="1" hidden="1" x14ac:dyDescent="0.3">
      <c r="A708" s="5">
        <v>5</v>
      </c>
      <c r="B708" s="6" t="s">
        <v>255</v>
      </c>
      <c r="C708" s="2" t="s">
        <v>218</v>
      </c>
      <c r="D708" s="3">
        <f>SUM(D699:D706)</f>
        <v>2174.8000000000002</v>
      </c>
      <c r="E708" s="3">
        <v>105.16</v>
      </c>
      <c r="F708" s="656"/>
      <c r="G708" s="5">
        <v>5</v>
      </c>
      <c r="H708" s="6" t="s">
        <v>255</v>
      </c>
      <c r="I708" s="2" t="s">
        <v>218</v>
      </c>
      <c r="J708" s="3">
        <v>80</v>
      </c>
      <c r="K708" s="3">
        <v>105.16</v>
      </c>
      <c r="L708" s="1374"/>
    </row>
    <row r="709" spans="1:13" s="25" customFormat="1" hidden="1" x14ac:dyDescent="0.3">
      <c r="A709" s="5">
        <v>6</v>
      </c>
      <c r="B709" s="6" t="s">
        <v>252</v>
      </c>
      <c r="C709" s="2" t="s">
        <v>251</v>
      </c>
      <c r="D709" s="3">
        <f t="shared" ref="D709:D714" si="6">SUM(D701:D707)</f>
        <v>3427</v>
      </c>
      <c r="E709" s="3">
        <v>142</v>
      </c>
      <c r="F709" s="656"/>
      <c r="G709" s="5">
        <v>6</v>
      </c>
      <c r="H709" s="6" t="s">
        <v>252</v>
      </c>
      <c r="I709" s="2" t="s">
        <v>251</v>
      </c>
      <c r="J709" s="3">
        <v>105</v>
      </c>
      <c r="K709" s="3">
        <v>142</v>
      </c>
      <c r="L709" s="1374"/>
    </row>
    <row r="710" spans="1:13" s="25" customFormat="1" hidden="1" x14ac:dyDescent="0.3">
      <c r="A710" s="5">
        <v>7</v>
      </c>
      <c r="B710" s="6" t="s">
        <v>254</v>
      </c>
      <c r="C710" s="2" t="s">
        <v>218</v>
      </c>
      <c r="D710" s="3">
        <f t="shared" si="6"/>
        <v>5601.8</v>
      </c>
      <c r="E710" s="3">
        <v>144</v>
      </c>
      <c r="F710" s="656"/>
      <c r="G710" s="5">
        <v>7</v>
      </c>
      <c r="H710" s="6" t="s">
        <v>254</v>
      </c>
      <c r="I710" s="2" t="s">
        <v>218</v>
      </c>
      <c r="J710" s="3">
        <v>120</v>
      </c>
      <c r="K710" s="3">
        <v>144</v>
      </c>
      <c r="L710" s="1374"/>
    </row>
    <row r="711" spans="1:13" s="25" customFormat="1" hidden="1" x14ac:dyDescent="0.3">
      <c r="A711" s="5">
        <v>8</v>
      </c>
      <c r="B711" s="6" t="s">
        <v>31</v>
      </c>
      <c r="C711" s="2" t="s">
        <v>5</v>
      </c>
      <c r="D711" s="3">
        <f t="shared" si="6"/>
        <v>8804.4000000000015</v>
      </c>
      <c r="E711" s="3">
        <v>88</v>
      </c>
      <c r="F711" s="656"/>
      <c r="G711" s="5">
        <v>8</v>
      </c>
      <c r="H711" s="6" t="s">
        <v>31</v>
      </c>
      <c r="I711" s="2" t="s">
        <v>5</v>
      </c>
      <c r="J711" s="3">
        <v>55</v>
      </c>
      <c r="K711" s="3">
        <v>88</v>
      </c>
      <c r="L711" s="1374"/>
    </row>
    <row r="712" spans="1:13" s="50" customFormat="1" hidden="1" x14ac:dyDescent="0.3">
      <c r="A712" s="1388"/>
      <c r="B712" s="1"/>
      <c r="C712" s="1388"/>
      <c r="D712" s="3">
        <f t="shared" si="6"/>
        <v>14241.8</v>
      </c>
      <c r="E712" s="7"/>
      <c r="F712" s="657"/>
      <c r="G712" s="1388"/>
      <c r="H712" s="1"/>
      <c r="I712" s="1388"/>
      <c r="J712" s="7"/>
      <c r="K712" s="7"/>
      <c r="L712" s="1377"/>
      <c r="M712" s="25"/>
    </row>
    <row r="713" spans="1:13" s="25" customFormat="1" hidden="1" x14ac:dyDescent="0.3">
      <c r="A713" s="5"/>
      <c r="B713" s="6"/>
      <c r="C713" s="2" t="s">
        <v>128</v>
      </c>
      <c r="D713" s="3">
        <f t="shared" si="6"/>
        <v>22698.400000000001</v>
      </c>
      <c r="E713" s="3">
        <v>919.81</v>
      </c>
      <c r="F713" s="656"/>
      <c r="G713" s="5"/>
      <c r="H713" s="6"/>
      <c r="I713" s="2" t="s">
        <v>128</v>
      </c>
      <c r="J713" s="3">
        <v>1045</v>
      </c>
      <c r="K713" s="3">
        <v>919.81</v>
      </c>
      <c r="L713" s="1374"/>
    </row>
    <row r="714" spans="1:13" s="25" customFormat="1" hidden="1" x14ac:dyDescent="0.3">
      <c r="A714" s="5"/>
      <c r="B714" s="6"/>
      <c r="C714" s="2"/>
      <c r="D714" s="3">
        <f t="shared" si="6"/>
        <v>36428</v>
      </c>
      <c r="E714" s="3"/>
      <c r="F714" s="656"/>
      <c r="G714" s="5"/>
      <c r="H714" s="6"/>
      <c r="I714" s="2"/>
      <c r="J714" s="3"/>
      <c r="K714" s="3"/>
      <c r="L714" s="1374"/>
    </row>
    <row r="715" spans="1:13" s="25" customFormat="1" x14ac:dyDescent="0.3">
      <c r="A715" s="5"/>
      <c r="B715" s="6"/>
      <c r="C715" s="2"/>
      <c r="D715" s="3"/>
      <c r="E715" s="3"/>
      <c r="F715" s="678">
        <f>F702-E702</f>
        <v>-174.61</v>
      </c>
      <c r="G715" s="5"/>
      <c r="H715" s="6"/>
      <c r="I715" s="2"/>
      <c r="J715" s="3"/>
      <c r="K715" s="3"/>
      <c r="L715" s="1374"/>
    </row>
    <row r="716" spans="1:13" s="25" customFormat="1" x14ac:dyDescent="0.3">
      <c r="A716" s="5"/>
      <c r="B716" s="6"/>
      <c r="C716" s="2"/>
      <c r="D716" s="3"/>
      <c r="E716" s="3"/>
      <c r="F716" s="656"/>
      <c r="G716" s="5"/>
      <c r="H716" s="6"/>
      <c r="I716" s="2"/>
      <c r="J716" s="3"/>
      <c r="K716" s="3"/>
      <c r="L716" s="1374"/>
    </row>
    <row r="717" spans="1:13" s="25" customFormat="1" x14ac:dyDescent="0.3">
      <c r="A717" s="28" t="s">
        <v>124</v>
      </c>
      <c r="B717" s="3" t="s">
        <v>259</v>
      </c>
      <c r="C717" s="2" t="s">
        <v>125</v>
      </c>
      <c r="D717" s="3" t="s">
        <v>126</v>
      </c>
      <c r="E717" s="3" t="s">
        <v>127</v>
      </c>
      <c r="F717" s="656"/>
      <c r="G717" s="28" t="s">
        <v>124</v>
      </c>
      <c r="H717" s="3" t="s">
        <v>247</v>
      </c>
      <c r="I717" s="2" t="s">
        <v>125</v>
      </c>
      <c r="J717" s="3" t="s">
        <v>126</v>
      </c>
      <c r="K717" s="3" t="s">
        <v>127</v>
      </c>
      <c r="L717" s="1374"/>
    </row>
    <row r="718" spans="1:13" s="8" customFormat="1" x14ac:dyDescent="0.3">
      <c r="A718" s="5" t="s">
        <v>8</v>
      </c>
      <c r="B718" s="6" t="s">
        <v>474</v>
      </c>
      <c r="C718" s="2" t="s">
        <v>9</v>
      </c>
      <c r="D718" s="3">
        <v>70</v>
      </c>
      <c r="E718" s="3">
        <v>132</v>
      </c>
      <c r="F718" s="605"/>
      <c r="G718" s="5" t="s">
        <v>8</v>
      </c>
      <c r="H718" s="6" t="s">
        <v>474</v>
      </c>
      <c r="I718" s="2" t="s">
        <v>9</v>
      </c>
      <c r="J718" s="3">
        <v>70</v>
      </c>
      <c r="K718" s="3">
        <v>132</v>
      </c>
      <c r="L718" s="1379"/>
      <c r="M718" s="25"/>
    </row>
    <row r="719" spans="1:13" s="25" customFormat="1" ht="19.5" customHeight="1" x14ac:dyDescent="0.3">
      <c r="A719" s="5">
        <v>2</v>
      </c>
      <c r="B719" s="6" t="s">
        <v>26</v>
      </c>
      <c r="C719" s="2" t="s">
        <v>28</v>
      </c>
      <c r="D719" s="3">
        <v>60</v>
      </c>
      <c r="E719" s="3">
        <v>121.9</v>
      </c>
      <c r="F719" s="490"/>
      <c r="G719" s="5">
        <v>2</v>
      </c>
      <c r="H719" s="6" t="s">
        <v>26</v>
      </c>
      <c r="I719" s="2" t="s">
        <v>7</v>
      </c>
      <c r="J719" s="3">
        <v>80</v>
      </c>
      <c r="K719" s="3">
        <v>152.375</v>
      </c>
      <c r="L719" s="1374">
        <v>45544</v>
      </c>
    </row>
    <row r="720" spans="1:13" s="50" customFormat="1" x14ac:dyDescent="0.3">
      <c r="A720" s="1388" t="s">
        <v>0</v>
      </c>
      <c r="B720" s="6" t="s">
        <v>61</v>
      </c>
      <c r="C720" s="2" t="s">
        <v>17</v>
      </c>
      <c r="D720" s="3">
        <v>30</v>
      </c>
      <c r="E720" s="3">
        <v>228.14999999999998</v>
      </c>
      <c r="F720" s="605"/>
      <c r="G720" s="1388" t="s">
        <v>0</v>
      </c>
      <c r="H720" s="6" t="s">
        <v>61</v>
      </c>
      <c r="I720" s="2" t="s">
        <v>44</v>
      </c>
      <c r="J720" s="3">
        <v>35</v>
      </c>
      <c r="K720" s="3">
        <v>273.77999999999997</v>
      </c>
      <c r="L720" s="1377"/>
      <c r="M720" s="25"/>
    </row>
    <row r="721" spans="1:13" s="50" customFormat="1" x14ac:dyDescent="0.3">
      <c r="A721" s="1388" t="s">
        <v>77</v>
      </c>
      <c r="B721" s="6" t="s">
        <v>346</v>
      </c>
      <c r="C721" s="2" t="s">
        <v>22</v>
      </c>
      <c r="D721" s="3">
        <v>24</v>
      </c>
      <c r="E721" s="3">
        <v>4.5</v>
      </c>
      <c r="F721" s="605"/>
      <c r="G721" s="1388" t="s">
        <v>77</v>
      </c>
      <c r="H721" s="6" t="s">
        <v>346</v>
      </c>
      <c r="I721" s="2" t="s">
        <v>22</v>
      </c>
      <c r="J721" s="3">
        <v>24</v>
      </c>
      <c r="K721" s="3">
        <v>4.5</v>
      </c>
      <c r="L721" s="1379"/>
      <c r="M721" s="25"/>
    </row>
    <row r="722" spans="1:13" s="25" customFormat="1" ht="19.5" customHeight="1" x14ac:dyDescent="0.3">
      <c r="A722" s="1388" t="s">
        <v>23</v>
      </c>
      <c r="B722" s="6" t="s">
        <v>113</v>
      </c>
      <c r="C722" s="2" t="s">
        <v>2</v>
      </c>
      <c r="D722" s="3">
        <v>15</v>
      </c>
      <c r="E722" s="3">
        <v>94.2</v>
      </c>
      <c r="F722" s="656"/>
      <c r="G722" s="1388" t="s">
        <v>23</v>
      </c>
      <c r="H722" s="6" t="s">
        <v>113</v>
      </c>
      <c r="I722" s="2" t="s">
        <v>2</v>
      </c>
      <c r="J722" s="3">
        <v>15</v>
      </c>
      <c r="K722" s="3">
        <v>94.2</v>
      </c>
      <c r="L722" s="1374"/>
    </row>
    <row r="723" spans="1:13" s="50" customFormat="1" x14ac:dyDescent="0.3">
      <c r="A723" s="1388" t="s">
        <v>51</v>
      </c>
      <c r="B723" s="6" t="s">
        <v>107</v>
      </c>
      <c r="C723" s="2" t="s">
        <v>14</v>
      </c>
      <c r="D723" s="3">
        <v>3.4</v>
      </c>
      <c r="E723" s="3">
        <v>93.2</v>
      </c>
      <c r="F723" s="605"/>
      <c r="G723" s="1388" t="s">
        <v>51</v>
      </c>
      <c r="H723" s="6" t="s">
        <v>107</v>
      </c>
      <c r="I723" s="2" t="s">
        <v>14</v>
      </c>
      <c r="J723" s="3">
        <v>3.4</v>
      </c>
      <c r="K723" s="3">
        <v>93.2</v>
      </c>
      <c r="L723" s="1379"/>
      <c r="M723" s="25"/>
    </row>
    <row r="724" spans="1:13" s="25" customFormat="1" ht="19.5" customHeight="1" x14ac:dyDescent="0.3">
      <c r="A724" s="1388" t="s">
        <v>15</v>
      </c>
      <c r="B724" s="6" t="s">
        <v>108</v>
      </c>
      <c r="C724" s="2" t="s">
        <v>65</v>
      </c>
      <c r="D724" s="3">
        <v>1.2</v>
      </c>
      <c r="E724" s="3">
        <v>21.5</v>
      </c>
      <c r="F724" s="656"/>
      <c r="G724" s="1388" t="s">
        <v>15</v>
      </c>
      <c r="H724" s="6" t="s">
        <v>108</v>
      </c>
      <c r="I724" s="2" t="s">
        <v>65</v>
      </c>
      <c r="J724" s="3">
        <v>1.2</v>
      </c>
      <c r="K724" s="3">
        <v>21.5</v>
      </c>
      <c r="L724" s="1374"/>
    </row>
    <row r="725" spans="1:13" s="25" customFormat="1" x14ac:dyDescent="0.3">
      <c r="A725" s="1388"/>
      <c r="B725" s="6"/>
      <c r="C725" s="2"/>
      <c r="D725" s="3"/>
      <c r="E725" s="3"/>
      <c r="F725" s="656"/>
      <c r="G725" s="1388"/>
      <c r="H725" s="6"/>
      <c r="I725" s="2"/>
      <c r="J725" s="3"/>
      <c r="K725" s="3"/>
      <c r="L725" s="1374"/>
    </row>
    <row r="726" spans="1:13" s="50" customFormat="1" x14ac:dyDescent="0.3">
      <c r="A726" s="5"/>
      <c r="B726" s="6"/>
      <c r="C726" s="2"/>
      <c r="D726" s="3"/>
      <c r="E726" s="3"/>
      <c r="F726" s="657"/>
      <c r="G726" s="5"/>
      <c r="H726" s="6"/>
      <c r="I726" s="2"/>
      <c r="J726" s="3"/>
      <c r="K726" s="3"/>
      <c r="L726" s="1377"/>
      <c r="M726" s="25"/>
    </row>
    <row r="727" spans="1:13" s="25" customFormat="1" x14ac:dyDescent="0.3">
      <c r="A727" s="1388"/>
      <c r="B727" s="6"/>
      <c r="C727" s="2" t="s">
        <v>128</v>
      </c>
      <c r="D727" s="3">
        <f>SUM(D718:D726)</f>
        <v>203.6</v>
      </c>
      <c r="E727" s="3">
        <f>SUM(E718:E726)</f>
        <v>695.45</v>
      </c>
      <c r="F727" s="658">
        <v>822.5</v>
      </c>
      <c r="G727" s="1388"/>
      <c r="H727" s="6"/>
      <c r="I727" s="2" t="s">
        <v>128</v>
      </c>
      <c r="J727" s="3">
        <f>SUM(J718:J726)</f>
        <v>228.6</v>
      </c>
      <c r="K727" s="3">
        <f>SUM(K718:K726)</f>
        <v>771.55500000000006</v>
      </c>
      <c r="L727" s="1374"/>
    </row>
    <row r="728" spans="1:13" s="25" customFormat="1" x14ac:dyDescent="0.3">
      <c r="A728" s="5"/>
      <c r="B728" s="6"/>
      <c r="C728" s="2"/>
      <c r="D728" s="3"/>
      <c r="E728" s="3"/>
      <c r="F728" s="678">
        <f>F727-E727</f>
        <v>127.04999999999995</v>
      </c>
      <c r="G728" s="5"/>
      <c r="H728" s="6"/>
      <c r="I728" s="2"/>
      <c r="J728" s="3"/>
      <c r="K728" s="3"/>
      <c r="L728" s="1374"/>
    </row>
    <row r="729" spans="1:13" s="25" customFormat="1" x14ac:dyDescent="0.3">
      <c r="A729" s="5"/>
      <c r="B729" s="6"/>
      <c r="C729" s="2"/>
      <c r="D729" s="3"/>
      <c r="E729" s="3"/>
      <c r="F729" s="656"/>
      <c r="G729" s="5"/>
      <c r="H729" s="6"/>
      <c r="I729" s="2"/>
      <c r="J729" s="3"/>
      <c r="K729" s="3"/>
      <c r="L729" s="1374"/>
    </row>
    <row r="730" spans="1:13" s="25" customFormat="1" x14ac:dyDescent="0.3">
      <c r="A730" s="1388"/>
      <c r="B730" s="6"/>
      <c r="C730" s="2" t="s">
        <v>136</v>
      </c>
      <c r="D730" s="3">
        <f>+D727+D702</f>
        <v>428</v>
      </c>
      <c r="E730" s="3">
        <f>+E727+E702</f>
        <v>1457.56</v>
      </c>
      <c r="F730" s="659"/>
      <c r="G730" s="3"/>
      <c r="H730" s="3"/>
      <c r="I730" s="3" t="s">
        <v>136</v>
      </c>
      <c r="J730" s="3">
        <f>+J727+J702</f>
        <v>462</v>
      </c>
      <c r="K730" s="3">
        <f>+K727+K702</f>
        <v>1589.6750000000002</v>
      </c>
      <c r="L730" s="1374"/>
    </row>
    <row r="731" spans="1:13" s="25" customFormat="1" x14ac:dyDescent="0.3">
      <c r="A731" s="461"/>
      <c r="B731" s="36"/>
      <c r="C731" s="462"/>
      <c r="D731" s="463"/>
      <c r="E731" s="463"/>
      <c r="F731" s="659"/>
      <c r="G731" s="463"/>
      <c r="H731" s="463"/>
      <c r="I731" s="463"/>
      <c r="J731" s="463"/>
      <c r="K731" s="463"/>
      <c r="L731" s="1374"/>
    </row>
    <row r="732" spans="1:13" s="25" customFormat="1" x14ac:dyDescent="0.3">
      <c r="A732" s="461"/>
      <c r="B732" s="36"/>
      <c r="C732" s="462"/>
      <c r="D732" s="463"/>
      <c r="E732" s="463"/>
      <c r="F732" s="659"/>
      <c r="G732" s="463"/>
      <c r="H732" s="463"/>
      <c r="I732" s="463"/>
      <c r="J732" s="463"/>
      <c r="K732" s="463"/>
      <c r="L732" s="1374"/>
    </row>
    <row r="733" spans="1:13" s="25" customFormat="1" x14ac:dyDescent="0.3">
      <c r="A733" s="461"/>
      <c r="B733" s="461"/>
      <c r="C733" s="461"/>
      <c r="D733" s="461"/>
      <c r="E733" s="461"/>
      <c r="F733" s="660"/>
      <c r="G733" s="36"/>
      <c r="H733" s="463"/>
      <c r="I733" s="463"/>
      <c r="J733" s="463"/>
      <c r="K733" s="463"/>
      <c r="L733" s="1374"/>
    </row>
    <row r="734" spans="1:13" s="25" customFormat="1" x14ac:dyDescent="0.3">
      <c r="A734" s="461"/>
      <c r="B734" s="36"/>
      <c r="C734" s="462"/>
      <c r="D734" s="463"/>
      <c r="E734" s="463"/>
      <c r="F734" s="659"/>
      <c r="G734" s="463"/>
      <c r="H734" s="463"/>
      <c r="I734" s="463"/>
      <c r="J734" s="463"/>
      <c r="K734" s="463"/>
      <c r="L734" s="1374"/>
    </row>
    <row r="735" spans="1:13" s="25" customFormat="1" ht="18.75" customHeight="1" x14ac:dyDescent="0.3">
      <c r="B735" s="37" t="s">
        <v>130</v>
      </c>
      <c r="D735" s="94" t="s">
        <v>131</v>
      </c>
      <c r="E735" s="20"/>
      <c r="F735" s="606"/>
      <c r="H735" s="37" t="s">
        <v>130</v>
      </c>
      <c r="J735" s="94" t="s">
        <v>131</v>
      </c>
      <c r="K735" s="20"/>
      <c r="L735" s="1374"/>
    </row>
    <row r="736" spans="1:13" s="25" customFormat="1" ht="51.75" customHeight="1" x14ac:dyDescent="0.3">
      <c r="B736" s="38" t="s">
        <v>132</v>
      </c>
      <c r="D736" s="38" t="s">
        <v>140</v>
      </c>
      <c r="E736" s="39"/>
      <c r="F736" s="606"/>
      <c r="H736" s="38" t="s">
        <v>139</v>
      </c>
      <c r="J736" s="38" t="s">
        <v>140</v>
      </c>
      <c r="K736" s="39"/>
      <c r="L736" s="1374"/>
    </row>
    <row r="737" spans="1:12" s="25" customFormat="1" ht="22.5" customHeight="1" x14ac:dyDescent="0.3">
      <c r="B737" s="38"/>
      <c r="D737" s="38"/>
      <c r="E737" s="39"/>
      <c r="F737" s="606"/>
      <c r="H737" s="38"/>
      <c r="J737" s="38"/>
      <c r="K737" s="39"/>
      <c r="L737" s="1374"/>
    </row>
    <row r="738" spans="1:12" x14ac:dyDescent="0.3">
      <c r="A738" s="419"/>
      <c r="B738" s="456"/>
      <c r="C738" s="456"/>
      <c r="D738" s="456"/>
      <c r="E738" s="456"/>
      <c r="F738" s="1024"/>
      <c r="G738" s="419"/>
      <c r="H738" s="456"/>
      <c r="I738" s="456"/>
      <c r="J738" s="456"/>
      <c r="K738" s="456"/>
    </row>
    <row r="739" spans="1:12" s="25" customFormat="1" x14ac:dyDescent="0.3">
      <c r="B739" s="20"/>
      <c r="C739" s="20"/>
      <c r="D739" s="20"/>
      <c r="E739" s="20"/>
      <c r="F739" s="656"/>
      <c r="H739" s="20"/>
      <c r="I739" s="20"/>
      <c r="J739" s="20"/>
      <c r="K739" s="20"/>
      <c r="L739" s="1374"/>
    </row>
    <row r="740" spans="1:12" s="25" customFormat="1" ht="18.75" customHeight="1" x14ac:dyDescent="0.3">
      <c r="B740" s="22" t="s">
        <v>115</v>
      </c>
      <c r="C740" s="20"/>
      <c r="D740" s="20"/>
      <c r="E740" s="20"/>
      <c r="F740" s="656"/>
      <c r="H740" s="22" t="s">
        <v>115</v>
      </c>
      <c r="I740" s="20"/>
      <c r="J740" s="20"/>
      <c r="K740" s="20"/>
      <c r="L740" s="1374"/>
    </row>
    <row r="741" spans="1:12" s="25" customFormat="1" ht="18.75" customHeight="1" x14ac:dyDescent="0.3">
      <c r="B741" s="22" t="s">
        <v>137</v>
      </c>
      <c r="C741" s="20"/>
      <c r="D741" s="20"/>
      <c r="E741" s="20"/>
      <c r="F741" s="606"/>
      <c r="H741" s="22" t="s">
        <v>138</v>
      </c>
      <c r="I741" s="20"/>
      <c r="J741" s="20"/>
      <c r="K741" s="20"/>
      <c r="L741" s="1374"/>
    </row>
    <row r="742" spans="1:12" s="25" customFormat="1" ht="18.75" customHeight="1" x14ac:dyDescent="0.3">
      <c r="B742" s="20"/>
      <c r="C742" s="20"/>
      <c r="D742" s="20"/>
      <c r="E742" s="20"/>
      <c r="F742" s="606"/>
      <c r="H742" s="20"/>
      <c r="I742" s="20"/>
      <c r="J742" s="20"/>
      <c r="K742" s="20"/>
      <c r="L742" s="1374"/>
    </row>
    <row r="743" spans="1:12" s="25" customFormat="1" ht="18.75" customHeight="1" x14ac:dyDescent="0.3">
      <c r="B743" s="20"/>
      <c r="C743" s="20"/>
      <c r="E743" s="603" t="s">
        <v>116</v>
      </c>
      <c r="F743" s="606"/>
      <c r="H743" s="20"/>
      <c r="I743" s="20"/>
      <c r="K743" s="603" t="s">
        <v>116</v>
      </c>
      <c r="L743" s="1380"/>
    </row>
    <row r="744" spans="1:12" s="25" customFormat="1" ht="18.75" customHeight="1" x14ac:dyDescent="0.3">
      <c r="B744" s="20"/>
      <c r="C744" s="20"/>
      <c r="E744" s="603" t="s">
        <v>134</v>
      </c>
      <c r="F744" s="606"/>
      <c r="H744" s="20"/>
      <c r="I744" s="20"/>
      <c r="K744" s="603" t="s">
        <v>134</v>
      </c>
      <c r="L744" s="1380"/>
    </row>
    <row r="745" spans="1:12" s="25" customFormat="1" ht="18.75" customHeight="1" x14ac:dyDescent="0.3">
      <c r="B745" s="20"/>
      <c r="C745" s="20"/>
      <c r="E745" s="603" t="s">
        <v>117</v>
      </c>
      <c r="F745" s="606"/>
      <c r="H745" s="20"/>
      <c r="I745" s="20"/>
      <c r="K745" s="603" t="s">
        <v>117</v>
      </c>
      <c r="L745" s="1380"/>
    </row>
    <row r="746" spans="1:12" s="25" customFormat="1" ht="18.75" customHeight="1" x14ac:dyDescent="0.3">
      <c r="B746" s="20"/>
      <c r="C746" s="20"/>
      <c r="E746" s="603" t="s">
        <v>417</v>
      </c>
      <c r="F746" s="606"/>
      <c r="H746" s="20"/>
      <c r="I746" s="20"/>
      <c r="K746" s="603" t="s">
        <v>417</v>
      </c>
      <c r="L746" s="1380"/>
    </row>
    <row r="747" spans="1:12" s="25" customFormat="1" ht="18.75" customHeight="1" x14ac:dyDescent="0.3">
      <c r="B747" s="20"/>
      <c r="C747" s="20"/>
      <c r="D747" s="20"/>
      <c r="E747" s="20"/>
      <c r="F747" s="656"/>
      <c r="H747" s="20"/>
      <c r="I747" s="20"/>
      <c r="J747" s="20"/>
      <c r="K747" s="20"/>
      <c r="L747" s="1374"/>
    </row>
    <row r="748" spans="1:12" s="25" customFormat="1" ht="18.75" customHeight="1" x14ac:dyDescent="0.3">
      <c r="B748" s="20"/>
      <c r="C748" s="20"/>
      <c r="D748" s="20"/>
      <c r="E748" s="20"/>
      <c r="F748" s="656"/>
      <c r="H748" s="20"/>
      <c r="I748" s="20"/>
      <c r="J748" s="20"/>
      <c r="K748" s="20"/>
      <c r="L748" s="1374"/>
    </row>
    <row r="749" spans="1:12" s="25" customFormat="1" ht="18.75" customHeight="1" x14ac:dyDescent="0.3">
      <c r="B749" s="20"/>
      <c r="C749" s="20"/>
      <c r="D749" s="20"/>
      <c r="E749" s="20"/>
      <c r="F749" s="656"/>
      <c r="H749" s="20"/>
      <c r="I749" s="20"/>
      <c r="J749" s="20"/>
      <c r="K749" s="20"/>
      <c r="L749" s="1374"/>
    </row>
    <row r="750" spans="1:12" s="25" customFormat="1" ht="18.75" customHeight="1" x14ac:dyDescent="0.3">
      <c r="B750" s="1612" t="s">
        <v>119</v>
      </c>
      <c r="C750" s="1612"/>
      <c r="D750" s="1612"/>
      <c r="E750" s="26"/>
      <c r="F750" s="606"/>
      <c r="H750" s="1612" t="s">
        <v>119</v>
      </c>
      <c r="I750" s="1612"/>
      <c r="J750" s="1612"/>
      <c r="K750" s="26"/>
      <c r="L750" s="1374"/>
    </row>
    <row r="751" spans="1:12" s="25" customFormat="1" ht="18.75" customHeight="1" x14ac:dyDescent="0.3">
      <c r="B751" s="1610">
        <v>45590</v>
      </c>
      <c r="C751" s="1610"/>
      <c r="D751" s="1610"/>
      <c r="E751" s="27"/>
      <c r="F751" s="606"/>
      <c r="H751" s="1610">
        <f>B751</f>
        <v>45590</v>
      </c>
      <c r="I751" s="1610"/>
      <c r="J751" s="1610"/>
      <c r="K751" s="27"/>
      <c r="L751" s="1374"/>
    </row>
    <row r="752" spans="1:12" s="25" customFormat="1" ht="18.75" customHeight="1" x14ac:dyDescent="0.3">
      <c r="B752" s="20"/>
      <c r="C752" s="20"/>
      <c r="D752" s="20"/>
      <c r="E752" s="27"/>
      <c r="F752" s="606"/>
      <c r="H752" s="20"/>
      <c r="I752" s="20"/>
      <c r="J752" s="20"/>
      <c r="K752" s="27"/>
      <c r="L752" s="1374"/>
    </row>
    <row r="753" spans="1:13" s="25" customFormat="1" ht="18.75" customHeight="1" x14ac:dyDescent="0.3">
      <c r="B753" s="1389"/>
      <c r="C753" s="20"/>
      <c r="D753" s="20"/>
      <c r="E753" s="27"/>
      <c r="F753" s="606"/>
      <c r="H753" s="1389"/>
      <c r="I753" s="20"/>
      <c r="J753" s="20"/>
      <c r="K753" s="27"/>
      <c r="L753" s="1374"/>
    </row>
    <row r="754" spans="1:13" s="25" customFormat="1" ht="18.75" customHeight="1" x14ac:dyDescent="0.3">
      <c r="A754" s="28" t="s">
        <v>120</v>
      </c>
      <c r="B754" s="29" t="s">
        <v>121</v>
      </c>
      <c r="C754" s="1611" t="s">
        <v>122</v>
      </c>
      <c r="D754" s="1611"/>
      <c r="E754" s="1611"/>
      <c r="F754" s="606"/>
      <c r="G754" s="28" t="s">
        <v>120</v>
      </c>
      <c r="H754" s="29" t="s">
        <v>121</v>
      </c>
      <c r="I754" s="1611" t="s">
        <v>123</v>
      </c>
      <c r="J754" s="1611"/>
      <c r="K754" s="1611"/>
      <c r="L754" s="1374"/>
    </row>
    <row r="755" spans="1:13" s="25" customFormat="1" ht="18.75" customHeight="1" x14ac:dyDescent="0.3">
      <c r="A755" s="28" t="s">
        <v>124</v>
      </c>
      <c r="B755" s="28" t="s">
        <v>265</v>
      </c>
      <c r="C755" s="29" t="s">
        <v>125</v>
      </c>
      <c r="D755" s="1388" t="s">
        <v>126</v>
      </c>
      <c r="E755" s="1388" t="s">
        <v>127</v>
      </c>
      <c r="F755" s="606"/>
      <c r="G755" s="28" t="s">
        <v>124</v>
      </c>
      <c r="H755" s="28" t="s">
        <v>265</v>
      </c>
      <c r="I755" s="29" t="s">
        <v>125</v>
      </c>
      <c r="J755" s="1388" t="s">
        <v>126</v>
      </c>
      <c r="K755" s="1388" t="s">
        <v>127</v>
      </c>
      <c r="L755" s="1374"/>
    </row>
    <row r="756" spans="1:13" s="50" customFormat="1" ht="18.75" customHeight="1" x14ac:dyDescent="0.3">
      <c r="A756" s="1388" t="s">
        <v>8</v>
      </c>
      <c r="B756" s="6" t="s">
        <v>241</v>
      </c>
      <c r="C756" s="2" t="s">
        <v>33</v>
      </c>
      <c r="D756" s="3">
        <v>110</v>
      </c>
      <c r="E756" s="3">
        <v>262.82</v>
      </c>
      <c r="F756" s="606"/>
      <c r="G756" s="1388" t="s">
        <v>8</v>
      </c>
      <c r="H756" s="6" t="s">
        <v>241</v>
      </c>
      <c r="I756" s="2" t="s">
        <v>35</v>
      </c>
      <c r="J756" s="3">
        <v>130</v>
      </c>
      <c r="K756" s="3">
        <v>282.82</v>
      </c>
      <c r="L756" s="1379">
        <v>45398</v>
      </c>
      <c r="M756" s="25"/>
    </row>
    <row r="757" spans="1:13" s="50" customFormat="1" x14ac:dyDescent="0.3">
      <c r="A757" s="1388" t="s">
        <v>3</v>
      </c>
      <c r="B757" s="6" t="s">
        <v>39</v>
      </c>
      <c r="C757" s="2" t="s">
        <v>2</v>
      </c>
      <c r="D757" s="3">
        <v>25</v>
      </c>
      <c r="E757" s="3">
        <v>173.2</v>
      </c>
      <c r="F757" s="606"/>
      <c r="G757" s="1388" t="s">
        <v>3</v>
      </c>
      <c r="H757" s="6" t="s">
        <v>39</v>
      </c>
      <c r="I757" s="2" t="s">
        <v>2</v>
      </c>
      <c r="J757" s="3">
        <v>25</v>
      </c>
      <c r="K757" s="3">
        <v>173.2</v>
      </c>
      <c r="L757" s="1379"/>
      <c r="M757" s="25"/>
    </row>
    <row r="758" spans="1:13" s="8" customFormat="1" ht="18.75" customHeight="1" x14ac:dyDescent="0.3">
      <c r="A758" s="1388" t="s">
        <v>0</v>
      </c>
      <c r="B758" s="6" t="s">
        <v>107</v>
      </c>
      <c r="C758" s="2" t="s">
        <v>14</v>
      </c>
      <c r="D758" s="3">
        <v>3.4</v>
      </c>
      <c r="E758" s="3">
        <v>93.2</v>
      </c>
      <c r="F758" s="605"/>
      <c r="G758" s="1388" t="s">
        <v>0</v>
      </c>
      <c r="H758" s="6" t="s">
        <v>107</v>
      </c>
      <c r="I758" s="2" t="s">
        <v>14</v>
      </c>
      <c r="J758" s="3">
        <v>3.4</v>
      </c>
      <c r="K758" s="3">
        <v>93.2</v>
      </c>
      <c r="L758" s="1374"/>
      <c r="M758" s="25"/>
    </row>
    <row r="759" spans="1:13" s="25" customFormat="1" ht="19.5" customHeight="1" x14ac:dyDescent="0.3">
      <c r="A759" s="1390" t="s">
        <v>77</v>
      </c>
      <c r="B759" s="6" t="s">
        <v>93</v>
      </c>
      <c r="C759" s="2" t="s">
        <v>2</v>
      </c>
      <c r="D759" s="3">
        <v>60</v>
      </c>
      <c r="E759" s="3">
        <v>92</v>
      </c>
      <c r="F759" s="605"/>
      <c r="G759" s="1390" t="s">
        <v>77</v>
      </c>
      <c r="H759" s="6" t="s">
        <v>93</v>
      </c>
      <c r="I759" s="2" t="s">
        <v>2</v>
      </c>
      <c r="J759" s="3">
        <v>60</v>
      </c>
      <c r="K759" s="3">
        <v>92</v>
      </c>
      <c r="L759" s="1379"/>
    </row>
    <row r="760" spans="1:13" s="25" customFormat="1" ht="19.5" customHeight="1" x14ac:dyDescent="0.3">
      <c r="A760" s="1390"/>
      <c r="B760" s="6"/>
      <c r="C760" s="2"/>
      <c r="D760" s="3"/>
      <c r="E760" s="3"/>
      <c r="F760" s="606"/>
      <c r="G760" s="1390"/>
      <c r="H760" s="6"/>
      <c r="I760" s="2"/>
      <c r="J760" s="3"/>
      <c r="K760" s="3"/>
      <c r="L760" s="788"/>
    </row>
    <row r="761" spans="1:13" s="25" customFormat="1" ht="19.5" customHeight="1" x14ac:dyDescent="0.3">
      <c r="A761" s="1388"/>
      <c r="B761" s="6"/>
      <c r="C761" s="2"/>
      <c r="D761" s="3"/>
      <c r="E761" s="3"/>
      <c r="F761" s="605"/>
      <c r="G761" s="1388"/>
      <c r="H761" s="6"/>
      <c r="I761" s="2"/>
      <c r="J761" s="3"/>
      <c r="K761" s="3"/>
      <c r="L761" s="1379"/>
    </row>
    <row r="762" spans="1:13" s="25" customFormat="1" x14ac:dyDescent="0.3">
      <c r="A762" s="5"/>
      <c r="B762" s="6"/>
      <c r="C762" s="2"/>
      <c r="D762" s="3"/>
      <c r="E762" s="3"/>
      <c r="F762" s="656"/>
      <c r="G762" s="5"/>
      <c r="H762" s="6"/>
      <c r="I762" s="2"/>
      <c r="J762" s="3"/>
      <c r="K762" s="3"/>
      <c r="L762" s="1374"/>
    </row>
    <row r="763" spans="1:13" s="25" customFormat="1" x14ac:dyDescent="0.3">
      <c r="A763" s="5"/>
      <c r="B763" s="6"/>
      <c r="C763" s="2" t="s">
        <v>128</v>
      </c>
      <c r="D763" s="3">
        <f>SUM(D756:D761)</f>
        <v>198.4</v>
      </c>
      <c r="E763" s="3">
        <f>SUM(E756:E761)</f>
        <v>621.22</v>
      </c>
      <c r="F763" s="658">
        <v>587.5</v>
      </c>
      <c r="G763" s="5"/>
      <c r="H763" s="6"/>
      <c r="I763" s="2" t="s">
        <v>128</v>
      </c>
      <c r="J763" s="3">
        <f>SUM(J756:J761)</f>
        <v>218.4</v>
      </c>
      <c r="K763" s="3">
        <f>SUM(K756:K761)</f>
        <v>641.22</v>
      </c>
      <c r="L763" s="1374"/>
    </row>
    <row r="764" spans="1:13" s="25" customFormat="1" hidden="1" x14ac:dyDescent="0.3">
      <c r="A764" s="5"/>
      <c r="B764" s="6"/>
      <c r="C764" s="2"/>
      <c r="D764" s="3">
        <f>SUM(D757:D762)</f>
        <v>88.4</v>
      </c>
      <c r="E764" s="3"/>
      <c r="F764" s="656"/>
      <c r="G764" s="5"/>
      <c r="H764" s="6"/>
      <c r="I764" s="2"/>
      <c r="J764" s="3"/>
      <c r="K764" s="3"/>
      <c r="L764" s="1374"/>
    </row>
    <row r="765" spans="1:13" s="25" customFormat="1" hidden="1" x14ac:dyDescent="0.3">
      <c r="A765" s="5">
        <v>1</v>
      </c>
      <c r="B765" s="6" t="s">
        <v>1</v>
      </c>
      <c r="C765" s="2" t="s">
        <v>5</v>
      </c>
      <c r="D765" s="3">
        <f>SUM(D758:D763)</f>
        <v>261.8</v>
      </c>
      <c r="E765" s="3">
        <v>86</v>
      </c>
      <c r="F765" s="656"/>
      <c r="G765" s="5">
        <v>1</v>
      </c>
      <c r="H765" s="6" t="s">
        <v>1</v>
      </c>
      <c r="I765" s="2" t="s">
        <v>5</v>
      </c>
      <c r="J765" s="3">
        <v>200</v>
      </c>
      <c r="K765" s="3">
        <v>86</v>
      </c>
      <c r="L765" s="1374"/>
    </row>
    <row r="766" spans="1:13" s="25" customFormat="1" hidden="1" x14ac:dyDescent="0.3">
      <c r="A766" s="5">
        <v>2</v>
      </c>
      <c r="B766" s="6" t="s">
        <v>238</v>
      </c>
      <c r="C766" s="2" t="s">
        <v>251</v>
      </c>
      <c r="D766" s="3">
        <f t="shared" ref="D766:D775" si="7">SUM(D758:D764)</f>
        <v>350.20000000000005</v>
      </c>
      <c r="E766" s="3">
        <v>114</v>
      </c>
      <c r="F766" s="656"/>
      <c r="G766" s="5">
        <v>2</v>
      </c>
      <c r="H766" s="6" t="s">
        <v>238</v>
      </c>
      <c r="I766" s="2" t="s">
        <v>251</v>
      </c>
      <c r="J766" s="3">
        <v>225</v>
      </c>
      <c r="K766" s="3">
        <v>114</v>
      </c>
      <c r="L766" s="1374"/>
    </row>
    <row r="767" spans="1:13" s="25" customFormat="1" hidden="1" x14ac:dyDescent="0.3">
      <c r="A767" s="5">
        <v>3</v>
      </c>
      <c r="B767" s="6" t="s">
        <v>93</v>
      </c>
      <c r="C767" s="2" t="s">
        <v>5</v>
      </c>
      <c r="D767" s="3">
        <f t="shared" si="7"/>
        <v>608.59999999999991</v>
      </c>
      <c r="E767" s="3">
        <v>94.25</v>
      </c>
      <c r="F767" s="656"/>
      <c r="G767" s="5">
        <v>3</v>
      </c>
      <c r="H767" s="6" t="s">
        <v>93</v>
      </c>
      <c r="I767" s="2" t="s">
        <v>5</v>
      </c>
      <c r="J767" s="3">
        <v>135</v>
      </c>
      <c r="K767" s="3">
        <v>94.25</v>
      </c>
      <c r="L767" s="1374"/>
    </row>
    <row r="768" spans="1:13" s="25" customFormat="1" hidden="1" x14ac:dyDescent="0.3">
      <c r="A768" s="5">
        <v>4</v>
      </c>
      <c r="B768" s="6" t="s">
        <v>253</v>
      </c>
      <c r="C768" s="2" t="s">
        <v>218</v>
      </c>
      <c r="D768" s="3">
        <f t="shared" si="7"/>
        <v>898.80000000000007</v>
      </c>
      <c r="E768" s="3">
        <v>146.4</v>
      </c>
      <c r="F768" s="656"/>
      <c r="G768" s="5">
        <v>4</v>
      </c>
      <c r="H768" s="6" t="s">
        <v>253</v>
      </c>
      <c r="I768" s="2" t="s">
        <v>218</v>
      </c>
      <c r="J768" s="3">
        <v>125</v>
      </c>
      <c r="K768" s="3">
        <v>146.4</v>
      </c>
      <c r="L768" s="1374"/>
    </row>
    <row r="769" spans="1:13" s="25" customFormat="1" hidden="1" x14ac:dyDescent="0.3">
      <c r="A769" s="5">
        <v>5</v>
      </c>
      <c r="B769" s="6" t="s">
        <v>255</v>
      </c>
      <c r="C769" s="2" t="s">
        <v>218</v>
      </c>
      <c r="D769" s="3">
        <f t="shared" si="7"/>
        <v>1507.4</v>
      </c>
      <c r="E769" s="3">
        <v>105.16</v>
      </c>
      <c r="F769" s="656"/>
      <c r="G769" s="5">
        <v>5</v>
      </c>
      <c r="H769" s="6" t="s">
        <v>255</v>
      </c>
      <c r="I769" s="2" t="s">
        <v>218</v>
      </c>
      <c r="J769" s="3">
        <v>80</v>
      </c>
      <c r="K769" s="3">
        <v>105.16</v>
      </c>
      <c r="L769" s="1374"/>
    </row>
    <row r="770" spans="1:13" s="25" customFormat="1" hidden="1" x14ac:dyDescent="0.3">
      <c r="A770" s="5">
        <v>6</v>
      </c>
      <c r="B770" s="6" t="s">
        <v>252</v>
      </c>
      <c r="C770" s="2" t="s">
        <v>251</v>
      </c>
      <c r="D770" s="3">
        <f t="shared" si="7"/>
        <v>2406.2000000000003</v>
      </c>
      <c r="E770" s="3">
        <v>142</v>
      </c>
      <c r="F770" s="656"/>
      <c r="G770" s="5">
        <v>6</v>
      </c>
      <c r="H770" s="6" t="s">
        <v>252</v>
      </c>
      <c r="I770" s="2" t="s">
        <v>251</v>
      </c>
      <c r="J770" s="3">
        <v>105</v>
      </c>
      <c r="K770" s="3">
        <v>142</v>
      </c>
      <c r="L770" s="1374"/>
    </row>
    <row r="771" spans="1:13" s="25" customFormat="1" hidden="1" x14ac:dyDescent="0.3">
      <c r="A771" s="5">
        <v>7</v>
      </c>
      <c r="B771" s="6" t="s">
        <v>254</v>
      </c>
      <c r="C771" s="2" t="s">
        <v>218</v>
      </c>
      <c r="D771" s="3">
        <f t="shared" si="7"/>
        <v>3913.6000000000004</v>
      </c>
      <c r="E771" s="3">
        <v>144</v>
      </c>
      <c r="F771" s="656"/>
      <c r="G771" s="5">
        <v>7</v>
      </c>
      <c r="H771" s="6" t="s">
        <v>254</v>
      </c>
      <c r="I771" s="2" t="s">
        <v>218</v>
      </c>
      <c r="J771" s="3">
        <v>120</v>
      </c>
      <c r="K771" s="3">
        <v>144</v>
      </c>
      <c r="L771" s="1374"/>
    </row>
    <row r="772" spans="1:13" s="25" customFormat="1" hidden="1" x14ac:dyDescent="0.3">
      <c r="A772" s="5">
        <v>8</v>
      </c>
      <c r="B772" s="6" t="s">
        <v>31</v>
      </c>
      <c r="C772" s="2" t="s">
        <v>5</v>
      </c>
      <c r="D772" s="3">
        <f t="shared" si="7"/>
        <v>6121.4000000000005</v>
      </c>
      <c r="E772" s="3">
        <v>88</v>
      </c>
      <c r="F772" s="656"/>
      <c r="G772" s="5">
        <v>8</v>
      </c>
      <c r="H772" s="6" t="s">
        <v>31</v>
      </c>
      <c r="I772" s="2" t="s">
        <v>5</v>
      </c>
      <c r="J772" s="3">
        <v>55</v>
      </c>
      <c r="K772" s="3">
        <v>88</v>
      </c>
      <c r="L772" s="1374"/>
    </row>
    <row r="773" spans="1:13" s="50" customFormat="1" hidden="1" x14ac:dyDescent="0.3">
      <c r="A773" s="1388"/>
      <c r="B773" s="1"/>
      <c r="C773" s="1388"/>
      <c r="D773" s="3">
        <f t="shared" si="7"/>
        <v>9946.6</v>
      </c>
      <c r="E773" s="7"/>
      <c r="F773" s="657"/>
      <c r="G773" s="1388"/>
      <c r="H773" s="1"/>
      <c r="I773" s="1388"/>
      <c r="J773" s="7"/>
      <c r="K773" s="7"/>
      <c r="L773" s="1377"/>
      <c r="M773" s="25"/>
    </row>
    <row r="774" spans="1:13" s="25" customFormat="1" hidden="1" x14ac:dyDescent="0.3">
      <c r="A774" s="5"/>
      <c r="B774" s="6"/>
      <c r="C774" s="2" t="s">
        <v>128</v>
      </c>
      <c r="D774" s="3">
        <f t="shared" si="7"/>
        <v>15806.2</v>
      </c>
      <c r="E774" s="3">
        <v>919.81</v>
      </c>
      <c r="F774" s="656"/>
      <c r="G774" s="5"/>
      <c r="H774" s="6"/>
      <c r="I774" s="2" t="s">
        <v>128</v>
      </c>
      <c r="J774" s="3">
        <v>1045</v>
      </c>
      <c r="K774" s="3">
        <v>919.81</v>
      </c>
      <c r="L774" s="1374"/>
    </row>
    <row r="775" spans="1:13" s="25" customFormat="1" hidden="1" x14ac:dyDescent="0.3">
      <c r="A775" s="5"/>
      <c r="B775" s="6"/>
      <c r="C775" s="2"/>
      <c r="D775" s="3">
        <f t="shared" si="7"/>
        <v>25402.6</v>
      </c>
      <c r="E775" s="3"/>
      <c r="F775" s="656"/>
      <c r="G775" s="5"/>
      <c r="H775" s="6"/>
      <c r="I775" s="2"/>
      <c r="J775" s="3"/>
      <c r="K775" s="3"/>
      <c r="L775" s="1374"/>
    </row>
    <row r="776" spans="1:13" s="25" customFormat="1" x14ac:dyDescent="0.3">
      <c r="A776" s="5"/>
      <c r="B776" s="6"/>
      <c r="C776" s="2"/>
      <c r="D776" s="3"/>
      <c r="E776" s="3"/>
      <c r="F776" s="678">
        <f>E763-F763</f>
        <v>33.720000000000027</v>
      </c>
      <c r="G776" s="5"/>
      <c r="H776" s="6"/>
      <c r="I776" s="2"/>
      <c r="J776" s="3"/>
      <c r="K776" s="3"/>
      <c r="L776" s="1374"/>
    </row>
    <row r="777" spans="1:13" s="25" customFormat="1" x14ac:dyDescent="0.3">
      <c r="A777" s="5"/>
      <c r="B777" s="6"/>
      <c r="C777" s="2"/>
      <c r="D777" s="3"/>
      <c r="E777" s="3"/>
      <c r="F777" s="656"/>
      <c r="G777" s="5"/>
      <c r="H777" s="6"/>
      <c r="I777" s="2"/>
      <c r="J777" s="3"/>
      <c r="K777" s="3"/>
      <c r="L777" s="1374"/>
    </row>
    <row r="778" spans="1:13" s="25" customFormat="1" x14ac:dyDescent="0.3">
      <c r="A778" s="28" t="s">
        <v>124</v>
      </c>
      <c r="B778" s="3" t="s">
        <v>259</v>
      </c>
      <c r="C778" s="2" t="s">
        <v>125</v>
      </c>
      <c r="D778" s="3" t="s">
        <v>126</v>
      </c>
      <c r="E778" s="3" t="s">
        <v>127</v>
      </c>
      <c r="F778" s="656"/>
      <c r="G778" s="28" t="s">
        <v>124</v>
      </c>
      <c r="H778" s="3" t="s">
        <v>247</v>
      </c>
      <c r="I778" s="2" t="s">
        <v>125</v>
      </c>
      <c r="J778" s="3" t="s">
        <v>126</v>
      </c>
      <c r="K778" s="3" t="s">
        <v>127</v>
      </c>
      <c r="L778" s="1374"/>
    </row>
    <row r="779" spans="1:13" s="8" customFormat="1" x14ac:dyDescent="0.3">
      <c r="A779" s="1388" t="s">
        <v>8</v>
      </c>
      <c r="B779" s="6" t="s">
        <v>100</v>
      </c>
      <c r="C779" s="2" t="s">
        <v>9</v>
      </c>
      <c r="D779" s="3">
        <v>70</v>
      </c>
      <c r="E779" s="3">
        <v>287.25</v>
      </c>
      <c r="F779" s="605"/>
      <c r="G779" s="1388" t="s">
        <v>8</v>
      </c>
      <c r="H779" s="6" t="s">
        <v>100</v>
      </c>
      <c r="I779" s="2" t="s">
        <v>9</v>
      </c>
      <c r="J779" s="3">
        <v>70</v>
      </c>
      <c r="K779" s="3">
        <v>287.25</v>
      </c>
      <c r="L779" s="1379"/>
      <c r="M779" s="25"/>
    </row>
    <row r="780" spans="1:13" s="50" customFormat="1" ht="18.75" customHeight="1" x14ac:dyDescent="0.3">
      <c r="A780" s="1388" t="s">
        <v>3</v>
      </c>
      <c r="B780" s="6" t="s">
        <v>83</v>
      </c>
      <c r="C780" s="2" t="s">
        <v>86</v>
      </c>
      <c r="D780" s="3">
        <v>90</v>
      </c>
      <c r="E780" s="3">
        <v>302.39999999999998</v>
      </c>
      <c r="F780" s="606"/>
      <c r="G780" s="1388" t="s">
        <v>3</v>
      </c>
      <c r="H780" s="6" t="s">
        <v>83</v>
      </c>
      <c r="I780" s="2" t="s">
        <v>85</v>
      </c>
      <c r="J780" s="3">
        <v>110</v>
      </c>
      <c r="K780" s="3">
        <v>500.08</v>
      </c>
      <c r="L780" s="1379"/>
      <c r="M780" s="25"/>
    </row>
    <row r="781" spans="1:13" s="50" customFormat="1" x14ac:dyDescent="0.3">
      <c r="A781" s="1388" t="s">
        <v>0</v>
      </c>
      <c r="B781" s="6" t="s">
        <v>346</v>
      </c>
      <c r="C781" s="2" t="s">
        <v>22</v>
      </c>
      <c r="D781" s="3">
        <v>24</v>
      </c>
      <c r="E781" s="3">
        <v>4.5</v>
      </c>
      <c r="F781" s="605"/>
      <c r="G781" s="1388" t="s">
        <v>0</v>
      </c>
      <c r="H781" s="6" t="s">
        <v>346</v>
      </c>
      <c r="I781" s="2" t="s">
        <v>22</v>
      </c>
      <c r="J781" s="3">
        <v>24</v>
      </c>
      <c r="K781" s="3">
        <v>4.5</v>
      </c>
      <c r="L781" s="1379"/>
      <c r="M781" s="25"/>
    </row>
    <row r="782" spans="1:13" s="25" customFormat="1" ht="19.5" customHeight="1" x14ac:dyDescent="0.3">
      <c r="A782" s="1388" t="s">
        <v>77</v>
      </c>
      <c r="B782" s="6" t="s">
        <v>144</v>
      </c>
      <c r="C782" s="2" t="s">
        <v>2</v>
      </c>
      <c r="D782" s="3">
        <v>18</v>
      </c>
      <c r="E782" s="3">
        <v>88</v>
      </c>
      <c r="F782" s="656"/>
      <c r="G782" s="1388" t="s">
        <v>77</v>
      </c>
      <c r="H782" s="6" t="s">
        <v>144</v>
      </c>
      <c r="I782" s="2" t="s">
        <v>2</v>
      </c>
      <c r="J782" s="3">
        <v>18</v>
      </c>
      <c r="K782" s="3">
        <v>88</v>
      </c>
      <c r="L782" s="1374"/>
    </row>
    <row r="783" spans="1:13" s="50" customFormat="1" x14ac:dyDescent="0.3">
      <c r="A783" s="1388" t="s">
        <v>23</v>
      </c>
      <c r="B783" s="6" t="s">
        <v>107</v>
      </c>
      <c r="C783" s="2" t="s">
        <v>14</v>
      </c>
      <c r="D783" s="3">
        <v>3.4</v>
      </c>
      <c r="E783" s="3">
        <v>93.2</v>
      </c>
      <c r="F783" s="605"/>
      <c r="G783" s="1388" t="s">
        <v>23</v>
      </c>
      <c r="H783" s="6" t="s">
        <v>107</v>
      </c>
      <c r="I783" s="2" t="s">
        <v>14</v>
      </c>
      <c r="J783" s="3">
        <v>3.4</v>
      </c>
      <c r="K783" s="3">
        <v>93.2</v>
      </c>
      <c r="L783" s="1379"/>
      <c r="M783" s="25"/>
    </row>
    <row r="784" spans="1:13" s="25" customFormat="1" ht="19.5" customHeight="1" x14ac:dyDescent="0.3">
      <c r="A784" s="1388" t="s">
        <v>51</v>
      </c>
      <c r="B784" s="6" t="s">
        <v>108</v>
      </c>
      <c r="C784" s="2" t="s">
        <v>65</v>
      </c>
      <c r="D784" s="3">
        <v>1.2</v>
      </c>
      <c r="E784" s="3">
        <v>21.5</v>
      </c>
      <c r="F784" s="656"/>
      <c r="G784" s="1388" t="s">
        <v>51</v>
      </c>
      <c r="H784" s="6" t="s">
        <v>108</v>
      </c>
      <c r="I784" s="2" t="s">
        <v>65</v>
      </c>
      <c r="J784" s="3">
        <v>1.2</v>
      </c>
      <c r="K784" s="3">
        <v>21.5</v>
      </c>
      <c r="L784" s="1374"/>
    </row>
    <row r="785" spans="1:13" s="25" customFormat="1" x14ac:dyDescent="0.3">
      <c r="A785" s="1388"/>
      <c r="B785" s="6"/>
      <c r="C785" s="2"/>
      <c r="D785" s="3"/>
      <c r="E785" s="3"/>
      <c r="F785" s="656"/>
      <c r="G785" s="1388"/>
      <c r="H785" s="6"/>
      <c r="I785" s="2"/>
      <c r="J785" s="3"/>
      <c r="K785" s="3"/>
      <c r="L785" s="1374"/>
    </row>
    <row r="786" spans="1:13" s="25" customFormat="1" x14ac:dyDescent="0.3">
      <c r="A786" s="1388"/>
      <c r="B786" s="6"/>
      <c r="C786" s="2"/>
      <c r="D786" s="3"/>
      <c r="E786" s="3"/>
      <c r="F786" s="656"/>
      <c r="G786" s="1388"/>
      <c r="H786" s="6"/>
      <c r="I786" s="2"/>
      <c r="J786" s="3"/>
      <c r="K786" s="3"/>
      <c r="L786" s="1374"/>
    </row>
    <row r="787" spans="1:13" s="50" customFormat="1" x14ac:dyDescent="0.3">
      <c r="A787" s="5"/>
      <c r="B787" s="6"/>
      <c r="C787" s="2"/>
      <c r="D787" s="3"/>
      <c r="E787" s="3"/>
      <c r="F787" s="657"/>
      <c r="G787" s="5"/>
      <c r="H787" s="6"/>
      <c r="I787" s="2"/>
      <c r="J787" s="3"/>
      <c r="K787" s="3"/>
      <c r="L787" s="1377"/>
      <c r="M787" s="25"/>
    </row>
    <row r="788" spans="1:13" s="25" customFormat="1" x14ac:dyDescent="0.3">
      <c r="A788" s="1388"/>
      <c r="B788" s="6"/>
      <c r="C788" s="2" t="s">
        <v>128</v>
      </c>
      <c r="D788" s="3">
        <f>SUM(D779:D787)</f>
        <v>206.6</v>
      </c>
      <c r="E788" s="3">
        <f>SUM(E779:E787)</f>
        <v>796.85</v>
      </c>
      <c r="F788" s="658">
        <v>822.5</v>
      </c>
      <c r="G788" s="1388"/>
      <c r="H788" s="6"/>
      <c r="I788" s="2" t="s">
        <v>128</v>
      </c>
      <c r="J788" s="3">
        <f>SUM(J779:J787)</f>
        <v>226.6</v>
      </c>
      <c r="K788" s="3">
        <f>SUM(K779:K787)</f>
        <v>994.53</v>
      </c>
      <c r="L788" s="1374"/>
    </row>
    <row r="789" spans="1:13" s="25" customFormat="1" x14ac:dyDescent="0.3">
      <c r="A789" s="5"/>
      <c r="B789" s="6"/>
      <c r="C789" s="2"/>
      <c r="D789" s="3"/>
      <c r="E789" s="3"/>
      <c r="F789" s="678">
        <f>E788-F788</f>
        <v>-25.649999999999977</v>
      </c>
      <c r="G789" s="5"/>
      <c r="H789" s="6"/>
      <c r="I789" s="2"/>
      <c r="J789" s="3"/>
      <c r="K789" s="3"/>
      <c r="L789" s="1374"/>
    </row>
    <row r="790" spans="1:13" s="25" customFormat="1" x14ac:dyDescent="0.3">
      <c r="A790" s="5"/>
      <c r="B790" s="6"/>
      <c r="C790" s="2"/>
      <c r="D790" s="3"/>
      <c r="E790" s="3"/>
      <c r="F790" s="656"/>
      <c r="G790" s="5"/>
      <c r="H790" s="6"/>
      <c r="I790" s="2"/>
      <c r="J790" s="3"/>
      <c r="K790" s="3"/>
      <c r="L790" s="1374"/>
    </row>
    <row r="791" spans="1:13" s="25" customFormat="1" x14ac:dyDescent="0.3">
      <c r="A791" s="1388"/>
      <c r="B791" s="6"/>
      <c r="C791" s="2" t="s">
        <v>136</v>
      </c>
      <c r="D791" s="3">
        <f>+D788+D763</f>
        <v>405</v>
      </c>
      <c r="E791" s="3">
        <f>+E788+E763</f>
        <v>1418.0700000000002</v>
      </c>
      <c r="F791" s="659"/>
      <c r="G791" s="3"/>
      <c r="H791" s="3"/>
      <c r="I791" s="3" t="s">
        <v>136</v>
      </c>
      <c r="J791" s="3">
        <f>+J788+J763</f>
        <v>445</v>
      </c>
      <c r="K791" s="3">
        <f>+K788+K763</f>
        <v>1635.75</v>
      </c>
      <c r="L791" s="1374"/>
    </row>
    <row r="792" spans="1:13" s="25" customFormat="1" x14ac:dyDescent="0.3">
      <c r="A792" s="461"/>
      <c r="B792" s="36"/>
      <c r="C792" s="462"/>
      <c r="D792" s="463"/>
      <c r="E792" s="463"/>
      <c r="F792" s="659"/>
      <c r="G792" s="463"/>
      <c r="H792" s="463"/>
      <c r="I792" s="463"/>
      <c r="J792" s="463"/>
      <c r="K792" s="463"/>
      <c r="L792" s="1374"/>
    </row>
    <row r="793" spans="1:13" s="25" customFormat="1" x14ac:dyDescent="0.3">
      <c r="A793" s="461"/>
      <c r="B793" s="36"/>
      <c r="C793" s="462"/>
      <c r="D793" s="463"/>
      <c r="E793" s="463"/>
      <c r="F793" s="659"/>
      <c r="G793" s="463"/>
      <c r="H793" s="463"/>
      <c r="I793" s="463"/>
      <c r="J793" s="463"/>
      <c r="K793" s="463"/>
      <c r="L793" s="1374"/>
    </row>
    <row r="794" spans="1:13" s="25" customFormat="1" x14ac:dyDescent="0.3">
      <c r="A794" s="461"/>
      <c r="B794" s="461"/>
      <c r="C794" s="461"/>
      <c r="D794" s="461"/>
      <c r="E794" s="461"/>
      <c r="F794" s="660"/>
      <c r="G794" s="36"/>
      <c r="H794" s="463"/>
      <c r="I794" s="463"/>
      <c r="J794" s="463"/>
      <c r="K794" s="463"/>
      <c r="L794" s="1374"/>
    </row>
    <row r="795" spans="1:13" s="25" customFormat="1" x14ac:dyDescent="0.3">
      <c r="A795" s="461"/>
      <c r="B795" s="36"/>
      <c r="C795" s="462"/>
      <c r="D795" s="463"/>
      <c r="E795" s="463"/>
      <c r="F795" s="659"/>
      <c r="G795" s="463"/>
      <c r="H795" s="463"/>
      <c r="I795" s="463"/>
      <c r="J795" s="463"/>
      <c r="K795" s="463"/>
      <c r="L795" s="1374"/>
    </row>
    <row r="796" spans="1:13" s="25" customFormat="1" ht="18.75" customHeight="1" x14ac:dyDescent="0.3">
      <c r="B796" s="37" t="s">
        <v>130</v>
      </c>
      <c r="D796" s="94" t="s">
        <v>131</v>
      </c>
      <c r="E796" s="20"/>
      <c r="F796" s="606"/>
      <c r="H796" s="37" t="s">
        <v>130</v>
      </c>
      <c r="J796" s="94" t="s">
        <v>131</v>
      </c>
      <c r="K796" s="20"/>
      <c r="L796" s="1374"/>
    </row>
    <row r="797" spans="1:13" s="25" customFormat="1" ht="51.75" customHeight="1" x14ac:dyDescent="0.3">
      <c r="B797" s="38" t="s">
        <v>132</v>
      </c>
      <c r="D797" s="38" t="s">
        <v>140</v>
      </c>
      <c r="E797" s="39"/>
      <c r="F797" s="606"/>
      <c r="H797" s="38" t="s">
        <v>139</v>
      </c>
      <c r="J797" s="38" t="s">
        <v>140</v>
      </c>
      <c r="K797" s="39"/>
      <c r="L797" s="1374"/>
    </row>
    <row r="798" spans="1:13" s="25" customFormat="1" ht="22.5" customHeight="1" x14ac:dyDescent="0.3">
      <c r="B798" s="38"/>
      <c r="D798" s="38"/>
      <c r="E798" s="39"/>
      <c r="F798" s="606"/>
      <c r="H798" s="38"/>
      <c r="J798" s="38"/>
      <c r="K798" s="39"/>
      <c r="L798" s="1374"/>
    </row>
    <row r="799" spans="1:13" x14ac:dyDescent="0.3">
      <c r="A799" s="419"/>
      <c r="B799" s="456"/>
      <c r="C799" s="456"/>
      <c r="D799" s="456"/>
      <c r="E799" s="456"/>
      <c r="F799" s="1024"/>
      <c r="G799" s="419"/>
      <c r="H799" s="456"/>
      <c r="I799" s="456"/>
      <c r="J799" s="456"/>
      <c r="K799" s="456"/>
    </row>
    <row r="800" spans="1:13" s="25" customFormat="1" x14ac:dyDescent="0.3">
      <c r="B800" s="20"/>
      <c r="C800" s="20"/>
      <c r="D800" s="20"/>
      <c r="E800" s="20"/>
      <c r="F800" s="656"/>
      <c r="H800" s="20"/>
      <c r="I800" s="20"/>
      <c r="J800" s="20"/>
      <c r="K800" s="20"/>
      <c r="L800" s="1374"/>
    </row>
    <row r="801" spans="1:12" s="25" customFormat="1" ht="18.75" customHeight="1" x14ac:dyDescent="0.3">
      <c r="B801" s="22" t="s">
        <v>115</v>
      </c>
      <c r="C801" s="20"/>
      <c r="D801" s="20"/>
      <c r="E801" s="20"/>
      <c r="F801" s="656"/>
      <c r="H801" s="22" t="s">
        <v>115</v>
      </c>
      <c r="I801" s="20"/>
      <c r="J801" s="20"/>
      <c r="K801" s="20"/>
      <c r="L801" s="1374"/>
    </row>
    <row r="802" spans="1:12" s="25" customFormat="1" ht="18.75" customHeight="1" x14ac:dyDescent="0.3">
      <c r="B802" s="22" t="s">
        <v>137</v>
      </c>
      <c r="C802" s="20"/>
      <c r="D802" s="20"/>
      <c r="E802" s="20"/>
      <c r="F802" s="606"/>
      <c r="H802" s="22" t="s">
        <v>138</v>
      </c>
      <c r="I802" s="20"/>
      <c r="J802" s="20"/>
      <c r="K802" s="20"/>
      <c r="L802" s="1374"/>
    </row>
    <row r="803" spans="1:12" s="25" customFormat="1" ht="18.75" customHeight="1" x14ac:dyDescent="0.3">
      <c r="B803" s="20"/>
      <c r="C803" s="20"/>
      <c r="D803" s="20"/>
      <c r="E803" s="20"/>
      <c r="F803" s="606"/>
      <c r="H803" s="20"/>
      <c r="I803" s="20"/>
      <c r="J803" s="20"/>
      <c r="K803" s="20"/>
      <c r="L803" s="1374"/>
    </row>
    <row r="804" spans="1:12" s="25" customFormat="1" ht="18.75" customHeight="1" x14ac:dyDescent="0.3">
      <c r="B804" s="20"/>
      <c r="C804" s="20"/>
      <c r="E804" s="603" t="s">
        <v>116</v>
      </c>
      <c r="F804" s="606"/>
      <c r="H804" s="20"/>
      <c r="I804" s="20"/>
      <c r="K804" s="603" t="s">
        <v>116</v>
      </c>
      <c r="L804" s="1380"/>
    </row>
    <row r="805" spans="1:12" s="25" customFormat="1" ht="18.75" customHeight="1" x14ac:dyDescent="0.3">
      <c r="B805" s="20"/>
      <c r="C805" s="20"/>
      <c r="E805" s="603" t="s">
        <v>134</v>
      </c>
      <c r="F805" s="606"/>
      <c r="H805" s="20"/>
      <c r="I805" s="20"/>
      <c r="K805" s="603" t="s">
        <v>134</v>
      </c>
      <c r="L805" s="1380"/>
    </row>
    <row r="806" spans="1:12" s="25" customFormat="1" ht="18.75" customHeight="1" x14ac:dyDescent="0.3">
      <c r="B806" s="20"/>
      <c r="C806" s="20"/>
      <c r="E806" s="603" t="s">
        <v>117</v>
      </c>
      <c r="F806" s="606"/>
      <c r="H806" s="20"/>
      <c r="I806" s="20"/>
      <c r="K806" s="603" t="s">
        <v>117</v>
      </c>
      <c r="L806" s="1380"/>
    </row>
    <row r="807" spans="1:12" s="25" customFormat="1" ht="18.75" customHeight="1" x14ac:dyDescent="0.3">
      <c r="B807" s="20"/>
      <c r="C807" s="20"/>
      <c r="E807" s="603" t="s">
        <v>417</v>
      </c>
      <c r="F807" s="606"/>
      <c r="H807" s="20"/>
      <c r="I807" s="20"/>
      <c r="K807" s="603" t="s">
        <v>417</v>
      </c>
      <c r="L807" s="1380"/>
    </row>
    <row r="808" spans="1:12" s="25" customFormat="1" ht="18.75" customHeight="1" x14ac:dyDescent="0.3">
      <c r="B808" s="20"/>
      <c r="C808" s="20"/>
      <c r="D808" s="20"/>
      <c r="E808" s="20"/>
      <c r="F808" s="656"/>
      <c r="H808" s="20"/>
      <c r="I808" s="20"/>
      <c r="J808" s="20"/>
      <c r="K808" s="20"/>
      <c r="L808" s="1374"/>
    </row>
    <row r="809" spans="1:12" s="25" customFormat="1" ht="18.75" customHeight="1" x14ac:dyDescent="0.3">
      <c r="B809" s="20"/>
      <c r="C809" s="20"/>
      <c r="D809" s="20"/>
      <c r="E809" s="20"/>
      <c r="F809" s="656"/>
      <c r="H809" s="20"/>
      <c r="I809" s="20"/>
      <c r="J809" s="20"/>
      <c r="K809" s="20"/>
      <c r="L809" s="1374"/>
    </row>
    <row r="810" spans="1:12" s="25" customFormat="1" ht="18.75" customHeight="1" x14ac:dyDescent="0.3">
      <c r="B810" s="20"/>
      <c r="C810" s="20"/>
      <c r="D810" s="20"/>
      <c r="E810" s="20"/>
      <c r="F810" s="656"/>
      <c r="H810" s="20"/>
      <c r="I810" s="20"/>
      <c r="J810" s="20"/>
      <c r="K810" s="20"/>
      <c r="L810" s="1374"/>
    </row>
    <row r="811" spans="1:12" s="25" customFormat="1" ht="18.75" customHeight="1" x14ac:dyDescent="0.3">
      <c r="B811" s="1612" t="s">
        <v>119</v>
      </c>
      <c r="C811" s="1612"/>
      <c r="D811" s="1612"/>
      <c r="E811" s="26"/>
      <c r="F811" s="606"/>
      <c r="H811" s="1612" t="s">
        <v>119</v>
      </c>
      <c r="I811" s="1612"/>
      <c r="J811" s="1612"/>
      <c r="K811" s="26"/>
      <c r="L811" s="1374"/>
    </row>
    <row r="812" spans="1:12" s="25" customFormat="1" ht="18.75" customHeight="1" x14ac:dyDescent="0.3">
      <c r="B812" s="1610">
        <v>45593</v>
      </c>
      <c r="C812" s="1610"/>
      <c r="D812" s="1610"/>
      <c r="E812" s="27"/>
      <c r="F812" s="606"/>
      <c r="H812" s="1610">
        <f>B812</f>
        <v>45593</v>
      </c>
      <c r="I812" s="1610"/>
      <c r="J812" s="1610"/>
      <c r="K812" s="27"/>
      <c r="L812" s="1374"/>
    </row>
    <row r="813" spans="1:12" s="25" customFormat="1" ht="18.75" customHeight="1" x14ac:dyDescent="0.3">
      <c r="B813" s="20"/>
      <c r="C813" s="20"/>
      <c r="D813" s="20"/>
      <c r="E813" s="27"/>
      <c r="F813" s="606"/>
      <c r="H813" s="20"/>
      <c r="I813" s="20"/>
      <c r="J813" s="20"/>
      <c r="K813" s="27"/>
      <c r="L813" s="1374"/>
    </row>
    <row r="814" spans="1:12" s="25" customFormat="1" ht="18.75" customHeight="1" x14ac:dyDescent="0.3">
      <c r="B814" s="1389"/>
      <c r="C814" s="20"/>
      <c r="D814" s="20"/>
      <c r="E814" s="27"/>
      <c r="F814" s="606"/>
      <c r="H814" s="1389"/>
      <c r="I814" s="20"/>
      <c r="J814" s="20"/>
      <c r="K814" s="27"/>
      <c r="L814" s="1374"/>
    </row>
    <row r="815" spans="1:12" s="25" customFormat="1" ht="18.75" customHeight="1" x14ac:dyDescent="0.3">
      <c r="A815" s="28" t="s">
        <v>120</v>
      </c>
      <c r="B815" s="29" t="s">
        <v>121</v>
      </c>
      <c r="C815" s="1611" t="s">
        <v>122</v>
      </c>
      <c r="D815" s="1611"/>
      <c r="E815" s="1611"/>
      <c r="F815" s="606"/>
      <c r="G815" s="28" t="s">
        <v>120</v>
      </c>
      <c r="H815" s="29" t="s">
        <v>121</v>
      </c>
      <c r="I815" s="1611" t="s">
        <v>123</v>
      </c>
      <c r="J815" s="1611"/>
      <c r="K815" s="1611"/>
      <c r="L815" s="1374"/>
    </row>
    <row r="816" spans="1:12" s="25" customFormat="1" ht="18.75" customHeight="1" x14ac:dyDescent="0.3">
      <c r="A816" s="28" t="s">
        <v>124</v>
      </c>
      <c r="B816" s="28" t="s">
        <v>265</v>
      </c>
      <c r="C816" s="29" t="s">
        <v>125</v>
      </c>
      <c r="D816" s="1388" t="s">
        <v>126</v>
      </c>
      <c r="E816" s="1388" t="s">
        <v>127</v>
      </c>
      <c r="F816" s="606"/>
      <c r="G816" s="28" t="s">
        <v>124</v>
      </c>
      <c r="H816" s="28" t="s">
        <v>265</v>
      </c>
      <c r="I816" s="29" t="s">
        <v>125</v>
      </c>
      <c r="J816" s="1388" t="s">
        <v>126</v>
      </c>
      <c r="K816" s="1388" t="s">
        <v>127</v>
      </c>
      <c r="L816" s="1374"/>
    </row>
    <row r="817" spans="1:13" s="50" customFormat="1" ht="18.75" customHeight="1" x14ac:dyDescent="0.3">
      <c r="A817" s="1388"/>
      <c r="B817" s="6"/>
      <c r="C817" s="2"/>
      <c r="D817" s="3"/>
      <c r="E817" s="3"/>
      <c r="F817" s="606"/>
      <c r="G817" s="1388"/>
      <c r="H817" s="6"/>
      <c r="I817" s="2"/>
      <c r="J817" s="3"/>
      <c r="K817" s="3"/>
      <c r="L817" s="1379"/>
      <c r="M817" s="25"/>
    </row>
    <row r="818" spans="1:13" s="50" customFormat="1" x14ac:dyDescent="0.3">
      <c r="A818" s="1388"/>
      <c r="B818" s="6"/>
      <c r="C818" s="2"/>
      <c r="D818" s="3"/>
      <c r="E818" s="3"/>
      <c r="F818" s="606"/>
      <c r="G818" s="1388"/>
      <c r="H818" s="6"/>
      <c r="I818" s="2"/>
      <c r="J818" s="3"/>
      <c r="K818" s="3"/>
      <c r="L818" s="1379"/>
      <c r="M818" s="25"/>
    </row>
    <row r="819" spans="1:13" s="25" customFormat="1" x14ac:dyDescent="0.3">
      <c r="A819" s="1388"/>
      <c r="B819" s="6"/>
      <c r="C819" s="2"/>
      <c r="D819" s="3"/>
      <c r="E819" s="3"/>
      <c r="F819" s="605"/>
      <c r="G819" s="1388"/>
      <c r="H819" s="6"/>
      <c r="I819" s="2"/>
      <c r="J819" s="3"/>
      <c r="K819" s="3"/>
      <c r="L819" s="788"/>
    </row>
    <row r="820" spans="1:13" s="25" customFormat="1" x14ac:dyDescent="0.3">
      <c r="A820" s="1388" t="s">
        <v>77</v>
      </c>
      <c r="B820" s="6" t="s">
        <v>114</v>
      </c>
      <c r="C820" s="2" t="s">
        <v>2</v>
      </c>
      <c r="D820" s="3">
        <v>6</v>
      </c>
      <c r="E820" s="3">
        <v>28</v>
      </c>
      <c r="F820" s="606">
        <v>161</v>
      </c>
      <c r="G820" s="1388" t="s">
        <v>77</v>
      </c>
      <c r="H820" s="6" t="s">
        <v>114</v>
      </c>
      <c r="I820" s="2" t="s">
        <v>2</v>
      </c>
      <c r="J820" s="3">
        <v>6</v>
      </c>
      <c r="K820" s="3">
        <v>28</v>
      </c>
      <c r="L820" s="1374"/>
    </row>
    <row r="821" spans="1:13" s="8" customFormat="1" ht="18.75" customHeight="1" x14ac:dyDescent="0.3">
      <c r="A821" s="1388" t="s">
        <v>23</v>
      </c>
      <c r="B821" s="6" t="s">
        <v>107</v>
      </c>
      <c r="C821" s="2" t="s">
        <v>14</v>
      </c>
      <c r="D821" s="3">
        <v>3.4</v>
      </c>
      <c r="E821" s="3">
        <v>93.2</v>
      </c>
      <c r="F821" s="605"/>
      <c r="G821" s="1388" t="s">
        <v>23</v>
      </c>
      <c r="H821" s="6" t="s">
        <v>107</v>
      </c>
      <c r="I821" s="2" t="s">
        <v>14</v>
      </c>
      <c r="J821" s="3">
        <v>3.4</v>
      </c>
      <c r="K821" s="3">
        <v>93.2</v>
      </c>
      <c r="L821" s="1374"/>
      <c r="M821" s="25"/>
    </row>
    <row r="822" spans="1:13" s="25" customFormat="1" ht="19.5" customHeight="1" x14ac:dyDescent="0.3">
      <c r="A822" s="1388"/>
      <c r="B822" s="6"/>
      <c r="C822" s="2"/>
      <c r="D822" s="3"/>
      <c r="E822" s="3"/>
      <c r="F822" s="605"/>
      <c r="G822" s="1388"/>
      <c r="H822" s="6"/>
      <c r="I822" s="2"/>
      <c r="J822" s="3"/>
      <c r="K822" s="3"/>
      <c r="L822" s="1379"/>
    </row>
    <row r="823" spans="1:13" s="25" customFormat="1" x14ac:dyDescent="0.3">
      <c r="A823" s="5"/>
      <c r="B823" s="6"/>
      <c r="C823" s="2"/>
      <c r="D823" s="3"/>
      <c r="E823" s="3"/>
      <c r="F823" s="656"/>
      <c r="G823" s="5"/>
      <c r="H823" s="6"/>
      <c r="I823" s="2"/>
      <c r="J823" s="3"/>
      <c r="K823" s="3"/>
      <c r="L823" s="1374"/>
    </row>
    <row r="824" spans="1:13" s="25" customFormat="1" x14ac:dyDescent="0.3">
      <c r="A824" s="5"/>
      <c r="B824" s="6"/>
      <c r="C824" s="2" t="s">
        <v>128</v>
      </c>
      <c r="D824" s="3">
        <f>SUM(D817:D822)</f>
        <v>9.4</v>
      </c>
      <c r="E824" s="3">
        <f>SUM(E817:E822)</f>
        <v>121.2</v>
      </c>
      <c r="F824" s="658">
        <v>587.5</v>
      </c>
      <c r="G824" s="5"/>
      <c r="H824" s="6"/>
      <c r="I824" s="2" t="s">
        <v>128</v>
      </c>
      <c r="J824" s="3">
        <f>SUM(J817:J822)</f>
        <v>9.4</v>
      </c>
      <c r="K824" s="3">
        <f>SUM(K817:K822)</f>
        <v>121.2</v>
      </c>
      <c r="L824" s="1374"/>
    </row>
    <row r="825" spans="1:13" s="25" customFormat="1" hidden="1" x14ac:dyDescent="0.3">
      <c r="A825" s="5"/>
      <c r="B825" s="6"/>
      <c r="C825" s="2"/>
      <c r="D825" s="3">
        <f>SUM(D818:D823)</f>
        <v>9.4</v>
      </c>
      <c r="E825" s="3"/>
      <c r="F825" s="656"/>
      <c r="G825" s="5"/>
      <c r="H825" s="6"/>
      <c r="I825" s="2"/>
      <c r="J825" s="3"/>
      <c r="K825" s="3"/>
      <c r="L825" s="1374"/>
    </row>
    <row r="826" spans="1:13" s="25" customFormat="1" hidden="1" x14ac:dyDescent="0.3">
      <c r="A826" s="5">
        <v>1</v>
      </c>
      <c r="B826" s="6" t="s">
        <v>1</v>
      </c>
      <c r="C826" s="2" t="s">
        <v>5</v>
      </c>
      <c r="D826" s="3">
        <f>SUM(D819:D824)</f>
        <v>18.8</v>
      </c>
      <c r="E826" s="3">
        <v>86</v>
      </c>
      <c r="F826" s="656"/>
      <c r="G826" s="5">
        <v>1</v>
      </c>
      <c r="H826" s="6" t="s">
        <v>1</v>
      </c>
      <c r="I826" s="2" t="s">
        <v>5</v>
      </c>
      <c r="J826" s="3">
        <v>200</v>
      </c>
      <c r="K826" s="3">
        <v>86</v>
      </c>
      <c r="L826" s="1374"/>
    </row>
    <row r="827" spans="1:13" s="25" customFormat="1" hidden="1" x14ac:dyDescent="0.3">
      <c r="A827" s="5">
        <v>2</v>
      </c>
      <c r="B827" s="6" t="s">
        <v>238</v>
      </c>
      <c r="C827" s="2" t="s">
        <v>251</v>
      </c>
      <c r="D827" s="3">
        <f t="shared" ref="D827:D836" si="8">SUM(D819:D825)</f>
        <v>28.200000000000003</v>
      </c>
      <c r="E827" s="3">
        <v>114</v>
      </c>
      <c r="F827" s="656"/>
      <c r="G827" s="5">
        <v>2</v>
      </c>
      <c r="H827" s="6" t="s">
        <v>238</v>
      </c>
      <c r="I827" s="2" t="s">
        <v>251</v>
      </c>
      <c r="J827" s="3">
        <v>225</v>
      </c>
      <c r="K827" s="3">
        <v>114</v>
      </c>
      <c r="L827" s="1374"/>
    </row>
    <row r="828" spans="1:13" s="25" customFormat="1" hidden="1" x14ac:dyDescent="0.3">
      <c r="A828" s="5">
        <v>3</v>
      </c>
      <c r="B828" s="6" t="s">
        <v>93</v>
      </c>
      <c r="C828" s="2" t="s">
        <v>5</v>
      </c>
      <c r="D828" s="3">
        <f t="shared" si="8"/>
        <v>47</v>
      </c>
      <c r="E828" s="3">
        <v>94.25</v>
      </c>
      <c r="F828" s="656"/>
      <c r="G828" s="5">
        <v>3</v>
      </c>
      <c r="H828" s="6" t="s">
        <v>93</v>
      </c>
      <c r="I828" s="2" t="s">
        <v>5</v>
      </c>
      <c r="J828" s="3">
        <v>135</v>
      </c>
      <c r="K828" s="3">
        <v>94.25</v>
      </c>
      <c r="L828" s="1374"/>
    </row>
    <row r="829" spans="1:13" s="25" customFormat="1" hidden="1" x14ac:dyDescent="0.3">
      <c r="A829" s="5">
        <v>4</v>
      </c>
      <c r="B829" s="6" t="s">
        <v>253</v>
      </c>
      <c r="C829" s="2" t="s">
        <v>218</v>
      </c>
      <c r="D829" s="3">
        <f t="shared" si="8"/>
        <v>69.2</v>
      </c>
      <c r="E829" s="3">
        <v>146.4</v>
      </c>
      <c r="F829" s="656"/>
      <c r="G829" s="5">
        <v>4</v>
      </c>
      <c r="H829" s="6" t="s">
        <v>253</v>
      </c>
      <c r="I829" s="2" t="s">
        <v>218</v>
      </c>
      <c r="J829" s="3">
        <v>125</v>
      </c>
      <c r="K829" s="3">
        <v>146.4</v>
      </c>
      <c r="L829" s="1374"/>
    </row>
    <row r="830" spans="1:13" s="25" customFormat="1" hidden="1" x14ac:dyDescent="0.3">
      <c r="A830" s="5">
        <v>5</v>
      </c>
      <c r="B830" s="6" t="s">
        <v>255</v>
      </c>
      <c r="C830" s="2" t="s">
        <v>218</v>
      </c>
      <c r="D830" s="3">
        <f t="shared" si="8"/>
        <v>112.80000000000001</v>
      </c>
      <c r="E830" s="3">
        <v>105.16</v>
      </c>
      <c r="F830" s="656"/>
      <c r="G830" s="5">
        <v>5</v>
      </c>
      <c r="H830" s="6" t="s">
        <v>255</v>
      </c>
      <c r="I830" s="2" t="s">
        <v>218</v>
      </c>
      <c r="J830" s="3">
        <v>80</v>
      </c>
      <c r="K830" s="3">
        <v>105.16</v>
      </c>
      <c r="L830" s="1374"/>
    </row>
    <row r="831" spans="1:13" s="25" customFormat="1" hidden="1" x14ac:dyDescent="0.3">
      <c r="A831" s="5">
        <v>6</v>
      </c>
      <c r="B831" s="6" t="s">
        <v>252</v>
      </c>
      <c r="C831" s="2" t="s">
        <v>251</v>
      </c>
      <c r="D831" s="3">
        <f t="shared" si="8"/>
        <v>182</v>
      </c>
      <c r="E831" s="3">
        <v>142</v>
      </c>
      <c r="F831" s="656"/>
      <c r="G831" s="5">
        <v>6</v>
      </c>
      <c r="H831" s="6" t="s">
        <v>252</v>
      </c>
      <c r="I831" s="2" t="s">
        <v>251</v>
      </c>
      <c r="J831" s="3">
        <v>105</v>
      </c>
      <c r="K831" s="3">
        <v>142</v>
      </c>
      <c r="L831" s="1374"/>
    </row>
    <row r="832" spans="1:13" s="25" customFormat="1" hidden="1" x14ac:dyDescent="0.3">
      <c r="A832" s="5">
        <v>7</v>
      </c>
      <c r="B832" s="6" t="s">
        <v>254</v>
      </c>
      <c r="C832" s="2" t="s">
        <v>218</v>
      </c>
      <c r="D832" s="3">
        <f t="shared" si="8"/>
        <v>294.8</v>
      </c>
      <c r="E832" s="3">
        <v>144</v>
      </c>
      <c r="F832" s="656"/>
      <c r="G832" s="5">
        <v>7</v>
      </c>
      <c r="H832" s="6" t="s">
        <v>254</v>
      </c>
      <c r="I832" s="2" t="s">
        <v>218</v>
      </c>
      <c r="J832" s="3">
        <v>120</v>
      </c>
      <c r="K832" s="3">
        <v>144</v>
      </c>
      <c r="L832" s="1374"/>
    </row>
    <row r="833" spans="1:13" s="25" customFormat="1" hidden="1" x14ac:dyDescent="0.3">
      <c r="A833" s="5">
        <v>8</v>
      </c>
      <c r="B833" s="6" t="s">
        <v>31</v>
      </c>
      <c r="C833" s="2" t="s">
        <v>5</v>
      </c>
      <c r="D833" s="3">
        <f t="shared" si="8"/>
        <v>467.40000000000003</v>
      </c>
      <c r="E833" s="3">
        <v>88</v>
      </c>
      <c r="F833" s="656"/>
      <c r="G833" s="5">
        <v>8</v>
      </c>
      <c r="H833" s="6" t="s">
        <v>31</v>
      </c>
      <c r="I833" s="2" t="s">
        <v>5</v>
      </c>
      <c r="J833" s="3">
        <v>55</v>
      </c>
      <c r="K833" s="3">
        <v>88</v>
      </c>
      <c r="L833" s="1374"/>
    </row>
    <row r="834" spans="1:13" s="50" customFormat="1" hidden="1" x14ac:dyDescent="0.3">
      <c r="A834" s="1388"/>
      <c r="B834" s="1"/>
      <c r="C834" s="1388"/>
      <c r="D834" s="3">
        <f t="shared" si="8"/>
        <v>752.8</v>
      </c>
      <c r="E834" s="7"/>
      <c r="F834" s="657"/>
      <c r="G834" s="1388"/>
      <c r="H834" s="1"/>
      <c r="I834" s="1388"/>
      <c r="J834" s="7"/>
      <c r="K834" s="7"/>
      <c r="L834" s="1377"/>
      <c r="M834" s="25"/>
    </row>
    <row r="835" spans="1:13" s="25" customFormat="1" hidden="1" x14ac:dyDescent="0.3">
      <c r="A835" s="5"/>
      <c r="B835" s="6"/>
      <c r="C835" s="2" t="s">
        <v>128</v>
      </c>
      <c r="D835" s="3">
        <f t="shared" si="8"/>
        <v>1201.4000000000001</v>
      </c>
      <c r="E835" s="3">
        <v>919.81</v>
      </c>
      <c r="F835" s="656"/>
      <c r="G835" s="5"/>
      <c r="H835" s="6"/>
      <c r="I835" s="2" t="s">
        <v>128</v>
      </c>
      <c r="J835" s="3">
        <v>1045</v>
      </c>
      <c r="K835" s="3">
        <v>919.81</v>
      </c>
      <c r="L835" s="1374"/>
    </row>
    <row r="836" spans="1:13" s="25" customFormat="1" hidden="1" x14ac:dyDescent="0.3">
      <c r="A836" s="5"/>
      <c r="B836" s="6"/>
      <c r="C836" s="2"/>
      <c r="D836" s="3">
        <f t="shared" si="8"/>
        <v>1926</v>
      </c>
      <c r="E836" s="3"/>
      <c r="F836" s="656"/>
      <c r="G836" s="5"/>
      <c r="H836" s="6"/>
      <c r="I836" s="2"/>
      <c r="J836" s="3"/>
      <c r="K836" s="3"/>
      <c r="L836" s="1374"/>
    </row>
    <row r="837" spans="1:13" s="25" customFormat="1" x14ac:dyDescent="0.3">
      <c r="A837" s="5"/>
      <c r="B837" s="6"/>
      <c r="C837" s="2"/>
      <c r="D837" s="3"/>
      <c r="E837" s="3"/>
      <c r="F837" s="678">
        <f>F824-E824</f>
        <v>466.3</v>
      </c>
      <c r="G837" s="5"/>
      <c r="H837" s="6"/>
      <c r="I837" s="2"/>
      <c r="J837" s="3"/>
      <c r="K837" s="3"/>
      <c r="L837" s="1374"/>
    </row>
    <row r="838" spans="1:13" s="25" customFormat="1" x14ac:dyDescent="0.3">
      <c r="A838" s="5"/>
      <c r="B838" s="6"/>
      <c r="C838" s="2"/>
      <c r="D838" s="3"/>
      <c r="E838" s="3"/>
      <c r="F838" s="656"/>
      <c r="G838" s="5"/>
      <c r="H838" s="6"/>
      <c r="I838" s="2"/>
      <c r="J838" s="3"/>
      <c r="K838" s="3"/>
      <c r="L838" s="1374"/>
    </row>
    <row r="839" spans="1:13" s="25" customFormat="1" x14ac:dyDescent="0.3">
      <c r="A839" s="28" t="s">
        <v>124</v>
      </c>
      <c r="B839" s="3" t="s">
        <v>259</v>
      </c>
      <c r="C839" s="2" t="s">
        <v>125</v>
      </c>
      <c r="D839" s="3" t="s">
        <v>126</v>
      </c>
      <c r="E839" s="3" t="s">
        <v>127</v>
      </c>
      <c r="F839" s="656"/>
      <c r="G839" s="28" t="s">
        <v>124</v>
      </c>
      <c r="H839" s="3" t="s">
        <v>247</v>
      </c>
      <c r="I839" s="2" t="s">
        <v>125</v>
      </c>
      <c r="J839" s="3" t="s">
        <v>126</v>
      </c>
      <c r="K839" s="3" t="s">
        <v>127</v>
      </c>
      <c r="L839" s="1374"/>
    </row>
    <row r="840" spans="1:13" s="8" customFormat="1" x14ac:dyDescent="0.3">
      <c r="A840" s="5"/>
      <c r="B840" s="6"/>
      <c r="C840" s="2"/>
      <c r="D840" s="3"/>
      <c r="E840" s="3"/>
      <c r="F840" s="605"/>
      <c r="G840" s="5"/>
      <c r="H840" s="6"/>
      <c r="I840" s="2"/>
      <c r="J840" s="3"/>
      <c r="K840" s="3"/>
      <c r="L840" s="1379"/>
      <c r="M840" s="25"/>
    </row>
    <row r="841" spans="1:13" s="25" customFormat="1" ht="19.5" customHeight="1" x14ac:dyDescent="0.3">
      <c r="A841" s="5"/>
      <c r="B841" s="6"/>
      <c r="C841" s="2"/>
      <c r="D841" s="3"/>
      <c r="E841" s="3"/>
      <c r="F841" s="490"/>
      <c r="G841" s="5"/>
      <c r="H841" s="6"/>
      <c r="I841" s="2"/>
      <c r="J841" s="3"/>
      <c r="K841" s="3"/>
      <c r="L841" s="1374"/>
    </row>
    <row r="842" spans="1:13" s="50" customFormat="1" x14ac:dyDescent="0.3">
      <c r="A842" s="1388"/>
      <c r="B842" s="6"/>
      <c r="C842" s="2"/>
      <c r="D842" s="3"/>
      <c r="E842" s="3"/>
      <c r="F842" s="605"/>
      <c r="G842" s="1388"/>
      <c r="H842" s="6"/>
      <c r="I842" s="2"/>
      <c r="J842" s="3"/>
      <c r="K842" s="3"/>
      <c r="L842" s="1377"/>
      <c r="M842" s="25"/>
    </row>
    <row r="843" spans="1:13" s="50" customFormat="1" x14ac:dyDescent="0.3">
      <c r="A843" s="1388" t="s">
        <v>77</v>
      </c>
      <c r="B843" s="6" t="s">
        <v>346</v>
      </c>
      <c r="C843" s="2" t="s">
        <v>22</v>
      </c>
      <c r="D843" s="3">
        <v>24</v>
      </c>
      <c r="E843" s="3">
        <v>4.5</v>
      </c>
      <c r="F843" s="605"/>
      <c r="G843" s="1388" t="s">
        <v>77</v>
      </c>
      <c r="H843" s="6" t="s">
        <v>346</v>
      </c>
      <c r="I843" s="2" t="s">
        <v>22</v>
      </c>
      <c r="J843" s="3">
        <v>24</v>
      </c>
      <c r="K843" s="3">
        <v>4.5</v>
      </c>
      <c r="L843" s="1379"/>
      <c r="M843" s="25"/>
    </row>
    <row r="844" spans="1:13" s="25" customFormat="1" ht="19.5" customHeight="1" x14ac:dyDescent="0.3">
      <c r="A844" s="1388" t="s">
        <v>23</v>
      </c>
      <c r="B844" s="6" t="s">
        <v>113</v>
      </c>
      <c r="C844" s="2" t="s">
        <v>2</v>
      </c>
      <c r="D844" s="3">
        <v>15</v>
      </c>
      <c r="E844" s="3">
        <v>94.2</v>
      </c>
      <c r="F844" s="656"/>
      <c r="G844" s="1388" t="s">
        <v>23</v>
      </c>
      <c r="H844" s="6" t="s">
        <v>113</v>
      </c>
      <c r="I844" s="2" t="s">
        <v>2</v>
      </c>
      <c r="J844" s="3">
        <v>15</v>
      </c>
      <c r="K844" s="3">
        <v>94.2</v>
      </c>
      <c r="L844" s="1374"/>
    </row>
    <row r="845" spans="1:13" s="50" customFormat="1" x14ac:dyDescent="0.3">
      <c r="A845" s="1388" t="s">
        <v>51</v>
      </c>
      <c r="B845" s="6" t="s">
        <v>107</v>
      </c>
      <c r="C845" s="2" t="s">
        <v>14</v>
      </c>
      <c r="D845" s="3">
        <v>3.4</v>
      </c>
      <c r="E845" s="3">
        <v>93.2</v>
      </c>
      <c r="F845" s="605"/>
      <c r="G845" s="1388" t="s">
        <v>51</v>
      </c>
      <c r="H845" s="6" t="s">
        <v>107</v>
      </c>
      <c r="I845" s="2" t="s">
        <v>14</v>
      </c>
      <c r="J845" s="3">
        <v>3.4</v>
      </c>
      <c r="K845" s="3">
        <v>93.2</v>
      </c>
      <c r="L845" s="1379"/>
      <c r="M845" s="25"/>
    </row>
    <row r="846" spans="1:13" s="25" customFormat="1" ht="19.5" customHeight="1" x14ac:dyDescent="0.3">
      <c r="A846" s="1388" t="s">
        <v>15</v>
      </c>
      <c r="B846" s="6" t="s">
        <v>108</v>
      </c>
      <c r="C846" s="2" t="s">
        <v>65</v>
      </c>
      <c r="D846" s="3">
        <v>1.2</v>
      </c>
      <c r="E846" s="3">
        <v>21.5</v>
      </c>
      <c r="F846" s="656"/>
      <c r="G846" s="1388" t="s">
        <v>15</v>
      </c>
      <c r="H846" s="6" t="s">
        <v>108</v>
      </c>
      <c r="I846" s="2" t="s">
        <v>65</v>
      </c>
      <c r="J846" s="3">
        <v>1.2</v>
      </c>
      <c r="K846" s="3">
        <v>21.5</v>
      </c>
      <c r="L846" s="1374"/>
    </row>
    <row r="847" spans="1:13" s="25" customFormat="1" x14ac:dyDescent="0.3">
      <c r="A847" s="1388"/>
      <c r="B847" s="6"/>
      <c r="C847" s="2"/>
      <c r="D847" s="3"/>
      <c r="E847" s="3"/>
      <c r="F847" s="656"/>
      <c r="G847" s="1388"/>
      <c r="H847" s="6"/>
      <c r="I847" s="2"/>
      <c r="J847" s="3"/>
      <c r="K847" s="3"/>
      <c r="L847" s="1374"/>
    </row>
    <row r="848" spans="1:13" s="50" customFormat="1" x14ac:dyDescent="0.3">
      <c r="A848" s="5"/>
      <c r="B848" s="6"/>
      <c r="C848" s="2"/>
      <c r="D848" s="3"/>
      <c r="E848" s="3"/>
      <c r="F848" s="657"/>
      <c r="G848" s="5"/>
      <c r="H848" s="6"/>
      <c r="I848" s="2"/>
      <c r="J848" s="3"/>
      <c r="K848" s="3"/>
      <c r="L848" s="1377"/>
      <c r="M848" s="25"/>
    </row>
    <row r="849" spans="1:12" s="25" customFormat="1" x14ac:dyDescent="0.3">
      <c r="A849" s="1388"/>
      <c r="B849" s="6"/>
      <c r="C849" s="2" t="s">
        <v>128</v>
      </c>
      <c r="D849" s="3">
        <f>SUM(D840:D848)</f>
        <v>43.6</v>
      </c>
      <c r="E849" s="3">
        <f>SUM(E840:E848)</f>
        <v>213.4</v>
      </c>
      <c r="F849" s="658">
        <v>822.5</v>
      </c>
      <c r="G849" s="1388"/>
      <c r="H849" s="6"/>
      <c r="I849" s="2" t="s">
        <v>128</v>
      </c>
      <c r="J849" s="3">
        <f>SUM(J840:J848)</f>
        <v>43.6</v>
      </c>
      <c r="K849" s="3">
        <f>SUM(K840:K848)</f>
        <v>213.4</v>
      </c>
      <c r="L849" s="1374"/>
    </row>
    <row r="850" spans="1:12" s="25" customFormat="1" x14ac:dyDescent="0.3">
      <c r="A850" s="5"/>
      <c r="B850" s="6"/>
      <c r="C850" s="2"/>
      <c r="D850" s="3"/>
      <c r="E850" s="3"/>
      <c r="F850" s="678">
        <f>F849-E849</f>
        <v>609.1</v>
      </c>
      <c r="G850" s="5"/>
      <c r="H850" s="6"/>
      <c r="I850" s="2"/>
      <c r="J850" s="3"/>
      <c r="K850" s="3"/>
      <c r="L850" s="1374"/>
    </row>
    <row r="851" spans="1:12" s="25" customFormat="1" x14ac:dyDescent="0.3">
      <c r="A851" s="5"/>
      <c r="B851" s="6"/>
      <c r="C851" s="2"/>
      <c r="D851" s="3"/>
      <c r="E851" s="3"/>
      <c r="F851" s="656"/>
      <c r="G851" s="5"/>
      <c r="H851" s="6"/>
      <c r="I851" s="2"/>
      <c r="J851" s="3"/>
      <c r="K851" s="3"/>
      <c r="L851" s="1374"/>
    </row>
    <row r="852" spans="1:12" s="25" customFormat="1" x14ac:dyDescent="0.3">
      <c r="A852" s="1388"/>
      <c r="B852" s="6"/>
      <c r="C852" s="2" t="s">
        <v>136</v>
      </c>
      <c r="D852" s="3">
        <f>+D849+D824</f>
        <v>53</v>
      </c>
      <c r="E852" s="3">
        <f>+E849+E824</f>
        <v>334.6</v>
      </c>
      <c r="F852" s="659"/>
      <c r="G852" s="3"/>
      <c r="H852" s="3"/>
      <c r="I852" s="3" t="s">
        <v>136</v>
      </c>
      <c r="J852" s="3">
        <f>+J849+J824</f>
        <v>53</v>
      </c>
      <c r="K852" s="3">
        <f>+K849+K824</f>
        <v>334.6</v>
      </c>
      <c r="L852" s="1374"/>
    </row>
    <row r="853" spans="1:12" s="25" customFormat="1" x14ac:dyDescent="0.3">
      <c r="A853" s="461"/>
      <c r="B853" s="36"/>
      <c r="C853" s="462"/>
      <c r="D853" s="463"/>
      <c r="E853" s="463"/>
      <c r="F853" s="659"/>
      <c r="G853" s="463"/>
      <c r="H853" s="463"/>
      <c r="I853" s="463"/>
      <c r="J853" s="463"/>
      <c r="K853" s="463"/>
      <c r="L853" s="1374"/>
    </row>
    <row r="854" spans="1:12" s="25" customFormat="1" x14ac:dyDescent="0.3">
      <c r="A854" s="461"/>
      <c r="B854" s="36"/>
      <c r="C854" s="462"/>
      <c r="D854" s="463"/>
      <c r="E854" s="463"/>
      <c r="F854" s="659"/>
      <c r="G854" s="463"/>
      <c r="H854" s="463"/>
      <c r="I854" s="463"/>
      <c r="J854" s="463"/>
      <c r="K854" s="463"/>
      <c r="L854" s="1374"/>
    </row>
    <row r="855" spans="1:12" s="25" customFormat="1" x14ac:dyDescent="0.3">
      <c r="A855" s="461"/>
      <c r="B855" s="461"/>
      <c r="C855" s="461"/>
      <c r="D855" s="461"/>
      <c r="E855" s="461"/>
      <c r="F855" s="660"/>
      <c r="G855" s="36"/>
      <c r="H855" s="463"/>
      <c r="I855" s="463"/>
      <c r="J855" s="463"/>
      <c r="K855" s="463"/>
      <c r="L855" s="1374"/>
    </row>
    <row r="856" spans="1:12" s="25" customFormat="1" x14ac:dyDescent="0.3">
      <c r="A856" s="461"/>
      <c r="B856" s="36"/>
      <c r="C856" s="462"/>
      <c r="D856" s="463"/>
      <c r="E856" s="463"/>
      <c r="F856" s="659"/>
      <c r="G856" s="463"/>
      <c r="H856" s="463"/>
      <c r="I856" s="463"/>
      <c r="J856" s="463"/>
      <c r="K856" s="463"/>
      <c r="L856" s="1374"/>
    </row>
    <row r="857" spans="1:12" s="25" customFormat="1" ht="18.75" customHeight="1" x14ac:dyDescent="0.3">
      <c r="B857" s="37" t="s">
        <v>130</v>
      </c>
      <c r="D857" s="94" t="s">
        <v>131</v>
      </c>
      <c r="E857" s="20"/>
      <c r="F857" s="606"/>
      <c r="H857" s="37" t="s">
        <v>130</v>
      </c>
      <c r="J857" s="94" t="s">
        <v>131</v>
      </c>
      <c r="K857" s="20"/>
      <c r="L857" s="1374"/>
    </row>
    <row r="858" spans="1:12" s="25" customFormat="1" ht="51.75" customHeight="1" x14ac:dyDescent="0.3">
      <c r="B858" s="38" t="s">
        <v>132</v>
      </c>
      <c r="D858" s="38" t="s">
        <v>140</v>
      </c>
      <c r="E858" s="39"/>
      <c r="F858" s="606"/>
      <c r="H858" s="38" t="s">
        <v>139</v>
      </c>
      <c r="J858" s="38" t="s">
        <v>140</v>
      </c>
      <c r="K858" s="39"/>
      <c r="L858" s="1374"/>
    </row>
    <row r="859" spans="1:12" s="25" customFormat="1" ht="22.5" customHeight="1" x14ac:dyDescent="0.3">
      <c r="B859" s="38"/>
      <c r="D859" s="38"/>
      <c r="E859" s="39"/>
      <c r="F859" s="606"/>
      <c r="H859" s="38"/>
      <c r="J859" s="38"/>
      <c r="K859" s="39"/>
      <c r="L859" s="1374"/>
    </row>
    <row r="860" spans="1:12" x14ac:dyDescent="0.3">
      <c r="A860" s="419"/>
      <c r="B860" s="456"/>
      <c r="C860" s="456"/>
      <c r="D860" s="456"/>
      <c r="E860" s="456"/>
      <c r="F860" s="1024"/>
      <c r="G860" s="419"/>
      <c r="H860" s="456"/>
      <c r="I860" s="456"/>
      <c r="J860" s="456"/>
      <c r="K860" s="456"/>
    </row>
    <row r="861" spans="1:12" s="25" customFormat="1" x14ac:dyDescent="0.3">
      <c r="B861" s="20"/>
      <c r="C861" s="20"/>
      <c r="D861" s="20"/>
      <c r="E861" s="20"/>
      <c r="F861" s="656"/>
      <c r="H861" s="20"/>
      <c r="I861" s="20"/>
      <c r="J861" s="20"/>
      <c r="K861" s="20"/>
      <c r="L861" s="1374"/>
    </row>
    <row r="862" spans="1:12" s="25" customFormat="1" ht="18.75" customHeight="1" x14ac:dyDescent="0.3">
      <c r="B862" s="22" t="s">
        <v>115</v>
      </c>
      <c r="C862" s="20"/>
      <c r="D862" s="20"/>
      <c r="E862" s="20"/>
      <c r="F862" s="656"/>
      <c r="H862" s="22" t="s">
        <v>115</v>
      </c>
      <c r="I862" s="20"/>
      <c r="J862" s="20"/>
      <c r="K862" s="20"/>
      <c r="L862" s="1374"/>
    </row>
    <row r="863" spans="1:12" s="25" customFormat="1" ht="18.75" customHeight="1" x14ac:dyDescent="0.3">
      <c r="B863" s="22" t="s">
        <v>137</v>
      </c>
      <c r="C863" s="20"/>
      <c r="D863" s="20"/>
      <c r="E863" s="20"/>
      <c r="F863" s="606"/>
      <c r="H863" s="22" t="s">
        <v>138</v>
      </c>
      <c r="I863" s="20"/>
      <c r="J863" s="20"/>
      <c r="K863" s="20"/>
      <c r="L863" s="1374"/>
    </row>
    <row r="864" spans="1:12" s="25" customFormat="1" ht="18.75" customHeight="1" x14ac:dyDescent="0.3">
      <c r="B864" s="20"/>
      <c r="C864" s="20"/>
      <c r="D864" s="20"/>
      <c r="E864" s="20"/>
      <c r="F864" s="606"/>
      <c r="H864" s="20"/>
      <c r="I864" s="20"/>
      <c r="J864" s="20"/>
      <c r="K864" s="20"/>
      <c r="L864" s="1374"/>
    </row>
    <row r="865" spans="1:13" s="25" customFormat="1" ht="18.75" customHeight="1" x14ac:dyDescent="0.3">
      <c r="B865" s="20"/>
      <c r="C865" s="20"/>
      <c r="E865" s="603" t="s">
        <v>116</v>
      </c>
      <c r="F865" s="606"/>
      <c r="H865" s="20"/>
      <c r="I865" s="20"/>
      <c r="K865" s="603" t="s">
        <v>116</v>
      </c>
      <c r="L865" s="1380"/>
    </row>
    <row r="866" spans="1:13" s="25" customFormat="1" ht="18.75" customHeight="1" x14ac:dyDescent="0.3">
      <c r="B866" s="20"/>
      <c r="C866" s="20"/>
      <c r="E866" s="603" t="s">
        <v>134</v>
      </c>
      <c r="F866" s="606"/>
      <c r="H866" s="20"/>
      <c r="I866" s="20"/>
      <c r="K866" s="603" t="s">
        <v>134</v>
      </c>
      <c r="L866" s="1380"/>
    </row>
    <row r="867" spans="1:13" s="25" customFormat="1" ht="18.75" customHeight="1" x14ac:dyDescent="0.3">
      <c r="B867" s="20"/>
      <c r="C867" s="20"/>
      <c r="E867" s="603" t="s">
        <v>117</v>
      </c>
      <c r="F867" s="606"/>
      <c r="H867" s="20"/>
      <c r="I867" s="20"/>
      <c r="K867" s="603" t="s">
        <v>117</v>
      </c>
      <c r="L867" s="1380"/>
    </row>
    <row r="868" spans="1:13" s="25" customFormat="1" ht="18.75" customHeight="1" x14ac:dyDescent="0.3">
      <c r="B868" s="20"/>
      <c r="C868" s="20"/>
      <c r="E868" s="603" t="s">
        <v>417</v>
      </c>
      <c r="F868" s="606"/>
      <c r="H868" s="20"/>
      <c r="I868" s="20"/>
      <c r="K868" s="603" t="s">
        <v>417</v>
      </c>
      <c r="L868" s="1380"/>
    </row>
    <row r="869" spans="1:13" s="25" customFormat="1" ht="18.75" customHeight="1" x14ac:dyDescent="0.3">
      <c r="B869" s="20"/>
      <c r="C869" s="20"/>
      <c r="D869" s="20"/>
      <c r="E869" s="20"/>
      <c r="F869" s="656"/>
      <c r="H869" s="20"/>
      <c r="I869" s="20"/>
      <c r="J869" s="20"/>
      <c r="K869" s="20"/>
      <c r="L869" s="1374"/>
    </row>
    <row r="870" spans="1:13" s="25" customFormat="1" ht="18.75" customHeight="1" x14ac:dyDescent="0.3">
      <c r="B870" s="20"/>
      <c r="C870" s="20"/>
      <c r="D870" s="20"/>
      <c r="E870" s="20"/>
      <c r="F870" s="656"/>
      <c r="H870" s="20"/>
      <c r="I870" s="20"/>
      <c r="J870" s="20"/>
      <c r="K870" s="20"/>
      <c r="L870" s="1374"/>
    </row>
    <row r="871" spans="1:13" s="25" customFormat="1" ht="18.75" customHeight="1" x14ac:dyDescent="0.3">
      <c r="B871" s="20"/>
      <c r="C871" s="20"/>
      <c r="D871" s="20"/>
      <c r="E871" s="20"/>
      <c r="F871" s="656"/>
      <c r="H871" s="20"/>
      <c r="I871" s="20"/>
      <c r="J871" s="20"/>
      <c r="K871" s="20"/>
      <c r="L871" s="1374"/>
    </row>
    <row r="872" spans="1:13" s="25" customFormat="1" ht="18.75" customHeight="1" x14ac:dyDescent="0.3">
      <c r="B872" s="1612" t="s">
        <v>119</v>
      </c>
      <c r="C872" s="1612"/>
      <c r="D872" s="1612"/>
      <c r="E872" s="26"/>
      <c r="F872" s="606"/>
      <c r="H872" s="1612" t="s">
        <v>119</v>
      </c>
      <c r="I872" s="1612"/>
      <c r="J872" s="1612"/>
      <c r="K872" s="26"/>
      <c r="L872" s="1374"/>
    </row>
    <row r="873" spans="1:13" s="25" customFormat="1" ht="18.75" customHeight="1" x14ac:dyDescent="0.3">
      <c r="B873" s="1610"/>
      <c r="C873" s="1610"/>
      <c r="D873" s="1610"/>
      <c r="E873" s="27"/>
      <c r="F873" s="606"/>
      <c r="H873" s="1610">
        <f>B873</f>
        <v>0</v>
      </c>
      <c r="I873" s="1610"/>
      <c r="J873" s="1610"/>
      <c r="K873" s="27"/>
      <c r="L873" s="1374"/>
    </row>
    <row r="874" spans="1:13" s="25" customFormat="1" ht="18.75" customHeight="1" x14ac:dyDescent="0.3">
      <c r="B874" s="20"/>
      <c r="C874" s="20"/>
      <c r="D874" s="20"/>
      <c r="E874" s="27"/>
      <c r="F874" s="606"/>
      <c r="H874" s="20"/>
      <c r="I874" s="20"/>
      <c r="J874" s="20"/>
      <c r="K874" s="27"/>
      <c r="L874" s="1374"/>
    </row>
    <row r="875" spans="1:13" s="25" customFormat="1" ht="18.75" customHeight="1" x14ac:dyDescent="0.3">
      <c r="B875" s="1389"/>
      <c r="C875" s="20"/>
      <c r="D875" s="20"/>
      <c r="E875" s="27"/>
      <c r="F875" s="606"/>
      <c r="H875" s="1389"/>
      <c r="I875" s="20"/>
      <c r="J875" s="20"/>
      <c r="K875" s="27"/>
      <c r="L875" s="1374"/>
    </row>
    <row r="876" spans="1:13" s="25" customFormat="1" ht="18.75" customHeight="1" x14ac:dyDescent="0.3">
      <c r="A876" s="28" t="s">
        <v>120</v>
      </c>
      <c r="B876" s="29" t="s">
        <v>121</v>
      </c>
      <c r="C876" s="1611" t="s">
        <v>122</v>
      </c>
      <c r="D876" s="1611"/>
      <c r="E876" s="1611"/>
      <c r="F876" s="606"/>
      <c r="G876" s="28" t="s">
        <v>120</v>
      </c>
      <c r="H876" s="29" t="s">
        <v>121</v>
      </c>
      <c r="I876" s="1611" t="s">
        <v>123</v>
      </c>
      <c r="J876" s="1611"/>
      <c r="K876" s="1611"/>
      <c r="L876" s="1374"/>
    </row>
    <row r="877" spans="1:13" s="25" customFormat="1" ht="18.75" customHeight="1" x14ac:dyDescent="0.3">
      <c r="A877" s="28" t="s">
        <v>124</v>
      </c>
      <c r="B877" s="28" t="s">
        <v>265</v>
      </c>
      <c r="C877" s="29" t="s">
        <v>125</v>
      </c>
      <c r="D877" s="1388" t="s">
        <v>126</v>
      </c>
      <c r="E877" s="1388" t="s">
        <v>127</v>
      </c>
      <c r="F877" s="606"/>
      <c r="G877" s="28" t="s">
        <v>124</v>
      </c>
      <c r="H877" s="28" t="s">
        <v>265</v>
      </c>
      <c r="I877" s="29" t="s">
        <v>125</v>
      </c>
      <c r="J877" s="1388" t="s">
        <v>126</v>
      </c>
      <c r="K877" s="1388" t="s">
        <v>127</v>
      </c>
      <c r="L877" s="1374"/>
    </row>
    <row r="878" spans="1:13" s="50" customFormat="1" ht="18.75" customHeight="1" x14ac:dyDescent="0.3">
      <c r="A878" s="1388"/>
      <c r="B878" s="6"/>
      <c r="C878" s="2"/>
      <c r="D878" s="3"/>
      <c r="E878" s="3"/>
      <c r="F878" s="606"/>
      <c r="G878" s="1388"/>
      <c r="H878" s="6"/>
      <c r="I878" s="2"/>
      <c r="J878" s="3"/>
      <c r="K878" s="3"/>
      <c r="L878" s="1379"/>
      <c r="M878" s="25"/>
    </row>
    <row r="879" spans="1:13" s="50" customFormat="1" x14ac:dyDescent="0.3">
      <c r="A879" s="1388"/>
      <c r="B879" s="6"/>
      <c r="C879" s="2"/>
      <c r="D879" s="3"/>
      <c r="E879" s="3"/>
      <c r="F879" s="606"/>
      <c r="G879" s="1388"/>
      <c r="H879" s="6"/>
      <c r="I879" s="2"/>
      <c r="J879" s="3"/>
      <c r="K879" s="3"/>
      <c r="L879" s="1379"/>
      <c r="M879" s="25"/>
    </row>
    <row r="880" spans="1:13" s="25" customFormat="1" x14ac:dyDescent="0.3">
      <c r="A880" s="1388"/>
      <c r="B880" s="6"/>
      <c r="C880" s="2"/>
      <c r="D880" s="3"/>
      <c r="E880" s="3"/>
      <c r="F880" s="605"/>
      <c r="G880" s="1388"/>
      <c r="H880" s="6"/>
      <c r="I880" s="2"/>
      <c r="J880" s="3"/>
      <c r="K880" s="3"/>
      <c r="L880" s="788"/>
    </row>
    <row r="881" spans="1:13" s="25" customFormat="1" x14ac:dyDescent="0.3">
      <c r="A881" s="1388" t="s">
        <v>77</v>
      </c>
      <c r="B881" s="6" t="s">
        <v>114</v>
      </c>
      <c r="C881" s="2" t="s">
        <v>2</v>
      </c>
      <c r="D881" s="3">
        <v>6</v>
      </c>
      <c r="E881" s="3">
        <v>28</v>
      </c>
      <c r="F881" s="606">
        <v>161</v>
      </c>
      <c r="G881" s="1388" t="s">
        <v>77</v>
      </c>
      <c r="H881" s="6" t="s">
        <v>114</v>
      </c>
      <c r="I881" s="2" t="s">
        <v>2</v>
      </c>
      <c r="J881" s="3">
        <v>6</v>
      </c>
      <c r="K881" s="3">
        <v>28</v>
      </c>
      <c r="L881" s="1374"/>
    </row>
    <row r="882" spans="1:13" s="8" customFormat="1" ht="18.75" customHeight="1" x14ac:dyDescent="0.3">
      <c r="A882" s="1388" t="s">
        <v>23</v>
      </c>
      <c r="B882" s="6" t="s">
        <v>107</v>
      </c>
      <c r="C882" s="2" t="s">
        <v>14</v>
      </c>
      <c r="D882" s="3">
        <v>3.4</v>
      </c>
      <c r="E882" s="3">
        <v>93.2</v>
      </c>
      <c r="F882" s="605"/>
      <c r="G882" s="1388" t="s">
        <v>23</v>
      </c>
      <c r="H882" s="6" t="s">
        <v>107</v>
      </c>
      <c r="I882" s="2" t="s">
        <v>14</v>
      </c>
      <c r="J882" s="3">
        <v>3.4</v>
      </c>
      <c r="K882" s="3">
        <v>93.2</v>
      </c>
      <c r="L882" s="1374"/>
      <c r="M882" s="25"/>
    </row>
    <row r="883" spans="1:13" s="25" customFormat="1" ht="19.5" customHeight="1" x14ac:dyDescent="0.3">
      <c r="A883" s="1388"/>
      <c r="B883" s="6"/>
      <c r="C883" s="2"/>
      <c r="D883" s="3"/>
      <c r="E883" s="3"/>
      <c r="F883" s="605"/>
      <c r="G883" s="1388"/>
      <c r="H883" s="6"/>
      <c r="I883" s="2"/>
      <c r="J883" s="3"/>
      <c r="K883" s="3"/>
      <c r="L883" s="1379"/>
    </row>
    <row r="884" spans="1:13" s="25" customFormat="1" x14ac:dyDescent="0.3">
      <c r="A884" s="5"/>
      <c r="B884" s="6"/>
      <c r="C884" s="2"/>
      <c r="D884" s="3"/>
      <c r="E884" s="3"/>
      <c r="F884" s="656"/>
      <c r="G884" s="5"/>
      <c r="H884" s="6"/>
      <c r="I884" s="2"/>
      <c r="J884" s="3"/>
      <c r="K884" s="3"/>
      <c r="L884" s="1374"/>
    </row>
    <row r="885" spans="1:13" s="25" customFormat="1" x14ac:dyDescent="0.3">
      <c r="A885" s="5"/>
      <c r="B885" s="6"/>
      <c r="C885" s="2" t="s">
        <v>128</v>
      </c>
      <c r="D885" s="3">
        <f>SUM(D878:D883)</f>
        <v>9.4</v>
      </c>
      <c r="E885" s="3">
        <f>SUM(E878:E883)</f>
        <v>121.2</v>
      </c>
      <c r="F885" s="658">
        <v>587.5</v>
      </c>
      <c r="G885" s="5"/>
      <c r="H885" s="6"/>
      <c r="I885" s="2" t="s">
        <v>128</v>
      </c>
      <c r="J885" s="3">
        <f>SUM(J878:J883)</f>
        <v>9.4</v>
      </c>
      <c r="K885" s="3">
        <f>SUM(K878:K883)</f>
        <v>121.2</v>
      </c>
      <c r="L885" s="1374"/>
    </row>
    <row r="886" spans="1:13" s="25" customFormat="1" hidden="1" x14ac:dyDescent="0.3">
      <c r="A886" s="5"/>
      <c r="B886" s="6"/>
      <c r="C886" s="2"/>
      <c r="D886" s="3">
        <f>SUM(D879:D884)</f>
        <v>9.4</v>
      </c>
      <c r="E886" s="3"/>
      <c r="F886" s="656"/>
      <c r="G886" s="5"/>
      <c r="H886" s="6"/>
      <c r="I886" s="2"/>
      <c r="J886" s="3"/>
      <c r="K886" s="3"/>
      <c r="L886" s="1374"/>
    </row>
    <row r="887" spans="1:13" s="25" customFormat="1" hidden="1" x14ac:dyDescent="0.3">
      <c r="A887" s="5">
        <v>1</v>
      </c>
      <c r="B887" s="6" t="s">
        <v>1</v>
      </c>
      <c r="C887" s="2" t="s">
        <v>5</v>
      </c>
      <c r="D887" s="3">
        <f>SUM(D880:D885)</f>
        <v>18.8</v>
      </c>
      <c r="E887" s="3">
        <v>86</v>
      </c>
      <c r="F887" s="656"/>
      <c r="G887" s="5">
        <v>1</v>
      </c>
      <c r="H887" s="6" t="s">
        <v>1</v>
      </c>
      <c r="I887" s="2" t="s">
        <v>5</v>
      </c>
      <c r="J887" s="3">
        <v>200</v>
      </c>
      <c r="K887" s="3">
        <v>86</v>
      </c>
      <c r="L887" s="1374"/>
    </row>
    <row r="888" spans="1:13" s="25" customFormat="1" hidden="1" x14ac:dyDescent="0.3">
      <c r="A888" s="5">
        <v>2</v>
      </c>
      <c r="B888" s="6" t="s">
        <v>238</v>
      </c>
      <c r="C888" s="2" t="s">
        <v>251</v>
      </c>
      <c r="D888" s="3">
        <f t="shared" ref="D888:D897" si="9">SUM(D880:D886)</f>
        <v>28.200000000000003</v>
      </c>
      <c r="E888" s="3">
        <v>114</v>
      </c>
      <c r="F888" s="656"/>
      <c r="G888" s="5">
        <v>2</v>
      </c>
      <c r="H888" s="6" t="s">
        <v>238</v>
      </c>
      <c r="I888" s="2" t="s">
        <v>251</v>
      </c>
      <c r="J888" s="3">
        <v>225</v>
      </c>
      <c r="K888" s="3">
        <v>114</v>
      </c>
      <c r="L888" s="1374"/>
    </row>
    <row r="889" spans="1:13" s="25" customFormat="1" hidden="1" x14ac:dyDescent="0.3">
      <c r="A889" s="5">
        <v>3</v>
      </c>
      <c r="B889" s="6" t="s">
        <v>93</v>
      </c>
      <c r="C889" s="2" t="s">
        <v>5</v>
      </c>
      <c r="D889" s="3">
        <f t="shared" si="9"/>
        <v>47</v>
      </c>
      <c r="E889" s="3">
        <v>94.25</v>
      </c>
      <c r="F889" s="656"/>
      <c r="G889" s="5">
        <v>3</v>
      </c>
      <c r="H889" s="6" t="s">
        <v>93</v>
      </c>
      <c r="I889" s="2" t="s">
        <v>5</v>
      </c>
      <c r="J889" s="3">
        <v>135</v>
      </c>
      <c r="K889" s="3">
        <v>94.25</v>
      </c>
      <c r="L889" s="1374"/>
    </row>
    <row r="890" spans="1:13" s="25" customFormat="1" hidden="1" x14ac:dyDescent="0.3">
      <c r="A890" s="5">
        <v>4</v>
      </c>
      <c r="B890" s="6" t="s">
        <v>253</v>
      </c>
      <c r="C890" s="2" t="s">
        <v>218</v>
      </c>
      <c r="D890" s="3">
        <f t="shared" si="9"/>
        <v>69.2</v>
      </c>
      <c r="E890" s="3">
        <v>146.4</v>
      </c>
      <c r="F890" s="656"/>
      <c r="G890" s="5">
        <v>4</v>
      </c>
      <c r="H890" s="6" t="s">
        <v>253</v>
      </c>
      <c r="I890" s="2" t="s">
        <v>218</v>
      </c>
      <c r="J890" s="3">
        <v>125</v>
      </c>
      <c r="K890" s="3">
        <v>146.4</v>
      </c>
      <c r="L890" s="1374"/>
    </row>
    <row r="891" spans="1:13" s="25" customFormat="1" hidden="1" x14ac:dyDescent="0.3">
      <c r="A891" s="5">
        <v>5</v>
      </c>
      <c r="B891" s="6" t="s">
        <v>255</v>
      </c>
      <c r="C891" s="2" t="s">
        <v>218</v>
      </c>
      <c r="D891" s="3">
        <f t="shared" si="9"/>
        <v>112.80000000000001</v>
      </c>
      <c r="E891" s="3">
        <v>105.16</v>
      </c>
      <c r="F891" s="656"/>
      <c r="G891" s="5">
        <v>5</v>
      </c>
      <c r="H891" s="6" t="s">
        <v>255</v>
      </c>
      <c r="I891" s="2" t="s">
        <v>218</v>
      </c>
      <c r="J891" s="3">
        <v>80</v>
      </c>
      <c r="K891" s="3">
        <v>105.16</v>
      </c>
      <c r="L891" s="1374"/>
    </row>
    <row r="892" spans="1:13" s="25" customFormat="1" hidden="1" x14ac:dyDescent="0.3">
      <c r="A892" s="5">
        <v>6</v>
      </c>
      <c r="B892" s="6" t="s">
        <v>252</v>
      </c>
      <c r="C892" s="2" t="s">
        <v>251</v>
      </c>
      <c r="D892" s="3">
        <f t="shared" si="9"/>
        <v>182</v>
      </c>
      <c r="E892" s="3">
        <v>142</v>
      </c>
      <c r="F892" s="656"/>
      <c r="G892" s="5">
        <v>6</v>
      </c>
      <c r="H892" s="6" t="s">
        <v>252</v>
      </c>
      <c r="I892" s="2" t="s">
        <v>251</v>
      </c>
      <c r="J892" s="3">
        <v>105</v>
      </c>
      <c r="K892" s="3">
        <v>142</v>
      </c>
      <c r="L892" s="1374"/>
    </row>
    <row r="893" spans="1:13" s="25" customFormat="1" hidden="1" x14ac:dyDescent="0.3">
      <c r="A893" s="5">
        <v>7</v>
      </c>
      <c r="B893" s="6" t="s">
        <v>254</v>
      </c>
      <c r="C893" s="2" t="s">
        <v>218</v>
      </c>
      <c r="D893" s="3">
        <f t="shared" si="9"/>
        <v>294.8</v>
      </c>
      <c r="E893" s="3">
        <v>144</v>
      </c>
      <c r="F893" s="656"/>
      <c r="G893" s="5">
        <v>7</v>
      </c>
      <c r="H893" s="6" t="s">
        <v>254</v>
      </c>
      <c r="I893" s="2" t="s">
        <v>218</v>
      </c>
      <c r="J893" s="3">
        <v>120</v>
      </c>
      <c r="K893" s="3">
        <v>144</v>
      </c>
      <c r="L893" s="1374"/>
    </row>
    <row r="894" spans="1:13" s="25" customFormat="1" hidden="1" x14ac:dyDescent="0.3">
      <c r="A894" s="5">
        <v>8</v>
      </c>
      <c r="B894" s="6" t="s">
        <v>31</v>
      </c>
      <c r="C894" s="2" t="s">
        <v>5</v>
      </c>
      <c r="D894" s="3">
        <f t="shared" si="9"/>
        <v>467.40000000000003</v>
      </c>
      <c r="E894" s="3">
        <v>88</v>
      </c>
      <c r="F894" s="656"/>
      <c r="G894" s="5">
        <v>8</v>
      </c>
      <c r="H894" s="6" t="s">
        <v>31</v>
      </c>
      <c r="I894" s="2" t="s">
        <v>5</v>
      </c>
      <c r="J894" s="3">
        <v>55</v>
      </c>
      <c r="K894" s="3">
        <v>88</v>
      </c>
      <c r="L894" s="1374"/>
    </row>
    <row r="895" spans="1:13" s="50" customFormat="1" hidden="1" x14ac:dyDescent="0.3">
      <c r="A895" s="1388"/>
      <c r="B895" s="1"/>
      <c r="C895" s="1388"/>
      <c r="D895" s="3">
        <f t="shared" si="9"/>
        <v>752.8</v>
      </c>
      <c r="E895" s="7"/>
      <c r="F895" s="657"/>
      <c r="G895" s="1388"/>
      <c r="H895" s="1"/>
      <c r="I895" s="1388"/>
      <c r="J895" s="7"/>
      <c r="K895" s="7"/>
      <c r="L895" s="1377"/>
      <c r="M895" s="25"/>
    </row>
    <row r="896" spans="1:13" s="25" customFormat="1" hidden="1" x14ac:dyDescent="0.3">
      <c r="A896" s="5"/>
      <c r="B896" s="6"/>
      <c r="C896" s="2" t="s">
        <v>128</v>
      </c>
      <c r="D896" s="3">
        <f t="shared" si="9"/>
        <v>1201.4000000000001</v>
      </c>
      <c r="E896" s="3">
        <v>919.81</v>
      </c>
      <c r="F896" s="656"/>
      <c r="G896" s="5"/>
      <c r="H896" s="6"/>
      <c r="I896" s="2" t="s">
        <v>128</v>
      </c>
      <c r="J896" s="3">
        <v>1045</v>
      </c>
      <c r="K896" s="3">
        <v>919.81</v>
      </c>
      <c r="L896" s="1374"/>
    </row>
    <row r="897" spans="1:13" s="25" customFormat="1" hidden="1" x14ac:dyDescent="0.3">
      <c r="A897" s="5"/>
      <c r="B897" s="6"/>
      <c r="C897" s="2"/>
      <c r="D897" s="3">
        <f t="shared" si="9"/>
        <v>1926</v>
      </c>
      <c r="E897" s="3"/>
      <c r="F897" s="656"/>
      <c r="G897" s="5"/>
      <c r="H897" s="6"/>
      <c r="I897" s="2"/>
      <c r="J897" s="3"/>
      <c r="K897" s="3"/>
      <c r="L897" s="1374"/>
    </row>
    <row r="898" spans="1:13" s="25" customFormat="1" x14ac:dyDescent="0.3">
      <c r="A898" s="5"/>
      <c r="B898" s="6"/>
      <c r="C898" s="2"/>
      <c r="D898" s="3"/>
      <c r="E898" s="3"/>
      <c r="F898" s="678">
        <f>F885-E885</f>
        <v>466.3</v>
      </c>
      <c r="G898" s="5"/>
      <c r="H898" s="6"/>
      <c r="I898" s="2"/>
      <c r="J898" s="3"/>
      <c r="K898" s="3"/>
      <c r="L898" s="1374"/>
    </row>
    <row r="899" spans="1:13" s="25" customFormat="1" x14ac:dyDescent="0.3">
      <c r="A899" s="5"/>
      <c r="B899" s="6"/>
      <c r="C899" s="2"/>
      <c r="D899" s="3"/>
      <c r="E899" s="3"/>
      <c r="F899" s="656"/>
      <c r="G899" s="5"/>
      <c r="H899" s="6"/>
      <c r="I899" s="2"/>
      <c r="J899" s="3"/>
      <c r="K899" s="3"/>
      <c r="L899" s="1374"/>
    </row>
    <row r="900" spans="1:13" s="25" customFormat="1" x14ac:dyDescent="0.3">
      <c r="A900" s="28" t="s">
        <v>124</v>
      </c>
      <c r="B900" s="3" t="s">
        <v>259</v>
      </c>
      <c r="C900" s="2" t="s">
        <v>125</v>
      </c>
      <c r="D900" s="3" t="s">
        <v>126</v>
      </c>
      <c r="E900" s="3" t="s">
        <v>127</v>
      </c>
      <c r="F900" s="656"/>
      <c r="G900" s="28" t="s">
        <v>124</v>
      </c>
      <c r="H900" s="3" t="s">
        <v>247</v>
      </c>
      <c r="I900" s="2" t="s">
        <v>125</v>
      </c>
      <c r="J900" s="3" t="s">
        <v>126</v>
      </c>
      <c r="K900" s="3" t="s">
        <v>127</v>
      </c>
      <c r="L900" s="1374"/>
    </row>
    <row r="901" spans="1:13" s="8" customFormat="1" x14ac:dyDescent="0.3">
      <c r="A901" s="5"/>
      <c r="B901" s="6"/>
      <c r="C901" s="2"/>
      <c r="D901" s="3"/>
      <c r="E901" s="3"/>
      <c r="F901" s="605"/>
      <c r="G901" s="5"/>
      <c r="H901" s="6"/>
      <c r="I901" s="2"/>
      <c r="J901" s="3"/>
      <c r="K901" s="3"/>
      <c r="L901" s="1379"/>
      <c r="M901" s="25"/>
    </row>
    <row r="902" spans="1:13" s="25" customFormat="1" ht="19.5" customHeight="1" x14ac:dyDescent="0.3">
      <c r="A902" s="5"/>
      <c r="B902" s="6"/>
      <c r="C902" s="2"/>
      <c r="D902" s="3"/>
      <c r="E902" s="3"/>
      <c r="F902" s="490"/>
      <c r="G902" s="5"/>
      <c r="H902" s="6"/>
      <c r="I902" s="2"/>
      <c r="J902" s="3"/>
      <c r="K902" s="3"/>
      <c r="L902" s="1374"/>
    </row>
    <row r="903" spans="1:13" s="50" customFormat="1" x14ac:dyDescent="0.3">
      <c r="A903" s="1388"/>
      <c r="B903" s="6"/>
      <c r="C903" s="2"/>
      <c r="D903" s="3"/>
      <c r="E903" s="3"/>
      <c r="F903" s="605"/>
      <c r="G903" s="1388"/>
      <c r="H903" s="6"/>
      <c r="I903" s="2"/>
      <c r="J903" s="3"/>
      <c r="K903" s="3"/>
      <c r="L903" s="1377"/>
      <c r="M903" s="25"/>
    </row>
    <row r="904" spans="1:13" s="50" customFormat="1" x14ac:dyDescent="0.3">
      <c r="A904" s="1388" t="s">
        <v>77</v>
      </c>
      <c r="B904" s="6" t="s">
        <v>346</v>
      </c>
      <c r="C904" s="2" t="s">
        <v>22</v>
      </c>
      <c r="D904" s="3">
        <v>24</v>
      </c>
      <c r="E904" s="3">
        <v>4.5</v>
      </c>
      <c r="F904" s="605"/>
      <c r="G904" s="1388" t="s">
        <v>77</v>
      </c>
      <c r="H904" s="6" t="s">
        <v>346</v>
      </c>
      <c r="I904" s="2" t="s">
        <v>22</v>
      </c>
      <c r="J904" s="3">
        <v>24</v>
      </c>
      <c r="K904" s="3">
        <v>4.5</v>
      </c>
      <c r="L904" s="1379"/>
      <c r="M904" s="25"/>
    </row>
    <row r="905" spans="1:13" s="25" customFormat="1" ht="19.5" customHeight="1" x14ac:dyDescent="0.3">
      <c r="A905" s="1388" t="s">
        <v>23</v>
      </c>
      <c r="B905" s="6" t="s">
        <v>144</v>
      </c>
      <c r="C905" s="2" t="s">
        <v>2</v>
      </c>
      <c r="D905" s="3">
        <v>18</v>
      </c>
      <c r="E905" s="3">
        <v>88</v>
      </c>
      <c r="F905" s="656"/>
      <c r="G905" s="1388" t="s">
        <v>23</v>
      </c>
      <c r="H905" s="6" t="s">
        <v>144</v>
      </c>
      <c r="I905" s="2" t="s">
        <v>2</v>
      </c>
      <c r="J905" s="3">
        <v>18</v>
      </c>
      <c r="K905" s="3">
        <v>88</v>
      </c>
      <c r="L905" s="1374"/>
    </row>
    <row r="906" spans="1:13" s="50" customFormat="1" x14ac:dyDescent="0.3">
      <c r="A906" s="1388" t="s">
        <v>51</v>
      </c>
      <c r="B906" s="6" t="s">
        <v>107</v>
      </c>
      <c r="C906" s="2" t="s">
        <v>14</v>
      </c>
      <c r="D906" s="3">
        <v>3.4</v>
      </c>
      <c r="E906" s="3">
        <v>93.2</v>
      </c>
      <c r="F906" s="605"/>
      <c r="G906" s="1388" t="s">
        <v>51</v>
      </c>
      <c r="H906" s="6" t="s">
        <v>107</v>
      </c>
      <c r="I906" s="2" t="s">
        <v>14</v>
      </c>
      <c r="J906" s="3">
        <v>3.4</v>
      </c>
      <c r="K906" s="3">
        <v>93.2</v>
      </c>
      <c r="L906" s="1379"/>
      <c r="M906" s="25"/>
    </row>
    <row r="907" spans="1:13" s="25" customFormat="1" ht="19.5" customHeight="1" x14ac:dyDescent="0.3">
      <c r="A907" s="1388" t="s">
        <v>15</v>
      </c>
      <c r="B907" s="6" t="s">
        <v>108</v>
      </c>
      <c r="C907" s="2" t="s">
        <v>65</v>
      </c>
      <c r="D907" s="3">
        <v>1.2</v>
      </c>
      <c r="E907" s="3">
        <v>21.5</v>
      </c>
      <c r="F907" s="656"/>
      <c r="G907" s="1388" t="s">
        <v>15</v>
      </c>
      <c r="H907" s="6" t="s">
        <v>108</v>
      </c>
      <c r="I907" s="2" t="s">
        <v>65</v>
      </c>
      <c r="J907" s="3">
        <v>1.2</v>
      </c>
      <c r="K907" s="3">
        <v>21.5</v>
      </c>
      <c r="L907" s="1374"/>
    </row>
    <row r="908" spans="1:13" s="25" customFormat="1" x14ac:dyDescent="0.3">
      <c r="A908" s="1388"/>
      <c r="B908" s="6"/>
      <c r="C908" s="2"/>
      <c r="D908" s="3"/>
      <c r="E908" s="3"/>
      <c r="F908" s="656"/>
      <c r="G908" s="1388"/>
      <c r="H908" s="6"/>
      <c r="I908" s="2"/>
      <c r="J908" s="3"/>
      <c r="K908" s="3"/>
      <c r="L908" s="1374"/>
    </row>
    <row r="909" spans="1:13" s="50" customFormat="1" x14ac:dyDescent="0.3">
      <c r="A909" s="5"/>
      <c r="B909" s="6"/>
      <c r="C909" s="2"/>
      <c r="D909" s="3"/>
      <c r="E909" s="3"/>
      <c r="F909" s="657"/>
      <c r="G909" s="5"/>
      <c r="H909" s="6"/>
      <c r="I909" s="2"/>
      <c r="J909" s="3"/>
      <c r="K909" s="3"/>
      <c r="L909" s="1377"/>
      <c r="M909" s="25"/>
    </row>
    <row r="910" spans="1:13" s="25" customFormat="1" x14ac:dyDescent="0.3">
      <c r="A910" s="1388"/>
      <c r="B910" s="6"/>
      <c r="C910" s="2" t="s">
        <v>128</v>
      </c>
      <c r="D910" s="3">
        <f>SUM(D901:D909)</f>
        <v>46.6</v>
      </c>
      <c r="E910" s="3">
        <f>SUM(E901:E909)</f>
        <v>207.2</v>
      </c>
      <c r="F910" s="658">
        <v>822.5</v>
      </c>
      <c r="G910" s="1388"/>
      <c r="H910" s="6"/>
      <c r="I910" s="2" t="s">
        <v>128</v>
      </c>
      <c r="J910" s="3">
        <f>SUM(J901:J909)</f>
        <v>46.6</v>
      </c>
      <c r="K910" s="3">
        <f>SUM(K901:K909)</f>
        <v>207.2</v>
      </c>
      <c r="L910" s="1374"/>
    </row>
    <row r="911" spans="1:13" s="25" customFormat="1" x14ac:dyDescent="0.3">
      <c r="A911" s="5"/>
      <c r="B911" s="6"/>
      <c r="C911" s="2"/>
      <c r="D911" s="3"/>
      <c r="E911" s="3"/>
      <c r="F911" s="678">
        <f>F910-E910</f>
        <v>615.29999999999995</v>
      </c>
      <c r="G911" s="5"/>
      <c r="H911" s="6"/>
      <c r="I911" s="2"/>
      <c r="J911" s="3"/>
      <c r="K911" s="3"/>
      <c r="L911" s="1374"/>
    </row>
    <row r="912" spans="1:13" s="25" customFormat="1" x14ac:dyDescent="0.3">
      <c r="A912" s="5"/>
      <c r="B912" s="6"/>
      <c r="C912" s="2"/>
      <c r="D912" s="3"/>
      <c r="E912" s="3"/>
      <c r="F912" s="656"/>
      <c r="G912" s="5"/>
      <c r="H912" s="6"/>
      <c r="I912" s="2"/>
      <c r="J912" s="3"/>
      <c r="K912" s="3"/>
      <c r="L912" s="1374"/>
    </row>
    <row r="913" spans="1:12" s="25" customFormat="1" x14ac:dyDescent="0.3">
      <c r="A913" s="1388"/>
      <c r="B913" s="6"/>
      <c r="C913" s="2" t="s">
        <v>136</v>
      </c>
      <c r="D913" s="3">
        <f>+D910+D885</f>
        <v>56</v>
      </c>
      <c r="E913" s="3">
        <f>+E910+E885</f>
        <v>328.4</v>
      </c>
      <c r="F913" s="659"/>
      <c r="G913" s="3"/>
      <c r="H913" s="3"/>
      <c r="I913" s="3" t="s">
        <v>136</v>
      </c>
      <c r="J913" s="3">
        <f>+J910+J885</f>
        <v>56</v>
      </c>
      <c r="K913" s="3">
        <f>+K910+K885</f>
        <v>328.4</v>
      </c>
      <c r="L913" s="1374"/>
    </row>
    <row r="914" spans="1:12" s="25" customFormat="1" x14ac:dyDescent="0.3">
      <c r="A914" s="461"/>
      <c r="B914" s="36"/>
      <c r="C914" s="462"/>
      <c r="D914" s="463"/>
      <c r="E914" s="463"/>
      <c r="F914" s="659"/>
      <c r="G914" s="463"/>
      <c r="H914" s="463"/>
      <c r="I914" s="463"/>
      <c r="J914" s="463"/>
      <c r="K914" s="463"/>
      <c r="L914" s="1374"/>
    </row>
    <row r="915" spans="1:12" s="25" customFormat="1" x14ac:dyDescent="0.3">
      <c r="A915" s="461"/>
      <c r="B915" s="36"/>
      <c r="C915" s="462"/>
      <c r="D915" s="463"/>
      <c r="E915" s="463"/>
      <c r="F915" s="659"/>
      <c r="G915" s="463"/>
      <c r="H915" s="463"/>
      <c r="I915" s="463"/>
      <c r="J915" s="463"/>
      <c r="K915" s="463"/>
      <c r="L915" s="1374"/>
    </row>
    <row r="916" spans="1:12" s="25" customFormat="1" x14ac:dyDescent="0.3">
      <c r="A916" s="461"/>
      <c r="B916" s="461"/>
      <c r="C916" s="461"/>
      <c r="D916" s="461"/>
      <c r="E916" s="461"/>
      <c r="F916" s="660"/>
      <c r="G916" s="36"/>
      <c r="H916" s="463"/>
      <c r="I916" s="463"/>
      <c r="J916" s="463"/>
      <c r="K916" s="463"/>
      <c r="L916" s="1374"/>
    </row>
    <row r="917" spans="1:12" s="25" customFormat="1" x14ac:dyDescent="0.3">
      <c r="A917" s="461"/>
      <c r="B917" s="36"/>
      <c r="C917" s="462"/>
      <c r="D917" s="463"/>
      <c r="E917" s="463"/>
      <c r="F917" s="659"/>
      <c r="G917" s="463"/>
      <c r="H917" s="463"/>
      <c r="I917" s="463"/>
      <c r="J917" s="463"/>
      <c r="K917" s="463"/>
      <c r="L917" s="1374"/>
    </row>
    <row r="918" spans="1:12" s="25" customFormat="1" ht="18.75" customHeight="1" x14ac:dyDescent="0.3">
      <c r="B918" s="37" t="s">
        <v>130</v>
      </c>
      <c r="D918" s="94" t="s">
        <v>131</v>
      </c>
      <c r="E918" s="20"/>
      <c r="F918" s="606"/>
      <c r="H918" s="37" t="s">
        <v>130</v>
      </c>
      <c r="J918" s="94" t="s">
        <v>131</v>
      </c>
      <c r="K918" s="20"/>
      <c r="L918" s="1374"/>
    </row>
    <row r="919" spans="1:12" s="25" customFormat="1" ht="51.75" customHeight="1" x14ac:dyDescent="0.3">
      <c r="B919" s="38" t="s">
        <v>132</v>
      </c>
      <c r="D919" s="38" t="s">
        <v>140</v>
      </c>
      <c r="E919" s="39"/>
      <c r="F919" s="606"/>
      <c r="H919" s="38" t="s">
        <v>139</v>
      </c>
      <c r="J919" s="38" t="s">
        <v>140</v>
      </c>
      <c r="K919" s="39"/>
      <c r="L919" s="1374"/>
    </row>
    <row r="920" spans="1:12" s="25" customFormat="1" ht="22.5" customHeight="1" x14ac:dyDescent="0.3">
      <c r="B920" s="38"/>
      <c r="D920" s="38"/>
      <c r="E920" s="39"/>
      <c r="F920" s="606"/>
      <c r="H920" s="38"/>
      <c r="J920" s="38"/>
      <c r="K920" s="39"/>
      <c r="L920" s="1374"/>
    </row>
  </sheetData>
  <mergeCells count="96">
    <mergeCell ref="B505:D505"/>
    <mergeCell ref="H505:J505"/>
    <mergeCell ref="B506:D506"/>
    <mergeCell ref="H506:J506"/>
    <mergeCell ref="C509:E509"/>
    <mergeCell ref="I509:K509"/>
    <mergeCell ref="C448:E448"/>
    <mergeCell ref="I448:K448"/>
    <mergeCell ref="B445:D445"/>
    <mergeCell ref="H445:J445"/>
    <mergeCell ref="B336:D336"/>
    <mergeCell ref="H336:J336"/>
    <mergeCell ref="C339:E339"/>
    <mergeCell ref="I339:K339"/>
    <mergeCell ref="C400:E400"/>
    <mergeCell ref="I400:K400"/>
    <mergeCell ref="B444:D444"/>
    <mergeCell ref="H444:J444"/>
    <mergeCell ref="B289:D289"/>
    <mergeCell ref="H289:J289"/>
    <mergeCell ref="C292:E292"/>
    <mergeCell ref="I292:K292"/>
    <mergeCell ref="B228:D228"/>
    <mergeCell ref="H228:J228"/>
    <mergeCell ref="C231:E231"/>
    <mergeCell ref="I231:K231"/>
    <mergeCell ref="B288:D288"/>
    <mergeCell ref="H288:J288"/>
    <mergeCell ref="B168:D168"/>
    <mergeCell ref="H168:J168"/>
    <mergeCell ref="B119:D119"/>
    <mergeCell ref="H119:J119"/>
    <mergeCell ref="B120:D120"/>
    <mergeCell ref="H120:J120"/>
    <mergeCell ref="C123:E123"/>
    <mergeCell ref="I123:K123"/>
    <mergeCell ref="B13:D13"/>
    <mergeCell ref="H13:J13"/>
    <mergeCell ref="B14:D14"/>
    <mergeCell ref="H14:J14"/>
    <mergeCell ref="C17:E17"/>
    <mergeCell ref="I17:K17"/>
    <mergeCell ref="B73:D73"/>
    <mergeCell ref="H73:J73"/>
    <mergeCell ref="B74:D74"/>
    <mergeCell ref="H74:J74"/>
    <mergeCell ref="C77:E77"/>
    <mergeCell ref="I77:K77"/>
    <mergeCell ref="B169:D169"/>
    <mergeCell ref="H169:J169"/>
    <mergeCell ref="C172:E172"/>
    <mergeCell ref="I172:K172"/>
    <mergeCell ref="B227:D227"/>
    <mergeCell ref="H227:J227"/>
    <mergeCell ref="B335:D335"/>
    <mergeCell ref="H335:J335"/>
    <mergeCell ref="B396:D396"/>
    <mergeCell ref="H396:J396"/>
    <mergeCell ref="B397:D397"/>
    <mergeCell ref="H397:J397"/>
    <mergeCell ref="I570:K570"/>
    <mergeCell ref="C570:E570"/>
    <mergeCell ref="H567:J567"/>
    <mergeCell ref="B567:D567"/>
    <mergeCell ref="H566:J566"/>
    <mergeCell ref="B566:D566"/>
    <mergeCell ref="B627:D627"/>
    <mergeCell ref="H627:J627"/>
    <mergeCell ref="B628:D628"/>
    <mergeCell ref="H628:J628"/>
    <mergeCell ref="C631:E631"/>
    <mergeCell ref="I631:K631"/>
    <mergeCell ref="B688:D688"/>
    <mergeCell ref="H688:J688"/>
    <mergeCell ref="B689:D689"/>
    <mergeCell ref="H689:J689"/>
    <mergeCell ref="C692:E692"/>
    <mergeCell ref="I692:K692"/>
    <mergeCell ref="B750:D750"/>
    <mergeCell ref="H750:J750"/>
    <mergeCell ref="B751:D751"/>
    <mergeCell ref="H751:J751"/>
    <mergeCell ref="C754:E754"/>
    <mergeCell ref="I754:K754"/>
    <mergeCell ref="B811:D811"/>
    <mergeCell ref="H811:J811"/>
    <mergeCell ref="B812:D812"/>
    <mergeCell ref="H812:J812"/>
    <mergeCell ref="C815:E815"/>
    <mergeCell ref="I815:K815"/>
    <mergeCell ref="B872:D872"/>
    <mergeCell ref="H872:J872"/>
    <mergeCell ref="B873:D873"/>
    <mergeCell ref="H873:J873"/>
    <mergeCell ref="C876:E876"/>
    <mergeCell ref="I876:K876"/>
  </mergeCells>
  <printOptions horizontalCentered="1"/>
  <pageMargins left="0.59055118110236227" right="0.59055118110236227" top="0.78740157480314965" bottom="0.78740157480314965" header="0.31496062992125984" footer="0.31496062992125984"/>
  <pageSetup paperSize="9" scale="75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8">
    <tabColor rgb="FFFF00FF"/>
  </sheetPr>
  <dimension ref="A1:L1084"/>
  <sheetViews>
    <sheetView topLeftCell="A620" zoomScale="60" zoomScaleNormal="60" zoomScalePageLayoutView="60" workbookViewId="0">
      <selection activeCell="A641" sqref="A641:XFD641"/>
    </sheetView>
  </sheetViews>
  <sheetFormatPr defaultRowHeight="18.75" x14ac:dyDescent="0.3"/>
  <cols>
    <col min="1" max="1" width="7.125" style="1408" customWidth="1"/>
    <col min="2" max="2" width="37.25" style="32" customWidth="1"/>
    <col min="3" max="3" width="14.75" style="32" customWidth="1"/>
    <col min="4" max="5" width="14.5" style="32" customWidth="1"/>
    <col min="6" max="6" width="18" style="670" customWidth="1"/>
    <col min="7" max="7" width="7.375" style="1408" customWidth="1"/>
    <col min="8" max="8" width="37.125" style="32" customWidth="1"/>
    <col min="9" max="9" width="15.125" style="32" customWidth="1"/>
    <col min="10" max="10" width="13.5" style="32" customWidth="1"/>
    <col min="11" max="11" width="15.25" style="32" customWidth="1"/>
    <col min="12" max="12" width="11.375" style="1382" customWidth="1"/>
    <col min="13" max="17" width="2.875" style="31" customWidth="1"/>
    <col min="18" max="31" width="3.375" style="31" customWidth="1"/>
    <col min="32" max="16384" width="9" style="31"/>
  </cols>
  <sheetData>
    <row r="1" spans="1:12" s="96" customFormat="1" x14ac:dyDescent="0.3">
      <c r="A1" s="1402"/>
      <c r="B1" s="19"/>
      <c r="C1" s="19"/>
      <c r="D1" s="19"/>
      <c r="E1" s="19"/>
      <c r="F1" s="656"/>
      <c r="G1" s="1402"/>
      <c r="H1" s="19"/>
      <c r="I1" s="19"/>
      <c r="J1" s="19"/>
      <c r="K1" s="19"/>
      <c r="L1" s="1372"/>
    </row>
    <row r="2" spans="1:12" s="21" customFormat="1" x14ac:dyDescent="0.3">
      <c r="A2" s="1403"/>
      <c r="B2" s="20"/>
      <c r="C2" s="20"/>
      <c r="D2" s="20"/>
      <c r="E2" s="20"/>
      <c r="F2" s="656"/>
      <c r="G2" s="1403"/>
      <c r="H2" s="20"/>
      <c r="I2" s="20"/>
      <c r="J2" s="20"/>
      <c r="K2" s="20"/>
      <c r="L2" s="1373"/>
    </row>
    <row r="3" spans="1:12" s="25" customFormat="1" ht="18.75" customHeight="1" x14ac:dyDescent="0.3">
      <c r="A3" s="1403"/>
      <c r="B3" s="22" t="s">
        <v>115</v>
      </c>
      <c r="C3" s="20"/>
      <c r="D3" s="20"/>
      <c r="E3" s="20"/>
      <c r="F3" s="656"/>
      <c r="G3" s="1403"/>
      <c r="H3" s="22" t="s">
        <v>115</v>
      </c>
      <c r="I3" s="20"/>
      <c r="J3" s="20"/>
      <c r="K3" s="20"/>
      <c r="L3" s="1374"/>
    </row>
    <row r="4" spans="1:12" s="25" customFormat="1" ht="18.75" customHeight="1" x14ac:dyDescent="0.3">
      <c r="A4" s="1403"/>
      <c r="B4" s="22" t="s">
        <v>137</v>
      </c>
      <c r="C4" s="20"/>
      <c r="D4" s="20"/>
      <c r="E4" s="20"/>
      <c r="F4" s="606"/>
      <c r="G4" s="1403"/>
      <c r="H4" s="22" t="s">
        <v>138</v>
      </c>
      <c r="I4" s="20"/>
      <c r="J4" s="20"/>
      <c r="K4" s="20"/>
      <c r="L4" s="1374"/>
    </row>
    <row r="5" spans="1:12" s="25" customFormat="1" ht="18.75" customHeight="1" x14ac:dyDescent="0.3">
      <c r="A5" s="1403"/>
      <c r="B5" s="20"/>
      <c r="C5" s="20"/>
      <c r="D5" s="20"/>
      <c r="E5" s="20"/>
      <c r="F5" s="606"/>
      <c r="G5" s="1403"/>
      <c r="H5" s="20"/>
      <c r="I5" s="20"/>
      <c r="J5" s="20"/>
      <c r="K5" s="20"/>
      <c r="L5" s="1374"/>
    </row>
    <row r="6" spans="1:12" s="25" customFormat="1" ht="18.75" customHeight="1" x14ac:dyDescent="0.3">
      <c r="A6" s="1403"/>
      <c r="B6" s="20"/>
      <c r="C6" s="20"/>
      <c r="E6" s="603" t="s">
        <v>116</v>
      </c>
      <c r="F6" s="606"/>
      <c r="G6" s="1403"/>
      <c r="H6" s="20"/>
      <c r="I6" s="20"/>
      <c r="K6" s="603" t="s">
        <v>116</v>
      </c>
      <c r="L6" s="1374"/>
    </row>
    <row r="7" spans="1:12" s="25" customFormat="1" ht="18.75" customHeight="1" x14ac:dyDescent="0.3">
      <c r="A7" s="1403"/>
      <c r="B7" s="20"/>
      <c r="C7" s="20"/>
      <c r="E7" s="603" t="s">
        <v>134</v>
      </c>
      <c r="F7" s="606"/>
      <c r="G7" s="1403"/>
      <c r="H7" s="20"/>
      <c r="I7" s="20"/>
      <c r="K7" s="603" t="s">
        <v>134</v>
      </c>
      <c r="L7" s="1374"/>
    </row>
    <row r="8" spans="1:12" s="25" customFormat="1" ht="18.75" customHeight="1" x14ac:dyDescent="0.3">
      <c r="A8" s="1403"/>
      <c r="B8" s="20"/>
      <c r="C8" s="20"/>
      <c r="E8" s="603" t="s">
        <v>117</v>
      </c>
      <c r="F8" s="606"/>
      <c r="G8" s="1403"/>
      <c r="H8" s="20"/>
      <c r="I8" s="20"/>
      <c r="K8" s="603" t="s">
        <v>117</v>
      </c>
      <c r="L8" s="1374"/>
    </row>
    <row r="9" spans="1:12" s="25" customFormat="1" ht="18.75" customHeight="1" x14ac:dyDescent="0.3">
      <c r="A9" s="1403"/>
      <c r="B9" s="20"/>
      <c r="C9" s="20"/>
      <c r="E9" s="603" t="s">
        <v>417</v>
      </c>
      <c r="F9" s="606"/>
      <c r="G9" s="1403"/>
      <c r="H9" s="20"/>
      <c r="I9" s="20"/>
      <c r="K9" s="603" t="s">
        <v>417</v>
      </c>
      <c r="L9" s="1374"/>
    </row>
    <row r="10" spans="1:12" s="25" customFormat="1" ht="18.75" customHeight="1" x14ac:dyDescent="0.3">
      <c r="A10" s="1403"/>
      <c r="B10" s="20"/>
      <c r="C10" s="20"/>
      <c r="D10" s="20"/>
      <c r="E10" s="20"/>
      <c r="F10" s="656"/>
      <c r="G10" s="1403"/>
      <c r="H10" s="20"/>
      <c r="I10" s="20"/>
      <c r="J10" s="20"/>
      <c r="K10" s="20"/>
      <c r="L10" s="1374"/>
    </row>
    <row r="11" spans="1:12" s="25" customFormat="1" ht="18.75" customHeight="1" x14ac:dyDescent="0.3">
      <c r="A11" s="1403"/>
      <c r="B11" s="20"/>
      <c r="C11" s="20"/>
      <c r="D11" s="20"/>
      <c r="E11" s="20"/>
      <c r="F11" s="656"/>
      <c r="G11" s="1403"/>
      <c r="H11" s="20"/>
      <c r="I11" s="20"/>
      <c r="J11" s="20"/>
      <c r="K11" s="20"/>
      <c r="L11" s="1374"/>
    </row>
    <row r="12" spans="1:12" s="25" customFormat="1" ht="18.75" customHeight="1" x14ac:dyDescent="0.3">
      <c r="A12" s="1403"/>
      <c r="B12" s="20"/>
      <c r="C12" s="20"/>
      <c r="D12" s="20"/>
      <c r="E12" s="20"/>
      <c r="F12" s="656"/>
      <c r="G12" s="1403"/>
      <c r="H12" s="20"/>
      <c r="I12" s="20"/>
      <c r="J12" s="20"/>
      <c r="K12" s="20"/>
      <c r="L12" s="1374"/>
    </row>
    <row r="13" spans="1:12" s="25" customFormat="1" ht="18.75" customHeight="1" x14ac:dyDescent="0.3">
      <c r="A13" s="1403"/>
      <c r="B13" s="1612" t="s">
        <v>119</v>
      </c>
      <c r="C13" s="1612"/>
      <c r="D13" s="1612"/>
      <c r="E13" s="26"/>
      <c r="F13" s="606"/>
      <c r="G13" s="1403"/>
      <c r="H13" s="1612" t="s">
        <v>119</v>
      </c>
      <c r="I13" s="1612"/>
      <c r="J13" s="1612"/>
      <c r="K13" s="26"/>
      <c r="L13" s="1374"/>
    </row>
    <row r="14" spans="1:12" s="25" customFormat="1" ht="18.75" customHeight="1" x14ac:dyDescent="0.3">
      <c r="A14" s="1403"/>
      <c r="B14" s="1610">
        <v>45601</v>
      </c>
      <c r="C14" s="1610"/>
      <c r="D14" s="1610"/>
      <c r="E14" s="27"/>
      <c r="F14" s="606"/>
      <c r="G14" s="1403"/>
      <c r="H14" s="1610">
        <f>B14</f>
        <v>45601</v>
      </c>
      <c r="I14" s="1610"/>
      <c r="J14" s="1610"/>
      <c r="K14" s="27"/>
      <c r="L14" s="1374"/>
    </row>
    <row r="15" spans="1:12" s="25" customFormat="1" ht="18.75" customHeight="1" x14ac:dyDescent="0.3">
      <c r="A15" s="1403"/>
      <c r="B15" s="20"/>
      <c r="C15" s="20"/>
      <c r="D15" s="20"/>
      <c r="E15" s="27"/>
      <c r="F15" s="606"/>
      <c r="G15" s="1403"/>
      <c r="H15" s="20"/>
      <c r="I15" s="20"/>
      <c r="J15" s="20"/>
      <c r="K15" s="27"/>
      <c r="L15" s="1374"/>
    </row>
    <row r="16" spans="1:12" s="25" customFormat="1" ht="18.75" customHeight="1" x14ac:dyDescent="0.3">
      <c r="A16" s="1403"/>
      <c r="B16" s="1398"/>
      <c r="C16" s="20"/>
      <c r="D16" s="20"/>
      <c r="E16" s="27"/>
      <c r="F16" s="606"/>
      <c r="G16" s="1403"/>
      <c r="H16" s="1398"/>
      <c r="I16" s="20"/>
      <c r="J16" s="20"/>
      <c r="K16" s="27"/>
      <c r="L16" s="1374"/>
    </row>
    <row r="17" spans="1:12" s="25" customFormat="1" ht="18.75" customHeight="1" x14ac:dyDescent="0.3">
      <c r="A17" s="1404" t="s">
        <v>120</v>
      </c>
      <c r="B17" s="29" t="s">
        <v>121</v>
      </c>
      <c r="C17" s="1611" t="s">
        <v>122</v>
      </c>
      <c r="D17" s="1611"/>
      <c r="E17" s="1611"/>
      <c r="F17" s="606"/>
      <c r="G17" s="1404" t="s">
        <v>120</v>
      </c>
      <c r="H17" s="29" t="s">
        <v>121</v>
      </c>
      <c r="I17" s="1611" t="s">
        <v>123</v>
      </c>
      <c r="J17" s="1611"/>
      <c r="K17" s="1611"/>
      <c r="L17" s="1374"/>
    </row>
    <row r="18" spans="1:12" s="25" customFormat="1" ht="18.75" customHeight="1" x14ac:dyDescent="0.3">
      <c r="A18" s="1404" t="s">
        <v>124</v>
      </c>
      <c r="B18" s="28" t="s">
        <v>265</v>
      </c>
      <c r="C18" s="29" t="s">
        <v>125</v>
      </c>
      <c r="D18" s="1399" t="s">
        <v>126</v>
      </c>
      <c r="E18" s="1399" t="s">
        <v>127</v>
      </c>
      <c r="F18" s="606"/>
      <c r="G18" s="1404" t="s">
        <v>124</v>
      </c>
      <c r="H18" s="28" t="s">
        <v>265</v>
      </c>
      <c r="I18" s="29" t="s">
        <v>125</v>
      </c>
      <c r="J18" s="1399" t="s">
        <v>126</v>
      </c>
      <c r="K18" s="1399" t="s">
        <v>127</v>
      </c>
      <c r="L18" s="1374"/>
    </row>
    <row r="19" spans="1:12" s="50" customFormat="1" x14ac:dyDescent="0.3">
      <c r="A19" s="1399">
        <v>1</v>
      </c>
      <c r="B19" s="6" t="s">
        <v>26</v>
      </c>
      <c r="C19" s="2" t="s">
        <v>28</v>
      </c>
      <c r="D19" s="3">
        <v>60</v>
      </c>
      <c r="E19" s="3">
        <v>121.9</v>
      </c>
      <c r="F19" s="606"/>
      <c r="G19" s="1399">
        <v>1</v>
      </c>
      <c r="H19" s="6" t="s">
        <v>26</v>
      </c>
      <c r="I19" s="2" t="s">
        <v>7</v>
      </c>
      <c r="J19" s="3">
        <v>80</v>
      </c>
      <c r="K19" s="3">
        <v>152.375</v>
      </c>
      <c r="L19" s="786">
        <v>45544</v>
      </c>
    </row>
    <row r="20" spans="1:12" s="25" customFormat="1" x14ac:dyDescent="0.3">
      <c r="A20" s="5">
        <v>2</v>
      </c>
      <c r="B20" s="6" t="s">
        <v>61</v>
      </c>
      <c r="C20" s="2" t="s">
        <v>17</v>
      </c>
      <c r="D20" s="3">
        <v>30</v>
      </c>
      <c r="E20" s="3">
        <v>228.14999999999998</v>
      </c>
      <c r="F20" s="606"/>
      <c r="G20" s="5">
        <v>2</v>
      </c>
      <c r="H20" s="6" t="s">
        <v>61</v>
      </c>
      <c r="I20" s="2" t="s">
        <v>44</v>
      </c>
      <c r="J20" s="3">
        <v>35</v>
      </c>
      <c r="K20" s="3">
        <v>273.77999999999997</v>
      </c>
      <c r="L20" s="1374">
        <v>45219</v>
      </c>
    </row>
    <row r="21" spans="1:12" s="106" customFormat="1" x14ac:dyDescent="0.3">
      <c r="A21" s="1399">
        <v>3</v>
      </c>
      <c r="B21" s="6" t="s">
        <v>346</v>
      </c>
      <c r="C21" s="2" t="s">
        <v>22</v>
      </c>
      <c r="D21" s="3">
        <v>24</v>
      </c>
      <c r="E21" s="3">
        <v>4.5</v>
      </c>
      <c r="F21" s="1269"/>
      <c r="G21" s="1399">
        <v>3</v>
      </c>
      <c r="H21" s="6" t="s">
        <v>346</v>
      </c>
      <c r="I21" s="2" t="s">
        <v>22</v>
      </c>
      <c r="J21" s="3">
        <v>24</v>
      </c>
      <c r="K21" s="3">
        <v>4.5</v>
      </c>
      <c r="L21" s="1271"/>
    </row>
    <row r="22" spans="1:12" s="25" customFormat="1" x14ac:dyDescent="0.3">
      <c r="A22" s="5">
        <v>4</v>
      </c>
      <c r="B22" s="6" t="s">
        <v>114</v>
      </c>
      <c r="C22" s="2" t="s">
        <v>2</v>
      </c>
      <c r="D22" s="3">
        <v>6</v>
      </c>
      <c r="E22" s="3">
        <v>28</v>
      </c>
      <c r="F22" s="606"/>
      <c r="G22" s="5">
        <v>4</v>
      </c>
      <c r="H22" s="6" t="s">
        <v>114</v>
      </c>
      <c r="I22" s="2" t="s">
        <v>2</v>
      </c>
      <c r="J22" s="3">
        <v>6</v>
      </c>
      <c r="K22" s="3">
        <v>28</v>
      </c>
      <c r="L22" s="1374"/>
    </row>
    <row r="23" spans="1:12" s="25" customFormat="1" x14ac:dyDescent="0.3">
      <c r="A23" s="1399">
        <v>5</v>
      </c>
      <c r="B23" s="6" t="s">
        <v>107</v>
      </c>
      <c r="C23" s="2" t="s">
        <v>14</v>
      </c>
      <c r="D23" s="3">
        <v>3.4</v>
      </c>
      <c r="E23" s="3">
        <v>93.2</v>
      </c>
      <c r="F23" s="606"/>
      <c r="G23" s="1399">
        <v>5</v>
      </c>
      <c r="H23" s="6" t="s">
        <v>107</v>
      </c>
      <c r="I23" s="2" t="s">
        <v>14</v>
      </c>
      <c r="J23" s="3">
        <v>3.4</v>
      </c>
      <c r="K23" s="3">
        <v>93.2</v>
      </c>
      <c r="L23" s="1374"/>
    </row>
    <row r="24" spans="1:12" s="25" customFormat="1" ht="19.5" customHeight="1" x14ac:dyDescent="0.3">
      <c r="A24" s="5">
        <v>6</v>
      </c>
      <c r="B24" s="6" t="s">
        <v>93</v>
      </c>
      <c r="C24" s="2" t="s">
        <v>2</v>
      </c>
      <c r="D24" s="3">
        <v>75</v>
      </c>
      <c r="E24" s="3">
        <v>92</v>
      </c>
      <c r="F24" s="606"/>
      <c r="G24" s="5">
        <v>6</v>
      </c>
      <c r="H24" s="6" t="s">
        <v>93</v>
      </c>
      <c r="I24" s="2" t="s">
        <v>2</v>
      </c>
      <c r="J24" s="3">
        <v>75</v>
      </c>
      <c r="K24" s="3">
        <v>92</v>
      </c>
      <c r="L24" s="1374"/>
    </row>
    <row r="25" spans="1:12" s="25" customFormat="1" x14ac:dyDescent="0.3">
      <c r="A25" s="1404"/>
      <c r="B25" s="6"/>
      <c r="C25" s="2"/>
      <c r="D25" s="3"/>
      <c r="E25" s="3"/>
      <c r="F25" s="656"/>
      <c r="G25" s="1404"/>
      <c r="H25" s="6"/>
      <c r="I25" s="2"/>
      <c r="J25" s="3"/>
      <c r="K25" s="3"/>
      <c r="L25" s="1374"/>
    </row>
    <row r="26" spans="1:12" s="25" customFormat="1" x14ac:dyDescent="0.3">
      <c r="A26" s="1404"/>
      <c r="B26" s="6"/>
      <c r="C26" s="2" t="s">
        <v>128</v>
      </c>
      <c r="D26" s="3">
        <f>SUM(D19:D25)</f>
        <v>198.4</v>
      </c>
      <c r="E26" s="3">
        <f>SUM(E19:E25)</f>
        <v>567.75</v>
      </c>
      <c r="F26" s="656"/>
      <c r="G26" s="1404"/>
      <c r="H26" s="6"/>
      <c r="I26" s="2" t="s">
        <v>128</v>
      </c>
      <c r="J26" s="3">
        <f>SUM(J19:J25)</f>
        <v>223.4</v>
      </c>
      <c r="K26" s="3">
        <f>SUM(K19:K25)</f>
        <v>643.85500000000002</v>
      </c>
      <c r="L26" s="1374"/>
    </row>
    <row r="27" spans="1:12" s="25" customFormat="1" ht="18.75" hidden="1" customHeight="1" x14ac:dyDescent="0.3">
      <c r="A27" s="1404"/>
      <c r="B27" s="6"/>
      <c r="C27" s="2"/>
      <c r="D27" s="3"/>
      <c r="E27" s="3"/>
      <c r="F27" s="656"/>
      <c r="G27" s="1404"/>
      <c r="H27" s="6"/>
      <c r="I27" s="2"/>
      <c r="J27" s="3"/>
      <c r="K27" s="3"/>
      <c r="L27" s="1374"/>
    </row>
    <row r="28" spans="1:12" s="25" customFormat="1" ht="18.75" hidden="1" customHeight="1" x14ac:dyDescent="0.3">
      <c r="A28" s="1404">
        <v>1</v>
      </c>
      <c r="B28" s="6" t="s">
        <v>1</v>
      </c>
      <c r="C28" s="2" t="s">
        <v>5</v>
      </c>
      <c r="D28" s="3">
        <v>200</v>
      </c>
      <c r="E28" s="3">
        <v>86</v>
      </c>
      <c r="F28" s="656">
        <v>60</v>
      </c>
      <c r="G28" s="1404">
        <v>1</v>
      </c>
      <c r="H28" s="6"/>
      <c r="I28" s="2"/>
      <c r="J28" s="3"/>
      <c r="K28" s="3"/>
      <c r="L28" s="1374"/>
    </row>
    <row r="29" spans="1:12" s="25" customFormat="1" ht="18.75" hidden="1" customHeight="1" x14ac:dyDescent="0.3">
      <c r="A29" s="1404">
        <v>2</v>
      </c>
      <c r="B29" s="6" t="s">
        <v>238</v>
      </c>
      <c r="C29" s="2" t="s">
        <v>251</v>
      </c>
      <c r="D29" s="3">
        <v>225</v>
      </c>
      <c r="E29" s="3">
        <v>114</v>
      </c>
      <c r="F29" s="656">
        <v>65</v>
      </c>
      <c r="G29" s="1404">
        <v>2</v>
      </c>
      <c r="H29" s="6"/>
      <c r="I29" s="2"/>
      <c r="J29" s="3"/>
      <c r="K29" s="3"/>
      <c r="L29" s="1374"/>
    </row>
    <row r="30" spans="1:12" s="25" customFormat="1" ht="18.75" hidden="1" customHeight="1" x14ac:dyDescent="0.3">
      <c r="A30" s="1404">
        <v>3</v>
      </c>
      <c r="B30" s="6" t="s">
        <v>93</v>
      </c>
      <c r="C30" s="2" t="s">
        <v>5</v>
      </c>
      <c r="D30" s="3">
        <v>135</v>
      </c>
      <c r="E30" s="3">
        <v>94.25</v>
      </c>
      <c r="F30" s="656">
        <v>59</v>
      </c>
      <c r="G30" s="1404">
        <v>3</v>
      </c>
      <c r="H30" s="6"/>
      <c r="I30" s="2"/>
      <c r="J30" s="3"/>
      <c r="K30" s="3"/>
      <c r="L30" s="1374"/>
    </row>
    <row r="31" spans="1:12" s="25" customFormat="1" ht="18.75" hidden="1" customHeight="1" x14ac:dyDescent="0.3">
      <c r="A31" s="1404">
        <v>4</v>
      </c>
      <c r="B31" s="6" t="s">
        <v>253</v>
      </c>
      <c r="C31" s="2" t="s">
        <v>218</v>
      </c>
      <c r="D31" s="3">
        <v>125</v>
      </c>
      <c r="E31" s="3">
        <v>146.4</v>
      </c>
      <c r="F31" s="656">
        <v>15</v>
      </c>
      <c r="G31" s="1404">
        <v>4</v>
      </c>
      <c r="H31" s="6"/>
      <c r="I31" s="2"/>
      <c r="J31" s="3"/>
      <c r="K31" s="3"/>
      <c r="L31" s="1374"/>
    </row>
    <row r="32" spans="1:12" s="25" customFormat="1" ht="18.75" hidden="1" customHeight="1" x14ac:dyDescent="0.3">
      <c r="A32" s="1404">
        <v>5</v>
      </c>
      <c r="B32" s="6" t="s">
        <v>255</v>
      </c>
      <c r="C32" s="2" t="s">
        <v>218</v>
      </c>
      <c r="D32" s="3">
        <v>80</v>
      </c>
      <c r="E32" s="3">
        <v>105.16</v>
      </c>
      <c r="F32" s="656">
        <v>3.4</v>
      </c>
      <c r="G32" s="1404">
        <v>5</v>
      </c>
      <c r="H32" s="6"/>
      <c r="I32" s="2"/>
      <c r="J32" s="3"/>
      <c r="K32" s="3"/>
      <c r="L32" s="1374"/>
    </row>
    <row r="33" spans="1:12" s="25" customFormat="1" ht="18.75" hidden="1" customHeight="1" x14ac:dyDescent="0.3">
      <c r="A33" s="1404">
        <v>6</v>
      </c>
      <c r="B33" s="6" t="s">
        <v>252</v>
      </c>
      <c r="C33" s="2" t="s">
        <v>251</v>
      </c>
      <c r="D33" s="3">
        <v>105</v>
      </c>
      <c r="E33" s="3">
        <v>142</v>
      </c>
      <c r="F33" s="656">
        <v>1.2</v>
      </c>
      <c r="G33" s="1404">
        <v>6</v>
      </c>
      <c r="H33" s="6"/>
      <c r="I33" s="2"/>
      <c r="J33" s="3"/>
      <c r="K33" s="3"/>
      <c r="L33" s="1374"/>
    </row>
    <row r="34" spans="1:12" s="25" customFormat="1" ht="18.75" hidden="1" customHeight="1" x14ac:dyDescent="0.3">
      <c r="A34" s="1404">
        <v>7</v>
      </c>
      <c r="B34" s="6" t="s">
        <v>254</v>
      </c>
      <c r="C34" s="2" t="s">
        <v>218</v>
      </c>
      <c r="D34" s="3">
        <v>120</v>
      </c>
      <c r="E34" s="3">
        <v>144</v>
      </c>
      <c r="F34" s="656"/>
      <c r="G34" s="1404">
        <v>7</v>
      </c>
      <c r="H34" s="6"/>
      <c r="I34" s="2"/>
      <c r="J34" s="3"/>
      <c r="K34" s="3"/>
      <c r="L34" s="1374"/>
    </row>
    <row r="35" spans="1:12" s="25" customFormat="1" ht="18.75" hidden="1" customHeight="1" x14ac:dyDescent="0.3">
      <c r="A35" s="1404">
        <v>8</v>
      </c>
      <c r="B35" s="6" t="s">
        <v>31</v>
      </c>
      <c r="C35" s="2" t="s">
        <v>5</v>
      </c>
      <c r="D35" s="3">
        <v>55</v>
      </c>
      <c r="E35" s="3">
        <v>88</v>
      </c>
      <c r="F35" s="656"/>
      <c r="G35" s="1404">
        <v>8</v>
      </c>
      <c r="H35" s="6"/>
      <c r="I35" s="2"/>
      <c r="J35" s="3"/>
      <c r="K35" s="3"/>
      <c r="L35" s="1374"/>
    </row>
    <row r="36" spans="1:12" s="50" customFormat="1" ht="18.75" hidden="1" customHeight="1" x14ac:dyDescent="0.3">
      <c r="A36" s="1404"/>
      <c r="B36" s="1"/>
      <c r="C36" s="1399"/>
      <c r="D36" s="7"/>
      <c r="E36" s="7"/>
      <c r="F36" s="657"/>
      <c r="G36" s="1404"/>
      <c r="H36" s="1"/>
      <c r="I36" s="1399"/>
      <c r="J36" s="7"/>
      <c r="K36" s="7"/>
      <c r="L36" s="1377"/>
    </row>
    <row r="37" spans="1:12" s="25" customFormat="1" ht="18.75" hidden="1" customHeight="1" x14ac:dyDescent="0.3">
      <c r="A37" s="1404"/>
      <c r="B37" s="6"/>
      <c r="C37" s="2" t="s">
        <v>128</v>
      </c>
      <c r="D37" s="3">
        <v>1045</v>
      </c>
      <c r="E37" s="3">
        <v>919.81</v>
      </c>
      <c r="F37" s="656"/>
      <c r="G37" s="1404"/>
      <c r="H37" s="6"/>
      <c r="I37" s="2"/>
      <c r="J37" s="3"/>
      <c r="K37" s="3"/>
      <c r="L37" s="1374"/>
    </row>
    <row r="38" spans="1:12" s="25" customFormat="1" ht="18.75" hidden="1" customHeight="1" x14ac:dyDescent="0.3">
      <c r="A38" s="1404"/>
      <c r="B38" s="6"/>
      <c r="C38" s="2"/>
      <c r="D38" s="3"/>
      <c r="E38" s="3"/>
      <c r="F38" s="656"/>
      <c r="G38" s="1404"/>
      <c r="H38" s="6"/>
      <c r="I38" s="2"/>
      <c r="J38" s="3"/>
      <c r="K38" s="3"/>
      <c r="L38" s="1374"/>
    </row>
    <row r="39" spans="1:12" s="25" customFormat="1" x14ac:dyDescent="0.3">
      <c r="A39" s="1404"/>
      <c r="B39" s="6"/>
      <c r="C39" s="2"/>
      <c r="D39" s="3"/>
      <c r="E39" s="3"/>
      <c r="F39" s="656"/>
      <c r="G39" s="1404"/>
      <c r="H39" s="6"/>
      <c r="I39" s="2"/>
      <c r="J39" s="3"/>
      <c r="K39" s="3"/>
      <c r="L39" s="1374"/>
    </row>
    <row r="40" spans="1:12" s="25" customFormat="1" x14ac:dyDescent="0.3">
      <c r="A40" s="1404"/>
      <c r="B40" s="6"/>
      <c r="C40" s="2"/>
      <c r="D40" s="3"/>
      <c r="E40" s="3"/>
      <c r="F40" s="656"/>
      <c r="G40" s="1404"/>
      <c r="H40" s="6"/>
      <c r="I40" s="2"/>
      <c r="J40" s="3"/>
      <c r="K40" s="3"/>
      <c r="L40" s="1374"/>
    </row>
    <row r="41" spans="1:12" s="25" customFormat="1" x14ac:dyDescent="0.3">
      <c r="A41" s="1404" t="s">
        <v>124</v>
      </c>
      <c r="B41" s="3" t="s">
        <v>259</v>
      </c>
      <c r="C41" s="2" t="s">
        <v>125</v>
      </c>
      <c r="D41" s="3" t="s">
        <v>126</v>
      </c>
      <c r="E41" s="3" t="s">
        <v>127</v>
      </c>
      <c r="F41" s="656"/>
      <c r="G41" s="1404" t="s">
        <v>124</v>
      </c>
      <c r="H41" s="3" t="s">
        <v>259</v>
      </c>
      <c r="I41" s="2" t="s">
        <v>125</v>
      </c>
      <c r="J41" s="3" t="s">
        <v>126</v>
      </c>
      <c r="K41" s="3" t="s">
        <v>127</v>
      </c>
      <c r="L41" s="1374"/>
    </row>
    <row r="42" spans="1:12" s="25" customFormat="1" ht="18.75" customHeight="1" x14ac:dyDescent="0.3">
      <c r="A42" s="1399">
        <v>1</v>
      </c>
      <c r="B42" s="6" t="s">
        <v>261</v>
      </c>
      <c r="C42" s="2" t="s">
        <v>9</v>
      </c>
      <c r="D42" s="3">
        <v>70</v>
      </c>
      <c r="E42" s="3">
        <v>105.25</v>
      </c>
      <c r="F42" s="490"/>
      <c r="G42" s="1399">
        <v>1</v>
      </c>
      <c r="H42" s="6" t="s">
        <v>261</v>
      </c>
      <c r="I42" s="2" t="s">
        <v>9</v>
      </c>
      <c r="J42" s="3">
        <v>70</v>
      </c>
      <c r="K42" s="3">
        <v>105.25</v>
      </c>
      <c r="L42" s="1374"/>
    </row>
    <row r="43" spans="1:12" s="25" customFormat="1" ht="19.5" customHeight="1" x14ac:dyDescent="0.3">
      <c r="A43" s="5">
        <v>2</v>
      </c>
      <c r="B43" s="6" t="s">
        <v>56</v>
      </c>
      <c r="C43" s="2" t="s">
        <v>7</v>
      </c>
      <c r="D43" s="3">
        <v>50</v>
      </c>
      <c r="E43" s="3">
        <v>252.125</v>
      </c>
      <c r="F43" s="605"/>
      <c r="G43" s="5">
        <v>2</v>
      </c>
      <c r="H43" s="6" t="s">
        <v>56</v>
      </c>
      <c r="I43" s="2" t="s">
        <v>7</v>
      </c>
      <c r="J43" s="3">
        <v>50</v>
      </c>
      <c r="K43" s="3">
        <v>252.125</v>
      </c>
      <c r="L43" s="1374"/>
    </row>
    <row r="44" spans="1:12" s="257" customFormat="1" ht="19.5" customHeight="1" x14ac:dyDescent="0.3">
      <c r="A44" s="1399">
        <v>3</v>
      </c>
      <c r="B44" s="6" t="s">
        <v>43</v>
      </c>
      <c r="C44" s="2" t="s">
        <v>17</v>
      </c>
      <c r="D44" s="3">
        <v>41</v>
      </c>
      <c r="E44" s="3">
        <v>242.70999999999998</v>
      </c>
      <c r="F44" s="606"/>
      <c r="G44" s="1399">
        <v>3</v>
      </c>
      <c r="H44" s="6" t="s">
        <v>43</v>
      </c>
      <c r="I44" s="2" t="s">
        <v>44</v>
      </c>
      <c r="J44" s="3">
        <v>50</v>
      </c>
      <c r="K44" s="3">
        <v>298.71999999999997</v>
      </c>
      <c r="L44" s="1378">
        <v>45551</v>
      </c>
    </row>
    <row r="45" spans="1:12" s="25" customFormat="1" ht="19.5" customHeight="1" x14ac:dyDescent="0.3">
      <c r="A45" s="5">
        <v>4</v>
      </c>
      <c r="B45" s="6" t="s">
        <v>346</v>
      </c>
      <c r="C45" s="2" t="s">
        <v>14</v>
      </c>
      <c r="D45" s="3">
        <v>32</v>
      </c>
      <c r="E45" s="3">
        <v>6</v>
      </c>
      <c r="F45" s="677">
        <f>0.031*800</f>
        <v>24.8</v>
      </c>
      <c r="G45" s="5">
        <v>4</v>
      </c>
      <c r="H45" s="6" t="s">
        <v>346</v>
      </c>
      <c r="I45" s="2" t="s">
        <v>14</v>
      </c>
      <c r="J45" s="3">
        <v>32</v>
      </c>
      <c r="K45" s="3">
        <v>6</v>
      </c>
      <c r="L45" s="788"/>
    </row>
    <row r="46" spans="1:12" s="50" customFormat="1" x14ac:dyDescent="0.3">
      <c r="A46" s="1399">
        <v>5</v>
      </c>
      <c r="B46" s="6" t="s">
        <v>113</v>
      </c>
      <c r="C46" s="2" t="s">
        <v>2</v>
      </c>
      <c r="D46" s="3">
        <v>15</v>
      </c>
      <c r="E46" s="3">
        <v>94.2</v>
      </c>
      <c r="F46" s="656"/>
      <c r="G46" s="1399">
        <v>5</v>
      </c>
      <c r="H46" s="6" t="s">
        <v>113</v>
      </c>
      <c r="I46" s="2" t="s">
        <v>2</v>
      </c>
      <c r="J46" s="3">
        <v>15</v>
      </c>
      <c r="K46" s="3">
        <v>94.2</v>
      </c>
      <c r="L46" s="1379"/>
    </row>
    <row r="47" spans="1:12" s="50" customFormat="1" x14ac:dyDescent="0.3">
      <c r="A47" s="5">
        <v>6</v>
      </c>
      <c r="B47" s="6" t="s">
        <v>107</v>
      </c>
      <c r="C47" s="2" t="s">
        <v>14</v>
      </c>
      <c r="D47" s="3">
        <v>3.4</v>
      </c>
      <c r="E47" s="3">
        <v>93.2</v>
      </c>
      <c r="F47" s="605"/>
      <c r="G47" s="5">
        <v>6</v>
      </c>
      <c r="H47" s="6" t="s">
        <v>107</v>
      </c>
      <c r="I47" s="2" t="s">
        <v>14</v>
      </c>
      <c r="J47" s="3">
        <v>3.4</v>
      </c>
      <c r="K47" s="3">
        <v>93.2</v>
      </c>
      <c r="L47" s="1379"/>
    </row>
    <row r="48" spans="1:12" s="25" customFormat="1" ht="19.5" customHeight="1" x14ac:dyDescent="0.3">
      <c r="A48" s="1399">
        <v>7</v>
      </c>
      <c r="B48" s="6" t="s">
        <v>108</v>
      </c>
      <c r="C48" s="2" t="s">
        <v>65</v>
      </c>
      <c r="D48" s="3">
        <v>1.2</v>
      </c>
      <c r="E48" s="3">
        <v>21.5</v>
      </c>
      <c r="F48" s="656"/>
      <c r="G48" s="1399">
        <v>7</v>
      </c>
      <c r="H48" s="6" t="s">
        <v>108</v>
      </c>
      <c r="I48" s="2" t="s">
        <v>65</v>
      </c>
      <c r="J48" s="3">
        <v>1.2</v>
      </c>
      <c r="K48" s="3">
        <v>21.5</v>
      </c>
      <c r="L48" s="1374"/>
    </row>
    <row r="49" spans="1:12" s="25" customFormat="1" x14ac:dyDescent="0.3">
      <c r="A49" s="1404"/>
      <c r="B49" s="6"/>
      <c r="C49" s="2"/>
      <c r="D49" s="3"/>
      <c r="E49" s="3"/>
      <c r="F49" s="606"/>
      <c r="G49" s="1404"/>
      <c r="H49" s="6"/>
      <c r="I49" s="2"/>
      <c r="J49" s="3"/>
      <c r="K49" s="3"/>
      <c r="L49" s="1374"/>
    </row>
    <row r="50" spans="1:12" s="50" customFormat="1" x14ac:dyDescent="0.3">
      <c r="A50" s="1404"/>
      <c r="B50" s="6"/>
      <c r="C50" s="2"/>
      <c r="D50" s="3"/>
      <c r="E50" s="3"/>
      <c r="F50" s="657"/>
      <c r="G50" s="1404"/>
      <c r="H50" s="6"/>
      <c r="I50" s="2"/>
      <c r="J50" s="3"/>
      <c r="K50" s="3"/>
      <c r="L50" s="1377"/>
    </row>
    <row r="51" spans="1:12" s="25" customFormat="1" x14ac:dyDescent="0.3">
      <c r="A51" s="1404"/>
      <c r="B51" s="6"/>
      <c r="C51" s="2" t="s">
        <v>128</v>
      </c>
      <c r="D51" s="3">
        <f>SUM(D42:D50)</f>
        <v>212.6</v>
      </c>
      <c r="E51" s="3">
        <f>SUM(E42:E50)</f>
        <v>814.98500000000013</v>
      </c>
      <c r="F51" s="658"/>
      <c r="G51" s="1404"/>
      <c r="H51" s="6"/>
      <c r="I51" s="2" t="s">
        <v>128</v>
      </c>
      <c r="J51" s="3">
        <f>SUM(J42:J50)</f>
        <v>221.6</v>
      </c>
      <c r="K51" s="3">
        <f>SUM(K42:K50)</f>
        <v>870.99500000000012</v>
      </c>
      <c r="L51" s="1374"/>
    </row>
    <row r="52" spans="1:12" s="25" customFormat="1" x14ac:dyDescent="0.3">
      <c r="A52" s="1404"/>
      <c r="B52" s="6"/>
      <c r="C52" s="2"/>
      <c r="D52" s="3"/>
      <c r="E52" s="3"/>
      <c r="F52" s="656"/>
      <c r="G52" s="1404"/>
      <c r="H52" s="6"/>
      <c r="I52" s="2"/>
      <c r="J52" s="3"/>
      <c r="K52" s="3"/>
      <c r="L52" s="1374"/>
    </row>
    <row r="53" spans="1:12" s="25" customFormat="1" x14ac:dyDescent="0.3">
      <c r="A53" s="1404"/>
      <c r="B53" s="6"/>
      <c r="C53" s="2"/>
      <c r="D53" s="3"/>
      <c r="E53" s="3"/>
      <c r="F53" s="656"/>
      <c r="G53" s="1404"/>
      <c r="H53" s="6"/>
      <c r="I53" s="2"/>
      <c r="J53" s="3"/>
      <c r="K53" s="3"/>
      <c r="L53" s="1374"/>
    </row>
    <row r="54" spans="1:12" s="25" customFormat="1" x14ac:dyDescent="0.3">
      <c r="A54" s="1404"/>
      <c r="B54" s="6"/>
      <c r="C54" s="2" t="s">
        <v>136</v>
      </c>
      <c r="D54" s="3">
        <f>+D51+D26</f>
        <v>411</v>
      </c>
      <c r="E54" s="3">
        <f>+E51+E26</f>
        <v>1382.7350000000001</v>
      </c>
      <c r="F54" s="659"/>
      <c r="G54" s="1409"/>
      <c r="H54" s="3"/>
      <c r="I54" s="3" t="s">
        <v>136</v>
      </c>
      <c r="J54" s="3">
        <f>+J51+J26</f>
        <v>445</v>
      </c>
      <c r="K54" s="3">
        <f>+K51+K26</f>
        <v>1514.8500000000001</v>
      </c>
      <c r="L54" s="1374"/>
    </row>
    <row r="55" spans="1:12" s="25" customFormat="1" x14ac:dyDescent="0.3">
      <c r="A55" s="1405"/>
      <c r="B55" s="36"/>
      <c r="C55" s="462"/>
      <c r="D55" s="463"/>
      <c r="E55" s="463"/>
      <c r="F55" s="659"/>
      <c r="G55" s="1410"/>
      <c r="H55" s="463"/>
      <c r="I55" s="463"/>
      <c r="J55" s="463"/>
      <c r="K55" s="463"/>
      <c r="L55" s="1374"/>
    </row>
    <row r="56" spans="1:12" s="25" customFormat="1" x14ac:dyDescent="0.3">
      <c r="A56" s="1405"/>
      <c r="B56" s="461"/>
      <c r="C56" s="461"/>
      <c r="D56" s="461"/>
      <c r="E56" s="660"/>
      <c r="F56" s="660"/>
      <c r="G56" s="1413"/>
      <c r="H56" s="660"/>
      <c r="I56" s="463"/>
      <c r="J56" s="463"/>
      <c r="K56" s="463"/>
      <c r="L56" s="1374"/>
    </row>
    <row r="57" spans="1:12" s="25" customFormat="1" x14ac:dyDescent="0.3">
      <c r="A57" s="1405"/>
      <c r="B57" s="36"/>
      <c r="C57" s="462"/>
      <c r="D57" s="463"/>
      <c r="E57" s="463"/>
      <c r="F57" s="659"/>
      <c r="G57" s="1413"/>
      <c r="H57" s="463"/>
      <c r="I57" s="463"/>
      <c r="J57" s="463"/>
      <c r="K57" s="463"/>
      <c r="L57" s="1374"/>
    </row>
    <row r="58" spans="1:12" s="25" customFormat="1" ht="18.75" customHeight="1" x14ac:dyDescent="0.3">
      <c r="A58" s="1403"/>
      <c r="B58" s="37" t="s">
        <v>130</v>
      </c>
      <c r="D58" s="94" t="s">
        <v>131</v>
      </c>
      <c r="E58" s="20"/>
      <c r="F58" s="606"/>
      <c r="G58" s="1403"/>
      <c r="H58" s="37" t="s">
        <v>130</v>
      </c>
      <c r="J58" s="94" t="s">
        <v>131</v>
      </c>
      <c r="K58" s="20"/>
      <c r="L58" s="1374"/>
    </row>
    <row r="59" spans="1:12" s="25" customFormat="1" ht="51.75" customHeight="1" x14ac:dyDescent="0.3">
      <c r="A59" s="1403"/>
      <c r="B59" s="38" t="s">
        <v>132</v>
      </c>
      <c r="D59" s="38" t="s">
        <v>140</v>
      </c>
      <c r="E59" s="39"/>
      <c r="F59" s="606"/>
      <c r="G59" s="1403"/>
      <c r="H59" s="38" t="s">
        <v>139</v>
      </c>
      <c r="J59" s="38" t="s">
        <v>140</v>
      </c>
      <c r="K59" s="39"/>
      <c r="L59" s="1374"/>
    </row>
    <row r="60" spans="1:12" s="25" customFormat="1" ht="23.25" customHeight="1" x14ac:dyDescent="0.3">
      <c r="A60" s="1403"/>
      <c r="B60" s="38"/>
      <c r="D60" s="38"/>
      <c r="E60" s="39"/>
      <c r="F60" s="606"/>
      <c r="G60" s="1411"/>
      <c r="I60" s="38"/>
      <c r="J60" s="39"/>
      <c r="K60" s="38"/>
      <c r="L60" s="1374"/>
    </row>
    <row r="61" spans="1:12" s="96" customFormat="1" x14ac:dyDescent="0.3">
      <c r="A61" s="1402"/>
      <c r="B61" s="19"/>
      <c r="C61" s="19"/>
      <c r="D61" s="19"/>
      <c r="E61" s="19"/>
      <c r="F61" s="656"/>
      <c r="G61" s="1402"/>
      <c r="H61" s="19"/>
      <c r="I61" s="19"/>
      <c r="J61" s="19"/>
      <c r="K61" s="19"/>
      <c r="L61" s="1372"/>
    </row>
    <row r="62" spans="1:12" s="25" customFormat="1" ht="24.75" customHeight="1" x14ac:dyDescent="0.3">
      <c r="A62" s="1403"/>
      <c r="B62" s="38"/>
      <c r="D62" s="38"/>
      <c r="E62" s="39"/>
      <c r="F62" s="606"/>
      <c r="G62" s="1403"/>
      <c r="H62" s="38"/>
      <c r="J62" s="38"/>
      <c r="K62" s="39"/>
      <c r="L62" s="1374"/>
    </row>
    <row r="63" spans="1:12" s="25" customFormat="1" ht="18.75" customHeight="1" x14ac:dyDescent="0.3">
      <c r="A63" s="1406" t="s">
        <v>115</v>
      </c>
      <c r="B63" s="22"/>
      <c r="C63" s="20"/>
      <c r="D63" s="20"/>
      <c r="E63" s="20"/>
      <c r="F63" s="656"/>
      <c r="G63" s="1406" t="s">
        <v>115</v>
      </c>
      <c r="H63" s="20"/>
      <c r="I63" s="20"/>
      <c r="J63" s="20"/>
      <c r="K63" s="20"/>
      <c r="L63" s="1374"/>
    </row>
    <row r="64" spans="1:12" s="25" customFormat="1" ht="18.75" customHeight="1" x14ac:dyDescent="0.3">
      <c r="A64" s="1406" t="s">
        <v>137</v>
      </c>
      <c r="B64" s="22"/>
      <c r="C64" s="20"/>
      <c r="D64" s="20"/>
      <c r="E64" s="20"/>
      <c r="F64" s="606"/>
      <c r="G64" s="1406" t="s">
        <v>138</v>
      </c>
      <c r="H64" s="20"/>
      <c r="I64" s="20"/>
      <c r="J64" s="20"/>
      <c r="K64" s="20"/>
      <c r="L64" s="1374"/>
    </row>
    <row r="65" spans="1:12" s="25" customFormat="1" ht="18.75" customHeight="1" x14ac:dyDescent="0.3">
      <c r="A65" s="1403"/>
      <c r="B65" s="20"/>
      <c r="C65" s="20"/>
      <c r="D65" s="20"/>
      <c r="E65" s="20"/>
      <c r="F65" s="606"/>
      <c r="G65" s="1403"/>
      <c r="H65" s="20"/>
      <c r="I65" s="20"/>
      <c r="J65" s="20"/>
      <c r="K65" s="20"/>
      <c r="L65" s="1374"/>
    </row>
    <row r="66" spans="1:12" s="25" customFormat="1" ht="18.75" customHeight="1" x14ac:dyDescent="0.3">
      <c r="A66" s="1403"/>
      <c r="B66" s="20"/>
      <c r="C66" s="20"/>
      <c r="E66" s="603" t="s">
        <v>116</v>
      </c>
      <c r="F66" s="606"/>
      <c r="G66" s="1403"/>
      <c r="H66" s="20"/>
      <c r="I66" s="20"/>
      <c r="K66" s="603" t="s">
        <v>116</v>
      </c>
      <c r="L66" s="1380"/>
    </row>
    <row r="67" spans="1:12" s="25" customFormat="1" ht="18.75" customHeight="1" x14ac:dyDescent="0.3">
      <c r="A67" s="1403"/>
      <c r="B67" s="20"/>
      <c r="C67" s="20"/>
      <c r="E67" s="603" t="s">
        <v>134</v>
      </c>
      <c r="F67" s="606"/>
      <c r="G67" s="1403"/>
      <c r="H67" s="20"/>
      <c r="I67" s="20"/>
      <c r="K67" s="603" t="s">
        <v>134</v>
      </c>
      <c r="L67" s="1380"/>
    </row>
    <row r="68" spans="1:12" s="25" customFormat="1" ht="18.75" customHeight="1" x14ac:dyDescent="0.3">
      <c r="A68" s="1403"/>
      <c r="B68" s="20"/>
      <c r="C68" s="20"/>
      <c r="E68" s="603" t="s">
        <v>117</v>
      </c>
      <c r="F68" s="606"/>
      <c r="G68" s="1403"/>
      <c r="H68" s="20"/>
      <c r="I68" s="20"/>
      <c r="K68" s="603" t="s">
        <v>117</v>
      </c>
      <c r="L68" s="1380"/>
    </row>
    <row r="69" spans="1:12" s="25" customFormat="1" ht="18.75" customHeight="1" x14ac:dyDescent="0.3">
      <c r="A69" s="1403"/>
      <c r="B69" s="20"/>
      <c r="C69" s="20"/>
      <c r="E69" s="603" t="s">
        <v>417</v>
      </c>
      <c r="F69" s="606"/>
      <c r="G69" s="1403"/>
      <c r="H69" s="20"/>
      <c r="I69" s="20"/>
      <c r="K69" s="603" t="s">
        <v>417</v>
      </c>
      <c r="L69" s="1380"/>
    </row>
    <row r="70" spans="1:12" s="25" customFormat="1" ht="18.75" customHeight="1" x14ac:dyDescent="0.3">
      <c r="A70" s="1403"/>
      <c r="B70" s="20"/>
      <c r="C70" s="20"/>
      <c r="D70" s="20"/>
      <c r="E70" s="20"/>
      <c r="F70" s="656"/>
      <c r="G70" s="1403"/>
      <c r="H70" s="20"/>
      <c r="I70" s="20"/>
      <c r="J70" s="20"/>
      <c r="K70" s="20"/>
      <c r="L70" s="1374"/>
    </row>
    <row r="71" spans="1:12" s="25" customFormat="1" ht="18.75" customHeight="1" x14ac:dyDescent="0.3">
      <c r="A71" s="1403"/>
      <c r="B71" s="20"/>
      <c r="C71" s="20"/>
      <c r="D71" s="20"/>
      <c r="E71" s="20"/>
      <c r="F71" s="656"/>
      <c r="G71" s="1403"/>
      <c r="H71" s="20"/>
      <c r="I71" s="20"/>
      <c r="J71" s="20"/>
      <c r="K71" s="20"/>
      <c r="L71" s="1374"/>
    </row>
    <row r="72" spans="1:12" s="25" customFormat="1" ht="18.75" customHeight="1" x14ac:dyDescent="0.3">
      <c r="A72" s="1403"/>
      <c r="B72" s="20"/>
      <c r="C72" s="20"/>
      <c r="D72" s="20"/>
      <c r="E72" s="20"/>
      <c r="F72" s="656"/>
      <c r="G72" s="1403"/>
      <c r="H72" s="20"/>
      <c r="I72" s="20"/>
      <c r="J72" s="20"/>
      <c r="K72" s="20"/>
      <c r="L72" s="1374"/>
    </row>
    <row r="73" spans="1:12" s="25" customFormat="1" ht="18.75" customHeight="1" x14ac:dyDescent="0.3">
      <c r="A73" s="1403"/>
      <c r="B73" s="1612" t="s">
        <v>119</v>
      </c>
      <c r="C73" s="1612"/>
      <c r="D73" s="1612"/>
      <c r="E73" s="26"/>
      <c r="F73" s="606"/>
      <c r="G73" s="1403"/>
      <c r="H73" s="1612" t="s">
        <v>119</v>
      </c>
      <c r="I73" s="1612"/>
      <c r="J73" s="1612"/>
      <c r="K73" s="26"/>
      <c r="L73" s="1374"/>
    </row>
    <row r="74" spans="1:12" s="25" customFormat="1" ht="18.75" customHeight="1" x14ac:dyDescent="0.3">
      <c r="A74" s="1403"/>
      <c r="B74" s="1610">
        <v>45602</v>
      </c>
      <c r="C74" s="1610"/>
      <c r="D74" s="1610"/>
      <c r="E74" s="27"/>
      <c r="F74" s="606"/>
      <c r="G74" s="1403"/>
      <c r="H74" s="1610">
        <f>B74</f>
        <v>45602</v>
      </c>
      <c r="I74" s="1610"/>
      <c r="J74" s="1610"/>
      <c r="K74" s="27"/>
      <c r="L74" s="1374"/>
    </row>
    <row r="75" spans="1:12" s="25" customFormat="1" ht="18.75" customHeight="1" x14ac:dyDescent="0.3">
      <c r="A75" s="1403"/>
      <c r="B75" s="20"/>
      <c r="C75" s="20"/>
      <c r="D75" s="20"/>
      <c r="E75" s="27"/>
      <c r="F75" s="606"/>
      <c r="G75" s="1403"/>
      <c r="H75" s="20"/>
      <c r="I75" s="20"/>
      <c r="J75" s="20"/>
      <c r="K75" s="27"/>
      <c r="L75" s="1374"/>
    </row>
    <row r="76" spans="1:12" s="25" customFormat="1" ht="18.75" customHeight="1" x14ac:dyDescent="0.3">
      <c r="A76" s="1403"/>
      <c r="B76" s="1398"/>
      <c r="C76" s="20"/>
      <c r="D76" s="20"/>
      <c r="E76" s="27"/>
      <c r="F76" s="606"/>
      <c r="G76" s="1403"/>
      <c r="H76" s="1398"/>
      <c r="I76" s="20"/>
      <c r="J76" s="20"/>
      <c r="K76" s="27"/>
      <c r="L76" s="1374"/>
    </row>
    <row r="77" spans="1:12" s="25" customFormat="1" ht="18.75" customHeight="1" x14ac:dyDescent="0.3">
      <c r="A77" s="1404" t="s">
        <v>120</v>
      </c>
      <c r="B77" s="29" t="s">
        <v>121</v>
      </c>
      <c r="C77" s="1611" t="s">
        <v>122</v>
      </c>
      <c r="D77" s="1611"/>
      <c r="E77" s="1611"/>
      <c r="F77" s="606"/>
      <c r="G77" s="1404" t="s">
        <v>120</v>
      </c>
      <c r="H77" s="29" t="s">
        <v>121</v>
      </c>
      <c r="I77" s="1611" t="s">
        <v>123</v>
      </c>
      <c r="J77" s="1611"/>
      <c r="K77" s="1611"/>
      <c r="L77" s="1374"/>
    </row>
    <row r="78" spans="1:12" s="25" customFormat="1" ht="18.75" customHeight="1" x14ac:dyDescent="0.3">
      <c r="A78" s="1404" t="s">
        <v>124</v>
      </c>
      <c r="B78" s="28" t="s">
        <v>265</v>
      </c>
      <c r="C78" s="29" t="s">
        <v>125</v>
      </c>
      <c r="D78" s="1399" t="s">
        <v>126</v>
      </c>
      <c r="E78" s="1399" t="s">
        <v>127</v>
      </c>
      <c r="F78" s="606"/>
      <c r="G78" s="1404" t="s">
        <v>124</v>
      </c>
      <c r="H78" s="28" t="s">
        <v>265</v>
      </c>
      <c r="I78" s="29" t="s">
        <v>125</v>
      </c>
      <c r="J78" s="1399" t="s">
        <v>126</v>
      </c>
      <c r="K78" s="1399" t="s">
        <v>127</v>
      </c>
      <c r="L78" s="1374"/>
    </row>
    <row r="79" spans="1:12" s="4" customFormat="1" ht="18.75" customHeight="1" x14ac:dyDescent="0.3">
      <c r="A79" s="1404">
        <v>1</v>
      </c>
      <c r="B79" s="6" t="s">
        <v>83</v>
      </c>
      <c r="C79" s="2" t="s">
        <v>86</v>
      </c>
      <c r="D79" s="3">
        <v>90</v>
      </c>
      <c r="E79" s="3">
        <v>302.39999999999998</v>
      </c>
      <c r="F79" s="680"/>
      <c r="G79" s="1404">
        <v>1</v>
      </c>
      <c r="H79" s="6" t="s">
        <v>83</v>
      </c>
      <c r="I79" s="2" t="s">
        <v>85</v>
      </c>
      <c r="J79" s="3">
        <v>110</v>
      </c>
      <c r="K79" s="3">
        <v>500.08</v>
      </c>
      <c r="L79" s="1375"/>
    </row>
    <row r="80" spans="1:12" s="25" customFormat="1" ht="19.5" customHeight="1" x14ac:dyDescent="0.3">
      <c r="A80" s="1404">
        <v>2</v>
      </c>
      <c r="B80" s="6" t="s">
        <v>347</v>
      </c>
      <c r="C80" s="2" t="s">
        <v>14</v>
      </c>
      <c r="D80" s="3">
        <v>24</v>
      </c>
      <c r="E80" s="3">
        <v>3.9199999999999995</v>
      </c>
      <c r="F80" s="606"/>
      <c r="G80" s="1404">
        <v>2</v>
      </c>
      <c r="H80" s="6" t="s">
        <v>347</v>
      </c>
      <c r="I80" s="2" t="s">
        <v>14</v>
      </c>
      <c r="J80" s="3">
        <v>24</v>
      </c>
      <c r="K80" s="3">
        <v>3.9199999999999995</v>
      </c>
      <c r="L80" s="788"/>
    </row>
    <row r="81" spans="1:12" s="25" customFormat="1" x14ac:dyDescent="0.3">
      <c r="A81" s="1404">
        <v>3</v>
      </c>
      <c r="B81" s="6" t="s">
        <v>114</v>
      </c>
      <c r="C81" s="2" t="s">
        <v>2</v>
      </c>
      <c r="D81" s="3">
        <v>6</v>
      </c>
      <c r="E81" s="3">
        <v>28</v>
      </c>
      <c r="F81" s="606"/>
      <c r="G81" s="1404">
        <v>3</v>
      </c>
      <c r="H81" s="6" t="s">
        <v>114</v>
      </c>
      <c r="I81" s="2" t="s">
        <v>2</v>
      </c>
      <c r="J81" s="3">
        <v>6</v>
      </c>
      <c r="K81" s="3">
        <v>28</v>
      </c>
      <c r="L81" s="1374"/>
    </row>
    <row r="82" spans="1:12" s="25" customFormat="1" x14ac:dyDescent="0.3">
      <c r="A82" s="1404">
        <v>4</v>
      </c>
      <c r="B82" s="6" t="s">
        <v>107</v>
      </c>
      <c r="C82" s="2" t="s">
        <v>14</v>
      </c>
      <c r="D82" s="3">
        <v>3.4</v>
      </c>
      <c r="E82" s="3">
        <v>93.2</v>
      </c>
      <c r="F82" s="606"/>
      <c r="G82" s="1404">
        <v>4</v>
      </c>
      <c r="H82" s="6" t="s">
        <v>107</v>
      </c>
      <c r="I82" s="2" t="s">
        <v>14</v>
      </c>
      <c r="J82" s="3">
        <v>3.4</v>
      </c>
      <c r="K82" s="3">
        <v>93.2</v>
      </c>
      <c r="L82" s="1374"/>
    </row>
    <row r="83" spans="1:12" s="25" customFormat="1" x14ac:dyDescent="0.3">
      <c r="A83" s="1404">
        <v>5</v>
      </c>
      <c r="B83" s="6" t="s">
        <v>93</v>
      </c>
      <c r="C83" s="2" t="s">
        <v>2</v>
      </c>
      <c r="D83" s="3">
        <v>60</v>
      </c>
      <c r="E83" s="3">
        <v>92</v>
      </c>
      <c r="F83" s="606"/>
      <c r="G83" s="1404">
        <v>5</v>
      </c>
      <c r="H83" s="6" t="s">
        <v>93</v>
      </c>
      <c r="I83" s="2" t="s">
        <v>2</v>
      </c>
      <c r="J83" s="3">
        <v>60</v>
      </c>
      <c r="K83" s="3">
        <v>92</v>
      </c>
      <c r="L83" s="1374"/>
    </row>
    <row r="84" spans="1:12" s="25" customFormat="1" x14ac:dyDescent="0.3">
      <c r="A84" s="1404">
        <v>6</v>
      </c>
      <c r="B84" s="6" t="s">
        <v>488</v>
      </c>
      <c r="C84" s="2" t="s">
        <v>5</v>
      </c>
      <c r="D84" s="3">
        <v>45</v>
      </c>
      <c r="E84" s="3">
        <v>122.10000000000001</v>
      </c>
      <c r="F84" s="606"/>
      <c r="G84" s="1404">
        <v>6</v>
      </c>
      <c r="H84" s="6" t="s">
        <v>488</v>
      </c>
      <c r="I84" s="2" t="s">
        <v>5</v>
      </c>
      <c r="J84" s="3">
        <v>45</v>
      </c>
      <c r="K84" s="3">
        <v>122.10000000000001</v>
      </c>
      <c r="L84" s="1374"/>
    </row>
    <row r="85" spans="1:12" s="25" customFormat="1" ht="19.5" customHeight="1" x14ac:dyDescent="0.3">
      <c r="A85" s="1404"/>
      <c r="B85" s="6"/>
      <c r="C85" s="2"/>
      <c r="D85" s="3"/>
      <c r="E85" s="3"/>
      <c r="F85" s="490"/>
      <c r="G85" s="1404"/>
      <c r="H85" s="6"/>
      <c r="I85" s="2"/>
      <c r="J85" s="3"/>
      <c r="K85" s="3"/>
      <c r="L85" s="1374"/>
    </row>
    <row r="86" spans="1:12" s="25" customFormat="1" x14ac:dyDescent="0.3">
      <c r="A86" s="1404"/>
      <c r="B86" s="6"/>
      <c r="C86" s="2" t="s">
        <v>128</v>
      </c>
      <c r="D86" s="3">
        <f>SUM(D79:D85)</f>
        <v>228.4</v>
      </c>
      <c r="E86" s="3">
        <f>SUM(E79:E85)</f>
        <v>641.62</v>
      </c>
      <c r="F86" s="656"/>
      <c r="G86" s="1404"/>
      <c r="H86" s="6"/>
      <c r="I86" s="2" t="s">
        <v>128</v>
      </c>
      <c r="J86" s="3">
        <f>SUM(J79:J85)</f>
        <v>248.4</v>
      </c>
      <c r="K86" s="3">
        <f>SUM(K79:K85)</f>
        <v>839.30000000000007</v>
      </c>
      <c r="L86" s="1374"/>
    </row>
    <row r="87" spans="1:12" s="25" customFormat="1" x14ac:dyDescent="0.3">
      <c r="A87" s="1404"/>
      <c r="B87" s="6"/>
      <c r="C87" s="2"/>
      <c r="D87" s="3"/>
      <c r="E87" s="3"/>
      <c r="F87" s="656"/>
      <c r="G87" s="1404"/>
      <c r="H87" s="6"/>
      <c r="I87" s="2"/>
      <c r="J87" s="3"/>
      <c r="K87" s="3"/>
      <c r="L87" s="1374"/>
    </row>
    <row r="88" spans="1:12" s="25" customFormat="1" x14ac:dyDescent="0.3">
      <c r="A88" s="1404" t="s">
        <v>124</v>
      </c>
      <c r="B88" s="3" t="s">
        <v>259</v>
      </c>
      <c r="C88" s="2" t="s">
        <v>125</v>
      </c>
      <c r="D88" s="3" t="s">
        <v>126</v>
      </c>
      <c r="E88" s="3" t="s">
        <v>127</v>
      </c>
      <c r="F88" s="656"/>
      <c r="G88" s="1404" t="s">
        <v>124</v>
      </c>
      <c r="H88" s="3" t="s">
        <v>247</v>
      </c>
      <c r="I88" s="2" t="s">
        <v>125</v>
      </c>
      <c r="J88" s="3" t="s">
        <v>126</v>
      </c>
      <c r="K88" s="3" t="s">
        <v>127</v>
      </c>
      <c r="L88" s="1374"/>
    </row>
    <row r="89" spans="1:12" s="25" customFormat="1" ht="18.75" customHeight="1" x14ac:dyDescent="0.3">
      <c r="A89" s="1404">
        <v>1</v>
      </c>
      <c r="B89" s="6" t="s">
        <v>91</v>
      </c>
      <c r="C89" s="2" t="s">
        <v>92</v>
      </c>
      <c r="D89" s="3">
        <v>70</v>
      </c>
      <c r="E89" s="3">
        <v>122</v>
      </c>
      <c r="F89" s="490"/>
      <c r="G89" s="1404">
        <v>1</v>
      </c>
      <c r="H89" s="6" t="s">
        <v>91</v>
      </c>
      <c r="I89" s="2" t="s">
        <v>92</v>
      </c>
      <c r="J89" s="3">
        <v>70</v>
      </c>
      <c r="K89" s="3">
        <v>122</v>
      </c>
      <c r="L89" s="1374"/>
    </row>
    <row r="90" spans="1:12" s="25" customFormat="1" ht="19.5" customHeight="1" x14ac:dyDescent="0.3">
      <c r="A90" s="1399">
        <v>2</v>
      </c>
      <c r="B90" s="6" t="s">
        <v>30</v>
      </c>
      <c r="C90" s="2" t="s">
        <v>28</v>
      </c>
      <c r="D90" s="3">
        <v>70</v>
      </c>
      <c r="E90" s="3">
        <v>222</v>
      </c>
      <c r="F90" s="606"/>
      <c r="G90" s="1399">
        <v>2</v>
      </c>
      <c r="H90" s="6" t="s">
        <v>30</v>
      </c>
      <c r="I90" s="2" t="s">
        <v>7</v>
      </c>
      <c r="J90" s="3">
        <v>90</v>
      </c>
      <c r="K90" s="3">
        <v>333</v>
      </c>
      <c r="L90" s="788">
        <v>45555</v>
      </c>
    </row>
    <row r="91" spans="1:12" s="4" customFormat="1" x14ac:dyDescent="0.3">
      <c r="A91" s="1404">
        <v>3</v>
      </c>
      <c r="B91" s="6" t="s">
        <v>260</v>
      </c>
      <c r="C91" s="2" t="s">
        <v>17</v>
      </c>
      <c r="D91" s="3">
        <v>20</v>
      </c>
      <c r="E91" s="3">
        <v>182.25</v>
      </c>
      <c r="F91" s="677"/>
      <c r="G91" s="1404">
        <v>3</v>
      </c>
      <c r="H91" s="6" t="s">
        <v>260</v>
      </c>
      <c r="I91" s="2" t="s">
        <v>44</v>
      </c>
      <c r="J91" s="3">
        <v>25</v>
      </c>
      <c r="K91" s="3">
        <v>218.7</v>
      </c>
      <c r="L91" s="790">
        <v>45555</v>
      </c>
    </row>
    <row r="92" spans="1:12" s="25" customFormat="1" ht="19.5" customHeight="1" x14ac:dyDescent="0.3">
      <c r="A92" s="5">
        <v>4</v>
      </c>
      <c r="B92" s="6" t="s">
        <v>346</v>
      </c>
      <c r="C92" s="2" t="s">
        <v>14</v>
      </c>
      <c r="D92" s="3">
        <v>32</v>
      </c>
      <c r="E92" s="3">
        <v>6</v>
      </c>
      <c r="F92" s="677"/>
      <c r="G92" s="5">
        <v>4</v>
      </c>
      <c r="H92" s="6" t="s">
        <v>346</v>
      </c>
      <c r="I92" s="2" t="s">
        <v>14</v>
      </c>
      <c r="J92" s="3">
        <v>32</v>
      </c>
      <c r="K92" s="3">
        <v>6</v>
      </c>
      <c r="L92" s="788"/>
    </row>
    <row r="93" spans="1:12" s="25" customFormat="1" ht="19.5" customHeight="1" x14ac:dyDescent="0.3">
      <c r="A93" s="1404">
        <v>5</v>
      </c>
      <c r="B93" s="6" t="s">
        <v>144</v>
      </c>
      <c r="C93" s="2" t="s">
        <v>2</v>
      </c>
      <c r="D93" s="3">
        <v>18</v>
      </c>
      <c r="E93" s="3">
        <v>88</v>
      </c>
      <c r="F93" s="656"/>
      <c r="G93" s="1404">
        <v>5</v>
      </c>
      <c r="H93" s="6" t="s">
        <v>144</v>
      </c>
      <c r="I93" s="2" t="s">
        <v>2</v>
      </c>
      <c r="J93" s="3">
        <v>18</v>
      </c>
      <c r="K93" s="3">
        <v>88</v>
      </c>
      <c r="L93" s="1374"/>
    </row>
    <row r="94" spans="1:12" s="50" customFormat="1" x14ac:dyDescent="0.3">
      <c r="A94" s="5">
        <v>6</v>
      </c>
      <c r="B94" s="6" t="s">
        <v>107</v>
      </c>
      <c r="C94" s="2" t="s">
        <v>14</v>
      </c>
      <c r="D94" s="3">
        <v>3.4</v>
      </c>
      <c r="E94" s="3">
        <v>93.2</v>
      </c>
      <c r="F94" s="605"/>
      <c r="G94" s="1404">
        <v>6</v>
      </c>
      <c r="H94" s="6" t="s">
        <v>107</v>
      </c>
      <c r="I94" s="2" t="s">
        <v>14</v>
      </c>
      <c r="J94" s="3">
        <v>3.4</v>
      </c>
      <c r="K94" s="3">
        <v>93.2</v>
      </c>
      <c r="L94" s="1379"/>
    </row>
    <row r="95" spans="1:12" s="25" customFormat="1" ht="19.5" customHeight="1" x14ac:dyDescent="0.3">
      <c r="A95" s="1404">
        <v>7</v>
      </c>
      <c r="B95" s="6" t="s">
        <v>108</v>
      </c>
      <c r="C95" s="2" t="s">
        <v>65</v>
      </c>
      <c r="D95" s="3">
        <v>1.2</v>
      </c>
      <c r="E95" s="3">
        <v>21.5</v>
      </c>
      <c r="F95" s="656"/>
      <c r="G95" s="1404">
        <v>7</v>
      </c>
      <c r="H95" s="6" t="s">
        <v>108</v>
      </c>
      <c r="I95" s="2" t="s">
        <v>65</v>
      </c>
      <c r="J95" s="3">
        <v>1.2</v>
      </c>
      <c r="K95" s="3">
        <v>21.5</v>
      </c>
      <c r="L95" s="1374"/>
    </row>
    <row r="96" spans="1:12" s="25" customFormat="1" ht="18.75" customHeight="1" x14ac:dyDescent="0.3">
      <c r="A96" s="1404"/>
      <c r="B96" s="6"/>
      <c r="C96" s="2"/>
      <c r="D96" s="3"/>
      <c r="E96" s="3"/>
      <c r="F96" s="490"/>
      <c r="G96" s="1404"/>
      <c r="H96" s="6"/>
      <c r="I96" s="2"/>
      <c r="J96" s="3"/>
      <c r="K96" s="3"/>
      <c r="L96" s="1374"/>
    </row>
    <row r="97" spans="1:12" s="50" customFormat="1" x14ac:dyDescent="0.3">
      <c r="A97" s="1404"/>
      <c r="B97" s="6"/>
      <c r="C97" s="2"/>
      <c r="D97" s="3"/>
      <c r="E97" s="3"/>
      <c r="F97" s="657"/>
      <c r="G97" s="1404"/>
      <c r="H97" s="6"/>
      <c r="I97" s="2"/>
      <c r="J97" s="3"/>
      <c r="K97" s="3"/>
      <c r="L97" s="1377"/>
    </row>
    <row r="98" spans="1:12" s="25" customFormat="1" x14ac:dyDescent="0.3">
      <c r="A98" s="1404"/>
      <c r="B98" s="6"/>
      <c r="C98" s="2" t="s">
        <v>128</v>
      </c>
      <c r="D98" s="3">
        <f>SUM(D89:D97)</f>
        <v>214.6</v>
      </c>
      <c r="E98" s="3">
        <f>SUM(E89:E97)</f>
        <v>734.95</v>
      </c>
      <c r="F98" s="658"/>
      <c r="G98" s="1404"/>
      <c r="H98" s="6"/>
      <c r="I98" s="2" t="s">
        <v>128</v>
      </c>
      <c r="J98" s="3">
        <f>SUM(J89:J97)</f>
        <v>239.6</v>
      </c>
      <c r="K98" s="3">
        <f>SUM(K89:K97)</f>
        <v>882.40000000000009</v>
      </c>
      <c r="L98" s="1374"/>
    </row>
    <row r="99" spans="1:12" s="25" customFormat="1" x14ac:dyDescent="0.3">
      <c r="A99" s="1404"/>
      <c r="B99" s="6"/>
      <c r="C99" s="2"/>
      <c r="D99" s="3"/>
      <c r="E99" s="3"/>
      <c r="F99" s="656"/>
      <c r="G99" s="1404"/>
      <c r="H99" s="6"/>
      <c r="I99" s="2"/>
      <c r="J99" s="3"/>
      <c r="K99" s="3"/>
      <c r="L99" s="1374"/>
    </row>
    <row r="100" spans="1:12" s="25" customFormat="1" x14ac:dyDescent="0.3">
      <c r="A100" s="1404"/>
      <c r="B100" s="6"/>
      <c r="C100" s="2" t="s">
        <v>136</v>
      </c>
      <c r="D100" s="3">
        <f>+D98+D86</f>
        <v>443</v>
      </c>
      <c r="E100" s="3">
        <f>+E98+E86</f>
        <v>1376.5700000000002</v>
      </c>
      <c r="F100" s="659"/>
      <c r="G100" s="1409"/>
      <c r="H100" s="3"/>
      <c r="I100" s="3" t="s">
        <v>136</v>
      </c>
      <c r="J100" s="3">
        <f>+J98+J86</f>
        <v>488</v>
      </c>
      <c r="K100" s="3">
        <f>+K98+K86</f>
        <v>1721.7000000000003</v>
      </c>
      <c r="L100" s="1374"/>
    </row>
    <row r="101" spans="1:12" s="25" customFormat="1" x14ac:dyDescent="0.3">
      <c r="A101" s="1405"/>
      <c r="B101" s="461"/>
      <c r="C101" s="461"/>
      <c r="D101" s="461"/>
      <c r="E101" s="461"/>
      <c r="F101" s="660"/>
      <c r="G101" s="1412"/>
      <c r="H101" s="463"/>
      <c r="I101" s="463"/>
      <c r="J101" s="463"/>
      <c r="K101" s="463"/>
      <c r="L101" s="1374"/>
    </row>
    <row r="102" spans="1:12" s="25" customFormat="1" x14ac:dyDescent="0.3">
      <c r="A102" s="1405"/>
      <c r="B102" s="461"/>
      <c r="C102" s="461"/>
      <c r="D102" s="461"/>
      <c r="E102" s="461"/>
      <c r="F102" s="660"/>
      <c r="G102" s="1412"/>
      <c r="H102" s="463"/>
      <c r="I102" s="463"/>
      <c r="J102" s="463"/>
      <c r="K102" s="463"/>
      <c r="L102" s="1374"/>
    </row>
    <row r="103" spans="1:12" s="25" customFormat="1" ht="21" customHeight="1" x14ac:dyDescent="0.3">
      <c r="A103" s="1405"/>
      <c r="B103" s="36"/>
      <c r="C103" s="462"/>
      <c r="D103" s="463"/>
      <c r="E103" s="463"/>
      <c r="F103" s="659"/>
      <c r="G103" s="1410"/>
      <c r="H103" s="463"/>
      <c r="I103" s="463"/>
      <c r="J103" s="463"/>
      <c r="K103" s="463"/>
      <c r="L103" s="1374"/>
    </row>
    <row r="104" spans="1:12" s="25" customFormat="1" ht="24" customHeight="1" x14ac:dyDescent="0.3">
      <c r="A104" s="1403"/>
      <c r="B104" s="37" t="s">
        <v>130</v>
      </c>
      <c r="D104" s="94" t="s">
        <v>131</v>
      </c>
      <c r="E104" s="20"/>
      <c r="F104" s="606"/>
      <c r="G104" s="1403"/>
      <c r="H104" s="37" t="s">
        <v>130</v>
      </c>
      <c r="J104" s="94" t="s">
        <v>131</v>
      </c>
      <c r="K104" s="20"/>
      <c r="L104" s="1374"/>
    </row>
    <row r="105" spans="1:12" s="25" customFormat="1" ht="51.75" customHeight="1" x14ac:dyDescent="0.3">
      <c r="A105" s="1403"/>
      <c r="B105" s="38" t="s">
        <v>132</v>
      </c>
      <c r="D105" s="38" t="s">
        <v>140</v>
      </c>
      <c r="E105" s="39"/>
      <c r="F105" s="606"/>
      <c r="G105" s="1403"/>
      <c r="H105" s="38" t="s">
        <v>139</v>
      </c>
      <c r="J105" s="38" t="s">
        <v>140</v>
      </c>
      <c r="K105" s="39"/>
      <c r="L105" s="1374"/>
    </row>
    <row r="106" spans="1:12" s="25" customFormat="1" ht="18.75" customHeight="1" x14ac:dyDescent="0.3">
      <c r="A106" s="1403"/>
      <c r="B106" s="20"/>
      <c r="C106" s="20"/>
      <c r="D106" s="20"/>
      <c r="E106" s="20"/>
      <c r="F106" s="656"/>
      <c r="G106" s="1403"/>
      <c r="H106" s="20"/>
      <c r="I106" s="20"/>
      <c r="J106" s="20"/>
      <c r="K106" s="20"/>
      <c r="L106" s="1374"/>
    </row>
    <row r="107" spans="1:12" s="419" customFormat="1" x14ac:dyDescent="0.3">
      <c r="A107" s="1407"/>
      <c r="B107" s="456"/>
      <c r="C107" s="456"/>
      <c r="D107" s="456"/>
      <c r="E107" s="456"/>
      <c r="F107" s="670"/>
      <c r="G107" s="1407"/>
      <c r="H107" s="456"/>
      <c r="I107" s="456"/>
      <c r="J107" s="456"/>
      <c r="K107" s="456"/>
      <c r="L107" s="1381"/>
    </row>
    <row r="108" spans="1:12" s="21" customFormat="1" x14ac:dyDescent="0.3">
      <c r="A108" s="1403"/>
      <c r="B108" s="20"/>
      <c r="C108" s="20"/>
      <c r="D108" s="20"/>
      <c r="E108" s="20"/>
      <c r="F108" s="656"/>
      <c r="G108" s="1403"/>
      <c r="H108" s="20"/>
      <c r="I108" s="20"/>
      <c r="J108" s="20"/>
      <c r="K108" s="20"/>
      <c r="L108" s="1373"/>
    </row>
    <row r="109" spans="1:12" s="25" customFormat="1" ht="18.75" customHeight="1" x14ac:dyDescent="0.3">
      <c r="A109" s="1403"/>
      <c r="B109" s="22" t="s">
        <v>115</v>
      </c>
      <c r="C109" s="20"/>
      <c r="D109" s="20"/>
      <c r="E109" s="20"/>
      <c r="F109" s="656"/>
      <c r="G109" s="1403"/>
      <c r="H109" s="22" t="s">
        <v>115</v>
      </c>
      <c r="I109" s="20"/>
      <c r="J109" s="20"/>
      <c r="K109" s="20"/>
      <c r="L109" s="1374"/>
    </row>
    <row r="110" spans="1:12" s="25" customFormat="1" ht="18.75" customHeight="1" x14ac:dyDescent="0.3">
      <c r="A110" s="1403"/>
      <c r="B110" s="22" t="s">
        <v>137</v>
      </c>
      <c r="C110" s="20"/>
      <c r="D110" s="20"/>
      <c r="E110" s="20"/>
      <c r="F110" s="606"/>
      <c r="G110" s="1403"/>
      <c r="H110" s="22" t="s">
        <v>138</v>
      </c>
      <c r="I110" s="20"/>
      <c r="J110" s="20"/>
      <c r="K110" s="20"/>
      <c r="L110" s="1374"/>
    </row>
    <row r="111" spans="1:12" s="25" customFormat="1" ht="18.75" customHeight="1" x14ac:dyDescent="0.3">
      <c r="A111" s="1403"/>
      <c r="B111" s="20"/>
      <c r="C111" s="20"/>
      <c r="D111" s="20"/>
      <c r="E111" s="20"/>
      <c r="F111" s="606"/>
      <c r="G111" s="1403"/>
      <c r="H111" s="20"/>
      <c r="I111" s="20"/>
      <c r="J111" s="20"/>
      <c r="K111" s="20"/>
      <c r="L111" s="1374"/>
    </row>
    <row r="112" spans="1:12" s="25" customFormat="1" ht="18.75" customHeight="1" x14ac:dyDescent="0.3">
      <c r="A112" s="1403"/>
      <c r="B112" s="20"/>
      <c r="C112" s="20"/>
      <c r="E112" s="603" t="s">
        <v>116</v>
      </c>
      <c r="F112" s="606"/>
      <c r="G112" s="1403"/>
      <c r="H112" s="20"/>
      <c r="I112" s="20"/>
      <c r="K112" s="603" t="s">
        <v>116</v>
      </c>
      <c r="L112" s="1374"/>
    </row>
    <row r="113" spans="1:12" s="25" customFormat="1" ht="18.75" customHeight="1" x14ac:dyDescent="0.3">
      <c r="A113" s="1403"/>
      <c r="B113" s="20"/>
      <c r="C113" s="20"/>
      <c r="E113" s="603" t="s">
        <v>134</v>
      </c>
      <c r="F113" s="606"/>
      <c r="G113" s="1403"/>
      <c r="H113" s="20"/>
      <c r="I113" s="20"/>
      <c r="K113" s="603" t="s">
        <v>134</v>
      </c>
      <c r="L113" s="1374"/>
    </row>
    <row r="114" spans="1:12" s="25" customFormat="1" ht="18.75" customHeight="1" x14ac:dyDescent="0.3">
      <c r="A114" s="1403"/>
      <c r="B114" s="20"/>
      <c r="C114" s="20"/>
      <c r="E114" s="603" t="s">
        <v>117</v>
      </c>
      <c r="F114" s="606"/>
      <c r="G114" s="1403"/>
      <c r="H114" s="20"/>
      <c r="I114" s="20"/>
      <c r="K114" s="603" t="s">
        <v>117</v>
      </c>
      <c r="L114" s="1374"/>
    </row>
    <row r="115" spans="1:12" s="25" customFormat="1" ht="18.75" customHeight="1" x14ac:dyDescent="0.3">
      <c r="A115" s="1403"/>
      <c r="B115" s="20"/>
      <c r="C115" s="20"/>
      <c r="E115" s="603" t="s">
        <v>417</v>
      </c>
      <c r="F115" s="606"/>
      <c r="G115" s="1403"/>
      <c r="H115" s="20"/>
      <c r="I115" s="20"/>
      <c r="K115" s="603" t="s">
        <v>417</v>
      </c>
      <c r="L115" s="1374"/>
    </row>
    <row r="116" spans="1:12" s="25" customFormat="1" ht="18.75" customHeight="1" x14ac:dyDescent="0.3">
      <c r="A116" s="1403"/>
      <c r="B116" s="20"/>
      <c r="C116" s="20"/>
      <c r="D116" s="20"/>
      <c r="E116" s="20"/>
      <c r="F116" s="656"/>
      <c r="G116" s="1403"/>
      <c r="H116" s="20"/>
      <c r="I116" s="20"/>
      <c r="J116" s="20"/>
      <c r="K116" s="20"/>
      <c r="L116" s="1374"/>
    </row>
    <row r="117" spans="1:12" s="25" customFormat="1" ht="18.75" customHeight="1" x14ac:dyDescent="0.3">
      <c r="A117" s="1403"/>
      <c r="B117" s="20"/>
      <c r="C117" s="20"/>
      <c r="D117" s="20"/>
      <c r="E117" s="20"/>
      <c r="F117" s="656"/>
      <c r="G117" s="1403"/>
      <c r="H117" s="20"/>
      <c r="I117" s="20"/>
      <c r="J117" s="20"/>
      <c r="K117" s="20"/>
      <c r="L117" s="1374"/>
    </row>
    <row r="118" spans="1:12" s="25" customFormat="1" ht="18.75" customHeight="1" x14ac:dyDescent="0.3">
      <c r="A118" s="1403"/>
      <c r="B118" s="20"/>
      <c r="C118" s="20"/>
      <c r="D118" s="20"/>
      <c r="E118" s="20"/>
      <c r="F118" s="656"/>
      <c r="G118" s="1403"/>
      <c r="H118" s="20"/>
      <c r="I118" s="20"/>
      <c r="J118" s="20"/>
      <c r="K118" s="20"/>
      <c r="L118" s="1374"/>
    </row>
    <row r="119" spans="1:12" s="25" customFormat="1" ht="18.75" customHeight="1" x14ac:dyDescent="0.3">
      <c r="A119" s="1403"/>
      <c r="B119" s="1612" t="s">
        <v>119</v>
      </c>
      <c r="C119" s="1612"/>
      <c r="D119" s="1612"/>
      <c r="E119" s="26"/>
      <c r="F119" s="606"/>
      <c r="G119" s="1403"/>
      <c r="H119" s="1612" t="s">
        <v>119</v>
      </c>
      <c r="I119" s="1612"/>
      <c r="J119" s="1612"/>
      <c r="K119" s="26"/>
      <c r="L119" s="1374"/>
    </row>
    <row r="120" spans="1:12" s="25" customFormat="1" ht="18.75" customHeight="1" x14ac:dyDescent="0.3">
      <c r="A120" s="1403"/>
      <c r="B120" s="1610">
        <v>45603</v>
      </c>
      <c r="C120" s="1610"/>
      <c r="D120" s="1610"/>
      <c r="E120" s="27"/>
      <c r="F120" s="606"/>
      <c r="G120" s="1403"/>
      <c r="H120" s="1610">
        <f>B120</f>
        <v>45603</v>
      </c>
      <c r="I120" s="1610"/>
      <c r="J120" s="1610"/>
      <c r="K120" s="27"/>
      <c r="L120" s="1374"/>
    </row>
    <row r="121" spans="1:12" s="25" customFormat="1" ht="18.75" customHeight="1" x14ac:dyDescent="0.3">
      <c r="A121" s="1403"/>
      <c r="B121" s="20"/>
      <c r="C121" s="20"/>
      <c r="D121" s="20"/>
      <c r="E121" s="27"/>
      <c r="F121" s="606"/>
      <c r="G121" s="1403"/>
      <c r="H121" s="20"/>
      <c r="I121" s="20"/>
      <c r="J121" s="20"/>
      <c r="K121" s="27"/>
      <c r="L121" s="1374"/>
    </row>
    <row r="122" spans="1:12" s="25" customFormat="1" ht="18.75" customHeight="1" x14ac:dyDescent="0.3">
      <c r="A122" s="1403"/>
      <c r="B122" s="1398"/>
      <c r="C122" s="20"/>
      <c r="D122" s="20"/>
      <c r="E122" s="27"/>
      <c r="F122" s="606"/>
      <c r="G122" s="1403"/>
      <c r="H122" s="1398"/>
      <c r="I122" s="20"/>
      <c r="J122" s="20"/>
      <c r="K122" s="27"/>
      <c r="L122" s="1374"/>
    </row>
    <row r="123" spans="1:12" s="25" customFormat="1" ht="18.75" customHeight="1" x14ac:dyDescent="0.3">
      <c r="A123" s="1404" t="s">
        <v>120</v>
      </c>
      <c r="B123" s="29" t="s">
        <v>121</v>
      </c>
      <c r="C123" s="1611" t="s">
        <v>122</v>
      </c>
      <c r="D123" s="1611"/>
      <c r="E123" s="1611"/>
      <c r="F123" s="606"/>
      <c r="G123" s="1404" t="s">
        <v>120</v>
      </c>
      <c r="H123" s="29" t="s">
        <v>121</v>
      </c>
      <c r="I123" s="1611" t="s">
        <v>123</v>
      </c>
      <c r="J123" s="1611"/>
      <c r="K123" s="1611"/>
      <c r="L123" s="1374"/>
    </row>
    <row r="124" spans="1:12" s="25" customFormat="1" ht="18.75" customHeight="1" x14ac:dyDescent="0.3">
      <c r="A124" s="1404" t="s">
        <v>124</v>
      </c>
      <c r="B124" s="28" t="s">
        <v>265</v>
      </c>
      <c r="C124" s="29" t="s">
        <v>125</v>
      </c>
      <c r="D124" s="1399" t="s">
        <v>126</v>
      </c>
      <c r="E124" s="1399" t="s">
        <v>127</v>
      </c>
      <c r="F124" s="606"/>
      <c r="G124" s="1404" t="s">
        <v>124</v>
      </c>
      <c r="H124" s="28" t="s">
        <v>265</v>
      </c>
      <c r="I124" s="29" t="s">
        <v>125</v>
      </c>
      <c r="J124" s="1399" t="s">
        <v>126</v>
      </c>
      <c r="K124" s="1399" t="s">
        <v>127</v>
      </c>
      <c r="L124" s="1374"/>
    </row>
    <row r="125" spans="1:12" s="50" customFormat="1" x14ac:dyDescent="0.3">
      <c r="A125" s="5">
        <v>1</v>
      </c>
      <c r="B125" s="6" t="s">
        <v>58</v>
      </c>
      <c r="C125" s="2" t="s">
        <v>199</v>
      </c>
      <c r="D125" s="3">
        <v>70</v>
      </c>
      <c r="E125" s="3">
        <v>320.60000000000002</v>
      </c>
      <c r="F125" s="606"/>
      <c r="G125" s="5">
        <v>1</v>
      </c>
      <c r="H125" s="6" t="s">
        <v>58</v>
      </c>
      <c r="I125" s="2" t="s">
        <v>222</v>
      </c>
      <c r="J125" s="3">
        <v>80</v>
      </c>
      <c r="K125" s="3">
        <v>368.69</v>
      </c>
      <c r="L125" s="786"/>
    </row>
    <row r="126" spans="1:12" s="25" customFormat="1" x14ac:dyDescent="0.3">
      <c r="A126" s="5">
        <v>2</v>
      </c>
      <c r="B126" s="6" t="s">
        <v>114</v>
      </c>
      <c r="C126" s="2" t="s">
        <v>2</v>
      </c>
      <c r="D126" s="3">
        <v>6</v>
      </c>
      <c r="E126" s="3">
        <v>28</v>
      </c>
      <c r="F126" s="606"/>
      <c r="G126" s="5">
        <v>2</v>
      </c>
      <c r="H126" s="6" t="s">
        <v>114</v>
      </c>
      <c r="I126" s="2" t="s">
        <v>2</v>
      </c>
      <c r="J126" s="3">
        <v>6</v>
      </c>
      <c r="K126" s="3">
        <v>28</v>
      </c>
      <c r="L126" s="1374"/>
    </row>
    <row r="127" spans="1:12" s="25" customFormat="1" x14ac:dyDescent="0.3">
      <c r="A127" s="5">
        <v>3</v>
      </c>
      <c r="B127" s="6" t="s">
        <v>107</v>
      </c>
      <c r="C127" s="2" t="s">
        <v>14</v>
      </c>
      <c r="D127" s="3">
        <v>3.4</v>
      </c>
      <c r="E127" s="3">
        <v>93.2</v>
      </c>
      <c r="F127" s="606"/>
      <c r="G127" s="5">
        <v>3</v>
      </c>
      <c r="H127" s="6" t="s">
        <v>107</v>
      </c>
      <c r="I127" s="2" t="s">
        <v>14</v>
      </c>
      <c r="J127" s="3">
        <v>3.4</v>
      </c>
      <c r="K127" s="3">
        <v>93.2</v>
      </c>
      <c r="L127" s="1374"/>
    </row>
    <row r="128" spans="1:12" s="25" customFormat="1" x14ac:dyDescent="0.3">
      <c r="A128" s="1404">
        <v>5</v>
      </c>
      <c r="B128" s="6" t="s">
        <v>93</v>
      </c>
      <c r="C128" s="2" t="s">
        <v>2</v>
      </c>
      <c r="D128" s="3">
        <v>60</v>
      </c>
      <c r="E128" s="3">
        <v>92</v>
      </c>
      <c r="F128" s="606"/>
      <c r="G128" s="1404">
        <v>5</v>
      </c>
      <c r="H128" s="6" t="s">
        <v>93</v>
      </c>
      <c r="I128" s="2" t="s">
        <v>2</v>
      </c>
      <c r="J128" s="3">
        <v>60</v>
      </c>
      <c r="K128" s="3">
        <v>92</v>
      </c>
      <c r="L128" s="1374"/>
    </row>
    <row r="129" spans="1:12" s="25" customFormat="1" ht="19.5" customHeight="1" x14ac:dyDescent="0.3">
      <c r="A129" s="5">
        <v>6</v>
      </c>
      <c r="B129" s="6" t="s">
        <v>80</v>
      </c>
      <c r="C129" s="2" t="s">
        <v>5</v>
      </c>
      <c r="D129" s="3">
        <v>30</v>
      </c>
      <c r="E129" s="3">
        <v>124.6</v>
      </c>
      <c r="F129" s="606"/>
      <c r="G129" s="5">
        <v>6</v>
      </c>
      <c r="H129" s="6" t="s">
        <v>80</v>
      </c>
      <c r="I129" s="2" t="s">
        <v>5</v>
      </c>
      <c r="J129" s="3">
        <v>30</v>
      </c>
      <c r="K129" s="3">
        <v>124.6</v>
      </c>
      <c r="L129" s="788"/>
    </row>
    <row r="130" spans="1:12" s="25" customFormat="1" x14ac:dyDescent="0.3">
      <c r="A130" s="1404"/>
      <c r="B130" s="6"/>
      <c r="C130" s="2"/>
      <c r="D130" s="3"/>
      <c r="E130" s="3"/>
      <c r="F130" s="656"/>
      <c r="G130" s="1404"/>
      <c r="H130" s="6"/>
      <c r="I130" s="2"/>
      <c r="J130" s="3"/>
      <c r="K130" s="3"/>
      <c r="L130" s="1374"/>
    </row>
    <row r="131" spans="1:12" s="25" customFormat="1" x14ac:dyDescent="0.3">
      <c r="A131" s="1404"/>
      <c r="B131" s="6"/>
      <c r="C131" s="2" t="s">
        <v>128</v>
      </c>
      <c r="D131" s="3">
        <f>SUM(D125:D130)</f>
        <v>169.4</v>
      </c>
      <c r="E131" s="3">
        <f>SUM(E125:E130)</f>
        <v>658.4</v>
      </c>
      <c r="F131" s="656"/>
      <c r="G131" s="1404"/>
      <c r="H131" s="6"/>
      <c r="I131" s="2" t="s">
        <v>128</v>
      </c>
      <c r="J131" s="3">
        <f>SUM(J125:J130)</f>
        <v>179.4</v>
      </c>
      <c r="K131" s="3">
        <f>SUM(K125:K130)</f>
        <v>706.49</v>
      </c>
      <c r="L131" s="1374"/>
    </row>
    <row r="132" spans="1:12" s="25" customFormat="1" ht="18.75" hidden="1" customHeight="1" x14ac:dyDescent="0.3">
      <c r="A132" s="1404"/>
      <c r="B132" s="6"/>
      <c r="C132" s="2"/>
      <c r="D132" s="3"/>
      <c r="E132" s="3"/>
      <c r="F132" s="656"/>
      <c r="G132" s="1404"/>
      <c r="H132" s="6"/>
      <c r="I132" s="2"/>
      <c r="J132" s="3"/>
      <c r="K132" s="3"/>
      <c r="L132" s="1374"/>
    </row>
    <row r="133" spans="1:12" s="25" customFormat="1" ht="18.75" hidden="1" customHeight="1" x14ac:dyDescent="0.3">
      <c r="A133" s="1404">
        <v>1</v>
      </c>
      <c r="B133" s="6" t="s">
        <v>1</v>
      </c>
      <c r="C133" s="2" t="s">
        <v>5</v>
      </c>
      <c r="D133" s="3">
        <v>200</v>
      </c>
      <c r="E133" s="3">
        <v>86</v>
      </c>
      <c r="F133" s="656">
        <v>60</v>
      </c>
      <c r="G133" s="1404">
        <v>1</v>
      </c>
      <c r="H133" s="6"/>
      <c r="I133" s="2"/>
      <c r="J133" s="3"/>
      <c r="K133" s="3"/>
      <c r="L133" s="1374"/>
    </row>
    <row r="134" spans="1:12" s="25" customFormat="1" ht="18.75" hidden="1" customHeight="1" x14ac:dyDescent="0.3">
      <c r="A134" s="1404">
        <v>2</v>
      </c>
      <c r="B134" s="6" t="s">
        <v>238</v>
      </c>
      <c r="C134" s="2" t="s">
        <v>251</v>
      </c>
      <c r="D134" s="3">
        <v>225</v>
      </c>
      <c r="E134" s="3">
        <v>114</v>
      </c>
      <c r="F134" s="656">
        <v>65</v>
      </c>
      <c r="G134" s="1404">
        <v>2</v>
      </c>
      <c r="H134" s="6"/>
      <c r="I134" s="2"/>
      <c r="J134" s="3"/>
      <c r="K134" s="3"/>
      <c r="L134" s="1374"/>
    </row>
    <row r="135" spans="1:12" s="25" customFormat="1" ht="18.75" hidden="1" customHeight="1" x14ac:dyDescent="0.3">
      <c r="A135" s="1404">
        <v>3</v>
      </c>
      <c r="B135" s="6" t="s">
        <v>93</v>
      </c>
      <c r="C135" s="2" t="s">
        <v>5</v>
      </c>
      <c r="D135" s="3">
        <v>135</v>
      </c>
      <c r="E135" s="3">
        <v>94.25</v>
      </c>
      <c r="F135" s="656">
        <v>59</v>
      </c>
      <c r="G135" s="1404">
        <v>3</v>
      </c>
      <c r="H135" s="6"/>
      <c r="I135" s="2"/>
      <c r="J135" s="3"/>
      <c r="K135" s="3"/>
      <c r="L135" s="1374"/>
    </row>
    <row r="136" spans="1:12" s="25" customFormat="1" ht="18.75" hidden="1" customHeight="1" x14ac:dyDescent="0.3">
      <c r="A136" s="1404">
        <v>4</v>
      </c>
      <c r="B136" s="6" t="s">
        <v>253</v>
      </c>
      <c r="C136" s="2" t="s">
        <v>218</v>
      </c>
      <c r="D136" s="3">
        <v>125</v>
      </c>
      <c r="E136" s="3">
        <v>146.4</v>
      </c>
      <c r="F136" s="656">
        <v>15</v>
      </c>
      <c r="G136" s="1404">
        <v>4</v>
      </c>
      <c r="H136" s="6"/>
      <c r="I136" s="2"/>
      <c r="J136" s="3"/>
      <c r="K136" s="3"/>
      <c r="L136" s="1374"/>
    </row>
    <row r="137" spans="1:12" s="25" customFormat="1" ht="18.75" hidden="1" customHeight="1" x14ac:dyDescent="0.3">
      <c r="A137" s="1404">
        <v>5</v>
      </c>
      <c r="B137" s="6" t="s">
        <v>255</v>
      </c>
      <c r="C137" s="2" t="s">
        <v>218</v>
      </c>
      <c r="D137" s="3">
        <v>80</v>
      </c>
      <c r="E137" s="3">
        <v>105.16</v>
      </c>
      <c r="F137" s="656">
        <v>3.4</v>
      </c>
      <c r="G137" s="1404">
        <v>5</v>
      </c>
      <c r="H137" s="6"/>
      <c r="I137" s="2"/>
      <c r="J137" s="3"/>
      <c r="K137" s="3"/>
      <c r="L137" s="1374"/>
    </row>
    <row r="138" spans="1:12" s="25" customFormat="1" ht="18.75" hidden="1" customHeight="1" x14ac:dyDescent="0.3">
      <c r="A138" s="1404">
        <v>6</v>
      </c>
      <c r="B138" s="6" t="s">
        <v>252</v>
      </c>
      <c r="C138" s="2" t="s">
        <v>251</v>
      </c>
      <c r="D138" s="3">
        <v>105</v>
      </c>
      <c r="E138" s="3">
        <v>142</v>
      </c>
      <c r="F138" s="656">
        <v>1.2</v>
      </c>
      <c r="G138" s="1404">
        <v>6</v>
      </c>
      <c r="H138" s="6"/>
      <c r="I138" s="2"/>
      <c r="J138" s="3"/>
      <c r="K138" s="3"/>
      <c r="L138" s="1374"/>
    </row>
    <row r="139" spans="1:12" s="25" customFormat="1" ht="18.75" hidden="1" customHeight="1" x14ac:dyDescent="0.3">
      <c r="A139" s="1404">
        <v>7</v>
      </c>
      <c r="B139" s="6" t="s">
        <v>254</v>
      </c>
      <c r="C139" s="2" t="s">
        <v>218</v>
      </c>
      <c r="D139" s="3">
        <v>120</v>
      </c>
      <c r="E139" s="3">
        <v>144</v>
      </c>
      <c r="F139" s="656"/>
      <c r="G139" s="1404">
        <v>7</v>
      </c>
      <c r="H139" s="6"/>
      <c r="I139" s="2"/>
      <c r="J139" s="3"/>
      <c r="K139" s="3"/>
      <c r="L139" s="1374"/>
    </row>
    <row r="140" spans="1:12" s="25" customFormat="1" ht="18.75" hidden="1" customHeight="1" x14ac:dyDescent="0.3">
      <c r="A140" s="1404">
        <v>8</v>
      </c>
      <c r="B140" s="6" t="s">
        <v>31</v>
      </c>
      <c r="C140" s="2" t="s">
        <v>5</v>
      </c>
      <c r="D140" s="3">
        <v>55</v>
      </c>
      <c r="E140" s="3">
        <v>88</v>
      </c>
      <c r="F140" s="656"/>
      <c r="G140" s="1404">
        <v>8</v>
      </c>
      <c r="H140" s="6"/>
      <c r="I140" s="2"/>
      <c r="J140" s="3"/>
      <c r="K140" s="3"/>
      <c r="L140" s="1374"/>
    </row>
    <row r="141" spans="1:12" s="50" customFormat="1" ht="18.75" hidden="1" customHeight="1" x14ac:dyDescent="0.3">
      <c r="A141" s="1404"/>
      <c r="B141" s="1"/>
      <c r="C141" s="1399"/>
      <c r="D141" s="7"/>
      <c r="E141" s="7"/>
      <c r="F141" s="657"/>
      <c r="G141" s="1404"/>
      <c r="H141" s="1"/>
      <c r="I141" s="1399"/>
      <c r="J141" s="7"/>
      <c r="K141" s="7"/>
      <c r="L141" s="1377"/>
    </row>
    <row r="142" spans="1:12" s="25" customFormat="1" ht="18.75" hidden="1" customHeight="1" x14ac:dyDescent="0.3">
      <c r="A142" s="1404"/>
      <c r="B142" s="6"/>
      <c r="C142" s="2" t="s">
        <v>128</v>
      </c>
      <c r="D142" s="3">
        <v>1045</v>
      </c>
      <c r="E142" s="3">
        <v>919.81</v>
      </c>
      <c r="F142" s="656"/>
      <c r="G142" s="1404"/>
      <c r="H142" s="6"/>
      <c r="I142" s="2"/>
      <c r="J142" s="3"/>
      <c r="K142" s="3"/>
      <c r="L142" s="1374"/>
    </row>
    <row r="143" spans="1:12" s="25" customFormat="1" ht="18.75" hidden="1" customHeight="1" x14ac:dyDescent="0.3">
      <c r="A143" s="1404"/>
      <c r="B143" s="6"/>
      <c r="C143" s="2"/>
      <c r="D143" s="3"/>
      <c r="E143" s="3"/>
      <c r="F143" s="656"/>
      <c r="G143" s="1404"/>
      <c r="H143" s="6"/>
      <c r="I143" s="2"/>
      <c r="J143" s="3"/>
      <c r="K143" s="3"/>
      <c r="L143" s="1374"/>
    </row>
    <row r="144" spans="1:12" s="25" customFormat="1" x14ac:dyDescent="0.3">
      <c r="A144" s="1404"/>
      <c r="B144" s="6"/>
      <c r="C144" s="2"/>
      <c r="D144" s="3"/>
      <c r="E144" s="3"/>
      <c r="F144" s="656"/>
      <c r="G144" s="1404"/>
      <c r="H144" s="6"/>
      <c r="I144" s="2"/>
      <c r="J144" s="3"/>
      <c r="K144" s="3"/>
      <c r="L144" s="1374"/>
    </row>
    <row r="145" spans="1:12" s="25" customFormat="1" x14ac:dyDescent="0.3">
      <c r="A145" s="1404"/>
      <c r="B145" s="6"/>
      <c r="C145" s="2"/>
      <c r="D145" s="3"/>
      <c r="E145" s="3"/>
      <c r="F145" s="656"/>
      <c r="G145" s="1404"/>
      <c r="H145" s="6"/>
      <c r="I145" s="2"/>
      <c r="J145" s="3"/>
      <c r="K145" s="3"/>
      <c r="L145" s="1374"/>
    </row>
    <row r="146" spans="1:12" s="25" customFormat="1" x14ac:dyDescent="0.3">
      <c r="A146" s="1404" t="s">
        <v>124</v>
      </c>
      <c r="B146" s="3" t="s">
        <v>259</v>
      </c>
      <c r="C146" s="2" t="s">
        <v>125</v>
      </c>
      <c r="D146" s="3" t="s">
        <v>126</v>
      </c>
      <c r="E146" s="3" t="s">
        <v>127</v>
      </c>
      <c r="F146" s="656"/>
      <c r="G146" s="1404" t="s">
        <v>124</v>
      </c>
      <c r="H146" s="3" t="s">
        <v>259</v>
      </c>
      <c r="I146" s="2" t="s">
        <v>125</v>
      </c>
      <c r="J146" s="3" t="s">
        <v>126</v>
      </c>
      <c r="K146" s="3" t="s">
        <v>127</v>
      </c>
      <c r="L146" s="1374"/>
    </row>
    <row r="147" spans="1:12" s="25" customFormat="1" ht="18.75" customHeight="1" x14ac:dyDescent="0.3">
      <c r="A147" s="5">
        <v>1</v>
      </c>
      <c r="B147" s="6" t="s">
        <v>474</v>
      </c>
      <c r="C147" s="2" t="s">
        <v>9</v>
      </c>
      <c r="D147" s="3">
        <v>70</v>
      </c>
      <c r="E147" s="3">
        <v>132</v>
      </c>
      <c r="F147" s="490"/>
      <c r="G147" s="5">
        <v>1</v>
      </c>
      <c r="H147" s="6" t="s">
        <v>474</v>
      </c>
      <c r="I147" s="2" t="s">
        <v>9</v>
      </c>
      <c r="J147" s="3">
        <v>70</v>
      </c>
      <c r="K147" s="3">
        <v>132</v>
      </c>
      <c r="L147" s="1374"/>
    </row>
    <row r="148" spans="1:12" s="25" customFormat="1" ht="19.5" customHeight="1" x14ac:dyDescent="0.3">
      <c r="A148" s="5">
        <v>2</v>
      </c>
      <c r="B148" s="6" t="s">
        <v>103</v>
      </c>
      <c r="C148" s="2" t="s">
        <v>104</v>
      </c>
      <c r="D148" s="3">
        <v>50</v>
      </c>
      <c r="E148" s="3">
        <v>220</v>
      </c>
      <c r="F148" s="605"/>
      <c r="G148" s="5">
        <v>2</v>
      </c>
      <c r="H148" s="6" t="s">
        <v>103</v>
      </c>
      <c r="I148" s="2" t="s">
        <v>104</v>
      </c>
      <c r="J148" s="3">
        <v>50</v>
      </c>
      <c r="K148" s="3">
        <v>220</v>
      </c>
      <c r="L148" s="1374"/>
    </row>
    <row r="149" spans="1:12" s="257" customFormat="1" ht="19.5" customHeight="1" x14ac:dyDescent="0.3">
      <c r="A149" s="1399">
        <v>3</v>
      </c>
      <c r="B149" s="6" t="s">
        <v>278</v>
      </c>
      <c r="C149" s="2" t="s">
        <v>17</v>
      </c>
      <c r="D149" s="3">
        <v>20</v>
      </c>
      <c r="E149" s="3">
        <v>184.5</v>
      </c>
      <c r="F149" s="606">
        <v>189</v>
      </c>
      <c r="G149" s="1400">
        <v>3</v>
      </c>
      <c r="H149" s="6" t="s">
        <v>278</v>
      </c>
      <c r="I149" s="2" t="s">
        <v>44</v>
      </c>
      <c r="J149" s="3">
        <v>25</v>
      </c>
      <c r="K149" s="3">
        <v>221.4</v>
      </c>
      <c r="L149" s="1378"/>
    </row>
    <row r="150" spans="1:12" s="25" customFormat="1" ht="19.5" customHeight="1" x14ac:dyDescent="0.3">
      <c r="A150" s="5">
        <v>4</v>
      </c>
      <c r="B150" s="6" t="s">
        <v>346</v>
      </c>
      <c r="C150" s="2" t="s">
        <v>14</v>
      </c>
      <c r="D150" s="3">
        <v>32</v>
      </c>
      <c r="E150" s="3">
        <v>6</v>
      </c>
      <c r="F150" s="677">
        <f>0.031*800</f>
        <v>24.8</v>
      </c>
      <c r="G150" s="5">
        <v>4</v>
      </c>
      <c r="H150" s="6" t="s">
        <v>346</v>
      </c>
      <c r="I150" s="2" t="s">
        <v>14</v>
      </c>
      <c r="J150" s="3">
        <v>32</v>
      </c>
      <c r="K150" s="3">
        <v>6</v>
      </c>
      <c r="L150" s="788"/>
    </row>
    <row r="151" spans="1:12" s="50" customFormat="1" x14ac:dyDescent="0.3">
      <c r="A151" s="1399">
        <v>5</v>
      </c>
      <c r="B151" s="6" t="s">
        <v>113</v>
      </c>
      <c r="C151" s="2" t="s">
        <v>2</v>
      </c>
      <c r="D151" s="3">
        <v>15</v>
      </c>
      <c r="E151" s="3">
        <v>94.2</v>
      </c>
      <c r="F151" s="656"/>
      <c r="G151" s="1400">
        <v>5</v>
      </c>
      <c r="H151" s="6" t="s">
        <v>113</v>
      </c>
      <c r="I151" s="2" t="s">
        <v>2</v>
      </c>
      <c r="J151" s="3">
        <v>15</v>
      </c>
      <c r="K151" s="3">
        <v>94.2</v>
      </c>
      <c r="L151" s="1379"/>
    </row>
    <row r="152" spans="1:12" s="50" customFormat="1" x14ac:dyDescent="0.3">
      <c r="A152" s="5">
        <v>6</v>
      </c>
      <c r="B152" s="6" t="s">
        <v>107</v>
      </c>
      <c r="C152" s="2" t="s">
        <v>14</v>
      </c>
      <c r="D152" s="3">
        <v>3.4</v>
      </c>
      <c r="E152" s="3">
        <v>93.2</v>
      </c>
      <c r="F152" s="605"/>
      <c r="G152" s="5">
        <v>6</v>
      </c>
      <c r="H152" s="6" t="s">
        <v>107</v>
      </c>
      <c r="I152" s="2" t="s">
        <v>14</v>
      </c>
      <c r="J152" s="3">
        <v>3.4</v>
      </c>
      <c r="K152" s="3">
        <v>93.2</v>
      </c>
      <c r="L152" s="1379"/>
    </row>
    <row r="153" spans="1:12" s="25" customFormat="1" ht="19.5" customHeight="1" x14ac:dyDescent="0.3">
      <c r="A153" s="5">
        <v>7</v>
      </c>
      <c r="B153" s="6" t="s">
        <v>108</v>
      </c>
      <c r="C153" s="2" t="s">
        <v>65</v>
      </c>
      <c r="D153" s="3">
        <v>1.2</v>
      </c>
      <c r="E153" s="3">
        <v>21.5</v>
      </c>
      <c r="F153" s="656"/>
      <c r="G153" s="5">
        <v>7</v>
      </c>
      <c r="H153" s="6" t="s">
        <v>108</v>
      </c>
      <c r="I153" s="2" t="s">
        <v>65</v>
      </c>
      <c r="J153" s="3">
        <v>1.2</v>
      </c>
      <c r="K153" s="3">
        <v>21.5</v>
      </c>
      <c r="L153" s="1374"/>
    </row>
    <row r="154" spans="1:12" s="25" customFormat="1" ht="19.5" customHeight="1" x14ac:dyDescent="0.3">
      <c r="A154" s="1400">
        <v>8</v>
      </c>
      <c r="B154" s="6" t="s">
        <v>110</v>
      </c>
      <c r="C154" s="2" t="s">
        <v>5</v>
      </c>
      <c r="D154" s="3">
        <v>100</v>
      </c>
      <c r="E154" s="3">
        <v>93.600000000000009</v>
      </c>
      <c r="F154" s="606"/>
      <c r="G154" s="1400">
        <v>8</v>
      </c>
      <c r="H154" s="6" t="s">
        <v>110</v>
      </c>
      <c r="I154" s="2" t="s">
        <v>5</v>
      </c>
      <c r="J154" s="3">
        <v>100</v>
      </c>
      <c r="K154" s="3">
        <v>93.600000000000009</v>
      </c>
      <c r="L154" s="1374" t="s">
        <v>44</v>
      </c>
    </row>
    <row r="155" spans="1:12" s="50" customFormat="1" x14ac:dyDescent="0.3">
      <c r="A155" s="1404"/>
      <c r="B155" s="6"/>
      <c r="C155" s="2"/>
      <c r="D155" s="3"/>
      <c r="E155" s="3"/>
      <c r="F155" s="657"/>
      <c r="G155" s="1404"/>
      <c r="H155" s="6"/>
      <c r="I155" s="2"/>
      <c r="J155" s="3"/>
      <c r="K155" s="3"/>
      <c r="L155" s="1377"/>
    </row>
    <row r="156" spans="1:12" s="25" customFormat="1" x14ac:dyDescent="0.3">
      <c r="A156" s="1404"/>
      <c r="B156" s="6"/>
      <c r="C156" s="2" t="s">
        <v>128</v>
      </c>
      <c r="D156" s="3">
        <f>SUM(D147:D155)</f>
        <v>291.60000000000002</v>
      </c>
      <c r="E156" s="3">
        <f>SUM(E147:E155)</f>
        <v>845.00000000000011</v>
      </c>
      <c r="F156" s="658"/>
      <c r="G156" s="1404"/>
      <c r="H156" s="6"/>
      <c r="I156" s="2" t="s">
        <v>128</v>
      </c>
      <c r="J156" s="3">
        <f>SUM(J147:J155)</f>
        <v>296.60000000000002</v>
      </c>
      <c r="K156" s="3">
        <f>SUM(K147:K155)</f>
        <v>881.90000000000009</v>
      </c>
      <c r="L156" s="1374"/>
    </row>
    <row r="157" spans="1:12" s="25" customFormat="1" x14ac:dyDescent="0.3">
      <c r="A157" s="1404"/>
      <c r="B157" s="6"/>
      <c r="C157" s="2"/>
      <c r="D157" s="3"/>
      <c r="E157" s="3"/>
      <c r="F157" s="656"/>
      <c r="G157" s="1404"/>
      <c r="H157" s="6"/>
      <c r="I157" s="2"/>
      <c r="J157" s="3"/>
      <c r="K157" s="3"/>
      <c r="L157" s="1374"/>
    </row>
    <row r="158" spans="1:12" s="25" customFormat="1" x14ac:dyDescent="0.3">
      <c r="A158" s="1404"/>
      <c r="B158" s="6"/>
      <c r="C158" s="2"/>
      <c r="D158" s="3"/>
      <c r="E158" s="3"/>
      <c r="F158" s="656"/>
      <c r="G158" s="1404"/>
      <c r="H158" s="6"/>
      <c r="I158" s="2"/>
      <c r="J158" s="3"/>
      <c r="K158" s="3"/>
      <c r="L158" s="1374"/>
    </row>
    <row r="159" spans="1:12" s="25" customFormat="1" x14ac:dyDescent="0.3">
      <c r="A159" s="1404"/>
      <c r="B159" s="6"/>
      <c r="C159" s="2" t="s">
        <v>136</v>
      </c>
      <c r="D159" s="3">
        <f>+D156+D131</f>
        <v>461</v>
      </c>
      <c r="E159" s="3">
        <f>+E156+E131</f>
        <v>1503.4</v>
      </c>
      <c r="F159" s="659"/>
      <c r="G159" s="1409"/>
      <c r="H159" s="3"/>
      <c r="I159" s="3" t="s">
        <v>136</v>
      </c>
      <c r="J159" s="3">
        <f>+J156+J131</f>
        <v>476</v>
      </c>
      <c r="K159" s="3">
        <f>+K156+K131</f>
        <v>1588.39</v>
      </c>
      <c r="L159" s="1374"/>
    </row>
    <row r="160" spans="1:12" s="25" customFormat="1" x14ac:dyDescent="0.3">
      <c r="A160" s="1405"/>
      <c r="B160" s="36"/>
      <c r="C160" s="462"/>
      <c r="D160" s="463"/>
      <c r="E160" s="463"/>
      <c r="F160" s="659"/>
      <c r="G160" s="1410"/>
      <c r="H160" s="463"/>
      <c r="I160" s="463"/>
      <c r="J160" s="463"/>
      <c r="K160" s="463"/>
      <c r="L160" s="1374"/>
    </row>
    <row r="161" spans="1:12" s="25" customFormat="1" x14ac:dyDescent="0.3">
      <c r="A161" s="1405"/>
      <c r="B161" s="461"/>
      <c r="C161" s="461"/>
      <c r="D161" s="461"/>
      <c r="E161" s="660"/>
      <c r="F161" s="660"/>
      <c r="G161" s="1413"/>
      <c r="H161" s="660"/>
      <c r="I161" s="463"/>
      <c r="J161" s="463"/>
      <c r="K161" s="463"/>
      <c r="L161" s="1374"/>
    </row>
    <row r="162" spans="1:12" s="25" customFormat="1" x14ac:dyDescent="0.3">
      <c r="A162" s="1405"/>
      <c r="B162" s="36"/>
      <c r="C162" s="462"/>
      <c r="D162" s="463"/>
      <c r="E162" s="463"/>
      <c r="F162" s="659"/>
      <c r="G162" s="1413"/>
      <c r="H162" s="463"/>
      <c r="I162" s="463"/>
      <c r="J162" s="463"/>
      <c r="K162" s="463"/>
      <c r="L162" s="1374"/>
    </row>
    <row r="163" spans="1:12" s="25" customFormat="1" ht="18.75" customHeight="1" x14ac:dyDescent="0.3">
      <c r="A163" s="1403"/>
      <c r="B163" s="37" t="s">
        <v>130</v>
      </c>
      <c r="D163" s="94" t="s">
        <v>131</v>
      </c>
      <c r="E163" s="20"/>
      <c r="F163" s="606"/>
      <c r="G163" s="1403"/>
      <c r="H163" s="37" t="s">
        <v>130</v>
      </c>
      <c r="J163" s="94" t="s">
        <v>131</v>
      </c>
      <c r="K163" s="20"/>
      <c r="L163" s="1374"/>
    </row>
    <row r="164" spans="1:12" s="25" customFormat="1" ht="51.75" customHeight="1" x14ac:dyDescent="0.3">
      <c r="A164" s="1403"/>
      <c r="B164" s="38" t="s">
        <v>132</v>
      </c>
      <c r="D164" s="38" t="s">
        <v>140</v>
      </c>
      <c r="E164" s="39"/>
      <c r="F164" s="606"/>
      <c r="G164" s="1403"/>
      <c r="H164" s="38" t="s">
        <v>139</v>
      </c>
      <c r="J164" s="38" t="s">
        <v>140</v>
      </c>
      <c r="K164" s="39"/>
      <c r="L164" s="1374"/>
    </row>
    <row r="165" spans="1:12" s="25" customFormat="1" ht="23.25" customHeight="1" x14ac:dyDescent="0.3">
      <c r="A165" s="1403"/>
      <c r="B165" s="38"/>
      <c r="D165" s="38"/>
      <c r="E165" s="39"/>
      <c r="F165" s="606"/>
      <c r="G165" s="1411"/>
      <c r="I165" s="38"/>
      <c r="J165" s="39"/>
      <c r="K165" s="38"/>
      <c r="L165" s="1374"/>
    </row>
    <row r="166" spans="1:12" x14ac:dyDescent="0.3">
      <c r="A166" s="1407"/>
      <c r="B166" s="456"/>
      <c r="C166" s="456"/>
      <c r="D166" s="456"/>
      <c r="E166" s="456"/>
      <c r="F166" s="1024"/>
      <c r="G166" s="1407"/>
      <c r="H166" s="456"/>
      <c r="I166" s="456"/>
      <c r="J166" s="456"/>
      <c r="K166" s="456"/>
    </row>
    <row r="167" spans="1:12" s="25" customFormat="1" ht="24.75" customHeight="1" x14ac:dyDescent="0.3">
      <c r="A167" s="1403"/>
      <c r="B167" s="38"/>
      <c r="D167" s="38"/>
      <c r="E167" s="39"/>
      <c r="F167" s="606"/>
      <c r="G167" s="1403"/>
      <c r="H167" s="38"/>
      <c r="J167" s="38"/>
      <c r="K167" s="39"/>
      <c r="L167" s="1374"/>
    </row>
    <row r="168" spans="1:12" s="25" customFormat="1" ht="18.75" customHeight="1" x14ac:dyDescent="0.3">
      <c r="A168" s="1406" t="s">
        <v>115</v>
      </c>
      <c r="B168" s="22"/>
      <c r="C168" s="20"/>
      <c r="D168" s="20"/>
      <c r="E168" s="20"/>
      <c r="F168" s="656"/>
      <c r="G168" s="1406" t="s">
        <v>115</v>
      </c>
      <c r="H168" s="20"/>
      <c r="I168" s="20"/>
      <c r="J168" s="20"/>
      <c r="K168" s="20"/>
      <c r="L168" s="1374"/>
    </row>
    <row r="169" spans="1:12" s="25" customFormat="1" ht="18.75" customHeight="1" x14ac:dyDescent="0.3">
      <c r="A169" s="1406" t="s">
        <v>137</v>
      </c>
      <c r="B169" s="22"/>
      <c r="C169" s="20"/>
      <c r="D169" s="20"/>
      <c r="E169" s="20"/>
      <c r="F169" s="606"/>
      <c r="G169" s="1406" t="s">
        <v>138</v>
      </c>
      <c r="H169" s="20"/>
      <c r="I169" s="20"/>
      <c r="J169" s="20"/>
      <c r="K169" s="20"/>
      <c r="L169" s="1374"/>
    </row>
    <row r="170" spans="1:12" s="25" customFormat="1" ht="18.75" customHeight="1" x14ac:dyDescent="0.3">
      <c r="A170" s="1403"/>
      <c r="B170" s="20"/>
      <c r="C170" s="20"/>
      <c r="D170" s="20"/>
      <c r="E170" s="20"/>
      <c r="F170" s="606"/>
      <c r="G170" s="1403"/>
      <c r="H170" s="20"/>
      <c r="I170" s="20"/>
      <c r="J170" s="20"/>
      <c r="K170" s="20"/>
      <c r="L170" s="1374"/>
    </row>
    <row r="171" spans="1:12" s="25" customFormat="1" ht="18.75" customHeight="1" x14ac:dyDescent="0.3">
      <c r="A171" s="1403"/>
      <c r="B171" s="20"/>
      <c r="C171" s="20"/>
      <c r="E171" s="603" t="s">
        <v>116</v>
      </c>
      <c r="F171" s="606"/>
      <c r="G171" s="1403"/>
      <c r="H171" s="20"/>
      <c r="I171" s="20"/>
      <c r="K171" s="603" t="s">
        <v>116</v>
      </c>
      <c r="L171" s="1380"/>
    </row>
    <row r="172" spans="1:12" s="25" customFormat="1" ht="18.75" customHeight="1" x14ac:dyDescent="0.3">
      <c r="A172" s="1403"/>
      <c r="B172" s="20"/>
      <c r="C172" s="20"/>
      <c r="E172" s="603" t="s">
        <v>134</v>
      </c>
      <c r="F172" s="606"/>
      <c r="G172" s="1403"/>
      <c r="H172" s="20"/>
      <c r="I172" s="20"/>
      <c r="K172" s="603" t="s">
        <v>134</v>
      </c>
      <c r="L172" s="1380"/>
    </row>
    <row r="173" spans="1:12" s="25" customFormat="1" ht="18.75" customHeight="1" x14ac:dyDescent="0.3">
      <c r="A173" s="1403"/>
      <c r="B173" s="20"/>
      <c r="C173" s="20"/>
      <c r="E173" s="603" t="s">
        <v>117</v>
      </c>
      <c r="F173" s="606"/>
      <c r="G173" s="1403"/>
      <c r="H173" s="20"/>
      <c r="I173" s="20"/>
      <c r="K173" s="603" t="s">
        <v>117</v>
      </c>
      <c r="L173" s="1380"/>
    </row>
    <row r="174" spans="1:12" s="25" customFormat="1" ht="18.75" customHeight="1" x14ac:dyDescent="0.3">
      <c r="A174" s="1403"/>
      <c r="B174" s="20"/>
      <c r="C174" s="20"/>
      <c r="E174" s="603" t="s">
        <v>417</v>
      </c>
      <c r="F174" s="606"/>
      <c r="G174" s="1403"/>
      <c r="H174" s="20"/>
      <c r="I174" s="20"/>
      <c r="K174" s="603" t="s">
        <v>417</v>
      </c>
      <c r="L174" s="1380"/>
    </row>
    <row r="175" spans="1:12" s="25" customFormat="1" ht="18.75" customHeight="1" x14ac:dyDescent="0.3">
      <c r="A175" s="1403"/>
      <c r="B175" s="20"/>
      <c r="C175" s="20"/>
      <c r="D175" s="20"/>
      <c r="E175" s="20"/>
      <c r="F175" s="656"/>
      <c r="G175" s="1403"/>
      <c r="H175" s="20"/>
      <c r="I175" s="20"/>
      <c r="J175" s="20"/>
      <c r="K175" s="20"/>
      <c r="L175" s="1374"/>
    </row>
    <row r="176" spans="1:12" s="25" customFormat="1" ht="18.75" customHeight="1" x14ac:dyDescent="0.3">
      <c r="A176" s="1403"/>
      <c r="B176" s="20"/>
      <c r="C176" s="20"/>
      <c r="D176" s="20"/>
      <c r="E176" s="20"/>
      <c r="F176" s="656"/>
      <c r="G176" s="1403"/>
      <c r="H176" s="20"/>
      <c r="I176" s="20"/>
      <c r="J176" s="20"/>
      <c r="K176" s="20"/>
      <c r="L176" s="1374"/>
    </row>
    <row r="177" spans="1:12" s="25" customFormat="1" ht="18.75" customHeight="1" x14ac:dyDescent="0.3">
      <c r="A177" s="1403"/>
      <c r="B177" s="20"/>
      <c r="C177" s="20"/>
      <c r="D177" s="20"/>
      <c r="E177" s="20"/>
      <c r="F177" s="656"/>
      <c r="G177" s="1403"/>
      <c r="H177" s="20"/>
      <c r="I177" s="20"/>
      <c r="J177" s="20"/>
      <c r="K177" s="20"/>
      <c r="L177" s="1374"/>
    </row>
    <row r="178" spans="1:12" s="25" customFormat="1" ht="18.75" customHeight="1" x14ac:dyDescent="0.3">
      <c r="A178" s="1403"/>
      <c r="B178" s="1612" t="s">
        <v>119</v>
      </c>
      <c r="C178" s="1612"/>
      <c r="D178" s="1612"/>
      <c r="E178" s="26"/>
      <c r="F178" s="606"/>
      <c r="G178" s="1403"/>
      <c r="H178" s="1612" t="s">
        <v>119</v>
      </c>
      <c r="I178" s="1612"/>
      <c r="J178" s="1612"/>
      <c r="K178" s="26"/>
      <c r="L178" s="1374"/>
    </row>
    <row r="179" spans="1:12" s="25" customFormat="1" ht="18.75" customHeight="1" x14ac:dyDescent="0.3">
      <c r="A179" s="1403"/>
      <c r="B179" s="1610">
        <v>45604</v>
      </c>
      <c r="C179" s="1610"/>
      <c r="D179" s="1610"/>
      <c r="E179" s="27"/>
      <c r="F179" s="606"/>
      <c r="G179" s="1403"/>
      <c r="H179" s="1610">
        <f>B179</f>
        <v>45604</v>
      </c>
      <c r="I179" s="1610"/>
      <c r="J179" s="1610"/>
      <c r="K179" s="27"/>
      <c r="L179" s="1374"/>
    </row>
    <row r="180" spans="1:12" s="25" customFormat="1" ht="18.75" customHeight="1" x14ac:dyDescent="0.3">
      <c r="A180" s="1403"/>
      <c r="B180" s="20"/>
      <c r="C180" s="20"/>
      <c r="D180" s="20"/>
      <c r="E180" s="27"/>
      <c r="F180" s="606"/>
      <c r="G180" s="1403"/>
      <c r="H180" s="20"/>
      <c r="I180" s="20"/>
      <c r="J180" s="20"/>
      <c r="K180" s="27"/>
      <c r="L180" s="1374"/>
    </row>
    <row r="181" spans="1:12" s="25" customFormat="1" ht="18.75" customHeight="1" x14ac:dyDescent="0.3">
      <c r="A181" s="1403"/>
      <c r="B181" s="1401"/>
      <c r="C181" s="20"/>
      <c r="D181" s="20"/>
      <c r="E181" s="27"/>
      <c r="F181" s="606"/>
      <c r="G181" s="1403"/>
      <c r="H181" s="1401"/>
      <c r="I181" s="20"/>
      <c r="J181" s="20"/>
      <c r="K181" s="27"/>
      <c r="L181" s="1374"/>
    </row>
    <row r="182" spans="1:12" s="25" customFormat="1" ht="18.75" customHeight="1" x14ac:dyDescent="0.3">
      <c r="A182" s="1404" t="s">
        <v>120</v>
      </c>
      <c r="B182" s="29" t="s">
        <v>121</v>
      </c>
      <c r="C182" s="1611" t="s">
        <v>122</v>
      </c>
      <c r="D182" s="1611"/>
      <c r="E182" s="1611"/>
      <c r="F182" s="606"/>
      <c r="G182" s="1404" t="s">
        <v>120</v>
      </c>
      <c r="H182" s="29" t="s">
        <v>121</v>
      </c>
      <c r="I182" s="1611" t="s">
        <v>123</v>
      </c>
      <c r="J182" s="1611"/>
      <c r="K182" s="1611"/>
      <c r="L182" s="1374"/>
    </row>
    <row r="183" spans="1:12" s="25" customFormat="1" ht="18.75" customHeight="1" x14ac:dyDescent="0.3">
      <c r="A183" s="1404" t="s">
        <v>124</v>
      </c>
      <c r="B183" s="28" t="s">
        <v>265</v>
      </c>
      <c r="C183" s="29" t="s">
        <v>125</v>
      </c>
      <c r="D183" s="1400" t="s">
        <v>126</v>
      </c>
      <c r="E183" s="1400" t="s">
        <v>127</v>
      </c>
      <c r="F183" s="606"/>
      <c r="G183" s="1404" t="s">
        <v>124</v>
      </c>
      <c r="H183" s="28" t="s">
        <v>265</v>
      </c>
      <c r="I183" s="29" t="s">
        <v>125</v>
      </c>
      <c r="J183" s="1400" t="s">
        <v>126</v>
      </c>
      <c r="K183" s="1400" t="s">
        <v>127</v>
      </c>
      <c r="L183" s="1374"/>
    </row>
    <row r="184" spans="1:12" s="4" customFormat="1" ht="18.75" customHeight="1" x14ac:dyDescent="0.3">
      <c r="A184" s="1404">
        <v>1</v>
      </c>
      <c r="B184" s="6" t="s">
        <v>74</v>
      </c>
      <c r="C184" s="2" t="s">
        <v>17</v>
      </c>
      <c r="D184" s="3">
        <v>82</v>
      </c>
      <c r="E184" s="3">
        <v>276</v>
      </c>
      <c r="F184" s="680"/>
      <c r="G184" s="1404">
        <v>1</v>
      </c>
      <c r="H184" s="6" t="s">
        <v>74</v>
      </c>
      <c r="I184" s="2" t="s">
        <v>17</v>
      </c>
      <c r="J184" s="3">
        <v>82</v>
      </c>
      <c r="K184" s="3">
        <v>276</v>
      </c>
      <c r="L184" s="1375"/>
    </row>
    <row r="185" spans="1:12" s="420" customFormat="1" x14ac:dyDescent="0.3">
      <c r="A185" s="5">
        <v>2</v>
      </c>
      <c r="B185" s="6" t="s">
        <v>258</v>
      </c>
      <c r="C185" s="2" t="s">
        <v>14</v>
      </c>
      <c r="D185" s="3">
        <v>20</v>
      </c>
      <c r="E185" s="3">
        <v>27.6</v>
      </c>
      <c r="F185" s="606"/>
      <c r="G185" s="5">
        <v>2</v>
      </c>
      <c r="H185" s="6" t="s">
        <v>258</v>
      </c>
      <c r="I185" s="2" t="s">
        <v>14</v>
      </c>
      <c r="J185" s="3">
        <v>20</v>
      </c>
      <c r="K185" s="3">
        <v>27.6</v>
      </c>
      <c r="L185" s="795"/>
    </row>
    <row r="186" spans="1:12" s="50" customFormat="1" x14ac:dyDescent="0.3">
      <c r="A186" s="5">
        <v>3</v>
      </c>
      <c r="B186" s="6" t="s">
        <v>107</v>
      </c>
      <c r="C186" s="2" t="s">
        <v>14</v>
      </c>
      <c r="D186" s="3">
        <v>3.4</v>
      </c>
      <c r="E186" s="3">
        <v>93.2</v>
      </c>
      <c r="F186" s="605"/>
      <c r="G186" s="5">
        <v>3</v>
      </c>
      <c r="H186" s="6" t="s">
        <v>107</v>
      </c>
      <c r="I186" s="2" t="s">
        <v>14</v>
      </c>
      <c r="J186" s="3">
        <v>3.4</v>
      </c>
      <c r="K186" s="3">
        <v>93.2</v>
      </c>
      <c r="L186" s="1379"/>
    </row>
    <row r="187" spans="1:12" s="25" customFormat="1" x14ac:dyDescent="0.3">
      <c r="A187" s="1404">
        <v>4</v>
      </c>
      <c r="B187" s="6" t="s">
        <v>114</v>
      </c>
      <c r="C187" s="2" t="s">
        <v>2</v>
      </c>
      <c r="D187" s="3">
        <v>6</v>
      </c>
      <c r="E187" s="3">
        <v>28</v>
      </c>
      <c r="F187" s="606"/>
      <c r="G187" s="1404">
        <v>4</v>
      </c>
      <c r="H187" s="6" t="s">
        <v>114</v>
      </c>
      <c r="I187" s="2" t="s">
        <v>2</v>
      </c>
      <c r="J187" s="3">
        <v>6</v>
      </c>
      <c r="K187" s="3">
        <v>28</v>
      </c>
      <c r="L187" s="1374"/>
    </row>
    <row r="188" spans="1:12" s="25" customFormat="1" x14ac:dyDescent="0.3">
      <c r="A188" s="1404">
        <v>5</v>
      </c>
      <c r="B188" s="6" t="s">
        <v>93</v>
      </c>
      <c r="C188" s="2" t="s">
        <v>2</v>
      </c>
      <c r="D188" s="3">
        <v>60</v>
      </c>
      <c r="E188" s="3">
        <v>92</v>
      </c>
      <c r="F188" s="606"/>
      <c r="G188" s="1404">
        <v>5</v>
      </c>
      <c r="H188" s="6" t="s">
        <v>93</v>
      </c>
      <c r="I188" s="2" t="s">
        <v>2</v>
      </c>
      <c r="J188" s="3">
        <v>60</v>
      </c>
      <c r="K188" s="3">
        <v>92</v>
      </c>
      <c r="L188" s="1374"/>
    </row>
    <row r="189" spans="1:12" s="25" customFormat="1" ht="19.5" customHeight="1" x14ac:dyDescent="0.3">
      <c r="A189" s="5">
        <v>6</v>
      </c>
      <c r="B189" s="6" t="s">
        <v>80</v>
      </c>
      <c r="C189" s="2" t="s">
        <v>5</v>
      </c>
      <c r="D189" s="3">
        <v>30</v>
      </c>
      <c r="E189" s="3">
        <v>124.6</v>
      </c>
      <c r="F189" s="606"/>
      <c r="G189" s="5">
        <v>6</v>
      </c>
      <c r="H189" s="6" t="s">
        <v>80</v>
      </c>
      <c r="I189" s="2" t="s">
        <v>5</v>
      </c>
      <c r="J189" s="3">
        <v>30</v>
      </c>
      <c r="K189" s="3">
        <v>124.6</v>
      </c>
      <c r="L189" s="788"/>
    </row>
    <row r="190" spans="1:12" s="25" customFormat="1" ht="19.5" customHeight="1" x14ac:dyDescent="0.3">
      <c r="A190" s="1404"/>
      <c r="B190" s="6"/>
      <c r="C190" s="2"/>
      <c r="D190" s="3"/>
      <c r="E190" s="3"/>
      <c r="F190" s="490"/>
      <c r="G190" s="1404"/>
      <c r="H190" s="6"/>
      <c r="I190" s="2"/>
      <c r="J190" s="3"/>
      <c r="K190" s="3"/>
      <c r="L190" s="1374"/>
    </row>
    <row r="191" spans="1:12" s="25" customFormat="1" ht="19.5" customHeight="1" x14ac:dyDescent="0.3">
      <c r="A191" s="1404"/>
      <c r="B191" s="6"/>
      <c r="C191" s="2"/>
      <c r="D191" s="3"/>
      <c r="E191" s="3"/>
      <c r="F191" s="490"/>
      <c r="G191" s="1404"/>
      <c r="H191" s="6"/>
      <c r="I191" s="2"/>
      <c r="J191" s="3"/>
      <c r="K191" s="3"/>
      <c r="L191" s="1374"/>
    </row>
    <row r="192" spans="1:12" s="25" customFormat="1" x14ac:dyDescent="0.3">
      <c r="A192" s="1404"/>
      <c r="B192" s="6"/>
      <c r="C192" s="2" t="s">
        <v>128</v>
      </c>
      <c r="D192" s="3">
        <f>SUM(D184:D191)</f>
        <v>201.4</v>
      </c>
      <c r="E192" s="3">
        <f>SUM(E184:E191)</f>
        <v>641.4</v>
      </c>
      <c r="F192" s="656"/>
      <c r="G192" s="1404"/>
      <c r="H192" s="6"/>
      <c r="I192" s="2" t="s">
        <v>128</v>
      </c>
      <c r="J192" s="3">
        <f>SUM(J184:J191)</f>
        <v>201.4</v>
      </c>
      <c r="K192" s="3">
        <f>SUM(K184:K191)</f>
        <v>641.4</v>
      </c>
      <c r="L192" s="1374"/>
    </row>
    <row r="193" spans="1:12" s="25" customFormat="1" x14ac:dyDescent="0.3">
      <c r="A193" s="1404"/>
      <c r="B193" s="6"/>
      <c r="C193" s="2"/>
      <c r="D193" s="3"/>
      <c r="E193" s="3"/>
      <c r="F193" s="656"/>
      <c r="G193" s="1404"/>
      <c r="H193" s="6"/>
      <c r="I193" s="2"/>
      <c r="J193" s="3"/>
      <c r="K193" s="3"/>
      <c r="L193" s="1374"/>
    </row>
    <row r="194" spans="1:12" s="25" customFormat="1" x14ac:dyDescent="0.3">
      <c r="A194" s="1404" t="s">
        <v>124</v>
      </c>
      <c r="B194" s="3" t="s">
        <v>259</v>
      </c>
      <c r="C194" s="2" t="s">
        <v>125</v>
      </c>
      <c r="D194" s="3" t="s">
        <v>126</v>
      </c>
      <c r="E194" s="3" t="s">
        <v>127</v>
      </c>
      <c r="F194" s="656"/>
      <c r="G194" s="1404" t="s">
        <v>124</v>
      </c>
      <c r="H194" s="3" t="s">
        <v>247</v>
      </c>
      <c r="I194" s="2" t="s">
        <v>125</v>
      </c>
      <c r="J194" s="3" t="s">
        <v>126</v>
      </c>
      <c r="K194" s="3" t="s">
        <v>127</v>
      </c>
      <c r="L194" s="1374"/>
    </row>
    <row r="195" spans="1:12" s="25" customFormat="1" ht="18.75" customHeight="1" x14ac:dyDescent="0.3">
      <c r="A195" s="1404">
        <v>1</v>
      </c>
      <c r="B195" s="6" t="s">
        <v>88</v>
      </c>
      <c r="C195" s="2" t="s">
        <v>9</v>
      </c>
      <c r="D195" s="3">
        <v>70</v>
      </c>
      <c r="E195" s="3">
        <v>133.25</v>
      </c>
      <c r="F195" s="490"/>
      <c r="G195" s="1404">
        <v>1</v>
      </c>
      <c r="H195" s="6" t="s">
        <v>88</v>
      </c>
      <c r="I195" s="2" t="s">
        <v>9</v>
      </c>
      <c r="J195" s="3">
        <v>70</v>
      </c>
      <c r="K195" s="3">
        <v>133.25</v>
      </c>
      <c r="L195" s="1374">
        <v>45219</v>
      </c>
    </row>
    <row r="196" spans="1:12" s="25" customFormat="1" ht="19.5" customHeight="1" x14ac:dyDescent="0.3">
      <c r="A196" s="5">
        <v>2</v>
      </c>
      <c r="B196" s="6" t="s">
        <v>470</v>
      </c>
      <c r="C196" s="2" t="s">
        <v>4</v>
      </c>
      <c r="D196" s="3">
        <v>65</v>
      </c>
      <c r="E196" s="3">
        <v>180.8</v>
      </c>
      <c r="F196" s="606"/>
      <c r="G196" s="5">
        <v>2</v>
      </c>
      <c r="H196" s="6" t="s">
        <v>470</v>
      </c>
      <c r="I196" s="2" t="s">
        <v>17</v>
      </c>
      <c r="J196" s="3">
        <v>80</v>
      </c>
      <c r="K196" s="3">
        <v>271.20000000000005</v>
      </c>
      <c r="L196" s="788"/>
    </row>
    <row r="197" spans="1:12" s="4" customFormat="1" x14ac:dyDescent="0.3">
      <c r="A197" s="1404">
        <v>3</v>
      </c>
      <c r="B197" s="6" t="s">
        <v>43</v>
      </c>
      <c r="C197" s="2" t="s">
        <v>17</v>
      </c>
      <c r="D197" s="3">
        <v>41</v>
      </c>
      <c r="E197" s="3">
        <v>242.70999999999998</v>
      </c>
      <c r="F197" s="677"/>
      <c r="G197" s="1404">
        <v>3</v>
      </c>
      <c r="H197" s="6" t="s">
        <v>43</v>
      </c>
      <c r="I197" s="2" t="s">
        <v>44</v>
      </c>
      <c r="J197" s="3">
        <v>50</v>
      </c>
      <c r="K197" s="3">
        <v>298.71999999999997</v>
      </c>
      <c r="L197" s="790">
        <v>45551</v>
      </c>
    </row>
    <row r="198" spans="1:12" s="25" customFormat="1" ht="19.5" customHeight="1" x14ac:dyDescent="0.3">
      <c r="A198" s="5">
        <v>4</v>
      </c>
      <c r="B198" s="6" t="s">
        <v>346</v>
      </c>
      <c r="C198" s="2" t="s">
        <v>14</v>
      </c>
      <c r="D198" s="3">
        <v>32</v>
      </c>
      <c r="E198" s="3">
        <v>6</v>
      </c>
      <c r="F198" s="677"/>
      <c r="G198" s="5">
        <v>4</v>
      </c>
      <c r="H198" s="6" t="s">
        <v>346</v>
      </c>
      <c r="I198" s="2" t="s">
        <v>14</v>
      </c>
      <c r="J198" s="3">
        <v>32</v>
      </c>
      <c r="K198" s="3">
        <v>6</v>
      </c>
      <c r="L198" s="788"/>
    </row>
    <row r="199" spans="1:12" s="25" customFormat="1" ht="19.5" customHeight="1" x14ac:dyDescent="0.3">
      <c r="A199" s="1404">
        <v>5</v>
      </c>
      <c r="B199" s="6" t="s">
        <v>144</v>
      </c>
      <c r="C199" s="2" t="s">
        <v>2</v>
      </c>
      <c r="D199" s="3">
        <v>18</v>
      </c>
      <c r="E199" s="3">
        <v>88</v>
      </c>
      <c r="F199" s="656"/>
      <c r="G199" s="1404">
        <v>5</v>
      </c>
      <c r="H199" s="6" t="s">
        <v>144</v>
      </c>
      <c r="I199" s="2" t="s">
        <v>2</v>
      </c>
      <c r="J199" s="3">
        <v>18</v>
      </c>
      <c r="K199" s="3">
        <v>88</v>
      </c>
      <c r="L199" s="1374"/>
    </row>
    <row r="200" spans="1:12" s="50" customFormat="1" x14ac:dyDescent="0.3">
      <c r="A200" s="5">
        <v>6</v>
      </c>
      <c r="B200" s="6" t="s">
        <v>107</v>
      </c>
      <c r="C200" s="2" t="s">
        <v>14</v>
      </c>
      <c r="D200" s="3">
        <v>3.4</v>
      </c>
      <c r="E200" s="3">
        <v>93.2</v>
      </c>
      <c r="F200" s="605"/>
      <c r="G200" s="5">
        <v>6</v>
      </c>
      <c r="H200" s="6" t="s">
        <v>107</v>
      </c>
      <c r="I200" s="2" t="s">
        <v>14</v>
      </c>
      <c r="J200" s="3">
        <v>3.4</v>
      </c>
      <c r="K200" s="3">
        <v>93.2</v>
      </c>
      <c r="L200" s="1379"/>
    </row>
    <row r="201" spans="1:12" s="25" customFormat="1" ht="19.5" customHeight="1" x14ac:dyDescent="0.3">
      <c r="A201" s="1404">
        <v>7</v>
      </c>
      <c r="B201" s="6" t="s">
        <v>108</v>
      </c>
      <c r="C201" s="2" t="s">
        <v>65</v>
      </c>
      <c r="D201" s="3">
        <v>1.2</v>
      </c>
      <c r="E201" s="3">
        <v>21.5</v>
      </c>
      <c r="F201" s="656"/>
      <c r="G201" s="1404">
        <v>7</v>
      </c>
      <c r="H201" s="6" t="s">
        <v>108</v>
      </c>
      <c r="I201" s="2" t="s">
        <v>65</v>
      </c>
      <c r="J201" s="3">
        <v>1.2</v>
      </c>
      <c r="K201" s="3">
        <v>21.5</v>
      </c>
      <c r="L201" s="1374"/>
    </row>
    <row r="202" spans="1:12" s="25" customFormat="1" ht="18.75" customHeight="1" x14ac:dyDescent="0.3">
      <c r="A202" s="1404"/>
      <c r="B202" s="6"/>
      <c r="C202" s="2"/>
      <c r="D202" s="3"/>
      <c r="E202" s="3"/>
      <c r="F202" s="490"/>
      <c r="G202" s="1404"/>
      <c r="H202" s="6"/>
      <c r="I202" s="2"/>
      <c r="J202" s="3"/>
      <c r="K202" s="3"/>
      <c r="L202" s="1374"/>
    </row>
    <row r="203" spans="1:12" s="50" customFormat="1" x14ac:dyDescent="0.3">
      <c r="A203" s="1404"/>
      <c r="B203" s="6"/>
      <c r="C203" s="2"/>
      <c r="D203" s="3"/>
      <c r="E203" s="3"/>
      <c r="F203" s="657"/>
      <c r="G203" s="1404"/>
      <c r="H203" s="6"/>
      <c r="I203" s="2"/>
      <c r="J203" s="3"/>
      <c r="K203" s="3"/>
      <c r="L203" s="1377"/>
    </row>
    <row r="204" spans="1:12" s="25" customFormat="1" x14ac:dyDescent="0.3">
      <c r="A204" s="1404"/>
      <c r="B204" s="6"/>
      <c r="C204" s="2" t="s">
        <v>128</v>
      </c>
      <c r="D204" s="3">
        <f>SUM(D195:D203)</f>
        <v>230.6</v>
      </c>
      <c r="E204" s="3">
        <f>SUM(E195:E203)</f>
        <v>765.46</v>
      </c>
      <c r="F204" s="658"/>
      <c r="G204" s="1404"/>
      <c r="H204" s="6"/>
      <c r="I204" s="2" t="s">
        <v>128</v>
      </c>
      <c r="J204" s="3">
        <f>SUM(J195:J203)</f>
        <v>254.6</v>
      </c>
      <c r="K204" s="3">
        <f>SUM(K195:K203)</f>
        <v>911.87000000000012</v>
      </c>
      <c r="L204" s="1374"/>
    </row>
    <row r="205" spans="1:12" s="25" customFormat="1" x14ac:dyDescent="0.3">
      <c r="A205" s="1404"/>
      <c r="B205" s="6"/>
      <c r="C205" s="2"/>
      <c r="D205" s="3"/>
      <c r="E205" s="3"/>
      <c r="F205" s="656"/>
      <c r="G205" s="1404"/>
      <c r="H205" s="6"/>
      <c r="I205" s="2"/>
      <c r="J205" s="3"/>
      <c r="K205" s="3"/>
      <c r="L205" s="1374"/>
    </row>
    <row r="206" spans="1:12" s="25" customFormat="1" x14ac:dyDescent="0.3">
      <c r="A206" s="1404"/>
      <c r="B206" s="6"/>
      <c r="C206" s="2" t="s">
        <v>136</v>
      </c>
      <c r="D206" s="3">
        <f>+D204+D192</f>
        <v>432</v>
      </c>
      <c r="E206" s="3">
        <f>+E204+E192</f>
        <v>1406.8600000000001</v>
      </c>
      <c r="F206" s="659"/>
      <c r="G206" s="1409"/>
      <c r="H206" s="3"/>
      <c r="I206" s="3" t="s">
        <v>136</v>
      </c>
      <c r="J206" s="3">
        <f>+J204+J192</f>
        <v>456</v>
      </c>
      <c r="K206" s="3">
        <f>+K204+K192</f>
        <v>1553.27</v>
      </c>
      <c r="L206" s="1374"/>
    </row>
    <row r="207" spans="1:12" s="25" customFormat="1" x14ac:dyDescent="0.3">
      <c r="A207" s="1405"/>
      <c r="B207" s="461"/>
      <c r="C207" s="461"/>
      <c r="D207" s="461"/>
      <c r="E207" s="461"/>
      <c r="F207" s="660"/>
      <c r="G207" s="1412"/>
      <c r="H207" s="463"/>
      <c r="I207" s="463"/>
      <c r="J207" s="463"/>
      <c r="K207" s="463"/>
      <c r="L207" s="1374"/>
    </row>
    <row r="208" spans="1:12" s="25" customFormat="1" x14ac:dyDescent="0.3">
      <c r="A208" s="1405"/>
      <c r="B208" s="461"/>
      <c r="C208" s="461"/>
      <c r="D208" s="461"/>
      <c r="E208" s="461"/>
      <c r="F208" s="660"/>
      <c r="G208" s="1412"/>
      <c r="H208" s="463"/>
      <c r="I208" s="463"/>
      <c r="J208" s="463"/>
      <c r="K208" s="463"/>
      <c r="L208" s="1374"/>
    </row>
    <row r="209" spans="1:12" s="25" customFormat="1" ht="21" customHeight="1" x14ac:dyDescent="0.3">
      <c r="A209" s="1405"/>
      <c r="B209" s="36"/>
      <c r="C209" s="462"/>
      <c r="D209" s="463"/>
      <c r="E209" s="463"/>
      <c r="F209" s="659"/>
      <c r="G209" s="1410"/>
      <c r="H209" s="463"/>
      <c r="I209" s="463"/>
      <c r="J209" s="463"/>
      <c r="K209" s="463"/>
      <c r="L209" s="1374"/>
    </row>
    <row r="210" spans="1:12" s="25" customFormat="1" ht="24" customHeight="1" x14ac:dyDescent="0.3">
      <c r="A210" s="1403"/>
      <c r="B210" s="37" t="s">
        <v>130</v>
      </c>
      <c r="D210" s="94" t="s">
        <v>131</v>
      </c>
      <c r="E210" s="20"/>
      <c r="F210" s="606"/>
      <c r="G210" s="1403"/>
      <c r="H210" s="37" t="s">
        <v>130</v>
      </c>
      <c r="J210" s="94" t="s">
        <v>131</v>
      </c>
      <c r="K210" s="20"/>
      <c r="L210" s="1374"/>
    </row>
    <row r="211" spans="1:12" s="25" customFormat="1" ht="51.75" customHeight="1" x14ac:dyDescent="0.3">
      <c r="A211" s="1403"/>
      <c r="B211" s="38" t="s">
        <v>132</v>
      </c>
      <c r="D211" s="38" t="s">
        <v>140</v>
      </c>
      <c r="E211" s="39"/>
      <c r="F211" s="606"/>
      <c r="G211" s="1403"/>
      <c r="H211" s="38" t="s">
        <v>139</v>
      </c>
      <c r="J211" s="38" t="s">
        <v>140</v>
      </c>
      <c r="K211" s="39"/>
      <c r="L211" s="1374"/>
    </row>
    <row r="212" spans="1:12" s="25" customFormat="1" ht="18.75" customHeight="1" x14ac:dyDescent="0.3">
      <c r="A212" s="1403"/>
      <c r="B212" s="20"/>
      <c r="C212" s="20"/>
      <c r="D212" s="20"/>
      <c r="E212" s="20"/>
      <c r="F212" s="656"/>
      <c r="G212" s="1403"/>
      <c r="H212" s="20"/>
      <c r="I212" s="20"/>
      <c r="J212" s="20"/>
      <c r="K212" s="20"/>
      <c r="L212" s="1374"/>
    </row>
    <row r="213" spans="1:12" s="25" customFormat="1" ht="18.75" customHeight="1" x14ac:dyDescent="0.3">
      <c r="A213" s="1416"/>
      <c r="B213" s="208"/>
      <c r="C213" s="208"/>
      <c r="D213" s="208"/>
      <c r="E213" s="208"/>
      <c r="F213" s="861"/>
      <c r="G213" s="1416"/>
      <c r="H213" s="208"/>
      <c r="I213" s="208"/>
      <c r="J213" s="208"/>
      <c r="K213" s="208"/>
      <c r="L213" s="1374"/>
    </row>
    <row r="214" spans="1:12" s="21" customFormat="1" x14ac:dyDescent="0.3">
      <c r="A214" s="1403"/>
      <c r="B214" s="20"/>
      <c r="C214" s="20"/>
      <c r="D214" s="20"/>
      <c r="E214" s="20"/>
      <c r="F214" s="656"/>
      <c r="G214" s="1403"/>
      <c r="H214" s="20"/>
      <c r="I214" s="20"/>
      <c r="J214" s="20"/>
      <c r="K214" s="20"/>
      <c r="L214" s="1373"/>
    </row>
    <row r="215" spans="1:12" s="25" customFormat="1" ht="18.75" customHeight="1" x14ac:dyDescent="0.3">
      <c r="A215" s="1403"/>
      <c r="B215" s="22" t="s">
        <v>115</v>
      </c>
      <c r="C215" s="20"/>
      <c r="D215" s="20"/>
      <c r="E215" s="20"/>
      <c r="F215" s="656"/>
      <c r="G215" s="1403"/>
      <c r="H215" s="22" t="s">
        <v>115</v>
      </c>
      <c r="I215" s="20"/>
      <c r="J215" s="20"/>
      <c r="K215" s="20"/>
      <c r="L215" s="1374"/>
    </row>
    <row r="216" spans="1:12" s="25" customFormat="1" ht="18.75" customHeight="1" x14ac:dyDescent="0.3">
      <c r="A216" s="1403"/>
      <c r="B216" s="22" t="s">
        <v>137</v>
      </c>
      <c r="C216" s="20"/>
      <c r="D216" s="20"/>
      <c r="E216" s="20"/>
      <c r="F216" s="606"/>
      <c r="G216" s="1403"/>
      <c r="H216" s="22" t="s">
        <v>138</v>
      </c>
      <c r="I216" s="20"/>
      <c r="J216" s="20"/>
      <c r="K216" s="20"/>
      <c r="L216" s="1374"/>
    </row>
    <row r="217" spans="1:12" s="25" customFormat="1" ht="18.75" customHeight="1" x14ac:dyDescent="0.3">
      <c r="A217" s="1403"/>
      <c r="B217" s="20"/>
      <c r="C217" s="20"/>
      <c r="D217" s="20"/>
      <c r="E217" s="20"/>
      <c r="F217" s="606"/>
      <c r="G217" s="1403"/>
      <c r="H217" s="20"/>
      <c r="I217" s="20"/>
      <c r="J217" s="20"/>
      <c r="K217" s="20"/>
      <c r="L217" s="1374"/>
    </row>
    <row r="218" spans="1:12" s="25" customFormat="1" ht="18.75" customHeight="1" x14ac:dyDescent="0.3">
      <c r="A218" s="1403"/>
      <c r="B218" s="20"/>
      <c r="C218" s="20"/>
      <c r="E218" s="603" t="s">
        <v>116</v>
      </c>
      <c r="F218" s="606"/>
      <c r="G218" s="1403"/>
      <c r="H218" s="20"/>
      <c r="I218" s="20"/>
      <c r="K218" s="603" t="s">
        <v>116</v>
      </c>
      <c r="L218" s="1374"/>
    </row>
    <row r="219" spans="1:12" s="25" customFormat="1" ht="18.75" customHeight="1" x14ac:dyDescent="0.3">
      <c r="A219" s="1403"/>
      <c r="B219" s="20"/>
      <c r="C219" s="20"/>
      <c r="E219" s="603" t="s">
        <v>134</v>
      </c>
      <c r="F219" s="606"/>
      <c r="G219" s="1403"/>
      <c r="H219" s="20"/>
      <c r="I219" s="20"/>
      <c r="K219" s="603" t="s">
        <v>134</v>
      </c>
      <c r="L219" s="1374"/>
    </row>
    <row r="220" spans="1:12" s="25" customFormat="1" ht="18.75" customHeight="1" x14ac:dyDescent="0.3">
      <c r="A220" s="1403"/>
      <c r="B220" s="20"/>
      <c r="C220" s="20"/>
      <c r="E220" s="603" t="s">
        <v>117</v>
      </c>
      <c r="F220" s="606"/>
      <c r="G220" s="1403"/>
      <c r="H220" s="20"/>
      <c r="I220" s="20"/>
      <c r="K220" s="603" t="s">
        <v>117</v>
      </c>
      <c r="L220" s="1374"/>
    </row>
    <row r="221" spans="1:12" s="25" customFormat="1" ht="18.75" customHeight="1" x14ac:dyDescent="0.3">
      <c r="A221" s="1403"/>
      <c r="B221" s="20"/>
      <c r="C221" s="20"/>
      <c r="E221" s="603" t="s">
        <v>417</v>
      </c>
      <c r="F221" s="606"/>
      <c r="G221" s="1403"/>
      <c r="H221" s="20"/>
      <c r="I221" s="20"/>
      <c r="K221" s="603" t="s">
        <v>417</v>
      </c>
      <c r="L221" s="1374"/>
    </row>
    <row r="222" spans="1:12" s="25" customFormat="1" ht="18.75" customHeight="1" x14ac:dyDescent="0.3">
      <c r="A222" s="1403"/>
      <c r="B222" s="20"/>
      <c r="C222" s="20"/>
      <c r="D222" s="20"/>
      <c r="E222" s="20"/>
      <c r="F222" s="656"/>
      <c r="G222" s="1403"/>
      <c r="H222" s="20"/>
      <c r="I222" s="20"/>
      <c r="J222" s="20"/>
      <c r="K222" s="20"/>
      <c r="L222" s="1374"/>
    </row>
    <row r="223" spans="1:12" s="25" customFormat="1" ht="18.75" customHeight="1" x14ac:dyDescent="0.3">
      <c r="A223" s="1403"/>
      <c r="B223" s="20"/>
      <c r="C223" s="20"/>
      <c r="D223" s="20"/>
      <c r="E223" s="20"/>
      <c r="F223" s="656"/>
      <c r="G223" s="1403"/>
      <c r="H223" s="20"/>
      <c r="I223" s="20"/>
      <c r="J223" s="20"/>
      <c r="K223" s="20"/>
      <c r="L223" s="1374"/>
    </row>
    <row r="224" spans="1:12" s="25" customFormat="1" ht="18.75" customHeight="1" x14ac:dyDescent="0.3">
      <c r="A224" s="1403"/>
      <c r="B224" s="20"/>
      <c r="C224" s="20"/>
      <c r="D224" s="20"/>
      <c r="E224" s="20"/>
      <c r="F224" s="656"/>
      <c r="G224" s="1403"/>
      <c r="H224" s="20"/>
      <c r="I224" s="20"/>
      <c r="J224" s="20"/>
      <c r="K224" s="20"/>
      <c r="L224" s="1374"/>
    </row>
    <row r="225" spans="1:12" s="25" customFormat="1" ht="18.75" customHeight="1" x14ac:dyDescent="0.3">
      <c r="A225" s="1403"/>
      <c r="B225" s="1612" t="s">
        <v>119</v>
      </c>
      <c r="C225" s="1612"/>
      <c r="D225" s="1612"/>
      <c r="E225" s="26"/>
      <c r="F225" s="606"/>
      <c r="G225" s="1403"/>
      <c r="H225" s="1612" t="s">
        <v>119</v>
      </c>
      <c r="I225" s="1612"/>
      <c r="J225" s="1612"/>
      <c r="K225" s="26"/>
      <c r="L225" s="1374"/>
    </row>
    <row r="226" spans="1:12" s="25" customFormat="1" ht="18.75" customHeight="1" x14ac:dyDescent="0.3">
      <c r="A226" s="1403"/>
      <c r="B226" s="1610">
        <v>45607</v>
      </c>
      <c r="C226" s="1610"/>
      <c r="D226" s="1610"/>
      <c r="E226" s="27"/>
      <c r="F226" s="606"/>
      <c r="G226" s="1403"/>
      <c r="H226" s="1610">
        <f>B226</f>
        <v>45607</v>
      </c>
      <c r="I226" s="1610"/>
      <c r="J226" s="1610"/>
      <c r="K226" s="27"/>
      <c r="L226" s="1374"/>
    </row>
    <row r="227" spans="1:12" s="25" customFormat="1" ht="18.75" customHeight="1" x14ac:dyDescent="0.3">
      <c r="A227" s="1403"/>
      <c r="B227" s="20"/>
      <c r="C227" s="20"/>
      <c r="D227" s="20"/>
      <c r="E227" s="27"/>
      <c r="F227" s="606"/>
      <c r="G227" s="1403"/>
      <c r="H227" s="20"/>
      <c r="I227" s="20"/>
      <c r="J227" s="20"/>
      <c r="K227" s="27"/>
      <c r="L227" s="1374"/>
    </row>
    <row r="228" spans="1:12" s="25" customFormat="1" ht="18.75" customHeight="1" x14ac:dyDescent="0.3">
      <c r="A228" s="1403"/>
      <c r="B228" s="1401"/>
      <c r="C228" s="20"/>
      <c r="D228" s="20"/>
      <c r="E228" s="27"/>
      <c r="F228" s="606"/>
      <c r="G228" s="1403"/>
      <c r="H228" s="1401"/>
      <c r="I228" s="20"/>
      <c r="J228" s="20"/>
      <c r="K228" s="27"/>
      <c r="L228" s="1374"/>
    </row>
    <row r="229" spans="1:12" s="25" customFormat="1" ht="18.75" customHeight="1" x14ac:dyDescent="0.3">
      <c r="A229" s="28" t="s">
        <v>120</v>
      </c>
      <c r="B229" s="29" t="s">
        <v>121</v>
      </c>
      <c r="C229" s="1611" t="s">
        <v>122</v>
      </c>
      <c r="D229" s="1611"/>
      <c r="E229" s="1611"/>
      <c r="F229" s="606"/>
      <c r="G229" s="28" t="s">
        <v>120</v>
      </c>
      <c r="H229" s="29" t="s">
        <v>121</v>
      </c>
      <c r="I229" s="1611" t="s">
        <v>123</v>
      </c>
      <c r="J229" s="1611"/>
      <c r="K229" s="1611"/>
      <c r="L229" s="1374"/>
    </row>
    <row r="230" spans="1:12" s="25" customFormat="1" ht="18.75" customHeight="1" x14ac:dyDescent="0.3">
      <c r="A230" s="28" t="s">
        <v>124</v>
      </c>
      <c r="B230" s="28" t="s">
        <v>265</v>
      </c>
      <c r="C230" s="29" t="s">
        <v>125</v>
      </c>
      <c r="D230" s="1400" t="s">
        <v>126</v>
      </c>
      <c r="E230" s="1400" t="s">
        <v>127</v>
      </c>
      <c r="F230" s="606"/>
      <c r="G230" s="28" t="s">
        <v>124</v>
      </c>
      <c r="H230" s="28" t="s">
        <v>265</v>
      </c>
      <c r="I230" s="29" t="s">
        <v>125</v>
      </c>
      <c r="J230" s="1400" t="s">
        <v>126</v>
      </c>
      <c r="K230" s="1400" t="s">
        <v>127</v>
      </c>
      <c r="L230" s="1374"/>
    </row>
    <row r="231" spans="1:12" s="50" customFormat="1" ht="18.75" customHeight="1" x14ac:dyDescent="0.3">
      <c r="A231" s="1400">
        <v>1</v>
      </c>
      <c r="B231" s="6" t="s">
        <v>270</v>
      </c>
      <c r="C231" s="2" t="s">
        <v>46</v>
      </c>
      <c r="D231" s="3">
        <v>30</v>
      </c>
      <c r="E231" s="3">
        <v>205.8</v>
      </c>
      <c r="F231" s="606"/>
      <c r="G231" s="1400">
        <v>1</v>
      </c>
      <c r="H231" s="6" t="s">
        <v>270</v>
      </c>
      <c r="I231" s="2" t="s">
        <v>46</v>
      </c>
      <c r="J231" s="3">
        <v>30</v>
      </c>
      <c r="K231" s="3">
        <v>205.8</v>
      </c>
      <c r="L231" s="1379"/>
    </row>
    <row r="232" spans="1:12" s="50" customFormat="1" x14ac:dyDescent="0.3">
      <c r="A232" s="5">
        <v>2</v>
      </c>
      <c r="B232" s="6" t="s">
        <v>64</v>
      </c>
      <c r="C232" s="2" t="s">
        <v>65</v>
      </c>
      <c r="D232" s="3">
        <v>15</v>
      </c>
      <c r="E232" s="3">
        <v>75</v>
      </c>
      <c r="F232" s="606">
        <v>28</v>
      </c>
      <c r="G232" s="5">
        <v>2</v>
      </c>
      <c r="H232" s="6" t="s">
        <v>64</v>
      </c>
      <c r="I232" s="2" t="s">
        <v>65</v>
      </c>
      <c r="J232" s="3">
        <v>15</v>
      </c>
      <c r="K232" s="3">
        <v>75</v>
      </c>
      <c r="L232" s="1379"/>
    </row>
    <row r="233" spans="1:12" s="50" customFormat="1" x14ac:dyDescent="0.3">
      <c r="A233" s="5">
        <v>3</v>
      </c>
      <c r="B233" s="6" t="s">
        <v>102</v>
      </c>
      <c r="C233" s="2" t="s">
        <v>68</v>
      </c>
      <c r="D233" s="3">
        <v>31</v>
      </c>
      <c r="E233" s="3">
        <v>84</v>
      </c>
      <c r="F233" s="606">
        <v>345.4</v>
      </c>
      <c r="G233" s="5">
        <v>3</v>
      </c>
      <c r="H233" s="6" t="s">
        <v>102</v>
      </c>
      <c r="I233" s="2" t="s">
        <v>68</v>
      </c>
      <c r="J233" s="3">
        <v>31</v>
      </c>
      <c r="K233" s="3">
        <v>84</v>
      </c>
      <c r="L233" s="1379">
        <v>45271</v>
      </c>
    </row>
    <row r="234" spans="1:12" s="25" customFormat="1" x14ac:dyDescent="0.3">
      <c r="A234" s="1400">
        <v>4</v>
      </c>
      <c r="B234" s="6" t="s">
        <v>114</v>
      </c>
      <c r="C234" s="2" t="s">
        <v>2</v>
      </c>
      <c r="D234" s="3">
        <v>6</v>
      </c>
      <c r="E234" s="3">
        <v>28</v>
      </c>
      <c r="F234" s="605"/>
      <c r="G234" s="1400">
        <v>4</v>
      </c>
      <c r="H234" s="6" t="s">
        <v>114</v>
      </c>
      <c r="I234" s="2" t="s">
        <v>2</v>
      </c>
      <c r="J234" s="3">
        <v>6</v>
      </c>
      <c r="K234" s="3">
        <v>28</v>
      </c>
      <c r="L234" s="1374"/>
    </row>
    <row r="235" spans="1:12" s="25" customFormat="1" x14ac:dyDescent="0.3">
      <c r="A235" s="5">
        <v>5</v>
      </c>
      <c r="B235" s="6" t="s">
        <v>107</v>
      </c>
      <c r="C235" s="2" t="s">
        <v>14</v>
      </c>
      <c r="D235" s="3">
        <v>3.4</v>
      </c>
      <c r="E235" s="3">
        <v>93.2</v>
      </c>
      <c r="F235" s="606"/>
      <c r="G235" s="5">
        <v>5</v>
      </c>
      <c r="H235" s="6" t="s">
        <v>107</v>
      </c>
      <c r="I235" s="2" t="s">
        <v>14</v>
      </c>
      <c r="J235" s="3">
        <v>3.4</v>
      </c>
      <c r="K235" s="3">
        <v>93.2</v>
      </c>
      <c r="L235" s="1374"/>
    </row>
    <row r="236" spans="1:12" s="8" customFormat="1" ht="18.75" customHeight="1" x14ac:dyDescent="0.3">
      <c r="A236" s="5">
        <v>6</v>
      </c>
      <c r="B236" s="6" t="s">
        <v>37</v>
      </c>
      <c r="C236" s="2" t="s">
        <v>5</v>
      </c>
      <c r="D236" s="3">
        <v>155</v>
      </c>
      <c r="E236" s="3">
        <v>161</v>
      </c>
      <c r="F236" s="605"/>
      <c r="G236" s="5">
        <v>6</v>
      </c>
      <c r="H236" s="6" t="s">
        <v>37</v>
      </c>
      <c r="I236" s="2" t="s">
        <v>5</v>
      </c>
      <c r="J236" s="3">
        <v>155</v>
      </c>
      <c r="K236" s="3">
        <v>161</v>
      </c>
      <c r="L236" s="1379" t="s">
        <v>479</v>
      </c>
    </row>
    <row r="237" spans="1:12" s="25" customFormat="1" ht="19.5" customHeight="1" x14ac:dyDescent="0.3">
      <c r="A237" s="1400"/>
      <c r="B237" s="6"/>
      <c r="C237" s="2"/>
      <c r="D237" s="3"/>
      <c r="E237" s="3"/>
      <c r="F237" s="605"/>
      <c r="G237" s="1400"/>
      <c r="H237" s="6"/>
      <c r="I237" s="2"/>
      <c r="J237" s="3"/>
      <c r="K237" s="3"/>
      <c r="L237" s="1374"/>
    </row>
    <row r="238" spans="1:12" s="25" customFormat="1" x14ac:dyDescent="0.3">
      <c r="A238" s="5"/>
      <c r="B238" s="6"/>
      <c r="C238" s="2"/>
      <c r="D238" s="3"/>
      <c r="E238" s="3"/>
      <c r="F238" s="656"/>
      <c r="G238" s="5"/>
      <c r="H238" s="6"/>
      <c r="I238" s="2"/>
      <c r="J238" s="3"/>
      <c r="K238" s="3"/>
      <c r="L238" s="1374"/>
    </row>
    <row r="239" spans="1:12" s="25" customFormat="1" x14ac:dyDescent="0.3">
      <c r="A239" s="5"/>
      <c r="B239" s="6"/>
      <c r="C239" s="2" t="s">
        <v>128</v>
      </c>
      <c r="D239" s="3">
        <f>SUM(D231:D237)</f>
        <v>240.4</v>
      </c>
      <c r="E239" s="3">
        <f>SUM(E231:E237)</f>
        <v>647</v>
      </c>
      <c r="F239" s="658">
        <v>587.5</v>
      </c>
      <c r="G239" s="5"/>
      <c r="H239" s="6"/>
      <c r="I239" s="2" t="s">
        <v>128</v>
      </c>
      <c r="J239" s="3">
        <f>SUM(J231:J237)</f>
        <v>240.4</v>
      </c>
      <c r="K239" s="3">
        <f>SUM(K231:K237)</f>
        <v>647</v>
      </c>
      <c r="L239" s="1374"/>
    </row>
    <row r="240" spans="1:12" s="25" customFormat="1" ht="18.75" hidden="1" customHeight="1" x14ac:dyDescent="0.3">
      <c r="A240" s="5"/>
      <c r="B240" s="6"/>
      <c r="C240" s="2"/>
      <c r="D240" s="3">
        <f>SUM(D232:D238)</f>
        <v>210.4</v>
      </c>
      <c r="E240" s="3"/>
      <c r="F240" s="656"/>
      <c r="G240" s="5"/>
      <c r="H240" s="6"/>
      <c r="I240" s="2"/>
      <c r="J240" s="3"/>
      <c r="K240" s="3"/>
      <c r="L240" s="1374"/>
    </row>
    <row r="241" spans="1:12" s="25" customFormat="1" ht="18.75" hidden="1" customHeight="1" x14ac:dyDescent="0.3">
      <c r="A241" s="5">
        <v>1</v>
      </c>
      <c r="B241" s="6" t="s">
        <v>1</v>
      </c>
      <c r="C241" s="2" t="s">
        <v>5</v>
      </c>
      <c r="D241" s="3">
        <f>SUM(D234:D239)</f>
        <v>404.8</v>
      </c>
      <c r="E241" s="3">
        <v>86</v>
      </c>
      <c r="F241" s="656"/>
      <c r="G241" s="5">
        <v>1</v>
      </c>
      <c r="H241" s="6" t="s">
        <v>1</v>
      </c>
      <c r="I241" s="2" t="s">
        <v>5</v>
      </c>
      <c r="J241" s="3">
        <v>200</v>
      </c>
      <c r="K241" s="3">
        <v>86</v>
      </c>
      <c r="L241" s="1374"/>
    </row>
    <row r="242" spans="1:12" s="25" customFormat="1" ht="18.75" hidden="1" customHeight="1" x14ac:dyDescent="0.3">
      <c r="A242" s="5">
        <v>2</v>
      </c>
      <c r="B242" s="6" t="s">
        <v>238</v>
      </c>
      <c r="C242" s="2" t="s">
        <v>251</v>
      </c>
      <c r="D242" s="3">
        <f t="shared" ref="D242:D251" si="0">SUM(D234:D240)</f>
        <v>615.20000000000005</v>
      </c>
      <c r="E242" s="3">
        <v>114</v>
      </c>
      <c r="F242" s="656"/>
      <c r="G242" s="5">
        <v>2</v>
      </c>
      <c r="H242" s="6" t="s">
        <v>238</v>
      </c>
      <c r="I242" s="2" t="s">
        <v>251</v>
      </c>
      <c r="J242" s="3">
        <v>225</v>
      </c>
      <c r="K242" s="3">
        <v>114</v>
      </c>
      <c r="L242" s="1374"/>
    </row>
    <row r="243" spans="1:12" s="25" customFormat="1" ht="18.75" hidden="1" customHeight="1" x14ac:dyDescent="0.3">
      <c r="A243" s="5">
        <v>3</v>
      </c>
      <c r="B243" s="6" t="s">
        <v>93</v>
      </c>
      <c r="C243" s="2" t="s">
        <v>5</v>
      </c>
      <c r="D243" s="3">
        <f t="shared" si="0"/>
        <v>1014</v>
      </c>
      <c r="E243" s="3">
        <v>94.25</v>
      </c>
      <c r="F243" s="656"/>
      <c r="G243" s="5">
        <v>3</v>
      </c>
      <c r="H243" s="6" t="s">
        <v>93</v>
      </c>
      <c r="I243" s="2" t="s">
        <v>5</v>
      </c>
      <c r="J243" s="3">
        <v>135</v>
      </c>
      <c r="K243" s="3">
        <v>94.25</v>
      </c>
      <c r="L243" s="1374"/>
    </row>
    <row r="244" spans="1:12" s="25" customFormat="1" ht="18.75" hidden="1" customHeight="1" x14ac:dyDescent="0.3">
      <c r="A244" s="5">
        <v>4</v>
      </c>
      <c r="B244" s="6" t="s">
        <v>253</v>
      </c>
      <c r="C244" s="2" t="s">
        <v>218</v>
      </c>
      <c r="D244" s="3">
        <f t="shared" si="0"/>
        <v>1625.8</v>
      </c>
      <c r="E244" s="3">
        <v>146.4</v>
      </c>
      <c r="F244" s="656"/>
      <c r="G244" s="5">
        <v>4</v>
      </c>
      <c r="H244" s="6" t="s">
        <v>253</v>
      </c>
      <c r="I244" s="2" t="s">
        <v>218</v>
      </c>
      <c r="J244" s="3">
        <v>125</v>
      </c>
      <c r="K244" s="3">
        <v>146.4</v>
      </c>
      <c r="L244" s="1374"/>
    </row>
    <row r="245" spans="1:12" s="25" customFormat="1" ht="18.75" hidden="1" customHeight="1" x14ac:dyDescent="0.3">
      <c r="A245" s="5">
        <v>5</v>
      </c>
      <c r="B245" s="6" t="s">
        <v>255</v>
      </c>
      <c r="C245" s="2" t="s">
        <v>218</v>
      </c>
      <c r="D245" s="3">
        <f t="shared" si="0"/>
        <v>2484.8000000000002</v>
      </c>
      <c r="E245" s="3">
        <v>105.16</v>
      </c>
      <c r="F245" s="656"/>
      <c r="G245" s="5">
        <v>5</v>
      </c>
      <c r="H245" s="6" t="s">
        <v>255</v>
      </c>
      <c r="I245" s="2" t="s">
        <v>218</v>
      </c>
      <c r="J245" s="3">
        <v>80</v>
      </c>
      <c r="K245" s="3">
        <v>105.16</v>
      </c>
      <c r="L245" s="1374"/>
    </row>
    <row r="246" spans="1:12" s="25" customFormat="1" ht="18.75" hidden="1" customHeight="1" x14ac:dyDescent="0.3">
      <c r="A246" s="5">
        <v>6</v>
      </c>
      <c r="B246" s="6" t="s">
        <v>252</v>
      </c>
      <c r="C246" s="2" t="s">
        <v>251</v>
      </c>
      <c r="D246" s="3">
        <f t="shared" si="0"/>
        <v>4110.6000000000004</v>
      </c>
      <c r="E246" s="3">
        <v>142</v>
      </c>
      <c r="F246" s="656"/>
      <c r="G246" s="5">
        <v>6</v>
      </c>
      <c r="H246" s="6" t="s">
        <v>252</v>
      </c>
      <c r="I246" s="2" t="s">
        <v>251</v>
      </c>
      <c r="J246" s="3">
        <v>105</v>
      </c>
      <c r="K246" s="3">
        <v>142</v>
      </c>
      <c r="L246" s="1374"/>
    </row>
    <row r="247" spans="1:12" s="25" customFormat="1" ht="18.75" hidden="1" customHeight="1" x14ac:dyDescent="0.3">
      <c r="A247" s="5">
        <v>7</v>
      </c>
      <c r="B247" s="6" t="s">
        <v>254</v>
      </c>
      <c r="C247" s="2" t="s">
        <v>218</v>
      </c>
      <c r="D247" s="3">
        <f t="shared" si="0"/>
        <v>6595.4000000000005</v>
      </c>
      <c r="E247" s="3">
        <v>144</v>
      </c>
      <c r="F247" s="656"/>
      <c r="G247" s="5">
        <v>7</v>
      </c>
      <c r="H247" s="6" t="s">
        <v>254</v>
      </c>
      <c r="I247" s="2" t="s">
        <v>218</v>
      </c>
      <c r="J247" s="3">
        <v>120</v>
      </c>
      <c r="K247" s="3">
        <v>144</v>
      </c>
      <c r="L247" s="1374"/>
    </row>
    <row r="248" spans="1:12" s="25" customFormat="1" ht="18.75" hidden="1" customHeight="1" x14ac:dyDescent="0.3">
      <c r="A248" s="5">
        <v>8</v>
      </c>
      <c r="B248" s="6" t="s">
        <v>31</v>
      </c>
      <c r="C248" s="2" t="s">
        <v>5</v>
      </c>
      <c r="D248" s="3">
        <f t="shared" si="0"/>
        <v>10465.6</v>
      </c>
      <c r="E248" s="3">
        <v>88</v>
      </c>
      <c r="F248" s="656"/>
      <c r="G248" s="5">
        <v>8</v>
      </c>
      <c r="H248" s="6" t="s">
        <v>31</v>
      </c>
      <c r="I248" s="2" t="s">
        <v>5</v>
      </c>
      <c r="J248" s="3">
        <v>55</v>
      </c>
      <c r="K248" s="3">
        <v>88</v>
      </c>
      <c r="L248" s="1374"/>
    </row>
    <row r="249" spans="1:12" s="50" customFormat="1" ht="18.75" hidden="1" customHeight="1" x14ac:dyDescent="0.3">
      <c r="A249" s="1400"/>
      <c r="B249" s="1"/>
      <c r="C249" s="1400"/>
      <c r="D249" s="3">
        <f t="shared" si="0"/>
        <v>16850.600000000002</v>
      </c>
      <c r="E249" s="7"/>
      <c r="F249" s="657"/>
      <c r="G249" s="1400"/>
      <c r="H249" s="1"/>
      <c r="I249" s="1400"/>
      <c r="J249" s="7"/>
      <c r="K249" s="7"/>
      <c r="L249" s="1377"/>
    </row>
    <row r="250" spans="1:12" s="25" customFormat="1" ht="18.75" hidden="1" customHeight="1" x14ac:dyDescent="0.3">
      <c r="A250" s="5"/>
      <c r="B250" s="6"/>
      <c r="C250" s="2" t="s">
        <v>128</v>
      </c>
      <c r="D250" s="3">
        <f t="shared" si="0"/>
        <v>26911.4</v>
      </c>
      <c r="E250" s="3">
        <v>919.81</v>
      </c>
      <c r="F250" s="656"/>
      <c r="G250" s="5"/>
      <c r="H250" s="6"/>
      <c r="I250" s="2" t="s">
        <v>128</v>
      </c>
      <c r="J250" s="3">
        <v>1045</v>
      </c>
      <c r="K250" s="3">
        <v>919.81</v>
      </c>
      <c r="L250" s="1374"/>
    </row>
    <row r="251" spans="1:12" s="25" customFormat="1" ht="18.75" hidden="1" customHeight="1" x14ac:dyDescent="0.3">
      <c r="A251" s="5"/>
      <c r="B251" s="6"/>
      <c r="C251" s="2"/>
      <c r="D251" s="3">
        <f t="shared" si="0"/>
        <v>43146.8</v>
      </c>
      <c r="E251" s="3"/>
      <c r="F251" s="656"/>
      <c r="G251" s="5"/>
      <c r="H251" s="6"/>
      <c r="I251" s="2"/>
      <c r="J251" s="3"/>
      <c r="K251" s="3"/>
      <c r="L251" s="1374"/>
    </row>
    <row r="252" spans="1:12" s="25" customFormat="1" x14ac:dyDescent="0.3">
      <c r="A252" s="5"/>
      <c r="B252" s="6"/>
      <c r="C252" s="2"/>
      <c r="D252" s="3"/>
      <c r="E252" s="3"/>
      <c r="F252" s="678">
        <f>F239-E239</f>
        <v>-59.5</v>
      </c>
      <c r="G252" s="5"/>
      <c r="H252" s="6"/>
      <c r="I252" s="2"/>
      <c r="J252" s="3"/>
      <c r="K252" s="3"/>
      <c r="L252" s="1374"/>
    </row>
    <row r="253" spans="1:12" s="25" customFormat="1" x14ac:dyDescent="0.3">
      <c r="A253" s="5"/>
      <c r="B253" s="6"/>
      <c r="C253" s="2"/>
      <c r="D253" s="3"/>
      <c r="E253" s="3"/>
      <c r="F253" s="656"/>
      <c r="G253" s="5"/>
      <c r="H253" s="6"/>
      <c r="I253" s="2"/>
      <c r="J253" s="3"/>
      <c r="K253" s="3"/>
      <c r="L253" s="1374"/>
    </row>
    <row r="254" spans="1:12" s="25" customFormat="1" x14ac:dyDescent="0.3">
      <c r="A254" s="28" t="s">
        <v>124</v>
      </c>
      <c r="B254" s="3" t="s">
        <v>259</v>
      </c>
      <c r="C254" s="2" t="s">
        <v>125</v>
      </c>
      <c r="D254" s="3" t="s">
        <v>126</v>
      </c>
      <c r="E254" s="3" t="s">
        <v>127</v>
      </c>
      <c r="F254" s="656"/>
      <c r="G254" s="28" t="s">
        <v>124</v>
      </c>
      <c r="H254" s="3" t="s">
        <v>247</v>
      </c>
      <c r="I254" s="2" t="s">
        <v>125</v>
      </c>
      <c r="J254" s="3" t="s">
        <v>126</v>
      </c>
      <c r="K254" s="3" t="s">
        <v>127</v>
      </c>
      <c r="L254" s="1374"/>
    </row>
    <row r="255" spans="1:12" s="8" customFormat="1" x14ac:dyDescent="0.3">
      <c r="A255" s="5">
        <v>1</v>
      </c>
      <c r="B255" s="6" t="s">
        <v>10</v>
      </c>
      <c r="C255" s="2" t="s">
        <v>9</v>
      </c>
      <c r="D255" s="3">
        <v>70</v>
      </c>
      <c r="E255" s="3">
        <v>122</v>
      </c>
      <c r="F255" s="605">
        <v>122</v>
      </c>
      <c r="G255" s="5">
        <v>1</v>
      </c>
      <c r="H255" s="6" t="s">
        <v>10</v>
      </c>
      <c r="I255" s="2" t="s">
        <v>9</v>
      </c>
      <c r="J255" s="3">
        <v>70</v>
      </c>
      <c r="K255" s="3">
        <v>122</v>
      </c>
      <c r="L255" s="1379"/>
    </row>
    <row r="256" spans="1:12" s="25" customFormat="1" ht="19.5" customHeight="1" x14ac:dyDescent="0.3">
      <c r="A256" s="5">
        <v>2</v>
      </c>
      <c r="B256" s="6" t="s">
        <v>103</v>
      </c>
      <c r="C256" s="2" t="s">
        <v>104</v>
      </c>
      <c r="D256" s="3">
        <v>50</v>
      </c>
      <c r="E256" s="3">
        <v>220</v>
      </c>
      <c r="F256" s="490">
        <v>36</v>
      </c>
      <c r="G256" s="5">
        <v>2</v>
      </c>
      <c r="H256" s="6" t="s">
        <v>103</v>
      </c>
      <c r="I256" s="2" t="s">
        <v>104</v>
      </c>
      <c r="J256" s="3">
        <v>50</v>
      </c>
      <c r="K256" s="3">
        <v>220</v>
      </c>
      <c r="L256" s="1374"/>
    </row>
    <row r="257" spans="1:12" s="50" customFormat="1" x14ac:dyDescent="0.3">
      <c r="A257" s="5">
        <v>3</v>
      </c>
      <c r="B257" s="6" t="s">
        <v>260</v>
      </c>
      <c r="C257" s="2" t="s">
        <v>17</v>
      </c>
      <c r="D257" s="3">
        <v>20</v>
      </c>
      <c r="E257" s="3">
        <v>182.25</v>
      </c>
      <c r="F257" s="605"/>
      <c r="G257" s="5">
        <v>3</v>
      </c>
      <c r="H257" s="6" t="s">
        <v>260</v>
      </c>
      <c r="I257" s="2" t="s">
        <v>44</v>
      </c>
      <c r="J257" s="3">
        <v>25</v>
      </c>
      <c r="K257" s="3">
        <v>218.7</v>
      </c>
      <c r="L257" s="1377"/>
    </row>
    <row r="258" spans="1:12" s="25" customFormat="1" ht="19.5" customHeight="1" x14ac:dyDescent="0.3">
      <c r="A258" s="5">
        <v>4</v>
      </c>
      <c r="B258" s="6" t="s">
        <v>346</v>
      </c>
      <c r="C258" s="2" t="s">
        <v>14</v>
      </c>
      <c r="D258" s="3">
        <v>32</v>
      </c>
      <c r="E258" s="3">
        <v>6</v>
      </c>
      <c r="F258" s="677">
        <f>0.031*800</f>
        <v>24.8</v>
      </c>
      <c r="G258" s="5">
        <v>4</v>
      </c>
      <c r="H258" s="6" t="s">
        <v>346</v>
      </c>
      <c r="I258" s="2" t="s">
        <v>14</v>
      </c>
      <c r="J258" s="3">
        <v>32</v>
      </c>
      <c r="K258" s="3">
        <v>6</v>
      </c>
      <c r="L258" s="788"/>
    </row>
    <row r="259" spans="1:12" s="25" customFormat="1" ht="19.5" customHeight="1" x14ac:dyDescent="0.3">
      <c r="A259" s="5">
        <v>5</v>
      </c>
      <c r="B259" s="6" t="s">
        <v>144</v>
      </c>
      <c r="C259" s="2" t="s">
        <v>2</v>
      </c>
      <c r="D259" s="3">
        <v>18</v>
      </c>
      <c r="E259" s="3">
        <v>88</v>
      </c>
      <c r="F259" s="656"/>
      <c r="G259" s="5">
        <v>5</v>
      </c>
      <c r="H259" s="6" t="s">
        <v>144</v>
      </c>
      <c r="I259" s="2" t="s">
        <v>2</v>
      </c>
      <c r="J259" s="3">
        <v>18</v>
      </c>
      <c r="K259" s="3">
        <v>88</v>
      </c>
      <c r="L259" s="1374"/>
    </row>
    <row r="260" spans="1:12" s="50" customFormat="1" x14ac:dyDescent="0.3">
      <c r="A260" s="5">
        <v>6</v>
      </c>
      <c r="B260" s="6" t="s">
        <v>107</v>
      </c>
      <c r="C260" s="2" t="s">
        <v>14</v>
      </c>
      <c r="D260" s="3">
        <v>3.4</v>
      </c>
      <c r="E260" s="3">
        <v>93.2</v>
      </c>
      <c r="F260" s="605"/>
      <c r="G260" s="5">
        <v>6</v>
      </c>
      <c r="H260" s="6" t="s">
        <v>107</v>
      </c>
      <c r="I260" s="2" t="s">
        <v>14</v>
      </c>
      <c r="J260" s="3">
        <v>3.4</v>
      </c>
      <c r="K260" s="3">
        <v>93.2</v>
      </c>
      <c r="L260" s="1379"/>
    </row>
    <row r="261" spans="1:12" s="25" customFormat="1" ht="19.5" customHeight="1" x14ac:dyDescent="0.3">
      <c r="A261" s="5">
        <v>7</v>
      </c>
      <c r="B261" s="6" t="s">
        <v>108</v>
      </c>
      <c r="C261" s="2" t="s">
        <v>65</v>
      </c>
      <c r="D261" s="3">
        <v>1.2</v>
      </c>
      <c r="E261" s="3">
        <v>21.5</v>
      </c>
      <c r="F261" s="656"/>
      <c r="G261" s="5">
        <v>7</v>
      </c>
      <c r="H261" s="6" t="s">
        <v>108</v>
      </c>
      <c r="I261" s="2" t="s">
        <v>65</v>
      </c>
      <c r="J261" s="3">
        <v>1.2</v>
      </c>
      <c r="K261" s="3">
        <v>21.5</v>
      </c>
      <c r="L261" s="1374"/>
    </row>
    <row r="262" spans="1:12" s="25" customFormat="1" x14ac:dyDescent="0.3">
      <c r="A262" s="1400"/>
      <c r="B262" s="6"/>
      <c r="C262" s="2"/>
      <c r="D262" s="3"/>
      <c r="E262" s="3"/>
      <c r="F262" s="656"/>
      <c r="G262" s="1400"/>
      <c r="H262" s="6"/>
      <c r="I262" s="2"/>
      <c r="J262" s="3"/>
      <c r="K262" s="3"/>
      <c r="L262" s="1374"/>
    </row>
    <row r="263" spans="1:12" s="50" customFormat="1" x14ac:dyDescent="0.3">
      <c r="A263" s="5"/>
      <c r="B263" s="6"/>
      <c r="C263" s="2"/>
      <c r="D263" s="3"/>
      <c r="E263" s="3"/>
      <c r="F263" s="657"/>
      <c r="G263" s="5"/>
      <c r="H263" s="6"/>
      <c r="I263" s="2"/>
      <c r="J263" s="3"/>
      <c r="K263" s="3"/>
      <c r="L263" s="1377"/>
    </row>
    <row r="264" spans="1:12" s="25" customFormat="1" x14ac:dyDescent="0.3">
      <c r="A264" s="1400"/>
      <c r="B264" s="6"/>
      <c r="C264" s="2" t="s">
        <v>128</v>
      </c>
      <c r="D264" s="3">
        <f>SUM(D255:D263)</f>
        <v>194.6</v>
      </c>
      <c r="E264" s="3">
        <f>SUM(E255:E263)</f>
        <v>732.95</v>
      </c>
      <c r="F264" s="658">
        <v>822.5</v>
      </c>
      <c r="G264" s="1400"/>
      <c r="H264" s="6"/>
      <c r="I264" s="2" t="s">
        <v>128</v>
      </c>
      <c r="J264" s="3">
        <f>SUM(J255:J263)</f>
        <v>199.6</v>
      </c>
      <c r="K264" s="3">
        <f>SUM(K255:K263)</f>
        <v>769.40000000000009</v>
      </c>
      <c r="L264" s="1374"/>
    </row>
    <row r="265" spans="1:12" s="25" customFormat="1" x14ac:dyDescent="0.3">
      <c r="A265" s="5"/>
      <c r="B265" s="6"/>
      <c r="C265" s="2"/>
      <c r="D265" s="3"/>
      <c r="E265" s="3"/>
      <c r="F265" s="678">
        <f>F264-E264</f>
        <v>89.549999999999955</v>
      </c>
      <c r="G265" s="5"/>
      <c r="H265" s="6"/>
      <c r="I265" s="2"/>
      <c r="J265" s="3"/>
      <c r="K265" s="3"/>
      <c r="L265" s="1374"/>
    </row>
    <row r="266" spans="1:12" s="25" customFormat="1" x14ac:dyDescent="0.3">
      <c r="A266" s="5"/>
      <c r="B266" s="6"/>
      <c r="C266" s="2"/>
      <c r="D266" s="3"/>
      <c r="E266" s="3"/>
      <c r="F266" s="656"/>
      <c r="G266" s="5"/>
      <c r="H266" s="6"/>
      <c r="I266" s="2"/>
      <c r="J266" s="3"/>
      <c r="K266" s="3"/>
      <c r="L266" s="1374"/>
    </row>
    <row r="267" spans="1:12" s="25" customFormat="1" x14ac:dyDescent="0.3">
      <c r="A267" s="1400"/>
      <c r="B267" s="6"/>
      <c r="C267" s="2" t="s">
        <v>136</v>
      </c>
      <c r="D267" s="3">
        <f>+D264+D239</f>
        <v>435</v>
      </c>
      <c r="E267" s="3">
        <f>+E264+E239</f>
        <v>1379.95</v>
      </c>
      <c r="F267" s="659"/>
      <c r="G267" s="3"/>
      <c r="H267" s="3"/>
      <c r="I267" s="3" t="s">
        <v>136</v>
      </c>
      <c r="J267" s="3">
        <f>+J264+J239</f>
        <v>440</v>
      </c>
      <c r="K267" s="3">
        <f>+K264+K239</f>
        <v>1416.4</v>
      </c>
      <c r="L267" s="1374"/>
    </row>
    <row r="268" spans="1:12" s="25" customFormat="1" x14ac:dyDescent="0.3">
      <c r="A268" s="1405"/>
      <c r="B268" s="36"/>
      <c r="C268" s="462"/>
      <c r="D268" s="463"/>
      <c r="E268" s="463"/>
      <c r="F268" s="659"/>
      <c r="G268" s="1410"/>
      <c r="H268" s="463"/>
      <c r="I268" s="463"/>
      <c r="J268" s="463"/>
      <c r="K268" s="463"/>
      <c r="L268" s="1374"/>
    </row>
    <row r="269" spans="1:12" s="25" customFormat="1" x14ac:dyDescent="0.3">
      <c r="A269" s="1405"/>
      <c r="B269" s="461"/>
      <c r="C269" s="461"/>
      <c r="D269" s="461"/>
      <c r="E269" s="660"/>
      <c r="F269" s="660"/>
      <c r="G269" s="1413"/>
      <c r="H269" s="660"/>
      <c r="I269" s="463"/>
      <c r="J269" s="463"/>
      <c r="K269" s="463"/>
      <c r="L269" s="1374"/>
    </row>
    <row r="270" spans="1:12" s="25" customFormat="1" x14ac:dyDescent="0.3">
      <c r="A270" s="1405"/>
      <c r="B270" s="36"/>
      <c r="C270" s="462"/>
      <c r="D270" s="463"/>
      <c r="E270" s="463"/>
      <c r="F270" s="659"/>
      <c r="G270" s="1413"/>
      <c r="H270" s="463"/>
      <c r="I270" s="463"/>
      <c r="J270" s="463"/>
      <c r="K270" s="463"/>
      <c r="L270" s="1374"/>
    </row>
    <row r="271" spans="1:12" s="25" customFormat="1" ht="18.75" customHeight="1" x14ac:dyDescent="0.3">
      <c r="A271" s="1403"/>
      <c r="B271" s="37" t="s">
        <v>130</v>
      </c>
      <c r="D271" s="94" t="s">
        <v>131</v>
      </c>
      <c r="E271" s="20"/>
      <c r="F271" s="606"/>
      <c r="G271" s="1403"/>
      <c r="H271" s="37" t="s">
        <v>130</v>
      </c>
      <c r="J271" s="94" t="s">
        <v>131</v>
      </c>
      <c r="K271" s="20"/>
      <c r="L271" s="1374"/>
    </row>
    <row r="272" spans="1:12" s="25" customFormat="1" ht="51.75" customHeight="1" x14ac:dyDescent="0.3">
      <c r="A272" s="1403"/>
      <c r="B272" s="38" t="s">
        <v>132</v>
      </c>
      <c r="D272" s="38" t="s">
        <v>140</v>
      </c>
      <c r="E272" s="39"/>
      <c r="F272" s="606"/>
      <c r="G272" s="1403"/>
      <c r="H272" s="38" t="s">
        <v>139</v>
      </c>
      <c r="J272" s="38" t="s">
        <v>140</v>
      </c>
      <c r="K272" s="39"/>
      <c r="L272" s="1374"/>
    </row>
    <row r="273" spans="1:12" s="25" customFormat="1" ht="23.25" customHeight="1" x14ac:dyDescent="0.3">
      <c r="A273" s="1403"/>
      <c r="B273" s="38"/>
      <c r="D273" s="38"/>
      <c r="E273" s="39"/>
      <c r="F273" s="606"/>
      <c r="G273" s="1403"/>
      <c r="H273" s="38"/>
      <c r="J273" s="38"/>
      <c r="K273" s="39"/>
      <c r="L273" s="1374"/>
    </row>
    <row r="274" spans="1:12" s="25" customFormat="1" ht="23.25" customHeight="1" x14ac:dyDescent="0.3">
      <c r="A274" s="1402"/>
      <c r="B274" s="254"/>
      <c r="C274" s="96"/>
      <c r="D274" s="254"/>
      <c r="E274" s="255"/>
      <c r="F274" s="871"/>
      <c r="G274" s="1417"/>
      <c r="H274" s="96"/>
      <c r="I274" s="254"/>
      <c r="J274" s="255"/>
      <c r="K274" s="254"/>
      <c r="L274" s="1374"/>
    </row>
    <row r="275" spans="1:12" s="25" customFormat="1" ht="24.75" customHeight="1" x14ac:dyDescent="0.3">
      <c r="A275" s="1403"/>
      <c r="B275" s="38"/>
      <c r="D275" s="38"/>
      <c r="E275" s="39"/>
      <c r="F275" s="606"/>
      <c r="G275" s="1403"/>
      <c r="H275" s="38"/>
      <c r="J275" s="38"/>
      <c r="K275" s="39"/>
      <c r="L275" s="1374"/>
    </row>
    <row r="276" spans="1:12" s="25" customFormat="1" ht="18.75" customHeight="1" x14ac:dyDescent="0.3">
      <c r="A276" s="1406" t="s">
        <v>115</v>
      </c>
      <c r="B276" s="22"/>
      <c r="C276" s="20"/>
      <c r="D276" s="20"/>
      <c r="E276" s="20"/>
      <c r="F276" s="656"/>
      <c r="G276" s="1406" t="s">
        <v>115</v>
      </c>
      <c r="H276" s="20"/>
      <c r="I276" s="20"/>
      <c r="J276" s="20"/>
      <c r="K276" s="20"/>
      <c r="L276" s="1374"/>
    </row>
    <row r="277" spans="1:12" s="25" customFormat="1" ht="18.75" customHeight="1" x14ac:dyDescent="0.3">
      <c r="A277" s="1406" t="s">
        <v>137</v>
      </c>
      <c r="B277" s="22"/>
      <c r="C277" s="20"/>
      <c r="D277" s="20"/>
      <c r="E277" s="20"/>
      <c r="F277" s="606"/>
      <c r="G277" s="1406" t="s">
        <v>138</v>
      </c>
      <c r="H277" s="20"/>
      <c r="I277" s="20"/>
      <c r="J277" s="20"/>
      <c r="K277" s="20"/>
      <c r="L277" s="1374"/>
    </row>
    <row r="278" spans="1:12" s="25" customFormat="1" ht="18.75" customHeight="1" x14ac:dyDescent="0.3">
      <c r="A278" s="1403"/>
      <c r="B278" s="20"/>
      <c r="C278" s="20"/>
      <c r="D278" s="20"/>
      <c r="E278" s="20"/>
      <c r="F278" s="606"/>
      <c r="G278" s="1403"/>
      <c r="H278" s="20"/>
      <c r="I278" s="20"/>
      <c r="J278" s="20"/>
      <c r="K278" s="20"/>
      <c r="L278" s="1374"/>
    </row>
    <row r="279" spans="1:12" s="25" customFormat="1" ht="18.75" customHeight="1" x14ac:dyDescent="0.3">
      <c r="A279" s="1403"/>
      <c r="B279" s="20"/>
      <c r="C279" s="20"/>
      <c r="E279" s="603" t="s">
        <v>116</v>
      </c>
      <c r="F279" s="606"/>
      <c r="G279" s="1403"/>
      <c r="H279" s="20"/>
      <c r="I279" s="20"/>
      <c r="K279" s="603" t="s">
        <v>116</v>
      </c>
      <c r="L279" s="1380"/>
    </row>
    <row r="280" spans="1:12" s="25" customFormat="1" ht="18.75" customHeight="1" x14ac:dyDescent="0.3">
      <c r="A280" s="1403"/>
      <c r="B280" s="20"/>
      <c r="C280" s="20"/>
      <c r="E280" s="603" t="s">
        <v>134</v>
      </c>
      <c r="F280" s="606"/>
      <c r="G280" s="1403"/>
      <c r="H280" s="20"/>
      <c r="I280" s="20"/>
      <c r="K280" s="603" t="s">
        <v>134</v>
      </c>
      <c r="L280" s="1380"/>
    </row>
    <row r="281" spans="1:12" s="25" customFormat="1" ht="18.75" customHeight="1" x14ac:dyDescent="0.3">
      <c r="A281" s="1403"/>
      <c r="B281" s="20"/>
      <c r="C281" s="20"/>
      <c r="E281" s="603" t="s">
        <v>117</v>
      </c>
      <c r="F281" s="606"/>
      <c r="G281" s="1403"/>
      <c r="H281" s="20"/>
      <c r="I281" s="20"/>
      <c r="K281" s="603" t="s">
        <v>117</v>
      </c>
      <c r="L281" s="1380"/>
    </row>
    <row r="282" spans="1:12" s="25" customFormat="1" ht="18.75" customHeight="1" x14ac:dyDescent="0.3">
      <c r="A282" s="1403"/>
      <c r="B282" s="20"/>
      <c r="C282" s="20"/>
      <c r="E282" s="603" t="s">
        <v>417</v>
      </c>
      <c r="F282" s="606"/>
      <c r="G282" s="1403"/>
      <c r="H282" s="20"/>
      <c r="I282" s="20"/>
      <c r="K282" s="603" t="s">
        <v>417</v>
      </c>
      <c r="L282" s="1380"/>
    </row>
    <row r="283" spans="1:12" s="25" customFormat="1" ht="18.75" customHeight="1" x14ac:dyDescent="0.3">
      <c r="A283" s="1403"/>
      <c r="B283" s="20"/>
      <c r="C283" s="20"/>
      <c r="D283" s="20"/>
      <c r="E283" s="20"/>
      <c r="F283" s="656"/>
      <c r="G283" s="1403"/>
      <c r="H283" s="20"/>
      <c r="I283" s="20"/>
      <c r="J283" s="20"/>
      <c r="K283" s="20"/>
      <c r="L283" s="1374"/>
    </row>
    <row r="284" spans="1:12" s="25" customFormat="1" ht="18.75" customHeight="1" x14ac:dyDescent="0.3">
      <c r="A284" s="1403"/>
      <c r="B284" s="20"/>
      <c r="C284" s="20"/>
      <c r="D284" s="20"/>
      <c r="E284" s="20"/>
      <c r="F284" s="656"/>
      <c r="G284" s="1403"/>
      <c r="H284" s="20"/>
      <c r="I284" s="20"/>
      <c r="J284" s="20"/>
      <c r="K284" s="20"/>
      <c r="L284" s="1374"/>
    </row>
    <row r="285" spans="1:12" s="25" customFormat="1" ht="18.75" customHeight="1" x14ac:dyDescent="0.3">
      <c r="A285" s="1403"/>
      <c r="B285" s="20"/>
      <c r="C285" s="20"/>
      <c r="D285" s="20"/>
      <c r="E285" s="20"/>
      <c r="F285" s="656"/>
      <c r="G285" s="1403"/>
      <c r="H285" s="20"/>
      <c r="I285" s="20"/>
      <c r="J285" s="20"/>
      <c r="K285" s="20"/>
      <c r="L285" s="1374"/>
    </row>
    <row r="286" spans="1:12" s="25" customFormat="1" ht="18.75" customHeight="1" x14ac:dyDescent="0.3">
      <c r="A286" s="1403"/>
      <c r="B286" s="1612" t="s">
        <v>119</v>
      </c>
      <c r="C286" s="1612"/>
      <c r="D286" s="1612"/>
      <c r="E286" s="26"/>
      <c r="F286" s="606"/>
      <c r="G286" s="1403"/>
      <c r="H286" s="1612" t="s">
        <v>119</v>
      </c>
      <c r="I286" s="1612"/>
      <c r="J286" s="1612"/>
      <c r="K286" s="26"/>
      <c r="L286" s="1374"/>
    </row>
    <row r="287" spans="1:12" s="25" customFormat="1" ht="18.75" customHeight="1" x14ac:dyDescent="0.3">
      <c r="A287" s="1403"/>
      <c r="B287" s="1610">
        <v>45608</v>
      </c>
      <c r="C287" s="1610"/>
      <c r="D287" s="1610"/>
      <c r="E287" s="27"/>
      <c r="F287" s="606"/>
      <c r="G287" s="1403"/>
      <c r="H287" s="1610">
        <f>B287</f>
        <v>45608</v>
      </c>
      <c r="I287" s="1610"/>
      <c r="J287" s="1610"/>
      <c r="K287" s="27"/>
      <c r="L287" s="1374"/>
    </row>
    <row r="288" spans="1:12" s="25" customFormat="1" ht="18.75" customHeight="1" x14ac:dyDescent="0.3">
      <c r="A288" s="1403"/>
      <c r="B288" s="20"/>
      <c r="C288" s="20"/>
      <c r="D288" s="20"/>
      <c r="E288" s="27"/>
      <c r="F288" s="606"/>
      <c r="G288" s="1403"/>
      <c r="H288" s="20"/>
      <c r="I288" s="20"/>
      <c r="J288" s="20"/>
      <c r="K288" s="27"/>
      <c r="L288" s="1374"/>
    </row>
    <row r="289" spans="1:12" s="25" customFormat="1" ht="18.75" customHeight="1" x14ac:dyDescent="0.3">
      <c r="A289" s="1403"/>
      <c r="B289" s="1401"/>
      <c r="C289" s="20"/>
      <c r="D289" s="20"/>
      <c r="E289" s="27"/>
      <c r="F289" s="606"/>
      <c r="G289" s="1403"/>
      <c r="H289" s="1401"/>
      <c r="I289" s="20"/>
      <c r="J289" s="20"/>
      <c r="K289" s="27"/>
      <c r="L289" s="1374"/>
    </row>
    <row r="290" spans="1:12" s="25" customFormat="1" ht="18.75" customHeight="1" x14ac:dyDescent="0.3">
      <c r="A290" s="1404" t="s">
        <v>120</v>
      </c>
      <c r="B290" s="29" t="s">
        <v>121</v>
      </c>
      <c r="C290" s="1611" t="s">
        <v>122</v>
      </c>
      <c r="D290" s="1611"/>
      <c r="E290" s="1611"/>
      <c r="F290" s="606"/>
      <c r="G290" s="1404" t="s">
        <v>120</v>
      </c>
      <c r="H290" s="29" t="s">
        <v>121</v>
      </c>
      <c r="I290" s="1611" t="s">
        <v>123</v>
      </c>
      <c r="J290" s="1611"/>
      <c r="K290" s="1611"/>
      <c r="L290" s="1374"/>
    </row>
    <row r="291" spans="1:12" s="25" customFormat="1" ht="18.75" customHeight="1" x14ac:dyDescent="0.3">
      <c r="A291" s="1404" t="s">
        <v>124</v>
      </c>
      <c r="B291" s="28" t="s">
        <v>265</v>
      </c>
      <c r="C291" s="29" t="s">
        <v>125</v>
      </c>
      <c r="D291" s="1400" t="s">
        <v>126</v>
      </c>
      <c r="E291" s="1400" t="s">
        <v>127</v>
      </c>
      <c r="F291" s="606"/>
      <c r="G291" s="1404" t="s">
        <v>124</v>
      </c>
      <c r="H291" s="28" t="s">
        <v>265</v>
      </c>
      <c r="I291" s="29" t="s">
        <v>125</v>
      </c>
      <c r="J291" s="1400" t="s">
        <v>126</v>
      </c>
      <c r="K291" s="1400" t="s">
        <v>127</v>
      </c>
      <c r="L291" s="1374"/>
    </row>
    <row r="292" spans="1:12" s="4" customFormat="1" ht="18.75" customHeight="1" x14ac:dyDescent="0.3">
      <c r="A292" s="1404">
        <v>1</v>
      </c>
      <c r="B292" s="6" t="s">
        <v>94</v>
      </c>
      <c r="C292" s="2" t="s">
        <v>5</v>
      </c>
      <c r="D292" s="3">
        <v>60</v>
      </c>
      <c r="E292" s="3">
        <v>125</v>
      </c>
      <c r="F292" s="680"/>
      <c r="G292" s="1404">
        <v>1</v>
      </c>
      <c r="H292" s="6" t="s">
        <v>94</v>
      </c>
      <c r="I292" s="2" t="s">
        <v>5</v>
      </c>
      <c r="J292" s="3">
        <v>60</v>
      </c>
      <c r="K292" s="3">
        <v>125</v>
      </c>
      <c r="L292" s="1375"/>
    </row>
    <row r="293" spans="1:12" s="50" customFormat="1" x14ac:dyDescent="0.3">
      <c r="A293" s="5">
        <v>2</v>
      </c>
      <c r="B293" s="6" t="s">
        <v>43</v>
      </c>
      <c r="C293" s="2" t="s">
        <v>17</v>
      </c>
      <c r="D293" s="3">
        <v>40</v>
      </c>
      <c r="E293" s="3">
        <v>242.70999999999998</v>
      </c>
      <c r="F293" s="606"/>
      <c r="G293" s="5">
        <v>2</v>
      </c>
      <c r="H293" s="6" t="s">
        <v>43</v>
      </c>
      <c r="I293" s="2" t="s">
        <v>44</v>
      </c>
      <c r="J293" s="3">
        <v>50</v>
      </c>
      <c r="K293" s="3">
        <v>298.71999999999997</v>
      </c>
      <c r="L293" s="786"/>
    </row>
    <row r="294" spans="1:12" s="50" customFormat="1" x14ac:dyDescent="0.3">
      <c r="A294" s="1404">
        <v>3</v>
      </c>
      <c r="B294" s="6" t="s">
        <v>107</v>
      </c>
      <c r="C294" s="2" t="s">
        <v>14</v>
      </c>
      <c r="D294" s="3">
        <v>3.4</v>
      </c>
      <c r="E294" s="3">
        <v>93.2</v>
      </c>
      <c r="F294" s="605"/>
      <c r="G294" s="1404">
        <v>3</v>
      </c>
      <c r="H294" s="6" t="s">
        <v>107</v>
      </c>
      <c r="I294" s="2" t="s">
        <v>14</v>
      </c>
      <c r="J294" s="3">
        <v>3.4</v>
      </c>
      <c r="K294" s="3">
        <v>93.2</v>
      </c>
      <c r="L294" s="1379"/>
    </row>
    <row r="295" spans="1:12" s="25" customFormat="1" x14ac:dyDescent="0.3">
      <c r="A295" s="5">
        <v>4</v>
      </c>
      <c r="B295" s="6" t="s">
        <v>114</v>
      </c>
      <c r="C295" s="2" t="s">
        <v>2</v>
      </c>
      <c r="D295" s="3">
        <v>6</v>
      </c>
      <c r="E295" s="3">
        <v>28</v>
      </c>
      <c r="F295" s="606"/>
      <c r="G295" s="5">
        <v>4</v>
      </c>
      <c r="H295" s="6" t="s">
        <v>114</v>
      </c>
      <c r="I295" s="2" t="s">
        <v>2</v>
      </c>
      <c r="J295" s="3">
        <v>6</v>
      </c>
      <c r="K295" s="3">
        <v>28</v>
      </c>
      <c r="L295" s="1374"/>
    </row>
    <row r="296" spans="1:12" s="25" customFormat="1" x14ac:dyDescent="0.3">
      <c r="A296" s="1404">
        <v>5</v>
      </c>
      <c r="B296" s="6" t="s">
        <v>93</v>
      </c>
      <c r="C296" s="2" t="s">
        <v>2</v>
      </c>
      <c r="D296" s="3">
        <v>60</v>
      </c>
      <c r="E296" s="3">
        <v>92</v>
      </c>
      <c r="F296" s="606"/>
      <c r="G296" s="1404">
        <v>5</v>
      </c>
      <c r="H296" s="6" t="s">
        <v>93</v>
      </c>
      <c r="I296" s="2" t="s">
        <v>2</v>
      </c>
      <c r="J296" s="3">
        <v>60</v>
      </c>
      <c r="K296" s="3">
        <v>92</v>
      </c>
      <c r="L296" s="1374"/>
    </row>
    <row r="297" spans="1:12" s="25" customFormat="1" ht="19.5" customHeight="1" x14ac:dyDescent="0.3">
      <c r="A297" s="5">
        <v>6</v>
      </c>
      <c r="B297" s="6" t="s">
        <v>80</v>
      </c>
      <c r="C297" s="2" t="s">
        <v>5</v>
      </c>
      <c r="D297" s="3">
        <v>30</v>
      </c>
      <c r="E297" s="3">
        <v>124.6</v>
      </c>
      <c r="F297" s="606"/>
      <c r="G297" s="5">
        <v>6</v>
      </c>
      <c r="H297" s="6" t="s">
        <v>80</v>
      </c>
      <c r="I297" s="2" t="s">
        <v>5</v>
      </c>
      <c r="J297" s="3">
        <v>30</v>
      </c>
      <c r="K297" s="3">
        <v>124.6</v>
      </c>
      <c r="L297" s="788"/>
    </row>
    <row r="298" spans="1:12" s="25" customFormat="1" ht="19.5" customHeight="1" x14ac:dyDescent="0.3">
      <c r="A298" s="1404"/>
      <c r="B298" s="6"/>
      <c r="C298" s="2"/>
      <c r="D298" s="3"/>
      <c r="E298" s="3"/>
      <c r="F298" s="490"/>
      <c r="G298" s="1404"/>
      <c r="H298" s="6"/>
      <c r="I298" s="2"/>
      <c r="J298" s="3"/>
      <c r="K298" s="3"/>
      <c r="L298" s="1374"/>
    </row>
    <row r="299" spans="1:12" s="25" customFormat="1" ht="19.5" customHeight="1" x14ac:dyDescent="0.3">
      <c r="A299" s="1404"/>
      <c r="B299" s="6"/>
      <c r="C299" s="2"/>
      <c r="D299" s="3"/>
      <c r="E299" s="3"/>
      <c r="F299" s="490"/>
      <c r="G299" s="1404"/>
      <c r="H299" s="6"/>
      <c r="I299" s="2"/>
      <c r="J299" s="3"/>
      <c r="K299" s="3"/>
      <c r="L299" s="1374"/>
    </row>
    <row r="300" spans="1:12" s="25" customFormat="1" x14ac:dyDescent="0.3">
      <c r="A300" s="1404"/>
      <c r="B300" s="6"/>
      <c r="C300" s="2" t="s">
        <v>128</v>
      </c>
      <c r="D300" s="3">
        <f>SUM(D292:D299)</f>
        <v>199.4</v>
      </c>
      <c r="E300" s="3">
        <f>SUM(E292:E299)</f>
        <v>705.51</v>
      </c>
      <c r="F300" s="656"/>
      <c r="G300" s="1404"/>
      <c r="H300" s="6"/>
      <c r="I300" s="2" t="s">
        <v>128</v>
      </c>
      <c r="J300" s="3">
        <f>SUM(J292:J299)</f>
        <v>209.4</v>
      </c>
      <c r="K300" s="3">
        <f>SUM(K292:K299)</f>
        <v>761.52</v>
      </c>
      <c r="L300" s="1374"/>
    </row>
    <row r="301" spans="1:12" s="25" customFormat="1" x14ac:dyDescent="0.3">
      <c r="A301" s="1404"/>
      <c r="B301" s="6"/>
      <c r="C301" s="2"/>
      <c r="D301" s="3"/>
      <c r="E301" s="3"/>
      <c r="F301" s="656"/>
      <c r="G301" s="1404"/>
      <c r="H301" s="6"/>
      <c r="I301" s="2"/>
      <c r="J301" s="3"/>
      <c r="K301" s="3"/>
      <c r="L301" s="1374"/>
    </row>
    <row r="302" spans="1:12" s="25" customFormat="1" x14ac:dyDescent="0.3">
      <c r="A302" s="1404" t="s">
        <v>124</v>
      </c>
      <c r="B302" s="3" t="s">
        <v>259</v>
      </c>
      <c r="C302" s="2" t="s">
        <v>125</v>
      </c>
      <c r="D302" s="3" t="s">
        <v>126</v>
      </c>
      <c r="E302" s="3" t="s">
        <v>127</v>
      </c>
      <c r="F302" s="656"/>
      <c r="G302" s="1404" t="s">
        <v>124</v>
      </c>
      <c r="H302" s="3" t="s">
        <v>247</v>
      </c>
      <c r="I302" s="2" t="s">
        <v>125</v>
      </c>
      <c r="J302" s="3" t="s">
        <v>126</v>
      </c>
      <c r="K302" s="3" t="s">
        <v>127</v>
      </c>
      <c r="L302" s="1374"/>
    </row>
    <row r="303" spans="1:12" s="50" customFormat="1" ht="18.75" customHeight="1" x14ac:dyDescent="0.3">
      <c r="A303" s="1400">
        <v>1</v>
      </c>
      <c r="B303" s="6" t="s">
        <v>266</v>
      </c>
      <c r="C303" s="2" t="s">
        <v>9</v>
      </c>
      <c r="D303" s="3">
        <v>70</v>
      </c>
      <c r="E303" s="3">
        <v>235.98</v>
      </c>
      <c r="F303" s="656"/>
      <c r="G303" s="1400">
        <v>1</v>
      </c>
      <c r="H303" s="6" t="s">
        <v>266</v>
      </c>
      <c r="I303" s="2" t="s">
        <v>9</v>
      </c>
      <c r="J303" s="3">
        <v>70</v>
      </c>
      <c r="K303" s="3">
        <v>235.98</v>
      </c>
      <c r="L303" s="1377"/>
    </row>
    <row r="304" spans="1:12" s="4" customFormat="1" ht="18.75" customHeight="1" x14ac:dyDescent="0.3">
      <c r="A304" s="1404">
        <v>2</v>
      </c>
      <c r="B304" s="6" t="s">
        <v>83</v>
      </c>
      <c r="C304" s="2" t="s">
        <v>86</v>
      </c>
      <c r="D304" s="3">
        <v>90</v>
      </c>
      <c r="E304" s="3">
        <v>302.39999999999998</v>
      </c>
      <c r="F304" s="680"/>
      <c r="G304" s="1404">
        <v>2</v>
      </c>
      <c r="H304" s="6" t="s">
        <v>83</v>
      </c>
      <c r="I304" s="2" t="s">
        <v>85</v>
      </c>
      <c r="J304" s="3">
        <v>110</v>
      </c>
      <c r="K304" s="3">
        <v>500.08</v>
      </c>
      <c r="L304" s="1375"/>
    </row>
    <row r="305" spans="1:12" s="25" customFormat="1" ht="19.5" customHeight="1" x14ac:dyDescent="0.3">
      <c r="A305" s="5">
        <v>3</v>
      </c>
      <c r="B305" s="6" t="s">
        <v>346</v>
      </c>
      <c r="C305" s="2" t="s">
        <v>14</v>
      </c>
      <c r="D305" s="3">
        <v>32</v>
      </c>
      <c r="E305" s="3">
        <v>6</v>
      </c>
      <c r="F305" s="677"/>
      <c r="G305" s="5">
        <v>3</v>
      </c>
      <c r="H305" s="6" t="s">
        <v>346</v>
      </c>
      <c r="I305" s="2" t="s">
        <v>14</v>
      </c>
      <c r="J305" s="3">
        <v>32</v>
      </c>
      <c r="K305" s="3">
        <v>6</v>
      </c>
      <c r="L305" s="788"/>
    </row>
    <row r="306" spans="1:12" s="25" customFormat="1" ht="19.5" customHeight="1" x14ac:dyDescent="0.3">
      <c r="A306" s="1404">
        <v>4</v>
      </c>
      <c r="B306" s="6" t="s">
        <v>113</v>
      </c>
      <c r="C306" s="2" t="s">
        <v>2</v>
      </c>
      <c r="D306" s="3">
        <v>15</v>
      </c>
      <c r="E306" s="3">
        <v>94.2</v>
      </c>
      <c r="F306" s="656"/>
      <c r="G306" s="1404">
        <v>4</v>
      </c>
      <c r="H306" s="6" t="s">
        <v>113</v>
      </c>
      <c r="I306" s="2" t="s">
        <v>2</v>
      </c>
      <c r="J306" s="3">
        <v>15</v>
      </c>
      <c r="K306" s="3">
        <v>94.2</v>
      </c>
      <c r="L306" s="1374"/>
    </row>
    <row r="307" spans="1:12" s="50" customFormat="1" x14ac:dyDescent="0.3">
      <c r="A307" s="5">
        <v>5</v>
      </c>
      <c r="B307" s="6" t="s">
        <v>107</v>
      </c>
      <c r="C307" s="2" t="s">
        <v>14</v>
      </c>
      <c r="D307" s="3">
        <v>3.4</v>
      </c>
      <c r="E307" s="3">
        <v>93.2</v>
      </c>
      <c r="F307" s="605"/>
      <c r="G307" s="5">
        <v>5</v>
      </c>
      <c r="H307" s="6" t="s">
        <v>107</v>
      </c>
      <c r="I307" s="2" t="s">
        <v>14</v>
      </c>
      <c r="J307" s="3">
        <v>3.4</v>
      </c>
      <c r="K307" s="3">
        <v>93.2</v>
      </c>
      <c r="L307" s="1379"/>
    </row>
    <row r="308" spans="1:12" s="25" customFormat="1" ht="19.5" customHeight="1" x14ac:dyDescent="0.3">
      <c r="A308" s="1404">
        <v>6</v>
      </c>
      <c r="B308" s="6" t="s">
        <v>108</v>
      </c>
      <c r="C308" s="2" t="s">
        <v>65</v>
      </c>
      <c r="D308" s="3">
        <v>1.2</v>
      </c>
      <c r="E308" s="3">
        <v>21.5</v>
      </c>
      <c r="F308" s="656"/>
      <c r="G308" s="1404">
        <v>6</v>
      </c>
      <c r="H308" s="6" t="s">
        <v>108</v>
      </c>
      <c r="I308" s="2" t="s">
        <v>65</v>
      </c>
      <c r="J308" s="3">
        <v>1.2</v>
      </c>
      <c r="K308" s="3">
        <v>21.5</v>
      </c>
      <c r="L308" s="1374"/>
    </row>
    <row r="309" spans="1:12" s="25" customFormat="1" ht="18.75" customHeight="1" x14ac:dyDescent="0.3">
      <c r="A309" s="1404"/>
      <c r="B309" s="6"/>
      <c r="C309" s="2"/>
      <c r="D309" s="3"/>
      <c r="E309" s="3"/>
      <c r="F309" s="490"/>
      <c r="G309" s="1404"/>
      <c r="H309" s="6"/>
      <c r="I309" s="2"/>
      <c r="J309" s="3"/>
      <c r="K309" s="3"/>
      <c r="L309" s="1374"/>
    </row>
    <row r="310" spans="1:12" s="50" customFormat="1" x14ac:dyDescent="0.3">
      <c r="A310" s="1404"/>
      <c r="B310" s="6"/>
      <c r="C310" s="2"/>
      <c r="D310" s="3"/>
      <c r="E310" s="3"/>
      <c r="F310" s="657"/>
      <c r="G310" s="1404"/>
      <c r="H310" s="6"/>
      <c r="I310" s="2"/>
      <c r="J310" s="3"/>
      <c r="K310" s="3"/>
      <c r="L310" s="1377"/>
    </row>
    <row r="311" spans="1:12" s="25" customFormat="1" x14ac:dyDescent="0.3">
      <c r="A311" s="1404"/>
      <c r="B311" s="6"/>
      <c r="C311" s="2" t="s">
        <v>128</v>
      </c>
      <c r="D311" s="3">
        <f>SUM(D303:D310)</f>
        <v>211.6</v>
      </c>
      <c r="E311" s="3">
        <f>SUM(E303:E310)</f>
        <v>753.28000000000009</v>
      </c>
      <c r="F311" s="658"/>
      <c r="G311" s="1404"/>
      <c r="H311" s="6"/>
      <c r="I311" s="2" t="s">
        <v>128</v>
      </c>
      <c r="J311" s="3">
        <f>SUM(J303:J310)</f>
        <v>231.6</v>
      </c>
      <c r="K311" s="3">
        <f>SUM(K303:K310)</f>
        <v>950.96</v>
      </c>
      <c r="L311" s="1374"/>
    </row>
    <row r="312" spans="1:12" s="25" customFormat="1" x14ac:dyDescent="0.3">
      <c r="A312" s="1404"/>
      <c r="B312" s="6"/>
      <c r="C312" s="2"/>
      <c r="D312" s="3"/>
      <c r="E312" s="3"/>
      <c r="F312" s="656"/>
      <c r="G312" s="1404"/>
      <c r="H312" s="6"/>
      <c r="I312" s="2"/>
      <c r="J312" s="3"/>
      <c r="K312" s="3"/>
      <c r="L312" s="1374"/>
    </row>
    <row r="313" spans="1:12" s="25" customFormat="1" x14ac:dyDescent="0.3">
      <c r="A313" s="1404"/>
      <c r="B313" s="6"/>
      <c r="C313" s="2" t="s">
        <v>136</v>
      </c>
      <c r="D313" s="3">
        <f>+D311+D300</f>
        <v>411</v>
      </c>
      <c r="E313" s="3">
        <f>+E311+E300</f>
        <v>1458.79</v>
      </c>
      <c r="F313" s="659"/>
      <c r="G313" s="1409"/>
      <c r="H313" s="3"/>
      <c r="I313" s="3" t="s">
        <v>136</v>
      </c>
      <c r="J313" s="3">
        <f>+J311+J300</f>
        <v>441</v>
      </c>
      <c r="K313" s="3">
        <f>+K311+K300</f>
        <v>1712.48</v>
      </c>
      <c r="L313" s="1374"/>
    </row>
    <row r="314" spans="1:12" s="25" customFormat="1" x14ac:dyDescent="0.3">
      <c r="A314" s="1405"/>
      <c r="B314" s="461"/>
      <c r="C314" s="461"/>
      <c r="D314" s="461"/>
      <c r="E314" s="461"/>
      <c r="F314" s="660"/>
      <c r="G314" s="1412"/>
      <c r="H314" s="463"/>
      <c r="I314" s="463"/>
      <c r="J314" s="463"/>
      <c r="K314" s="463"/>
      <c r="L314" s="1374"/>
    </row>
    <row r="315" spans="1:12" s="25" customFormat="1" x14ac:dyDescent="0.3">
      <c r="A315" s="1405"/>
      <c r="B315" s="461"/>
      <c r="C315" s="461"/>
      <c r="D315" s="461"/>
      <c r="E315" s="461"/>
      <c r="F315" s="660"/>
      <c r="G315" s="1412"/>
      <c r="H315" s="463"/>
      <c r="I315" s="463"/>
      <c r="J315" s="463"/>
      <c r="K315" s="463"/>
      <c r="L315" s="1374"/>
    </row>
    <row r="316" spans="1:12" s="25" customFormat="1" ht="21" customHeight="1" x14ac:dyDescent="0.3">
      <c r="A316" s="1405"/>
      <c r="B316" s="36"/>
      <c r="C316" s="462"/>
      <c r="D316" s="463"/>
      <c r="E316" s="463"/>
      <c r="F316" s="659"/>
      <c r="G316" s="1410"/>
      <c r="H316" s="463"/>
      <c r="I316" s="463"/>
      <c r="J316" s="463"/>
      <c r="K316" s="463"/>
      <c r="L316" s="1374"/>
    </row>
    <row r="317" spans="1:12" s="25" customFormat="1" ht="24" customHeight="1" x14ac:dyDescent="0.3">
      <c r="A317" s="1403"/>
      <c r="B317" s="37" t="s">
        <v>130</v>
      </c>
      <c r="D317" s="94" t="s">
        <v>131</v>
      </c>
      <c r="E317" s="20"/>
      <c r="F317" s="606"/>
      <c r="G317" s="1403"/>
      <c r="H317" s="37" t="s">
        <v>130</v>
      </c>
      <c r="J317" s="94" t="s">
        <v>131</v>
      </c>
      <c r="K317" s="20"/>
      <c r="L317" s="1374"/>
    </row>
    <row r="318" spans="1:12" s="25" customFormat="1" ht="51.75" customHeight="1" x14ac:dyDescent="0.3">
      <c r="A318" s="1403"/>
      <c r="B318" s="38" t="s">
        <v>132</v>
      </c>
      <c r="D318" s="38" t="s">
        <v>140</v>
      </c>
      <c r="E318" s="39"/>
      <c r="F318" s="606"/>
      <c r="G318" s="1403"/>
      <c r="H318" s="38" t="s">
        <v>139</v>
      </c>
      <c r="J318" s="38" t="s">
        <v>140</v>
      </c>
      <c r="K318" s="39"/>
      <c r="L318" s="1374"/>
    </row>
    <row r="319" spans="1:12" s="25" customFormat="1" ht="18.75" customHeight="1" x14ac:dyDescent="0.3">
      <c r="A319" s="1403"/>
      <c r="B319" s="20"/>
      <c r="C319" s="20"/>
      <c r="D319" s="20"/>
      <c r="E319" s="20"/>
      <c r="F319" s="656"/>
      <c r="G319" s="1403"/>
      <c r="H319" s="20"/>
      <c r="I319" s="20"/>
      <c r="J319" s="20"/>
      <c r="K319" s="20"/>
      <c r="L319" s="1374"/>
    </row>
    <row r="320" spans="1:12" s="25" customFormat="1" ht="18.75" customHeight="1" x14ac:dyDescent="0.3">
      <c r="A320" s="1416"/>
      <c r="B320" s="208"/>
      <c r="C320" s="208"/>
      <c r="D320" s="208"/>
      <c r="E320" s="208"/>
      <c r="F320" s="861"/>
      <c r="G320" s="1416"/>
      <c r="H320" s="208"/>
      <c r="I320" s="208"/>
      <c r="J320" s="208"/>
      <c r="K320" s="208"/>
      <c r="L320" s="1374"/>
    </row>
    <row r="321" spans="1:12" s="21" customFormat="1" x14ac:dyDescent="0.3">
      <c r="A321" s="1403"/>
      <c r="B321" s="20"/>
      <c r="C321" s="20"/>
      <c r="D321" s="20"/>
      <c r="E321" s="20"/>
      <c r="F321" s="656"/>
      <c r="G321" s="1403"/>
      <c r="H321" s="20"/>
      <c r="I321" s="20"/>
      <c r="J321" s="20"/>
      <c r="K321" s="20"/>
      <c r="L321" s="1373"/>
    </row>
    <row r="322" spans="1:12" s="25" customFormat="1" ht="18.75" customHeight="1" x14ac:dyDescent="0.3">
      <c r="A322" s="1403"/>
      <c r="B322" s="22" t="s">
        <v>115</v>
      </c>
      <c r="C322" s="20"/>
      <c r="D322" s="20"/>
      <c r="E322" s="20"/>
      <c r="F322" s="656"/>
      <c r="G322" s="1403"/>
      <c r="H322" s="22" t="s">
        <v>115</v>
      </c>
      <c r="I322" s="20"/>
      <c r="J322" s="20"/>
      <c r="K322" s="20"/>
      <c r="L322" s="1374"/>
    </row>
    <row r="323" spans="1:12" s="25" customFormat="1" ht="18.75" customHeight="1" x14ac:dyDescent="0.3">
      <c r="A323" s="1403"/>
      <c r="B323" s="22" t="s">
        <v>137</v>
      </c>
      <c r="C323" s="20"/>
      <c r="D323" s="20"/>
      <c r="E323" s="20"/>
      <c r="F323" s="606"/>
      <c r="G323" s="1403"/>
      <c r="H323" s="22" t="s">
        <v>138</v>
      </c>
      <c r="I323" s="20"/>
      <c r="J323" s="20"/>
      <c r="K323" s="20"/>
      <c r="L323" s="1374"/>
    </row>
    <row r="324" spans="1:12" s="25" customFormat="1" ht="18.75" customHeight="1" x14ac:dyDescent="0.3">
      <c r="A324" s="1403"/>
      <c r="B324" s="20"/>
      <c r="C324" s="20"/>
      <c r="D324" s="20"/>
      <c r="E324" s="20"/>
      <c r="F324" s="606"/>
      <c r="G324" s="1403"/>
      <c r="H324" s="20"/>
      <c r="I324" s="20"/>
      <c r="J324" s="20"/>
      <c r="K324" s="20"/>
      <c r="L324" s="1374"/>
    </row>
    <row r="325" spans="1:12" s="25" customFormat="1" ht="18.75" customHeight="1" x14ac:dyDescent="0.3">
      <c r="A325" s="1403"/>
      <c r="B325" s="20"/>
      <c r="C325" s="20"/>
      <c r="E325" s="603" t="s">
        <v>116</v>
      </c>
      <c r="F325" s="606"/>
      <c r="G325" s="1403"/>
      <c r="H325" s="20"/>
      <c r="I325" s="20"/>
      <c r="K325" s="603" t="s">
        <v>116</v>
      </c>
      <c r="L325" s="1374"/>
    </row>
    <row r="326" spans="1:12" s="25" customFormat="1" ht="18.75" customHeight="1" x14ac:dyDescent="0.3">
      <c r="A326" s="1403"/>
      <c r="B326" s="20"/>
      <c r="C326" s="20"/>
      <c r="E326" s="603" t="s">
        <v>134</v>
      </c>
      <c r="F326" s="606"/>
      <c r="G326" s="1403"/>
      <c r="H326" s="20"/>
      <c r="I326" s="20"/>
      <c r="K326" s="603" t="s">
        <v>134</v>
      </c>
      <c r="L326" s="1374"/>
    </row>
    <row r="327" spans="1:12" s="25" customFormat="1" ht="18.75" customHeight="1" x14ac:dyDescent="0.3">
      <c r="A327" s="1403"/>
      <c r="B327" s="20"/>
      <c r="C327" s="20"/>
      <c r="E327" s="603" t="s">
        <v>117</v>
      </c>
      <c r="F327" s="606"/>
      <c r="G327" s="1403"/>
      <c r="H327" s="20"/>
      <c r="I327" s="20"/>
      <c r="K327" s="603" t="s">
        <v>117</v>
      </c>
      <c r="L327" s="1374"/>
    </row>
    <row r="328" spans="1:12" s="25" customFormat="1" ht="18.75" customHeight="1" x14ac:dyDescent="0.3">
      <c r="A328" s="1403"/>
      <c r="B328" s="20"/>
      <c r="C328" s="20"/>
      <c r="E328" s="603" t="s">
        <v>417</v>
      </c>
      <c r="F328" s="606"/>
      <c r="G328" s="1403"/>
      <c r="H328" s="20"/>
      <c r="I328" s="20"/>
      <c r="K328" s="603" t="s">
        <v>417</v>
      </c>
      <c r="L328" s="1374"/>
    </row>
    <row r="329" spans="1:12" s="25" customFormat="1" ht="18.75" customHeight="1" x14ac:dyDescent="0.3">
      <c r="A329" s="1403"/>
      <c r="B329" s="20"/>
      <c r="C329" s="20"/>
      <c r="D329" s="20"/>
      <c r="E329" s="20"/>
      <c r="F329" s="656"/>
      <c r="G329" s="1403"/>
      <c r="H329" s="20"/>
      <c r="I329" s="20"/>
      <c r="J329" s="20"/>
      <c r="K329" s="20"/>
      <c r="L329" s="1374"/>
    </row>
    <row r="330" spans="1:12" s="25" customFormat="1" ht="18.75" customHeight="1" x14ac:dyDescent="0.3">
      <c r="A330" s="1403"/>
      <c r="B330" s="20"/>
      <c r="C330" s="20"/>
      <c r="D330" s="20"/>
      <c r="E330" s="20"/>
      <c r="F330" s="656"/>
      <c r="G330" s="1403"/>
      <c r="H330" s="20"/>
      <c r="I330" s="20"/>
      <c r="J330" s="20"/>
      <c r="K330" s="20"/>
      <c r="L330" s="1374"/>
    </row>
    <row r="331" spans="1:12" s="25" customFormat="1" ht="18.75" customHeight="1" x14ac:dyDescent="0.3">
      <c r="A331" s="1403"/>
      <c r="B331" s="20"/>
      <c r="C331" s="20"/>
      <c r="D331" s="20"/>
      <c r="E331" s="20"/>
      <c r="F331" s="656"/>
      <c r="G331" s="1403"/>
      <c r="H331" s="20"/>
      <c r="I331" s="20"/>
      <c r="J331" s="20"/>
      <c r="K331" s="20"/>
      <c r="L331" s="1374"/>
    </row>
    <row r="332" spans="1:12" s="25" customFormat="1" ht="18.75" customHeight="1" x14ac:dyDescent="0.3">
      <c r="A332" s="1403"/>
      <c r="B332" s="1612" t="s">
        <v>119</v>
      </c>
      <c r="C332" s="1612"/>
      <c r="D332" s="1612"/>
      <c r="E332" s="26"/>
      <c r="F332" s="606"/>
      <c r="G332" s="1403"/>
      <c r="H332" s="1612" t="s">
        <v>119</v>
      </c>
      <c r="I332" s="1612"/>
      <c r="J332" s="1612"/>
      <c r="K332" s="26"/>
      <c r="L332" s="1374"/>
    </row>
    <row r="333" spans="1:12" s="25" customFormat="1" ht="18.75" customHeight="1" x14ac:dyDescent="0.3">
      <c r="A333" s="1403"/>
      <c r="B333" s="1610">
        <v>45609</v>
      </c>
      <c r="C333" s="1610"/>
      <c r="D333" s="1610"/>
      <c r="E333" s="27"/>
      <c r="F333" s="606"/>
      <c r="G333" s="1403"/>
      <c r="H333" s="1610">
        <f>B333</f>
        <v>45609</v>
      </c>
      <c r="I333" s="1610"/>
      <c r="J333" s="1610"/>
      <c r="K333" s="27"/>
      <c r="L333" s="1374"/>
    </row>
    <row r="334" spans="1:12" s="25" customFormat="1" ht="18.75" customHeight="1" x14ac:dyDescent="0.3">
      <c r="A334" s="1403"/>
      <c r="B334" s="20"/>
      <c r="C334" s="20"/>
      <c r="D334" s="20"/>
      <c r="E334" s="27"/>
      <c r="F334" s="606"/>
      <c r="G334" s="1403"/>
      <c r="H334" s="20"/>
      <c r="I334" s="20"/>
      <c r="J334" s="20"/>
      <c r="K334" s="27"/>
      <c r="L334" s="1374"/>
    </row>
    <row r="335" spans="1:12" s="25" customFormat="1" ht="18.75" customHeight="1" x14ac:dyDescent="0.3">
      <c r="A335" s="1403"/>
      <c r="B335" s="1401"/>
      <c r="C335" s="20"/>
      <c r="D335" s="20"/>
      <c r="E335" s="27"/>
      <c r="F335" s="606"/>
      <c r="G335" s="1403"/>
      <c r="H335" s="1401"/>
      <c r="I335" s="20"/>
      <c r="J335" s="20"/>
      <c r="K335" s="27"/>
      <c r="L335" s="1374"/>
    </row>
    <row r="336" spans="1:12" s="25" customFormat="1" ht="18.75" customHeight="1" x14ac:dyDescent="0.3">
      <c r="A336" s="28" t="s">
        <v>120</v>
      </c>
      <c r="B336" s="29" t="s">
        <v>121</v>
      </c>
      <c r="C336" s="1611" t="s">
        <v>122</v>
      </c>
      <c r="D336" s="1611"/>
      <c r="E336" s="1611"/>
      <c r="F336" s="606"/>
      <c r="G336" s="28" t="s">
        <v>120</v>
      </c>
      <c r="H336" s="29" t="s">
        <v>121</v>
      </c>
      <c r="I336" s="1611" t="s">
        <v>123</v>
      </c>
      <c r="J336" s="1611"/>
      <c r="K336" s="1611"/>
      <c r="L336" s="1374"/>
    </row>
    <row r="337" spans="1:12" s="25" customFormat="1" ht="18.75" customHeight="1" x14ac:dyDescent="0.3">
      <c r="A337" s="28" t="s">
        <v>124</v>
      </c>
      <c r="B337" s="28" t="s">
        <v>265</v>
      </c>
      <c r="C337" s="29" t="s">
        <v>125</v>
      </c>
      <c r="D337" s="1400" t="s">
        <v>126</v>
      </c>
      <c r="E337" s="1400" t="s">
        <v>127</v>
      </c>
      <c r="F337" s="606"/>
      <c r="G337" s="28" t="s">
        <v>124</v>
      </c>
      <c r="H337" s="28" t="s">
        <v>265</v>
      </c>
      <c r="I337" s="29" t="s">
        <v>125</v>
      </c>
      <c r="J337" s="1400" t="s">
        <v>126</v>
      </c>
      <c r="K337" s="1400" t="s">
        <v>127</v>
      </c>
      <c r="L337" s="1374"/>
    </row>
    <row r="338" spans="1:12" s="25" customFormat="1" x14ac:dyDescent="0.3">
      <c r="A338" s="1400">
        <v>1</v>
      </c>
      <c r="B338" s="6" t="s">
        <v>470</v>
      </c>
      <c r="C338" s="2" t="s">
        <v>4</v>
      </c>
      <c r="D338" s="3">
        <v>65</v>
      </c>
      <c r="E338" s="3">
        <v>180.8</v>
      </c>
      <c r="F338" s="606"/>
      <c r="G338" s="1400">
        <v>1</v>
      </c>
      <c r="H338" s="6" t="s">
        <v>470</v>
      </c>
      <c r="I338" s="2" t="s">
        <v>17</v>
      </c>
      <c r="J338" s="3">
        <v>80</v>
      </c>
      <c r="K338" s="3">
        <v>271.20000000000005</v>
      </c>
      <c r="L338" s="788">
        <v>45603</v>
      </c>
    </row>
    <row r="339" spans="1:12" s="25" customFormat="1" x14ac:dyDescent="0.3">
      <c r="A339" s="1400">
        <v>2</v>
      </c>
      <c r="B339" s="6" t="s">
        <v>61</v>
      </c>
      <c r="C339" s="2" t="s">
        <v>17</v>
      </c>
      <c r="D339" s="3">
        <v>30</v>
      </c>
      <c r="E339" s="3">
        <v>228.14999999999998</v>
      </c>
      <c r="F339" s="606"/>
      <c r="G339" s="1400">
        <v>2</v>
      </c>
      <c r="H339" s="6" t="s">
        <v>61</v>
      </c>
      <c r="I339" s="2" t="s">
        <v>44</v>
      </c>
      <c r="J339" s="3">
        <v>35</v>
      </c>
      <c r="K339" s="3">
        <v>273.77999999999997</v>
      </c>
      <c r="L339" s="788"/>
    </row>
    <row r="340" spans="1:12" s="25" customFormat="1" x14ac:dyDescent="0.3">
      <c r="A340" s="5">
        <v>3</v>
      </c>
      <c r="B340" s="6" t="s">
        <v>202</v>
      </c>
      <c r="C340" s="2" t="s">
        <v>2</v>
      </c>
      <c r="D340" s="3">
        <v>13</v>
      </c>
      <c r="E340" s="3">
        <v>41.1</v>
      </c>
      <c r="F340" s="605"/>
      <c r="G340" s="5">
        <v>3</v>
      </c>
      <c r="H340" s="6" t="s">
        <v>202</v>
      </c>
      <c r="I340" s="2" t="s">
        <v>2</v>
      </c>
      <c r="J340" s="3">
        <v>13</v>
      </c>
      <c r="K340" s="3">
        <v>41.1</v>
      </c>
      <c r="L340" s="1374"/>
    </row>
    <row r="341" spans="1:12" s="25" customFormat="1" x14ac:dyDescent="0.3">
      <c r="A341" s="1415">
        <v>4</v>
      </c>
      <c r="B341" s="6" t="s">
        <v>107</v>
      </c>
      <c r="C341" s="2" t="s">
        <v>14</v>
      </c>
      <c r="D341" s="3">
        <v>3.4</v>
      </c>
      <c r="E341" s="3">
        <v>93.2</v>
      </c>
      <c r="F341" s="606"/>
      <c r="G341" s="1415">
        <v>4</v>
      </c>
      <c r="H341" s="6" t="s">
        <v>107</v>
      </c>
      <c r="I341" s="2" t="s">
        <v>14</v>
      </c>
      <c r="J341" s="3">
        <v>3.4</v>
      </c>
      <c r="K341" s="3">
        <v>93.2</v>
      </c>
      <c r="L341" s="1374"/>
    </row>
    <row r="342" spans="1:12" s="25" customFormat="1" x14ac:dyDescent="0.3">
      <c r="A342" s="5">
        <v>5</v>
      </c>
      <c r="B342" s="6" t="s">
        <v>93</v>
      </c>
      <c r="C342" s="2" t="s">
        <v>2</v>
      </c>
      <c r="D342" s="3">
        <v>60</v>
      </c>
      <c r="E342" s="3">
        <v>92</v>
      </c>
      <c r="F342" s="605"/>
      <c r="G342" s="5">
        <v>5</v>
      </c>
      <c r="H342" s="6" t="s">
        <v>93</v>
      </c>
      <c r="I342" s="2" t="s">
        <v>2</v>
      </c>
      <c r="J342" s="3">
        <v>60</v>
      </c>
      <c r="K342" s="3">
        <v>92</v>
      </c>
      <c r="L342" s="788"/>
    </row>
    <row r="343" spans="1:12" s="25" customFormat="1" ht="19.5" customHeight="1" x14ac:dyDescent="0.3">
      <c r="A343" s="5"/>
      <c r="B343" s="6"/>
      <c r="C343" s="2"/>
      <c r="D343" s="3"/>
      <c r="E343" s="3"/>
      <c r="F343" s="606"/>
      <c r="G343" s="5"/>
      <c r="H343" s="6"/>
      <c r="I343" s="2"/>
      <c r="J343" s="3"/>
      <c r="K343" s="3"/>
      <c r="L343" s="788"/>
    </row>
    <row r="344" spans="1:12" s="25" customFormat="1" x14ac:dyDescent="0.3">
      <c r="A344" s="5"/>
      <c r="B344" s="6"/>
      <c r="C344" s="2"/>
      <c r="D344" s="3"/>
      <c r="E344" s="3"/>
      <c r="F344" s="656"/>
      <c r="G344" s="5"/>
      <c r="H344" s="6"/>
      <c r="I344" s="2"/>
      <c r="J344" s="3"/>
      <c r="K344" s="3"/>
      <c r="L344" s="1374"/>
    </row>
    <row r="345" spans="1:12" s="25" customFormat="1" x14ac:dyDescent="0.3">
      <c r="A345" s="5"/>
      <c r="B345" s="6"/>
      <c r="C345" s="2" t="s">
        <v>128</v>
      </c>
      <c r="D345" s="3">
        <f>SUM(D338:D343)</f>
        <v>171.4</v>
      </c>
      <c r="E345" s="3">
        <f>SUM(E338:E343)</f>
        <v>635.25</v>
      </c>
      <c r="F345" s="658">
        <v>587.5</v>
      </c>
      <c r="G345" s="5"/>
      <c r="H345" s="6"/>
      <c r="I345" s="2" t="s">
        <v>128</v>
      </c>
      <c r="J345" s="3">
        <f>SUM(J338:J343)</f>
        <v>191.4</v>
      </c>
      <c r="K345" s="3">
        <f>SUM(K338:K343)</f>
        <v>771.28000000000009</v>
      </c>
      <c r="L345" s="1374"/>
    </row>
    <row r="346" spans="1:12" s="25" customFormat="1" ht="18.75" hidden="1" customHeight="1" x14ac:dyDescent="0.3">
      <c r="A346" s="5"/>
      <c r="B346" s="6"/>
      <c r="C346" s="2"/>
      <c r="D346" s="3">
        <f>SUM(D339:D344)</f>
        <v>106.4</v>
      </c>
      <c r="E346" s="3"/>
      <c r="F346" s="656"/>
      <c r="G346" s="5"/>
      <c r="H346" s="6"/>
      <c r="I346" s="2"/>
      <c r="J346" s="3"/>
      <c r="K346" s="3"/>
      <c r="L346" s="1374"/>
    </row>
    <row r="347" spans="1:12" s="25" customFormat="1" ht="18.75" hidden="1" customHeight="1" x14ac:dyDescent="0.3">
      <c r="A347" s="5">
        <v>1</v>
      </c>
      <c r="B347" s="6" t="s">
        <v>1</v>
      </c>
      <c r="C347" s="2" t="s">
        <v>5</v>
      </c>
      <c r="D347" s="3">
        <f>SUM(D340:D345)</f>
        <v>247.8</v>
      </c>
      <c r="E347" s="3">
        <v>86</v>
      </c>
      <c r="F347" s="656"/>
      <c r="G347" s="5">
        <v>1</v>
      </c>
      <c r="H347" s="6" t="s">
        <v>1</v>
      </c>
      <c r="I347" s="2" t="s">
        <v>5</v>
      </c>
      <c r="J347" s="3">
        <v>200</v>
      </c>
      <c r="K347" s="3">
        <v>86</v>
      </c>
      <c r="L347" s="1374"/>
    </row>
    <row r="348" spans="1:12" s="25" customFormat="1" ht="18.75" hidden="1" customHeight="1" x14ac:dyDescent="0.3">
      <c r="A348" s="5">
        <v>2</v>
      </c>
      <c r="B348" s="6" t="s">
        <v>238</v>
      </c>
      <c r="C348" s="2" t="s">
        <v>251</v>
      </c>
      <c r="D348" s="3">
        <f t="shared" ref="D348:D357" si="1">SUM(D340:D346)</f>
        <v>354.20000000000005</v>
      </c>
      <c r="E348" s="3">
        <v>114</v>
      </c>
      <c r="F348" s="656"/>
      <c r="G348" s="5">
        <v>2</v>
      </c>
      <c r="H348" s="6" t="s">
        <v>238</v>
      </c>
      <c r="I348" s="2" t="s">
        <v>251</v>
      </c>
      <c r="J348" s="3">
        <v>225</v>
      </c>
      <c r="K348" s="3">
        <v>114</v>
      </c>
      <c r="L348" s="1374"/>
    </row>
    <row r="349" spans="1:12" s="25" customFormat="1" ht="18.75" hidden="1" customHeight="1" x14ac:dyDescent="0.3">
      <c r="A349" s="5">
        <v>3</v>
      </c>
      <c r="B349" s="6" t="s">
        <v>93</v>
      </c>
      <c r="C349" s="2" t="s">
        <v>5</v>
      </c>
      <c r="D349" s="3">
        <f t="shared" si="1"/>
        <v>589</v>
      </c>
      <c r="E349" s="3">
        <v>94.25</v>
      </c>
      <c r="F349" s="656"/>
      <c r="G349" s="5">
        <v>3</v>
      </c>
      <c r="H349" s="6" t="s">
        <v>93</v>
      </c>
      <c r="I349" s="2" t="s">
        <v>5</v>
      </c>
      <c r="J349" s="3">
        <v>135</v>
      </c>
      <c r="K349" s="3">
        <v>94.25</v>
      </c>
      <c r="L349" s="1374"/>
    </row>
    <row r="350" spans="1:12" s="25" customFormat="1" ht="18.75" hidden="1" customHeight="1" x14ac:dyDescent="0.3">
      <c r="A350" s="5">
        <v>4</v>
      </c>
      <c r="B350" s="6" t="s">
        <v>253</v>
      </c>
      <c r="C350" s="2" t="s">
        <v>218</v>
      </c>
      <c r="D350" s="3">
        <f t="shared" si="1"/>
        <v>939.80000000000007</v>
      </c>
      <c r="E350" s="3">
        <v>146.4</v>
      </c>
      <c r="F350" s="656"/>
      <c r="G350" s="5">
        <v>4</v>
      </c>
      <c r="H350" s="6" t="s">
        <v>253</v>
      </c>
      <c r="I350" s="2" t="s">
        <v>218</v>
      </c>
      <c r="J350" s="3">
        <v>125</v>
      </c>
      <c r="K350" s="3">
        <v>146.4</v>
      </c>
      <c r="L350" s="1374"/>
    </row>
    <row r="351" spans="1:12" s="25" customFormat="1" ht="18.75" hidden="1" customHeight="1" x14ac:dyDescent="0.3">
      <c r="A351" s="5">
        <v>5</v>
      </c>
      <c r="B351" s="6" t="s">
        <v>255</v>
      </c>
      <c r="C351" s="2" t="s">
        <v>218</v>
      </c>
      <c r="D351" s="3">
        <f t="shared" si="1"/>
        <v>1468.8000000000002</v>
      </c>
      <c r="E351" s="3">
        <v>105.16</v>
      </c>
      <c r="F351" s="656"/>
      <c r="G351" s="5">
        <v>5</v>
      </c>
      <c r="H351" s="6" t="s">
        <v>255</v>
      </c>
      <c r="I351" s="2" t="s">
        <v>218</v>
      </c>
      <c r="J351" s="3">
        <v>80</v>
      </c>
      <c r="K351" s="3">
        <v>105.16</v>
      </c>
      <c r="L351" s="1374"/>
    </row>
    <row r="352" spans="1:12" s="25" customFormat="1" ht="18.75" hidden="1" customHeight="1" x14ac:dyDescent="0.3">
      <c r="A352" s="5">
        <v>6</v>
      </c>
      <c r="B352" s="6" t="s">
        <v>252</v>
      </c>
      <c r="C352" s="2" t="s">
        <v>251</v>
      </c>
      <c r="D352" s="3">
        <f t="shared" si="1"/>
        <v>2408.6000000000004</v>
      </c>
      <c r="E352" s="3">
        <v>142</v>
      </c>
      <c r="F352" s="656"/>
      <c r="G352" s="5">
        <v>6</v>
      </c>
      <c r="H352" s="6" t="s">
        <v>252</v>
      </c>
      <c r="I352" s="2" t="s">
        <v>251</v>
      </c>
      <c r="J352" s="3">
        <v>105</v>
      </c>
      <c r="K352" s="3">
        <v>142</v>
      </c>
      <c r="L352" s="1374"/>
    </row>
    <row r="353" spans="1:12" s="25" customFormat="1" ht="18.75" hidden="1" customHeight="1" x14ac:dyDescent="0.3">
      <c r="A353" s="5">
        <v>7</v>
      </c>
      <c r="B353" s="6" t="s">
        <v>254</v>
      </c>
      <c r="C353" s="2" t="s">
        <v>218</v>
      </c>
      <c r="D353" s="3">
        <f t="shared" si="1"/>
        <v>3877.4000000000005</v>
      </c>
      <c r="E353" s="3">
        <v>144</v>
      </c>
      <c r="F353" s="656"/>
      <c r="G353" s="5">
        <v>7</v>
      </c>
      <c r="H353" s="6" t="s">
        <v>254</v>
      </c>
      <c r="I353" s="2" t="s">
        <v>218</v>
      </c>
      <c r="J353" s="3">
        <v>120</v>
      </c>
      <c r="K353" s="3">
        <v>144</v>
      </c>
      <c r="L353" s="1374"/>
    </row>
    <row r="354" spans="1:12" s="25" customFormat="1" ht="18.75" hidden="1" customHeight="1" x14ac:dyDescent="0.3">
      <c r="A354" s="5">
        <v>8</v>
      </c>
      <c r="B354" s="6" t="s">
        <v>31</v>
      </c>
      <c r="C354" s="2" t="s">
        <v>5</v>
      </c>
      <c r="D354" s="3">
        <f t="shared" si="1"/>
        <v>6114.6</v>
      </c>
      <c r="E354" s="3">
        <v>88</v>
      </c>
      <c r="F354" s="656"/>
      <c r="G354" s="5">
        <v>8</v>
      </c>
      <c r="H354" s="6" t="s">
        <v>31</v>
      </c>
      <c r="I354" s="2" t="s">
        <v>5</v>
      </c>
      <c r="J354" s="3">
        <v>55</v>
      </c>
      <c r="K354" s="3">
        <v>88</v>
      </c>
      <c r="L354" s="1374"/>
    </row>
    <row r="355" spans="1:12" s="50" customFormat="1" ht="18.75" hidden="1" customHeight="1" x14ac:dyDescent="0.3">
      <c r="A355" s="1400"/>
      <c r="B355" s="1"/>
      <c r="C355" s="1400"/>
      <c r="D355" s="3">
        <f t="shared" si="1"/>
        <v>9885.6000000000022</v>
      </c>
      <c r="E355" s="7"/>
      <c r="F355" s="657"/>
      <c r="G355" s="1400"/>
      <c r="H355" s="1"/>
      <c r="I355" s="1400"/>
      <c r="J355" s="7"/>
      <c r="K355" s="7"/>
      <c r="L355" s="1377"/>
    </row>
    <row r="356" spans="1:12" s="25" customFormat="1" ht="18.75" hidden="1" customHeight="1" x14ac:dyDescent="0.3">
      <c r="A356" s="5"/>
      <c r="B356" s="6"/>
      <c r="C356" s="2" t="s">
        <v>128</v>
      </c>
      <c r="D356" s="3">
        <f t="shared" si="1"/>
        <v>15752.400000000001</v>
      </c>
      <c r="E356" s="3">
        <v>919.81</v>
      </c>
      <c r="F356" s="656"/>
      <c r="G356" s="5"/>
      <c r="H356" s="6"/>
      <c r="I356" s="2" t="s">
        <v>128</v>
      </c>
      <c r="J356" s="3">
        <v>1045</v>
      </c>
      <c r="K356" s="3">
        <v>919.81</v>
      </c>
      <c r="L356" s="1374"/>
    </row>
    <row r="357" spans="1:12" s="25" customFormat="1" ht="18.75" hidden="1" customHeight="1" x14ac:dyDescent="0.3">
      <c r="A357" s="5"/>
      <c r="B357" s="6"/>
      <c r="C357" s="2"/>
      <c r="D357" s="3">
        <f t="shared" si="1"/>
        <v>25283.800000000003</v>
      </c>
      <c r="E357" s="3"/>
      <c r="F357" s="656"/>
      <c r="G357" s="5"/>
      <c r="H357" s="6"/>
      <c r="I357" s="2"/>
      <c r="J357" s="3"/>
      <c r="K357" s="3"/>
      <c r="L357" s="1374"/>
    </row>
    <row r="358" spans="1:12" s="25" customFormat="1" x14ac:dyDescent="0.3">
      <c r="A358" s="5"/>
      <c r="B358" s="6"/>
      <c r="C358" s="2"/>
      <c r="D358" s="3"/>
      <c r="E358" s="3"/>
      <c r="F358" s="678">
        <f>F345-E345</f>
        <v>-47.75</v>
      </c>
      <c r="G358" s="5"/>
      <c r="H358" s="6"/>
      <c r="I358" s="2"/>
      <c r="J358" s="3"/>
      <c r="K358" s="3"/>
      <c r="L358" s="1374"/>
    </row>
    <row r="359" spans="1:12" s="25" customFormat="1" x14ac:dyDescent="0.3">
      <c r="A359" s="5"/>
      <c r="B359" s="6"/>
      <c r="C359" s="2"/>
      <c r="D359" s="3"/>
      <c r="E359" s="3"/>
      <c r="F359" s="656"/>
      <c r="G359" s="5"/>
      <c r="H359" s="6"/>
      <c r="I359" s="2"/>
      <c r="J359" s="3"/>
      <c r="K359" s="3"/>
      <c r="L359" s="1374"/>
    </row>
    <row r="360" spans="1:12" s="25" customFormat="1" x14ac:dyDescent="0.3">
      <c r="A360" s="28" t="s">
        <v>124</v>
      </c>
      <c r="B360" s="3" t="s">
        <v>259</v>
      </c>
      <c r="C360" s="2" t="s">
        <v>125</v>
      </c>
      <c r="D360" s="3" t="s">
        <v>126</v>
      </c>
      <c r="E360" s="3" t="s">
        <v>127</v>
      </c>
      <c r="F360" s="656"/>
      <c r="G360" s="28" t="s">
        <v>124</v>
      </c>
      <c r="H360" s="3" t="s">
        <v>247</v>
      </c>
      <c r="I360" s="2" t="s">
        <v>125</v>
      </c>
      <c r="J360" s="3" t="s">
        <v>126</v>
      </c>
      <c r="K360" s="3" t="s">
        <v>127</v>
      </c>
      <c r="L360" s="1374"/>
    </row>
    <row r="361" spans="1:12" s="8" customFormat="1" x14ac:dyDescent="0.3">
      <c r="A361" s="5">
        <v>1</v>
      </c>
      <c r="B361" s="6" t="s">
        <v>91</v>
      </c>
      <c r="C361" s="2" t="s">
        <v>92</v>
      </c>
      <c r="D361" s="3">
        <v>70</v>
      </c>
      <c r="E361" s="3">
        <v>122</v>
      </c>
      <c r="F361" s="605"/>
      <c r="G361" s="5">
        <v>1</v>
      </c>
      <c r="H361" s="6" t="s">
        <v>91</v>
      </c>
      <c r="I361" s="2" t="s">
        <v>92</v>
      </c>
      <c r="J361" s="3">
        <v>70</v>
      </c>
      <c r="K361" s="3">
        <v>122</v>
      </c>
      <c r="L361" s="1379"/>
    </row>
    <row r="362" spans="1:12" s="257" customFormat="1" ht="19.5" customHeight="1" x14ac:dyDescent="0.3">
      <c r="A362" s="1400">
        <v>2</v>
      </c>
      <c r="B362" s="6" t="s">
        <v>56</v>
      </c>
      <c r="C362" s="2" t="s">
        <v>7</v>
      </c>
      <c r="D362" s="3">
        <v>50</v>
      </c>
      <c r="E362" s="3">
        <v>252.125</v>
      </c>
      <c r="F362" s="606"/>
      <c r="G362" s="1400">
        <v>2</v>
      </c>
      <c r="H362" s="6" t="s">
        <v>56</v>
      </c>
      <c r="I362" s="2" t="s">
        <v>7</v>
      </c>
      <c r="J362" s="3">
        <v>50</v>
      </c>
      <c r="K362" s="3">
        <v>252.125</v>
      </c>
      <c r="L362" s="791"/>
    </row>
    <row r="363" spans="1:12" s="257" customFormat="1" ht="19.5" customHeight="1" x14ac:dyDescent="0.3">
      <c r="A363" s="5">
        <v>3</v>
      </c>
      <c r="B363" s="6" t="s">
        <v>278</v>
      </c>
      <c r="C363" s="2" t="s">
        <v>17</v>
      </c>
      <c r="D363" s="3">
        <v>20</v>
      </c>
      <c r="E363" s="3">
        <v>184.5</v>
      </c>
      <c r="F363" s="606">
        <v>189</v>
      </c>
      <c r="G363" s="5">
        <v>3</v>
      </c>
      <c r="H363" s="6" t="s">
        <v>278</v>
      </c>
      <c r="I363" s="2" t="s">
        <v>44</v>
      </c>
      <c r="J363" s="3">
        <v>25</v>
      </c>
      <c r="K363" s="3">
        <v>221.4</v>
      </c>
      <c r="L363" s="791"/>
    </row>
    <row r="364" spans="1:12" s="25" customFormat="1" ht="19.5" customHeight="1" x14ac:dyDescent="0.3">
      <c r="A364" s="5">
        <v>4</v>
      </c>
      <c r="B364" s="6" t="s">
        <v>346</v>
      </c>
      <c r="C364" s="2" t="s">
        <v>14</v>
      </c>
      <c r="D364" s="3">
        <v>32</v>
      </c>
      <c r="E364" s="3">
        <v>6</v>
      </c>
      <c r="F364" s="677">
        <f>0.031*800</f>
        <v>24.8</v>
      </c>
      <c r="G364" s="5">
        <v>4</v>
      </c>
      <c r="H364" s="6" t="s">
        <v>346</v>
      </c>
      <c r="I364" s="2" t="s">
        <v>14</v>
      </c>
      <c r="J364" s="3">
        <v>32</v>
      </c>
      <c r="K364" s="3">
        <v>6</v>
      </c>
      <c r="L364" s="788"/>
    </row>
    <row r="365" spans="1:12" s="25" customFormat="1" ht="19.5" customHeight="1" x14ac:dyDescent="0.3">
      <c r="A365" s="5">
        <v>5</v>
      </c>
      <c r="B365" s="6" t="s">
        <v>144</v>
      </c>
      <c r="C365" s="2" t="s">
        <v>2</v>
      </c>
      <c r="D365" s="3">
        <v>18</v>
      </c>
      <c r="E365" s="3">
        <v>88</v>
      </c>
      <c r="F365" s="656"/>
      <c r="G365" s="5">
        <v>5</v>
      </c>
      <c r="H365" s="6" t="s">
        <v>144</v>
      </c>
      <c r="I365" s="2" t="s">
        <v>2</v>
      </c>
      <c r="J365" s="3">
        <v>18</v>
      </c>
      <c r="K365" s="3">
        <v>88</v>
      </c>
      <c r="L365" s="1374"/>
    </row>
    <row r="366" spans="1:12" s="50" customFormat="1" x14ac:dyDescent="0.3">
      <c r="A366" s="5">
        <v>6</v>
      </c>
      <c r="B366" s="6" t="s">
        <v>107</v>
      </c>
      <c r="C366" s="2" t="s">
        <v>14</v>
      </c>
      <c r="D366" s="3">
        <v>3.4</v>
      </c>
      <c r="E366" s="3">
        <v>93.2</v>
      </c>
      <c r="F366" s="605"/>
      <c r="G366" s="5">
        <v>6</v>
      </c>
      <c r="H366" s="6" t="s">
        <v>107</v>
      </c>
      <c r="I366" s="2" t="s">
        <v>14</v>
      </c>
      <c r="J366" s="3">
        <v>3.4</v>
      </c>
      <c r="K366" s="3">
        <v>93.2</v>
      </c>
      <c r="L366" s="1379"/>
    </row>
    <row r="367" spans="1:12" s="25" customFormat="1" ht="19.5" customHeight="1" x14ac:dyDescent="0.3">
      <c r="A367" s="5">
        <v>7</v>
      </c>
      <c r="B367" s="6" t="s">
        <v>108</v>
      </c>
      <c r="C367" s="2" t="s">
        <v>65</v>
      </c>
      <c r="D367" s="3">
        <v>1.2</v>
      </c>
      <c r="E367" s="3">
        <v>21.5</v>
      </c>
      <c r="F367" s="656"/>
      <c r="G367" s="5">
        <v>7</v>
      </c>
      <c r="H367" s="6" t="s">
        <v>108</v>
      </c>
      <c r="I367" s="2" t="s">
        <v>65</v>
      </c>
      <c r="J367" s="3">
        <v>1.2</v>
      </c>
      <c r="K367" s="3">
        <v>21.5</v>
      </c>
      <c r="L367" s="1374"/>
    </row>
    <row r="368" spans="1:12" s="25" customFormat="1" x14ac:dyDescent="0.3">
      <c r="A368" s="1400"/>
      <c r="B368" s="6"/>
      <c r="C368" s="2"/>
      <c r="D368" s="3"/>
      <c r="E368" s="3"/>
      <c r="F368" s="656"/>
      <c r="G368" s="1400"/>
      <c r="H368" s="6"/>
      <c r="I368" s="2"/>
      <c r="J368" s="3"/>
      <c r="K368" s="3"/>
      <c r="L368" s="1374"/>
    </row>
    <row r="369" spans="1:12" s="50" customFormat="1" x14ac:dyDescent="0.3">
      <c r="A369" s="5"/>
      <c r="B369" s="6"/>
      <c r="C369" s="2"/>
      <c r="D369" s="3"/>
      <c r="E369" s="3"/>
      <c r="F369" s="657"/>
      <c r="G369" s="5"/>
      <c r="H369" s="6"/>
      <c r="I369" s="2"/>
      <c r="J369" s="3"/>
      <c r="K369" s="3"/>
      <c r="L369" s="1377"/>
    </row>
    <row r="370" spans="1:12" s="25" customFormat="1" x14ac:dyDescent="0.3">
      <c r="A370" s="1400"/>
      <c r="B370" s="6"/>
      <c r="C370" s="2" t="s">
        <v>128</v>
      </c>
      <c r="D370" s="3">
        <f>SUM(D361:D369)</f>
        <v>194.6</v>
      </c>
      <c r="E370" s="3">
        <f>SUM(E361:E369)</f>
        <v>767.32500000000005</v>
      </c>
      <c r="F370" s="658">
        <v>822.5</v>
      </c>
      <c r="G370" s="1400"/>
      <c r="H370" s="6"/>
      <c r="I370" s="2" t="s">
        <v>128</v>
      </c>
      <c r="J370" s="3">
        <f>SUM(J361:J369)</f>
        <v>199.6</v>
      </c>
      <c r="K370" s="3">
        <f>SUM(K361:K369)</f>
        <v>804.22500000000002</v>
      </c>
      <c r="L370" s="1374"/>
    </row>
    <row r="371" spans="1:12" s="25" customFormat="1" x14ac:dyDescent="0.3">
      <c r="A371" s="5"/>
      <c r="B371" s="6"/>
      <c r="C371" s="2"/>
      <c r="D371" s="3"/>
      <c r="E371" s="3"/>
      <c r="F371" s="678">
        <f>F370-E370</f>
        <v>55.174999999999955</v>
      </c>
      <c r="G371" s="5"/>
      <c r="H371" s="6"/>
      <c r="I371" s="2"/>
      <c r="J371" s="3"/>
      <c r="K371" s="3"/>
      <c r="L371" s="1374"/>
    </row>
    <row r="372" spans="1:12" s="25" customFormat="1" x14ac:dyDescent="0.3">
      <c r="A372" s="5"/>
      <c r="B372" s="6"/>
      <c r="C372" s="2"/>
      <c r="D372" s="3"/>
      <c r="E372" s="3"/>
      <c r="F372" s="656"/>
      <c r="G372" s="5"/>
      <c r="H372" s="6"/>
      <c r="I372" s="2"/>
      <c r="J372" s="3"/>
      <c r="K372" s="3"/>
      <c r="L372" s="1374"/>
    </row>
    <row r="373" spans="1:12" s="25" customFormat="1" x14ac:dyDescent="0.3">
      <c r="A373" s="1400"/>
      <c r="B373" s="6"/>
      <c r="C373" s="2" t="s">
        <v>136</v>
      </c>
      <c r="D373" s="3">
        <f>+D370+D345</f>
        <v>366</v>
      </c>
      <c r="E373" s="3">
        <f>+E370+E345</f>
        <v>1402.575</v>
      </c>
      <c r="F373" s="659"/>
      <c r="G373" s="3"/>
      <c r="H373" s="3"/>
      <c r="I373" s="3" t="s">
        <v>136</v>
      </c>
      <c r="J373" s="3">
        <f>+J370+J345</f>
        <v>391</v>
      </c>
      <c r="K373" s="3">
        <f>+K370+K345</f>
        <v>1575.5050000000001</v>
      </c>
      <c r="L373" s="1374"/>
    </row>
    <row r="374" spans="1:12" s="25" customFormat="1" x14ac:dyDescent="0.3">
      <c r="A374" s="1405"/>
      <c r="B374" s="36"/>
      <c r="C374" s="462"/>
      <c r="D374" s="463"/>
      <c r="E374" s="463"/>
      <c r="F374" s="659"/>
      <c r="G374" s="1410"/>
      <c r="H374" s="463"/>
      <c r="I374" s="463"/>
      <c r="J374" s="463"/>
      <c r="K374" s="463"/>
      <c r="L374" s="1374"/>
    </row>
    <row r="375" spans="1:12" s="25" customFormat="1" x14ac:dyDescent="0.3">
      <c r="A375" s="1405"/>
      <c r="B375" s="461"/>
      <c r="C375" s="461"/>
      <c r="D375" s="461"/>
      <c r="E375" s="660"/>
      <c r="F375" s="660"/>
      <c r="G375" s="1413"/>
      <c r="H375" s="660"/>
      <c r="I375" s="463"/>
      <c r="J375" s="463"/>
      <c r="K375" s="463"/>
      <c r="L375" s="1374"/>
    </row>
    <row r="376" spans="1:12" s="25" customFormat="1" x14ac:dyDescent="0.3">
      <c r="A376" s="1405"/>
      <c r="B376" s="36"/>
      <c r="C376" s="462"/>
      <c r="D376" s="463"/>
      <c r="E376" s="463"/>
      <c r="F376" s="659"/>
      <c r="G376" s="1413"/>
      <c r="H376" s="463"/>
      <c r="I376" s="463"/>
      <c r="J376" s="463"/>
      <c r="K376" s="463"/>
      <c r="L376" s="1374"/>
    </row>
    <row r="377" spans="1:12" s="25" customFormat="1" ht="18.75" customHeight="1" x14ac:dyDescent="0.3">
      <c r="A377" s="1403"/>
      <c r="B377" s="37" t="s">
        <v>130</v>
      </c>
      <c r="D377" s="94" t="s">
        <v>131</v>
      </c>
      <c r="E377" s="20"/>
      <c r="F377" s="606"/>
      <c r="G377" s="1403"/>
      <c r="H377" s="37" t="s">
        <v>130</v>
      </c>
      <c r="J377" s="94" t="s">
        <v>131</v>
      </c>
      <c r="K377" s="20"/>
      <c r="L377" s="1374"/>
    </row>
    <row r="378" spans="1:12" s="25" customFormat="1" ht="51.75" customHeight="1" x14ac:dyDescent="0.3">
      <c r="A378" s="1403"/>
      <c r="B378" s="38" t="s">
        <v>132</v>
      </c>
      <c r="D378" s="38" t="s">
        <v>140</v>
      </c>
      <c r="E378" s="39"/>
      <c r="F378" s="606"/>
      <c r="G378" s="1403"/>
      <c r="H378" s="38" t="s">
        <v>139</v>
      </c>
      <c r="J378" s="38" t="s">
        <v>140</v>
      </c>
      <c r="K378" s="39"/>
      <c r="L378" s="1374"/>
    </row>
    <row r="379" spans="1:12" s="25" customFormat="1" ht="23.25" customHeight="1" x14ac:dyDescent="0.3">
      <c r="A379" s="1403"/>
      <c r="B379" s="38"/>
      <c r="D379" s="38"/>
      <c r="E379" s="39"/>
      <c r="F379" s="606"/>
      <c r="G379" s="1403"/>
      <c r="H379" s="38"/>
      <c r="J379" s="38"/>
      <c r="K379" s="39"/>
      <c r="L379" s="1374"/>
    </row>
    <row r="380" spans="1:12" s="25" customFormat="1" ht="18.75" customHeight="1" x14ac:dyDescent="0.3">
      <c r="A380" s="1416"/>
      <c r="B380" s="208"/>
      <c r="C380" s="208"/>
      <c r="D380" s="208"/>
      <c r="E380" s="208"/>
      <c r="F380" s="861"/>
      <c r="G380" s="1416"/>
      <c r="H380" s="208"/>
      <c r="I380" s="208"/>
      <c r="J380" s="208"/>
      <c r="K380" s="208"/>
      <c r="L380" s="1374"/>
    </row>
    <row r="381" spans="1:12" s="21" customFormat="1" x14ac:dyDescent="0.3">
      <c r="A381" s="1403"/>
      <c r="B381" s="20"/>
      <c r="C381" s="20"/>
      <c r="D381" s="20"/>
      <c r="E381" s="20"/>
      <c r="F381" s="656"/>
      <c r="G381" s="1403"/>
      <c r="H381" s="20"/>
      <c r="I381" s="20"/>
      <c r="J381" s="20"/>
      <c r="K381" s="20"/>
      <c r="L381" s="1373"/>
    </row>
    <row r="382" spans="1:12" s="25" customFormat="1" ht="18.75" customHeight="1" x14ac:dyDescent="0.3">
      <c r="A382" s="1403"/>
      <c r="B382" s="22" t="s">
        <v>115</v>
      </c>
      <c r="C382" s="20"/>
      <c r="D382" s="20"/>
      <c r="E382" s="20"/>
      <c r="F382" s="656"/>
      <c r="G382" s="1403"/>
      <c r="H382" s="22" t="s">
        <v>115</v>
      </c>
      <c r="I382" s="20"/>
      <c r="J382" s="20"/>
      <c r="K382" s="20"/>
      <c r="L382" s="1374"/>
    </row>
    <row r="383" spans="1:12" s="25" customFormat="1" ht="18.75" customHeight="1" x14ac:dyDescent="0.3">
      <c r="A383" s="1403"/>
      <c r="B383" s="22" t="s">
        <v>137</v>
      </c>
      <c r="C383" s="20"/>
      <c r="D383" s="20"/>
      <c r="E383" s="20"/>
      <c r="F383" s="606"/>
      <c r="G383" s="1403"/>
      <c r="H383" s="22" t="s">
        <v>138</v>
      </c>
      <c r="I383" s="20"/>
      <c r="J383" s="20"/>
      <c r="K383" s="20"/>
      <c r="L383" s="1374"/>
    </row>
    <row r="384" spans="1:12" s="25" customFormat="1" ht="18.75" customHeight="1" x14ac:dyDescent="0.3">
      <c r="A384" s="1403"/>
      <c r="B384" s="20"/>
      <c r="C384" s="20"/>
      <c r="D384" s="20"/>
      <c r="E384" s="20"/>
      <c r="F384" s="606"/>
      <c r="G384" s="1403"/>
      <c r="H384" s="20"/>
      <c r="I384" s="20"/>
      <c r="J384" s="20"/>
      <c r="K384" s="20"/>
      <c r="L384" s="1374"/>
    </row>
    <row r="385" spans="1:12" s="25" customFormat="1" ht="18.75" customHeight="1" x14ac:dyDescent="0.3">
      <c r="A385" s="1403"/>
      <c r="B385" s="20"/>
      <c r="C385" s="20"/>
      <c r="E385" s="603" t="s">
        <v>116</v>
      </c>
      <c r="F385" s="606"/>
      <c r="G385" s="1403"/>
      <c r="H385" s="20"/>
      <c r="I385" s="20"/>
      <c r="K385" s="603" t="s">
        <v>116</v>
      </c>
      <c r="L385" s="1374"/>
    </row>
    <row r="386" spans="1:12" s="25" customFormat="1" ht="18.75" customHeight="1" x14ac:dyDescent="0.3">
      <c r="A386" s="1403"/>
      <c r="B386" s="20"/>
      <c r="C386" s="20"/>
      <c r="E386" s="603" t="s">
        <v>134</v>
      </c>
      <c r="F386" s="606"/>
      <c r="G386" s="1403"/>
      <c r="H386" s="20"/>
      <c r="I386" s="20"/>
      <c r="K386" s="603" t="s">
        <v>134</v>
      </c>
      <c r="L386" s="1374"/>
    </row>
    <row r="387" spans="1:12" s="25" customFormat="1" ht="18.75" customHeight="1" x14ac:dyDescent="0.3">
      <c r="A387" s="1403"/>
      <c r="B387" s="20"/>
      <c r="C387" s="20"/>
      <c r="E387" s="603" t="s">
        <v>117</v>
      </c>
      <c r="F387" s="606"/>
      <c r="G387" s="1403"/>
      <c r="H387" s="20"/>
      <c r="I387" s="20"/>
      <c r="K387" s="603" t="s">
        <v>117</v>
      </c>
      <c r="L387" s="1374"/>
    </row>
    <row r="388" spans="1:12" s="25" customFormat="1" ht="18.75" customHeight="1" x14ac:dyDescent="0.3">
      <c r="A388" s="1403"/>
      <c r="B388" s="20"/>
      <c r="C388" s="20"/>
      <c r="E388" s="603" t="s">
        <v>417</v>
      </c>
      <c r="F388" s="606"/>
      <c r="G388" s="1403"/>
      <c r="H388" s="20"/>
      <c r="I388" s="20"/>
      <c r="K388" s="603" t="s">
        <v>417</v>
      </c>
      <c r="L388" s="1374"/>
    </row>
    <row r="389" spans="1:12" s="25" customFormat="1" ht="18.75" customHeight="1" x14ac:dyDescent="0.3">
      <c r="A389" s="1403"/>
      <c r="B389" s="20"/>
      <c r="C389" s="20"/>
      <c r="D389" s="20"/>
      <c r="E389" s="20"/>
      <c r="F389" s="656"/>
      <c r="G389" s="1403"/>
      <c r="H389" s="20"/>
      <c r="I389" s="20"/>
      <c r="J389" s="20"/>
      <c r="K389" s="20"/>
      <c r="L389" s="1374"/>
    </row>
    <row r="390" spans="1:12" s="25" customFormat="1" ht="18.75" customHeight="1" x14ac:dyDescent="0.3">
      <c r="A390" s="1403"/>
      <c r="B390" s="20"/>
      <c r="C390" s="20"/>
      <c r="D390" s="20"/>
      <c r="E390" s="20"/>
      <c r="F390" s="656"/>
      <c r="G390" s="1403"/>
      <c r="H390" s="20"/>
      <c r="I390" s="20"/>
      <c r="J390" s="20"/>
      <c r="K390" s="20"/>
      <c r="L390" s="1374"/>
    </row>
    <row r="391" spans="1:12" s="25" customFormat="1" ht="18.75" customHeight="1" x14ac:dyDescent="0.3">
      <c r="A391" s="1403"/>
      <c r="B391" s="20"/>
      <c r="C391" s="20"/>
      <c r="D391" s="20"/>
      <c r="E391" s="20"/>
      <c r="F391" s="656"/>
      <c r="G391" s="1403"/>
      <c r="H391" s="20"/>
      <c r="I391" s="20"/>
      <c r="J391" s="20"/>
      <c r="K391" s="20"/>
      <c r="L391" s="1374"/>
    </row>
    <row r="392" spans="1:12" s="25" customFormat="1" ht="18.75" customHeight="1" x14ac:dyDescent="0.3">
      <c r="A392" s="1403"/>
      <c r="B392" s="1612" t="s">
        <v>119</v>
      </c>
      <c r="C392" s="1612"/>
      <c r="D392" s="1612"/>
      <c r="E392" s="26"/>
      <c r="F392" s="606"/>
      <c r="G392" s="1403"/>
      <c r="H392" s="1612" t="s">
        <v>119</v>
      </c>
      <c r="I392" s="1612"/>
      <c r="J392" s="1612"/>
      <c r="K392" s="26"/>
      <c r="L392" s="1374"/>
    </row>
    <row r="393" spans="1:12" s="25" customFormat="1" ht="18.75" customHeight="1" x14ac:dyDescent="0.3">
      <c r="A393" s="1403"/>
      <c r="B393" s="1610">
        <v>45610</v>
      </c>
      <c r="C393" s="1610"/>
      <c r="D393" s="1610"/>
      <c r="E393" s="27"/>
      <c r="F393" s="606"/>
      <c r="G393" s="1403"/>
      <c r="H393" s="1610">
        <f>B393</f>
        <v>45610</v>
      </c>
      <c r="I393" s="1610"/>
      <c r="J393" s="1610"/>
      <c r="K393" s="27"/>
      <c r="L393" s="1374"/>
    </row>
    <row r="394" spans="1:12" s="25" customFormat="1" ht="18.75" customHeight="1" x14ac:dyDescent="0.3">
      <c r="A394" s="1403"/>
      <c r="B394" s="20"/>
      <c r="C394" s="20"/>
      <c r="D394" s="20"/>
      <c r="E394" s="27"/>
      <c r="F394" s="606"/>
      <c r="G394" s="1403"/>
      <c r="H394" s="20"/>
      <c r="I394" s="20"/>
      <c r="J394" s="20"/>
      <c r="K394" s="27"/>
      <c r="L394" s="1374"/>
    </row>
    <row r="395" spans="1:12" s="25" customFormat="1" ht="18.75" customHeight="1" x14ac:dyDescent="0.3">
      <c r="A395" s="1403"/>
      <c r="B395" s="1401"/>
      <c r="C395" s="20"/>
      <c r="D395" s="20"/>
      <c r="E395" s="27"/>
      <c r="F395" s="606"/>
      <c r="G395" s="1403"/>
      <c r="H395" s="1414"/>
      <c r="I395" s="20"/>
      <c r="J395" s="20"/>
      <c r="K395" s="27"/>
      <c r="L395" s="1374"/>
    </row>
    <row r="396" spans="1:12" s="25" customFormat="1" ht="18.75" customHeight="1" x14ac:dyDescent="0.3">
      <c r="A396" s="28" t="s">
        <v>120</v>
      </c>
      <c r="B396" s="29" t="s">
        <v>121</v>
      </c>
      <c r="C396" s="1611" t="s">
        <v>122</v>
      </c>
      <c r="D396" s="1611"/>
      <c r="E396" s="1611"/>
      <c r="F396" s="606"/>
      <c r="G396" s="28" t="s">
        <v>120</v>
      </c>
      <c r="H396" s="29" t="s">
        <v>121</v>
      </c>
      <c r="I396" s="1611" t="s">
        <v>123</v>
      </c>
      <c r="J396" s="1611"/>
      <c r="K396" s="1611"/>
      <c r="L396" s="1374"/>
    </row>
    <row r="397" spans="1:12" s="25" customFormat="1" ht="18.75" customHeight="1" x14ac:dyDescent="0.3">
      <c r="A397" s="28" t="s">
        <v>124</v>
      </c>
      <c r="B397" s="28" t="s">
        <v>265</v>
      </c>
      <c r="C397" s="29" t="s">
        <v>125</v>
      </c>
      <c r="D397" s="1400" t="s">
        <v>126</v>
      </c>
      <c r="E397" s="1400" t="s">
        <v>127</v>
      </c>
      <c r="F397" s="606"/>
      <c r="G397" s="28" t="s">
        <v>124</v>
      </c>
      <c r="H397" s="28" t="s">
        <v>265</v>
      </c>
      <c r="I397" s="29" t="s">
        <v>125</v>
      </c>
      <c r="J397" s="1415" t="s">
        <v>126</v>
      </c>
      <c r="K397" s="1415" t="s">
        <v>127</v>
      </c>
      <c r="L397" s="1374"/>
    </row>
    <row r="398" spans="1:12" s="50" customFormat="1" ht="18.75" customHeight="1" x14ac:dyDescent="0.3">
      <c r="A398" s="5">
        <v>1</v>
      </c>
      <c r="B398" s="6" t="s">
        <v>30</v>
      </c>
      <c r="C398" s="2" t="s">
        <v>28</v>
      </c>
      <c r="D398" s="3">
        <v>65</v>
      </c>
      <c r="E398" s="3">
        <v>222</v>
      </c>
      <c r="F398" s="606"/>
      <c r="G398" s="5">
        <v>1</v>
      </c>
      <c r="H398" s="6" t="s">
        <v>30</v>
      </c>
      <c r="I398" s="2" t="s">
        <v>7</v>
      </c>
      <c r="J398" s="3">
        <v>85</v>
      </c>
      <c r="K398" s="3">
        <v>333</v>
      </c>
      <c r="L398" s="1379">
        <v>45587</v>
      </c>
    </row>
    <row r="399" spans="1:12" s="50" customFormat="1" x14ac:dyDescent="0.3">
      <c r="A399" s="5">
        <v>2</v>
      </c>
      <c r="B399" s="6" t="s">
        <v>260</v>
      </c>
      <c r="C399" s="2" t="s">
        <v>17</v>
      </c>
      <c r="D399" s="3">
        <v>20</v>
      </c>
      <c r="E399" s="3">
        <v>182.25</v>
      </c>
      <c r="F399" s="605"/>
      <c r="G399" s="5">
        <v>2</v>
      </c>
      <c r="H399" s="6" t="s">
        <v>260</v>
      </c>
      <c r="I399" s="2" t="s">
        <v>44</v>
      </c>
      <c r="J399" s="3">
        <v>25</v>
      </c>
      <c r="K399" s="3">
        <v>218.7</v>
      </c>
      <c r="L399" s="1377"/>
    </row>
    <row r="400" spans="1:12" s="25" customFormat="1" x14ac:dyDescent="0.3">
      <c r="A400" s="1400">
        <v>4</v>
      </c>
      <c r="B400" s="6" t="s">
        <v>114</v>
      </c>
      <c r="C400" s="2" t="s">
        <v>2</v>
      </c>
      <c r="D400" s="3">
        <v>6</v>
      </c>
      <c r="E400" s="3">
        <v>28</v>
      </c>
      <c r="F400" s="605"/>
      <c r="G400" s="1415">
        <v>4</v>
      </c>
      <c r="H400" s="6" t="s">
        <v>114</v>
      </c>
      <c r="I400" s="2" t="s">
        <v>2</v>
      </c>
      <c r="J400" s="3">
        <v>6</v>
      </c>
      <c r="K400" s="3">
        <v>28</v>
      </c>
      <c r="L400" s="1374"/>
    </row>
    <row r="401" spans="1:12" s="25" customFormat="1" x14ac:dyDescent="0.3">
      <c r="A401" s="5">
        <v>5</v>
      </c>
      <c r="B401" s="6" t="s">
        <v>107</v>
      </c>
      <c r="C401" s="2" t="s">
        <v>14</v>
      </c>
      <c r="D401" s="3">
        <v>3.4</v>
      </c>
      <c r="E401" s="3">
        <v>93.2</v>
      </c>
      <c r="F401" s="606"/>
      <c r="G401" s="5">
        <v>5</v>
      </c>
      <c r="H401" s="6" t="s">
        <v>107</v>
      </c>
      <c r="I401" s="2" t="s">
        <v>14</v>
      </c>
      <c r="J401" s="3">
        <v>3.4</v>
      </c>
      <c r="K401" s="3">
        <v>93.2</v>
      </c>
      <c r="L401" s="1374"/>
    </row>
    <row r="402" spans="1:12" s="25" customFormat="1" x14ac:dyDescent="0.3">
      <c r="A402" s="5">
        <v>5</v>
      </c>
      <c r="B402" s="6" t="s">
        <v>93</v>
      </c>
      <c r="C402" s="2" t="s">
        <v>2</v>
      </c>
      <c r="D402" s="3">
        <v>60</v>
      </c>
      <c r="E402" s="3">
        <v>92</v>
      </c>
      <c r="F402" s="605"/>
      <c r="G402" s="5">
        <v>5</v>
      </c>
      <c r="H402" s="6" t="s">
        <v>93</v>
      </c>
      <c r="I402" s="2" t="s">
        <v>2</v>
      </c>
      <c r="J402" s="3">
        <v>60</v>
      </c>
      <c r="K402" s="3">
        <v>92</v>
      </c>
      <c r="L402" s="788"/>
    </row>
    <row r="403" spans="1:12" s="25" customFormat="1" x14ac:dyDescent="0.3">
      <c r="A403" s="5">
        <v>6</v>
      </c>
      <c r="B403" s="6" t="s">
        <v>262</v>
      </c>
      <c r="C403" s="2" t="s">
        <v>5</v>
      </c>
      <c r="D403" s="3">
        <v>58</v>
      </c>
      <c r="E403" s="3">
        <v>168</v>
      </c>
      <c r="F403" s="605"/>
      <c r="G403" s="5">
        <v>6</v>
      </c>
      <c r="H403" s="6" t="s">
        <v>262</v>
      </c>
      <c r="I403" s="2" t="s">
        <v>5</v>
      </c>
      <c r="J403" s="3">
        <v>58</v>
      </c>
      <c r="K403" s="3">
        <v>168</v>
      </c>
      <c r="L403" s="788" t="s">
        <v>473</v>
      </c>
    </row>
    <row r="404" spans="1:12" s="25" customFormat="1" ht="19.5" customHeight="1" x14ac:dyDescent="0.3">
      <c r="A404" s="1400"/>
      <c r="B404" s="6"/>
      <c r="C404" s="2"/>
      <c r="D404" s="3"/>
      <c r="E404" s="3"/>
      <c r="F404" s="605"/>
      <c r="G404" s="1415"/>
      <c r="H404" s="6"/>
      <c r="I404" s="2"/>
      <c r="J404" s="3"/>
      <c r="K404" s="3"/>
      <c r="L404" s="1374"/>
    </row>
    <row r="405" spans="1:12" s="25" customFormat="1" x14ac:dyDescent="0.3">
      <c r="A405" s="5"/>
      <c r="B405" s="6"/>
      <c r="C405" s="2"/>
      <c r="D405" s="3"/>
      <c r="E405" s="3"/>
      <c r="F405" s="656"/>
      <c r="G405" s="5"/>
      <c r="H405" s="6"/>
      <c r="I405" s="2"/>
      <c r="J405" s="3"/>
      <c r="K405" s="3"/>
      <c r="L405" s="1374"/>
    </row>
    <row r="406" spans="1:12" s="25" customFormat="1" x14ac:dyDescent="0.3">
      <c r="A406" s="5"/>
      <c r="B406" s="6"/>
      <c r="C406" s="2" t="s">
        <v>128</v>
      </c>
      <c r="D406" s="3">
        <f>SUM(D398:D404)</f>
        <v>212.4</v>
      </c>
      <c r="E406" s="3">
        <f>SUM(E398:E404)</f>
        <v>785.45</v>
      </c>
      <c r="F406" s="658">
        <v>587.5</v>
      </c>
      <c r="G406" s="5"/>
      <c r="H406" s="6"/>
      <c r="I406" s="2" t="s">
        <v>128</v>
      </c>
      <c r="J406" s="3">
        <f>SUM(J398:J404)</f>
        <v>237.4</v>
      </c>
      <c r="K406" s="3">
        <f>SUM(K398:K404)</f>
        <v>932.90000000000009</v>
      </c>
      <c r="L406" s="1374"/>
    </row>
    <row r="407" spans="1:12" s="25" customFormat="1" ht="18.75" hidden="1" customHeight="1" x14ac:dyDescent="0.3">
      <c r="A407" s="5"/>
      <c r="B407" s="6"/>
      <c r="C407" s="2"/>
      <c r="D407" s="3">
        <f>SUM(D399:D405)</f>
        <v>147.4</v>
      </c>
      <c r="E407" s="3"/>
      <c r="F407" s="656"/>
      <c r="G407" s="5"/>
      <c r="H407" s="6"/>
      <c r="I407" s="2"/>
      <c r="J407" s="3"/>
      <c r="K407" s="3"/>
      <c r="L407" s="1374"/>
    </row>
    <row r="408" spans="1:12" s="25" customFormat="1" ht="18.75" hidden="1" customHeight="1" x14ac:dyDescent="0.3">
      <c r="A408" s="5">
        <v>1</v>
      </c>
      <c r="B408" s="6" t="s">
        <v>1</v>
      </c>
      <c r="C408" s="2" t="s">
        <v>5</v>
      </c>
      <c r="D408" s="3">
        <f>SUM(D401:D406)</f>
        <v>333.8</v>
      </c>
      <c r="E408" s="3">
        <v>86</v>
      </c>
      <c r="F408" s="656"/>
      <c r="G408" s="5">
        <v>1</v>
      </c>
      <c r="H408" s="6" t="s">
        <v>1</v>
      </c>
      <c r="I408" s="2" t="s">
        <v>5</v>
      </c>
      <c r="J408" s="3">
        <v>200</v>
      </c>
      <c r="K408" s="3">
        <v>86</v>
      </c>
      <c r="L408" s="1374"/>
    </row>
    <row r="409" spans="1:12" s="25" customFormat="1" ht="18.75" hidden="1" customHeight="1" x14ac:dyDescent="0.3">
      <c r="A409" s="5">
        <v>2</v>
      </c>
      <c r="B409" s="6" t="s">
        <v>238</v>
      </c>
      <c r="C409" s="2" t="s">
        <v>251</v>
      </c>
      <c r="D409" s="3">
        <f t="shared" ref="D409:D418" si="2">SUM(D401:D407)</f>
        <v>481.20000000000005</v>
      </c>
      <c r="E409" s="3">
        <v>114</v>
      </c>
      <c r="F409" s="656"/>
      <c r="G409" s="5">
        <v>2</v>
      </c>
      <c r="H409" s="6" t="s">
        <v>238</v>
      </c>
      <c r="I409" s="2" t="s">
        <v>251</v>
      </c>
      <c r="J409" s="3">
        <v>225</v>
      </c>
      <c r="K409" s="3">
        <v>114</v>
      </c>
      <c r="L409" s="1374"/>
    </row>
    <row r="410" spans="1:12" s="25" customFormat="1" ht="18.75" hidden="1" customHeight="1" x14ac:dyDescent="0.3">
      <c r="A410" s="5">
        <v>3</v>
      </c>
      <c r="B410" s="6" t="s">
        <v>93</v>
      </c>
      <c r="C410" s="2" t="s">
        <v>5</v>
      </c>
      <c r="D410" s="3">
        <f t="shared" si="2"/>
        <v>811.59999999999991</v>
      </c>
      <c r="E410" s="3">
        <v>94.25</v>
      </c>
      <c r="F410" s="656"/>
      <c r="G410" s="5">
        <v>3</v>
      </c>
      <c r="H410" s="6" t="s">
        <v>93</v>
      </c>
      <c r="I410" s="2" t="s">
        <v>5</v>
      </c>
      <c r="J410" s="3">
        <v>135</v>
      </c>
      <c r="K410" s="3">
        <v>94.25</v>
      </c>
      <c r="L410" s="1374"/>
    </row>
    <row r="411" spans="1:12" s="25" customFormat="1" ht="18.75" hidden="1" customHeight="1" x14ac:dyDescent="0.3">
      <c r="A411" s="5">
        <v>4</v>
      </c>
      <c r="B411" s="6" t="s">
        <v>253</v>
      </c>
      <c r="C411" s="2" t="s">
        <v>218</v>
      </c>
      <c r="D411" s="3">
        <f t="shared" si="2"/>
        <v>1232.8</v>
      </c>
      <c r="E411" s="3">
        <v>146.4</v>
      </c>
      <c r="F411" s="656"/>
      <c r="G411" s="5">
        <v>4</v>
      </c>
      <c r="H411" s="6" t="s">
        <v>253</v>
      </c>
      <c r="I411" s="2" t="s">
        <v>218</v>
      </c>
      <c r="J411" s="3">
        <v>125</v>
      </c>
      <c r="K411" s="3">
        <v>146.4</v>
      </c>
      <c r="L411" s="1374"/>
    </row>
    <row r="412" spans="1:12" s="25" customFormat="1" ht="18.75" hidden="1" customHeight="1" x14ac:dyDescent="0.3">
      <c r="A412" s="5">
        <v>5</v>
      </c>
      <c r="B412" s="6" t="s">
        <v>255</v>
      </c>
      <c r="C412" s="2" t="s">
        <v>218</v>
      </c>
      <c r="D412" s="3">
        <f t="shared" si="2"/>
        <v>1986.4</v>
      </c>
      <c r="E412" s="3">
        <v>105.16</v>
      </c>
      <c r="F412" s="656"/>
      <c r="G412" s="5">
        <v>5</v>
      </c>
      <c r="H412" s="6" t="s">
        <v>255</v>
      </c>
      <c r="I412" s="2" t="s">
        <v>218</v>
      </c>
      <c r="J412" s="3">
        <v>80</v>
      </c>
      <c r="K412" s="3">
        <v>105.16</v>
      </c>
      <c r="L412" s="1374"/>
    </row>
    <row r="413" spans="1:12" s="25" customFormat="1" ht="18.75" hidden="1" customHeight="1" x14ac:dyDescent="0.3">
      <c r="A413" s="5">
        <v>6</v>
      </c>
      <c r="B413" s="6" t="s">
        <v>252</v>
      </c>
      <c r="C413" s="2" t="s">
        <v>251</v>
      </c>
      <c r="D413" s="3">
        <f t="shared" si="2"/>
        <v>3219.2</v>
      </c>
      <c r="E413" s="3">
        <v>142</v>
      </c>
      <c r="F413" s="656"/>
      <c r="G413" s="5">
        <v>6</v>
      </c>
      <c r="H413" s="6" t="s">
        <v>252</v>
      </c>
      <c r="I413" s="2" t="s">
        <v>251</v>
      </c>
      <c r="J413" s="3">
        <v>105</v>
      </c>
      <c r="K413" s="3">
        <v>142</v>
      </c>
      <c r="L413" s="1374"/>
    </row>
    <row r="414" spans="1:12" s="25" customFormat="1" ht="18.75" hidden="1" customHeight="1" x14ac:dyDescent="0.3">
      <c r="A414" s="5">
        <v>7</v>
      </c>
      <c r="B414" s="6" t="s">
        <v>254</v>
      </c>
      <c r="C414" s="2" t="s">
        <v>218</v>
      </c>
      <c r="D414" s="3">
        <f t="shared" si="2"/>
        <v>5205.6000000000004</v>
      </c>
      <c r="E414" s="3">
        <v>144</v>
      </c>
      <c r="F414" s="656"/>
      <c r="G414" s="5">
        <v>7</v>
      </c>
      <c r="H414" s="6" t="s">
        <v>254</v>
      </c>
      <c r="I414" s="2" t="s">
        <v>218</v>
      </c>
      <c r="J414" s="3">
        <v>120</v>
      </c>
      <c r="K414" s="3">
        <v>144</v>
      </c>
      <c r="L414" s="1374"/>
    </row>
    <row r="415" spans="1:12" s="25" customFormat="1" ht="18.75" hidden="1" customHeight="1" x14ac:dyDescent="0.3">
      <c r="A415" s="5">
        <v>8</v>
      </c>
      <c r="B415" s="6" t="s">
        <v>31</v>
      </c>
      <c r="C415" s="2" t="s">
        <v>5</v>
      </c>
      <c r="D415" s="3">
        <f t="shared" si="2"/>
        <v>8212.4000000000015</v>
      </c>
      <c r="E415" s="3">
        <v>88</v>
      </c>
      <c r="F415" s="656"/>
      <c r="G415" s="5">
        <v>8</v>
      </c>
      <c r="H415" s="6" t="s">
        <v>31</v>
      </c>
      <c r="I415" s="2" t="s">
        <v>5</v>
      </c>
      <c r="J415" s="3">
        <v>55</v>
      </c>
      <c r="K415" s="3">
        <v>88</v>
      </c>
      <c r="L415" s="1374"/>
    </row>
    <row r="416" spans="1:12" s="50" customFormat="1" ht="18.75" hidden="1" customHeight="1" x14ac:dyDescent="0.3">
      <c r="A416" s="1400"/>
      <c r="B416" s="1"/>
      <c r="C416" s="1400"/>
      <c r="D416" s="3">
        <f t="shared" si="2"/>
        <v>13270.599999999999</v>
      </c>
      <c r="E416" s="7"/>
      <c r="F416" s="657"/>
      <c r="G416" s="1415"/>
      <c r="H416" s="1"/>
      <c r="I416" s="1415"/>
      <c r="J416" s="7"/>
      <c r="K416" s="7"/>
      <c r="L416" s="1377"/>
    </row>
    <row r="417" spans="1:12" s="25" customFormat="1" ht="18.75" hidden="1" customHeight="1" x14ac:dyDescent="0.3">
      <c r="A417" s="5"/>
      <c r="B417" s="6"/>
      <c r="C417" s="2" t="s">
        <v>128</v>
      </c>
      <c r="D417" s="3">
        <f t="shared" si="2"/>
        <v>21149.200000000001</v>
      </c>
      <c r="E417" s="3">
        <v>919.81</v>
      </c>
      <c r="F417" s="656"/>
      <c r="G417" s="5"/>
      <c r="H417" s="6"/>
      <c r="I417" s="2" t="s">
        <v>128</v>
      </c>
      <c r="J417" s="3">
        <v>1045</v>
      </c>
      <c r="K417" s="3">
        <v>919.81</v>
      </c>
      <c r="L417" s="1374"/>
    </row>
    <row r="418" spans="1:12" s="25" customFormat="1" ht="18.75" hidden="1" customHeight="1" x14ac:dyDescent="0.3">
      <c r="A418" s="5"/>
      <c r="B418" s="6"/>
      <c r="C418" s="2"/>
      <c r="D418" s="3">
        <f t="shared" si="2"/>
        <v>33938.6</v>
      </c>
      <c r="E418" s="3"/>
      <c r="F418" s="656"/>
      <c r="G418" s="5"/>
      <c r="H418" s="6"/>
      <c r="I418" s="2"/>
      <c r="J418" s="3"/>
      <c r="K418" s="3"/>
      <c r="L418" s="1374"/>
    </row>
    <row r="419" spans="1:12" s="25" customFormat="1" x14ac:dyDescent="0.3">
      <c r="A419" s="5"/>
      <c r="B419" s="6"/>
      <c r="C419" s="2"/>
      <c r="D419" s="3"/>
      <c r="E419" s="3"/>
      <c r="F419" s="678">
        <f>F406-E406</f>
        <v>-197.95000000000005</v>
      </c>
      <c r="G419" s="5"/>
      <c r="H419" s="6"/>
      <c r="I419" s="2"/>
      <c r="J419" s="3"/>
      <c r="K419" s="3"/>
      <c r="L419" s="1374"/>
    </row>
    <row r="420" spans="1:12" s="25" customFormat="1" x14ac:dyDescent="0.3">
      <c r="A420" s="5"/>
      <c r="B420" s="6"/>
      <c r="C420" s="2"/>
      <c r="D420" s="3"/>
      <c r="E420" s="3"/>
      <c r="F420" s="656"/>
      <c r="G420" s="5"/>
      <c r="H420" s="6"/>
      <c r="I420" s="2"/>
      <c r="J420" s="3"/>
      <c r="K420" s="3"/>
      <c r="L420" s="1374"/>
    </row>
    <row r="421" spans="1:12" s="25" customFormat="1" x14ac:dyDescent="0.3">
      <c r="A421" s="28" t="s">
        <v>124</v>
      </c>
      <c r="B421" s="3" t="s">
        <v>259</v>
      </c>
      <c r="C421" s="2" t="s">
        <v>125</v>
      </c>
      <c r="D421" s="3" t="s">
        <v>126</v>
      </c>
      <c r="E421" s="3" t="s">
        <v>127</v>
      </c>
      <c r="F421" s="656"/>
      <c r="G421" s="28" t="s">
        <v>124</v>
      </c>
      <c r="H421" s="3" t="s">
        <v>247</v>
      </c>
      <c r="I421" s="2" t="s">
        <v>125</v>
      </c>
      <c r="J421" s="3" t="s">
        <v>126</v>
      </c>
      <c r="K421" s="3" t="s">
        <v>127</v>
      </c>
      <c r="L421" s="1374"/>
    </row>
    <row r="422" spans="1:12" s="50" customFormat="1" ht="18.75" customHeight="1" x14ac:dyDescent="0.3">
      <c r="A422" s="5">
        <v>1</v>
      </c>
      <c r="B422" s="6" t="s">
        <v>281</v>
      </c>
      <c r="C422" s="2" t="s">
        <v>9</v>
      </c>
      <c r="D422" s="3">
        <v>70</v>
      </c>
      <c r="E422" s="3">
        <v>157.68</v>
      </c>
      <c r="F422" s="656">
        <v>157.68</v>
      </c>
      <c r="G422" s="5">
        <v>1</v>
      </c>
      <c r="H422" s="6" t="s">
        <v>281</v>
      </c>
      <c r="I422" s="2" t="s">
        <v>9</v>
      </c>
      <c r="J422" s="3">
        <v>70</v>
      </c>
      <c r="K422" s="3">
        <v>157.68</v>
      </c>
      <c r="L422" s="792"/>
    </row>
    <row r="423" spans="1:12" s="25" customFormat="1" x14ac:dyDescent="0.3">
      <c r="A423" s="5">
        <v>2</v>
      </c>
      <c r="B423" s="6" t="s">
        <v>470</v>
      </c>
      <c r="C423" s="2" t="s">
        <v>4</v>
      </c>
      <c r="D423" s="3">
        <v>65</v>
      </c>
      <c r="E423" s="3">
        <v>180.8</v>
      </c>
      <c r="F423" s="606">
        <v>180.8</v>
      </c>
      <c r="G423" s="5">
        <v>2</v>
      </c>
      <c r="H423" s="6" t="s">
        <v>470</v>
      </c>
      <c r="I423" s="2" t="s">
        <v>17</v>
      </c>
      <c r="J423" s="3">
        <v>80</v>
      </c>
      <c r="K423" s="3">
        <v>271.20000000000005</v>
      </c>
      <c r="L423" s="788">
        <v>45603</v>
      </c>
    </row>
    <row r="424" spans="1:12" s="25" customFormat="1" ht="19.5" customHeight="1" x14ac:dyDescent="0.3">
      <c r="A424" s="5">
        <v>3</v>
      </c>
      <c r="B424" s="6" t="s">
        <v>179</v>
      </c>
      <c r="C424" s="2" t="s">
        <v>17</v>
      </c>
      <c r="D424" s="3">
        <v>24</v>
      </c>
      <c r="E424" s="3">
        <v>202.41</v>
      </c>
      <c r="F424" s="656">
        <v>206.90833333333333</v>
      </c>
      <c r="G424" s="5">
        <v>3</v>
      </c>
      <c r="H424" s="6" t="s">
        <v>179</v>
      </c>
      <c r="I424" s="2" t="s">
        <v>44</v>
      </c>
      <c r="J424" s="3">
        <v>28</v>
      </c>
      <c r="K424" s="3">
        <v>242.89</v>
      </c>
      <c r="L424" s="788"/>
    </row>
    <row r="425" spans="1:12" s="25" customFormat="1" ht="19.5" customHeight="1" x14ac:dyDescent="0.3">
      <c r="A425" s="5">
        <v>4</v>
      </c>
      <c r="B425" s="6" t="s">
        <v>346</v>
      </c>
      <c r="C425" s="2" t="s">
        <v>14</v>
      </c>
      <c r="D425" s="3">
        <v>32</v>
      </c>
      <c r="E425" s="3">
        <v>6</v>
      </c>
      <c r="F425" s="677">
        <v>94.2</v>
      </c>
      <c r="G425" s="5">
        <v>4</v>
      </c>
      <c r="H425" s="6" t="s">
        <v>346</v>
      </c>
      <c r="I425" s="2" t="s">
        <v>14</v>
      </c>
      <c r="J425" s="3">
        <v>32</v>
      </c>
      <c r="K425" s="3">
        <v>6</v>
      </c>
      <c r="L425" s="788"/>
    </row>
    <row r="426" spans="1:12" s="25" customFormat="1" ht="19.5" customHeight="1" x14ac:dyDescent="0.3">
      <c r="A426" s="5">
        <v>5</v>
      </c>
      <c r="B426" s="6" t="s">
        <v>113</v>
      </c>
      <c r="C426" s="2" t="s">
        <v>2</v>
      </c>
      <c r="D426" s="3">
        <v>15</v>
      </c>
      <c r="E426" s="3">
        <v>94.2</v>
      </c>
      <c r="F426" s="656">
        <v>93.2</v>
      </c>
      <c r="G426" s="5">
        <v>5</v>
      </c>
      <c r="H426" s="6" t="s">
        <v>113</v>
      </c>
      <c r="I426" s="2" t="s">
        <v>2</v>
      </c>
      <c r="J426" s="3">
        <v>15</v>
      </c>
      <c r="K426" s="3">
        <v>94.2</v>
      </c>
      <c r="L426" s="1374"/>
    </row>
    <row r="427" spans="1:12" s="50" customFormat="1" x14ac:dyDescent="0.3">
      <c r="A427" s="5">
        <v>6</v>
      </c>
      <c r="B427" s="6" t="s">
        <v>107</v>
      </c>
      <c r="C427" s="2" t="s">
        <v>14</v>
      </c>
      <c r="D427" s="3">
        <v>3.4</v>
      </c>
      <c r="E427" s="3">
        <v>93.2</v>
      </c>
      <c r="F427" s="605">
        <v>21.5</v>
      </c>
      <c r="G427" s="5">
        <v>6</v>
      </c>
      <c r="H427" s="6" t="s">
        <v>107</v>
      </c>
      <c r="I427" s="2" t="s">
        <v>14</v>
      </c>
      <c r="J427" s="3">
        <v>3.4</v>
      </c>
      <c r="K427" s="3">
        <v>93.2</v>
      </c>
      <c r="L427" s="1379"/>
    </row>
    <row r="428" spans="1:12" s="25" customFormat="1" ht="19.5" customHeight="1" x14ac:dyDescent="0.3">
      <c r="A428" s="5">
        <v>7</v>
      </c>
      <c r="B428" s="6" t="s">
        <v>108</v>
      </c>
      <c r="C428" s="2" t="s">
        <v>65</v>
      </c>
      <c r="D428" s="3">
        <v>1.2</v>
      </c>
      <c r="E428" s="3">
        <v>21.5</v>
      </c>
      <c r="F428" s="656"/>
      <c r="G428" s="5">
        <v>7</v>
      </c>
      <c r="H428" s="6" t="s">
        <v>108</v>
      </c>
      <c r="I428" s="2" t="s">
        <v>65</v>
      </c>
      <c r="J428" s="3">
        <v>1.2</v>
      </c>
      <c r="K428" s="3">
        <v>21.5</v>
      </c>
      <c r="L428" s="1374"/>
    </row>
    <row r="429" spans="1:12" s="25" customFormat="1" x14ac:dyDescent="0.3">
      <c r="A429" s="1400"/>
      <c r="B429" s="6"/>
      <c r="C429" s="2"/>
      <c r="D429" s="3"/>
      <c r="E429" s="3"/>
      <c r="F429" s="656"/>
      <c r="G429" s="1415"/>
      <c r="H429" s="6"/>
      <c r="I429" s="2"/>
      <c r="J429" s="3"/>
      <c r="K429" s="3"/>
      <c r="L429" s="1374"/>
    </row>
    <row r="430" spans="1:12" s="50" customFormat="1" x14ac:dyDescent="0.3">
      <c r="A430" s="5"/>
      <c r="B430" s="6"/>
      <c r="C430" s="2"/>
      <c r="D430" s="3"/>
      <c r="E430" s="3"/>
      <c r="F430" s="657"/>
      <c r="G430" s="5"/>
      <c r="H430" s="6"/>
      <c r="I430" s="2"/>
      <c r="J430" s="3"/>
      <c r="K430" s="3"/>
      <c r="L430" s="1377"/>
    </row>
    <row r="431" spans="1:12" s="25" customFormat="1" x14ac:dyDescent="0.3">
      <c r="A431" s="1400"/>
      <c r="B431" s="6"/>
      <c r="C431" s="2" t="s">
        <v>128</v>
      </c>
      <c r="D431" s="3">
        <f>SUM(D422:D430)</f>
        <v>210.6</v>
      </c>
      <c r="E431" s="3">
        <f>SUM(E422:E430)</f>
        <v>755.79000000000008</v>
      </c>
      <c r="F431" s="658">
        <v>822.5</v>
      </c>
      <c r="G431" s="1415"/>
      <c r="H431" s="6"/>
      <c r="I431" s="2" t="s">
        <v>128</v>
      </c>
      <c r="J431" s="3">
        <f>SUM(J422:J430)</f>
        <v>229.6</v>
      </c>
      <c r="K431" s="3">
        <f>SUM(K422:K430)</f>
        <v>886.67000000000007</v>
      </c>
      <c r="L431" s="1374"/>
    </row>
    <row r="432" spans="1:12" s="25" customFormat="1" x14ac:dyDescent="0.3">
      <c r="A432" s="5"/>
      <c r="B432" s="6"/>
      <c r="C432" s="2"/>
      <c r="D432" s="3"/>
      <c r="E432" s="3"/>
      <c r="F432" s="678">
        <f>F431-E431</f>
        <v>66.709999999999923</v>
      </c>
      <c r="G432" s="5"/>
      <c r="H432" s="6"/>
      <c r="I432" s="2"/>
      <c r="J432" s="3"/>
      <c r="K432" s="3"/>
      <c r="L432" s="1374"/>
    </row>
    <row r="433" spans="1:12" s="25" customFormat="1" x14ac:dyDescent="0.3">
      <c r="A433" s="5"/>
      <c r="B433" s="6"/>
      <c r="C433" s="2"/>
      <c r="D433" s="3"/>
      <c r="E433" s="3"/>
      <c r="F433" s="656"/>
      <c r="G433" s="5"/>
      <c r="H433" s="6"/>
      <c r="I433" s="2"/>
      <c r="J433" s="3"/>
      <c r="K433" s="3"/>
      <c r="L433" s="1374"/>
    </row>
    <row r="434" spans="1:12" s="25" customFormat="1" x14ac:dyDescent="0.3">
      <c r="A434" s="1400"/>
      <c r="B434" s="6"/>
      <c r="C434" s="2" t="s">
        <v>136</v>
      </c>
      <c r="D434" s="3">
        <f>+D431+D406</f>
        <v>423</v>
      </c>
      <c r="E434" s="3">
        <f>+E431+E406</f>
        <v>1541.2400000000002</v>
      </c>
      <c r="F434" s="659"/>
      <c r="G434" s="3"/>
      <c r="H434" s="3"/>
      <c r="I434" s="3" t="s">
        <v>136</v>
      </c>
      <c r="J434" s="3">
        <f>+J431+J406</f>
        <v>467</v>
      </c>
      <c r="K434" s="3">
        <f>+K431+K406</f>
        <v>1819.5700000000002</v>
      </c>
      <c r="L434" s="1374"/>
    </row>
    <row r="435" spans="1:12" s="25" customFormat="1" x14ac:dyDescent="0.3">
      <c r="A435" s="1405"/>
      <c r="B435" s="36"/>
      <c r="C435" s="462"/>
      <c r="D435" s="463"/>
      <c r="E435" s="463"/>
      <c r="F435" s="659"/>
      <c r="G435" s="1410"/>
      <c r="H435" s="463"/>
      <c r="I435" s="463"/>
      <c r="J435" s="463"/>
      <c r="K435" s="463"/>
      <c r="L435" s="1374"/>
    </row>
    <row r="436" spans="1:12" s="25" customFormat="1" x14ac:dyDescent="0.3">
      <c r="A436" s="1405"/>
      <c r="B436" s="461"/>
      <c r="C436" s="461"/>
      <c r="D436" s="461"/>
      <c r="E436" s="660"/>
      <c r="F436" s="660"/>
      <c r="G436" s="1413"/>
      <c r="H436" s="660"/>
      <c r="I436" s="463"/>
      <c r="J436" s="463"/>
      <c r="K436" s="463"/>
      <c r="L436" s="1374"/>
    </row>
    <row r="437" spans="1:12" s="25" customFormat="1" x14ac:dyDescent="0.3">
      <c r="A437" s="1405"/>
      <c r="B437" s="36"/>
      <c r="C437" s="462"/>
      <c r="D437" s="463"/>
      <c r="E437" s="463"/>
      <c r="F437" s="659"/>
      <c r="G437" s="1413"/>
      <c r="H437" s="463"/>
      <c r="I437" s="463"/>
      <c r="J437" s="463"/>
      <c r="K437" s="463"/>
      <c r="L437" s="1374"/>
    </row>
    <row r="438" spans="1:12" s="25" customFormat="1" ht="18.75" customHeight="1" x14ac:dyDescent="0.3">
      <c r="A438" s="1403"/>
      <c r="B438" s="37" t="s">
        <v>130</v>
      </c>
      <c r="D438" s="94" t="s">
        <v>131</v>
      </c>
      <c r="E438" s="20"/>
      <c r="F438" s="606"/>
      <c r="G438" s="1403"/>
      <c r="H438" s="37" t="s">
        <v>130</v>
      </c>
      <c r="J438" s="94" t="s">
        <v>131</v>
      </c>
      <c r="K438" s="20"/>
      <c r="L438" s="1374"/>
    </row>
    <row r="439" spans="1:12" s="25" customFormat="1" ht="51.75" customHeight="1" x14ac:dyDescent="0.3">
      <c r="A439" s="1403"/>
      <c r="B439" s="38" t="s">
        <v>132</v>
      </c>
      <c r="D439" s="38" t="s">
        <v>140</v>
      </c>
      <c r="E439" s="39"/>
      <c r="F439" s="606"/>
      <c r="G439" s="1403"/>
      <c r="H439" s="38" t="s">
        <v>139</v>
      </c>
      <c r="J439" s="38" t="s">
        <v>140</v>
      </c>
      <c r="K439" s="39"/>
      <c r="L439" s="1374"/>
    </row>
    <row r="440" spans="1:12" s="25" customFormat="1" ht="23.25" customHeight="1" x14ac:dyDescent="0.3">
      <c r="A440" s="1403"/>
      <c r="B440" s="38"/>
      <c r="D440" s="38"/>
      <c r="E440" s="39"/>
      <c r="F440" s="606"/>
      <c r="G440" s="1403"/>
      <c r="H440" s="38"/>
      <c r="J440" s="38"/>
      <c r="K440" s="39"/>
      <c r="L440" s="1374"/>
    </row>
    <row r="441" spans="1:12" s="25" customFormat="1" ht="18.75" customHeight="1" x14ac:dyDescent="0.3">
      <c r="A441" s="1416"/>
      <c r="B441" s="208"/>
      <c r="C441" s="208"/>
      <c r="D441" s="208"/>
      <c r="E441" s="208"/>
      <c r="F441" s="861"/>
      <c r="G441" s="1416"/>
      <c r="H441" s="208"/>
      <c r="I441" s="208"/>
      <c r="J441" s="208"/>
      <c r="K441" s="208"/>
      <c r="L441" s="1374"/>
    </row>
    <row r="442" spans="1:12" s="21" customFormat="1" x14ac:dyDescent="0.3">
      <c r="A442" s="1403"/>
      <c r="B442" s="20"/>
      <c r="C442" s="20"/>
      <c r="D442" s="20"/>
      <c r="E442" s="20"/>
      <c r="F442" s="656"/>
      <c r="G442" s="1403" t="s">
        <v>490</v>
      </c>
      <c r="H442" s="20"/>
      <c r="I442" s="20"/>
      <c r="J442" s="20"/>
      <c r="K442" s="20"/>
      <c r="L442" s="1373"/>
    </row>
    <row r="443" spans="1:12" s="25" customFormat="1" ht="18.75" customHeight="1" x14ac:dyDescent="0.3">
      <c r="A443" s="1403"/>
      <c r="B443" s="22" t="s">
        <v>115</v>
      </c>
      <c r="C443" s="20"/>
      <c r="D443" s="20"/>
      <c r="E443" s="20"/>
      <c r="F443" s="656"/>
      <c r="G443" s="1403"/>
      <c r="H443" s="22" t="s">
        <v>115</v>
      </c>
      <c r="I443" s="20"/>
      <c r="J443" s="20"/>
      <c r="K443" s="20"/>
      <c r="L443" s="1374"/>
    </row>
    <row r="444" spans="1:12" s="25" customFormat="1" ht="18.75" customHeight="1" x14ac:dyDescent="0.3">
      <c r="A444" s="1403"/>
      <c r="B444" s="22" t="s">
        <v>137</v>
      </c>
      <c r="C444" s="20"/>
      <c r="D444" s="20"/>
      <c r="E444" s="20"/>
      <c r="F444" s="606"/>
      <c r="G444" s="1403"/>
      <c r="H444" s="22" t="s">
        <v>138</v>
      </c>
      <c r="I444" s="20"/>
      <c r="J444" s="20"/>
      <c r="K444" s="20"/>
      <c r="L444" s="1374"/>
    </row>
    <row r="445" spans="1:12" s="25" customFormat="1" ht="18.75" customHeight="1" x14ac:dyDescent="0.3">
      <c r="A445" s="1403"/>
      <c r="B445" s="20"/>
      <c r="C445" s="20"/>
      <c r="D445" s="20"/>
      <c r="E445" s="20"/>
      <c r="F445" s="606"/>
      <c r="G445" s="1403"/>
      <c r="H445" s="20"/>
      <c r="I445" s="20"/>
      <c r="J445" s="20"/>
      <c r="K445" s="20"/>
      <c r="L445" s="1374"/>
    </row>
    <row r="446" spans="1:12" s="25" customFormat="1" ht="18.75" customHeight="1" x14ac:dyDescent="0.3">
      <c r="A446" s="1403"/>
      <c r="B446" s="20"/>
      <c r="C446" s="20"/>
      <c r="E446" s="603" t="s">
        <v>116</v>
      </c>
      <c r="F446" s="606"/>
      <c r="G446" s="1403"/>
      <c r="H446" s="20"/>
      <c r="I446" s="20"/>
      <c r="K446" s="603" t="s">
        <v>116</v>
      </c>
      <c r="L446" s="1374"/>
    </row>
    <row r="447" spans="1:12" s="25" customFormat="1" ht="18.75" customHeight="1" x14ac:dyDescent="0.3">
      <c r="A447" s="1403"/>
      <c r="B447" s="20"/>
      <c r="C447" s="20"/>
      <c r="E447" s="603" t="s">
        <v>134</v>
      </c>
      <c r="F447" s="606"/>
      <c r="G447" s="1403"/>
      <c r="H447" s="20"/>
      <c r="I447" s="20"/>
      <c r="K447" s="603" t="s">
        <v>134</v>
      </c>
      <c r="L447" s="1374"/>
    </row>
    <row r="448" spans="1:12" s="25" customFormat="1" ht="18.75" customHeight="1" x14ac:dyDescent="0.3">
      <c r="A448" s="1403"/>
      <c r="B448" s="20"/>
      <c r="C448" s="20"/>
      <c r="E448" s="603" t="s">
        <v>117</v>
      </c>
      <c r="F448" s="606"/>
      <c r="G448" s="1403"/>
      <c r="H448" s="20"/>
      <c r="I448" s="20"/>
      <c r="K448" s="603" t="s">
        <v>117</v>
      </c>
      <c r="L448" s="1374"/>
    </row>
    <row r="449" spans="1:12" s="25" customFormat="1" ht="18.75" customHeight="1" x14ac:dyDescent="0.3">
      <c r="A449" s="1403"/>
      <c r="B449" s="20"/>
      <c r="C449" s="20"/>
      <c r="E449" s="603" t="s">
        <v>417</v>
      </c>
      <c r="F449" s="606"/>
      <c r="G449" s="1403"/>
      <c r="H449" s="20"/>
      <c r="I449" s="20"/>
      <c r="K449" s="603" t="s">
        <v>417</v>
      </c>
      <c r="L449" s="1374"/>
    </row>
    <row r="450" spans="1:12" s="25" customFormat="1" ht="18.75" customHeight="1" x14ac:dyDescent="0.3">
      <c r="A450" s="1403"/>
      <c r="B450" s="20"/>
      <c r="C450" s="20"/>
      <c r="D450" s="20"/>
      <c r="E450" s="20"/>
      <c r="F450" s="656"/>
      <c r="G450" s="1403"/>
      <c r="H450" s="20"/>
      <c r="I450" s="20"/>
      <c r="J450" s="20"/>
      <c r="K450" s="20"/>
      <c r="L450" s="1374"/>
    </row>
    <row r="451" spans="1:12" s="25" customFormat="1" ht="18.75" customHeight="1" x14ac:dyDescent="0.3">
      <c r="A451" s="1403"/>
      <c r="B451" s="20"/>
      <c r="C451" s="20"/>
      <c r="D451" s="20"/>
      <c r="E451" s="20"/>
      <c r="F451" s="656"/>
      <c r="G451" s="1403"/>
      <c r="H451" s="20"/>
      <c r="I451" s="20"/>
      <c r="J451" s="20"/>
      <c r="K451" s="20"/>
      <c r="L451" s="1374"/>
    </row>
    <row r="452" spans="1:12" s="25" customFormat="1" ht="18.75" customHeight="1" x14ac:dyDescent="0.3">
      <c r="A452" s="1403"/>
      <c r="B452" s="20"/>
      <c r="C452" s="20"/>
      <c r="D452" s="20"/>
      <c r="E452" s="20"/>
      <c r="F452" s="656"/>
      <c r="G452" s="1403"/>
      <c r="H452" s="20"/>
      <c r="I452" s="20"/>
      <c r="J452" s="20"/>
      <c r="K452" s="20"/>
      <c r="L452" s="1374"/>
    </row>
    <row r="453" spans="1:12" s="25" customFormat="1" ht="18.75" customHeight="1" x14ac:dyDescent="0.3">
      <c r="A453" s="1403"/>
      <c r="B453" s="1612" t="s">
        <v>119</v>
      </c>
      <c r="C453" s="1612"/>
      <c r="D453" s="1612"/>
      <c r="E453" s="26"/>
      <c r="F453" s="606"/>
      <c r="G453" s="1403"/>
      <c r="H453" s="1612" t="s">
        <v>119</v>
      </c>
      <c r="I453" s="1612"/>
      <c r="J453" s="1612"/>
      <c r="K453" s="26"/>
      <c r="L453" s="1374"/>
    </row>
    <row r="454" spans="1:12" s="25" customFormat="1" ht="18.75" customHeight="1" x14ac:dyDescent="0.3">
      <c r="A454" s="1403"/>
      <c r="B454" s="1610">
        <v>45611</v>
      </c>
      <c r="C454" s="1610"/>
      <c r="D454" s="1610"/>
      <c r="E454" s="27"/>
      <c r="F454" s="606"/>
      <c r="G454" s="1403"/>
      <c r="H454" s="1610">
        <f>B454</f>
        <v>45611</v>
      </c>
      <c r="I454" s="1610"/>
      <c r="J454" s="1610"/>
      <c r="K454" s="27"/>
      <c r="L454" s="1374"/>
    </row>
    <row r="455" spans="1:12" s="25" customFormat="1" ht="18.75" customHeight="1" x14ac:dyDescent="0.3">
      <c r="A455" s="1403"/>
      <c r="B455" s="20"/>
      <c r="C455" s="20"/>
      <c r="D455" s="20"/>
      <c r="E455" s="27"/>
      <c r="F455" s="606"/>
      <c r="G455" s="1403"/>
      <c r="H455" s="20"/>
      <c r="I455" s="20"/>
      <c r="J455" s="20"/>
      <c r="K455" s="27"/>
      <c r="L455" s="1374"/>
    </row>
    <row r="456" spans="1:12" s="25" customFormat="1" ht="18.75" customHeight="1" x14ac:dyDescent="0.3">
      <c r="A456" s="1403"/>
      <c r="B456" s="1401"/>
      <c r="C456" s="20"/>
      <c r="D456" s="20"/>
      <c r="E456" s="27"/>
      <c r="F456" s="606"/>
      <c r="G456" s="1403"/>
      <c r="H456" s="1401"/>
      <c r="I456" s="20"/>
      <c r="J456" s="20"/>
      <c r="K456" s="27"/>
      <c r="L456" s="1374"/>
    </row>
    <row r="457" spans="1:12" s="25" customFormat="1" ht="18.75" customHeight="1" x14ac:dyDescent="0.3">
      <c r="A457" s="28" t="s">
        <v>120</v>
      </c>
      <c r="B457" s="29" t="s">
        <v>121</v>
      </c>
      <c r="C457" s="1611" t="s">
        <v>122</v>
      </c>
      <c r="D457" s="1611"/>
      <c r="E457" s="1611"/>
      <c r="F457" s="606"/>
      <c r="G457" s="28" t="s">
        <v>120</v>
      </c>
      <c r="H457" s="29" t="s">
        <v>121</v>
      </c>
      <c r="I457" s="1611" t="s">
        <v>123</v>
      </c>
      <c r="J457" s="1611"/>
      <c r="K457" s="1611"/>
      <c r="L457" s="1374"/>
    </row>
    <row r="458" spans="1:12" s="25" customFormat="1" ht="18.75" customHeight="1" x14ac:dyDescent="0.3">
      <c r="A458" s="28" t="s">
        <v>124</v>
      </c>
      <c r="B458" s="28" t="s">
        <v>265</v>
      </c>
      <c r="C458" s="29" t="s">
        <v>125</v>
      </c>
      <c r="D458" s="1400" t="s">
        <v>126</v>
      </c>
      <c r="E458" s="1400" t="s">
        <v>127</v>
      </c>
      <c r="F458" s="606"/>
      <c r="G458" s="28" t="s">
        <v>124</v>
      </c>
      <c r="H458" s="28" t="s">
        <v>265</v>
      </c>
      <c r="I458" s="29" t="s">
        <v>125</v>
      </c>
      <c r="J458" s="1400" t="s">
        <v>126</v>
      </c>
      <c r="K458" s="1400" t="s">
        <v>127</v>
      </c>
      <c r="L458" s="1374"/>
    </row>
    <row r="459" spans="1:12" s="50" customFormat="1" ht="18.75" customHeight="1" x14ac:dyDescent="0.3">
      <c r="A459" s="5">
        <v>1</v>
      </c>
      <c r="B459" s="6" t="s">
        <v>241</v>
      </c>
      <c r="C459" s="2" t="s">
        <v>33</v>
      </c>
      <c r="D459" s="3">
        <v>110</v>
      </c>
      <c r="E459" s="3">
        <v>262.82</v>
      </c>
      <c r="F459" s="606"/>
      <c r="G459" s="5">
        <v>1</v>
      </c>
      <c r="H459" s="6" t="s">
        <v>241</v>
      </c>
      <c r="I459" s="2" t="s">
        <v>35</v>
      </c>
      <c r="J459" s="3">
        <v>130</v>
      </c>
      <c r="K459" s="3">
        <v>282.82</v>
      </c>
      <c r="L459" s="1379">
        <v>45398</v>
      </c>
    </row>
    <row r="460" spans="1:12" s="25" customFormat="1" x14ac:dyDescent="0.3">
      <c r="A460" s="5">
        <v>2</v>
      </c>
      <c r="B460" s="6" t="s">
        <v>39</v>
      </c>
      <c r="C460" s="2" t="s">
        <v>2</v>
      </c>
      <c r="D460" s="3">
        <v>25</v>
      </c>
      <c r="E460" s="3">
        <v>173.2</v>
      </c>
      <c r="F460" s="605"/>
      <c r="G460" s="5">
        <v>2</v>
      </c>
      <c r="H460" s="6" t="s">
        <v>39</v>
      </c>
      <c r="I460" s="2" t="s">
        <v>2</v>
      </c>
      <c r="J460" s="3">
        <v>25</v>
      </c>
      <c r="K460" s="3">
        <v>173.2</v>
      </c>
      <c r="L460" s="1374"/>
    </row>
    <row r="461" spans="1:12" s="25" customFormat="1" x14ac:dyDescent="0.3">
      <c r="A461" s="5">
        <v>3</v>
      </c>
      <c r="B461" s="6" t="s">
        <v>107</v>
      </c>
      <c r="C461" s="2" t="s">
        <v>14</v>
      </c>
      <c r="D461" s="3">
        <v>3.4</v>
      </c>
      <c r="E461" s="3">
        <v>93.2</v>
      </c>
      <c r="F461" s="606"/>
      <c r="G461" s="5">
        <v>3</v>
      </c>
      <c r="H461" s="6" t="s">
        <v>107</v>
      </c>
      <c r="I461" s="2" t="s">
        <v>14</v>
      </c>
      <c r="J461" s="3">
        <v>3.4</v>
      </c>
      <c r="K461" s="3">
        <v>93.2</v>
      </c>
      <c r="L461" s="1374"/>
    </row>
    <row r="462" spans="1:12" s="25" customFormat="1" x14ac:dyDescent="0.3">
      <c r="A462" s="5">
        <v>4</v>
      </c>
      <c r="B462" s="6" t="s">
        <v>262</v>
      </c>
      <c r="C462" s="2" t="s">
        <v>5</v>
      </c>
      <c r="D462" s="3">
        <v>58</v>
      </c>
      <c r="E462" s="3">
        <v>168</v>
      </c>
      <c r="F462" s="605"/>
      <c r="G462" s="5">
        <v>4</v>
      </c>
      <c r="H462" s="6" t="s">
        <v>262</v>
      </c>
      <c r="I462" s="2" t="s">
        <v>5</v>
      </c>
      <c r="J462" s="3">
        <v>58</v>
      </c>
      <c r="K462" s="3">
        <v>168</v>
      </c>
      <c r="L462" s="788" t="s">
        <v>473</v>
      </c>
    </row>
    <row r="463" spans="1:12" s="25" customFormat="1" ht="19.5" customHeight="1" x14ac:dyDescent="0.3">
      <c r="A463" s="5"/>
      <c r="B463" s="6"/>
      <c r="C463" s="2"/>
      <c r="D463" s="3"/>
      <c r="E463" s="3"/>
      <c r="F463" s="605"/>
      <c r="G463" s="5"/>
      <c r="H463" s="6"/>
      <c r="I463" s="2"/>
      <c r="J463" s="3"/>
      <c r="K463" s="3"/>
      <c r="L463" s="1374"/>
    </row>
    <row r="464" spans="1:12" s="25" customFormat="1" x14ac:dyDescent="0.3">
      <c r="A464" s="5"/>
      <c r="B464" s="6"/>
      <c r="C464" s="2"/>
      <c r="D464" s="3"/>
      <c r="E464" s="3"/>
      <c r="F464" s="656"/>
      <c r="G464" s="5"/>
      <c r="H464" s="6"/>
      <c r="I464" s="2"/>
      <c r="J464" s="3"/>
      <c r="K464" s="3"/>
      <c r="L464" s="1374"/>
    </row>
    <row r="465" spans="1:12" s="25" customFormat="1" ht="19.5" customHeight="1" x14ac:dyDescent="0.3">
      <c r="A465" s="1400"/>
      <c r="B465" s="6"/>
      <c r="C465" s="2"/>
      <c r="D465" s="3"/>
      <c r="E465" s="3"/>
      <c r="F465" s="605"/>
      <c r="G465" s="1400"/>
      <c r="H465" s="6"/>
      <c r="I465" s="2"/>
      <c r="J465" s="3"/>
      <c r="K465" s="3"/>
      <c r="L465" s="1374"/>
    </row>
    <row r="466" spans="1:12" s="25" customFormat="1" x14ac:dyDescent="0.3">
      <c r="A466" s="5"/>
      <c r="B466" s="6"/>
      <c r="C466" s="2"/>
      <c r="D466" s="3"/>
      <c r="E466" s="3"/>
      <c r="F466" s="656"/>
      <c r="G466" s="5"/>
      <c r="H466" s="6"/>
      <c r="I466" s="2"/>
      <c r="J466" s="3"/>
      <c r="K466" s="3"/>
      <c r="L466" s="1374"/>
    </row>
    <row r="467" spans="1:12" s="25" customFormat="1" x14ac:dyDescent="0.3">
      <c r="A467" s="5"/>
      <c r="B467" s="6"/>
      <c r="C467" s="2" t="s">
        <v>128</v>
      </c>
      <c r="D467" s="3">
        <f>SUM(D459:D465)</f>
        <v>196.4</v>
      </c>
      <c r="E467" s="3">
        <f>SUM(E459:E465)</f>
        <v>697.22</v>
      </c>
      <c r="F467" s="658">
        <v>587.5</v>
      </c>
      <c r="G467" s="5"/>
      <c r="H467" s="6"/>
      <c r="I467" s="2" t="s">
        <v>128</v>
      </c>
      <c r="J467" s="3">
        <f>SUM(J459:J465)</f>
        <v>216.4</v>
      </c>
      <c r="K467" s="3">
        <f>SUM(K459:K465)</f>
        <v>717.22</v>
      </c>
      <c r="L467" s="1374"/>
    </row>
    <row r="468" spans="1:12" s="25" customFormat="1" x14ac:dyDescent="0.3">
      <c r="A468" s="5"/>
      <c r="B468" s="6"/>
      <c r="C468" s="2"/>
      <c r="D468" s="3"/>
      <c r="E468" s="3"/>
      <c r="F468" s="656"/>
      <c r="G468" s="5"/>
      <c r="H468" s="6"/>
      <c r="I468" s="2"/>
      <c r="J468" s="3"/>
      <c r="K468" s="3"/>
      <c r="L468" s="1374"/>
    </row>
    <row r="469" spans="1:12" s="25" customFormat="1" x14ac:dyDescent="0.3">
      <c r="A469" s="28" t="s">
        <v>124</v>
      </c>
      <c r="B469" s="3" t="s">
        <v>259</v>
      </c>
      <c r="C469" s="2" t="s">
        <v>125</v>
      </c>
      <c r="D469" s="3" t="s">
        <v>126</v>
      </c>
      <c r="E469" s="3" t="s">
        <v>127</v>
      </c>
      <c r="F469" s="656"/>
      <c r="G469" s="28" t="s">
        <v>124</v>
      </c>
      <c r="H469" s="3" t="s">
        <v>247</v>
      </c>
      <c r="I469" s="2" t="s">
        <v>125</v>
      </c>
      <c r="J469" s="3" t="s">
        <v>126</v>
      </c>
      <c r="K469" s="3" t="s">
        <v>127</v>
      </c>
      <c r="L469" s="1374"/>
    </row>
    <row r="470" spans="1:12" s="8" customFormat="1" x14ac:dyDescent="0.3">
      <c r="A470" s="5">
        <v>1</v>
      </c>
      <c r="B470" s="6" t="s">
        <v>100</v>
      </c>
      <c r="C470" s="2" t="s">
        <v>9</v>
      </c>
      <c r="D470" s="3">
        <v>70</v>
      </c>
      <c r="E470" s="3">
        <v>287.25</v>
      </c>
      <c r="F470" s="605"/>
      <c r="G470" s="5">
        <v>1</v>
      </c>
      <c r="H470" s="6" t="s">
        <v>100</v>
      </c>
      <c r="I470" s="2" t="s">
        <v>9</v>
      </c>
      <c r="J470" s="3">
        <v>70</v>
      </c>
      <c r="K470" s="3">
        <v>287.25</v>
      </c>
      <c r="L470" s="1379"/>
    </row>
    <row r="471" spans="1:12" s="25" customFormat="1" ht="19.5" customHeight="1" x14ac:dyDescent="0.3">
      <c r="A471" s="5">
        <v>2</v>
      </c>
      <c r="B471" s="6" t="s">
        <v>26</v>
      </c>
      <c r="C471" s="2" t="s">
        <v>28</v>
      </c>
      <c r="D471" s="3">
        <v>60</v>
      </c>
      <c r="E471" s="3">
        <v>121.9</v>
      </c>
      <c r="F471" s="490"/>
      <c r="G471" s="5">
        <v>2</v>
      </c>
      <c r="H471" s="6" t="s">
        <v>26</v>
      </c>
      <c r="I471" s="2" t="s">
        <v>7</v>
      </c>
      <c r="J471" s="3">
        <v>80</v>
      </c>
      <c r="K471" s="3">
        <v>152.375</v>
      </c>
      <c r="L471" s="1374">
        <v>45544</v>
      </c>
    </row>
    <row r="472" spans="1:12" s="50" customFormat="1" x14ac:dyDescent="0.3">
      <c r="A472" s="5">
        <v>3</v>
      </c>
      <c r="B472" s="6" t="s">
        <v>61</v>
      </c>
      <c r="C472" s="2" t="s">
        <v>17</v>
      </c>
      <c r="D472" s="3">
        <v>30</v>
      </c>
      <c r="E472" s="3">
        <v>228.14999999999998</v>
      </c>
      <c r="F472" s="605">
        <v>28</v>
      </c>
      <c r="G472" s="5">
        <v>3</v>
      </c>
      <c r="H472" s="6" t="s">
        <v>61</v>
      </c>
      <c r="I472" s="2" t="s">
        <v>44</v>
      </c>
      <c r="J472" s="3">
        <v>35</v>
      </c>
      <c r="K472" s="3">
        <v>273.77999999999997</v>
      </c>
      <c r="L472" s="1377"/>
    </row>
    <row r="473" spans="1:12" s="25" customFormat="1" ht="19.5" customHeight="1" x14ac:dyDescent="0.3">
      <c r="A473" s="5">
        <v>4</v>
      </c>
      <c r="B473" s="6" t="s">
        <v>346</v>
      </c>
      <c r="C473" s="2" t="s">
        <v>14</v>
      </c>
      <c r="D473" s="3">
        <v>32</v>
      </c>
      <c r="E473" s="3">
        <v>6</v>
      </c>
      <c r="F473" s="677">
        <f>0.031*800</f>
        <v>24.8</v>
      </c>
      <c r="G473" s="5">
        <v>4</v>
      </c>
      <c r="H473" s="6" t="s">
        <v>346</v>
      </c>
      <c r="I473" s="2" t="s">
        <v>14</v>
      </c>
      <c r="J473" s="3">
        <v>32</v>
      </c>
      <c r="K473" s="3">
        <v>6</v>
      </c>
      <c r="L473" s="788"/>
    </row>
    <row r="474" spans="1:12" s="25" customFormat="1" ht="19.5" customHeight="1" x14ac:dyDescent="0.3">
      <c r="A474" s="5">
        <v>5</v>
      </c>
      <c r="B474" s="6" t="s">
        <v>144</v>
      </c>
      <c r="C474" s="2" t="s">
        <v>2</v>
      </c>
      <c r="D474" s="3">
        <v>18</v>
      </c>
      <c r="E474" s="3">
        <v>88</v>
      </c>
      <c r="F474" s="656"/>
      <c r="G474" s="5">
        <v>5</v>
      </c>
      <c r="H474" s="6" t="s">
        <v>144</v>
      </c>
      <c r="I474" s="2" t="s">
        <v>2</v>
      </c>
      <c r="J474" s="3">
        <v>18</v>
      </c>
      <c r="K474" s="3">
        <v>88</v>
      </c>
      <c r="L474" s="1374"/>
    </row>
    <row r="475" spans="1:12" s="50" customFormat="1" x14ac:dyDescent="0.3">
      <c r="A475" s="5">
        <v>6</v>
      </c>
      <c r="B475" s="6" t="s">
        <v>107</v>
      </c>
      <c r="C475" s="2" t="s">
        <v>14</v>
      </c>
      <c r="D475" s="3">
        <v>3.4</v>
      </c>
      <c r="E475" s="3">
        <v>93.2</v>
      </c>
      <c r="F475" s="605"/>
      <c r="G475" s="5">
        <v>6</v>
      </c>
      <c r="H475" s="6" t="s">
        <v>107</v>
      </c>
      <c r="I475" s="2" t="s">
        <v>14</v>
      </c>
      <c r="J475" s="3">
        <v>3.4</v>
      </c>
      <c r="K475" s="3">
        <v>93.2</v>
      </c>
      <c r="L475" s="1379"/>
    </row>
    <row r="476" spans="1:12" s="25" customFormat="1" ht="19.5" customHeight="1" x14ac:dyDescent="0.3">
      <c r="A476" s="5">
        <v>7</v>
      </c>
      <c r="B476" s="6" t="s">
        <v>108</v>
      </c>
      <c r="C476" s="2" t="s">
        <v>65</v>
      </c>
      <c r="D476" s="3">
        <v>1.2</v>
      </c>
      <c r="E476" s="3">
        <v>21.5</v>
      </c>
      <c r="F476" s="656"/>
      <c r="G476" s="5">
        <v>7</v>
      </c>
      <c r="H476" s="6" t="s">
        <v>108</v>
      </c>
      <c r="I476" s="2" t="s">
        <v>65</v>
      </c>
      <c r="J476" s="3">
        <v>1.2</v>
      </c>
      <c r="K476" s="3">
        <v>21.5</v>
      </c>
      <c r="L476" s="1374"/>
    </row>
    <row r="477" spans="1:12" s="25" customFormat="1" x14ac:dyDescent="0.3">
      <c r="A477" s="1415"/>
      <c r="B477" s="6"/>
      <c r="C477" s="2"/>
      <c r="D477" s="3"/>
      <c r="E477" s="3"/>
      <c r="F477" s="656"/>
      <c r="G477" s="1415"/>
      <c r="H477" s="6"/>
      <c r="I477" s="2"/>
      <c r="J477" s="3"/>
      <c r="K477" s="3"/>
      <c r="L477" s="1374"/>
    </row>
    <row r="478" spans="1:12" s="50" customFormat="1" x14ac:dyDescent="0.3">
      <c r="A478" s="5"/>
      <c r="B478" s="6"/>
      <c r="C478" s="2"/>
      <c r="D478" s="3"/>
      <c r="E478" s="3"/>
      <c r="F478" s="657"/>
      <c r="G478" s="5"/>
      <c r="H478" s="6"/>
      <c r="I478" s="2"/>
      <c r="J478" s="3"/>
      <c r="K478" s="3"/>
      <c r="L478" s="1377"/>
    </row>
    <row r="479" spans="1:12" s="25" customFormat="1" x14ac:dyDescent="0.3">
      <c r="A479" s="1415"/>
      <c r="B479" s="6"/>
      <c r="C479" s="2" t="s">
        <v>128</v>
      </c>
      <c r="D479" s="3">
        <f>SUM(D470:D478)</f>
        <v>214.6</v>
      </c>
      <c r="E479" s="3">
        <f>SUM(E470:E478)</f>
        <v>846</v>
      </c>
      <c r="F479" s="658">
        <v>822.5</v>
      </c>
      <c r="G479" s="1415"/>
      <c r="H479" s="6"/>
      <c r="I479" s="2" t="s">
        <v>128</v>
      </c>
      <c r="J479" s="3">
        <f>SUM(J470:J478)</f>
        <v>239.6</v>
      </c>
      <c r="K479" s="3">
        <f>SUM(K470:K478)</f>
        <v>922.10500000000002</v>
      </c>
      <c r="L479" s="1374"/>
    </row>
    <row r="480" spans="1:12" s="25" customFormat="1" x14ac:dyDescent="0.3">
      <c r="A480" s="5"/>
      <c r="B480" s="6"/>
      <c r="C480" s="2"/>
      <c r="D480" s="3"/>
      <c r="E480" s="3"/>
      <c r="F480" s="678">
        <f>F479-E479</f>
        <v>-23.5</v>
      </c>
      <c r="G480" s="5"/>
      <c r="H480" s="6"/>
      <c r="I480" s="2"/>
      <c r="J480" s="3"/>
      <c r="K480" s="3"/>
      <c r="L480" s="1374"/>
    </row>
    <row r="481" spans="1:12" s="25" customFormat="1" x14ac:dyDescent="0.3">
      <c r="A481" s="5"/>
      <c r="B481" s="6"/>
      <c r="C481" s="2"/>
      <c r="D481" s="3"/>
      <c r="E481" s="3"/>
      <c r="F481" s="656"/>
      <c r="G481" s="5"/>
      <c r="H481" s="6"/>
      <c r="I481" s="2"/>
      <c r="J481" s="3"/>
      <c r="K481" s="3"/>
      <c r="L481" s="1374"/>
    </row>
    <row r="482" spans="1:12" s="25" customFormat="1" x14ac:dyDescent="0.3">
      <c r="A482" s="1415"/>
      <c r="B482" s="6"/>
      <c r="C482" s="2" t="s">
        <v>136</v>
      </c>
      <c r="D482" s="3">
        <f>+D479+D467</f>
        <v>411</v>
      </c>
      <c r="E482" s="3">
        <f>+E479+E467</f>
        <v>1543.22</v>
      </c>
      <c r="F482" s="659"/>
      <c r="G482" s="3"/>
      <c r="H482" s="3"/>
      <c r="I482" s="3" t="s">
        <v>136</v>
      </c>
      <c r="J482" s="3">
        <f>+J479+J467</f>
        <v>456</v>
      </c>
      <c r="K482" s="3">
        <f>+K479+K467</f>
        <v>1639.325</v>
      </c>
      <c r="L482" s="1374"/>
    </row>
    <row r="483" spans="1:12" s="25" customFormat="1" x14ac:dyDescent="0.3">
      <c r="A483" s="1405"/>
      <c r="B483" s="36"/>
      <c r="C483" s="462"/>
      <c r="D483" s="463"/>
      <c r="E483" s="463"/>
      <c r="F483" s="659"/>
      <c r="G483" s="1410"/>
      <c r="H483" s="463"/>
      <c r="I483" s="463"/>
      <c r="J483" s="463"/>
      <c r="K483" s="463"/>
      <c r="L483" s="1374"/>
    </row>
    <row r="484" spans="1:12" s="25" customFormat="1" x14ac:dyDescent="0.3">
      <c r="A484" s="1405"/>
      <c r="B484" s="461"/>
      <c r="C484" s="461"/>
      <c r="D484" s="461"/>
      <c r="E484" s="660"/>
      <c r="F484" s="660"/>
      <c r="G484" s="1413"/>
      <c r="H484" s="660"/>
      <c r="I484" s="463"/>
      <c r="J484" s="463"/>
      <c r="K484" s="463"/>
      <c r="L484" s="1374"/>
    </row>
    <row r="485" spans="1:12" s="25" customFormat="1" x14ac:dyDescent="0.3">
      <c r="A485" s="1405"/>
      <c r="B485" s="36"/>
      <c r="C485" s="462"/>
      <c r="D485" s="463"/>
      <c r="E485" s="463"/>
      <c r="F485" s="659"/>
      <c r="G485" s="1413"/>
      <c r="H485" s="463"/>
      <c r="I485" s="463"/>
      <c r="J485" s="463"/>
      <c r="K485" s="463"/>
      <c r="L485" s="1374"/>
    </row>
    <row r="486" spans="1:12" s="25" customFormat="1" ht="18.75" customHeight="1" x14ac:dyDescent="0.3">
      <c r="A486" s="1403"/>
      <c r="B486" s="37" t="s">
        <v>130</v>
      </c>
      <c r="D486" s="94" t="s">
        <v>131</v>
      </c>
      <c r="E486" s="20"/>
      <c r="F486" s="606"/>
      <c r="G486" s="1403"/>
      <c r="H486" s="37" t="s">
        <v>130</v>
      </c>
      <c r="J486" s="94" t="s">
        <v>131</v>
      </c>
      <c r="K486" s="20"/>
      <c r="L486" s="1374"/>
    </row>
    <row r="487" spans="1:12" s="25" customFormat="1" ht="51.75" customHeight="1" x14ac:dyDescent="0.3">
      <c r="A487" s="1403"/>
      <c r="B487" s="38" t="s">
        <v>132</v>
      </c>
      <c r="D487" s="38" t="s">
        <v>140</v>
      </c>
      <c r="E487" s="39"/>
      <c r="F487" s="606"/>
      <c r="G487" s="1403"/>
      <c r="H487" s="38" t="s">
        <v>139</v>
      </c>
      <c r="J487" s="38" t="s">
        <v>140</v>
      </c>
      <c r="K487" s="39"/>
      <c r="L487" s="1374"/>
    </row>
    <row r="488" spans="1:12" s="25" customFormat="1" ht="23.25" customHeight="1" x14ac:dyDescent="0.3">
      <c r="A488" s="1403"/>
      <c r="B488" s="38"/>
      <c r="D488" s="38"/>
      <c r="E488" s="39"/>
      <c r="F488" s="606"/>
      <c r="G488" s="1403"/>
      <c r="H488" s="38"/>
      <c r="J488" s="38"/>
      <c r="K488" s="39"/>
      <c r="L488" s="1374"/>
    </row>
    <row r="489" spans="1:12" s="25" customFormat="1" ht="18.75" customHeight="1" x14ac:dyDescent="0.3">
      <c r="A489" s="1416"/>
      <c r="B489" s="208"/>
      <c r="C489" s="208"/>
      <c r="D489" s="208"/>
      <c r="E489" s="208"/>
      <c r="F489" s="861"/>
      <c r="G489" s="1416"/>
      <c r="H489" s="208"/>
      <c r="I489" s="208"/>
      <c r="J489" s="208"/>
      <c r="K489" s="208"/>
      <c r="L489" s="1374"/>
    </row>
    <row r="490" spans="1:12" s="21" customFormat="1" x14ac:dyDescent="0.3">
      <c r="A490" s="1403"/>
      <c r="B490" s="20"/>
      <c r="C490" s="20"/>
      <c r="D490" s="20"/>
      <c r="E490" s="20"/>
      <c r="F490" s="656"/>
      <c r="G490" s="1403"/>
      <c r="H490" s="20"/>
      <c r="I490" s="20"/>
      <c r="J490" s="20"/>
      <c r="K490" s="20"/>
      <c r="L490" s="1373"/>
    </row>
    <row r="491" spans="1:12" s="25" customFormat="1" ht="18.75" customHeight="1" x14ac:dyDescent="0.3">
      <c r="A491" s="1403"/>
      <c r="B491" s="22" t="s">
        <v>115</v>
      </c>
      <c r="C491" s="20"/>
      <c r="D491" s="20"/>
      <c r="E491" s="20"/>
      <c r="F491" s="656"/>
      <c r="G491" s="1403"/>
      <c r="H491" s="22" t="s">
        <v>115</v>
      </c>
      <c r="I491" s="20"/>
      <c r="J491" s="20"/>
      <c r="K491" s="20"/>
      <c r="L491" s="1374"/>
    </row>
    <row r="492" spans="1:12" s="25" customFormat="1" ht="18.75" customHeight="1" x14ac:dyDescent="0.3">
      <c r="A492" s="1403"/>
      <c r="B492" s="22" t="s">
        <v>137</v>
      </c>
      <c r="C492" s="20"/>
      <c r="D492" s="20"/>
      <c r="E492" s="20"/>
      <c r="F492" s="606"/>
      <c r="G492" s="1403"/>
      <c r="H492" s="22" t="s">
        <v>138</v>
      </c>
      <c r="I492" s="20"/>
      <c r="J492" s="20"/>
      <c r="K492" s="20"/>
      <c r="L492" s="1374"/>
    </row>
    <row r="493" spans="1:12" s="25" customFormat="1" ht="18.75" customHeight="1" x14ac:dyDescent="0.3">
      <c r="A493" s="1403"/>
      <c r="B493" s="20"/>
      <c r="C493" s="20"/>
      <c r="D493" s="20"/>
      <c r="E493" s="20"/>
      <c r="F493" s="606"/>
      <c r="G493" s="1403"/>
      <c r="H493" s="20"/>
      <c r="I493" s="20"/>
      <c r="J493" s="20"/>
      <c r="K493" s="20"/>
      <c r="L493" s="1374"/>
    </row>
    <row r="494" spans="1:12" s="25" customFormat="1" ht="18.75" customHeight="1" x14ac:dyDescent="0.3">
      <c r="A494" s="1403"/>
      <c r="B494" s="20"/>
      <c r="C494" s="20"/>
      <c r="E494" s="603" t="s">
        <v>116</v>
      </c>
      <c r="F494" s="606"/>
      <c r="G494" s="1403"/>
      <c r="H494" s="20"/>
      <c r="I494" s="20"/>
      <c r="K494" s="603" t="s">
        <v>116</v>
      </c>
      <c r="L494" s="1374"/>
    </row>
    <row r="495" spans="1:12" s="25" customFormat="1" ht="18.75" customHeight="1" x14ac:dyDescent="0.3">
      <c r="A495" s="1403"/>
      <c r="B495" s="20"/>
      <c r="C495" s="20"/>
      <c r="E495" s="603" t="s">
        <v>134</v>
      </c>
      <c r="F495" s="606"/>
      <c r="G495" s="1403"/>
      <c r="H495" s="20"/>
      <c r="I495" s="20"/>
      <c r="K495" s="603" t="s">
        <v>134</v>
      </c>
      <c r="L495" s="1374"/>
    </row>
    <row r="496" spans="1:12" s="25" customFormat="1" ht="18.75" customHeight="1" x14ac:dyDescent="0.3">
      <c r="A496" s="1403"/>
      <c r="B496" s="20"/>
      <c r="C496" s="20"/>
      <c r="E496" s="603" t="s">
        <v>117</v>
      </c>
      <c r="F496" s="606"/>
      <c r="G496" s="1403"/>
      <c r="H496" s="20"/>
      <c r="I496" s="20"/>
      <c r="K496" s="603" t="s">
        <v>117</v>
      </c>
      <c r="L496" s="1374"/>
    </row>
    <row r="497" spans="1:12" s="25" customFormat="1" ht="18.75" customHeight="1" x14ac:dyDescent="0.3">
      <c r="A497" s="1403"/>
      <c r="B497" s="20"/>
      <c r="C497" s="20"/>
      <c r="E497" s="603" t="s">
        <v>417</v>
      </c>
      <c r="F497" s="606"/>
      <c r="G497" s="1403"/>
      <c r="H497" s="20"/>
      <c r="I497" s="20"/>
      <c r="K497" s="603" t="s">
        <v>417</v>
      </c>
      <c r="L497" s="1374"/>
    </row>
    <row r="498" spans="1:12" s="25" customFormat="1" ht="18.75" customHeight="1" x14ac:dyDescent="0.3">
      <c r="A498" s="1403"/>
      <c r="B498" s="20"/>
      <c r="C498" s="20"/>
      <c r="D498" s="20"/>
      <c r="E498" s="20"/>
      <c r="F498" s="656"/>
      <c r="G498" s="1403"/>
      <c r="H498" s="20"/>
      <c r="I498" s="20"/>
      <c r="J498" s="20"/>
      <c r="K498" s="20"/>
      <c r="L498" s="1374"/>
    </row>
    <row r="499" spans="1:12" s="25" customFormat="1" ht="18.75" customHeight="1" x14ac:dyDescent="0.3">
      <c r="A499" s="1403"/>
      <c r="B499" s="20"/>
      <c r="C499" s="20"/>
      <c r="D499" s="20"/>
      <c r="E499" s="20"/>
      <c r="F499" s="656"/>
      <c r="G499" s="1403"/>
      <c r="H499" s="20"/>
      <c r="I499" s="20"/>
      <c r="J499" s="20"/>
      <c r="K499" s="20"/>
      <c r="L499" s="1374"/>
    </row>
    <row r="500" spans="1:12" s="25" customFormat="1" ht="18.75" customHeight="1" x14ac:dyDescent="0.3">
      <c r="A500" s="1403"/>
      <c r="B500" s="20"/>
      <c r="C500" s="20"/>
      <c r="D500" s="20"/>
      <c r="E500" s="20"/>
      <c r="F500" s="656"/>
      <c r="G500" s="1403"/>
      <c r="H500" s="20"/>
      <c r="I500" s="20"/>
      <c r="J500" s="20"/>
      <c r="K500" s="20"/>
      <c r="L500" s="1374"/>
    </row>
    <row r="501" spans="1:12" s="25" customFormat="1" ht="18.75" customHeight="1" x14ac:dyDescent="0.3">
      <c r="A501" s="1403"/>
      <c r="B501" s="1612" t="s">
        <v>119</v>
      </c>
      <c r="C501" s="1612"/>
      <c r="D501" s="1612"/>
      <c r="E501" s="26"/>
      <c r="F501" s="606"/>
      <c r="G501" s="1403"/>
      <c r="H501" s="1612" t="s">
        <v>119</v>
      </c>
      <c r="I501" s="1612"/>
      <c r="J501" s="1612"/>
      <c r="K501" s="26"/>
      <c r="L501" s="1374"/>
    </row>
    <row r="502" spans="1:12" s="25" customFormat="1" ht="18.75" customHeight="1" x14ac:dyDescent="0.3">
      <c r="A502" s="1403"/>
      <c r="B502" s="1610">
        <v>45614</v>
      </c>
      <c r="C502" s="1610"/>
      <c r="D502" s="1610"/>
      <c r="E502" s="27"/>
      <c r="F502" s="606"/>
      <c r="G502" s="1403"/>
      <c r="H502" s="1610">
        <f>B502</f>
        <v>45614</v>
      </c>
      <c r="I502" s="1610"/>
      <c r="J502" s="1610"/>
      <c r="K502" s="27"/>
      <c r="L502" s="1374"/>
    </row>
    <row r="503" spans="1:12" s="25" customFormat="1" ht="18.75" customHeight="1" x14ac:dyDescent="0.3">
      <c r="A503" s="1403"/>
      <c r="B503" s="20"/>
      <c r="C503" s="20"/>
      <c r="D503" s="20"/>
      <c r="E503" s="27"/>
      <c r="F503" s="606"/>
      <c r="G503" s="1403"/>
      <c r="H503" s="20"/>
      <c r="I503" s="20"/>
      <c r="J503" s="20"/>
      <c r="K503" s="27"/>
      <c r="L503" s="1374"/>
    </row>
    <row r="504" spans="1:12" s="25" customFormat="1" ht="18.75" customHeight="1" x14ac:dyDescent="0.3">
      <c r="A504" s="1403"/>
      <c r="B504" s="1418"/>
      <c r="C504" s="20"/>
      <c r="D504" s="20"/>
      <c r="E504" s="27"/>
      <c r="F504" s="606"/>
      <c r="G504" s="1403"/>
      <c r="H504" s="1418"/>
      <c r="I504" s="20"/>
      <c r="J504" s="20"/>
      <c r="K504" s="27"/>
      <c r="L504" s="1374"/>
    </row>
    <row r="505" spans="1:12" s="25" customFormat="1" ht="18.75" customHeight="1" x14ac:dyDescent="0.3">
      <c r="A505" s="28" t="s">
        <v>120</v>
      </c>
      <c r="B505" s="29" t="s">
        <v>121</v>
      </c>
      <c r="C505" s="1611" t="s">
        <v>122</v>
      </c>
      <c r="D505" s="1611"/>
      <c r="E505" s="1611"/>
      <c r="F505" s="606"/>
      <c r="G505" s="28" t="s">
        <v>120</v>
      </c>
      <c r="H505" s="29" t="s">
        <v>121</v>
      </c>
      <c r="I505" s="1611" t="s">
        <v>123</v>
      </c>
      <c r="J505" s="1611"/>
      <c r="K505" s="1611"/>
      <c r="L505" s="1374"/>
    </row>
    <row r="506" spans="1:12" s="25" customFormat="1" ht="18.75" customHeight="1" x14ac:dyDescent="0.3">
      <c r="A506" s="28" t="s">
        <v>124</v>
      </c>
      <c r="B506" s="28" t="s">
        <v>265</v>
      </c>
      <c r="C506" s="29" t="s">
        <v>125</v>
      </c>
      <c r="D506" s="1419" t="s">
        <v>126</v>
      </c>
      <c r="E506" s="1419" t="s">
        <v>127</v>
      </c>
      <c r="F506" s="606"/>
      <c r="G506" s="28" t="s">
        <v>124</v>
      </c>
      <c r="H506" s="28" t="s">
        <v>265</v>
      </c>
      <c r="I506" s="29" t="s">
        <v>125</v>
      </c>
      <c r="J506" s="1419" t="s">
        <v>126</v>
      </c>
      <c r="K506" s="1419" t="s">
        <v>127</v>
      </c>
      <c r="L506" s="1374"/>
    </row>
    <row r="507" spans="1:12" s="50" customFormat="1" ht="18.75" customHeight="1" x14ac:dyDescent="0.3">
      <c r="A507" s="5">
        <v>1</v>
      </c>
      <c r="B507" s="6" t="s">
        <v>48</v>
      </c>
      <c r="C507" s="2" t="s">
        <v>46</v>
      </c>
      <c r="D507" s="3">
        <v>40</v>
      </c>
      <c r="E507" s="3">
        <v>203.7</v>
      </c>
      <c r="F507" s="606">
        <v>203.7</v>
      </c>
      <c r="G507" s="5">
        <v>1</v>
      </c>
      <c r="H507" s="6" t="s">
        <v>48</v>
      </c>
      <c r="I507" s="2" t="s">
        <v>46</v>
      </c>
      <c r="J507" s="3">
        <v>40</v>
      </c>
      <c r="K507" s="3">
        <v>203.7</v>
      </c>
      <c r="L507" s="1379"/>
    </row>
    <row r="508" spans="1:12" s="50" customFormat="1" x14ac:dyDescent="0.3">
      <c r="A508" s="5">
        <v>2</v>
      </c>
      <c r="B508" s="6" t="s">
        <v>64</v>
      </c>
      <c r="C508" s="2" t="s">
        <v>65</v>
      </c>
      <c r="D508" s="3">
        <v>14</v>
      </c>
      <c r="E508" s="3">
        <v>75</v>
      </c>
      <c r="F508" s="606">
        <v>28</v>
      </c>
      <c r="G508" s="5">
        <v>2</v>
      </c>
      <c r="H508" s="6" t="s">
        <v>64</v>
      </c>
      <c r="I508" s="2" t="s">
        <v>65</v>
      </c>
      <c r="J508" s="3">
        <v>14</v>
      </c>
      <c r="K508" s="3">
        <v>75</v>
      </c>
      <c r="L508" s="1379"/>
    </row>
    <row r="509" spans="1:12" s="257" customFormat="1" x14ac:dyDescent="0.3">
      <c r="A509" s="5">
        <v>3</v>
      </c>
      <c r="B509" s="6" t="s">
        <v>102</v>
      </c>
      <c r="C509" s="2" t="s">
        <v>68</v>
      </c>
      <c r="D509" s="3">
        <v>31</v>
      </c>
      <c r="E509" s="3">
        <v>84</v>
      </c>
      <c r="F509" s="607">
        <v>345.4</v>
      </c>
      <c r="G509" s="5">
        <v>3</v>
      </c>
      <c r="H509" s="6" t="s">
        <v>102</v>
      </c>
      <c r="I509" s="2" t="s">
        <v>68</v>
      </c>
      <c r="J509" s="3">
        <v>31</v>
      </c>
      <c r="K509" s="3">
        <v>84</v>
      </c>
      <c r="L509" s="791">
        <v>45271</v>
      </c>
    </row>
    <row r="510" spans="1:12" s="25" customFormat="1" x14ac:dyDescent="0.3">
      <c r="A510" s="5">
        <v>4</v>
      </c>
      <c r="B510" s="6" t="s">
        <v>114</v>
      </c>
      <c r="C510" s="2" t="s">
        <v>2</v>
      </c>
      <c r="D510" s="3">
        <v>6</v>
      </c>
      <c r="E510" s="3">
        <v>28</v>
      </c>
      <c r="F510" s="606">
        <v>161</v>
      </c>
      <c r="G510" s="5">
        <v>4</v>
      </c>
      <c r="H510" s="6" t="s">
        <v>114</v>
      </c>
      <c r="I510" s="2" t="s">
        <v>2</v>
      </c>
      <c r="J510" s="3">
        <v>6</v>
      </c>
      <c r="K510" s="3">
        <v>28</v>
      </c>
      <c r="L510" s="1374"/>
    </row>
    <row r="511" spans="1:12" s="8" customFormat="1" ht="18.75" customHeight="1" x14ac:dyDescent="0.3">
      <c r="A511" s="5">
        <v>5</v>
      </c>
      <c r="B511" s="6" t="s">
        <v>107</v>
      </c>
      <c r="C511" s="2" t="s">
        <v>14</v>
      </c>
      <c r="D511" s="3">
        <v>3.4</v>
      </c>
      <c r="E511" s="3">
        <v>93.2</v>
      </c>
      <c r="F511" s="605"/>
      <c r="G511" s="5">
        <v>5</v>
      </c>
      <c r="H511" s="6" t="s">
        <v>107</v>
      </c>
      <c r="I511" s="2" t="s">
        <v>14</v>
      </c>
      <c r="J511" s="3">
        <v>3.4</v>
      </c>
      <c r="K511" s="3">
        <v>93.2</v>
      </c>
      <c r="L511" s="1374"/>
    </row>
    <row r="512" spans="1:12" s="257" customFormat="1" ht="19.5" customHeight="1" x14ac:dyDescent="0.3">
      <c r="A512" s="5">
        <v>6</v>
      </c>
      <c r="B512" s="6" t="s">
        <v>489</v>
      </c>
      <c r="C512" s="2" t="s">
        <v>5</v>
      </c>
      <c r="D512" s="3">
        <v>130</v>
      </c>
      <c r="E512" s="3">
        <v>120</v>
      </c>
      <c r="F512" s="607"/>
      <c r="G512" s="5">
        <v>6</v>
      </c>
      <c r="H512" s="6" t="s">
        <v>489</v>
      </c>
      <c r="I512" s="2" t="s">
        <v>5</v>
      </c>
      <c r="J512" s="3">
        <v>130</v>
      </c>
      <c r="K512" s="3">
        <v>120</v>
      </c>
      <c r="L512" s="1376"/>
    </row>
    <row r="513" spans="1:12" s="25" customFormat="1" x14ac:dyDescent="0.3">
      <c r="A513" s="5"/>
      <c r="B513" s="6"/>
      <c r="C513" s="2"/>
      <c r="D513" s="3"/>
      <c r="E513" s="3"/>
      <c r="F513" s="656"/>
      <c r="G513" s="5"/>
      <c r="H513" s="6"/>
      <c r="I513" s="2"/>
      <c r="J513" s="3"/>
      <c r="K513" s="3"/>
      <c r="L513" s="1374"/>
    </row>
    <row r="514" spans="1:12" s="25" customFormat="1" x14ac:dyDescent="0.3">
      <c r="A514" s="5"/>
      <c r="B514" s="6"/>
      <c r="C514" s="2" t="s">
        <v>128</v>
      </c>
      <c r="D514" s="3">
        <f>SUM(D507:D512)</f>
        <v>224.4</v>
      </c>
      <c r="E514" s="3">
        <f>SUM(E507:E512)</f>
        <v>603.9</v>
      </c>
      <c r="F514" s="658">
        <v>587.5</v>
      </c>
      <c r="G514" s="5"/>
      <c r="H514" s="6"/>
      <c r="I514" s="2" t="s">
        <v>128</v>
      </c>
      <c r="J514" s="3">
        <f>SUM(J507:J512)</f>
        <v>224.4</v>
      </c>
      <c r="K514" s="3">
        <f>SUM(K507:K512)</f>
        <v>603.9</v>
      </c>
      <c r="L514" s="1374"/>
    </row>
    <row r="515" spans="1:12" s="25" customFormat="1" x14ac:dyDescent="0.3">
      <c r="A515" s="5"/>
      <c r="B515" s="6"/>
      <c r="C515" s="2"/>
      <c r="D515" s="3"/>
      <c r="E515" s="3"/>
      <c r="F515" s="656"/>
      <c r="G515" s="5"/>
      <c r="H515" s="6"/>
      <c r="I515" s="2"/>
      <c r="J515" s="3"/>
      <c r="K515" s="3"/>
      <c r="L515" s="1374"/>
    </row>
    <row r="516" spans="1:12" s="25" customFormat="1" x14ac:dyDescent="0.3">
      <c r="A516" s="28" t="s">
        <v>124</v>
      </c>
      <c r="B516" s="3" t="s">
        <v>259</v>
      </c>
      <c r="C516" s="2" t="s">
        <v>125</v>
      </c>
      <c r="D516" s="3" t="s">
        <v>126</v>
      </c>
      <c r="E516" s="3" t="s">
        <v>127</v>
      </c>
      <c r="F516" s="656"/>
      <c r="G516" s="28" t="s">
        <v>124</v>
      </c>
      <c r="H516" s="3" t="s">
        <v>247</v>
      </c>
      <c r="I516" s="2" t="s">
        <v>125</v>
      </c>
      <c r="J516" s="3" t="s">
        <v>126</v>
      </c>
      <c r="K516" s="3" t="s">
        <v>127</v>
      </c>
      <c r="L516" s="1374"/>
    </row>
    <row r="517" spans="1:12" s="8" customFormat="1" x14ac:dyDescent="0.3">
      <c r="A517" s="5">
        <v>1</v>
      </c>
      <c r="B517" s="6" t="s">
        <v>109</v>
      </c>
      <c r="C517" s="2" t="s">
        <v>9</v>
      </c>
      <c r="D517" s="3">
        <v>70</v>
      </c>
      <c r="E517" s="3">
        <v>130.22999999999999</v>
      </c>
      <c r="F517" s="605"/>
      <c r="G517" s="5">
        <v>1</v>
      </c>
      <c r="H517" s="6" t="s">
        <v>109</v>
      </c>
      <c r="I517" s="2" t="s">
        <v>9</v>
      </c>
      <c r="J517" s="3">
        <v>70</v>
      </c>
      <c r="K517" s="3">
        <v>130.22999999999999</v>
      </c>
      <c r="L517" s="1379"/>
    </row>
    <row r="518" spans="1:12" s="25" customFormat="1" ht="19.5" customHeight="1" x14ac:dyDescent="0.3">
      <c r="A518" s="5">
        <v>2</v>
      </c>
      <c r="B518" s="6" t="s">
        <v>103</v>
      </c>
      <c r="C518" s="2" t="s">
        <v>104</v>
      </c>
      <c r="D518" s="3">
        <v>50</v>
      </c>
      <c r="E518" s="3">
        <v>220</v>
      </c>
      <c r="F518" s="490">
        <v>36</v>
      </c>
      <c r="G518" s="5">
        <v>2</v>
      </c>
      <c r="H518" s="6" t="s">
        <v>103</v>
      </c>
      <c r="I518" s="2" t="s">
        <v>104</v>
      </c>
      <c r="J518" s="3">
        <v>50</v>
      </c>
      <c r="K518" s="3">
        <v>220</v>
      </c>
      <c r="L518" s="1374"/>
    </row>
    <row r="519" spans="1:12" s="50" customFormat="1" x14ac:dyDescent="0.3">
      <c r="A519" s="5">
        <v>3</v>
      </c>
      <c r="B519" s="6" t="s">
        <v>260</v>
      </c>
      <c r="C519" s="2" t="s">
        <v>17</v>
      </c>
      <c r="D519" s="3">
        <v>20</v>
      </c>
      <c r="E519" s="3">
        <v>182.25</v>
      </c>
      <c r="F519" s="605"/>
      <c r="G519" s="5">
        <v>3</v>
      </c>
      <c r="H519" s="6" t="s">
        <v>260</v>
      </c>
      <c r="I519" s="2" t="s">
        <v>44</v>
      </c>
      <c r="J519" s="3">
        <v>25</v>
      </c>
      <c r="K519" s="3">
        <v>218.7</v>
      </c>
      <c r="L519" s="1377"/>
    </row>
    <row r="520" spans="1:12" s="25" customFormat="1" ht="19.5" customHeight="1" x14ac:dyDescent="0.3">
      <c r="A520" s="5">
        <v>4</v>
      </c>
      <c r="B520" s="6" t="s">
        <v>346</v>
      </c>
      <c r="C520" s="2" t="s">
        <v>14</v>
      </c>
      <c r="D520" s="3">
        <v>32</v>
      </c>
      <c r="E520" s="3">
        <v>6</v>
      </c>
      <c r="F520" s="677">
        <f>0.031*800</f>
        <v>24.8</v>
      </c>
      <c r="G520" s="5">
        <v>4</v>
      </c>
      <c r="H520" s="6" t="s">
        <v>346</v>
      </c>
      <c r="I520" s="2" t="s">
        <v>14</v>
      </c>
      <c r="J520" s="3">
        <v>32</v>
      </c>
      <c r="K520" s="3">
        <v>6</v>
      </c>
      <c r="L520" s="788"/>
    </row>
    <row r="521" spans="1:12" s="25" customFormat="1" x14ac:dyDescent="0.3">
      <c r="A521" s="5">
        <v>5</v>
      </c>
      <c r="B521" s="6" t="s">
        <v>194</v>
      </c>
      <c r="C521" s="2" t="s">
        <v>2</v>
      </c>
      <c r="D521" s="3">
        <v>30</v>
      </c>
      <c r="E521" s="3">
        <v>110</v>
      </c>
      <c r="F521" s="594">
        <v>50</v>
      </c>
      <c r="G521" s="5">
        <v>5</v>
      </c>
      <c r="H521" s="6" t="s">
        <v>194</v>
      </c>
      <c r="I521" s="2" t="s">
        <v>2</v>
      </c>
      <c r="J521" s="3">
        <v>30</v>
      </c>
      <c r="K521" s="3">
        <v>110</v>
      </c>
      <c r="L521" s="788"/>
    </row>
    <row r="522" spans="1:12" s="50" customFormat="1" x14ac:dyDescent="0.3">
      <c r="A522" s="5">
        <v>6</v>
      </c>
      <c r="B522" s="6" t="s">
        <v>107</v>
      </c>
      <c r="C522" s="2" t="s">
        <v>14</v>
      </c>
      <c r="D522" s="3">
        <v>3.4</v>
      </c>
      <c r="E522" s="3">
        <v>93.2</v>
      </c>
      <c r="F522" s="605"/>
      <c r="G522" s="5">
        <v>6</v>
      </c>
      <c r="H522" s="6" t="s">
        <v>107</v>
      </c>
      <c r="I522" s="2" t="s">
        <v>14</v>
      </c>
      <c r="J522" s="3">
        <v>3.4</v>
      </c>
      <c r="K522" s="3">
        <v>93.2</v>
      </c>
      <c r="L522" s="1379"/>
    </row>
    <row r="523" spans="1:12" s="25" customFormat="1" ht="19.5" customHeight="1" x14ac:dyDescent="0.3">
      <c r="A523" s="5">
        <v>7</v>
      </c>
      <c r="B523" s="6" t="s">
        <v>108</v>
      </c>
      <c r="C523" s="2" t="s">
        <v>65</v>
      </c>
      <c r="D523" s="3">
        <v>1.2</v>
      </c>
      <c r="E523" s="3">
        <v>21.5</v>
      </c>
      <c r="F523" s="656"/>
      <c r="G523" s="5">
        <v>7</v>
      </c>
      <c r="H523" s="6" t="s">
        <v>108</v>
      </c>
      <c r="I523" s="2" t="s">
        <v>65</v>
      </c>
      <c r="J523" s="3">
        <v>1.2</v>
      </c>
      <c r="K523" s="3">
        <v>21.5</v>
      </c>
      <c r="L523" s="1374"/>
    </row>
    <row r="524" spans="1:12" s="25" customFormat="1" x14ac:dyDescent="0.3">
      <c r="A524" s="1419"/>
      <c r="B524" s="6"/>
      <c r="C524" s="2"/>
      <c r="D524" s="3"/>
      <c r="E524" s="3"/>
      <c r="F524" s="656"/>
      <c r="G524" s="1419"/>
      <c r="H524" s="6"/>
      <c r="I524" s="2"/>
      <c r="J524" s="3"/>
      <c r="K524" s="3"/>
      <c r="L524" s="1374"/>
    </row>
    <row r="525" spans="1:12" s="50" customFormat="1" x14ac:dyDescent="0.3">
      <c r="A525" s="5"/>
      <c r="B525" s="6"/>
      <c r="C525" s="2"/>
      <c r="D525" s="3"/>
      <c r="E525" s="3"/>
      <c r="F525" s="657"/>
      <c r="G525" s="5"/>
      <c r="H525" s="6"/>
      <c r="I525" s="2"/>
      <c r="J525" s="3"/>
      <c r="K525" s="3"/>
      <c r="L525" s="1377"/>
    </row>
    <row r="526" spans="1:12" s="25" customFormat="1" x14ac:dyDescent="0.3">
      <c r="A526" s="1419"/>
      <c r="B526" s="6"/>
      <c r="C526" s="2" t="s">
        <v>128</v>
      </c>
      <c r="D526" s="3">
        <f>SUM(D517:D525)</f>
        <v>206.6</v>
      </c>
      <c r="E526" s="3">
        <f>SUM(E517:E525)</f>
        <v>763.18000000000006</v>
      </c>
      <c r="F526" s="658">
        <v>822.5</v>
      </c>
      <c r="G526" s="1419"/>
      <c r="H526" s="6"/>
      <c r="I526" s="2" t="s">
        <v>128</v>
      </c>
      <c r="J526" s="3">
        <f>SUM(J517:J525)</f>
        <v>211.6</v>
      </c>
      <c r="K526" s="3">
        <f>SUM(K517:K525)</f>
        <v>799.63000000000011</v>
      </c>
      <c r="L526" s="1374"/>
    </row>
    <row r="527" spans="1:12" s="25" customFormat="1" x14ac:dyDescent="0.3">
      <c r="A527" s="5"/>
      <c r="B527" s="6"/>
      <c r="C527" s="2"/>
      <c r="D527" s="3"/>
      <c r="E527" s="3"/>
      <c r="F527" s="678">
        <f>F526-E526</f>
        <v>59.319999999999936</v>
      </c>
      <c r="G527" s="5"/>
      <c r="H527" s="6"/>
      <c r="I527" s="2"/>
      <c r="J527" s="3"/>
      <c r="K527" s="3"/>
      <c r="L527" s="1374"/>
    </row>
    <row r="528" spans="1:12" s="25" customFormat="1" x14ac:dyDescent="0.3">
      <c r="A528" s="5"/>
      <c r="B528" s="6"/>
      <c r="C528" s="2"/>
      <c r="D528" s="3"/>
      <c r="E528" s="3"/>
      <c r="F528" s="656"/>
      <c r="G528" s="5"/>
      <c r="H528" s="6"/>
      <c r="I528" s="2"/>
      <c r="J528" s="3"/>
      <c r="K528" s="3"/>
      <c r="L528" s="1374"/>
    </row>
    <row r="529" spans="1:12" s="25" customFormat="1" x14ac:dyDescent="0.3">
      <c r="A529" s="1419"/>
      <c r="B529" s="6"/>
      <c r="C529" s="2" t="s">
        <v>136</v>
      </c>
      <c r="D529" s="3">
        <f>+D526+D514</f>
        <v>431</v>
      </c>
      <c r="E529" s="3">
        <f>+E526+E514</f>
        <v>1367.08</v>
      </c>
      <c r="F529" s="659"/>
      <c r="G529" s="3"/>
      <c r="H529" s="3"/>
      <c r="I529" s="3" t="s">
        <v>136</v>
      </c>
      <c r="J529" s="3">
        <f>+J526+J514</f>
        <v>436</v>
      </c>
      <c r="K529" s="3">
        <f>+K526+K514</f>
        <v>1403.5300000000002</v>
      </c>
      <c r="L529" s="1374"/>
    </row>
    <row r="530" spans="1:12" s="25" customFormat="1" x14ac:dyDescent="0.3">
      <c r="A530" s="1405"/>
      <c r="B530" s="36"/>
      <c r="C530" s="462"/>
      <c r="D530" s="463"/>
      <c r="E530" s="463"/>
      <c r="F530" s="659"/>
      <c r="G530" s="1410"/>
      <c r="H530" s="463"/>
      <c r="I530" s="463"/>
      <c r="J530" s="463"/>
      <c r="K530" s="463"/>
      <c r="L530" s="1374"/>
    </row>
    <row r="531" spans="1:12" s="25" customFormat="1" x14ac:dyDescent="0.3">
      <c r="A531" s="1405"/>
      <c r="B531" s="461"/>
      <c r="C531" s="461"/>
      <c r="D531" s="461"/>
      <c r="E531" s="660"/>
      <c r="F531" s="660"/>
      <c r="G531" s="1413"/>
      <c r="H531" s="660"/>
      <c r="I531" s="463"/>
      <c r="J531" s="463"/>
      <c r="K531" s="463"/>
      <c r="L531" s="1374"/>
    </row>
    <row r="532" spans="1:12" s="25" customFormat="1" x14ac:dyDescent="0.3">
      <c r="A532" s="1405"/>
      <c r="B532" s="36"/>
      <c r="C532" s="462"/>
      <c r="D532" s="463"/>
      <c r="E532" s="463"/>
      <c r="F532" s="659"/>
      <c r="G532" s="1413"/>
      <c r="H532" s="463"/>
      <c r="I532" s="463"/>
      <c r="J532" s="463"/>
      <c r="K532" s="463"/>
      <c r="L532" s="1374"/>
    </row>
    <row r="533" spans="1:12" s="25" customFormat="1" ht="18.75" customHeight="1" x14ac:dyDescent="0.3">
      <c r="A533" s="1403"/>
      <c r="B533" s="37" t="s">
        <v>130</v>
      </c>
      <c r="D533" s="94" t="s">
        <v>131</v>
      </c>
      <c r="E533" s="20"/>
      <c r="F533" s="606"/>
      <c r="G533" s="1403"/>
      <c r="H533" s="37" t="s">
        <v>130</v>
      </c>
      <c r="J533" s="94" t="s">
        <v>131</v>
      </c>
      <c r="K533" s="20"/>
      <c r="L533" s="1374"/>
    </row>
    <row r="534" spans="1:12" s="25" customFormat="1" ht="51.75" customHeight="1" x14ac:dyDescent="0.3">
      <c r="A534" s="1403"/>
      <c r="B534" s="38" t="s">
        <v>132</v>
      </c>
      <c r="D534" s="38" t="s">
        <v>140</v>
      </c>
      <c r="E534" s="39"/>
      <c r="F534" s="606"/>
      <c r="G534" s="1403"/>
      <c r="H534" s="38" t="s">
        <v>139</v>
      </c>
      <c r="J534" s="38" t="s">
        <v>140</v>
      </c>
      <c r="K534" s="39"/>
      <c r="L534" s="1374"/>
    </row>
    <row r="535" spans="1:12" s="25" customFormat="1" ht="23.25" customHeight="1" x14ac:dyDescent="0.3">
      <c r="A535" s="1403"/>
      <c r="B535" s="38"/>
      <c r="D535" s="38"/>
      <c r="E535" s="39"/>
      <c r="F535" s="606"/>
      <c r="G535" s="1403"/>
      <c r="H535" s="38"/>
      <c r="J535" s="38"/>
      <c r="K535" s="39"/>
      <c r="L535" s="1374"/>
    </row>
    <row r="536" spans="1:12" s="25" customFormat="1" ht="18.75" customHeight="1" x14ac:dyDescent="0.3">
      <c r="A536" s="1416"/>
      <c r="B536" s="208"/>
      <c r="C536" s="208"/>
      <c r="D536" s="208"/>
      <c r="E536" s="208"/>
      <c r="F536" s="861"/>
      <c r="G536" s="1416"/>
      <c r="H536" s="208"/>
      <c r="I536" s="208"/>
      <c r="J536" s="208"/>
      <c r="K536" s="208"/>
      <c r="L536" s="1374"/>
    </row>
    <row r="537" spans="1:12" s="21" customFormat="1" x14ac:dyDescent="0.3">
      <c r="A537" s="1403"/>
      <c r="B537" s="20"/>
      <c r="C537" s="20"/>
      <c r="D537" s="20"/>
      <c r="E537" s="20"/>
      <c r="F537" s="656"/>
      <c r="G537" s="1403"/>
      <c r="H537" s="20"/>
      <c r="I537" s="20"/>
      <c r="J537" s="20"/>
      <c r="K537" s="20"/>
      <c r="L537" s="1373"/>
    </row>
    <row r="538" spans="1:12" s="25" customFormat="1" ht="18.75" customHeight="1" x14ac:dyDescent="0.3">
      <c r="A538" s="1403"/>
      <c r="B538" s="22" t="s">
        <v>115</v>
      </c>
      <c r="C538" s="20"/>
      <c r="D538" s="20"/>
      <c r="E538" s="20"/>
      <c r="F538" s="656"/>
      <c r="G538" s="1403"/>
      <c r="H538" s="22" t="s">
        <v>115</v>
      </c>
      <c r="I538" s="20"/>
      <c r="J538" s="20"/>
      <c r="K538" s="20"/>
      <c r="L538" s="1374"/>
    </row>
    <row r="539" spans="1:12" s="25" customFormat="1" ht="18.75" customHeight="1" x14ac:dyDescent="0.3">
      <c r="A539" s="1403"/>
      <c r="B539" s="22" t="s">
        <v>137</v>
      </c>
      <c r="C539" s="20"/>
      <c r="D539" s="20"/>
      <c r="E539" s="20"/>
      <c r="F539" s="606"/>
      <c r="G539" s="1403"/>
      <c r="H539" s="22" t="s">
        <v>138</v>
      </c>
      <c r="I539" s="20"/>
      <c r="J539" s="20"/>
      <c r="K539" s="20"/>
      <c r="L539" s="1374"/>
    </row>
    <row r="540" spans="1:12" s="25" customFormat="1" ht="18.75" customHeight="1" x14ac:dyDescent="0.3">
      <c r="A540" s="1403"/>
      <c r="B540" s="20"/>
      <c r="C540" s="20"/>
      <c r="D540" s="20"/>
      <c r="E540" s="20"/>
      <c r="F540" s="606"/>
      <c r="G540" s="1403"/>
      <c r="H540" s="20"/>
      <c r="I540" s="20"/>
      <c r="J540" s="20"/>
      <c r="K540" s="20"/>
      <c r="L540" s="1374"/>
    </row>
    <row r="541" spans="1:12" s="25" customFormat="1" ht="18.75" customHeight="1" x14ac:dyDescent="0.3">
      <c r="A541" s="1403"/>
      <c r="B541" s="20"/>
      <c r="C541" s="20"/>
      <c r="E541" s="603" t="s">
        <v>116</v>
      </c>
      <c r="F541" s="606"/>
      <c r="G541" s="1403"/>
      <c r="H541" s="20"/>
      <c r="I541" s="20"/>
      <c r="K541" s="603" t="s">
        <v>116</v>
      </c>
      <c r="L541" s="1374"/>
    </row>
    <row r="542" spans="1:12" s="25" customFormat="1" ht="18.75" customHeight="1" x14ac:dyDescent="0.3">
      <c r="A542" s="1403"/>
      <c r="B542" s="20"/>
      <c r="C542" s="20"/>
      <c r="E542" s="603" t="s">
        <v>134</v>
      </c>
      <c r="F542" s="606"/>
      <c r="G542" s="1403"/>
      <c r="H542" s="20"/>
      <c r="I542" s="20"/>
      <c r="K542" s="603" t="s">
        <v>134</v>
      </c>
      <c r="L542" s="1374"/>
    </row>
    <row r="543" spans="1:12" s="25" customFormat="1" ht="18.75" customHeight="1" x14ac:dyDescent="0.3">
      <c r="A543" s="1403"/>
      <c r="B543" s="20"/>
      <c r="C543" s="20"/>
      <c r="E543" s="603" t="s">
        <v>117</v>
      </c>
      <c r="F543" s="606"/>
      <c r="G543" s="1403"/>
      <c r="H543" s="20"/>
      <c r="I543" s="20"/>
      <c r="K543" s="603" t="s">
        <v>117</v>
      </c>
      <c r="L543" s="1374"/>
    </row>
    <row r="544" spans="1:12" s="25" customFormat="1" ht="18.75" customHeight="1" x14ac:dyDescent="0.3">
      <c r="A544" s="1403"/>
      <c r="B544" s="20"/>
      <c r="C544" s="20"/>
      <c r="E544" s="603" t="s">
        <v>417</v>
      </c>
      <c r="F544" s="606"/>
      <c r="G544" s="1403"/>
      <c r="H544" s="20"/>
      <c r="I544" s="20"/>
      <c r="K544" s="603" t="s">
        <v>417</v>
      </c>
      <c r="L544" s="1374"/>
    </row>
    <row r="545" spans="1:12" s="25" customFormat="1" ht="18.75" customHeight="1" x14ac:dyDescent="0.3">
      <c r="A545" s="1403"/>
      <c r="B545" s="20"/>
      <c r="C545" s="20"/>
      <c r="D545" s="20"/>
      <c r="E545" s="20"/>
      <c r="F545" s="656"/>
      <c r="G545" s="1403"/>
      <c r="H545" s="20"/>
      <c r="I545" s="20"/>
      <c r="J545" s="20"/>
      <c r="K545" s="20"/>
      <c r="L545" s="1374"/>
    </row>
    <row r="546" spans="1:12" s="25" customFormat="1" ht="18.75" customHeight="1" x14ac:dyDescent="0.3">
      <c r="A546" s="1403"/>
      <c r="B546" s="20"/>
      <c r="C546" s="20"/>
      <c r="D546" s="20"/>
      <c r="E546" s="20"/>
      <c r="F546" s="656"/>
      <c r="G546" s="1403"/>
      <c r="H546" s="20"/>
      <c r="I546" s="20"/>
      <c r="J546" s="20"/>
      <c r="K546" s="20"/>
      <c r="L546" s="1374"/>
    </row>
    <row r="547" spans="1:12" s="25" customFormat="1" ht="18.75" customHeight="1" x14ac:dyDescent="0.3">
      <c r="A547" s="1403"/>
      <c r="B547" s="20"/>
      <c r="C547" s="20"/>
      <c r="D547" s="20"/>
      <c r="E547" s="20"/>
      <c r="F547" s="656"/>
      <c r="G547" s="1403"/>
      <c r="H547" s="20"/>
      <c r="I547" s="20"/>
      <c r="J547" s="20"/>
      <c r="K547" s="20"/>
      <c r="L547" s="1374"/>
    </row>
    <row r="548" spans="1:12" s="25" customFormat="1" ht="18.75" customHeight="1" x14ac:dyDescent="0.3">
      <c r="A548" s="1403"/>
      <c r="B548" s="1612" t="s">
        <v>119</v>
      </c>
      <c r="C548" s="1612"/>
      <c r="D548" s="1612"/>
      <c r="E548" s="26"/>
      <c r="F548" s="606"/>
      <c r="G548" s="1403"/>
      <c r="H548" s="1612" t="s">
        <v>119</v>
      </c>
      <c r="I548" s="1612"/>
      <c r="J548" s="1612"/>
      <c r="K548" s="26"/>
      <c r="L548" s="1374"/>
    </row>
    <row r="549" spans="1:12" s="25" customFormat="1" ht="18.75" customHeight="1" x14ac:dyDescent="0.3">
      <c r="A549" s="1403"/>
      <c r="B549" s="1610">
        <v>45615</v>
      </c>
      <c r="C549" s="1610"/>
      <c r="D549" s="1610"/>
      <c r="E549" s="27"/>
      <c r="F549" s="606"/>
      <c r="G549" s="1403"/>
      <c r="H549" s="1610">
        <f>B549</f>
        <v>45615</v>
      </c>
      <c r="I549" s="1610"/>
      <c r="J549" s="1610"/>
      <c r="K549" s="27"/>
      <c r="L549" s="1374"/>
    </row>
    <row r="550" spans="1:12" s="25" customFormat="1" ht="18.75" customHeight="1" x14ac:dyDescent="0.3">
      <c r="A550" s="1403"/>
      <c r="B550" s="20"/>
      <c r="C550" s="20"/>
      <c r="D550" s="20"/>
      <c r="E550" s="27"/>
      <c r="F550" s="606"/>
      <c r="G550" s="1403"/>
      <c r="H550" s="20"/>
      <c r="I550" s="20"/>
      <c r="J550" s="20"/>
      <c r="K550" s="27"/>
      <c r="L550" s="1374"/>
    </row>
    <row r="551" spans="1:12" s="25" customFormat="1" ht="18.75" customHeight="1" x14ac:dyDescent="0.3">
      <c r="A551" s="1403"/>
      <c r="B551" s="1401"/>
      <c r="C551" s="20"/>
      <c r="D551" s="20"/>
      <c r="E551" s="27"/>
      <c r="F551" s="606"/>
      <c r="G551" s="1403"/>
      <c r="H551" s="1401"/>
      <c r="I551" s="20"/>
      <c r="J551" s="20"/>
      <c r="K551" s="27"/>
      <c r="L551" s="1374"/>
    </row>
    <row r="552" spans="1:12" s="25" customFormat="1" ht="18.75" customHeight="1" x14ac:dyDescent="0.3">
      <c r="A552" s="28" t="s">
        <v>120</v>
      </c>
      <c r="B552" s="29" t="s">
        <v>121</v>
      </c>
      <c r="C552" s="1611" t="s">
        <v>122</v>
      </c>
      <c r="D552" s="1611"/>
      <c r="E552" s="1611"/>
      <c r="F552" s="606"/>
      <c r="G552" s="28" t="s">
        <v>120</v>
      </c>
      <c r="H552" s="29" t="s">
        <v>121</v>
      </c>
      <c r="I552" s="1611" t="s">
        <v>123</v>
      </c>
      <c r="J552" s="1611"/>
      <c r="K552" s="1611"/>
      <c r="L552" s="1374"/>
    </row>
    <row r="553" spans="1:12" s="25" customFormat="1" ht="18.75" customHeight="1" x14ac:dyDescent="0.3">
      <c r="A553" s="28" t="s">
        <v>124</v>
      </c>
      <c r="B553" s="28" t="s">
        <v>265</v>
      </c>
      <c r="C553" s="29" t="s">
        <v>125</v>
      </c>
      <c r="D553" s="1400" t="s">
        <v>126</v>
      </c>
      <c r="E553" s="1400" t="s">
        <v>127</v>
      </c>
      <c r="F553" s="606"/>
      <c r="G553" s="28" t="s">
        <v>124</v>
      </c>
      <c r="H553" s="28" t="s">
        <v>265</v>
      </c>
      <c r="I553" s="29" t="s">
        <v>125</v>
      </c>
      <c r="J553" s="1400" t="s">
        <v>126</v>
      </c>
      <c r="K553" s="1400" t="s">
        <v>127</v>
      </c>
      <c r="L553" s="1374"/>
    </row>
    <row r="554" spans="1:12" s="4" customFormat="1" ht="18.75" customHeight="1" x14ac:dyDescent="0.3">
      <c r="A554" s="1404">
        <v>1</v>
      </c>
      <c r="B554" s="6" t="s">
        <v>83</v>
      </c>
      <c r="C554" s="2" t="s">
        <v>86</v>
      </c>
      <c r="D554" s="3">
        <v>90</v>
      </c>
      <c r="E554" s="3">
        <v>302.39999999999998</v>
      </c>
      <c r="F554" s="680"/>
      <c r="G554" s="1404">
        <v>1</v>
      </c>
      <c r="H554" s="6" t="s">
        <v>83</v>
      </c>
      <c r="I554" s="2" t="s">
        <v>85</v>
      </c>
      <c r="J554" s="3">
        <v>110</v>
      </c>
      <c r="K554" s="3">
        <v>500.08</v>
      </c>
      <c r="L554" s="1375"/>
    </row>
    <row r="555" spans="1:12" s="25" customFormat="1" ht="19.5" customHeight="1" x14ac:dyDescent="0.3">
      <c r="A555" s="1404">
        <v>2</v>
      </c>
      <c r="B555" s="6" t="s">
        <v>347</v>
      </c>
      <c r="C555" s="2" t="s">
        <v>14</v>
      </c>
      <c r="D555" s="3">
        <v>24</v>
      </c>
      <c r="E555" s="3">
        <v>3.9199999999999995</v>
      </c>
      <c r="F555" s="606"/>
      <c r="G555" s="1404">
        <v>2</v>
      </c>
      <c r="H555" s="6" t="s">
        <v>347</v>
      </c>
      <c r="I555" s="2" t="s">
        <v>14</v>
      </c>
      <c r="J555" s="3">
        <v>24</v>
      </c>
      <c r="K555" s="3">
        <v>3.9199999999999995</v>
      </c>
      <c r="L555" s="788"/>
    </row>
    <row r="556" spans="1:12" s="25" customFormat="1" x14ac:dyDescent="0.3">
      <c r="A556" s="1404">
        <v>3</v>
      </c>
      <c r="B556" s="6" t="s">
        <v>114</v>
      </c>
      <c r="C556" s="2" t="s">
        <v>2</v>
      </c>
      <c r="D556" s="3">
        <v>6</v>
      </c>
      <c r="E556" s="3">
        <v>28</v>
      </c>
      <c r="F556" s="606"/>
      <c r="G556" s="1404">
        <v>3</v>
      </c>
      <c r="H556" s="6" t="s">
        <v>114</v>
      </c>
      <c r="I556" s="2" t="s">
        <v>2</v>
      </c>
      <c r="J556" s="3">
        <v>6</v>
      </c>
      <c r="K556" s="3">
        <v>28</v>
      </c>
      <c r="L556" s="1374"/>
    </row>
    <row r="557" spans="1:12" s="25" customFormat="1" x14ac:dyDescent="0.3">
      <c r="A557" s="1404">
        <v>4</v>
      </c>
      <c r="B557" s="6" t="s">
        <v>107</v>
      </c>
      <c r="C557" s="2" t="s">
        <v>14</v>
      </c>
      <c r="D557" s="3">
        <v>3.4</v>
      </c>
      <c r="E557" s="3">
        <v>93.2</v>
      </c>
      <c r="F557" s="606"/>
      <c r="G557" s="1404">
        <v>4</v>
      </c>
      <c r="H557" s="6" t="s">
        <v>107</v>
      </c>
      <c r="I557" s="2" t="s">
        <v>14</v>
      </c>
      <c r="J557" s="3">
        <v>3.4</v>
      </c>
      <c r="K557" s="3">
        <v>93.2</v>
      </c>
      <c r="L557" s="1374"/>
    </row>
    <row r="558" spans="1:12" s="25" customFormat="1" x14ac:dyDescent="0.3">
      <c r="A558" s="5">
        <v>5</v>
      </c>
      <c r="B558" s="6" t="s">
        <v>1</v>
      </c>
      <c r="C558" s="2" t="s">
        <v>5</v>
      </c>
      <c r="D558" s="3">
        <v>150</v>
      </c>
      <c r="E558" s="3">
        <v>94</v>
      </c>
      <c r="F558" s="606"/>
      <c r="G558" s="5">
        <v>5</v>
      </c>
      <c r="H558" s="6" t="s">
        <v>1</v>
      </c>
      <c r="I558" s="2" t="s">
        <v>5</v>
      </c>
      <c r="J558" s="3">
        <v>150</v>
      </c>
      <c r="K558" s="3">
        <v>94</v>
      </c>
      <c r="L558" s="1374"/>
    </row>
    <row r="559" spans="1:12" s="8" customFormat="1" ht="18.75" customHeight="1" x14ac:dyDescent="0.3">
      <c r="A559" s="5"/>
      <c r="B559" s="6"/>
      <c r="C559" s="2"/>
      <c r="D559" s="3"/>
      <c r="E559" s="3"/>
      <c r="F559" s="605"/>
      <c r="G559" s="5"/>
      <c r="H559" s="6"/>
      <c r="I559" s="2"/>
      <c r="J559" s="3"/>
      <c r="K559" s="3"/>
      <c r="L559" s="1379"/>
    </row>
    <row r="560" spans="1:12" s="25" customFormat="1" ht="19.5" customHeight="1" x14ac:dyDescent="0.3">
      <c r="A560" s="1400"/>
      <c r="B560" s="6"/>
      <c r="C560" s="2"/>
      <c r="D560" s="3"/>
      <c r="E560" s="3"/>
      <c r="F560" s="605"/>
      <c r="G560" s="1400"/>
      <c r="H560" s="6"/>
      <c r="I560" s="2"/>
      <c r="J560" s="3"/>
      <c r="K560" s="3"/>
      <c r="L560" s="1374"/>
    </row>
    <row r="561" spans="1:12" s="25" customFormat="1" x14ac:dyDescent="0.3">
      <c r="A561" s="5"/>
      <c r="B561" s="6"/>
      <c r="C561" s="2"/>
      <c r="D561" s="3"/>
      <c r="E561" s="3"/>
      <c r="F561" s="656"/>
      <c r="G561" s="5"/>
      <c r="H561" s="6"/>
      <c r="I561" s="2"/>
      <c r="J561" s="3"/>
      <c r="K561" s="3"/>
      <c r="L561" s="1374"/>
    </row>
    <row r="562" spans="1:12" s="25" customFormat="1" x14ac:dyDescent="0.3">
      <c r="A562" s="5"/>
      <c r="B562" s="6"/>
      <c r="C562" s="2" t="s">
        <v>128</v>
      </c>
      <c r="D562" s="3">
        <f>SUM(D554:D560)</f>
        <v>273.39999999999998</v>
      </c>
      <c r="E562" s="3">
        <f>SUM(E554:E560)</f>
        <v>521.52</v>
      </c>
      <c r="F562" s="658">
        <v>587.5</v>
      </c>
      <c r="G562" s="5"/>
      <c r="H562" s="6"/>
      <c r="I562" s="2" t="s">
        <v>128</v>
      </c>
      <c r="J562" s="3">
        <f>SUM(J554:J560)</f>
        <v>293.39999999999998</v>
      </c>
      <c r="K562" s="3">
        <f>SUM(K554:K560)</f>
        <v>719.2</v>
      </c>
      <c r="L562" s="1374"/>
    </row>
    <row r="563" spans="1:12" s="25" customFormat="1" ht="18.75" hidden="1" customHeight="1" x14ac:dyDescent="0.3">
      <c r="A563" s="5"/>
      <c r="B563" s="6"/>
      <c r="C563" s="2"/>
      <c r="D563" s="3">
        <f>SUM(D555:D561)</f>
        <v>183.4</v>
      </c>
      <c r="E563" s="3"/>
      <c r="F563" s="656"/>
      <c r="G563" s="5"/>
      <c r="H563" s="6"/>
      <c r="I563" s="2"/>
      <c r="J563" s="3"/>
      <c r="K563" s="3"/>
      <c r="L563" s="1374"/>
    </row>
    <row r="564" spans="1:12" s="25" customFormat="1" ht="18.75" hidden="1" customHeight="1" x14ac:dyDescent="0.3">
      <c r="A564" s="5">
        <v>1</v>
      </c>
      <c r="B564" s="6" t="s">
        <v>1</v>
      </c>
      <c r="C564" s="2" t="s">
        <v>5</v>
      </c>
      <c r="D564" s="3">
        <f>SUM(D557:D562)</f>
        <v>426.79999999999995</v>
      </c>
      <c r="E564" s="3">
        <v>86</v>
      </c>
      <c r="F564" s="656"/>
      <c r="G564" s="5">
        <v>1</v>
      </c>
      <c r="H564" s="6" t="s">
        <v>1</v>
      </c>
      <c r="I564" s="2" t="s">
        <v>5</v>
      </c>
      <c r="J564" s="3">
        <v>200</v>
      </c>
      <c r="K564" s="3">
        <v>86</v>
      </c>
      <c r="L564" s="1374"/>
    </row>
    <row r="565" spans="1:12" s="25" customFormat="1" ht="18.75" hidden="1" customHeight="1" x14ac:dyDescent="0.3">
      <c r="A565" s="5">
        <v>2</v>
      </c>
      <c r="B565" s="6" t="s">
        <v>238</v>
      </c>
      <c r="C565" s="2" t="s">
        <v>251</v>
      </c>
      <c r="D565" s="3">
        <f t="shared" ref="D565:D574" si="3">SUM(D557:D563)</f>
        <v>610.19999999999993</v>
      </c>
      <c r="E565" s="3">
        <v>114</v>
      </c>
      <c r="F565" s="656"/>
      <c r="G565" s="5">
        <v>2</v>
      </c>
      <c r="H565" s="6" t="s">
        <v>238</v>
      </c>
      <c r="I565" s="2" t="s">
        <v>251</v>
      </c>
      <c r="J565" s="3">
        <v>225</v>
      </c>
      <c r="K565" s="3">
        <v>114</v>
      </c>
      <c r="L565" s="1374"/>
    </row>
    <row r="566" spans="1:12" s="25" customFormat="1" ht="18.75" hidden="1" customHeight="1" x14ac:dyDescent="0.3">
      <c r="A566" s="5">
        <v>3</v>
      </c>
      <c r="B566" s="6" t="s">
        <v>93</v>
      </c>
      <c r="C566" s="2" t="s">
        <v>5</v>
      </c>
      <c r="D566" s="3">
        <f t="shared" si="3"/>
        <v>1033.5999999999999</v>
      </c>
      <c r="E566" s="3">
        <v>94.25</v>
      </c>
      <c r="F566" s="656"/>
      <c r="G566" s="5">
        <v>3</v>
      </c>
      <c r="H566" s="6" t="s">
        <v>93</v>
      </c>
      <c r="I566" s="2" t="s">
        <v>5</v>
      </c>
      <c r="J566" s="3">
        <v>135</v>
      </c>
      <c r="K566" s="3">
        <v>94.25</v>
      </c>
      <c r="L566" s="1374"/>
    </row>
    <row r="567" spans="1:12" s="25" customFormat="1" ht="18.75" hidden="1" customHeight="1" x14ac:dyDescent="0.3">
      <c r="A567" s="5">
        <v>4</v>
      </c>
      <c r="B567" s="6" t="s">
        <v>253</v>
      </c>
      <c r="C567" s="2" t="s">
        <v>218</v>
      </c>
      <c r="D567" s="3">
        <f t="shared" si="3"/>
        <v>1493.7999999999997</v>
      </c>
      <c r="E567" s="3">
        <v>146.4</v>
      </c>
      <c r="F567" s="656"/>
      <c r="G567" s="5">
        <v>4</v>
      </c>
      <c r="H567" s="6" t="s">
        <v>253</v>
      </c>
      <c r="I567" s="2" t="s">
        <v>218</v>
      </c>
      <c r="J567" s="3">
        <v>125</v>
      </c>
      <c r="K567" s="3">
        <v>146.4</v>
      </c>
      <c r="L567" s="1374"/>
    </row>
    <row r="568" spans="1:12" s="25" customFormat="1" ht="18.75" hidden="1" customHeight="1" x14ac:dyDescent="0.3">
      <c r="A568" s="5">
        <v>5</v>
      </c>
      <c r="B568" s="6" t="s">
        <v>255</v>
      </c>
      <c r="C568" s="2" t="s">
        <v>218</v>
      </c>
      <c r="D568" s="3">
        <f t="shared" si="3"/>
        <v>2527.3999999999996</v>
      </c>
      <c r="E568" s="3">
        <v>105.16</v>
      </c>
      <c r="F568" s="656"/>
      <c r="G568" s="5">
        <v>5</v>
      </c>
      <c r="H568" s="6" t="s">
        <v>255</v>
      </c>
      <c r="I568" s="2" t="s">
        <v>218</v>
      </c>
      <c r="J568" s="3">
        <v>80</v>
      </c>
      <c r="K568" s="3">
        <v>105.16</v>
      </c>
      <c r="L568" s="1374"/>
    </row>
    <row r="569" spans="1:12" s="25" customFormat="1" ht="18.75" hidden="1" customHeight="1" x14ac:dyDescent="0.3">
      <c r="A569" s="5">
        <v>6</v>
      </c>
      <c r="B569" s="6" t="s">
        <v>252</v>
      </c>
      <c r="C569" s="2" t="s">
        <v>251</v>
      </c>
      <c r="D569" s="3">
        <f t="shared" si="3"/>
        <v>4021.1999999999994</v>
      </c>
      <c r="E569" s="3">
        <v>142</v>
      </c>
      <c r="F569" s="656"/>
      <c r="G569" s="5">
        <v>6</v>
      </c>
      <c r="H569" s="6" t="s">
        <v>252</v>
      </c>
      <c r="I569" s="2" t="s">
        <v>251</v>
      </c>
      <c r="J569" s="3">
        <v>105</v>
      </c>
      <c r="K569" s="3">
        <v>142</v>
      </c>
      <c r="L569" s="1374"/>
    </row>
    <row r="570" spans="1:12" s="25" customFormat="1" ht="18.75" hidden="1" customHeight="1" x14ac:dyDescent="0.3">
      <c r="A570" s="5">
        <v>7</v>
      </c>
      <c r="B570" s="6" t="s">
        <v>254</v>
      </c>
      <c r="C570" s="2" t="s">
        <v>218</v>
      </c>
      <c r="D570" s="3">
        <f t="shared" si="3"/>
        <v>6548.5999999999985</v>
      </c>
      <c r="E570" s="3">
        <v>144</v>
      </c>
      <c r="F570" s="656"/>
      <c r="G570" s="5">
        <v>7</v>
      </c>
      <c r="H570" s="6" t="s">
        <v>254</v>
      </c>
      <c r="I570" s="2" t="s">
        <v>218</v>
      </c>
      <c r="J570" s="3">
        <v>120</v>
      </c>
      <c r="K570" s="3">
        <v>144</v>
      </c>
      <c r="L570" s="1374"/>
    </row>
    <row r="571" spans="1:12" s="25" customFormat="1" ht="18.75" hidden="1" customHeight="1" x14ac:dyDescent="0.3">
      <c r="A571" s="5">
        <v>8</v>
      </c>
      <c r="B571" s="6" t="s">
        <v>31</v>
      </c>
      <c r="C571" s="2" t="s">
        <v>5</v>
      </c>
      <c r="D571" s="3">
        <f t="shared" si="3"/>
        <v>10296.399999999998</v>
      </c>
      <c r="E571" s="3">
        <v>88</v>
      </c>
      <c r="F571" s="656"/>
      <c r="G571" s="5">
        <v>8</v>
      </c>
      <c r="H571" s="6" t="s">
        <v>31</v>
      </c>
      <c r="I571" s="2" t="s">
        <v>5</v>
      </c>
      <c r="J571" s="3">
        <v>55</v>
      </c>
      <c r="K571" s="3">
        <v>88</v>
      </c>
      <c r="L571" s="1374"/>
    </row>
    <row r="572" spans="1:12" s="50" customFormat="1" ht="18.75" hidden="1" customHeight="1" x14ac:dyDescent="0.3">
      <c r="A572" s="1400"/>
      <c r="B572" s="1"/>
      <c r="C572" s="1400"/>
      <c r="D572" s="3">
        <f t="shared" si="3"/>
        <v>16661.599999999999</v>
      </c>
      <c r="E572" s="7"/>
      <c r="F572" s="657"/>
      <c r="G572" s="1400"/>
      <c r="H572" s="1"/>
      <c r="I572" s="1400"/>
      <c r="J572" s="7"/>
      <c r="K572" s="7"/>
      <c r="L572" s="1377"/>
    </row>
    <row r="573" spans="1:12" s="25" customFormat="1" ht="18.75" hidden="1" customHeight="1" x14ac:dyDescent="0.3">
      <c r="A573" s="5"/>
      <c r="B573" s="6"/>
      <c r="C573" s="2" t="s">
        <v>128</v>
      </c>
      <c r="D573" s="3">
        <f t="shared" si="3"/>
        <v>26531.199999999997</v>
      </c>
      <c r="E573" s="3">
        <v>919.81</v>
      </c>
      <c r="F573" s="656"/>
      <c r="G573" s="5"/>
      <c r="H573" s="6"/>
      <c r="I573" s="2" t="s">
        <v>128</v>
      </c>
      <c r="J573" s="3">
        <v>1045</v>
      </c>
      <c r="K573" s="3">
        <v>919.81</v>
      </c>
      <c r="L573" s="1374"/>
    </row>
    <row r="574" spans="1:12" s="25" customFormat="1" ht="18.75" hidden="1" customHeight="1" x14ac:dyDescent="0.3">
      <c r="A574" s="5"/>
      <c r="B574" s="6"/>
      <c r="C574" s="2"/>
      <c r="D574" s="3">
        <f t="shared" si="3"/>
        <v>42582.599999999991</v>
      </c>
      <c r="E574" s="3"/>
      <c r="F574" s="656"/>
      <c r="G574" s="5"/>
      <c r="H574" s="6"/>
      <c r="I574" s="2"/>
      <c r="J574" s="3"/>
      <c r="K574" s="3"/>
      <c r="L574" s="1374"/>
    </row>
    <row r="575" spans="1:12" s="25" customFormat="1" x14ac:dyDescent="0.3">
      <c r="A575" s="5"/>
      <c r="B575" s="6"/>
      <c r="C575" s="2"/>
      <c r="D575" s="3"/>
      <c r="E575" s="3"/>
      <c r="F575" s="678">
        <f>F562-E562</f>
        <v>65.980000000000018</v>
      </c>
      <c r="G575" s="5"/>
      <c r="H575" s="6"/>
      <c r="I575" s="2"/>
      <c r="J575" s="3"/>
      <c r="K575" s="3"/>
      <c r="L575" s="1374"/>
    </row>
    <row r="576" spans="1:12" s="25" customFormat="1" x14ac:dyDescent="0.3">
      <c r="A576" s="5"/>
      <c r="B576" s="6"/>
      <c r="C576" s="2"/>
      <c r="D576" s="3"/>
      <c r="E576" s="3"/>
      <c r="F576" s="656"/>
      <c r="G576" s="5"/>
      <c r="H576" s="6"/>
      <c r="I576" s="2"/>
      <c r="J576" s="3"/>
      <c r="K576" s="3"/>
      <c r="L576" s="1374"/>
    </row>
    <row r="577" spans="1:12" s="25" customFormat="1" x14ac:dyDescent="0.3">
      <c r="A577" s="28" t="s">
        <v>124</v>
      </c>
      <c r="B577" s="3" t="s">
        <v>259</v>
      </c>
      <c r="C577" s="2" t="s">
        <v>125</v>
      </c>
      <c r="D577" s="3" t="s">
        <v>126</v>
      </c>
      <c r="E577" s="3" t="s">
        <v>127</v>
      </c>
      <c r="F577" s="656"/>
      <c r="G577" s="28" t="s">
        <v>124</v>
      </c>
      <c r="H577" s="3" t="s">
        <v>247</v>
      </c>
      <c r="I577" s="2" t="s">
        <v>125</v>
      </c>
      <c r="J577" s="3" t="s">
        <v>126</v>
      </c>
      <c r="K577" s="3" t="s">
        <v>127</v>
      </c>
      <c r="L577" s="1374"/>
    </row>
    <row r="578" spans="1:12" s="8" customFormat="1" x14ac:dyDescent="0.3">
      <c r="A578" s="5">
        <v>1</v>
      </c>
      <c r="B578" s="6" t="s">
        <v>266</v>
      </c>
      <c r="C578" s="2" t="s">
        <v>9</v>
      </c>
      <c r="D578" s="3">
        <v>70</v>
      </c>
      <c r="E578" s="3">
        <v>235.98</v>
      </c>
      <c r="F578" s="605"/>
      <c r="G578" s="5">
        <v>1</v>
      </c>
      <c r="H578" s="6" t="s">
        <v>266</v>
      </c>
      <c r="I578" s="2" t="s">
        <v>9</v>
      </c>
      <c r="J578" s="3">
        <v>70</v>
      </c>
      <c r="K578" s="3">
        <v>235.98</v>
      </c>
      <c r="L578" s="1379"/>
    </row>
    <row r="579" spans="1:12" s="25" customFormat="1" ht="19.5" customHeight="1" x14ac:dyDescent="0.3">
      <c r="A579" s="5">
        <v>2</v>
      </c>
      <c r="B579" s="6" t="s">
        <v>26</v>
      </c>
      <c r="C579" s="2" t="s">
        <v>28</v>
      </c>
      <c r="D579" s="3">
        <v>60</v>
      </c>
      <c r="E579" s="3">
        <v>121.9</v>
      </c>
      <c r="F579" s="490"/>
      <c r="G579" s="5">
        <v>2</v>
      </c>
      <c r="H579" s="6" t="s">
        <v>26</v>
      </c>
      <c r="I579" s="2" t="s">
        <v>7</v>
      </c>
      <c r="J579" s="3">
        <v>80</v>
      </c>
      <c r="K579" s="3">
        <v>152.375</v>
      </c>
      <c r="L579" s="1374">
        <v>45544</v>
      </c>
    </row>
    <row r="580" spans="1:12" s="50" customFormat="1" x14ac:dyDescent="0.3">
      <c r="A580" s="5">
        <v>3</v>
      </c>
      <c r="B580" s="6" t="s">
        <v>61</v>
      </c>
      <c r="C580" s="2" t="s">
        <v>17</v>
      </c>
      <c r="D580" s="3">
        <v>30</v>
      </c>
      <c r="E580" s="3">
        <v>228.14999999999998</v>
      </c>
      <c r="F580" s="605">
        <v>28</v>
      </c>
      <c r="G580" s="5">
        <v>3</v>
      </c>
      <c r="H580" s="6" t="s">
        <v>61</v>
      </c>
      <c r="I580" s="2" t="s">
        <v>44</v>
      </c>
      <c r="J580" s="3">
        <v>35</v>
      </c>
      <c r="K580" s="3">
        <v>273.77999999999997</v>
      </c>
      <c r="L580" s="1377"/>
    </row>
    <row r="581" spans="1:12" s="25" customFormat="1" ht="19.5" customHeight="1" x14ac:dyDescent="0.3">
      <c r="A581" s="5">
        <v>4</v>
      </c>
      <c r="B581" s="6" t="s">
        <v>346</v>
      </c>
      <c r="C581" s="2" t="s">
        <v>14</v>
      </c>
      <c r="D581" s="3">
        <v>32</v>
      </c>
      <c r="E581" s="3">
        <v>6</v>
      </c>
      <c r="F581" s="677">
        <f>0.031*800</f>
        <v>24.8</v>
      </c>
      <c r="G581" s="5">
        <v>4</v>
      </c>
      <c r="H581" s="6" t="s">
        <v>346</v>
      </c>
      <c r="I581" s="2" t="s">
        <v>14</v>
      </c>
      <c r="J581" s="3">
        <v>32</v>
      </c>
      <c r="K581" s="3">
        <v>6</v>
      </c>
      <c r="L581" s="788"/>
    </row>
    <row r="582" spans="1:12" s="25" customFormat="1" ht="19.5" customHeight="1" x14ac:dyDescent="0.3">
      <c r="A582" s="5">
        <v>5</v>
      </c>
      <c r="B582" s="6" t="s">
        <v>113</v>
      </c>
      <c r="C582" s="2" t="s">
        <v>2</v>
      </c>
      <c r="D582" s="3">
        <v>15</v>
      </c>
      <c r="E582" s="3">
        <v>94.2</v>
      </c>
      <c r="F582" s="656"/>
      <c r="G582" s="5">
        <v>5</v>
      </c>
      <c r="H582" s="6" t="s">
        <v>113</v>
      </c>
      <c r="I582" s="2" t="s">
        <v>2</v>
      </c>
      <c r="J582" s="3">
        <v>15</v>
      </c>
      <c r="K582" s="3">
        <v>94.2</v>
      </c>
      <c r="L582" s="1374"/>
    </row>
    <row r="583" spans="1:12" s="50" customFormat="1" x14ac:dyDescent="0.3">
      <c r="A583" s="5">
        <v>6</v>
      </c>
      <c r="B583" s="6" t="s">
        <v>107</v>
      </c>
      <c r="C583" s="2" t="s">
        <v>14</v>
      </c>
      <c r="D583" s="3">
        <v>3.4</v>
      </c>
      <c r="E583" s="3">
        <v>93.2</v>
      </c>
      <c r="F583" s="605"/>
      <c r="G583" s="5">
        <v>6</v>
      </c>
      <c r="H583" s="6" t="s">
        <v>107</v>
      </c>
      <c r="I583" s="2" t="s">
        <v>14</v>
      </c>
      <c r="J583" s="3">
        <v>3.4</v>
      </c>
      <c r="K583" s="3">
        <v>93.2</v>
      </c>
      <c r="L583" s="1379"/>
    </row>
    <row r="584" spans="1:12" s="25" customFormat="1" ht="19.5" customHeight="1" x14ac:dyDescent="0.3">
      <c r="A584" s="5">
        <v>7</v>
      </c>
      <c r="B584" s="6" t="s">
        <v>108</v>
      </c>
      <c r="C584" s="2" t="s">
        <v>65</v>
      </c>
      <c r="D584" s="3">
        <v>1.2</v>
      </c>
      <c r="E584" s="3">
        <v>21.5</v>
      </c>
      <c r="F584" s="656"/>
      <c r="G584" s="5">
        <v>7</v>
      </c>
      <c r="H584" s="6" t="s">
        <v>108</v>
      </c>
      <c r="I584" s="2" t="s">
        <v>65</v>
      </c>
      <c r="J584" s="3">
        <v>1.2</v>
      </c>
      <c r="K584" s="3">
        <v>21.5</v>
      </c>
      <c r="L584" s="1374"/>
    </row>
    <row r="585" spans="1:12" s="25" customFormat="1" x14ac:dyDescent="0.3">
      <c r="A585" s="1400"/>
      <c r="B585" s="6"/>
      <c r="C585" s="2"/>
      <c r="D585" s="3"/>
      <c r="E585" s="3"/>
      <c r="F585" s="656"/>
      <c r="G585" s="1400"/>
      <c r="H585" s="6"/>
      <c r="I585" s="2"/>
      <c r="J585" s="3"/>
      <c r="K585" s="3"/>
      <c r="L585" s="1374"/>
    </row>
    <row r="586" spans="1:12" s="50" customFormat="1" x14ac:dyDescent="0.3">
      <c r="A586" s="5"/>
      <c r="B586" s="6"/>
      <c r="C586" s="2"/>
      <c r="D586" s="3"/>
      <c r="E586" s="3"/>
      <c r="F586" s="657"/>
      <c r="G586" s="5"/>
      <c r="H586" s="6"/>
      <c r="I586" s="2"/>
      <c r="J586" s="3"/>
      <c r="K586" s="3"/>
      <c r="L586" s="1377"/>
    </row>
    <row r="587" spans="1:12" s="25" customFormat="1" x14ac:dyDescent="0.3">
      <c r="A587" s="1400"/>
      <c r="B587" s="6"/>
      <c r="C587" s="2" t="s">
        <v>128</v>
      </c>
      <c r="D587" s="3">
        <f>SUM(D578:D586)</f>
        <v>211.6</v>
      </c>
      <c r="E587" s="3">
        <f>SUM(E578:E586)</f>
        <v>800.93000000000006</v>
      </c>
      <c r="F587" s="658">
        <v>822.5</v>
      </c>
      <c r="G587" s="1400"/>
      <c r="H587" s="6"/>
      <c r="I587" s="2" t="s">
        <v>128</v>
      </c>
      <c r="J587" s="3">
        <f>SUM(J578:J586)</f>
        <v>236.6</v>
      </c>
      <c r="K587" s="3">
        <f>SUM(K578:K586)</f>
        <v>877.03500000000008</v>
      </c>
      <c r="L587" s="1374"/>
    </row>
    <row r="588" spans="1:12" s="25" customFormat="1" x14ac:dyDescent="0.3">
      <c r="A588" s="5"/>
      <c r="B588" s="6"/>
      <c r="C588" s="2"/>
      <c r="D588" s="3"/>
      <c r="E588" s="3"/>
      <c r="F588" s="678">
        <f>F587-E587</f>
        <v>21.569999999999936</v>
      </c>
      <c r="G588" s="5"/>
      <c r="H588" s="6"/>
      <c r="I588" s="2"/>
      <c r="J588" s="3"/>
      <c r="K588" s="3"/>
      <c r="L588" s="1374"/>
    </row>
    <row r="589" spans="1:12" s="25" customFormat="1" x14ac:dyDescent="0.3">
      <c r="A589" s="5"/>
      <c r="B589" s="6"/>
      <c r="C589" s="2"/>
      <c r="D589" s="3"/>
      <c r="E589" s="3"/>
      <c r="F589" s="656"/>
      <c r="G589" s="5"/>
      <c r="H589" s="6"/>
      <c r="I589" s="2"/>
      <c r="J589" s="3"/>
      <c r="K589" s="3"/>
      <c r="L589" s="1374"/>
    </row>
    <row r="590" spans="1:12" s="25" customFormat="1" x14ac:dyDescent="0.3">
      <c r="A590" s="1400"/>
      <c r="B590" s="6"/>
      <c r="C590" s="2" t="s">
        <v>136</v>
      </c>
      <c r="D590" s="3">
        <f>+D587+D562</f>
        <v>485</v>
      </c>
      <c r="E590" s="3">
        <f>+E587+E562</f>
        <v>1322.45</v>
      </c>
      <c r="F590" s="659"/>
      <c r="G590" s="3"/>
      <c r="H590" s="3"/>
      <c r="I590" s="3" t="s">
        <v>136</v>
      </c>
      <c r="J590" s="3">
        <f>+J587+J562</f>
        <v>530</v>
      </c>
      <c r="K590" s="3">
        <f>+K587+K562</f>
        <v>1596.2350000000001</v>
      </c>
      <c r="L590" s="1374"/>
    </row>
    <row r="591" spans="1:12" s="25" customFormat="1" x14ac:dyDescent="0.3">
      <c r="A591" s="1405"/>
      <c r="B591" s="36"/>
      <c r="C591" s="462"/>
      <c r="D591" s="463"/>
      <c r="E591" s="463"/>
      <c r="F591" s="659"/>
      <c r="G591" s="1410"/>
      <c r="H591" s="463"/>
      <c r="I591" s="463"/>
      <c r="J591" s="463"/>
      <c r="K591" s="463"/>
      <c r="L591" s="1374"/>
    </row>
    <row r="592" spans="1:12" s="25" customFormat="1" x14ac:dyDescent="0.3">
      <c r="A592" s="1405"/>
      <c r="B592" s="461"/>
      <c r="C592" s="461"/>
      <c r="D592" s="461"/>
      <c r="E592" s="660"/>
      <c r="F592" s="660"/>
      <c r="G592" s="1413"/>
      <c r="H592" s="660"/>
      <c r="I592" s="463"/>
      <c r="J592" s="463"/>
      <c r="K592" s="463"/>
      <c r="L592" s="1374"/>
    </row>
    <row r="593" spans="1:12" s="25" customFormat="1" x14ac:dyDescent="0.3">
      <c r="A593" s="1405"/>
      <c r="B593" s="36"/>
      <c r="C593" s="462"/>
      <c r="D593" s="463"/>
      <c r="E593" s="463"/>
      <c r="F593" s="659"/>
      <c r="G593" s="1413"/>
      <c r="H593" s="463"/>
      <c r="I593" s="463"/>
      <c r="J593" s="463"/>
      <c r="K593" s="463"/>
      <c r="L593" s="1374"/>
    </row>
    <row r="594" spans="1:12" s="25" customFormat="1" ht="18.75" customHeight="1" x14ac:dyDescent="0.3">
      <c r="A594" s="1403"/>
      <c r="B594" s="37" t="s">
        <v>130</v>
      </c>
      <c r="D594" s="94" t="s">
        <v>131</v>
      </c>
      <c r="E594" s="20"/>
      <c r="F594" s="606"/>
      <c r="G594" s="1403"/>
      <c r="H594" s="37" t="s">
        <v>130</v>
      </c>
      <c r="J594" s="94" t="s">
        <v>131</v>
      </c>
      <c r="K594" s="20"/>
      <c r="L594" s="1374"/>
    </row>
    <row r="595" spans="1:12" s="25" customFormat="1" ht="51.75" customHeight="1" x14ac:dyDescent="0.3">
      <c r="A595" s="1403"/>
      <c r="B595" s="38" t="s">
        <v>132</v>
      </c>
      <c r="D595" s="38" t="s">
        <v>140</v>
      </c>
      <c r="E595" s="39"/>
      <c r="F595" s="606"/>
      <c r="G595" s="1403"/>
      <c r="H595" s="38" t="s">
        <v>139</v>
      </c>
      <c r="J595" s="38" t="s">
        <v>140</v>
      </c>
      <c r="K595" s="39"/>
      <c r="L595" s="1374"/>
    </row>
    <row r="596" spans="1:12" s="25" customFormat="1" ht="23.25" customHeight="1" x14ac:dyDescent="0.3">
      <c r="A596" s="1403"/>
      <c r="B596" s="38"/>
      <c r="D596" s="38"/>
      <c r="E596" s="39"/>
      <c r="F596" s="606"/>
      <c r="G596" s="1403"/>
      <c r="H596" s="38"/>
      <c r="J596" s="38"/>
      <c r="K596" s="39"/>
      <c r="L596" s="1374"/>
    </row>
    <row r="597" spans="1:12" s="25" customFormat="1" ht="18.75" customHeight="1" x14ac:dyDescent="0.3">
      <c r="A597" s="1416"/>
      <c r="B597" s="208"/>
      <c r="C597" s="208"/>
      <c r="D597" s="208"/>
      <c r="E597" s="208"/>
      <c r="F597" s="861"/>
      <c r="G597" s="1416"/>
      <c r="H597" s="208"/>
      <c r="I597" s="208"/>
      <c r="J597" s="208"/>
      <c r="K597" s="208"/>
      <c r="L597" s="1374"/>
    </row>
    <row r="598" spans="1:12" s="21" customFormat="1" x14ac:dyDescent="0.3">
      <c r="A598" s="1403"/>
      <c r="B598" s="20"/>
      <c r="C598" s="20"/>
      <c r="D598" s="20"/>
      <c r="E598" s="20"/>
      <c r="F598" s="656"/>
      <c r="G598" s="1403"/>
      <c r="H598" s="20"/>
      <c r="I598" s="20"/>
      <c r="J598" s="20"/>
      <c r="K598" s="20"/>
      <c r="L598" s="1373"/>
    </row>
    <row r="599" spans="1:12" s="25" customFormat="1" ht="18.75" customHeight="1" x14ac:dyDescent="0.3">
      <c r="A599" s="1403"/>
      <c r="B599" s="22" t="s">
        <v>115</v>
      </c>
      <c r="C599" s="20"/>
      <c r="D599" s="20"/>
      <c r="E599" s="20"/>
      <c r="F599" s="656"/>
      <c r="G599" s="1403"/>
      <c r="H599" s="22" t="s">
        <v>115</v>
      </c>
      <c r="I599" s="20"/>
      <c r="J599" s="20"/>
      <c r="K599" s="20"/>
      <c r="L599" s="1374"/>
    </row>
    <row r="600" spans="1:12" s="25" customFormat="1" ht="18.75" customHeight="1" x14ac:dyDescent="0.3">
      <c r="A600" s="1403"/>
      <c r="B600" s="22" t="s">
        <v>137</v>
      </c>
      <c r="C600" s="20"/>
      <c r="D600" s="20"/>
      <c r="E600" s="20"/>
      <c r="F600" s="606"/>
      <c r="G600" s="1403"/>
      <c r="H600" s="22" t="s">
        <v>138</v>
      </c>
      <c r="I600" s="20"/>
      <c r="J600" s="20"/>
      <c r="K600" s="20"/>
      <c r="L600" s="1374"/>
    </row>
    <row r="601" spans="1:12" s="25" customFormat="1" ht="18.75" customHeight="1" x14ac:dyDescent="0.3">
      <c r="A601" s="1403"/>
      <c r="B601" s="20"/>
      <c r="C601" s="20"/>
      <c r="D601" s="20"/>
      <c r="E601" s="20"/>
      <c r="F601" s="606"/>
      <c r="G601" s="1403"/>
      <c r="H601" s="20"/>
      <c r="I601" s="20"/>
      <c r="J601" s="20"/>
      <c r="K601" s="20"/>
      <c r="L601" s="1374"/>
    </row>
    <row r="602" spans="1:12" s="25" customFormat="1" ht="18.75" customHeight="1" x14ac:dyDescent="0.3">
      <c r="A602" s="1403"/>
      <c r="B602" s="20"/>
      <c r="C602" s="20"/>
      <c r="E602" s="603" t="s">
        <v>116</v>
      </c>
      <c r="F602" s="606"/>
      <c r="G602" s="1403"/>
      <c r="H602" s="20"/>
      <c r="I602" s="20"/>
      <c r="K602" s="603" t="s">
        <v>116</v>
      </c>
      <c r="L602" s="1374"/>
    </row>
    <row r="603" spans="1:12" s="25" customFormat="1" ht="18.75" customHeight="1" x14ac:dyDescent="0.3">
      <c r="A603" s="1403"/>
      <c r="B603" s="20"/>
      <c r="C603" s="20"/>
      <c r="E603" s="603" t="s">
        <v>134</v>
      </c>
      <c r="F603" s="606"/>
      <c r="G603" s="1403"/>
      <c r="H603" s="20"/>
      <c r="I603" s="20"/>
      <c r="K603" s="603" t="s">
        <v>134</v>
      </c>
      <c r="L603" s="1374"/>
    </row>
    <row r="604" spans="1:12" s="25" customFormat="1" ht="18.75" customHeight="1" x14ac:dyDescent="0.3">
      <c r="A604" s="1403"/>
      <c r="B604" s="20"/>
      <c r="C604" s="20"/>
      <c r="E604" s="603" t="s">
        <v>117</v>
      </c>
      <c r="F604" s="606"/>
      <c r="G604" s="1403"/>
      <c r="H604" s="20"/>
      <c r="I604" s="20"/>
      <c r="K604" s="603" t="s">
        <v>117</v>
      </c>
      <c r="L604" s="1374"/>
    </row>
    <row r="605" spans="1:12" s="25" customFormat="1" ht="18.75" customHeight="1" x14ac:dyDescent="0.3">
      <c r="A605" s="1403"/>
      <c r="B605" s="20"/>
      <c r="C605" s="20"/>
      <c r="E605" s="603" t="s">
        <v>417</v>
      </c>
      <c r="F605" s="606"/>
      <c r="G605" s="1403"/>
      <c r="H605" s="20"/>
      <c r="I605" s="20"/>
      <c r="K605" s="603" t="s">
        <v>417</v>
      </c>
      <c r="L605" s="1374"/>
    </row>
    <row r="606" spans="1:12" s="25" customFormat="1" ht="18.75" customHeight="1" x14ac:dyDescent="0.3">
      <c r="A606" s="1403"/>
      <c r="B606" s="20"/>
      <c r="C606" s="20"/>
      <c r="D606" s="20"/>
      <c r="E606" s="20"/>
      <c r="F606" s="656"/>
      <c r="G606" s="1403"/>
      <c r="H606" s="20"/>
      <c r="I606" s="20"/>
      <c r="J606" s="20"/>
      <c r="K606" s="20"/>
      <c r="L606" s="1374"/>
    </row>
    <row r="607" spans="1:12" s="25" customFormat="1" ht="18.75" customHeight="1" x14ac:dyDescent="0.3">
      <c r="A607" s="1403"/>
      <c r="B607" s="20"/>
      <c r="C607" s="20"/>
      <c r="D607" s="20"/>
      <c r="E607" s="20"/>
      <c r="F607" s="656"/>
      <c r="G607" s="1403"/>
      <c r="H607" s="20"/>
      <c r="I607" s="20"/>
      <c r="J607" s="20"/>
      <c r="K607" s="20"/>
      <c r="L607" s="1374"/>
    </row>
    <row r="608" spans="1:12" s="25" customFormat="1" ht="18.75" customHeight="1" x14ac:dyDescent="0.3">
      <c r="A608" s="1403"/>
      <c r="B608" s="20"/>
      <c r="C608" s="20"/>
      <c r="D608" s="20"/>
      <c r="E608" s="20"/>
      <c r="F608" s="656"/>
      <c r="G608" s="1403"/>
      <c r="H608" s="20"/>
      <c r="I608" s="20"/>
      <c r="J608" s="20"/>
      <c r="K608" s="20"/>
      <c r="L608" s="1374"/>
    </row>
    <row r="609" spans="1:12" s="25" customFormat="1" ht="18.75" customHeight="1" x14ac:dyDescent="0.3">
      <c r="A609" s="1403"/>
      <c r="B609" s="1612" t="s">
        <v>119</v>
      </c>
      <c r="C609" s="1612"/>
      <c r="D609" s="1612"/>
      <c r="E609" s="26"/>
      <c r="F609" s="606"/>
      <c r="G609" s="1403"/>
      <c r="H609" s="1612" t="s">
        <v>119</v>
      </c>
      <c r="I609" s="1612"/>
      <c r="J609" s="1612"/>
      <c r="K609" s="26"/>
      <c r="L609" s="1374"/>
    </row>
    <row r="610" spans="1:12" s="25" customFormat="1" ht="18.75" customHeight="1" x14ac:dyDescent="0.3">
      <c r="A610" s="1403"/>
      <c r="B610" s="1610">
        <v>45616</v>
      </c>
      <c r="C610" s="1610"/>
      <c r="D610" s="1610"/>
      <c r="E610" s="27"/>
      <c r="F610" s="606"/>
      <c r="G610" s="1403"/>
      <c r="H610" s="1610">
        <f>B610</f>
        <v>45616</v>
      </c>
      <c r="I610" s="1610"/>
      <c r="J610" s="1610"/>
      <c r="K610" s="27"/>
      <c r="L610" s="1374"/>
    </row>
    <row r="611" spans="1:12" s="25" customFormat="1" ht="18.75" customHeight="1" x14ac:dyDescent="0.3">
      <c r="A611" s="1403"/>
      <c r="B611" s="20"/>
      <c r="C611" s="20"/>
      <c r="D611" s="20"/>
      <c r="E611" s="27"/>
      <c r="F611" s="606"/>
      <c r="G611" s="1403"/>
      <c r="H611" s="20"/>
      <c r="I611" s="20"/>
      <c r="J611" s="20"/>
      <c r="K611" s="27"/>
      <c r="L611" s="1374"/>
    </row>
    <row r="612" spans="1:12" s="25" customFormat="1" ht="18.75" customHeight="1" x14ac:dyDescent="0.3">
      <c r="A612" s="1403"/>
      <c r="B612" s="1401"/>
      <c r="C612" s="20"/>
      <c r="D612" s="20"/>
      <c r="E612" s="27"/>
      <c r="F612" s="606"/>
      <c r="G612" s="1403"/>
      <c r="H612" s="1401"/>
      <c r="I612" s="20"/>
      <c r="J612" s="20"/>
      <c r="K612" s="27"/>
      <c r="L612" s="1374"/>
    </row>
    <row r="613" spans="1:12" s="25" customFormat="1" ht="18.75" customHeight="1" x14ac:dyDescent="0.3">
      <c r="A613" s="28" t="s">
        <v>120</v>
      </c>
      <c r="B613" s="29" t="s">
        <v>121</v>
      </c>
      <c r="C613" s="1611" t="s">
        <v>122</v>
      </c>
      <c r="D613" s="1611"/>
      <c r="E613" s="1611"/>
      <c r="F613" s="606"/>
      <c r="G613" s="28" t="s">
        <v>120</v>
      </c>
      <c r="H613" s="29" t="s">
        <v>121</v>
      </c>
      <c r="I613" s="1611" t="s">
        <v>123</v>
      </c>
      <c r="J613" s="1611"/>
      <c r="K613" s="1611"/>
      <c r="L613" s="1374"/>
    </row>
    <row r="614" spans="1:12" s="25" customFormat="1" ht="18.75" customHeight="1" x14ac:dyDescent="0.3">
      <c r="A614" s="28" t="s">
        <v>124</v>
      </c>
      <c r="B614" s="28" t="s">
        <v>265</v>
      </c>
      <c r="C614" s="29" t="s">
        <v>125</v>
      </c>
      <c r="D614" s="1400" t="s">
        <v>126</v>
      </c>
      <c r="E614" s="1400" t="s">
        <v>127</v>
      </c>
      <c r="F614" s="606"/>
      <c r="G614" s="28" t="s">
        <v>124</v>
      </c>
      <c r="H614" s="28" t="s">
        <v>265</v>
      </c>
      <c r="I614" s="29" t="s">
        <v>125</v>
      </c>
      <c r="J614" s="1400" t="s">
        <v>126</v>
      </c>
      <c r="K614" s="1400" t="s">
        <v>127</v>
      </c>
      <c r="L614" s="1374"/>
    </row>
    <row r="615" spans="1:12" s="50" customFormat="1" x14ac:dyDescent="0.3">
      <c r="A615" s="5">
        <v>1</v>
      </c>
      <c r="B615" s="6" t="s">
        <v>94</v>
      </c>
      <c r="C615" s="2" t="s">
        <v>5</v>
      </c>
      <c r="D615" s="3">
        <v>60</v>
      </c>
      <c r="E615" s="3">
        <v>151.80000000000001</v>
      </c>
      <c r="F615" s="678">
        <f>+E615+E616</f>
        <v>394.51</v>
      </c>
      <c r="G615" s="5">
        <v>1</v>
      </c>
      <c r="H615" s="6" t="s">
        <v>94</v>
      </c>
      <c r="I615" s="2" t="s">
        <v>5</v>
      </c>
      <c r="J615" s="3">
        <v>60</v>
      </c>
      <c r="K615" s="3">
        <v>151.80000000000001</v>
      </c>
      <c r="L615" s="1337" t="s">
        <v>480</v>
      </c>
    </row>
    <row r="616" spans="1:12" s="50" customFormat="1" x14ac:dyDescent="0.3">
      <c r="A616" s="5">
        <v>2</v>
      </c>
      <c r="B616" s="6" t="s">
        <v>43</v>
      </c>
      <c r="C616" s="2" t="s">
        <v>17</v>
      </c>
      <c r="D616" s="3">
        <v>41</v>
      </c>
      <c r="E616" s="3">
        <v>242.70999999999998</v>
      </c>
      <c r="F616" s="605">
        <v>36.6</v>
      </c>
      <c r="G616" s="5">
        <v>2</v>
      </c>
      <c r="H616" s="6" t="s">
        <v>43</v>
      </c>
      <c r="I616" s="2" t="s">
        <v>44</v>
      </c>
      <c r="J616" s="3">
        <v>50</v>
      </c>
      <c r="K616" s="3">
        <v>298.71999999999997</v>
      </c>
      <c r="L616" s="1377">
        <v>45551</v>
      </c>
    </row>
    <row r="617" spans="1:12" s="25" customFormat="1" x14ac:dyDescent="0.3">
      <c r="A617" s="5">
        <v>3</v>
      </c>
      <c r="B617" s="6" t="s">
        <v>271</v>
      </c>
      <c r="C617" s="2" t="s">
        <v>2</v>
      </c>
      <c r="D617" s="3">
        <v>10</v>
      </c>
      <c r="E617" s="3">
        <v>36.6</v>
      </c>
      <c r="F617" s="606">
        <v>93.2</v>
      </c>
      <c r="G617" s="5">
        <v>3</v>
      </c>
      <c r="H617" s="6" t="s">
        <v>271</v>
      </c>
      <c r="I617" s="2" t="s">
        <v>2</v>
      </c>
      <c r="J617" s="3">
        <v>10</v>
      </c>
      <c r="K617" s="3">
        <v>36.6</v>
      </c>
      <c r="L617" s="788"/>
    </row>
    <row r="618" spans="1:12" s="25" customFormat="1" x14ac:dyDescent="0.3">
      <c r="A618" s="5">
        <v>4</v>
      </c>
      <c r="B618" s="6" t="s">
        <v>107</v>
      </c>
      <c r="C618" s="2" t="s">
        <v>14</v>
      </c>
      <c r="D618" s="3">
        <v>3.4</v>
      </c>
      <c r="E618" s="3">
        <v>93.2</v>
      </c>
      <c r="F618" s="606">
        <v>92</v>
      </c>
      <c r="G618" s="5">
        <v>4</v>
      </c>
      <c r="H618" s="6" t="s">
        <v>107</v>
      </c>
      <c r="I618" s="2" t="s">
        <v>14</v>
      </c>
      <c r="J618" s="3">
        <v>3.4</v>
      </c>
      <c r="K618" s="3">
        <v>93.2</v>
      </c>
      <c r="L618" s="1374"/>
    </row>
    <row r="619" spans="1:12" s="25" customFormat="1" x14ac:dyDescent="0.3">
      <c r="A619" s="1404">
        <v>5</v>
      </c>
      <c r="B619" s="6" t="s">
        <v>93</v>
      </c>
      <c r="C619" s="2" t="s">
        <v>2</v>
      </c>
      <c r="D619" s="3">
        <v>60</v>
      </c>
      <c r="E619" s="3">
        <v>92</v>
      </c>
      <c r="F619" s="606">
        <v>124.6</v>
      </c>
      <c r="G619" s="1404">
        <v>5</v>
      </c>
      <c r="H619" s="6" t="s">
        <v>93</v>
      </c>
      <c r="I619" s="2" t="s">
        <v>2</v>
      </c>
      <c r="J619" s="3">
        <v>60</v>
      </c>
      <c r="K619" s="3">
        <v>92</v>
      </c>
      <c r="L619" s="1374"/>
    </row>
    <row r="620" spans="1:12" s="25" customFormat="1" ht="19.5" customHeight="1" x14ac:dyDescent="0.3">
      <c r="A620" s="5">
        <v>6</v>
      </c>
      <c r="B620" s="6" t="s">
        <v>80</v>
      </c>
      <c r="C620" s="2" t="s">
        <v>5</v>
      </c>
      <c r="D620" s="3">
        <v>30</v>
      </c>
      <c r="E620" s="3">
        <v>124.6</v>
      </c>
      <c r="F620" s="606"/>
      <c r="G620" s="5">
        <v>6</v>
      </c>
      <c r="H620" s="6" t="s">
        <v>80</v>
      </c>
      <c r="I620" s="2" t="s">
        <v>5</v>
      </c>
      <c r="J620" s="3">
        <v>30</v>
      </c>
      <c r="K620" s="3">
        <v>124.6</v>
      </c>
      <c r="L620" s="788"/>
    </row>
    <row r="621" spans="1:12" s="25" customFormat="1" ht="19.5" customHeight="1" x14ac:dyDescent="0.3">
      <c r="A621" s="1400"/>
      <c r="B621" s="6"/>
      <c r="C621" s="2"/>
      <c r="D621" s="3"/>
      <c r="E621" s="3"/>
      <c r="F621" s="605"/>
      <c r="G621" s="1400"/>
      <c r="H621" s="6"/>
      <c r="I621" s="2"/>
      <c r="J621" s="3"/>
      <c r="K621" s="3"/>
      <c r="L621" s="1374"/>
    </row>
    <row r="622" spans="1:12" s="25" customFormat="1" x14ac:dyDescent="0.3">
      <c r="A622" s="5"/>
      <c r="B622" s="6"/>
      <c r="C622" s="2"/>
      <c r="D622" s="3"/>
      <c r="E622" s="3"/>
      <c r="F622" s="656"/>
      <c r="G622" s="5"/>
      <c r="H622" s="6"/>
      <c r="I622" s="2"/>
      <c r="J622" s="3"/>
      <c r="K622" s="3"/>
      <c r="L622" s="1374"/>
    </row>
    <row r="623" spans="1:12" s="25" customFormat="1" x14ac:dyDescent="0.3">
      <c r="A623" s="5"/>
      <c r="B623" s="6"/>
      <c r="C623" s="2" t="s">
        <v>128</v>
      </c>
      <c r="D623" s="3">
        <f>SUM(D615:D621)</f>
        <v>204.4</v>
      </c>
      <c r="E623" s="3">
        <f>SUM(E615:E621)</f>
        <v>740.91000000000008</v>
      </c>
      <c r="F623" s="658">
        <v>587.5</v>
      </c>
      <c r="G623" s="5"/>
      <c r="H623" s="6"/>
      <c r="I623" s="2" t="s">
        <v>128</v>
      </c>
      <c r="J623" s="3">
        <f>SUM(J615:J621)</f>
        <v>213.4</v>
      </c>
      <c r="K623" s="3">
        <f>SUM(K615:K621)</f>
        <v>796.92000000000007</v>
      </c>
      <c r="L623" s="1374"/>
    </row>
    <row r="624" spans="1:12" s="25" customFormat="1" ht="18.75" hidden="1" customHeight="1" x14ac:dyDescent="0.3">
      <c r="A624" s="5"/>
      <c r="B624" s="6"/>
      <c r="C624" s="2"/>
      <c r="D624" s="3">
        <f>SUM(D616:D622)</f>
        <v>144.4</v>
      </c>
      <c r="E624" s="3"/>
      <c r="F624" s="656"/>
      <c r="G624" s="5"/>
      <c r="H624" s="6"/>
      <c r="I624" s="2"/>
      <c r="J624" s="3"/>
      <c r="K624" s="3"/>
      <c r="L624" s="1374"/>
    </row>
    <row r="625" spans="1:12" s="25" customFormat="1" ht="18.75" hidden="1" customHeight="1" x14ac:dyDescent="0.3">
      <c r="A625" s="5">
        <v>1</v>
      </c>
      <c r="B625" s="6" t="s">
        <v>1</v>
      </c>
      <c r="C625" s="2" t="s">
        <v>5</v>
      </c>
      <c r="D625" s="3">
        <f>SUM(D618:D623)</f>
        <v>297.8</v>
      </c>
      <c r="E625" s="3">
        <v>86</v>
      </c>
      <c r="F625" s="656"/>
      <c r="G625" s="5">
        <v>1</v>
      </c>
      <c r="H625" s="6" t="s">
        <v>1</v>
      </c>
      <c r="I625" s="2" t="s">
        <v>5</v>
      </c>
      <c r="J625" s="3">
        <v>200</v>
      </c>
      <c r="K625" s="3">
        <v>86</v>
      </c>
      <c r="L625" s="1374"/>
    </row>
    <row r="626" spans="1:12" s="25" customFormat="1" ht="18.75" hidden="1" customHeight="1" x14ac:dyDescent="0.3">
      <c r="A626" s="5">
        <v>2</v>
      </c>
      <c r="B626" s="6" t="s">
        <v>238</v>
      </c>
      <c r="C626" s="2" t="s">
        <v>251</v>
      </c>
      <c r="D626" s="3">
        <f t="shared" ref="D626:D635" si="4">SUM(D618:D624)</f>
        <v>442.20000000000005</v>
      </c>
      <c r="E626" s="3">
        <v>114</v>
      </c>
      <c r="F626" s="656"/>
      <c r="G626" s="5">
        <v>2</v>
      </c>
      <c r="H626" s="6" t="s">
        <v>238</v>
      </c>
      <c r="I626" s="2" t="s">
        <v>251</v>
      </c>
      <c r="J626" s="3">
        <v>225</v>
      </c>
      <c r="K626" s="3">
        <v>114</v>
      </c>
      <c r="L626" s="1374"/>
    </row>
    <row r="627" spans="1:12" s="25" customFormat="1" ht="18.75" hidden="1" customHeight="1" x14ac:dyDescent="0.3">
      <c r="A627" s="5">
        <v>3</v>
      </c>
      <c r="B627" s="6" t="s">
        <v>93</v>
      </c>
      <c r="C627" s="2" t="s">
        <v>5</v>
      </c>
      <c r="D627" s="3">
        <f t="shared" si="4"/>
        <v>736.59999999999991</v>
      </c>
      <c r="E627" s="3">
        <v>94.25</v>
      </c>
      <c r="F627" s="656"/>
      <c r="G627" s="5">
        <v>3</v>
      </c>
      <c r="H627" s="6" t="s">
        <v>93</v>
      </c>
      <c r="I627" s="2" t="s">
        <v>5</v>
      </c>
      <c r="J627" s="3">
        <v>135</v>
      </c>
      <c r="K627" s="3">
        <v>94.25</v>
      </c>
      <c r="L627" s="1374"/>
    </row>
    <row r="628" spans="1:12" s="25" customFormat="1" ht="18.75" hidden="1" customHeight="1" x14ac:dyDescent="0.3">
      <c r="A628" s="5">
        <v>4</v>
      </c>
      <c r="B628" s="6" t="s">
        <v>253</v>
      </c>
      <c r="C628" s="2" t="s">
        <v>218</v>
      </c>
      <c r="D628" s="3">
        <f t="shared" si="4"/>
        <v>1118.8000000000002</v>
      </c>
      <c r="E628" s="3">
        <v>146.4</v>
      </c>
      <c r="F628" s="656"/>
      <c r="G628" s="5">
        <v>4</v>
      </c>
      <c r="H628" s="6" t="s">
        <v>253</v>
      </c>
      <c r="I628" s="2" t="s">
        <v>218</v>
      </c>
      <c r="J628" s="3">
        <v>125</v>
      </c>
      <c r="K628" s="3">
        <v>146.4</v>
      </c>
      <c r="L628" s="1374"/>
    </row>
    <row r="629" spans="1:12" s="25" customFormat="1" ht="18.75" hidden="1" customHeight="1" x14ac:dyDescent="0.3">
      <c r="A629" s="5">
        <v>5</v>
      </c>
      <c r="B629" s="6" t="s">
        <v>255</v>
      </c>
      <c r="C629" s="2" t="s">
        <v>218</v>
      </c>
      <c r="D629" s="3">
        <f t="shared" si="4"/>
        <v>1825.4</v>
      </c>
      <c r="E629" s="3">
        <v>105.16</v>
      </c>
      <c r="F629" s="656"/>
      <c r="G629" s="5">
        <v>5</v>
      </c>
      <c r="H629" s="6" t="s">
        <v>255</v>
      </c>
      <c r="I629" s="2" t="s">
        <v>218</v>
      </c>
      <c r="J629" s="3">
        <v>80</v>
      </c>
      <c r="K629" s="3">
        <v>105.16</v>
      </c>
      <c r="L629" s="1374"/>
    </row>
    <row r="630" spans="1:12" s="25" customFormat="1" ht="18.75" hidden="1" customHeight="1" x14ac:dyDescent="0.3">
      <c r="A630" s="5">
        <v>6</v>
      </c>
      <c r="B630" s="6" t="s">
        <v>252</v>
      </c>
      <c r="C630" s="2" t="s">
        <v>251</v>
      </c>
      <c r="D630" s="3">
        <f t="shared" si="4"/>
        <v>2944.2000000000003</v>
      </c>
      <c r="E630" s="3">
        <v>142</v>
      </c>
      <c r="F630" s="656"/>
      <c r="G630" s="5">
        <v>6</v>
      </c>
      <c r="H630" s="6" t="s">
        <v>252</v>
      </c>
      <c r="I630" s="2" t="s">
        <v>251</v>
      </c>
      <c r="J630" s="3">
        <v>105</v>
      </c>
      <c r="K630" s="3">
        <v>142</v>
      </c>
      <c r="L630" s="1374"/>
    </row>
    <row r="631" spans="1:12" s="25" customFormat="1" ht="18.75" hidden="1" customHeight="1" x14ac:dyDescent="0.3">
      <c r="A631" s="5">
        <v>7</v>
      </c>
      <c r="B631" s="6" t="s">
        <v>254</v>
      </c>
      <c r="C631" s="2" t="s">
        <v>218</v>
      </c>
      <c r="D631" s="3">
        <f t="shared" si="4"/>
        <v>4769.6000000000004</v>
      </c>
      <c r="E631" s="3">
        <v>144</v>
      </c>
      <c r="F631" s="656"/>
      <c r="G631" s="5">
        <v>7</v>
      </c>
      <c r="H631" s="6" t="s">
        <v>254</v>
      </c>
      <c r="I631" s="2" t="s">
        <v>218</v>
      </c>
      <c r="J631" s="3">
        <v>120</v>
      </c>
      <c r="K631" s="3">
        <v>144</v>
      </c>
      <c r="L631" s="1374"/>
    </row>
    <row r="632" spans="1:12" s="25" customFormat="1" ht="18.75" hidden="1" customHeight="1" x14ac:dyDescent="0.3">
      <c r="A632" s="5">
        <v>8</v>
      </c>
      <c r="B632" s="6" t="s">
        <v>31</v>
      </c>
      <c r="C632" s="2" t="s">
        <v>5</v>
      </c>
      <c r="D632" s="3">
        <f t="shared" si="4"/>
        <v>7509.4000000000015</v>
      </c>
      <c r="E632" s="3">
        <v>88</v>
      </c>
      <c r="F632" s="656"/>
      <c r="G632" s="5">
        <v>8</v>
      </c>
      <c r="H632" s="6" t="s">
        <v>31</v>
      </c>
      <c r="I632" s="2" t="s">
        <v>5</v>
      </c>
      <c r="J632" s="3">
        <v>55</v>
      </c>
      <c r="K632" s="3">
        <v>88</v>
      </c>
      <c r="L632" s="1374"/>
    </row>
    <row r="633" spans="1:12" s="50" customFormat="1" ht="18.75" hidden="1" customHeight="1" x14ac:dyDescent="0.3">
      <c r="A633" s="1400"/>
      <c r="B633" s="1"/>
      <c r="C633" s="1400"/>
      <c r="D633" s="3">
        <f t="shared" si="4"/>
        <v>12134.6</v>
      </c>
      <c r="E633" s="7"/>
      <c r="F633" s="657"/>
      <c r="G633" s="1400"/>
      <c r="H633" s="1"/>
      <c r="I633" s="1400"/>
      <c r="J633" s="7"/>
      <c r="K633" s="7"/>
      <c r="L633" s="1377"/>
    </row>
    <row r="634" spans="1:12" s="25" customFormat="1" ht="18.75" hidden="1" customHeight="1" x14ac:dyDescent="0.3">
      <c r="A634" s="5"/>
      <c r="B634" s="6"/>
      <c r="C634" s="2" t="s">
        <v>128</v>
      </c>
      <c r="D634" s="3">
        <f t="shared" si="4"/>
        <v>19346.200000000004</v>
      </c>
      <c r="E634" s="3">
        <v>919.81</v>
      </c>
      <c r="F634" s="656"/>
      <c r="G634" s="5"/>
      <c r="H634" s="6"/>
      <c r="I634" s="2" t="s">
        <v>128</v>
      </c>
      <c r="J634" s="3">
        <v>1045</v>
      </c>
      <c r="K634" s="3">
        <v>919.81</v>
      </c>
      <c r="L634" s="1374"/>
    </row>
    <row r="635" spans="1:12" s="25" customFormat="1" ht="18.75" hidden="1" customHeight="1" x14ac:dyDescent="0.3">
      <c r="A635" s="5"/>
      <c r="B635" s="6"/>
      <c r="C635" s="2"/>
      <c r="D635" s="3">
        <f t="shared" si="4"/>
        <v>31038.6</v>
      </c>
      <c r="E635" s="3"/>
      <c r="F635" s="656"/>
      <c r="G635" s="5"/>
      <c r="H635" s="6"/>
      <c r="I635" s="2"/>
      <c r="J635" s="3"/>
      <c r="K635" s="3"/>
      <c r="L635" s="1374"/>
    </row>
    <row r="636" spans="1:12" s="25" customFormat="1" x14ac:dyDescent="0.3">
      <c r="A636" s="5"/>
      <c r="B636" s="6"/>
      <c r="C636" s="2"/>
      <c r="D636" s="3"/>
      <c r="E636" s="3"/>
      <c r="F636" s="678">
        <f>F623-E623</f>
        <v>-153.41000000000008</v>
      </c>
      <c r="G636" s="5"/>
      <c r="H636" s="6"/>
      <c r="I636" s="2"/>
      <c r="J636" s="3"/>
      <c r="K636" s="3"/>
      <c r="L636" s="1374"/>
    </row>
    <row r="637" spans="1:12" s="25" customFormat="1" x14ac:dyDescent="0.3">
      <c r="A637" s="5"/>
      <c r="B637" s="6"/>
      <c r="C637" s="2"/>
      <c r="D637" s="3"/>
      <c r="E637" s="3"/>
      <c r="F637" s="656"/>
      <c r="G637" s="5"/>
      <c r="H637" s="6"/>
      <c r="I637" s="2"/>
      <c r="J637" s="3"/>
      <c r="K637" s="3"/>
      <c r="L637" s="1374"/>
    </row>
    <row r="638" spans="1:12" s="25" customFormat="1" x14ac:dyDescent="0.3">
      <c r="A638" s="28" t="s">
        <v>124</v>
      </c>
      <c r="B638" s="3" t="s">
        <v>259</v>
      </c>
      <c r="C638" s="2" t="s">
        <v>125</v>
      </c>
      <c r="D638" s="3" t="s">
        <v>126</v>
      </c>
      <c r="E638" s="3" t="s">
        <v>127</v>
      </c>
      <c r="F638" s="656"/>
      <c r="G638" s="28" t="s">
        <v>124</v>
      </c>
      <c r="H638" s="3" t="s">
        <v>247</v>
      </c>
      <c r="I638" s="2" t="s">
        <v>125</v>
      </c>
      <c r="J638" s="3" t="s">
        <v>126</v>
      </c>
      <c r="K638" s="3" t="s">
        <v>127</v>
      </c>
      <c r="L638" s="1374"/>
    </row>
    <row r="639" spans="1:12" s="8" customFormat="1" x14ac:dyDescent="0.3">
      <c r="A639" s="5">
        <v>1</v>
      </c>
      <c r="B639" s="6" t="s">
        <v>91</v>
      </c>
      <c r="C639" s="2" t="s">
        <v>92</v>
      </c>
      <c r="D639" s="3">
        <v>70</v>
      </c>
      <c r="E639" s="3">
        <v>122</v>
      </c>
      <c r="F639" s="605"/>
      <c r="G639" s="5">
        <v>1</v>
      </c>
      <c r="H639" s="6" t="s">
        <v>91</v>
      </c>
      <c r="I639" s="2" t="s">
        <v>92</v>
      </c>
      <c r="J639" s="3">
        <v>70</v>
      </c>
      <c r="K639" s="3">
        <v>122</v>
      </c>
      <c r="L639" s="1379"/>
    </row>
    <row r="640" spans="1:12" s="25" customFormat="1" ht="19.5" customHeight="1" x14ac:dyDescent="0.3">
      <c r="A640" s="5">
        <v>2</v>
      </c>
      <c r="B640" s="6" t="s">
        <v>56</v>
      </c>
      <c r="C640" s="2" t="s">
        <v>7</v>
      </c>
      <c r="D640" s="3">
        <v>50</v>
      </c>
      <c r="E640" s="3">
        <v>252.125</v>
      </c>
      <c r="F640" s="490"/>
      <c r="G640" s="5">
        <v>2</v>
      </c>
      <c r="H640" s="6" t="s">
        <v>56</v>
      </c>
      <c r="I640" s="2" t="s">
        <v>7</v>
      </c>
      <c r="J640" s="3">
        <v>50</v>
      </c>
      <c r="K640" s="3">
        <v>252.125</v>
      </c>
      <c r="L640" s="1374"/>
    </row>
    <row r="641" spans="1:12" s="50" customFormat="1" x14ac:dyDescent="0.3">
      <c r="A641" s="5">
        <v>3</v>
      </c>
      <c r="B641" s="6" t="s">
        <v>179</v>
      </c>
      <c r="C641" s="2" t="s">
        <v>17</v>
      </c>
      <c r="D641" s="3">
        <v>30</v>
      </c>
      <c r="E641" s="3">
        <v>202.41</v>
      </c>
      <c r="F641" s="605"/>
      <c r="G641" s="5">
        <v>3</v>
      </c>
      <c r="H641" s="6" t="s">
        <v>179</v>
      </c>
      <c r="I641" s="2" t="s">
        <v>44</v>
      </c>
      <c r="J641" s="3">
        <v>35</v>
      </c>
      <c r="K641" s="3">
        <v>242.89</v>
      </c>
      <c r="L641" s="1377"/>
    </row>
    <row r="642" spans="1:12" s="25" customFormat="1" ht="19.5" customHeight="1" x14ac:dyDescent="0.3">
      <c r="A642" s="5">
        <v>4</v>
      </c>
      <c r="B642" s="6" t="s">
        <v>346</v>
      </c>
      <c r="C642" s="2" t="s">
        <v>14</v>
      </c>
      <c r="D642" s="3">
        <v>32</v>
      </c>
      <c r="E642" s="3">
        <v>6</v>
      </c>
      <c r="F642" s="677">
        <f>0.031*800</f>
        <v>24.8</v>
      </c>
      <c r="G642" s="5">
        <v>4</v>
      </c>
      <c r="H642" s="6" t="s">
        <v>346</v>
      </c>
      <c r="I642" s="2" t="s">
        <v>14</v>
      </c>
      <c r="J642" s="3">
        <v>32</v>
      </c>
      <c r="K642" s="3">
        <v>6</v>
      </c>
      <c r="L642" s="788"/>
    </row>
    <row r="643" spans="1:12" s="25" customFormat="1" x14ac:dyDescent="0.3">
      <c r="A643" s="5">
        <v>5</v>
      </c>
      <c r="B643" s="6" t="s">
        <v>491</v>
      </c>
      <c r="C643" s="2" t="s">
        <v>2</v>
      </c>
      <c r="D643" s="3">
        <v>30</v>
      </c>
      <c r="E643" s="3">
        <v>110</v>
      </c>
      <c r="F643" s="594">
        <v>50</v>
      </c>
      <c r="G643" s="5">
        <v>5</v>
      </c>
      <c r="H643" s="6" t="s">
        <v>491</v>
      </c>
      <c r="I643" s="2" t="s">
        <v>2</v>
      </c>
      <c r="J643" s="3">
        <v>30</v>
      </c>
      <c r="K643" s="3">
        <v>110</v>
      </c>
      <c r="L643" s="788"/>
    </row>
    <row r="644" spans="1:12" s="50" customFormat="1" x14ac:dyDescent="0.3">
      <c r="A644" s="5">
        <v>6</v>
      </c>
      <c r="B644" s="6" t="s">
        <v>107</v>
      </c>
      <c r="C644" s="2" t="s">
        <v>14</v>
      </c>
      <c r="D644" s="3">
        <v>3.4</v>
      </c>
      <c r="E644" s="3">
        <v>93.2</v>
      </c>
      <c r="F644" s="605"/>
      <c r="G644" s="5">
        <v>6</v>
      </c>
      <c r="H644" s="6" t="s">
        <v>107</v>
      </c>
      <c r="I644" s="2" t="s">
        <v>14</v>
      </c>
      <c r="J644" s="3">
        <v>3.4</v>
      </c>
      <c r="K644" s="3">
        <v>93.2</v>
      </c>
      <c r="L644" s="1379"/>
    </row>
    <row r="645" spans="1:12" s="25" customFormat="1" ht="19.5" customHeight="1" x14ac:dyDescent="0.3">
      <c r="A645" s="5">
        <v>7</v>
      </c>
      <c r="B645" s="6" t="s">
        <v>108</v>
      </c>
      <c r="C645" s="2" t="s">
        <v>65</v>
      </c>
      <c r="D645" s="3">
        <v>1.2</v>
      </c>
      <c r="E645" s="3">
        <v>21.5</v>
      </c>
      <c r="F645" s="656"/>
      <c r="G645" s="5">
        <v>7</v>
      </c>
      <c r="H645" s="6" t="s">
        <v>108</v>
      </c>
      <c r="I645" s="2" t="s">
        <v>65</v>
      </c>
      <c r="J645" s="3">
        <v>1.2</v>
      </c>
      <c r="K645" s="3">
        <v>21.5</v>
      </c>
      <c r="L645" s="1374"/>
    </row>
    <row r="646" spans="1:12" s="25" customFormat="1" x14ac:dyDescent="0.3">
      <c r="A646" s="1400"/>
      <c r="B646" s="6"/>
      <c r="C646" s="2"/>
      <c r="D646" s="3"/>
      <c r="E646" s="3"/>
      <c r="F646" s="656"/>
      <c r="G646" s="1400"/>
      <c r="H646" s="6"/>
      <c r="I646" s="2"/>
      <c r="J646" s="3"/>
      <c r="K646" s="3"/>
      <c r="L646" s="1374"/>
    </row>
    <row r="647" spans="1:12" s="50" customFormat="1" x14ac:dyDescent="0.3">
      <c r="A647" s="5"/>
      <c r="B647" s="6"/>
      <c r="C647" s="2"/>
      <c r="D647" s="3"/>
      <c r="E647" s="3"/>
      <c r="F647" s="657"/>
      <c r="G647" s="5"/>
      <c r="H647" s="6"/>
      <c r="I647" s="2"/>
      <c r="J647" s="3"/>
      <c r="K647" s="3"/>
      <c r="L647" s="1377"/>
    </row>
    <row r="648" spans="1:12" s="25" customFormat="1" x14ac:dyDescent="0.3">
      <c r="A648" s="1400"/>
      <c r="B648" s="6"/>
      <c r="C648" s="2" t="s">
        <v>128</v>
      </c>
      <c r="D648" s="3">
        <f>SUM(D639:D647)</f>
        <v>216.6</v>
      </c>
      <c r="E648" s="3">
        <f>SUM(E639:E647)</f>
        <v>807.23500000000001</v>
      </c>
      <c r="F648" s="658">
        <v>822.5</v>
      </c>
      <c r="G648" s="1400"/>
      <c r="H648" s="6"/>
      <c r="I648" s="2" t="s">
        <v>128</v>
      </c>
      <c r="J648" s="3">
        <f>SUM(J639:J647)</f>
        <v>221.6</v>
      </c>
      <c r="K648" s="3">
        <f>SUM(K639:K647)</f>
        <v>847.71500000000003</v>
      </c>
      <c r="L648" s="1374"/>
    </row>
    <row r="649" spans="1:12" s="25" customFormat="1" x14ac:dyDescent="0.3">
      <c r="A649" s="5"/>
      <c r="B649" s="6"/>
      <c r="C649" s="2"/>
      <c r="D649" s="3"/>
      <c r="E649" s="3"/>
      <c r="F649" s="678">
        <f>F648-E648</f>
        <v>15.264999999999986</v>
      </c>
      <c r="G649" s="5"/>
      <c r="H649" s="6"/>
      <c r="I649" s="2"/>
      <c r="J649" s="3"/>
      <c r="K649" s="3"/>
      <c r="L649" s="1374"/>
    </row>
    <row r="650" spans="1:12" s="25" customFormat="1" x14ac:dyDescent="0.3">
      <c r="A650" s="5"/>
      <c r="B650" s="6"/>
      <c r="C650" s="2"/>
      <c r="D650" s="3"/>
      <c r="E650" s="3"/>
      <c r="F650" s="656"/>
      <c r="G650" s="5"/>
      <c r="H650" s="6"/>
      <c r="I650" s="2"/>
      <c r="J650" s="3"/>
      <c r="K650" s="3"/>
      <c r="L650" s="1374"/>
    </row>
    <row r="651" spans="1:12" s="25" customFormat="1" x14ac:dyDescent="0.3">
      <c r="A651" s="1400"/>
      <c r="B651" s="6"/>
      <c r="C651" s="2" t="s">
        <v>136</v>
      </c>
      <c r="D651" s="3">
        <f>+D648+D623</f>
        <v>421</v>
      </c>
      <c r="E651" s="3">
        <f>+E648+E623</f>
        <v>1548.145</v>
      </c>
      <c r="F651" s="659"/>
      <c r="G651" s="3"/>
      <c r="H651" s="3"/>
      <c r="I651" s="3" t="s">
        <v>136</v>
      </c>
      <c r="J651" s="3">
        <f>+J648+J623</f>
        <v>435</v>
      </c>
      <c r="K651" s="3">
        <f>+K648+K623</f>
        <v>1644.6350000000002</v>
      </c>
      <c r="L651" s="1374"/>
    </row>
    <row r="652" spans="1:12" s="25" customFormat="1" x14ac:dyDescent="0.3">
      <c r="A652" s="1405"/>
      <c r="B652" s="36"/>
      <c r="C652" s="462"/>
      <c r="D652" s="463"/>
      <c r="E652" s="463"/>
      <c r="F652" s="659"/>
      <c r="G652" s="1410"/>
      <c r="H652" s="463"/>
      <c r="I652" s="463"/>
      <c r="J652" s="463"/>
      <c r="K652" s="463"/>
      <c r="L652" s="1374"/>
    </row>
    <row r="653" spans="1:12" s="25" customFormat="1" x14ac:dyDescent="0.3">
      <c r="A653" s="1405"/>
      <c r="B653" s="461"/>
      <c r="C653" s="461"/>
      <c r="D653" s="461"/>
      <c r="E653" s="660"/>
      <c r="F653" s="660"/>
      <c r="G653" s="1413"/>
      <c r="H653" s="660"/>
      <c r="I653" s="463"/>
      <c r="J653" s="463"/>
      <c r="K653" s="463"/>
      <c r="L653" s="1374"/>
    </row>
    <row r="654" spans="1:12" s="25" customFormat="1" x14ac:dyDescent="0.3">
      <c r="A654" s="1405"/>
      <c r="B654" s="36"/>
      <c r="C654" s="462"/>
      <c r="D654" s="463"/>
      <c r="E654" s="463"/>
      <c r="F654" s="659"/>
      <c r="G654" s="1413"/>
      <c r="H654" s="463"/>
      <c r="I654" s="463"/>
      <c r="J654" s="463"/>
      <c r="K654" s="463"/>
      <c r="L654" s="1374"/>
    </row>
    <row r="655" spans="1:12" s="25" customFormat="1" ht="18.75" customHeight="1" x14ac:dyDescent="0.3">
      <c r="A655" s="1403"/>
      <c r="B655" s="37" t="s">
        <v>130</v>
      </c>
      <c r="D655" s="94" t="s">
        <v>131</v>
      </c>
      <c r="E655" s="20"/>
      <c r="F655" s="606"/>
      <c r="G655" s="1403"/>
      <c r="H655" s="37" t="s">
        <v>130</v>
      </c>
      <c r="J655" s="94" t="s">
        <v>131</v>
      </c>
      <c r="K655" s="20"/>
      <c r="L655" s="1374"/>
    </row>
    <row r="656" spans="1:12" s="25" customFormat="1" ht="51.75" customHeight="1" x14ac:dyDescent="0.3">
      <c r="A656" s="1403"/>
      <c r="B656" s="38" t="s">
        <v>132</v>
      </c>
      <c r="D656" s="38" t="s">
        <v>140</v>
      </c>
      <c r="E656" s="39"/>
      <c r="F656" s="606"/>
      <c r="G656" s="1403"/>
      <c r="H656" s="38" t="s">
        <v>139</v>
      </c>
      <c r="J656" s="38" t="s">
        <v>140</v>
      </c>
      <c r="K656" s="39"/>
      <c r="L656" s="1374"/>
    </row>
    <row r="657" spans="1:12" s="25" customFormat="1" ht="23.25" customHeight="1" x14ac:dyDescent="0.3">
      <c r="A657" s="1403"/>
      <c r="B657" s="38"/>
      <c r="D657" s="38"/>
      <c r="E657" s="39"/>
      <c r="F657" s="606"/>
      <c r="G657" s="1403"/>
      <c r="H657" s="38"/>
      <c r="J657" s="38"/>
      <c r="K657" s="39"/>
      <c r="L657" s="1374"/>
    </row>
    <row r="658" spans="1:12" s="25" customFormat="1" ht="18.75" customHeight="1" x14ac:dyDescent="0.3">
      <c r="A658" s="1416"/>
      <c r="B658" s="208"/>
      <c r="C658" s="208"/>
      <c r="D658" s="208"/>
      <c r="E658" s="208"/>
      <c r="F658" s="861"/>
      <c r="G658" s="1416"/>
      <c r="H658" s="208"/>
      <c r="I658" s="208"/>
      <c r="J658" s="208"/>
      <c r="K658" s="208"/>
      <c r="L658" s="1374"/>
    </row>
    <row r="659" spans="1:12" s="21" customFormat="1" x14ac:dyDescent="0.3">
      <c r="A659" s="1403"/>
      <c r="B659" s="20"/>
      <c r="C659" s="20"/>
      <c r="D659" s="20"/>
      <c r="E659" s="20"/>
      <c r="F659" s="656"/>
      <c r="G659" s="1403"/>
      <c r="H659" s="20"/>
      <c r="I659" s="20"/>
      <c r="J659" s="20"/>
      <c r="K659" s="20"/>
      <c r="L659" s="1373"/>
    </row>
    <row r="660" spans="1:12" s="25" customFormat="1" ht="18.75" customHeight="1" x14ac:dyDescent="0.3">
      <c r="A660" s="1403"/>
      <c r="B660" s="22" t="s">
        <v>115</v>
      </c>
      <c r="C660" s="20"/>
      <c r="D660" s="20"/>
      <c r="E660" s="20"/>
      <c r="F660" s="656"/>
      <c r="G660" s="1403"/>
      <c r="H660" s="22" t="s">
        <v>115</v>
      </c>
      <c r="I660" s="20"/>
      <c r="J660" s="20"/>
      <c r="K660" s="20"/>
      <c r="L660" s="1374"/>
    </row>
    <row r="661" spans="1:12" s="25" customFormat="1" ht="18.75" customHeight="1" x14ac:dyDescent="0.3">
      <c r="A661" s="1403"/>
      <c r="B661" s="22" t="s">
        <v>137</v>
      </c>
      <c r="C661" s="20"/>
      <c r="D661" s="20"/>
      <c r="E661" s="20"/>
      <c r="F661" s="606"/>
      <c r="G661" s="1403"/>
      <c r="H661" s="22" t="s">
        <v>138</v>
      </c>
      <c r="I661" s="20"/>
      <c r="J661" s="20"/>
      <c r="K661" s="20"/>
      <c r="L661" s="1374"/>
    </row>
    <row r="662" spans="1:12" s="25" customFormat="1" ht="18.75" customHeight="1" x14ac:dyDescent="0.3">
      <c r="A662" s="1403"/>
      <c r="B662" s="20"/>
      <c r="C662" s="20"/>
      <c r="D662" s="20"/>
      <c r="E662" s="20"/>
      <c r="F662" s="606"/>
      <c r="G662" s="1403"/>
      <c r="H662" s="20"/>
      <c r="I662" s="20"/>
      <c r="J662" s="20"/>
      <c r="K662" s="20"/>
      <c r="L662" s="1374"/>
    </row>
    <row r="663" spans="1:12" s="25" customFormat="1" ht="18.75" customHeight="1" x14ac:dyDescent="0.3">
      <c r="A663" s="1403"/>
      <c r="B663" s="20"/>
      <c r="C663" s="20"/>
      <c r="E663" s="603" t="s">
        <v>116</v>
      </c>
      <c r="F663" s="606"/>
      <c r="G663" s="1403"/>
      <c r="H663" s="20"/>
      <c r="I663" s="20"/>
      <c r="K663" s="603" t="s">
        <v>116</v>
      </c>
      <c r="L663" s="1374"/>
    </row>
    <row r="664" spans="1:12" s="25" customFormat="1" ht="18.75" customHeight="1" x14ac:dyDescent="0.3">
      <c r="A664" s="1403"/>
      <c r="B664" s="20"/>
      <c r="C664" s="20"/>
      <c r="E664" s="603" t="s">
        <v>134</v>
      </c>
      <c r="F664" s="606"/>
      <c r="G664" s="1403"/>
      <c r="H664" s="20"/>
      <c r="I664" s="20"/>
      <c r="K664" s="603" t="s">
        <v>134</v>
      </c>
      <c r="L664" s="1374"/>
    </row>
    <row r="665" spans="1:12" s="25" customFormat="1" ht="18.75" customHeight="1" x14ac:dyDescent="0.3">
      <c r="A665" s="1403"/>
      <c r="B665" s="20"/>
      <c r="C665" s="20"/>
      <c r="E665" s="603" t="s">
        <v>117</v>
      </c>
      <c r="F665" s="606"/>
      <c r="G665" s="1403"/>
      <c r="H665" s="20"/>
      <c r="I665" s="20"/>
      <c r="K665" s="603" t="s">
        <v>117</v>
      </c>
      <c r="L665" s="1374"/>
    </row>
    <row r="666" spans="1:12" s="25" customFormat="1" ht="18.75" customHeight="1" x14ac:dyDescent="0.3">
      <c r="A666" s="1403"/>
      <c r="B666" s="20"/>
      <c r="C666" s="20"/>
      <c r="E666" s="603" t="s">
        <v>417</v>
      </c>
      <c r="F666" s="606"/>
      <c r="G666" s="1403"/>
      <c r="H666" s="20"/>
      <c r="I666" s="20"/>
      <c r="K666" s="603" t="s">
        <v>417</v>
      </c>
      <c r="L666" s="1374"/>
    </row>
    <row r="667" spans="1:12" s="25" customFormat="1" ht="18.75" customHeight="1" x14ac:dyDescent="0.3">
      <c r="A667" s="1403"/>
      <c r="B667" s="20"/>
      <c r="C667" s="20"/>
      <c r="D667" s="20"/>
      <c r="E667" s="20"/>
      <c r="F667" s="656"/>
      <c r="G667" s="1403"/>
      <c r="H667" s="20"/>
      <c r="I667" s="20"/>
      <c r="J667" s="20"/>
      <c r="K667" s="20"/>
      <c r="L667" s="1374"/>
    </row>
    <row r="668" spans="1:12" s="25" customFormat="1" ht="18.75" customHeight="1" x14ac:dyDescent="0.3">
      <c r="A668" s="1403"/>
      <c r="B668" s="20"/>
      <c r="C668" s="20"/>
      <c r="D668" s="20"/>
      <c r="E668" s="20"/>
      <c r="F668" s="656"/>
      <c r="G668" s="1403"/>
      <c r="H668" s="20"/>
      <c r="I668" s="20"/>
      <c r="J668" s="20"/>
      <c r="K668" s="20"/>
      <c r="L668" s="1374"/>
    </row>
    <row r="669" spans="1:12" s="25" customFormat="1" ht="18.75" customHeight="1" x14ac:dyDescent="0.3">
      <c r="A669" s="1403"/>
      <c r="B669" s="20"/>
      <c r="C669" s="20"/>
      <c r="D669" s="20"/>
      <c r="E669" s="20"/>
      <c r="F669" s="656"/>
      <c r="G669" s="1403"/>
      <c r="H669" s="20"/>
      <c r="I669" s="20"/>
      <c r="J669" s="20"/>
      <c r="K669" s="20"/>
      <c r="L669" s="1374"/>
    </row>
    <row r="670" spans="1:12" s="25" customFormat="1" ht="18.75" customHeight="1" x14ac:dyDescent="0.3">
      <c r="A670" s="1403"/>
      <c r="B670" s="1612" t="s">
        <v>119</v>
      </c>
      <c r="C670" s="1612"/>
      <c r="D670" s="1612"/>
      <c r="E670" s="26"/>
      <c r="F670" s="606"/>
      <c r="G670" s="1403"/>
      <c r="H670" s="1612" t="s">
        <v>119</v>
      </c>
      <c r="I670" s="1612"/>
      <c r="J670" s="1612"/>
      <c r="K670" s="26"/>
      <c r="L670" s="1374"/>
    </row>
    <row r="671" spans="1:12" s="25" customFormat="1" ht="18.75" customHeight="1" x14ac:dyDescent="0.3">
      <c r="A671" s="1403"/>
      <c r="B671" s="1610">
        <v>45617</v>
      </c>
      <c r="C671" s="1610"/>
      <c r="D671" s="1610"/>
      <c r="E671" s="27"/>
      <c r="F671" s="606"/>
      <c r="G671" s="1403"/>
      <c r="H671" s="1610">
        <f>B671</f>
        <v>45617</v>
      </c>
      <c r="I671" s="1610"/>
      <c r="J671" s="1610"/>
      <c r="K671" s="27"/>
      <c r="L671" s="1374"/>
    </row>
    <row r="672" spans="1:12" s="25" customFormat="1" ht="18.75" customHeight="1" x14ac:dyDescent="0.3">
      <c r="A672" s="1403"/>
      <c r="B672" s="20"/>
      <c r="C672" s="20"/>
      <c r="D672" s="20"/>
      <c r="E672" s="27"/>
      <c r="F672" s="606"/>
      <c r="G672" s="1403"/>
      <c r="H672" s="20"/>
      <c r="I672" s="20"/>
      <c r="J672" s="20"/>
      <c r="K672" s="27"/>
      <c r="L672" s="1374"/>
    </row>
    <row r="673" spans="1:12" s="25" customFormat="1" ht="18.75" customHeight="1" x14ac:dyDescent="0.3">
      <c r="A673" s="1403"/>
      <c r="B673" s="1401"/>
      <c r="C673" s="20"/>
      <c r="D673" s="20"/>
      <c r="E673" s="27"/>
      <c r="F673" s="606"/>
      <c r="G673" s="1403"/>
      <c r="H673" s="1401"/>
      <c r="I673" s="20"/>
      <c r="J673" s="20"/>
      <c r="K673" s="27"/>
      <c r="L673" s="1374"/>
    </row>
    <row r="674" spans="1:12" s="25" customFormat="1" ht="18.75" customHeight="1" x14ac:dyDescent="0.3">
      <c r="A674" s="28" t="s">
        <v>120</v>
      </c>
      <c r="B674" s="29" t="s">
        <v>121</v>
      </c>
      <c r="C674" s="1611" t="s">
        <v>122</v>
      </c>
      <c r="D674" s="1611"/>
      <c r="E674" s="1611"/>
      <c r="F674" s="606"/>
      <c r="G674" s="28" t="s">
        <v>120</v>
      </c>
      <c r="H674" s="29" t="s">
        <v>121</v>
      </c>
      <c r="I674" s="1611" t="s">
        <v>123</v>
      </c>
      <c r="J674" s="1611"/>
      <c r="K674" s="1611"/>
      <c r="L674" s="1374"/>
    </row>
    <row r="675" spans="1:12" s="25" customFormat="1" ht="18.75" customHeight="1" x14ac:dyDescent="0.3">
      <c r="A675" s="28" t="s">
        <v>124</v>
      </c>
      <c r="B675" s="28" t="s">
        <v>265</v>
      </c>
      <c r="C675" s="29" t="s">
        <v>125</v>
      </c>
      <c r="D675" s="1400" t="s">
        <v>126</v>
      </c>
      <c r="E675" s="1400" t="s">
        <v>127</v>
      </c>
      <c r="F675" s="606"/>
      <c r="G675" s="28" t="s">
        <v>124</v>
      </c>
      <c r="H675" s="28" t="s">
        <v>265</v>
      </c>
      <c r="I675" s="29" t="s">
        <v>125</v>
      </c>
      <c r="J675" s="1400" t="s">
        <v>126</v>
      </c>
      <c r="K675" s="1400" t="s">
        <v>127</v>
      </c>
      <c r="L675" s="1374"/>
    </row>
    <row r="676" spans="1:12" s="50" customFormat="1" ht="18.75" customHeight="1" x14ac:dyDescent="0.3">
      <c r="A676" s="5">
        <v>1</v>
      </c>
      <c r="B676" s="6" t="s">
        <v>103</v>
      </c>
      <c r="C676" s="2" t="s">
        <v>104</v>
      </c>
      <c r="D676" s="3">
        <v>50</v>
      </c>
      <c r="E676" s="3">
        <v>220</v>
      </c>
      <c r="F676" s="606">
        <v>36</v>
      </c>
      <c r="G676" s="5">
        <v>1</v>
      </c>
      <c r="H676" s="6" t="s">
        <v>103</v>
      </c>
      <c r="I676" s="2" t="s">
        <v>104</v>
      </c>
      <c r="J676" s="3">
        <v>50</v>
      </c>
      <c r="K676" s="3">
        <v>220</v>
      </c>
      <c r="L676" s="1379"/>
    </row>
    <row r="677" spans="1:12" s="50" customFormat="1" x14ac:dyDescent="0.3">
      <c r="A677" s="5">
        <v>2</v>
      </c>
      <c r="B677" s="6" t="s">
        <v>260</v>
      </c>
      <c r="C677" s="2" t="s">
        <v>17</v>
      </c>
      <c r="D677" s="3">
        <v>20</v>
      </c>
      <c r="E677" s="3">
        <v>182.25</v>
      </c>
      <c r="F677" s="606"/>
      <c r="G677" s="5">
        <v>2</v>
      </c>
      <c r="H677" s="6" t="s">
        <v>260</v>
      </c>
      <c r="I677" s="2" t="s">
        <v>44</v>
      </c>
      <c r="J677" s="3">
        <v>25</v>
      </c>
      <c r="K677" s="3">
        <v>218.7</v>
      </c>
      <c r="L677" s="1379"/>
    </row>
    <row r="678" spans="1:12" s="25" customFormat="1" x14ac:dyDescent="0.3">
      <c r="A678" s="5">
        <v>3</v>
      </c>
      <c r="B678" s="6" t="s">
        <v>114</v>
      </c>
      <c r="C678" s="2" t="s">
        <v>2</v>
      </c>
      <c r="D678" s="3">
        <v>6</v>
      </c>
      <c r="E678" s="3">
        <v>28</v>
      </c>
      <c r="F678" s="605"/>
      <c r="G678" s="5">
        <v>3</v>
      </c>
      <c r="H678" s="6" t="s">
        <v>114</v>
      </c>
      <c r="I678" s="2" t="s">
        <v>2</v>
      </c>
      <c r="J678" s="3">
        <v>6</v>
      </c>
      <c r="K678" s="3">
        <v>28</v>
      </c>
      <c r="L678" s="1374"/>
    </row>
    <row r="679" spans="1:12" s="25" customFormat="1" x14ac:dyDescent="0.3">
      <c r="A679" s="5">
        <v>4</v>
      </c>
      <c r="B679" s="6" t="s">
        <v>107</v>
      </c>
      <c r="C679" s="2" t="s">
        <v>14</v>
      </c>
      <c r="D679" s="3">
        <v>3.4</v>
      </c>
      <c r="E679" s="3">
        <v>93.2</v>
      </c>
      <c r="F679" s="606"/>
      <c r="G679" s="5">
        <v>4</v>
      </c>
      <c r="H679" s="6" t="s">
        <v>107</v>
      </c>
      <c r="I679" s="2" t="s">
        <v>14</v>
      </c>
      <c r="J679" s="3">
        <v>3.4</v>
      </c>
      <c r="K679" s="3">
        <v>93.2</v>
      </c>
      <c r="L679" s="1374"/>
    </row>
    <row r="680" spans="1:12" s="25" customFormat="1" x14ac:dyDescent="0.3">
      <c r="A680" s="5">
        <v>5</v>
      </c>
      <c r="B680" s="6" t="s">
        <v>93</v>
      </c>
      <c r="C680" s="2" t="s">
        <v>2</v>
      </c>
      <c r="D680" s="3">
        <v>60</v>
      </c>
      <c r="E680" s="3">
        <v>92</v>
      </c>
      <c r="F680" s="605"/>
      <c r="G680" s="5">
        <v>5</v>
      </c>
      <c r="H680" s="6" t="s">
        <v>93</v>
      </c>
      <c r="I680" s="2" t="s">
        <v>2</v>
      </c>
      <c r="J680" s="3">
        <v>60</v>
      </c>
      <c r="K680" s="3">
        <v>92</v>
      </c>
      <c r="L680" s="788"/>
    </row>
    <row r="681" spans="1:12" s="25" customFormat="1" x14ac:dyDescent="0.3">
      <c r="A681" s="5">
        <v>6</v>
      </c>
      <c r="B681" s="6" t="s">
        <v>262</v>
      </c>
      <c r="C681" s="2" t="s">
        <v>5</v>
      </c>
      <c r="D681" s="3">
        <v>58</v>
      </c>
      <c r="E681" s="3">
        <v>168</v>
      </c>
      <c r="F681" s="605"/>
      <c r="G681" s="5">
        <v>6</v>
      </c>
      <c r="H681" s="6" t="s">
        <v>262</v>
      </c>
      <c r="I681" s="2" t="s">
        <v>5</v>
      </c>
      <c r="J681" s="3">
        <v>58</v>
      </c>
      <c r="K681" s="3">
        <v>168</v>
      </c>
      <c r="L681" s="788" t="s">
        <v>473</v>
      </c>
    </row>
    <row r="682" spans="1:12" s="25" customFormat="1" ht="19.5" customHeight="1" x14ac:dyDescent="0.3">
      <c r="A682" s="1400"/>
      <c r="B682" s="6"/>
      <c r="C682" s="2"/>
      <c r="D682" s="3"/>
      <c r="E682" s="3"/>
      <c r="F682" s="605"/>
      <c r="G682" s="1400"/>
      <c r="H682" s="6"/>
      <c r="I682" s="2"/>
      <c r="J682" s="3"/>
      <c r="K682" s="3"/>
      <c r="L682" s="1374"/>
    </row>
    <row r="683" spans="1:12" s="25" customFormat="1" x14ac:dyDescent="0.3">
      <c r="A683" s="5"/>
      <c r="B683" s="6"/>
      <c r="C683" s="2"/>
      <c r="D683" s="3"/>
      <c r="E683" s="3"/>
      <c r="F683" s="656"/>
      <c r="G683" s="5"/>
      <c r="H683" s="6"/>
      <c r="I683" s="2"/>
      <c r="J683" s="3"/>
      <c r="K683" s="3"/>
      <c r="L683" s="1374"/>
    </row>
    <row r="684" spans="1:12" s="25" customFormat="1" x14ac:dyDescent="0.3">
      <c r="A684" s="5"/>
      <c r="B684" s="6"/>
      <c r="C684" s="2" t="s">
        <v>128</v>
      </c>
      <c r="D684" s="3">
        <f>SUM(D676:D682)</f>
        <v>197.4</v>
      </c>
      <c r="E684" s="3">
        <f>SUM(E676:E682)</f>
        <v>783.45</v>
      </c>
      <c r="F684" s="658">
        <v>587.5</v>
      </c>
      <c r="G684" s="5"/>
      <c r="H684" s="6"/>
      <c r="I684" s="2" t="s">
        <v>128</v>
      </c>
      <c r="J684" s="3">
        <f>SUM(J676:J682)</f>
        <v>202.4</v>
      </c>
      <c r="K684" s="3">
        <f>SUM(K676:K682)</f>
        <v>819.9</v>
      </c>
      <c r="L684" s="1374"/>
    </row>
    <row r="685" spans="1:12" s="25" customFormat="1" ht="18.75" hidden="1" customHeight="1" x14ac:dyDescent="0.3">
      <c r="A685" s="5"/>
      <c r="B685" s="6"/>
      <c r="C685" s="2"/>
      <c r="D685" s="3">
        <f>SUM(D677:D683)</f>
        <v>147.4</v>
      </c>
      <c r="E685" s="3"/>
      <c r="F685" s="656"/>
      <c r="G685" s="5"/>
      <c r="H685" s="6"/>
      <c r="I685" s="2"/>
      <c r="J685" s="3"/>
      <c r="K685" s="3"/>
      <c r="L685" s="1374"/>
    </row>
    <row r="686" spans="1:12" s="25" customFormat="1" ht="18.75" hidden="1" customHeight="1" x14ac:dyDescent="0.3">
      <c r="A686" s="5">
        <v>1</v>
      </c>
      <c r="B686" s="6" t="s">
        <v>1</v>
      </c>
      <c r="C686" s="2" t="s">
        <v>5</v>
      </c>
      <c r="D686" s="3">
        <f>SUM(D679:D684)</f>
        <v>318.8</v>
      </c>
      <c r="E686" s="3">
        <v>86</v>
      </c>
      <c r="F686" s="656"/>
      <c r="G686" s="5">
        <v>1</v>
      </c>
      <c r="H686" s="6" t="s">
        <v>1</v>
      </c>
      <c r="I686" s="2" t="s">
        <v>5</v>
      </c>
      <c r="J686" s="3">
        <v>200</v>
      </c>
      <c r="K686" s="3">
        <v>86</v>
      </c>
      <c r="L686" s="1374"/>
    </row>
    <row r="687" spans="1:12" s="25" customFormat="1" ht="18.75" hidden="1" customHeight="1" x14ac:dyDescent="0.3">
      <c r="A687" s="5">
        <v>2</v>
      </c>
      <c r="B687" s="6" t="s">
        <v>238</v>
      </c>
      <c r="C687" s="2" t="s">
        <v>251</v>
      </c>
      <c r="D687" s="3">
        <f t="shared" ref="D687:D696" si="5">SUM(D679:D685)</f>
        <v>466.20000000000005</v>
      </c>
      <c r="E687" s="3">
        <v>114</v>
      </c>
      <c r="F687" s="656"/>
      <c r="G687" s="5">
        <v>2</v>
      </c>
      <c r="H687" s="6" t="s">
        <v>238</v>
      </c>
      <c r="I687" s="2" t="s">
        <v>251</v>
      </c>
      <c r="J687" s="3">
        <v>225</v>
      </c>
      <c r="K687" s="3">
        <v>114</v>
      </c>
      <c r="L687" s="1374"/>
    </row>
    <row r="688" spans="1:12" s="25" customFormat="1" ht="18.75" hidden="1" customHeight="1" x14ac:dyDescent="0.3">
      <c r="A688" s="5">
        <v>3</v>
      </c>
      <c r="B688" s="6" t="s">
        <v>93</v>
      </c>
      <c r="C688" s="2" t="s">
        <v>5</v>
      </c>
      <c r="D688" s="3">
        <f t="shared" si="5"/>
        <v>781.59999999999991</v>
      </c>
      <c r="E688" s="3">
        <v>94.25</v>
      </c>
      <c r="F688" s="656"/>
      <c r="G688" s="5">
        <v>3</v>
      </c>
      <c r="H688" s="6" t="s">
        <v>93</v>
      </c>
      <c r="I688" s="2" t="s">
        <v>5</v>
      </c>
      <c r="J688" s="3">
        <v>135</v>
      </c>
      <c r="K688" s="3">
        <v>94.25</v>
      </c>
      <c r="L688" s="1374"/>
    </row>
    <row r="689" spans="1:12" s="25" customFormat="1" ht="18.75" hidden="1" customHeight="1" x14ac:dyDescent="0.3">
      <c r="A689" s="5">
        <v>4</v>
      </c>
      <c r="B689" s="6" t="s">
        <v>253</v>
      </c>
      <c r="C689" s="2" t="s">
        <v>218</v>
      </c>
      <c r="D689" s="3">
        <f t="shared" si="5"/>
        <v>1187.8000000000002</v>
      </c>
      <c r="E689" s="3">
        <v>146.4</v>
      </c>
      <c r="F689" s="656"/>
      <c r="G689" s="5">
        <v>4</v>
      </c>
      <c r="H689" s="6" t="s">
        <v>253</v>
      </c>
      <c r="I689" s="2" t="s">
        <v>218</v>
      </c>
      <c r="J689" s="3">
        <v>125</v>
      </c>
      <c r="K689" s="3">
        <v>146.4</v>
      </c>
      <c r="L689" s="1374"/>
    </row>
    <row r="690" spans="1:12" s="25" customFormat="1" ht="18.75" hidden="1" customHeight="1" x14ac:dyDescent="0.3">
      <c r="A690" s="5">
        <v>5</v>
      </c>
      <c r="B690" s="6" t="s">
        <v>255</v>
      </c>
      <c r="C690" s="2" t="s">
        <v>218</v>
      </c>
      <c r="D690" s="3">
        <f t="shared" si="5"/>
        <v>1911.4</v>
      </c>
      <c r="E690" s="3">
        <v>105.16</v>
      </c>
      <c r="F690" s="656"/>
      <c r="G690" s="5">
        <v>5</v>
      </c>
      <c r="H690" s="6" t="s">
        <v>255</v>
      </c>
      <c r="I690" s="2" t="s">
        <v>218</v>
      </c>
      <c r="J690" s="3">
        <v>80</v>
      </c>
      <c r="K690" s="3">
        <v>105.16</v>
      </c>
      <c r="L690" s="1374"/>
    </row>
    <row r="691" spans="1:12" s="25" customFormat="1" ht="18.75" hidden="1" customHeight="1" x14ac:dyDescent="0.3">
      <c r="A691" s="5">
        <v>6</v>
      </c>
      <c r="B691" s="6" t="s">
        <v>252</v>
      </c>
      <c r="C691" s="2" t="s">
        <v>251</v>
      </c>
      <c r="D691" s="3">
        <f t="shared" si="5"/>
        <v>3099.2000000000003</v>
      </c>
      <c r="E691" s="3">
        <v>142</v>
      </c>
      <c r="F691" s="656"/>
      <c r="G691" s="5">
        <v>6</v>
      </c>
      <c r="H691" s="6" t="s">
        <v>252</v>
      </c>
      <c r="I691" s="2" t="s">
        <v>251</v>
      </c>
      <c r="J691" s="3">
        <v>105</v>
      </c>
      <c r="K691" s="3">
        <v>142</v>
      </c>
      <c r="L691" s="1374"/>
    </row>
    <row r="692" spans="1:12" s="25" customFormat="1" ht="18.75" hidden="1" customHeight="1" x14ac:dyDescent="0.3">
      <c r="A692" s="5">
        <v>7</v>
      </c>
      <c r="B692" s="6" t="s">
        <v>254</v>
      </c>
      <c r="C692" s="2" t="s">
        <v>218</v>
      </c>
      <c r="D692" s="3">
        <f t="shared" si="5"/>
        <v>5010.6000000000004</v>
      </c>
      <c r="E692" s="3">
        <v>144</v>
      </c>
      <c r="F692" s="656"/>
      <c r="G692" s="5">
        <v>7</v>
      </c>
      <c r="H692" s="6" t="s">
        <v>254</v>
      </c>
      <c r="I692" s="2" t="s">
        <v>218</v>
      </c>
      <c r="J692" s="3">
        <v>120</v>
      </c>
      <c r="K692" s="3">
        <v>144</v>
      </c>
      <c r="L692" s="1374"/>
    </row>
    <row r="693" spans="1:12" s="25" customFormat="1" ht="18.75" hidden="1" customHeight="1" x14ac:dyDescent="0.3">
      <c r="A693" s="5">
        <v>8</v>
      </c>
      <c r="B693" s="6" t="s">
        <v>31</v>
      </c>
      <c r="C693" s="2" t="s">
        <v>5</v>
      </c>
      <c r="D693" s="3">
        <f t="shared" si="5"/>
        <v>7912.4000000000015</v>
      </c>
      <c r="E693" s="3">
        <v>88</v>
      </c>
      <c r="F693" s="656"/>
      <c r="G693" s="5">
        <v>8</v>
      </c>
      <c r="H693" s="6" t="s">
        <v>31</v>
      </c>
      <c r="I693" s="2" t="s">
        <v>5</v>
      </c>
      <c r="J693" s="3">
        <v>55</v>
      </c>
      <c r="K693" s="3">
        <v>88</v>
      </c>
      <c r="L693" s="1374"/>
    </row>
    <row r="694" spans="1:12" s="50" customFormat="1" ht="18.75" hidden="1" customHeight="1" x14ac:dyDescent="0.3">
      <c r="A694" s="1400"/>
      <c r="B694" s="1"/>
      <c r="C694" s="1400"/>
      <c r="D694" s="3">
        <f t="shared" si="5"/>
        <v>12775.6</v>
      </c>
      <c r="E694" s="7"/>
      <c r="F694" s="657"/>
      <c r="G694" s="1400"/>
      <c r="H694" s="1"/>
      <c r="I694" s="1400"/>
      <c r="J694" s="7"/>
      <c r="K694" s="7"/>
      <c r="L694" s="1377"/>
    </row>
    <row r="695" spans="1:12" s="25" customFormat="1" ht="18.75" hidden="1" customHeight="1" x14ac:dyDescent="0.3">
      <c r="A695" s="5"/>
      <c r="B695" s="6"/>
      <c r="C695" s="2" t="s">
        <v>128</v>
      </c>
      <c r="D695" s="3">
        <f t="shared" si="5"/>
        <v>20369.200000000004</v>
      </c>
      <c r="E695" s="3">
        <v>919.81</v>
      </c>
      <c r="F695" s="656"/>
      <c r="G695" s="5"/>
      <c r="H695" s="6"/>
      <c r="I695" s="2" t="s">
        <v>128</v>
      </c>
      <c r="J695" s="3">
        <v>1045</v>
      </c>
      <c r="K695" s="3">
        <v>919.81</v>
      </c>
      <c r="L695" s="1374"/>
    </row>
    <row r="696" spans="1:12" s="25" customFormat="1" ht="18.75" hidden="1" customHeight="1" x14ac:dyDescent="0.3">
      <c r="A696" s="5"/>
      <c r="B696" s="6"/>
      <c r="C696" s="2"/>
      <c r="D696" s="3">
        <f t="shared" si="5"/>
        <v>32678.6</v>
      </c>
      <c r="E696" s="3"/>
      <c r="F696" s="656"/>
      <c r="G696" s="5"/>
      <c r="H696" s="6"/>
      <c r="I696" s="2"/>
      <c r="J696" s="3"/>
      <c r="K696" s="3"/>
      <c r="L696" s="1374"/>
    </row>
    <row r="697" spans="1:12" s="25" customFormat="1" x14ac:dyDescent="0.3">
      <c r="A697" s="5"/>
      <c r="B697" s="6"/>
      <c r="C697" s="2"/>
      <c r="D697" s="3"/>
      <c r="E697" s="3"/>
      <c r="F697" s="678">
        <f>F684-E684</f>
        <v>-195.95000000000005</v>
      </c>
      <c r="G697" s="5"/>
      <c r="H697" s="6"/>
      <c r="I697" s="2"/>
      <c r="J697" s="3"/>
      <c r="K697" s="3"/>
      <c r="L697" s="1374"/>
    </row>
    <row r="698" spans="1:12" s="25" customFormat="1" x14ac:dyDescent="0.3">
      <c r="A698" s="5"/>
      <c r="B698" s="6"/>
      <c r="C698" s="2"/>
      <c r="D698" s="3"/>
      <c r="E698" s="3"/>
      <c r="F698" s="656"/>
      <c r="G698" s="5"/>
      <c r="H698" s="6"/>
      <c r="I698" s="2"/>
      <c r="J698" s="3"/>
      <c r="K698" s="3"/>
      <c r="L698" s="1374"/>
    </row>
    <row r="699" spans="1:12" s="25" customFormat="1" x14ac:dyDescent="0.3">
      <c r="A699" s="28" t="s">
        <v>124</v>
      </c>
      <c r="B699" s="3" t="s">
        <v>259</v>
      </c>
      <c r="C699" s="2" t="s">
        <v>125</v>
      </c>
      <c r="D699" s="3" t="s">
        <v>126</v>
      </c>
      <c r="E699" s="3" t="s">
        <v>127</v>
      </c>
      <c r="F699" s="656"/>
      <c r="G699" s="28" t="s">
        <v>124</v>
      </c>
      <c r="H699" s="3" t="s">
        <v>247</v>
      </c>
      <c r="I699" s="2" t="s">
        <v>125</v>
      </c>
      <c r="J699" s="3" t="s">
        <v>126</v>
      </c>
      <c r="K699" s="3" t="s">
        <v>127</v>
      </c>
      <c r="L699" s="1374"/>
    </row>
    <row r="700" spans="1:12" s="8" customFormat="1" x14ac:dyDescent="0.3">
      <c r="A700" s="5">
        <v>1</v>
      </c>
      <c r="B700" s="6" t="s">
        <v>474</v>
      </c>
      <c r="C700" s="2" t="s">
        <v>9</v>
      </c>
      <c r="D700" s="3">
        <v>70</v>
      </c>
      <c r="E700" s="3">
        <v>132</v>
      </c>
      <c r="F700" s="605"/>
      <c r="G700" s="5">
        <v>1</v>
      </c>
      <c r="H700" s="6" t="s">
        <v>474</v>
      </c>
      <c r="I700" s="2" t="s">
        <v>9</v>
      </c>
      <c r="J700" s="3">
        <v>70</v>
      </c>
      <c r="K700" s="3">
        <v>132</v>
      </c>
      <c r="L700" s="1379"/>
    </row>
    <row r="701" spans="1:12" s="25" customFormat="1" ht="19.5" customHeight="1" x14ac:dyDescent="0.3">
      <c r="A701" s="5">
        <v>2</v>
      </c>
      <c r="B701" s="6" t="s">
        <v>40</v>
      </c>
      <c r="C701" s="2" t="s">
        <v>267</v>
      </c>
      <c r="D701" s="3">
        <v>160</v>
      </c>
      <c r="E701" s="3">
        <v>230.4</v>
      </c>
      <c r="F701" s="490"/>
      <c r="G701" s="5">
        <v>2</v>
      </c>
      <c r="H701" s="6" t="s">
        <v>40</v>
      </c>
      <c r="I701" s="2" t="s">
        <v>450</v>
      </c>
      <c r="J701" s="3">
        <v>130</v>
      </c>
      <c r="K701" s="3">
        <v>241.815</v>
      </c>
      <c r="L701" s="1374"/>
    </row>
    <row r="702" spans="1:12" s="25" customFormat="1" ht="19.5" customHeight="1" x14ac:dyDescent="0.3">
      <c r="A702" s="5">
        <v>3</v>
      </c>
      <c r="B702" s="6" t="s">
        <v>346</v>
      </c>
      <c r="C702" s="2" t="s">
        <v>14</v>
      </c>
      <c r="D702" s="3">
        <v>32</v>
      </c>
      <c r="E702" s="3">
        <v>6</v>
      </c>
      <c r="F702" s="677">
        <v>24.8</v>
      </c>
      <c r="G702" s="5">
        <v>3</v>
      </c>
      <c r="H702" s="6" t="s">
        <v>346</v>
      </c>
      <c r="I702" s="2" t="s">
        <v>14</v>
      </c>
      <c r="J702" s="3">
        <v>32</v>
      </c>
      <c r="K702" s="3">
        <v>6</v>
      </c>
      <c r="L702" s="788"/>
    </row>
    <row r="703" spans="1:12" s="25" customFormat="1" ht="19.5" customHeight="1" x14ac:dyDescent="0.3">
      <c r="A703" s="5">
        <v>4</v>
      </c>
      <c r="B703" s="6" t="s">
        <v>113</v>
      </c>
      <c r="C703" s="2" t="s">
        <v>2</v>
      </c>
      <c r="D703" s="3">
        <v>15</v>
      </c>
      <c r="E703" s="3">
        <v>94.2</v>
      </c>
      <c r="F703" s="656"/>
      <c r="G703" s="5">
        <v>4</v>
      </c>
      <c r="H703" s="6" t="s">
        <v>113</v>
      </c>
      <c r="I703" s="2" t="s">
        <v>2</v>
      </c>
      <c r="J703" s="3">
        <v>15</v>
      </c>
      <c r="K703" s="3">
        <v>94.2</v>
      </c>
      <c r="L703" s="1374"/>
    </row>
    <row r="704" spans="1:12" s="50" customFormat="1" x14ac:dyDescent="0.3">
      <c r="A704" s="5">
        <v>5</v>
      </c>
      <c r="B704" s="6" t="s">
        <v>107</v>
      </c>
      <c r="C704" s="2" t="s">
        <v>14</v>
      </c>
      <c r="D704" s="3">
        <v>3.4</v>
      </c>
      <c r="E704" s="3">
        <v>93.2</v>
      </c>
      <c r="F704" s="605"/>
      <c r="G704" s="5">
        <v>5</v>
      </c>
      <c r="H704" s="6" t="s">
        <v>107</v>
      </c>
      <c r="I704" s="2" t="s">
        <v>14</v>
      </c>
      <c r="J704" s="3">
        <v>3.4</v>
      </c>
      <c r="K704" s="3">
        <v>93.2</v>
      </c>
      <c r="L704" s="1379"/>
    </row>
    <row r="705" spans="1:12" s="25" customFormat="1" ht="19.5" customHeight="1" x14ac:dyDescent="0.3">
      <c r="A705" s="5">
        <v>6</v>
      </c>
      <c r="B705" s="6" t="s">
        <v>108</v>
      </c>
      <c r="C705" s="2" t="s">
        <v>65</v>
      </c>
      <c r="D705" s="3">
        <v>1.2</v>
      </c>
      <c r="E705" s="3">
        <v>21.5</v>
      </c>
      <c r="F705" s="656"/>
      <c r="G705" s="5">
        <v>6</v>
      </c>
      <c r="H705" s="6" t="s">
        <v>108</v>
      </c>
      <c r="I705" s="2" t="s">
        <v>65</v>
      </c>
      <c r="J705" s="3">
        <v>1.2</v>
      </c>
      <c r="K705" s="3">
        <v>21.5</v>
      </c>
      <c r="L705" s="1374"/>
    </row>
    <row r="706" spans="1:12" s="25" customFormat="1" x14ac:dyDescent="0.3">
      <c r="A706" s="1400"/>
      <c r="B706" s="6"/>
      <c r="C706" s="2"/>
      <c r="D706" s="3"/>
      <c r="E706" s="3"/>
      <c r="F706" s="656"/>
      <c r="G706" s="1400"/>
      <c r="H706" s="6"/>
      <c r="I706" s="2"/>
      <c r="J706" s="3"/>
      <c r="K706" s="3"/>
      <c r="L706" s="1374"/>
    </row>
    <row r="707" spans="1:12" s="50" customFormat="1" x14ac:dyDescent="0.3">
      <c r="A707" s="5"/>
      <c r="B707" s="6"/>
      <c r="C707" s="2"/>
      <c r="D707" s="3"/>
      <c r="E707" s="3"/>
      <c r="F707" s="657"/>
      <c r="G707" s="5"/>
      <c r="H707" s="6"/>
      <c r="I707" s="2"/>
      <c r="J707" s="3"/>
      <c r="K707" s="3"/>
      <c r="L707" s="1377"/>
    </row>
    <row r="708" spans="1:12" s="25" customFormat="1" x14ac:dyDescent="0.3">
      <c r="A708" s="1400"/>
      <c r="B708" s="6"/>
      <c r="C708" s="2" t="s">
        <v>128</v>
      </c>
      <c r="D708" s="3">
        <f>SUM(D700:D707)</f>
        <v>281.59999999999997</v>
      </c>
      <c r="E708" s="3">
        <f>SUM(E700:E707)</f>
        <v>577.29999999999995</v>
      </c>
      <c r="F708" s="658">
        <v>822.5</v>
      </c>
      <c r="G708" s="1400"/>
      <c r="H708" s="6"/>
      <c r="I708" s="2" t="s">
        <v>128</v>
      </c>
      <c r="J708" s="3">
        <f>SUM(J700:J707)</f>
        <v>251.6</v>
      </c>
      <c r="K708" s="3">
        <f>SUM(K700:K707)</f>
        <v>588.71500000000003</v>
      </c>
      <c r="L708" s="1374"/>
    </row>
    <row r="709" spans="1:12" s="25" customFormat="1" x14ac:dyDescent="0.3">
      <c r="A709" s="5"/>
      <c r="B709" s="6"/>
      <c r="C709" s="2"/>
      <c r="D709" s="3"/>
      <c r="E709" s="3"/>
      <c r="F709" s="678">
        <f>F708-E708</f>
        <v>245.20000000000005</v>
      </c>
      <c r="G709" s="5"/>
      <c r="H709" s="6"/>
      <c r="I709" s="2"/>
      <c r="J709" s="3"/>
      <c r="K709" s="3"/>
      <c r="L709" s="1374"/>
    </row>
    <row r="710" spans="1:12" s="25" customFormat="1" x14ac:dyDescent="0.3">
      <c r="A710" s="5"/>
      <c r="B710" s="6"/>
      <c r="C710" s="2"/>
      <c r="D710" s="3"/>
      <c r="E710" s="3"/>
      <c r="F710" s="656"/>
      <c r="G710" s="5"/>
      <c r="H710" s="6"/>
      <c r="I710" s="2"/>
      <c r="J710" s="3"/>
      <c r="K710" s="3"/>
      <c r="L710" s="1374"/>
    </row>
    <row r="711" spans="1:12" s="25" customFormat="1" x14ac:dyDescent="0.3">
      <c r="A711" s="1400"/>
      <c r="B711" s="6"/>
      <c r="C711" s="2" t="s">
        <v>136</v>
      </c>
      <c r="D711" s="3">
        <f>+D708+D684</f>
        <v>479</v>
      </c>
      <c r="E711" s="3">
        <f>+E708+E684</f>
        <v>1360.75</v>
      </c>
      <c r="F711" s="659"/>
      <c r="G711" s="3"/>
      <c r="H711" s="3"/>
      <c r="I711" s="3" t="s">
        <v>136</v>
      </c>
      <c r="J711" s="3">
        <f>+J708+J684</f>
        <v>454</v>
      </c>
      <c r="K711" s="3">
        <f>+K708+K684</f>
        <v>1408.615</v>
      </c>
      <c r="L711" s="1374"/>
    </row>
    <row r="712" spans="1:12" s="25" customFormat="1" x14ac:dyDescent="0.3">
      <c r="A712" s="1405"/>
      <c r="B712" s="36"/>
      <c r="C712" s="462"/>
      <c r="D712" s="463"/>
      <c r="E712" s="463"/>
      <c r="F712" s="659"/>
      <c r="G712" s="1410"/>
      <c r="H712" s="463"/>
      <c r="I712" s="463"/>
      <c r="J712" s="463"/>
      <c r="K712" s="463"/>
      <c r="L712" s="1374"/>
    </row>
    <row r="713" spans="1:12" s="25" customFormat="1" x14ac:dyDescent="0.25">
      <c r="A713" s="1405"/>
      <c r="B713" s="461"/>
      <c r="C713" s="461"/>
      <c r="D713" s="461"/>
      <c r="E713" s="660"/>
      <c r="F713" s="660"/>
      <c r="G713" s="1413"/>
      <c r="H713" s="1413"/>
      <c r="I713" s="1413"/>
      <c r="J713" s="1413"/>
      <c r="K713" s="1413"/>
      <c r="L713" s="1374"/>
    </row>
    <row r="714" spans="1:12" s="25" customFormat="1" x14ac:dyDescent="0.3">
      <c r="A714" s="1405"/>
      <c r="B714" s="36"/>
      <c r="C714" s="462"/>
      <c r="D714" s="463"/>
      <c r="E714" s="463"/>
      <c r="F714" s="659"/>
      <c r="G714" s="1413"/>
      <c r="H714" s="463"/>
      <c r="I714" s="463"/>
      <c r="J714" s="463"/>
      <c r="K714" s="463"/>
      <c r="L714" s="1374"/>
    </row>
    <row r="715" spans="1:12" s="25" customFormat="1" ht="18.75" customHeight="1" x14ac:dyDescent="0.3">
      <c r="A715" s="1403"/>
      <c r="B715" s="37" t="s">
        <v>130</v>
      </c>
      <c r="D715" s="94" t="s">
        <v>131</v>
      </c>
      <c r="E715" s="20"/>
      <c r="F715" s="606"/>
      <c r="G715" s="1403"/>
      <c r="H715" s="37" t="s">
        <v>130</v>
      </c>
      <c r="J715" s="94" t="s">
        <v>131</v>
      </c>
      <c r="K715" s="20"/>
      <c r="L715" s="1374"/>
    </row>
    <row r="716" spans="1:12" s="25" customFormat="1" ht="51.75" customHeight="1" x14ac:dyDescent="0.3">
      <c r="A716" s="1403"/>
      <c r="B716" s="38" t="s">
        <v>132</v>
      </c>
      <c r="D716" s="38" t="s">
        <v>140</v>
      </c>
      <c r="E716" s="39"/>
      <c r="F716" s="606"/>
      <c r="G716" s="1403"/>
      <c r="H716" s="38" t="s">
        <v>139</v>
      </c>
      <c r="J716" s="38" t="s">
        <v>140</v>
      </c>
      <c r="K716" s="39"/>
      <c r="L716" s="1374"/>
    </row>
    <row r="717" spans="1:12" s="25" customFormat="1" ht="23.25" customHeight="1" x14ac:dyDescent="0.3">
      <c r="A717" s="1403"/>
      <c r="B717" s="38"/>
      <c r="D717" s="38"/>
      <c r="E717" s="39"/>
      <c r="F717" s="606"/>
      <c r="G717" s="1403"/>
      <c r="H717" s="38"/>
      <c r="J717" s="38"/>
      <c r="K717" s="39"/>
      <c r="L717" s="1374"/>
    </row>
    <row r="718" spans="1:12" s="25" customFormat="1" ht="18.75" customHeight="1" x14ac:dyDescent="0.3">
      <c r="A718" s="1416"/>
      <c r="B718" s="208"/>
      <c r="C718" s="208"/>
      <c r="D718" s="208"/>
      <c r="E718" s="208"/>
      <c r="F718" s="861"/>
      <c r="G718" s="1416"/>
      <c r="H718" s="208"/>
      <c r="I718" s="208"/>
      <c r="J718" s="208"/>
      <c r="K718" s="208"/>
      <c r="L718" s="1374"/>
    </row>
    <row r="719" spans="1:12" s="21" customFormat="1" x14ac:dyDescent="0.3">
      <c r="A719" s="1403"/>
      <c r="B719" s="20"/>
      <c r="C719" s="20"/>
      <c r="D719" s="20"/>
      <c r="E719" s="20"/>
      <c r="F719" s="656"/>
      <c r="G719" s="1403"/>
      <c r="H719" s="20"/>
      <c r="I719" s="20"/>
      <c r="J719" s="20"/>
      <c r="K719" s="20"/>
      <c r="L719" s="1373"/>
    </row>
    <row r="720" spans="1:12" s="25" customFormat="1" ht="18.75" customHeight="1" x14ac:dyDescent="0.3">
      <c r="A720" s="1403"/>
      <c r="B720" s="22" t="s">
        <v>115</v>
      </c>
      <c r="C720" s="20"/>
      <c r="D720" s="20"/>
      <c r="E720" s="20"/>
      <c r="F720" s="656"/>
      <c r="G720" s="1403"/>
      <c r="H720" s="22" t="s">
        <v>115</v>
      </c>
      <c r="I720" s="20"/>
      <c r="J720" s="20"/>
      <c r="K720" s="20"/>
      <c r="L720" s="1374"/>
    </row>
    <row r="721" spans="1:12" s="25" customFormat="1" ht="18.75" customHeight="1" x14ac:dyDescent="0.3">
      <c r="A721" s="1403"/>
      <c r="B721" s="22" t="s">
        <v>137</v>
      </c>
      <c r="C721" s="20"/>
      <c r="D721" s="20"/>
      <c r="E721" s="20"/>
      <c r="F721" s="606"/>
      <c r="G721" s="1403"/>
      <c r="H721" s="22" t="s">
        <v>138</v>
      </c>
      <c r="I721" s="20"/>
      <c r="J721" s="20"/>
      <c r="K721" s="20"/>
      <c r="L721" s="1374"/>
    </row>
    <row r="722" spans="1:12" s="25" customFormat="1" ht="18.75" customHeight="1" x14ac:dyDescent="0.3">
      <c r="A722" s="1403"/>
      <c r="B722" s="20"/>
      <c r="C722" s="20"/>
      <c r="D722" s="20"/>
      <c r="E722" s="20"/>
      <c r="F722" s="606"/>
      <c r="G722" s="1403"/>
      <c r="H722" s="20"/>
      <c r="I722" s="20"/>
      <c r="J722" s="20"/>
      <c r="K722" s="20"/>
      <c r="L722" s="1374"/>
    </row>
    <row r="723" spans="1:12" s="25" customFormat="1" ht="18.75" customHeight="1" x14ac:dyDescent="0.3">
      <c r="A723" s="1403"/>
      <c r="B723" s="20"/>
      <c r="C723" s="20"/>
      <c r="E723" s="603" t="s">
        <v>116</v>
      </c>
      <c r="F723" s="606"/>
      <c r="G723" s="1403"/>
      <c r="H723" s="20"/>
      <c r="I723" s="20"/>
      <c r="K723" s="603" t="s">
        <v>116</v>
      </c>
      <c r="L723" s="1374"/>
    </row>
    <row r="724" spans="1:12" s="25" customFormat="1" ht="18.75" customHeight="1" x14ac:dyDescent="0.3">
      <c r="A724" s="1403"/>
      <c r="B724" s="20"/>
      <c r="C724" s="20"/>
      <c r="E724" s="603" t="s">
        <v>134</v>
      </c>
      <c r="F724" s="606"/>
      <c r="G724" s="1403"/>
      <c r="H724" s="20"/>
      <c r="I724" s="20"/>
      <c r="K724" s="603" t="s">
        <v>134</v>
      </c>
      <c r="L724" s="1374"/>
    </row>
    <row r="725" spans="1:12" s="25" customFormat="1" ht="18.75" customHeight="1" x14ac:dyDescent="0.3">
      <c r="A725" s="1403"/>
      <c r="B725" s="20"/>
      <c r="C725" s="20"/>
      <c r="E725" s="603" t="s">
        <v>117</v>
      </c>
      <c r="F725" s="606"/>
      <c r="G725" s="1403"/>
      <c r="H725" s="20"/>
      <c r="I725" s="20"/>
      <c r="K725" s="603" t="s">
        <v>117</v>
      </c>
      <c r="L725" s="1374"/>
    </row>
    <row r="726" spans="1:12" s="25" customFormat="1" ht="18.75" customHeight="1" x14ac:dyDescent="0.3">
      <c r="A726" s="1403"/>
      <c r="B726" s="20"/>
      <c r="C726" s="20"/>
      <c r="E726" s="603" t="s">
        <v>417</v>
      </c>
      <c r="F726" s="606"/>
      <c r="G726" s="1403"/>
      <c r="H726" s="20"/>
      <c r="I726" s="20"/>
      <c r="K726" s="603" t="s">
        <v>417</v>
      </c>
      <c r="L726" s="1374"/>
    </row>
    <row r="727" spans="1:12" s="25" customFormat="1" ht="18.75" customHeight="1" x14ac:dyDescent="0.3">
      <c r="A727" s="1403"/>
      <c r="B727" s="20"/>
      <c r="C727" s="20"/>
      <c r="D727" s="20"/>
      <c r="E727" s="20"/>
      <c r="F727" s="656"/>
      <c r="G727" s="1403"/>
      <c r="H727" s="20"/>
      <c r="I727" s="20"/>
      <c r="J727" s="20"/>
      <c r="K727" s="20"/>
      <c r="L727" s="1374"/>
    </row>
    <row r="728" spans="1:12" s="25" customFormat="1" ht="18.75" customHeight="1" x14ac:dyDescent="0.3">
      <c r="A728" s="1403"/>
      <c r="B728" s="20"/>
      <c r="C728" s="20"/>
      <c r="D728" s="20"/>
      <c r="E728" s="20"/>
      <c r="F728" s="656"/>
      <c r="G728" s="1403"/>
      <c r="H728" s="20"/>
      <c r="I728" s="20"/>
      <c r="J728" s="20"/>
      <c r="K728" s="20"/>
      <c r="L728" s="1374"/>
    </row>
    <row r="729" spans="1:12" s="25" customFormat="1" ht="18.75" customHeight="1" x14ac:dyDescent="0.3">
      <c r="A729" s="1403"/>
      <c r="B729" s="20"/>
      <c r="C729" s="20"/>
      <c r="D729" s="20"/>
      <c r="E729" s="20"/>
      <c r="F729" s="656"/>
      <c r="G729" s="1403"/>
      <c r="H729" s="20"/>
      <c r="I729" s="20"/>
      <c r="J729" s="20"/>
      <c r="K729" s="20"/>
      <c r="L729" s="1374"/>
    </row>
    <row r="730" spans="1:12" s="25" customFormat="1" ht="18.75" customHeight="1" x14ac:dyDescent="0.3">
      <c r="A730" s="1403"/>
      <c r="B730" s="1612" t="s">
        <v>119</v>
      </c>
      <c r="C730" s="1612"/>
      <c r="D730" s="1612"/>
      <c r="E730" s="26"/>
      <c r="F730" s="606"/>
      <c r="G730" s="1403"/>
      <c r="H730" s="1612" t="s">
        <v>119</v>
      </c>
      <c r="I730" s="1612"/>
      <c r="J730" s="1612"/>
      <c r="K730" s="26"/>
      <c r="L730" s="1374"/>
    </row>
    <row r="731" spans="1:12" s="25" customFormat="1" ht="18.75" customHeight="1" x14ac:dyDescent="0.3">
      <c r="A731" s="1403"/>
      <c r="B731" s="1610">
        <v>45618</v>
      </c>
      <c r="C731" s="1610"/>
      <c r="D731" s="1610"/>
      <c r="E731" s="27"/>
      <c r="F731" s="606"/>
      <c r="G731" s="1403"/>
      <c r="H731" s="1610">
        <f>B731</f>
        <v>45618</v>
      </c>
      <c r="I731" s="1610"/>
      <c r="J731" s="1610"/>
      <c r="K731" s="27"/>
      <c r="L731" s="1374"/>
    </row>
    <row r="732" spans="1:12" s="25" customFormat="1" ht="18.75" customHeight="1" x14ac:dyDescent="0.3">
      <c r="A732" s="1403"/>
      <c r="B732" s="20"/>
      <c r="C732" s="20"/>
      <c r="D732" s="20"/>
      <c r="E732" s="27"/>
      <c r="F732" s="606"/>
      <c r="G732" s="1403"/>
      <c r="H732" s="20"/>
      <c r="I732" s="20"/>
      <c r="J732" s="20"/>
      <c r="K732" s="27"/>
      <c r="L732" s="1374"/>
    </row>
    <row r="733" spans="1:12" s="25" customFormat="1" ht="18.75" customHeight="1" x14ac:dyDescent="0.3">
      <c r="A733" s="1403"/>
      <c r="B733" s="1401"/>
      <c r="C733" s="20"/>
      <c r="D733" s="20"/>
      <c r="E733" s="27"/>
      <c r="F733" s="606"/>
      <c r="G733" s="1403"/>
      <c r="H733" s="1401"/>
      <c r="I733" s="20"/>
      <c r="J733" s="20"/>
      <c r="K733" s="27"/>
      <c r="L733" s="1374"/>
    </row>
    <row r="734" spans="1:12" s="25" customFormat="1" ht="18.75" customHeight="1" x14ac:dyDescent="0.3">
      <c r="A734" s="28" t="s">
        <v>120</v>
      </c>
      <c r="B734" s="29" t="s">
        <v>121</v>
      </c>
      <c r="C734" s="1611" t="s">
        <v>122</v>
      </c>
      <c r="D734" s="1611"/>
      <c r="E734" s="1611"/>
      <c r="F734" s="606"/>
      <c r="G734" s="28" t="s">
        <v>120</v>
      </c>
      <c r="H734" s="29" t="s">
        <v>121</v>
      </c>
      <c r="I734" s="1611" t="s">
        <v>123</v>
      </c>
      <c r="J734" s="1611"/>
      <c r="K734" s="1611"/>
      <c r="L734" s="1374"/>
    </row>
    <row r="735" spans="1:12" s="25" customFormat="1" ht="18.75" customHeight="1" x14ac:dyDescent="0.3">
      <c r="A735" s="28" t="s">
        <v>124</v>
      </c>
      <c r="B735" s="28" t="s">
        <v>265</v>
      </c>
      <c r="C735" s="29" t="s">
        <v>125</v>
      </c>
      <c r="D735" s="1400" t="s">
        <v>126</v>
      </c>
      <c r="E735" s="1400" t="s">
        <v>127</v>
      </c>
      <c r="F735" s="606"/>
      <c r="G735" s="28" t="s">
        <v>124</v>
      </c>
      <c r="H735" s="28" t="s">
        <v>265</v>
      </c>
      <c r="I735" s="29" t="s">
        <v>125</v>
      </c>
      <c r="J735" s="1400" t="s">
        <v>126</v>
      </c>
      <c r="K735" s="1400" t="s">
        <v>127</v>
      </c>
      <c r="L735" s="1374"/>
    </row>
    <row r="736" spans="1:12" s="50" customFormat="1" ht="18.75" customHeight="1" x14ac:dyDescent="0.3">
      <c r="A736" s="1400">
        <v>1</v>
      </c>
      <c r="B736" s="6" t="s">
        <v>74</v>
      </c>
      <c r="C736" s="2" t="s">
        <v>17</v>
      </c>
      <c r="D736" s="3">
        <v>65</v>
      </c>
      <c r="E736" s="3">
        <v>276</v>
      </c>
      <c r="F736" s="606"/>
      <c r="G736" s="1400">
        <v>1</v>
      </c>
      <c r="H736" s="6" t="s">
        <v>74</v>
      </c>
      <c r="I736" s="2" t="s">
        <v>17</v>
      </c>
      <c r="J736" s="3">
        <v>65</v>
      </c>
      <c r="K736" s="3">
        <v>276</v>
      </c>
      <c r="L736" s="1379"/>
    </row>
    <row r="737" spans="1:12" s="50" customFormat="1" x14ac:dyDescent="0.3">
      <c r="A737" s="5">
        <v>2</v>
      </c>
      <c r="B737" s="6" t="s">
        <v>416</v>
      </c>
      <c r="C737" s="2" t="s">
        <v>14</v>
      </c>
      <c r="D737" s="3">
        <v>17</v>
      </c>
      <c r="E737" s="3">
        <v>22</v>
      </c>
      <c r="F737" s="606"/>
      <c r="G737" s="5">
        <v>2</v>
      </c>
      <c r="H737" s="6" t="s">
        <v>416</v>
      </c>
      <c r="I737" s="2" t="s">
        <v>14</v>
      </c>
      <c r="J737" s="3">
        <v>17</v>
      </c>
      <c r="K737" s="3">
        <v>22</v>
      </c>
      <c r="L737" s="1379"/>
    </row>
    <row r="738" spans="1:12" s="25" customFormat="1" x14ac:dyDescent="0.3">
      <c r="A738" s="5">
        <v>3</v>
      </c>
      <c r="B738" s="6" t="s">
        <v>114</v>
      </c>
      <c r="C738" s="2" t="s">
        <v>2</v>
      </c>
      <c r="D738" s="3">
        <v>6</v>
      </c>
      <c r="E738" s="3">
        <v>28</v>
      </c>
      <c r="F738" s="605"/>
      <c r="G738" s="5">
        <v>3</v>
      </c>
      <c r="H738" s="6" t="s">
        <v>114</v>
      </c>
      <c r="I738" s="2" t="s">
        <v>2</v>
      </c>
      <c r="J738" s="3">
        <v>6</v>
      </c>
      <c r="K738" s="3">
        <v>28</v>
      </c>
      <c r="L738" s="1374"/>
    </row>
    <row r="739" spans="1:12" s="25" customFormat="1" x14ac:dyDescent="0.3">
      <c r="A739" s="5">
        <v>4</v>
      </c>
      <c r="B739" s="6" t="s">
        <v>107</v>
      </c>
      <c r="C739" s="2" t="s">
        <v>14</v>
      </c>
      <c r="D739" s="3">
        <v>3.4</v>
      </c>
      <c r="E739" s="3">
        <v>93.2</v>
      </c>
      <c r="F739" s="606"/>
      <c r="G739" s="5">
        <v>4</v>
      </c>
      <c r="H739" s="6" t="s">
        <v>107</v>
      </c>
      <c r="I739" s="2" t="s">
        <v>14</v>
      </c>
      <c r="J739" s="3">
        <v>3.4</v>
      </c>
      <c r="K739" s="3">
        <v>93.2</v>
      </c>
      <c r="L739" s="1374"/>
    </row>
    <row r="740" spans="1:12" s="25" customFormat="1" ht="19.5" customHeight="1" x14ac:dyDescent="0.3">
      <c r="A740" s="5">
        <v>5</v>
      </c>
      <c r="B740" s="6" t="s">
        <v>110</v>
      </c>
      <c r="C740" s="2" t="s">
        <v>5</v>
      </c>
      <c r="D740" s="3">
        <v>150</v>
      </c>
      <c r="E740" s="3">
        <v>93.600000000000009</v>
      </c>
      <c r="F740" s="606"/>
      <c r="G740" s="5">
        <v>5</v>
      </c>
      <c r="H740" s="6" t="s">
        <v>110</v>
      </c>
      <c r="I740" s="2" t="s">
        <v>5</v>
      </c>
      <c r="J740" s="3">
        <v>150</v>
      </c>
      <c r="K740" s="3">
        <v>93.600000000000009</v>
      </c>
      <c r="L740" s="1374" t="s">
        <v>44</v>
      </c>
    </row>
    <row r="741" spans="1:12" s="25" customFormat="1" ht="19.5" customHeight="1" x14ac:dyDescent="0.3">
      <c r="A741" s="5"/>
      <c r="B741" s="6"/>
      <c r="C741" s="2"/>
      <c r="D741" s="3"/>
      <c r="E741" s="3"/>
      <c r="F741" s="606"/>
      <c r="G741" s="5"/>
      <c r="H741" s="6"/>
      <c r="I741" s="2"/>
      <c r="J741" s="3"/>
      <c r="K741" s="3"/>
      <c r="L741" s="788"/>
    </row>
    <row r="742" spans="1:12" s="25" customFormat="1" x14ac:dyDescent="0.3">
      <c r="A742" s="5"/>
      <c r="B742" s="6"/>
      <c r="C742" s="2"/>
      <c r="D742" s="3"/>
      <c r="E742" s="3"/>
      <c r="F742" s="656"/>
      <c r="G742" s="5"/>
      <c r="H742" s="6"/>
      <c r="I742" s="2"/>
      <c r="J742" s="3"/>
      <c r="K742" s="3"/>
      <c r="L742" s="1374"/>
    </row>
    <row r="743" spans="1:12" s="25" customFormat="1" x14ac:dyDescent="0.3">
      <c r="A743" s="5"/>
      <c r="B743" s="6"/>
      <c r="C743" s="2"/>
      <c r="D743" s="3"/>
      <c r="E743" s="3"/>
      <c r="F743" s="656"/>
      <c r="G743" s="5"/>
      <c r="H743" s="6"/>
      <c r="I743" s="2"/>
      <c r="J743" s="3"/>
      <c r="K743" s="3"/>
      <c r="L743" s="1374"/>
    </row>
    <row r="744" spans="1:12" s="25" customFormat="1" x14ac:dyDescent="0.3">
      <c r="A744" s="5"/>
      <c r="B744" s="6"/>
      <c r="C744" s="2" t="s">
        <v>128</v>
      </c>
      <c r="D744" s="3">
        <f>SUM(D736:D742)</f>
        <v>241.4</v>
      </c>
      <c r="E744" s="3">
        <f>SUM(E736:E742)</f>
        <v>512.79999999999995</v>
      </c>
      <c r="F744" s="658">
        <v>587.5</v>
      </c>
      <c r="G744" s="5"/>
      <c r="H744" s="6"/>
      <c r="I744" s="2" t="s">
        <v>128</v>
      </c>
      <c r="J744" s="3">
        <f>SUM(J736:J742)</f>
        <v>241.4</v>
      </c>
      <c r="K744" s="3">
        <f>SUM(K736:K742)</f>
        <v>512.79999999999995</v>
      </c>
      <c r="L744" s="1374"/>
    </row>
    <row r="745" spans="1:12" s="25" customFormat="1" ht="18.75" hidden="1" customHeight="1" x14ac:dyDescent="0.3">
      <c r="A745" s="5"/>
      <c r="B745" s="6"/>
      <c r="C745" s="2"/>
      <c r="D745" s="3">
        <f>SUM(D737:D743)</f>
        <v>176.4</v>
      </c>
      <c r="E745" s="3"/>
      <c r="F745" s="656"/>
      <c r="G745" s="5"/>
      <c r="H745" s="6"/>
      <c r="I745" s="2"/>
      <c r="J745" s="3"/>
      <c r="K745" s="3"/>
      <c r="L745" s="1374"/>
    </row>
    <row r="746" spans="1:12" s="25" customFormat="1" ht="18.75" hidden="1" customHeight="1" x14ac:dyDescent="0.3">
      <c r="A746" s="5">
        <v>1</v>
      </c>
      <c r="B746" s="6" t="s">
        <v>1</v>
      </c>
      <c r="C746" s="2" t="s">
        <v>5</v>
      </c>
      <c r="D746" s="3">
        <f>SUM(D739:D744)</f>
        <v>394.8</v>
      </c>
      <c r="E746" s="3">
        <v>86</v>
      </c>
      <c r="F746" s="656"/>
      <c r="G746" s="5">
        <v>1</v>
      </c>
      <c r="H746" s="6" t="s">
        <v>1</v>
      </c>
      <c r="I746" s="2" t="s">
        <v>5</v>
      </c>
      <c r="J746" s="3">
        <v>200</v>
      </c>
      <c r="K746" s="3">
        <v>86</v>
      </c>
      <c r="L746" s="1374"/>
    </row>
    <row r="747" spans="1:12" s="25" customFormat="1" ht="18.75" hidden="1" customHeight="1" x14ac:dyDescent="0.3">
      <c r="A747" s="5">
        <v>2</v>
      </c>
      <c r="B747" s="6" t="s">
        <v>238</v>
      </c>
      <c r="C747" s="2" t="s">
        <v>251</v>
      </c>
      <c r="D747" s="3">
        <f t="shared" ref="D747:D756" si="6">SUM(D739:D745)</f>
        <v>571.20000000000005</v>
      </c>
      <c r="E747" s="3">
        <v>114</v>
      </c>
      <c r="F747" s="656"/>
      <c r="G747" s="5">
        <v>2</v>
      </c>
      <c r="H747" s="6" t="s">
        <v>238</v>
      </c>
      <c r="I747" s="2" t="s">
        <v>251</v>
      </c>
      <c r="J747" s="3">
        <v>225</v>
      </c>
      <c r="K747" s="3">
        <v>114</v>
      </c>
      <c r="L747" s="1374"/>
    </row>
    <row r="748" spans="1:12" s="25" customFormat="1" ht="18.75" hidden="1" customHeight="1" x14ac:dyDescent="0.3">
      <c r="A748" s="5">
        <v>3</v>
      </c>
      <c r="B748" s="6" t="s">
        <v>93</v>
      </c>
      <c r="C748" s="2" t="s">
        <v>5</v>
      </c>
      <c r="D748" s="3">
        <f t="shared" si="6"/>
        <v>962.59999999999991</v>
      </c>
      <c r="E748" s="3">
        <v>94.25</v>
      </c>
      <c r="F748" s="656"/>
      <c r="G748" s="5">
        <v>3</v>
      </c>
      <c r="H748" s="6" t="s">
        <v>93</v>
      </c>
      <c r="I748" s="2" t="s">
        <v>5</v>
      </c>
      <c r="J748" s="3">
        <v>135</v>
      </c>
      <c r="K748" s="3">
        <v>94.25</v>
      </c>
      <c r="L748" s="1374"/>
    </row>
    <row r="749" spans="1:12" s="25" customFormat="1" ht="18.75" hidden="1" customHeight="1" x14ac:dyDescent="0.3">
      <c r="A749" s="5">
        <v>4</v>
      </c>
      <c r="B749" s="6" t="s">
        <v>253</v>
      </c>
      <c r="C749" s="2" t="s">
        <v>218</v>
      </c>
      <c r="D749" s="3">
        <f t="shared" si="6"/>
        <v>1383.8000000000002</v>
      </c>
      <c r="E749" s="3">
        <v>146.4</v>
      </c>
      <c r="F749" s="656"/>
      <c r="G749" s="5">
        <v>4</v>
      </c>
      <c r="H749" s="6" t="s">
        <v>253</v>
      </c>
      <c r="I749" s="2" t="s">
        <v>218</v>
      </c>
      <c r="J749" s="3">
        <v>125</v>
      </c>
      <c r="K749" s="3">
        <v>146.4</v>
      </c>
      <c r="L749" s="1374"/>
    </row>
    <row r="750" spans="1:12" s="25" customFormat="1" ht="18.75" hidden="1" customHeight="1" x14ac:dyDescent="0.3">
      <c r="A750" s="5">
        <v>5</v>
      </c>
      <c r="B750" s="6" t="s">
        <v>255</v>
      </c>
      <c r="C750" s="2" t="s">
        <v>218</v>
      </c>
      <c r="D750" s="3">
        <f t="shared" si="6"/>
        <v>2346.4</v>
      </c>
      <c r="E750" s="3">
        <v>105.16</v>
      </c>
      <c r="F750" s="656"/>
      <c r="G750" s="5">
        <v>5</v>
      </c>
      <c r="H750" s="6" t="s">
        <v>255</v>
      </c>
      <c r="I750" s="2" t="s">
        <v>218</v>
      </c>
      <c r="J750" s="3">
        <v>80</v>
      </c>
      <c r="K750" s="3">
        <v>105.16</v>
      </c>
      <c r="L750" s="1374"/>
    </row>
    <row r="751" spans="1:12" s="25" customFormat="1" ht="18.75" hidden="1" customHeight="1" x14ac:dyDescent="0.3">
      <c r="A751" s="5">
        <v>6</v>
      </c>
      <c r="B751" s="6" t="s">
        <v>252</v>
      </c>
      <c r="C751" s="2" t="s">
        <v>251</v>
      </c>
      <c r="D751" s="3">
        <f t="shared" si="6"/>
        <v>3730.2000000000003</v>
      </c>
      <c r="E751" s="3">
        <v>142</v>
      </c>
      <c r="F751" s="656"/>
      <c r="G751" s="5">
        <v>6</v>
      </c>
      <c r="H751" s="6" t="s">
        <v>252</v>
      </c>
      <c r="I751" s="2" t="s">
        <v>251</v>
      </c>
      <c r="J751" s="3">
        <v>105</v>
      </c>
      <c r="K751" s="3">
        <v>142</v>
      </c>
      <c r="L751" s="1374"/>
    </row>
    <row r="752" spans="1:12" s="25" customFormat="1" ht="18.75" hidden="1" customHeight="1" x14ac:dyDescent="0.3">
      <c r="A752" s="5">
        <v>7</v>
      </c>
      <c r="B752" s="6" t="s">
        <v>254</v>
      </c>
      <c r="C752" s="2" t="s">
        <v>218</v>
      </c>
      <c r="D752" s="3">
        <f t="shared" si="6"/>
        <v>6076.6</v>
      </c>
      <c r="E752" s="3">
        <v>144</v>
      </c>
      <c r="F752" s="656"/>
      <c r="G752" s="5">
        <v>7</v>
      </c>
      <c r="H752" s="6" t="s">
        <v>254</v>
      </c>
      <c r="I752" s="2" t="s">
        <v>218</v>
      </c>
      <c r="J752" s="3">
        <v>120</v>
      </c>
      <c r="K752" s="3">
        <v>144</v>
      </c>
      <c r="L752" s="1374"/>
    </row>
    <row r="753" spans="1:12" s="25" customFormat="1" ht="18.75" hidden="1" customHeight="1" x14ac:dyDescent="0.3">
      <c r="A753" s="5">
        <v>8</v>
      </c>
      <c r="B753" s="6" t="s">
        <v>31</v>
      </c>
      <c r="C753" s="2" t="s">
        <v>5</v>
      </c>
      <c r="D753" s="3">
        <f t="shared" si="6"/>
        <v>9565.4000000000015</v>
      </c>
      <c r="E753" s="3">
        <v>88</v>
      </c>
      <c r="F753" s="656"/>
      <c r="G753" s="5">
        <v>8</v>
      </c>
      <c r="H753" s="6" t="s">
        <v>31</v>
      </c>
      <c r="I753" s="2" t="s">
        <v>5</v>
      </c>
      <c r="J753" s="3">
        <v>55</v>
      </c>
      <c r="K753" s="3">
        <v>88</v>
      </c>
      <c r="L753" s="1374"/>
    </row>
    <row r="754" spans="1:12" s="50" customFormat="1" ht="18.75" hidden="1" customHeight="1" x14ac:dyDescent="0.3">
      <c r="A754" s="1400"/>
      <c r="B754" s="1"/>
      <c r="C754" s="1400"/>
      <c r="D754" s="3">
        <f t="shared" si="6"/>
        <v>15465.6</v>
      </c>
      <c r="E754" s="7"/>
      <c r="F754" s="657"/>
      <c r="G754" s="1400"/>
      <c r="H754" s="1"/>
      <c r="I754" s="1400"/>
      <c r="J754" s="7"/>
      <c r="K754" s="7"/>
      <c r="L754" s="1377"/>
    </row>
    <row r="755" spans="1:12" s="25" customFormat="1" ht="18.75" hidden="1" customHeight="1" x14ac:dyDescent="0.3">
      <c r="A755" s="5"/>
      <c r="B755" s="6"/>
      <c r="C755" s="2" t="s">
        <v>128</v>
      </c>
      <c r="D755" s="3">
        <f t="shared" si="6"/>
        <v>24636.200000000004</v>
      </c>
      <c r="E755" s="3">
        <v>919.81</v>
      </c>
      <c r="F755" s="656"/>
      <c r="G755" s="5"/>
      <c r="H755" s="6"/>
      <c r="I755" s="2" t="s">
        <v>128</v>
      </c>
      <c r="J755" s="3">
        <v>1045</v>
      </c>
      <c r="K755" s="3">
        <v>919.81</v>
      </c>
      <c r="L755" s="1374"/>
    </row>
    <row r="756" spans="1:12" s="25" customFormat="1" ht="18.75" hidden="1" customHeight="1" x14ac:dyDescent="0.3">
      <c r="A756" s="5"/>
      <c r="B756" s="6"/>
      <c r="C756" s="2"/>
      <c r="D756" s="3">
        <f t="shared" si="6"/>
        <v>39530.6</v>
      </c>
      <c r="E756" s="3"/>
      <c r="F756" s="656"/>
      <c r="G756" s="5"/>
      <c r="H756" s="6"/>
      <c r="I756" s="2"/>
      <c r="J756" s="3"/>
      <c r="K756" s="3"/>
      <c r="L756" s="1374"/>
    </row>
    <row r="757" spans="1:12" s="25" customFormat="1" x14ac:dyDescent="0.3">
      <c r="A757" s="5"/>
      <c r="B757" s="6"/>
      <c r="C757" s="2"/>
      <c r="D757" s="3"/>
      <c r="E757" s="3"/>
      <c r="F757" s="678">
        <f>F744-E744</f>
        <v>74.700000000000045</v>
      </c>
      <c r="G757" s="5"/>
      <c r="H757" s="6"/>
      <c r="I757" s="2"/>
      <c r="J757" s="3"/>
      <c r="K757" s="3"/>
      <c r="L757" s="1374"/>
    </row>
    <row r="758" spans="1:12" s="25" customFormat="1" x14ac:dyDescent="0.3">
      <c r="A758" s="5"/>
      <c r="B758" s="6"/>
      <c r="C758" s="2"/>
      <c r="D758" s="3"/>
      <c r="E758" s="3"/>
      <c r="F758" s="656"/>
      <c r="G758" s="5"/>
      <c r="H758" s="6"/>
      <c r="I758" s="2"/>
      <c r="J758" s="3"/>
      <c r="K758" s="3"/>
      <c r="L758" s="1374"/>
    </row>
    <row r="759" spans="1:12" s="25" customFormat="1" x14ac:dyDescent="0.3">
      <c r="A759" s="28" t="s">
        <v>124</v>
      </c>
      <c r="B759" s="3" t="s">
        <v>259</v>
      </c>
      <c r="C759" s="2" t="s">
        <v>125</v>
      </c>
      <c r="D759" s="3" t="s">
        <v>126</v>
      </c>
      <c r="E759" s="3" t="s">
        <v>127</v>
      </c>
      <c r="F759" s="656"/>
      <c r="G759" s="28" t="s">
        <v>124</v>
      </c>
      <c r="H759" s="3" t="s">
        <v>247</v>
      </c>
      <c r="I759" s="2" t="s">
        <v>125</v>
      </c>
      <c r="J759" s="3" t="s">
        <v>126</v>
      </c>
      <c r="K759" s="3" t="s">
        <v>127</v>
      </c>
      <c r="L759" s="1374"/>
    </row>
    <row r="760" spans="1:12" s="8" customFormat="1" x14ac:dyDescent="0.3">
      <c r="A760" s="5">
        <v>1</v>
      </c>
      <c r="B760" s="6" t="s">
        <v>88</v>
      </c>
      <c r="C760" s="2" t="s">
        <v>9</v>
      </c>
      <c r="D760" s="3">
        <v>70</v>
      </c>
      <c r="E760" s="3">
        <v>133.25</v>
      </c>
      <c r="F760" s="605"/>
      <c r="G760" s="5">
        <v>1</v>
      </c>
      <c r="H760" s="6" t="s">
        <v>88</v>
      </c>
      <c r="I760" s="2" t="s">
        <v>9</v>
      </c>
      <c r="J760" s="3">
        <v>70</v>
      </c>
      <c r="K760" s="3">
        <v>133.25</v>
      </c>
      <c r="L760" s="1379">
        <v>45219</v>
      </c>
    </row>
    <row r="761" spans="1:12" s="25" customFormat="1" ht="19.5" customHeight="1" x14ac:dyDescent="0.3">
      <c r="A761" s="5">
        <v>2</v>
      </c>
      <c r="B761" s="6" t="s">
        <v>30</v>
      </c>
      <c r="C761" s="2" t="s">
        <v>28</v>
      </c>
      <c r="D761" s="3">
        <v>70</v>
      </c>
      <c r="E761" s="3">
        <v>222</v>
      </c>
      <c r="F761" s="490"/>
      <c r="G761" s="5">
        <v>2</v>
      </c>
      <c r="H761" s="6" t="s">
        <v>30</v>
      </c>
      <c r="I761" s="2" t="s">
        <v>7</v>
      </c>
      <c r="J761" s="3">
        <v>90</v>
      </c>
      <c r="K761" s="3">
        <v>333</v>
      </c>
      <c r="L761" s="1374">
        <v>45555</v>
      </c>
    </row>
    <row r="762" spans="1:12" s="50" customFormat="1" x14ac:dyDescent="0.3">
      <c r="A762" s="5">
        <v>3</v>
      </c>
      <c r="B762" s="6" t="s">
        <v>43</v>
      </c>
      <c r="C762" s="2" t="s">
        <v>17</v>
      </c>
      <c r="D762" s="3">
        <v>41</v>
      </c>
      <c r="E762" s="3">
        <v>242.70999999999998</v>
      </c>
      <c r="F762" s="605"/>
      <c r="G762" s="5">
        <v>3</v>
      </c>
      <c r="H762" s="6" t="s">
        <v>43</v>
      </c>
      <c r="I762" s="2" t="s">
        <v>44</v>
      </c>
      <c r="J762" s="3">
        <v>50</v>
      </c>
      <c r="K762" s="3">
        <v>298.71999999999997</v>
      </c>
      <c r="L762" s="1377">
        <v>45551</v>
      </c>
    </row>
    <row r="763" spans="1:12" s="25" customFormat="1" ht="19.5" customHeight="1" x14ac:dyDescent="0.3">
      <c r="A763" s="5">
        <v>4</v>
      </c>
      <c r="B763" s="6" t="s">
        <v>346</v>
      </c>
      <c r="C763" s="2" t="s">
        <v>14</v>
      </c>
      <c r="D763" s="3">
        <v>32</v>
      </c>
      <c r="E763" s="3">
        <v>6</v>
      </c>
      <c r="F763" s="677">
        <v>24.8</v>
      </c>
      <c r="G763" s="5">
        <v>4</v>
      </c>
      <c r="H763" s="6" t="s">
        <v>346</v>
      </c>
      <c r="I763" s="2" t="s">
        <v>14</v>
      </c>
      <c r="J763" s="3">
        <v>32</v>
      </c>
      <c r="K763" s="3">
        <v>6</v>
      </c>
      <c r="L763" s="788"/>
    </row>
    <row r="764" spans="1:12" s="25" customFormat="1" x14ac:dyDescent="0.3">
      <c r="A764" s="5">
        <v>5</v>
      </c>
      <c r="B764" s="6" t="s">
        <v>491</v>
      </c>
      <c r="C764" s="2" t="s">
        <v>2</v>
      </c>
      <c r="D764" s="3">
        <v>30</v>
      </c>
      <c r="E764" s="3">
        <v>110</v>
      </c>
      <c r="F764" s="594">
        <v>50</v>
      </c>
      <c r="G764" s="5">
        <v>5</v>
      </c>
      <c r="H764" s="6" t="s">
        <v>491</v>
      </c>
      <c r="I764" s="2" t="s">
        <v>2</v>
      </c>
      <c r="J764" s="3">
        <v>30</v>
      </c>
      <c r="K764" s="3">
        <v>110</v>
      </c>
      <c r="L764" s="788"/>
    </row>
    <row r="765" spans="1:12" s="50" customFormat="1" x14ac:dyDescent="0.3">
      <c r="A765" s="5">
        <v>6</v>
      </c>
      <c r="B765" s="6" t="s">
        <v>107</v>
      </c>
      <c r="C765" s="2" t="s">
        <v>14</v>
      </c>
      <c r="D765" s="3">
        <v>3.4</v>
      </c>
      <c r="E765" s="3">
        <v>93.2</v>
      </c>
      <c r="F765" s="605"/>
      <c r="G765" s="5">
        <v>6</v>
      </c>
      <c r="H765" s="6" t="s">
        <v>107</v>
      </c>
      <c r="I765" s="2" t="s">
        <v>14</v>
      </c>
      <c r="J765" s="3">
        <v>3.4</v>
      </c>
      <c r="K765" s="3">
        <v>93.2</v>
      </c>
      <c r="L765" s="1379"/>
    </row>
    <row r="766" spans="1:12" s="25" customFormat="1" ht="19.5" customHeight="1" x14ac:dyDescent="0.3">
      <c r="A766" s="5">
        <v>7</v>
      </c>
      <c r="B766" s="6" t="s">
        <v>108</v>
      </c>
      <c r="C766" s="2" t="s">
        <v>65</v>
      </c>
      <c r="D766" s="3">
        <v>1.2</v>
      </c>
      <c r="E766" s="3">
        <v>21.5</v>
      </c>
      <c r="F766" s="656"/>
      <c r="G766" s="5">
        <v>7</v>
      </c>
      <c r="H766" s="6" t="s">
        <v>108</v>
      </c>
      <c r="I766" s="2" t="s">
        <v>65</v>
      </c>
      <c r="J766" s="3">
        <v>1.2</v>
      </c>
      <c r="K766" s="3">
        <v>21.5</v>
      </c>
      <c r="L766" s="1374"/>
    </row>
    <row r="767" spans="1:12" s="25" customFormat="1" x14ac:dyDescent="0.3">
      <c r="A767" s="1400"/>
      <c r="B767" s="6"/>
      <c r="C767" s="2"/>
      <c r="D767" s="3"/>
      <c r="E767" s="3"/>
      <c r="F767" s="656"/>
      <c r="G767" s="1400"/>
      <c r="H767" s="6"/>
      <c r="I767" s="2"/>
      <c r="J767" s="3"/>
      <c r="K767" s="3"/>
      <c r="L767" s="1374"/>
    </row>
    <row r="768" spans="1:12" s="50" customFormat="1" x14ac:dyDescent="0.3">
      <c r="A768" s="5"/>
      <c r="B768" s="6"/>
      <c r="C768" s="2"/>
      <c r="D768" s="3"/>
      <c r="E768" s="3"/>
      <c r="F768" s="657"/>
      <c r="G768" s="5"/>
      <c r="H768" s="6"/>
      <c r="I768" s="2"/>
      <c r="J768" s="3"/>
      <c r="K768" s="3"/>
      <c r="L768" s="1377"/>
    </row>
    <row r="769" spans="1:12" s="25" customFormat="1" x14ac:dyDescent="0.3">
      <c r="A769" s="1400"/>
      <c r="B769" s="6"/>
      <c r="C769" s="2" t="s">
        <v>128</v>
      </c>
      <c r="D769" s="3">
        <f>SUM(D760:D768)</f>
        <v>247.6</v>
      </c>
      <c r="E769" s="3">
        <f>SUM(E760:E768)</f>
        <v>828.66000000000008</v>
      </c>
      <c r="F769" s="658">
        <v>822.5</v>
      </c>
      <c r="G769" s="1400"/>
      <c r="H769" s="6"/>
      <c r="I769" s="2" t="s">
        <v>128</v>
      </c>
      <c r="J769" s="3">
        <f>SUM(J760:J768)</f>
        <v>276.59999999999997</v>
      </c>
      <c r="K769" s="3">
        <f>SUM(K760:K768)</f>
        <v>995.67000000000007</v>
      </c>
      <c r="L769" s="1374"/>
    </row>
    <row r="770" spans="1:12" s="25" customFormat="1" x14ac:dyDescent="0.3">
      <c r="A770" s="5"/>
      <c r="B770" s="6"/>
      <c r="C770" s="2"/>
      <c r="D770" s="3"/>
      <c r="E770" s="3"/>
      <c r="F770" s="678">
        <f>F769-E769</f>
        <v>-6.1600000000000819</v>
      </c>
      <c r="G770" s="5"/>
      <c r="H770" s="6"/>
      <c r="I770" s="2"/>
      <c r="J770" s="3"/>
      <c r="K770" s="3"/>
      <c r="L770" s="1374"/>
    </row>
    <row r="771" spans="1:12" s="25" customFormat="1" x14ac:dyDescent="0.3">
      <c r="A771" s="5"/>
      <c r="B771" s="6"/>
      <c r="C771" s="2"/>
      <c r="D771" s="3"/>
      <c r="E771" s="3"/>
      <c r="F771" s="656"/>
      <c r="G771" s="5"/>
      <c r="H771" s="6"/>
      <c r="I771" s="2"/>
      <c r="J771" s="3"/>
      <c r="K771" s="3"/>
      <c r="L771" s="1374"/>
    </row>
    <row r="772" spans="1:12" s="25" customFormat="1" x14ac:dyDescent="0.3">
      <c r="A772" s="1400"/>
      <c r="B772" s="6"/>
      <c r="C772" s="2" t="s">
        <v>136</v>
      </c>
      <c r="D772" s="3">
        <f>+D769+D744</f>
        <v>489</v>
      </c>
      <c r="E772" s="3">
        <f>+E769+E744</f>
        <v>1341.46</v>
      </c>
      <c r="F772" s="659"/>
      <c r="G772" s="3"/>
      <c r="H772" s="3"/>
      <c r="I772" s="3" t="s">
        <v>136</v>
      </c>
      <c r="J772" s="3">
        <f>+J769+J744</f>
        <v>518</v>
      </c>
      <c r="K772" s="3">
        <f>+K769+K744</f>
        <v>1508.47</v>
      </c>
      <c r="L772" s="1374"/>
    </row>
    <row r="773" spans="1:12" s="25" customFormat="1" x14ac:dyDescent="0.3">
      <c r="A773" s="1405"/>
      <c r="B773" s="36"/>
      <c r="C773" s="462"/>
      <c r="D773" s="463"/>
      <c r="E773" s="463"/>
      <c r="F773" s="659"/>
      <c r="G773" s="1410"/>
      <c r="H773" s="463"/>
      <c r="I773" s="463"/>
      <c r="J773" s="463"/>
      <c r="K773" s="463"/>
      <c r="L773" s="1374"/>
    </row>
    <row r="774" spans="1:12" s="25" customFormat="1" x14ac:dyDescent="0.3">
      <c r="A774" s="1405"/>
      <c r="B774" s="461"/>
      <c r="C774" s="461"/>
      <c r="D774" s="461"/>
      <c r="E774" s="660"/>
      <c r="F774" s="660"/>
      <c r="G774" s="1413"/>
      <c r="H774" s="660"/>
      <c r="I774" s="463"/>
      <c r="J774" s="463"/>
      <c r="K774" s="463"/>
      <c r="L774" s="1374"/>
    </row>
    <row r="775" spans="1:12" s="25" customFormat="1" x14ac:dyDescent="0.3">
      <c r="A775" s="1405"/>
      <c r="B775" s="36"/>
      <c r="C775" s="462"/>
      <c r="D775" s="463"/>
      <c r="E775" s="463"/>
      <c r="F775" s="659"/>
      <c r="G775" s="1413"/>
      <c r="H775" s="463"/>
      <c r="I775" s="463"/>
      <c r="J775" s="463"/>
      <c r="K775" s="463"/>
      <c r="L775" s="1374"/>
    </row>
    <row r="776" spans="1:12" s="25" customFormat="1" ht="18.75" customHeight="1" x14ac:dyDescent="0.3">
      <c r="A776" s="1403"/>
      <c r="B776" s="37" t="s">
        <v>130</v>
      </c>
      <c r="D776" s="94" t="s">
        <v>131</v>
      </c>
      <c r="E776" s="20"/>
      <c r="F776" s="606"/>
      <c r="G776" s="1403"/>
      <c r="H776" s="37" t="s">
        <v>130</v>
      </c>
      <c r="J776" s="94" t="s">
        <v>131</v>
      </c>
      <c r="K776" s="20"/>
      <c r="L776" s="1374"/>
    </row>
    <row r="777" spans="1:12" s="25" customFormat="1" ht="51.75" customHeight="1" x14ac:dyDescent="0.3">
      <c r="A777" s="1403"/>
      <c r="B777" s="38" t="s">
        <v>132</v>
      </c>
      <c r="D777" s="38" t="s">
        <v>140</v>
      </c>
      <c r="E777" s="39"/>
      <c r="F777" s="606"/>
      <c r="G777" s="1403"/>
      <c r="H777" s="38" t="s">
        <v>139</v>
      </c>
      <c r="J777" s="38" t="s">
        <v>140</v>
      </c>
      <c r="K777" s="39"/>
      <c r="L777" s="1374"/>
    </row>
    <row r="778" spans="1:12" s="25" customFormat="1" ht="23.25" customHeight="1" x14ac:dyDescent="0.3">
      <c r="A778" s="1403"/>
      <c r="B778" s="38"/>
      <c r="D778" s="38"/>
      <c r="E778" s="39"/>
      <c r="F778" s="606"/>
      <c r="G778" s="1403"/>
      <c r="H778" s="38"/>
      <c r="J778" s="38"/>
      <c r="K778" s="39"/>
      <c r="L778" s="1374"/>
    </row>
    <row r="779" spans="1:12" s="25" customFormat="1" ht="18.75" customHeight="1" x14ac:dyDescent="0.3">
      <c r="A779" s="1416"/>
      <c r="B779" s="208"/>
      <c r="C779" s="208"/>
      <c r="D779" s="208"/>
      <c r="E779" s="208"/>
      <c r="F779" s="861"/>
      <c r="G779" s="1416"/>
      <c r="H779" s="208"/>
      <c r="I779" s="208"/>
      <c r="J779" s="208"/>
      <c r="K779" s="208"/>
      <c r="L779" s="1374"/>
    </row>
    <row r="780" spans="1:12" s="21" customFormat="1" x14ac:dyDescent="0.3">
      <c r="A780" s="1403"/>
      <c r="B780" s="20"/>
      <c r="C780" s="20"/>
      <c r="D780" s="20"/>
      <c r="E780" s="20"/>
      <c r="F780" s="656"/>
      <c r="G780" s="1403"/>
      <c r="H780" s="20"/>
      <c r="I780" s="20"/>
      <c r="J780" s="20"/>
      <c r="K780" s="20"/>
      <c r="L780" s="1373"/>
    </row>
    <row r="781" spans="1:12" s="25" customFormat="1" ht="18.75" customHeight="1" x14ac:dyDescent="0.3">
      <c r="A781" s="1403"/>
      <c r="B781" s="22" t="s">
        <v>115</v>
      </c>
      <c r="C781" s="20"/>
      <c r="D781" s="20"/>
      <c r="E781" s="20"/>
      <c r="F781" s="656"/>
      <c r="G781" s="1403"/>
      <c r="H781" s="22" t="s">
        <v>115</v>
      </c>
      <c r="I781" s="20"/>
      <c r="J781" s="20"/>
      <c r="K781" s="20"/>
      <c r="L781" s="1374"/>
    </row>
    <row r="782" spans="1:12" s="25" customFormat="1" ht="18.75" customHeight="1" x14ac:dyDescent="0.3">
      <c r="A782" s="1403"/>
      <c r="B782" s="22" t="s">
        <v>137</v>
      </c>
      <c r="C782" s="20"/>
      <c r="D782" s="20"/>
      <c r="E782" s="20"/>
      <c r="F782" s="606"/>
      <c r="G782" s="1403"/>
      <c r="H782" s="22" t="s">
        <v>138</v>
      </c>
      <c r="I782" s="20"/>
      <c r="J782" s="20"/>
      <c r="K782" s="20"/>
      <c r="L782" s="1374"/>
    </row>
    <row r="783" spans="1:12" s="25" customFormat="1" ht="18.75" customHeight="1" x14ac:dyDescent="0.3">
      <c r="A783" s="1403"/>
      <c r="B783" s="20"/>
      <c r="C783" s="20"/>
      <c r="D783" s="20"/>
      <c r="E783" s="20"/>
      <c r="F783" s="606"/>
      <c r="G783" s="1403"/>
      <c r="H783" s="20"/>
      <c r="I783" s="20"/>
      <c r="J783" s="20"/>
      <c r="K783" s="20"/>
      <c r="L783" s="1374"/>
    </row>
    <row r="784" spans="1:12" s="25" customFormat="1" ht="18.75" customHeight="1" x14ac:dyDescent="0.3">
      <c r="A784" s="1403"/>
      <c r="B784" s="20"/>
      <c r="C784" s="20"/>
      <c r="E784" s="603" t="s">
        <v>116</v>
      </c>
      <c r="F784" s="606"/>
      <c r="G784" s="1403"/>
      <c r="H784" s="20"/>
      <c r="I784" s="20"/>
      <c r="K784" s="603" t="s">
        <v>116</v>
      </c>
      <c r="L784" s="1374"/>
    </row>
    <row r="785" spans="1:12" s="25" customFormat="1" ht="18.75" customHeight="1" x14ac:dyDescent="0.3">
      <c r="A785" s="1403"/>
      <c r="B785" s="20"/>
      <c r="C785" s="20"/>
      <c r="E785" s="603" t="s">
        <v>134</v>
      </c>
      <c r="F785" s="606"/>
      <c r="G785" s="1403"/>
      <c r="H785" s="20"/>
      <c r="I785" s="20"/>
      <c r="K785" s="603" t="s">
        <v>134</v>
      </c>
      <c r="L785" s="1374"/>
    </row>
    <row r="786" spans="1:12" s="25" customFormat="1" ht="18.75" customHeight="1" x14ac:dyDescent="0.3">
      <c r="A786" s="1403"/>
      <c r="B786" s="20"/>
      <c r="C786" s="20"/>
      <c r="E786" s="603" t="s">
        <v>117</v>
      </c>
      <c r="F786" s="606"/>
      <c r="G786" s="1403"/>
      <c r="H786" s="20"/>
      <c r="I786" s="20"/>
      <c r="K786" s="603" t="s">
        <v>117</v>
      </c>
      <c r="L786" s="1374"/>
    </row>
    <row r="787" spans="1:12" s="25" customFormat="1" ht="18.75" customHeight="1" x14ac:dyDescent="0.3">
      <c r="A787" s="1403"/>
      <c r="B787" s="20"/>
      <c r="C787" s="20"/>
      <c r="E787" s="603" t="s">
        <v>417</v>
      </c>
      <c r="F787" s="606"/>
      <c r="G787" s="1403"/>
      <c r="H787" s="20"/>
      <c r="I787" s="20"/>
      <c r="K787" s="603" t="s">
        <v>417</v>
      </c>
      <c r="L787" s="1374"/>
    </row>
    <row r="788" spans="1:12" s="25" customFormat="1" ht="18.75" customHeight="1" x14ac:dyDescent="0.3">
      <c r="A788" s="1403"/>
      <c r="B788" s="20"/>
      <c r="C788" s="20"/>
      <c r="D788" s="20"/>
      <c r="E788" s="20"/>
      <c r="F788" s="656"/>
      <c r="G788" s="1403"/>
      <c r="H788" s="20"/>
      <c r="I788" s="20"/>
      <c r="J788" s="20"/>
      <c r="K788" s="20"/>
      <c r="L788" s="1374"/>
    </row>
    <row r="789" spans="1:12" s="25" customFormat="1" ht="18.75" customHeight="1" x14ac:dyDescent="0.3">
      <c r="A789" s="1403"/>
      <c r="B789" s="20"/>
      <c r="C789" s="20"/>
      <c r="D789" s="20"/>
      <c r="E789" s="20"/>
      <c r="F789" s="656"/>
      <c r="G789" s="1403"/>
      <c r="H789" s="20"/>
      <c r="I789" s="20"/>
      <c r="J789" s="20"/>
      <c r="K789" s="20"/>
      <c r="L789" s="1374"/>
    </row>
    <row r="790" spans="1:12" s="25" customFormat="1" ht="18.75" customHeight="1" x14ac:dyDescent="0.3">
      <c r="A790" s="1403"/>
      <c r="B790" s="20"/>
      <c r="C790" s="20"/>
      <c r="D790" s="20"/>
      <c r="E790" s="20"/>
      <c r="F790" s="656"/>
      <c r="G790" s="1403"/>
      <c r="H790" s="20"/>
      <c r="I790" s="20"/>
      <c r="J790" s="20"/>
      <c r="K790" s="20"/>
      <c r="L790" s="1374"/>
    </row>
    <row r="791" spans="1:12" s="25" customFormat="1" ht="18.75" customHeight="1" x14ac:dyDescent="0.3">
      <c r="A791" s="1403"/>
      <c r="B791" s="1612" t="s">
        <v>119</v>
      </c>
      <c r="C791" s="1612"/>
      <c r="D791" s="1612"/>
      <c r="E791" s="26"/>
      <c r="F791" s="606"/>
      <c r="G791" s="1403"/>
      <c r="H791" s="1612" t="s">
        <v>119</v>
      </c>
      <c r="I791" s="1612"/>
      <c r="J791" s="1612"/>
      <c r="K791" s="26"/>
      <c r="L791" s="1374"/>
    </row>
    <row r="792" spans="1:12" s="25" customFormat="1" ht="18.75" customHeight="1" x14ac:dyDescent="0.3">
      <c r="A792" s="1403"/>
      <c r="B792" s="1610">
        <v>45621</v>
      </c>
      <c r="C792" s="1610"/>
      <c r="D792" s="1610"/>
      <c r="E792" s="27"/>
      <c r="F792" s="606"/>
      <c r="G792" s="1403"/>
      <c r="H792" s="1610">
        <f>B792</f>
        <v>45621</v>
      </c>
      <c r="I792" s="1610"/>
      <c r="J792" s="1610"/>
      <c r="K792" s="27"/>
      <c r="L792" s="1374"/>
    </row>
    <row r="793" spans="1:12" s="25" customFormat="1" ht="18.75" customHeight="1" x14ac:dyDescent="0.3">
      <c r="A793" s="1403"/>
      <c r="B793" s="20"/>
      <c r="C793" s="20"/>
      <c r="D793" s="20"/>
      <c r="E793" s="27"/>
      <c r="F793" s="606"/>
      <c r="G793" s="1403"/>
      <c r="H793" s="20"/>
      <c r="I793" s="20"/>
      <c r="J793" s="20"/>
      <c r="K793" s="27"/>
      <c r="L793" s="1374"/>
    </row>
    <row r="794" spans="1:12" s="25" customFormat="1" ht="18.75" customHeight="1" x14ac:dyDescent="0.3">
      <c r="A794" s="1403"/>
      <c r="B794" s="1401"/>
      <c r="C794" s="20"/>
      <c r="D794" s="20"/>
      <c r="E794" s="27"/>
      <c r="F794" s="606"/>
      <c r="G794" s="1403"/>
      <c r="H794" s="1401"/>
      <c r="I794" s="20"/>
      <c r="J794" s="20"/>
      <c r="K794" s="27"/>
      <c r="L794" s="1374"/>
    </row>
    <row r="795" spans="1:12" s="25" customFormat="1" ht="18.75" customHeight="1" x14ac:dyDescent="0.3">
      <c r="A795" s="28" t="s">
        <v>120</v>
      </c>
      <c r="B795" s="29" t="s">
        <v>121</v>
      </c>
      <c r="C795" s="1611" t="s">
        <v>122</v>
      </c>
      <c r="D795" s="1611"/>
      <c r="E795" s="1611"/>
      <c r="F795" s="606"/>
      <c r="G795" s="28" t="s">
        <v>120</v>
      </c>
      <c r="H795" s="29" t="s">
        <v>121</v>
      </c>
      <c r="I795" s="1611" t="s">
        <v>123</v>
      </c>
      <c r="J795" s="1611"/>
      <c r="K795" s="1611"/>
      <c r="L795" s="1374"/>
    </row>
    <row r="796" spans="1:12" s="25" customFormat="1" ht="18.75" customHeight="1" x14ac:dyDescent="0.3">
      <c r="A796" s="28" t="s">
        <v>124</v>
      </c>
      <c r="B796" s="28" t="s">
        <v>265</v>
      </c>
      <c r="C796" s="29" t="s">
        <v>125</v>
      </c>
      <c r="D796" s="1400" t="s">
        <v>126</v>
      </c>
      <c r="E796" s="1400" t="s">
        <v>127</v>
      </c>
      <c r="F796" s="606"/>
      <c r="G796" s="28" t="s">
        <v>124</v>
      </c>
      <c r="H796" s="28" t="s">
        <v>265</v>
      </c>
      <c r="I796" s="29" t="s">
        <v>125</v>
      </c>
      <c r="J796" s="1400" t="s">
        <v>126</v>
      </c>
      <c r="K796" s="1400" t="s">
        <v>127</v>
      </c>
      <c r="L796" s="1374"/>
    </row>
    <row r="797" spans="1:12" s="50" customFormat="1" ht="18.75" customHeight="1" x14ac:dyDescent="0.3">
      <c r="A797" s="1400">
        <v>1</v>
      </c>
      <c r="B797" s="6" t="s">
        <v>47</v>
      </c>
      <c r="C797" s="2" t="s">
        <v>46</v>
      </c>
      <c r="D797" s="3">
        <v>35</v>
      </c>
      <c r="E797" s="3">
        <v>206.2</v>
      </c>
      <c r="F797" s="606"/>
      <c r="G797" s="1400">
        <v>1</v>
      </c>
      <c r="H797" s="6" t="s">
        <v>47</v>
      </c>
      <c r="I797" s="2" t="s">
        <v>46</v>
      </c>
      <c r="J797" s="3">
        <v>35</v>
      </c>
      <c r="K797" s="3">
        <v>206.2</v>
      </c>
      <c r="L797" s="1379"/>
    </row>
    <row r="798" spans="1:12" s="50" customFormat="1" x14ac:dyDescent="0.3">
      <c r="A798" s="5">
        <v>2</v>
      </c>
      <c r="B798" s="6" t="s">
        <v>64</v>
      </c>
      <c r="C798" s="2" t="s">
        <v>65</v>
      </c>
      <c r="D798" s="3">
        <v>15</v>
      </c>
      <c r="E798" s="3">
        <v>75</v>
      </c>
      <c r="F798" s="606">
        <v>28</v>
      </c>
      <c r="G798" s="5">
        <v>2</v>
      </c>
      <c r="H798" s="6" t="s">
        <v>64</v>
      </c>
      <c r="I798" s="2" t="s">
        <v>65</v>
      </c>
      <c r="J798" s="3">
        <v>15</v>
      </c>
      <c r="K798" s="3">
        <v>75</v>
      </c>
      <c r="L798" s="1379"/>
    </row>
    <row r="799" spans="1:12" s="25" customFormat="1" x14ac:dyDescent="0.3">
      <c r="A799" s="5">
        <v>3</v>
      </c>
      <c r="B799" s="6" t="s">
        <v>102</v>
      </c>
      <c r="C799" s="2" t="s">
        <v>68</v>
      </c>
      <c r="D799" s="3">
        <v>31</v>
      </c>
      <c r="E799" s="3">
        <v>84</v>
      </c>
      <c r="F799" s="605">
        <v>345.4</v>
      </c>
      <c r="G799" s="5">
        <v>3</v>
      </c>
      <c r="H799" s="6" t="s">
        <v>102</v>
      </c>
      <c r="I799" s="2" t="s">
        <v>68</v>
      </c>
      <c r="J799" s="3">
        <v>31</v>
      </c>
      <c r="K799" s="3">
        <v>84</v>
      </c>
      <c r="L799" s="788">
        <v>45271</v>
      </c>
    </row>
    <row r="800" spans="1:12" s="25" customFormat="1" x14ac:dyDescent="0.3">
      <c r="A800" s="5">
        <v>4</v>
      </c>
      <c r="B800" s="6" t="s">
        <v>114</v>
      </c>
      <c r="C800" s="2" t="s">
        <v>2</v>
      </c>
      <c r="D800" s="3">
        <v>6</v>
      </c>
      <c r="E800" s="3">
        <v>28</v>
      </c>
      <c r="F800" s="606">
        <v>161</v>
      </c>
      <c r="G800" s="5">
        <v>4</v>
      </c>
      <c r="H800" s="6" t="s">
        <v>114</v>
      </c>
      <c r="I800" s="2" t="s">
        <v>2</v>
      </c>
      <c r="J800" s="3">
        <v>6</v>
      </c>
      <c r="K800" s="3">
        <v>28</v>
      </c>
      <c r="L800" s="1374"/>
    </row>
    <row r="801" spans="1:12" s="8" customFormat="1" ht="18.75" customHeight="1" x14ac:dyDescent="0.3">
      <c r="A801" s="5">
        <v>5</v>
      </c>
      <c r="B801" s="6" t="s">
        <v>107</v>
      </c>
      <c r="C801" s="2" t="s">
        <v>414</v>
      </c>
      <c r="D801" s="3">
        <v>6.8</v>
      </c>
      <c r="E801" s="3">
        <v>197.6</v>
      </c>
      <c r="F801" s="605">
        <v>21.5</v>
      </c>
      <c r="G801" s="5">
        <v>5</v>
      </c>
      <c r="H801" s="6" t="s">
        <v>107</v>
      </c>
      <c r="I801" s="2" t="s">
        <v>414</v>
      </c>
      <c r="J801" s="3">
        <v>6.8</v>
      </c>
      <c r="K801" s="3">
        <v>197.6</v>
      </c>
      <c r="L801" s="1374"/>
    </row>
    <row r="802" spans="1:12" s="25" customFormat="1" ht="19.5" customHeight="1" x14ac:dyDescent="0.3">
      <c r="A802" s="5">
        <v>6</v>
      </c>
      <c r="B802" s="6" t="s">
        <v>492</v>
      </c>
      <c r="C802" s="2" t="s">
        <v>5</v>
      </c>
      <c r="D802" s="3">
        <v>155</v>
      </c>
      <c r="E802" s="3">
        <v>79</v>
      </c>
      <c r="F802" s="605"/>
      <c r="G802" s="5">
        <v>6</v>
      </c>
      <c r="H802" s="6" t="s">
        <v>492</v>
      </c>
      <c r="I802" s="2" t="s">
        <v>5</v>
      </c>
      <c r="J802" s="3">
        <v>155</v>
      </c>
      <c r="K802" s="3">
        <v>79</v>
      </c>
      <c r="L802" s="1379" t="s">
        <v>479</v>
      </c>
    </row>
    <row r="803" spans="1:12" s="25" customFormat="1" x14ac:dyDescent="0.3">
      <c r="A803" s="5"/>
      <c r="B803" s="6"/>
      <c r="C803" s="2"/>
      <c r="D803" s="3"/>
      <c r="E803" s="3"/>
      <c r="F803" s="656"/>
      <c r="G803" s="5"/>
      <c r="H803" s="6"/>
      <c r="I803" s="2"/>
      <c r="J803" s="3"/>
      <c r="K803" s="3"/>
      <c r="L803" s="1374"/>
    </row>
    <row r="804" spans="1:12" s="25" customFormat="1" x14ac:dyDescent="0.3">
      <c r="A804" s="5"/>
      <c r="B804" s="6"/>
      <c r="C804" s="2" t="s">
        <v>128</v>
      </c>
      <c r="D804" s="3">
        <f>SUM(D797:D802)</f>
        <v>248.8</v>
      </c>
      <c r="E804" s="3">
        <f>SUM(E797:E802)</f>
        <v>669.8</v>
      </c>
      <c r="F804" s="658">
        <v>587.5</v>
      </c>
      <c r="G804" s="5"/>
      <c r="H804" s="6"/>
      <c r="I804" s="2" t="s">
        <v>128</v>
      </c>
      <c r="J804" s="3">
        <f>SUM(J797:J802)</f>
        <v>248.8</v>
      </c>
      <c r="K804" s="3">
        <f>SUM(K797:K802)</f>
        <v>669.8</v>
      </c>
      <c r="L804" s="1374"/>
    </row>
    <row r="805" spans="1:12" s="25" customFormat="1" ht="18.75" hidden="1" customHeight="1" x14ac:dyDescent="0.3">
      <c r="A805" s="5"/>
      <c r="B805" s="6"/>
      <c r="C805" s="2"/>
      <c r="D805" s="3">
        <f>SUM(D798:D803)</f>
        <v>213.8</v>
      </c>
      <c r="E805" s="3"/>
      <c r="F805" s="656"/>
      <c r="G805" s="5"/>
      <c r="H805" s="6"/>
      <c r="I805" s="2"/>
      <c r="J805" s="3"/>
      <c r="K805" s="3"/>
      <c r="L805" s="1374"/>
    </row>
    <row r="806" spans="1:12" s="25" customFormat="1" ht="18.75" hidden="1" customHeight="1" x14ac:dyDescent="0.3">
      <c r="A806" s="5">
        <v>1</v>
      </c>
      <c r="B806" s="6" t="s">
        <v>1</v>
      </c>
      <c r="C806" s="2" t="s">
        <v>5</v>
      </c>
      <c r="D806" s="3">
        <f>SUM(D799:D804)</f>
        <v>447.6</v>
      </c>
      <c r="E806" s="3">
        <v>86</v>
      </c>
      <c r="F806" s="656"/>
      <c r="G806" s="5">
        <v>1</v>
      </c>
      <c r="H806" s="6" t="s">
        <v>1</v>
      </c>
      <c r="I806" s="2" t="s">
        <v>5</v>
      </c>
      <c r="J806" s="3">
        <v>200</v>
      </c>
      <c r="K806" s="3">
        <v>86</v>
      </c>
      <c r="L806" s="1374"/>
    </row>
    <row r="807" spans="1:12" s="25" customFormat="1" ht="18.75" hidden="1" customHeight="1" x14ac:dyDescent="0.3">
      <c r="A807" s="5">
        <v>2</v>
      </c>
      <c r="B807" s="6" t="s">
        <v>238</v>
      </c>
      <c r="C807" s="2" t="s">
        <v>251</v>
      </c>
      <c r="D807" s="3">
        <f t="shared" ref="D807:D816" si="7">SUM(D799:D805)</f>
        <v>661.40000000000009</v>
      </c>
      <c r="E807" s="3">
        <v>114</v>
      </c>
      <c r="F807" s="656"/>
      <c r="G807" s="5">
        <v>2</v>
      </c>
      <c r="H807" s="6" t="s">
        <v>238</v>
      </c>
      <c r="I807" s="2" t="s">
        <v>251</v>
      </c>
      <c r="J807" s="3">
        <v>225</v>
      </c>
      <c r="K807" s="3">
        <v>114</v>
      </c>
      <c r="L807" s="1374"/>
    </row>
    <row r="808" spans="1:12" s="25" customFormat="1" ht="18.75" hidden="1" customHeight="1" x14ac:dyDescent="0.3">
      <c r="A808" s="5">
        <v>3</v>
      </c>
      <c r="B808" s="6" t="s">
        <v>93</v>
      </c>
      <c r="C808" s="2" t="s">
        <v>5</v>
      </c>
      <c r="D808" s="3">
        <f t="shared" si="7"/>
        <v>1078</v>
      </c>
      <c r="E808" s="3">
        <v>94.25</v>
      </c>
      <c r="F808" s="656"/>
      <c r="G808" s="5">
        <v>3</v>
      </c>
      <c r="H808" s="6" t="s">
        <v>93</v>
      </c>
      <c r="I808" s="2" t="s">
        <v>5</v>
      </c>
      <c r="J808" s="3">
        <v>135</v>
      </c>
      <c r="K808" s="3">
        <v>94.25</v>
      </c>
      <c r="L808" s="1374"/>
    </row>
    <row r="809" spans="1:12" s="25" customFormat="1" ht="18.75" hidden="1" customHeight="1" x14ac:dyDescent="0.3">
      <c r="A809" s="5">
        <v>4</v>
      </c>
      <c r="B809" s="6" t="s">
        <v>253</v>
      </c>
      <c r="C809" s="2" t="s">
        <v>218</v>
      </c>
      <c r="D809" s="3">
        <f t="shared" si="7"/>
        <v>1733.4</v>
      </c>
      <c r="E809" s="3">
        <v>146.4</v>
      </c>
      <c r="F809" s="656"/>
      <c r="G809" s="5">
        <v>4</v>
      </c>
      <c r="H809" s="6" t="s">
        <v>253</v>
      </c>
      <c r="I809" s="2" t="s">
        <v>218</v>
      </c>
      <c r="J809" s="3">
        <v>125</v>
      </c>
      <c r="K809" s="3">
        <v>146.4</v>
      </c>
      <c r="L809" s="1374"/>
    </row>
    <row r="810" spans="1:12" s="25" customFormat="1" ht="18.75" hidden="1" customHeight="1" x14ac:dyDescent="0.3">
      <c r="A810" s="5">
        <v>5</v>
      </c>
      <c r="B810" s="6" t="s">
        <v>255</v>
      </c>
      <c r="C810" s="2" t="s">
        <v>218</v>
      </c>
      <c r="D810" s="3">
        <f t="shared" si="7"/>
        <v>2804.6000000000004</v>
      </c>
      <c r="E810" s="3">
        <v>105.16</v>
      </c>
      <c r="F810" s="656"/>
      <c r="G810" s="5">
        <v>5</v>
      </c>
      <c r="H810" s="6" t="s">
        <v>255</v>
      </c>
      <c r="I810" s="2" t="s">
        <v>218</v>
      </c>
      <c r="J810" s="3">
        <v>80</v>
      </c>
      <c r="K810" s="3">
        <v>105.16</v>
      </c>
      <c r="L810" s="1374"/>
    </row>
    <row r="811" spans="1:12" s="25" customFormat="1" ht="18.75" hidden="1" customHeight="1" x14ac:dyDescent="0.3">
      <c r="A811" s="5">
        <v>6</v>
      </c>
      <c r="B811" s="6" t="s">
        <v>252</v>
      </c>
      <c r="C811" s="2" t="s">
        <v>251</v>
      </c>
      <c r="D811" s="3">
        <f t="shared" si="7"/>
        <v>4383</v>
      </c>
      <c r="E811" s="3">
        <v>142</v>
      </c>
      <c r="F811" s="656"/>
      <c r="G811" s="5">
        <v>6</v>
      </c>
      <c r="H811" s="6" t="s">
        <v>252</v>
      </c>
      <c r="I811" s="2" t="s">
        <v>251</v>
      </c>
      <c r="J811" s="3">
        <v>105</v>
      </c>
      <c r="K811" s="3">
        <v>142</v>
      </c>
      <c r="L811" s="1374"/>
    </row>
    <row r="812" spans="1:12" s="25" customFormat="1" ht="18.75" hidden="1" customHeight="1" x14ac:dyDescent="0.3">
      <c r="A812" s="5">
        <v>7</v>
      </c>
      <c r="B812" s="6" t="s">
        <v>254</v>
      </c>
      <c r="C812" s="2" t="s">
        <v>218</v>
      </c>
      <c r="D812" s="3">
        <f t="shared" si="7"/>
        <v>7187.6</v>
      </c>
      <c r="E812" s="3">
        <v>144</v>
      </c>
      <c r="F812" s="656"/>
      <c r="G812" s="5">
        <v>7</v>
      </c>
      <c r="H812" s="6" t="s">
        <v>254</v>
      </c>
      <c r="I812" s="2" t="s">
        <v>218</v>
      </c>
      <c r="J812" s="3">
        <v>120</v>
      </c>
      <c r="K812" s="3">
        <v>144</v>
      </c>
      <c r="L812" s="1374"/>
    </row>
    <row r="813" spans="1:12" s="25" customFormat="1" ht="18.75" hidden="1" customHeight="1" x14ac:dyDescent="0.3">
      <c r="A813" s="5">
        <v>8</v>
      </c>
      <c r="B813" s="6" t="s">
        <v>31</v>
      </c>
      <c r="C813" s="2" t="s">
        <v>5</v>
      </c>
      <c r="D813" s="3">
        <f t="shared" si="7"/>
        <v>11321.800000000001</v>
      </c>
      <c r="E813" s="3">
        <v>88</v>
      </c>
      <c r="F813" s="656"/>
      <c r="G813" s="5">
        <v>8</v>
      </c>
      <c r="H813" s="6" t="s">
        <v>31</v>
      </c>
      <c r="I813" s="2" t="s">
        <v>5</v>
      </c>
      <c r="J813" s="3">
        <v>55</v>
      </c>
      <c r="K813" s="3">
        <v>88</v>
      </c>
      <c r="L813" s="1374"/>
    </row>
    <row r="814" spans="1:12" s="50" customFormat="1" ht="18.75" hidden="1" customHeight="1" x14ac:dyDescent="0.3">
      <c r="A814" s="1400"/>
      <c r="B814" s="1"/>
      <c r="C814" s="1400"/>
      <c r="D814" s="3">
        <f t="shared" si="7"/>
        <v>18295.599999999999</v>
      </c>
      <c r="E814" s="7"/>
      <c r="F814" s="657"/>
      <c r="G814" s="1400"/>
      <c r="H814" s="1"/>
      <c r="I814" s="1400"/>
      <c r="J814" s="7"/>
      <c r="K814" s="7"/>
      <c r="L814" s="1377"/>
    </row>
    <row r="815" spans="1:12" s="25" customFormat="1" ht="18.75" hidden="1" customHeight="1" x14ac:dyDescent="0.3">
      <c r="A815" s="5"/>
      <c r="B815" s="6"/>
      <c r="C815" s="2" t="s">
        <v>128</v>
      </c>
      <c r="D815" s="3">
        <f t="shared" si="7"/>
        <v>29169.800000000003</v>
      </c>
      <c r="E815" s="3">
        <v>919.81</v>
      </c>
      <c r="F815" s="656"/>
      <c r="G815" s="5"/>
      <c r="H815" s="6"/>
      <c r="I815" s="2" t="s">
        <v>128</v>
      </c>
      <c r="J815" s="3">
        <v>1045</v>
      </c>
      <c r="K815" s="3">
        <v>919.81</v>
      </c>
      <c r="L815" s="1374"/>
    </row>
    <row r="816" spans="1:12" s="25" customFormat="1" ht="18.75" hidden="1" customHeight="1" x14ac:dyDescent="0.3">
      <c r="A816" s="5"/>
      <c r="B816" s="6"/>
      <c r="C816" s="2"/>
      <c r="D816" s="3">
        <f t="shared" si="7"/>
        <v>46804</v>
      </c>
      <c r="E816" s="3"/>
      <c r="F816" s="656"/>
      <c r="G816" s="5"/>
      <c r="H816" s="6"/>
      <c r="I816" s="2"/>
      <c r="J816" s="3"/>
      <c r="K816" s="3"/>
      <c r="L816" s="1374"/>
    </row>
    <row r="817" spans="1:12" s="25" customFormat="1" x14ac:dyDescent="0.3">
      <c r="A817" s="5"/>
      <c r="B817" s="6"/>
      <c r="C817" s="2"/>
      <c r="D817" s="3"/>
      <c r="E817" s="3"/>
      <c r="F817" s="678">
        <f>F804-E804</f>
        <v>-82.299999999999955</v>
      </c>
      <c r="G817" s="5"/>
      <c r="H817" s="6"/>
      <c r="I817" s="2"/>
      <c r="J817" s="3"/>
      <c r="K817" s="3"/>
      <c r="L817" s="1374"/>
    </row>
    <row r="818" spans="1:12" s="25" customFormat="1" x14ac:dyDescent="0.3">
      <c r="A818" s="5"/>
      <c r="B818" s="6"/>
      <c r="C818" s="2"/>
      <c r="D818" s="3"/>
      <c r="E818" s="3"/>
      <c r="F818" s="656"/>
      <c r="G818" s="5"/>
      <c r="H818" s="6"/>
      <c r="I818" s="2"/>
      <c r="J818" s="3"/>
      <c r="K818" s="3"/>
      <c r="L818" s="1374"/>
    </row>
    <row r="819" spans="1:12" s="25" customFormat="1" x14ac:dyDescent="0.3">
      <c r="A819" s="28" t="s">
        <v>124</v>
      </c>
      <c r="B819" s="3" t="s">
        <v>259</v>
      </c>
      <c r="C819" s="2" t="s">
        <v>125</v>
      </c>
      <c r="D819" s="3" t="s">
        <v>126</v>
      </c>
      <c r="E819" s="3" t="s">
        <v>127</v>
      </c>
      <c r="F819" s="656"/>
      <c r="G819" s="28" t="s">
        <v>124</v>
      </c>
      <c r="H819" s="3" t="s">
        <v>247</v>
      </c>
      <c r="I819" s="2" t="s">
        <v>125</v>
      </c>
      <c r="J819" s="3" t="s">
        <v>126</v>
      </c>
      <c r="K819" s="3" t="s">
        <v>127</v>
      </c>
      <c r="L819" s="1374"/>
    </row>
    <row r="820" spans="1:12" s="8" customFormat="1" x14ac:dyDescent="0.3">
      <c r="A820" s="5">
        <v>1</v>
      </c>
      <c r="B820" s="6" t="s">
        <v>10</v>
      </c>
      <c r="C820" s="2" t="s">
        <v>9</v>
      </c>
      <c r="D820" s="3">
        <v>70</v>
      </c>
      <c r="E820" s="3">
        <v>122</v>
      </c>
      <c r="F820" s="605">
        <v>122</v>
      </c>
      <c r="G820" s="5">
        <v>1</v>
      </c>
      <c r="H820" s="6" t="s">
        <v>10</v>
      </c>
      <c r="I820" s="2" t="s">
        <v>9</v>
      </c>
      <c r="J820" s="3">
        <v>70</v>
      </c>
      <c r="K820" s="3">
        <v>122</v>
      </c>
      <c r="L820" s="1379"/>
    </row>
    <row r="821" spans="1:12" s="25" customFormat="1" ht="19.5" customHeight="1" x14ac:dyDescent="0.3">
      <c r="A821" s="5">
        <v>2</v>
      </c>
      <c r="B821" s="6" t="s">
        <v>103</v>
      </c>
      <c r="C821" s="2" t="s">
        <v>104</v>
      </c>
      <c r="D821" s="3">
        <v>50</v>
      </c>
      <c r="E821" s="3">
        <v>220</v>
      </c>
      <c r="F821" s="490">
        <v>220</v>
      </c>
      <c r="G821" s="5">
        <v>2</v>
      </c>
      <c r="H821" s="6" t="s">
        <v>103</v>
      </c>
      <c r="I821" s="2" t="s">
        <v>104</v>
      </c>
      <c r="J821" s="3">
        <v>50</v>
      </c>
      <c r="K821" s="3">
        <v>220</v>
      </c>
      <c r="L821" s="1374"/>
    </row>
    <row r="822" spans="1:12" s="50" customFormat="1" x14ac:dyDescent="0.3">
      <c r="A822" s="5">
        <v>3</v>
      </c>
      <c r="B822" s="6" t="s">
        <v>260</v>
      </c>
      <c r="C822" s="2" t="s">
        <v>17</v>
      </c>
      <c r="D822" s="3">
        <v>20</v>
      </c>
      <c r="E822" s="3">
        <v>182.25</v>
      </c>
      <c r="F822" s="605">
        <v>188.25</v>
      </c>
      <c r="G822" s="5">
        <v>3</v>
      </c>
      <c r="H822" s="6" t="s">
        <v>260</v>
      </c>
      <c r="I822" s="2" t="s">
        <v>44</v>
      </c>
      <c r="J822" s="3">
        <v>25</v>
      </c>
      <c r="K822" s="3">
        <v>218.7</v>
      </c>
      <c r="L822" s="1377"/>
    </row>
    <row r="823" spans="1:12" s="50" customFormat="1" x14ac:dyDescent="0.3">
      <c r="A823" s="5">
        <v>4</v>
      </c>
      <c r="B823" s="6" t="s">
        <v>346</v>
      </c>
      <c r="C823" s="2" t="s">
        <v>14</v>
      </c>
      <c r="D823" s="3">
        <v>32</v>
      </c>
      <c r="E823" s="3">
        <v>6</v>
      </c>
      <c r="F823" s="605">
        <v>110</v>
      </c>
      <c r="G823" s="5">
        <v>4</v>
      </c>
      <c r="H823" s="6" t="s">
        <v>346</v>
      </c>
      <c r="I823" s="2" t="s">
        <v>14</v>
      </c>
      <c r="J823" s="3">
        <v>32</v>
      </c>
      <c r="K823" s="3">
        <v>6</v>
      </c>
      <c r="L823" s="1379"/>
    </row>
    <row r="824" spans="1:12" s="25" customFormat="1" ht="19.5" customHeight="1" x14ac:dyDescent="0.3">
      <c r="A824" s="5">
        <v>5</v>
      </c>
      <c r="B824" s="6" t="s">
        <v>491</v>
      </c>
      <c r="C824" s="2" t="s">
        <v>2</v>
      </c>
      <c r="D824" s="3">
        <v>30</v>
      </c>
      <c r="E824" s="3">
        <v>110</v>
      </c>
      <c r="F824" s="656">
        <v>197.6</v>
      </c>
      <c r="G824" s="5">
        <v>5</v>
      </c>
      <c r="H824" s="6" t="s">
        <v>491</v>
      </c>
      <c r="I824" s="2" t="s">
        <v>2</v>
      </c>
      <c r="J824" s="3">
        <v>30</v>
      </c>
      <c r="K824" s="3">
        <v>110</v>
      </c>
      <c r="L824" s="1374"/>
    </row>
    <row r="825" spans="1:12" s="50" customFormat="1" x14ac:dyDescent="0.3">
      <c r="A825" s="5">
        <v>6</v>
      </c>
      <c r="B825" s="6" t="s">
        <v>107</v>
      </c>
      <c r="C825" s="2" t="s">
        <v>414</v>
      </c>
      <c r="D825" s="3">
        <v>6.8</v>
      </c>
      <c r="E825" s="3">
        <v>186.4</v>
      </c>
      <c r="F825" s="605">
        <v>21.5</v>
      </c>
      <c r="G825" s="5">
        <v>6</v>
      </c>
      <c r="H825" s="6" t="s">
        <v>107</v>
      </c>
      <c r="I825" s="2" t="s">
        <v>414</v>
      </c>
      <c r="J825" s="3">
        <v>6.8</v>
      </c>
      <c r="K825" s="3">
        <v>186.4</v>
      </c>
      <c r="L825" s="1379"/>
    </row>
    <row r="826" spans="1:12" s="25" customFormat="1" ht="19.5" customHeight="1" x14ac:dyDescent="0.3">
      <c r="A826" s="5">
        <v>7</v>
      </c>
      <c r="B826" s="6" t="s">
        <v>108</v>
      </c>
      <c r="C826" s="2" t="s">
        <v>65</v>
      </c>
      <c r="D826" s="3">
        <v>1.2</v>
      </c>
      <c r="E826" s="3">
        <v>21.5</v>
      </c>
      <c r="F826" s="656"/>
      <c r="G826" s="5">
        <v>7</v>
      </c>
      <c r="H826" s="6" t="s">
        <v>108</v>
      </c>
      <c r="I826" s="2" t="s">
        <v>65</v>
      </c>
      <c r="J826" s="3">
        <v>1.2</v>
      </c>
      <c r="K826" s="3">
        <v>21.5</v>
      </c>
      <c r="L826" s="1374"/>
    </row>
    <row r="827" spans="1:12" s="25" customFormat="1" x14ac:dyDescent="0.3">
      <c r="A827" s="1400"/>
      <c r="B827" s="6"/>
      <c r="C827" s="2"/>
      <c r="D827" s="3"/>
      <c r="E827" s="3"/>
      <c r="F827" s="656"/>
      <c r="G827" s="1400"/>
      <c r="H827" s="6"/>
      <c r="I827" s="2"/>
      <c r="J827" s="3"/>
      <c r="K827" s="3"/>
      <c r="L827" s="1374"/>
    </row>
    <row r="828" spans="1:12" s="25" customFormat="1" x14ac:dyDescent="0.3">
      <c r="A828" s="1400"/>
      <c r="B828" s="6"/>
      <c r="C828" s="2"/>
      <c r="D828" s="3"/>
      <c r="E828" s="3"/>
      <c r="F828" s="656"/>
      <c r="G828" s="1400"/>
      <c r="H828" s="6"/>
      <c r="I828" s="2"/>
      <c r="J828" s="3"/>
      <c r="K828" s="3"/>
      <c r="L828" s="1374"/>
    </row>
    <row r="829" spans="1:12" s="50" customFormat="1" x14ac:dyDescent="0.3">
      <c r="A829" s="5"/>
      <c r="B829" s="6"/>
      <c r="C829" s="2"/>
      <c r="D829" s="3"/>
      <c r="E829" s="3"/>
      <c r="F829" s="657"/>
      <c r="G829" s="5"/>
      <c r="H829" s="6"/>
      <c r="I829" s="2"/>
      <c r="J829" s="3"/>
      <c r="K829" s="3"/>
      <c r="L829" s="1377"/>
    </row>
    <row r="830" spans="1:12" s="25" customFormat="1" x14ac:dyDescent="0.3">
      <c r="A830" s="1400"/>
      <c r="B830" s="6"/>
      <c r="C830" s="2" t="s">
        <v>128</v>
      </c>
      <c r="D830" s="3">
        <f>SUM(D820:D829)</f>
        <v>210</v>
      </c>
      <c r="E830" s="3">
        <f>SUM(E820:E829)</f>
        <v>848.15</v>
      </c>
      <c r="F830" s="658">
        <v>822.5</v>
      </c>
      <c r="G830" s="1400"/>
      <c r="H830" s="6"/>
      <c r="I830" s="2" t="s">
        <v>128</v>
      </c>
      <c r="J830" s="3">
        <f>SUM(J820:J829)</f>
        <v>215</v>
      </c>
      <c r="K830" s="3">
        <f>SUM(K820:K829)</f>
        <v>884.6</v>
      </c>
      <c r="L830" s="1374"/>
    </row>
    <row r="831" spans="1:12" s="25" customFormat="1" x14ac:dyDescent="0.3">
      <c r="A831" s="5"/>
      <c r="B831" s="6"/>
      <c r="C831" s="2"/>
      <c r="D831" s="3"/>
      <c r="E831" s="3"/>
      <c r="F831" s="678">
        <f>F830-E830</f>
        <v>-25.649999999999977</v>
      </c>
      <c r="G831" s="5"/>
      <c r="H831" s="6"/>
      <c r="I831" s="2"/>
      <c r="J831" s="3"/>
      <c r="K831" s="3"/>
      <c r="L831" s="1374"/>
    </row>
    <row r="832" spans="1:12" s="25" customFormat="1" x14ac:dyDescent="0.3">
      <c r="A832" s="5"/>
      <c r="B832" s="6"/>
      <c r="C832" s="2"/>
      <c r="D832" s="3"/>
      <c r="E832" s="3"/>
      <c r="F832" s="656"/>
      <c r="G832" s="5"/>
      <c r="H832" s="6"/>
      <c r="I832" s="2"/>
      <c r="J832" s="3"/>
      <c r="K832" s="3"/>
      <c r="L832" s="1374"/>
    </row>
    <row r="833" spans="1:12" s="25" customFormat="1" x14ac:dyDescent="0.3">
      <c r="A833" s="1400"/>
      <c r="B833" s="6"/>
      <c r="C833" s="2" t="s">
        <v>136</v>
      </c>
      <c r="D833" s="3">
        <f>+D830+D805</f>
        <v>423.8</v>
      </c>
      <c r="E833" s="3">
        <f>+E830+E805</f>
        <v>848.15</v>
      </c>
      <c r="F833" s="659"/>
      <c r="G833" s="3"/>
      <c r="H833" s="3"/>
      <c r="I833" s="3" t="s">
        <v>136</v>
      </c>
      <c r="J833" s="3">
        <f>+J830+J805</f>
        <v>215</v>
      </c>
      <c r="K833" s="3">
        <f>+K830+K805</f>
        <v>884.6</v>
      </c>
      <c r="L833" s="1374"/>
    </row>
    <row r="834" spans="1:12" s="25" customFormat="1" x14ac:dyDescent="0.3">
      <c r="A834" s="1405"/>
      <c r="B834" s="36"/>
      <c r="C834" s="462"/>
      <c r="D834" s="463"/>
      <c r="E834" s="463"/>
      <c r="F834" s="659"/>
      <c r="G834" s="1410"/>
      <c r="H834" s="463"/>
      <c r="I834" s="463"/>
      <c r="J834" s="463"/>
      <c r="K834" s="463"/>
      <c r="L834" s="1374"/>
    </row>
    <row r="835" spans="1:12" s="25" customFormat="1" x14ac:dyDescent="0.3">
      <c r="A835" s="1405"/>
      <c r="B835" s="461"/>
      <c r="C835" s="461"/>
      <c r="D835" s="461"/>
      <c r="E835" s="660"/>
      <c r="F835" s="660"/>
      <c r="G835" s="1413"/>
      <c r="H835" s="660"/>
      <c r="I835" s="463"/>
      <c r="J835" s="463"/>
      <c r="K835" s="463"/>
      <c r="L835" s="1374"/>
    </row>
    <row r="836" spans="1:12" s="25" customFormat="1" x14ac:dyDescent="0.3">
      <c r="A836" s="1405"/>
      <c r="B836" s="36"/>
      <c r="C836" s="462"/>
      <c r="D836" s="463"/>
      <c r="E836" s="463"/>
      <c r="F836" s="659"/>
      <c r="G836" s="1413"/>
      <c r="H836" s="463"/>
      <c r="I836" s="463"/>
      <c r="J836" s="463"/>
      <c r="K836" s="463"/>
      <c r="L836" s="1374"/>
    </row>
    <row r="837" spans="1:12" s="25" customFormat="1" ht="18.75" customHeight="1" x14ac:dyDescent="0.3">
      <c r="A837" s="1403"/>
      <c r="B837" s="37" t="s">
        <v>130</v>
      </c>
      <c r="D837" s="94" t="s">
        <v>131</v>
      </c>
      <c r="E837" s="20"/>
      <c r="F837" s="606"/>
      <c r="G837" s="1403"/>
      <c r="H837" s="37" t="s">
        <v>130</v>
      </c>
      <c r="J837" s="94" t="s">
        <v>131</v>
      </c>
      <c r="K837" s="20"/>
      <c r="L837" s="1374"/>
    </row>
    <row r="838" spans="1:12" s="25" customFormat="1" ht="51.75" customHeight="1" x14ac:dyDescent="0.3">
      <c r="A838" s="1403"/>
      <c r="B838" s="38" t="s">
        <v>132</v>
      </c>
      <c r="D838" s="38" t="s">
        <v>140</v>
      </c>
      <c r="E838" s="39"/>
      <c r="F838" s="606"/>
      <c r="G838" s="1403"/>
      <c r="H838" s="38" t="s">
        <v>139</v>
      </c>
      <c r="J838" s="38" t="s">
        <v>140</v>
      </c>
      <c r="K838" s="39"/>
      <c r="L838" s="1374"/>
    </row>
    <row r="839" spans="1:12" s="25" customFormat="1" ht="23.25" customHeight="1" x14ac:dyDescent="0.3">
      <c r="A839" s="1403"/>
      <c r="B839" s="38"/>
      <c r="D839" s="38"/>
      <c r="E839" s="39"/>
      <c r="F839" s="606"/>
      <c r="G839" s="1403"/>
      <c r="H839" s="38"/>
      <c r="J839" s="38"/>
      <c r="K839" s="39"/>
      <c r="L839" s="1374"/>
    </row>
    <row r="840" spans="1:12" s="25" customFormat="1" ht="18.75" customHeight="1" x14ac:dyDescent="0.3">
      <c r="A840" s="1416"/>
      <c r="B840" s="208"/>
      <c r="C840" s="208"/>
      <c r="D840" s="208"/>
      <c r="E840" s="208"/>
      <c r="F840" s="861"/>
      <c r="G840" s="1416"/>
      <c r="H840" s="208"/>
      <c r="I840" s="208"/>
      <c r="J840" s="208"/>
      <c r="K840" s="208"/>
      <c r="L840" s="1374"/>
    </row>
    <row r="841" spans="1:12" s="21" customFormat="1" x14ac:dyDescent="0.3">
      <c r="A841" s="1403"/>
      <c r="B841" s="20"/>
      <c r="C841" s="20"/>
      <c r="D841" s="20"/>
      <c r="E841" s="20"/>
      <c r="F841" s="656"/>
      <c r="G841" s="1403"/>
      <c r="H841" s="20"/>
      <c r="I841" s="20"/>
      <c r="J841" s="20"/>
      <c r="K841" s="20"/>
      <c r="L841" s="1373"/>
    </row>
    <row r="842" spans="1:12" s="25" customFormat="1" ht="18.75" customHeight="1" x14ac:dyDescent="0.3">
      <c r="A842" s="1403"/>
      <c r="B842" s="22" t="s">
        <v>115</v>
      </c>
      <c r="C842" s="20"/>
      <c r="D842" s="20"/>
      <c r="E842" s="20"/>
      <c r="F842" s="656"/>
      <c r="G842" s="1403"/>
      <c r="H842" s="22" t="s">
        <v>115</v>
      </c>
      <c r="I842" s="20"/>
      <c r="J842" s="20"/>
      <c r="K842" s="20"/>
      <c r="L842" s="1374"/>
    </row>
    <row r="843" spans="1:12" s="25" customFormat="1" ht="18.75" customHeight="1" x14ac:dyDescent="0.3">
      <c r="A843" s="1403"/>
      <c r="B843" s="22" t="s">
        <v>137</v>
      </c>
      <c r="C843" s="20"/>
      <c r="D843" s="20"/>
      <c r="E843" s="20"/>
      <c r="F843" s="606"/>
      <c r="G843" s="1403"/>
      <c r="H843" s="22" t="s">
        <v>138</v>
      </c>
      <c r="I843" s="20"/>
      <c r="J843" s="20"/>
      <c r="K843" s="20"/>
      <c r="L843" s="1374"/>
    </row>
    <row r="844" spans="1:12" s="25" customFormat="1" ht="18.75" customHeight="1" x14ac:dyDescent="0.3">
      <c r="A844" s="1403"/>
      <c r="B844" s="20"/>
      <c r="C844" s="20"/>
      <c r="D844" s="20"/>
      <c r="E844" s="20"/>
      <c r="F844" s="606"/>
      <c r="G844" s="1403"/>
      <c r="H844" s="20"/>
      <c r="I844" s="20"/>
      <c r="J844" s="20"/>
      <c r="K844" s="20"/>
      <c r="L844" s="1374"/>
    </row>
    <row r="845" spans="1:12" s="25" customFormat="1" ht="18.75" customHeight="1" x14ac:dyDescent="0.3">
      <c r="A845" s="1403"/>
      <c r="B845" s="20"/>
      <c r="C845" s="20"/>
      <c r="E845" s="603" t="s">
        <v>116</v>
      </c>
      <c r="F845" s="606"/>
      <c r="G845" s="1403"/>
      <c r="H845" s="20"/>
      <c r="I845" s="20"/>
      <c r="K845" s="603" t="s">
        <v>116</v>
      </c>
      <c r="L845" s="1374"/>
    </row>
    <row r="846" spans="1:12" s="25" customFormat="1" ht="18.75" customHeight="1" x14ac:dyDescent="0.3">
      <c r="A846" s="1403"/>
      <c r="B846" s="20"/>
      <c r="C846" s="20"/>
      <c r="E846" s="603" t="s">
        <v>134</v>
      </c>
      <c r="F846" s="606"/>
      <c r="G846" s="1403"/>
      <c r="H846" s="20"/>
      <c r="I846" s="20"/>
      <c r="K846" s="603" t="s">
        <v>134</v>
      </c>
      <c r="L846" s="1374"/>
    </row>
    <row r="847" spans="1:12" s="25" customFormat="1" ht="18.75" customHeight="1" x14ac:dyDescent="0.3">
      <c r="A847" s="1403"/>
      <c r="B847" s="20"/>
      <c r="C847" s="20"/>
      <c r="E847" s="603" t="s">
        <v>117</v>
      </c>
      <c r="F847" s="606"/>
      <c r="G847" s="1403"/>
      <c r="H847" s="20"/>
      <c r="I847" s="20"/>
      <c r="K847" s="603" t="s">
        <v>117</v>
      </c>
      <c r="L847" s="1374"/>
    </row>
    <row r="848" spans="1:12" s="25" customFormat="1" ht="18.75" customHeight="1" x14ac:dyDescent="0.3">
      <c r="A848" s="1403"/>
      <c r="B848" s="20"/>
      <c r="C848" s="20"/>
      <c r="E848" s="603" t="s">
        <v>417</v>
      </c>
      <c r="F848" s="606"/>
      <c r="G848" s="1403"/>
      <c r="H848" s="20"/>
      <c r="I848" s="20"/>
      <c r="K848" s="603" t="s">
        <v>417</v>
      </c>
      <c r="L848" s="1374"/>
    </row>
    <row r="849" spans="1:12" s="25" customFormat="1" ht="18.75" customHeight="1" x14ac:dyDescent="0.3">
      <c r="A849" s="1403"/>
      <c r="B849" s="20"/>
      <c r="C849" s="20"/>
      <c r="D849" s="20"/>
      <c r="E849" s="20"/>
      <c r="F849" s="656"/>
      <c r="G849" s="1403"/>
      <c r="H849" s="20"/>
      <c r="I849" s="20"/>
      <c r="J849" s="20"/>
      <c r="K849" s="20"/>
      <c r="L849" s="1374"/>
    </row>
    <row r="850" spans="1:12" s="25" customFormat="1" ht="18.75" customHeight="1" x14ac:dyDescent="0.3">
      <c r="A850" s="1403"/>
      <c r="B850" s="20"/>
      <c r="C850" s="20"/>
      <c r="D850" s="20"/>
      <c r="E850" s="20"/>
      <c r="F850" s="656"/>
      <c r="G850" s="1403"/>
      <c r="H850" s="20"/>
      <c r="I850" s="20"/>
      <c r="J850" s="20"/>
      <c r="K850" s="20"/>
      <c r="L850" s="1374"/>
    </row>
    <row r="851" spans="1:12" s="25" customFormat="1" ht="18.75" customHeight="1" x14ac:dyDescent="0.3">
      <c r="A851" s="1403"/>
      <c r="B851" s="20"/>
      <c r="C851" s="20"/>
      <c r="D851" s="20"/>
      <c r="E851" s="20"/>
      <c r="F851" s="656"/>
      <c r="G851" s="1403"/>
      <c r="H851" s="20"/>
      <c r="I851" s="20"/>
      <c r="J851" s="20"/>
      <c r="K851" s="20"/>
      <c r="L851" s="1374"/>
    </row>
    <row r="852" spans="1:12" s="25" customFormat="1" ht="18.75" customHeight="1" x14ac:dyDescent="0.3">
      <c r="A852" s="1403"/>
      <c r="B852" s="1612" t="s">
        <v>119</v>
      </c>
      <c r="C852" s="1612"/>
      <c r="D852" s="1612"/>
      <c r="E852" s="26"/>
      <c r="F852" s="606"/>
      <c r="G852" s="1403"/>
      <c r="H852" s="1612" t="s">
        <v>119</v>
      </c>
      <c r="I852" s="1612"/>
      <c r="J852" s="1612"/>
      <c r="K852" s="26"/>
      <c r="L852" s="1374"/>
    </row>
    <row r="853" spans="1:12" s="25" customFormat="1" ht="18.75" customHeight="1" x14ac:dyDescent="0.3">
      <c r="A853" s="1403"/>
      <c r="B853" s="1610">
        <v>45622</v>
      </c>
      <c r="C853" s="1610"/>
      <c r="D853" s="1610"/>
      <c r="E853" s="27"/>
      <c r="F853" s="606"/>
      <c r="G853" s="1403"/>
      <c r="H853" s="1610">
        <f>B853</f>
        <v>45622</v>
      </c>
      <c r="I853" s="1610"/>
      <c r="J853" s="1610"/>
      <c r="K853" s="27"/>
      <c r="L853" s="1374"/>
    </row>
    <row r="854" spans="1:12" s="25" customFormat="1" ht="18.75" customHeight="1" x14ac:dyDescent="0.3">
      <c r="A854" s="1403"/>
      <c r="B854" s="20"/>
      <c r="C854" s="20"/>
      <c r="D854" s="20"/>
      <c r="E854" s="27"/>
      <c r="F854" s="606"/>
      <c r="G854" s="1403"/>
      <c r="H854" s="20"/>
      <c r="I854" s="20"/>
      <c r="J854" s="20"/>
      <c r="K854" s="27"/>
      <c r="L854" s="1374"/>
    </row>
    <row r="855" spans="1:12" s="25" customFormat="1" ht="18.75" customHeight="1" x14ac:dyDescent="0.3">
      <c r="A855" s="1403"/>
      <c r="B855" s="1401"/>
      <c r="C855" s="20"/>
      <c r="D855" s="20"/>
      <c r="E855" s="27"/>
      <c r="F855" s="606"/>
      <c r="G855" s="1403"/>
      <c r="H855" s="1401"/>
      <c r="I855" s="20"/>
      <c r="J855" s="20"/>
      <c r="K855" s="27"/>
      <c r="L855" s="1374"/>
    </row>
    <row r="856" spans="1:12" s="25" customFormat="1" ht="18.75" customHeight="1" x14ac:dyDescent="0.3">
      <c r="A856" s="28" t="s">
        <v>120</v>
      </c>
      <c r="B856" s="29" t="s">
        <v>121</v>
      </c>
      <c r="C856" s="1611" t="s">
        <v>122</v>
      </c>
      <c r="D856" s="1611"/>
      <c r="E856" s="1611"/>
      <c r="F856" s="606"/>
      <c r="G856" s="28" t="s">
        <v>120</v>
      </c>
      <c r="H856" s="29" t="s">
        <v>121</v>
      </c>
      <c r="I856" s="1611" t="s">
        <v>123</v>
      </c>
      <c r="J856" s="1611"/>
      <c r="K856" s="1611"/>
      <c r="L856" s="1374"/>
    </row>
    <row r="857" spans="1:12" s="25" customFormat="1" ht="18.75" customHeight="1" x14ac:dyDescent="0.3">
      <c r="A857" s="28" t="s">
        <v>124</v>
      </c>
      <c r="B857" s="28" t="s">
        <v>265</v>
      </c>
      <c r="C857" s="29" t="s">
        <v>125</v>
      </c>
      <c r="D857" s="1400" t="s">
        <v>126</v>
      </c>
      <c r="E857" s="1400" t="s">
        <v>127</v>
      </c>
      <c r="F857" s="606"/>
      <c r="G857" s="28" t="s">
        <v>124</v>
      </c>
      <c r="H857" s="28" t="s">
        <v>265</v>
      </c>
      <c r="I857" s="29" t="s">
        <v>125</v>
      </c>
      <c r="J857" s="1400" t="s">
        <v>126</v>
      </c>
      <c r="K857" s="1400" t="s">
        <v>127</v>
      </c>
      <c r="L857" s="1374"/>
    </row>
    <row r="858" spans="1:12" s="50" customFormat="1" ht="18.75" customHeight="1" x14ac:dyDescent="0.3">
      <c r="A858" s="5">
        <v>1</v>
      </c>
      <c r="B858" s="6" t="s">
        <v>30</v>
      </c>
      <c r="C858" s="2" t="s">
        <v>28</v>
      </c>
      <c r="D858" s="3">
        <v>65</v>
      </c>
      <c r="E858" s="3">
        <v>222</v>
      </c>
      <c r="F858" s="606"/>
      <c r="G858" s="5">
        <v>1</v>
      </c>
      <c r="H858" s="6" t="s">
        <v>30</v>
      </c>
      <c r="I858" s="2" t="s">
        <v>7</v>
      </c>
      <c r="J858" s="3">
        <v>85</v>
      </c>
      <c r="K858" s="3">
        <v>333</v>
      </c>
      <c r="L858" s="1379">
        <v>45587</v>
      </c>
    </row>
    <row r="859" spans="1:12" s="50" customFormat="1" x14ac:dyDescent="0.3">
      <c r="A859" s="5">
        <v>2</v>
      </c>
      <c r="B859" s="6" t="s">
        <v>61</v>
      </c>
      <c r="C859" s="2" t="s">
        <v>17</v>
      </c>
      <c r="D859" s="3">
        <v>30</v>
      </c>
      <c r="E859" s="3">
        <v>228.14999999999998</v>
      </c>
      <c r="F859" s="606">
        <v>28</v>
      </c>
      <c r="G859" s="5">
        <v>2</v>
      </c>
      <c r="H859" s="6" t="s">
        <v>61</v>
      </c>
      <c r="I859" s="2" t="s">
        <v>44</v>
      </c>
      <c r="J859" s="3">
        <v>35</v>
      </c>
      <c r="K859" s="3">
        <v>273.77999999999997</v>
      </c>
      <c r="L859" s="1379"/>
    </row>
    <row r="860" spans="1:12" s="25" customFormat="1" x14ac:dyDescent="0.3">
      <c r="A860" s="5">
        <v>3</v>
      </c>
      <c r="B860" s="6" t="s">
        <v>114</v>
      </c>
      <c r="C860" s="2" t="s">
        <v>2</v>
      </c>
      <c r="D860" s="3">
        <v>6</v>
      </c>
      <c r="E860" s="3">
        <v>28</v>
      </c>
      <c r="F860" s="605"/>
      <c r="G860" s="5">
        <v>3</v>
      </c>
      <c r="H860" s="6" t="s">
        <v>114</v>
      </c>
      <c r="I860" s="2" t="s">
        <v>2</v>
      </c>
      <c r="J860" s="3">
        <v>6</v>
      </c>
      <c r="K860" s="3">
        <v>28</v>
      </c>
      <c r="L860" s="1374"/>
    </row>
    <row r="861" spans="1:12" s="25" customFormat="1" x14ac:dyDescent="0.3">
      <c r="A861" s="5">
        <v>4</v>
      </c>
      <c r="B861" s="6" t="s">
        <v>107</v>
      </c>
      <c r="C861" s="2" t="s">
        <v>14</v>
      </c>
      <c r="D861" s="3">
        <v>3.4</v>
      </c>
      <c r="E861" s="3">
        <v>93.2</v>
      </c>
      <c r="F861" s="606"/>
      <c r="G861" s="5">
        <v>4</v>
      </c>
      <c r="H861" s="6" t="s">
        <v>107</v>
      </c>
      <c r="I861" s="2" t="s">
        <v>14</v>
      </c>
      <c r="J861" s="3">
        <v>3.4</v>
      </c>
      <c r="K861" s="3">
        <v>93.2</v>
      </c>
      <c r="L861" s="1374"/>
    </row>
    <row r="862" spans="1:12" s="25" customFormat="1" x14ac:dyDescent="0.3">
      <c r="A862" s="5">
        <v>5</v>
      </c>
      <c r="B862" s="6" t="s">
        <v>93</v>
      </c>
      <c r="C862" s="2" t="s">
        <v>2</v>
      </c>
      <c r="D862" s="3">
        <v>60</v>
      </c>
      <c r="E862" s="3">
        <v>92</v>
      </c>
      <c r="F862" s="605"/>
      <c r="G862" s="5">
        <v>5</v>
      </c>
      <c r="H862" s="6" t="s">
        <v>93</v>
      </c>
      <c r="I862" s="2" t="s">
        <v>2</v>
      </c>
      <c r="J862" s="3">
        <v>60</v>
      </c>
      <c r="K862" s="3">
        <v>92</v>
      </c>
      <c r="L862" s="788"/>
    </row>
    <row r="863" spans="1:12" s="25" customFormat="1" x14ac:dyDescent="0.3">
      <c r="A863" s="5">
        <v>6</v>
      </c>
      <c r="B863" s="6" t="s">
        <v>262</v>
      </c>
      <c r="C863" s="2" t="s">
        <v>5</v>
      </c>
      <c r="D863" s="3">
        <v>58</v>
      </c>
      <c r="E863" s="3">
        <v>168</v>
      </c>
      <c r="F863" s="605"/>
      <c r="G863" s="5">
        <v>6</v>
      </c>
      <c r="H863" s="6" t="s">
        <v>262</v>
      </c>
      <c r="I863" s="2" t="s">
        <v>5</v>
      </c>
      <c r="J863" s="3">
        <v>58</v>
      </c>
      <c r="K863" s="3">
        <v>168</v>
      </c>
      <c r="L863" s="788" t="s">
        <v>473</v>
      </c>
    </row>
    <row r="864" spans="1:12" s="25" customFormat="1" ht="19.5" customHeight="1" x14ac:dyDescent="0.3">
      <c r="A864" s="1400"/>
      <c r="B864" s="6"/>
      <c r="C864" s="2"/>
      <c r="D864" s="3"/>
      <c r="E864" s="3"/>
      <c r="F864" s="605"/>
      <c r="G864" s="1400"/>
      <c r="H864" s="6"/>
      <c r="I864" s="2"/>
      <c r="J864" s="3"/>
      <c r="K864" s="3"/>
      <c r="L864" s="1374"/>
    </row>
    <row r="865" spans="1:12" s="25" customFormat="1" x14ac:dyDescent="0.3">
      <c r="A865" s="5"/>
      <c r="B865" s="6"/>
      <c r="C865" s="2"/>
      <c r="D865" s="3"/>
      <c r="E865" s="3"/>
      <c r="F865" s="656"/>
      <c r="G865" s="5"/>
      <c r="H865" s="6"/>
      <c r="I865" s="2"/>
      <c r="J865" s="3"/>
      <c r="K865" s="3"/>
      <c r="L865" s="1374"/>
    </row>
    <row r="866" spans="1:12" s="25" customFormat="1" x14ac:dyDescent="0.3">
      <c r="A866" s="5"/>
      <c r="B866" s="6"/>
      <c r="C866" s="2" t="s">
        <v>128</v>
      </c>
      <c r="D866" s="3">
        <f>SUM(D858:D864)</f>
        <v>222.4</v>
      </c>
      <c r="E866" s="3">
        <f>SUM(E858:E864)</f>
        <v>831.35</v>
      </c>
      <c r="F866" s="658">
        <v>587.5</v>
      </c>
      <c r="G866" s="5"/>
      <c r="H866" s="6"/>
      <c r="I866" s="2" t="s">
        <v>128</v>
      </c>
      <c r="J866" s="3">
        <f>SUM(J858:J864)</f>
        <v>247.4</v>
      </c>
      <c r="K866" s="3">
        <f>SUM(K858:K864)</f>
        <v>987.98</v>
      </c>
      <c r="L866" s="1374"/>
    </row>
    <row r="867" spans="1:12" s="25" customFormat="1" ht="18.75" hidden="1" customHeight="1" x14ac:dyDescent="0.3">
      <c r="A867" s="5"/>
      <c r="B867" s="6"/>
      <c r="C867" s="2"/>
      <c r="D867" s="3">
        <f>SUM(D859:D865)</f>
        <v>157.4</v>
      </c>
      <c r="E867" s="3"/>
      <c r="F867" s="656"/>
      <c r="G867" s="5"/>
      <c r="H867" s="6"/>
      <c r="I867" s="2"/>
      <c r="J867" s="3"/>
      <c r="K867" s="3"/>
      <c r="L867" s="1374"/>
    </row>
    <row r="868" spans="1:12" s="25" customFormat="1" ht="18.75" hidden="1" customHeight="1" x14ac:dyDescent="0.3">
      <c r="A868" s="5">
        <v>1</v>
      </c>
      <c r="B868" s="6" t="s">
        <v>1</v>
      </c>
      <c r="C868" s="2" t="s">
        <v>5</v>
      </c>
      <c r="D868" s="3">
        <f>SUM(D861:D866)</f>
        <v>343.8</v>
      </c>
      <c r="E868" s="3">
        <v>86</v>
      </c>
      <c r="F868" s="656"/>
      <c r="G868" s="5">
        <v>1</v>
      </c>
      <c r="H868" s="6" t="s">
        <v>1</v>
      </c>
      <c r="I868" s="2" t="s">
        <v>5</v>
      </c>
      <c r="J868" s="3">
        <v>200</v>
      </c>
      <c r="K868" s="3">
        <v>86</v>
      </c>
      <c r="L868" s="1374"/>
    </row>
    <row r="869" spans="1:12" s="25" customFormat="1" ht="18.75" hidden="1" customHeight="1" x14ac:dyDescent="0.3">
      <c r="A869" s="5">
        <v>2</v>
      </c>
      <c r="B869" s="6" t="s">
        <v>238</v>
      </c>
      <c r="C869" s="2" t="s">
        <v>251</v>
      </c>
      <c r="D869" s="3">
        <f t="shared" ref="D869:D878" si="8">SUM(D861:D867)</f>
        <v>501.20000000000005</v>
      </c>
      <c r="E869" s="3">
        <v>114</v>
      </c>
      <c r="F869" s="656"/>
      <c r="G869" s="5">
        <v>2</v>
      </c>
      <c r="H869" s="6" t="s">
        <v>238</v>
      </c>
      <c r="I869" s="2" t="s">
        <v>251</v>
      </c>
      <c r="J869" s="3">
        <v>225</v>
      </c>
      <c r="K869" s="3">
        <v>114</v>
      </c>
      <c r="L869" s="1374"/>
    </row>
    <row r="870" spans="1:12" s="25" customFormat="1" ht="18.75" hidden="1" customHeight="1" x14ac:dyDescent="0.3">
      <c r="A870" s="5">
        <v>3</v>
      </c>
      <c r="B870" s="6" t="s">
        <v>93</v>
      </c>
      <c r="C870" s="2" t="s">
        <v>5</v>
      </c>
      <c r="D870" s="3">
        <f t="shared" si="8"/>
        <v>841.59999999999991</v>
      </c>
      <c r="E870" s="3">
        <v>94.25</v>
      </c>
      <c r="F870" s="656"/>
      <c r="G870" s="5">
        <v>3</v>
      </c>
      <c r="H870" s="6" t="s">
        <v>93</v>
      </c>
      <c r="I870" s="2" t="s">
        <v>5</v>
      </c>
      <c r="J870" s="3">
        <v>135</v>
      </c>
      <c r="K870" s="3">
        <v>94.25</v>
      </c>
      <c r="L870" s="1374"/>
    </row>
    <row r="871" spans="1:12" s="25" customFormat="1" ht="18.75" hidden="1" customHeight="1" x14ac:dyDescent="0.3">
      <c r="A871" s="5">
        <v>4</v>
      </c>
      <c r="B871" s="6" t="s">
        <v>253</v>
      </c>
      <c r="C871" s="2" t="s">
        <v>218</v>
      </c>
      <c r="D871" s="3">
        <f t="shared" si="8"/>
        <v>1282.8</v>
      </c>
      <c r="E871" s="3">
        <v>146.4</v>
      </c>
      <c r="F871" s="656"/>
      <c r="G871" s="5">
        <v>4</v>
      </c>
      <c r="H871" s="6" t="s">
        <v>253</v>
      </c>
      <c r="I871" s="2" t="s">
        <v>218</v>
      </c>
      <c r="J871" s="3">
        <v>125</v>
      </c>
      <c r="K871" s="3">
        <v>146.4</v>
      </c>
      <c r="L871" s="1374"/>
    </row>
    <row r="872" spans="1:12" s="25" customFormat="1" ht="18.75" hidden="1" customHeight="1" x14ac:dyDescent="0.3">
      <c r="A872" s="5">
        <v>5</v>
      </c>
      <c r="B872" s="6" t="s">
        <v>255</v>
      </c>
      <c r="C872" s="2" t="s">
        <v>218</v>
      </c>
      <c r="D872" s="3">
        <f t="shared" si="8"/>
        <v>2066.4</v>
      </c>
      <c r="E872" s="3">
        <v>105.16</v>
      </c>
      <c r="F872" s="656"/>
      <c r="G872" s="5">
        <v>5</v>
      </c>
      <c r="H872" s="6" t="s">
        <v>255</v>
      </c>
      <c r="I872" s="2" t="s">
        <v>218</v>
      </c>
      <c r="J872" s="3">
        <v>80</v>
      </c>
      <c r="K872" s="3">
        <v>105.16</v>
      </c>
      <c r="L872" s="1374"/>
    </row>
    <row r="873" spans="1:12" s="25" customFormat="1" ht="18.75" hidden="1" customHeight="1" x14ac:dyDescent="0.3">
      <c r="A873" s="5">
        <v>6</v>
      </c>
      <c r="B873" s="6" t="s">
        <v>252</v>
      </c>
      <c r="C873" s="2" t="s">
        <v>251</v>
      </c>
      <c r="D873" s="3">
        <f t="shared" si="8"/>
        <v>3349.2</v>
      </c>
      <c r="E873" s="3">
        <v>142</v>
      </c>
      <c r="F873" s="656"/>
      <c r="G873" s="5">
        <v>6</v>
      </c>
      <c r="H873" s="6" t="s">
        <v>252</v>
      </c>
      <c r="I873" s="2" t="s">
        <v>251</v>
      </c>
      <c r="J873" s="3">
        <v>105</v>
      </c>
      <c r="K873" s="3">
        <v>142</v>
      </c>
      <c r="L873" s="1374"/>
    </row>
    <row r="874" spans="1:12" s="25" customFormat="1" ht="18.75" hidden="1" customHeight="1" x14ac:dyDescent="0.3">
      <c r="A874" s="5">
        <v>7</v>
      </c>
      <c r="B874" s="6" t="s">
        <v>254</v>
      </c>
      <c r="C874" s="2" t="s">
        <v>218</v>
      </c>
      <c r="D874" s="3">
        <f t="shared" si="8"/>
        <v>5415.6</v>
      </c>
      <c r="E874" s="3">
        <v>144</v>
      </c>
      <c r="F874" s="656"/>
      <c r="G874" s="5">
        <v>7</v>
      </c>
      <c r="H874" s="6" t="s">
        <v>254</v>
      </c>
      <c r="I874" s="2" t="s">
        <v>218</v>
      </c>
      <c r="J874" s="3">
        <v>120</v>
      </c>
      <c r="K874" s="3">
        <v>144</v>
      </c>
      <c r="L874" s="1374"/>
    </row>
    <row r="875" spans="1:12" s="25" customFormat="1" ht="18.75" hidden="1" customHeight="1" x14ac:dyDescent="0.3">
      <c r="A875" s="5">
        <v>8</v>
      </c>
      <c r="B875" s="6" t="s">
        <v>31</v>
      </c>
      <c r="C875" s="2" t="s">
        <v>5</v>
      </c>
      <c r="D875" s="3">
        <f t="shared" si="8"/>
        <v>8542.4000000000015</v>
      </c>
      <c r="E875" s="3">
        <v>88</v>
      </c>
      <c r="F875" s="656"/>
      <c r="G875" s="5">
        <v>8</v>
      </c>
      <c r="H875" s="6" t="s">
        <v>31</v>
      </c>
      <c r="I875" s="2" t="s">
        <v>5</v>
      </c>
      <c r="J875" s="3">
        <v>55</v>
      </c>
      <c r="K875" s="3">
        <v>88</v>
      </c>
      <c r="L875" s="1374"/>
    </row>
    <row r="876" spans="1:12" s="50" customFormat="1" ht="18.75" hidden="1" customHeight="1" x14ac:dyDescent="0.3">
      <c r="A876" s="1400"/>
      <c r="B876" s="1"/>
      <c r="C876" s="1400"/>
      <c r="D876" s="3">
        <f t="shared" si="8"/>
        <v>13800.6</v>
      </c>
      <c r="E876" s="7"/>
      <c r="F876" s="657"/>
      <c r="G876" s="1400"/>
      <c r="H876" s="1"/>
      <c r="I876" s="1400"/>
      <c r="J876" s="7"/>
      <c r="K876" s="7"/>
      <c r="L876" s="1377"/>
    </row>
    <row r="877" spans="1:12" s="25" customFormat="1" ht="18.75" hidden="1" customHeight="1" x14ac:dyDescent="0.3">
      <c r="A877" s="5"/>
      <c r="B877" s="6"/>
      <c r="C877" s="2" t="s">
        <v>128</v>
      </c>
      <c r="D877" s="3">
        <f t="shared" si="8"/>
        <v>21999.200000000001</v>
      </c>
      <c r="E877" s="3">
        <v>919.81</v>
      </c>
      <c r="F877" s="656"/>
      <c r="G877" s="5"/>
      <c r="H877" s="6"/>
      <c r="I877" s="2" t="s">
        <v>128</v>
      </c>
      <c r="J877" s="3">
        <v>1045</v>
      </c>
      <c r="K877" s="3">
        <v>919.81</v>
      </c>
      <c r="L877" s="1374"/>
    </row>
    <row r="878" spans="1:12" s="25" customFormat="1" ht="18.75" hidden="1" customHeight="1" x14ac:dyDescent="0.3">
      <c r="A878" s="5"/>
      <c r="B878" s="6"/>
      <c r="C878" s="2"/>
      <c r="D878" s="3">
        <f t="shared" si="8"/>
        <v>35298.6</v>
      </c>
      <c r="E878" s="3"/>
      <c r="F878" s="656"/>
      <c r="G878" s="5"/>
      <c r="H878" s="6"/>
      <c r="I878" s="2"/>
      <c r="J878" s="3"/>
      <c r="K878" s="3"/>
      <c r="L878" s="1374"/>
    </row>
    <row r="879" spans="1:12" s="25" customFormat="1" x14ac:dyDescent="0.3">
      <c r="A879" s="5"/>
      <c r="B879" s="6"/>
      <c r="C879" s="2"/>
      <c r="D879" s="3"/>
      <c r="E879" s="3"/>
      <c r="F879" s="678">
        <f>F866-E866</f>
        <v>-243.85000000000002</v>
      </c>
      <c r="G879" s="5"/>
      <c r="H879" s="6"/>
      <c r="I879" s="2"/>
      <c r="J879" s="3"/>
      <c r="K879" s="3"/>
      <c r="L879" s="1374"/>
    </row>
    <row r="880" spans="1:12" s="25" customFormat="1" x14ac:dyDescent="0.3">
      <c r="A880" s="5"/>
      <c r="B880" s="6"/>
      <c r="C880" s="2"/>
      <c r="D880" s="3"/>
      <c r="E880" s="3"/>
      <c r="F880" s="656"/>
      <c r="G880" s="5"/>
      <c r="H880" s="6"/>
      <c r="I880" s="2"/>
      <c r="J880" s="3"/>
      <c r="K880" s="3"/>
      <c r="L880" s="1374"/>
    </row>
    <row r="881" spans="1:12" s="25" customFormat="1" x14ac:dyDescent="0.3">
      <c r="A881" s="28" t="s">
        <v>124</v>
      </c>
      <c r="B881" s="3" t="s">
        <v>259</v>
      </c>
      <c r="C881" s="2" t="s">
        <v>125</v>
      </c>
      <c r="D881" s="3" t="s">
        <v>126</v>
      </c>
      <c r="E881" s="3" t="s">
        <v>127</v>
      </c>
      <c r="F881" s="656"/>
      <c r="G881" s="28" t="s">
        <v>124</v>
      </c>
      <c r="H881" s="3" t="s">
        <v>247</v>
      </c>
      <c r="I881" s="2" t="s">
        <v>125</v>
      </c>
      <c r="J881" s="3" t="s">
        <v>126</v>
      </c>
      <c r="K881" s="3" t="s">
        <v>127</v>
      </c>
      <c r="L881" s="1374"/>
    </row>
    <row r="882" spans="1:12" s="50" customFormat="1" x14ac:dyDescent="0.3">
      <c r="A882" s="5">
        <v>1</v>
      </c>
      <c r="B882" s="6" t="s">
        <v>276</v>
      </c>
      <c r="C882" s="2" t="s">
        <v>9</v>
      </c>
      <c r="D882" s="3">
        <v>70</v>
      </c>
      <c r="E882" s="3">
        <v>134.75</v>
      </c>
      <c r="F882" s="606"/>
      <c r="G882" s="5">
        <v>1</v>
      </c>
      <c r="H882" s="6" t="s">
        <v>276</v>
      </c>
      <c r="I882" s="2" t="s">
        <v>9</v>
      </c>
      <c r="J882" s="3">
        <v>70</v>
      </c>
      <c r="K882" s="3">
        <v>134.75</v>
      </c>
      <c r="L882" s="786"/>
    </row>
    <row r="883" spans="1:12" s="389" customFormat="1" x14ac:dyDescent="0.3">
      <c r="A883" s="1420">
        <v>2</v>
      </c>
      <c r="B883" s="6" t="s">
        <v>56</v>
      </c>
      <c r="C883" s="2" t="s">
        <v>7</v>
      </c>
      <c r="D883" s="3">
        <v>50</v>
      </c>
      <c r="E883" s="3">
        <v>252.125</v>
      </c>
      <c r="F883" s="606"/>
      <c r="G883" s="1420">
        <v>2</v>
      </c>
      <c r="H883" s="6" t="s">
        <v>56</v>
      </c>
      <c r="I883" s="2" t="s">
        <v>7</v>
      </c>
      <c r="J883" s="3">
        <v>50</v>
      </c>
      <c r="K883" s="3">
        <v>252.125</v>
      </c>
      <c r="L883" s="795"/>
    </row>
    <row r="884" spans="1:12" s="25" customFormat="1" x14ac:dyDescent="0.3">
      <c r="A884" s="5">
        <v>3</v>
      </c>
      <c r="B884" s="6" t="s">
        <v>43</v>
      </c>
      <c r="C884" s="2" t="s">
        <v>17</v>
      </c>
      <c r="D884" s="3">
        <v>41</v>
      </c>
      <c r="E884" s="3">
        <v>242.70999999999998</v>
      </c>
      <c r="F884" s="606"/>
      <c r="G884" s="5">
        <v>3</v>
      </c>
      <c r="H884" s="6" t="s">
        <v>43</v>
      </c>
      <c r="I884" s="2" t="s">
        <v>44</v>
      </c>
      <c r="J884" s="3">
        <v>50</v>
      </c>
      <c r="K884" s="3">
        <v>298.71999999999997</v>
      </c>
      <c r="L884" s="788">
        <v>45551</v>
      </c>
    </row>
    <row r="885" spans="1:12" s="25" customFormat="1" ht="19.5" customHeight="1" x14ac:dyDescent="0.3">
      <c r="A885" s="5">
        <v>4</v>
      </c>
      <c r="B885" s="6" t="s">
        <v>346</v>
      </c>
      <c r="C885" s="2" t="s">
        <v>14</v>
      </c>
      <c r="D885" s="3">
        <v>32</v>
      </c>
      <c r="E885" s="3">
        <v>6</v>
      </c>
      <c r="F885" s="677">
        <f>0.031*800</f>
        <v>24.8</v>
      </c>
      <c r="G885" s="5">
        <v>4</v>
      </c>
      <c r="H885" s="6" t="s">
        <v>346</v>
      </c>
      <c r="I885" s="2" t="s">
        <v>14</v>
      </c>
      <c r="J885" s="3">
        <v>32</v>
      </c>
      <c r="K885" s="3">
        <v>6</v>
      </c>
      <c r="L885" s="788"/>
    </row>
    <row r="886" spans="1:12" s="25" customFormat="1" ht="19.5" customHeight="1" x14ac:dyDescent="0.3">
      <c r="A886" s="5">
        <v>5</v>
      </c>
      <c r="B886" s="6" t="s">
        <v>113</v>
      </c>
      <c r="C886" s="2" t="s">
        <v>2</v>
      </c>
      <c r="D886" s="3">
        <v>15</v>
      </c>
      <c r="E886" s="3">
        <v>94.2</v>
      </c>
      <c r="F886" s="656"/>
      <c r="G886" s="5">
        <v>5</v>
      </c>
      <c r="H886" s="6" t="s">
        <v>113</v>
      </c>
      <c r="I886" s="2" t="s">
        <v>2</v>
      </c>
      <c r="J886" s="3">
        <v>15</v>
      </c>
      <c r="K886" s="3">
        <v>94.2</v>
      </c>
      <c r="L886" s="1374"/>
    </row>
    <row r="887" spans="1:12" s="50" customFormat="1" x14ac:dyDescent="0.3">
      <c r="A887" s="5">
        <v>6</v>
      </c>
      <c r="B887" s="6" t="s">
        <v>107</v>
      </c>
      <c r="C887" s="2" t="s">
        <v>14</v>
      </c>
      <c r="D887" s="3">
        <v>3.4</v>
      </c>
      <c r="E887" s="3">
        <v>93.2</v>
      </c>
      <c r="F887" s="605"/>
      <c r="G887" s="5">
        <v>6</v>
      </c>
      <c r="H887" s="6" t="s">
        <v>107</v>
      </c>
      <c r="I887" s="2" t="s">
        <v>14</v>
      </c>
      <c r="J887" s="3">
        <v>3.4</v>
      </c>
      <c r="K887" s="3">
        <v>93.2</v>
      </c>
      <c r="L887" s="1379"/>
    </row>
    <row r="888" spans="1:12" s="25" customFormat="1" ht="19.5" customHeight="1" x14ac:dyDescent="0.3">
      <c r="A888" s="5">
        <v>7</v>
      </c>
      <c r="B888" s="6" t="s">
        <v>108</v>
      </c>
      <c r="C888" s="2" t="s">
        <v>65</v>
      </c>
      <c r="D888" s="3">
        <v>1.2</v>
      </c>
      <c r="E888" s="3">
        <v>21.5</v>
      </c>
      <c r="F888" s="656"/>
      <c r="G888" s="5">
        <v>7</v>
      </c>
      <c r="H888" s="6" t="s">
        <v>108</v>
      </c>
      <c r="I888" s="2" t="s">
        <v>65</v>
      </c>
      <c r="J888" s="3">
        <v>1.2</v>
      </c>
      <c r="K888" s="3">
        <v>21.5</v>
      </c>
      <c r="L888" s="1374"/>
    </row>
    <row r="889" spans="1:12" s="25" customFormat="1" x14ac:dyDescent="0.3">
      <c r="A889" s="1400"/>
      <c r="B889" s="6"/>
      <c r="C889" s="2"/>
      <c r="D889" s="3"/>
      <c r="E889" s="3"/>
      <c r="F889" s="656"/>
      <c r="G889" s="1400"/>
      <c r="H889" s="6"/>
      <c r="I889" s="2"/>
      <c r="J889" s="3"/>
      <c r="K889" s="3"/>
      <c r="L889" s="1374"/>
    </row>
    <row r="890" spans="1:12" s="50" customFormat="1" x14ac:dyDescent="0.3">
      <c r="A890" s="5"/>
      <c r="B890" s="6"/>
      <c r="C890" s="2"/>
      <c r="D890" s="3"/>
      <c r="E890" s="3"/>
      <c r="F890" s="657"/>
      <c r="G890" s="5"/>
      <c r="H890" s="6"/>
      <c r="I890" s="2"/>
      <c r="J890" s="3"/>
      <c r="K890" s="3"/>
      <c r="L890" s="1377"/>
    </row>
    <row r="891" spans="1:12" s="25" customFormat="1" x14ac:dyDescent="0.3">
      <c r="A891" s="1400"/>
      <c r="B891" s="6"/>
      <c r="C891" s="2" t="s">
        <v>128</v>
      </c>
      <c r="D891" s="3">
        <f>SUM(D882:D890)</f>
        <v>212.6</v>
      </c>
      <c r="E891" s="3">
        <f>SUM(E882:E890)</f>
        <v>844.48500000000013</v>
      </c>
      <c r="F891" s="658">
        <v>822.5</v>
      </c>
      <c r="G891" s="1400"/>
      <c r="H891" s="6"/>
      <c r="I891" s="2" t="s">
        <v>128</v>
      </c>
      <c r="J891" s="3">
        <f>SUM(J882:J890)</f>
        <v>221.6</v>
      </c>
      <c r="K891" s="3">
        <f>SUM(K882:K890)</f>
        <v>900.49500000000012</v>
      </c>
      <c r="L891" s="1374"/>
    </row>
    <row r="892" spans="1:12" s="25" customFormat="1" x14ac:dyDescent="0.3">
      <c r="A892" s="5"/>
      <c r="B892" s="6"/>
      <c r="C892" s="2"/>
      <c r="D892" s="3"/>
      <c r="E892" s="3"/>
      <c r="F892" s="678">
        <f>F891-E891</f>
        <v>-21.985000000000127</v>
      </c>
      <c r="G892" s="5"/>
      <c r="H892" s="6"/>
      <c r="I892" s="2"/>
      <c r="J892" s="3"/>
      <c r="K892" s="3"/>
      <c r="L892" s="1374"/>
    </row>
    <row r="893" spans="1:12" s="25" customFormat="1" x14ac:dyDescent="0.3">
      <c r="A893" s="5"/>
      <c r="B893" s="6"/>
      <c r="C893" s="2"/>
      <c r="D893" s="3"/>
      <c r="E893" s="3"/>
      <c r="F893" s="656"/>
      <c r="G893" s="5"/>
      <c r="H893" s="6"/>
      <c r="I893" s="2"/>
      <c r="J893" s="3"/>
      <c r="K893" s="3"/>
      <c r="L893" s="1374"/>
    </row>
    <row r="894" spans="1:12" s="25" customFormat="1" x14ac:dyDescent="0.3">
      <c r="A894" s="1400"/>
      <c r="B894" s="6"/>
      <c r="C894" s="2" t="s">
        <v>136</v>
      </c>
      <c r="D894" s="3">
        <f>+D891+D866</f>
        <v>435</v>
      </c>
      <c r="E894" s="3">
        <f>+E891+E866</f>
        <v>1675.835</v>
      </c>
      <c r="F894" s="659"/>
      <c r="G894" s="3"/>
      <c r="H894" s="3"/>
      <c r="I894" s="3" t="s">
        <v>136</v>
      </c>
      <c r="J894" s="3">
        <f>+J891+J866</f>
        <v>469</v>
      </c>
      <c r="K894" s="3">
        <f>+K891+K866</f>
        <v>1888.4750000000001</v>
      </c>
      <c r="L894" s="1374"/>
    </row>
    <row r="895" spans="1:12" s="25" customFormat="1" x14ac:dyDescent="0.3">
      <c r="A895" s="1405"/>
      <c r="B895" s="36"/>
      <c r="C895" s="462"/>
      <c r="D895" s="463"/>
      <c r="E895" s="463"/>
      <c r="F895" s="659"/>
      <c r="G895" s="1410"/>
      <c r="H895" s="463"/>
      <c r="I895" s="463"/>
      <c r="J895" s="463"/>
      <c r="K895" s="463"/>
      <c r="L895" s="1374"/>
    </row>
    <row r="896" spans="1:12" s="25" customFormat="1" x14ac:dyDescent="0.3">
      <c r="A896" s="1405"/>
      <c r="B896" s="461"/>
      <c r="C896" s="461"/>
      <c r="D896" s="461"/>
      <c r="E896" s="660"/>
      <c r="F896" s="660"/>
      <c r="G896" s="1413"/>
      <c r="H896" s="660"/>
      <c r="I896" s="463"/>
      <c r="J896" s="463"/>
      <c r="K896" s="463"/>
      <c r="L896" s="1374"/>
    </row>
    <row r="897" spans="1:12" s="25" customFormat="1" x14ac:dyDescent="0.3">
      <c r="A897" s="1405"/>
      <c r="B897" s="36"/>
      <c r="C897" s="462"/>
      <c r="D897" s="463"/>
      <c r="E897" s="463"/>
      <c r="F897" s="659"/>
      <c r="G897" s="1413"/>
      <c r="H897" s="463"/>
      <c r="I897" s="463"/>
      <c r="J897" s="463"/>
      <c r="K897" s="463"/>
      <c r="L897" s="1374"/>
    </row>
    <row r="898" spans="1:12" s="25" customFormat="1" ht="18.75" customHeight="1" x14ac:dyDescent="0.3">
      <c r="A898" s="1403"/>
      <c r="B898" s="37" t="s">
        <v>130</v>
      </c>
      <c r="D898" s="94" t="s">
        <v>131</v>
      </c>
      <c r="E898" s="20"/>
      <c r="F898" s="606"/>
      <c r="G898" s="1403"/>
      <c r="H898" s="37" t="s">
        <v>130</v>
      </c>
      <c r="J898" s="94" t="s">
        <v>131</v>
      </c>
      <c r="K898" s="20"/>
      <c r="L898" s="1374"/>
    </row>
    <row r="899" spans="1:12" s="25" customFormat="1" ht="51.75" customHeight="1" x14ac:dyDescent="0.3">
      <c r="A899" s="1403"/>
      <c r="B899" s="38" t="s">
        <v>132</v>
      </c>
      <c r="D899" s="38" t="s">
        <v>140</v>
      </c>
      <c r="E899" s="39"/>
      <c r="F899" s="606"/>
      <c r="G899" s="1403"/>
      <c r="H899" s="38" t="s">
        <v>139</v>
      </c>
      <c r="J899" s="38" t="s">
        <v>140</v>
      </c>
      <c r="K899" s="39"/>
      <c r="L899" s="1374"/>
    </row>
    <row r="900" spans="1:12" s="25" customFormat="1" ht="23.25" customHeight="1" x14ac:dyDescent="0.3">
      <c r="A900" s="1403"/>
      <c r="B900" s="38"/>
      <c r="D900" s="38"/>
      <c r="E900" s="39"/>
      <c r="F900" s="606"/>
      <c r="G900" s="1403"/>
      <c r="H900" s="38"/>
      <c r="J900" s="38"/>
      <c r="K900" s="39"/>
      <c r="L900" s="1374"/>
    </row>
    <row r="901" spans="1:12" s="25" customFormat="1" ht="18.75" customHeight="1" x14ac:dyDescent="0.3">
      <c r="A901" s="1416"/>
      <c r="B901" s="208"/>
      <c r="C901" s="208"/>
      <c r="D901" s="208"/>
      <c r="E901" s="208"/>
      <c r="F901" s="861"/>
      <c r="G901" s="1416"/>
      <c r="H901" s="208"/>
      <c r="I901" s="208"/>
      <c r="J901" s="208"/>
      <c r="K901" s="208"/>
      <c r="L901" s="1374"/>
    </row>
    <row r="902" spans="1:12" s="21" customFormat="1" x14ac:dyDescent="0.3">
      <c r="A902" s="1403"/>
      <c r="B902" s="20"/>
      <c r="C902" s="20"/>
      <c r="D902" s="20"/>
      <c r="E902" s="20"/>
      <c r="F902" s="656"/>
      <c r="G902" s="1403"/>
      <c r="H902" s="20"/>
      <c r="I902" s="20"/>
      <c r="J902" s="20"/>
      <c r="K902" s="20"/>
      <c r="L902" s="1373"/>
    </row>
    <row r="903" spans="1:12" s="25" customFormat="1" ht="18.75" customHeight="1" x14ac:dyDescent="0.3">
      <c r="A903" s="1403"/>
      <c r="B903" s="22" t="s">
        <v>115</v>
      </c>
      <c r="C903" s="20"/>
      <c r="D903" s="20"/>
      <c r="E903" s="20"/>
      <c r="F903" s="656"/>
      <c r="G903" s="1403"/>
      <c r="H903" s="22" t="s">
        <v>115</v>
      </c>
      <c r="I903" s="20"/>
      <c r="J903" s="20"/>
      <c r="K903" s="20"/>
      <c r="L903" s="1374"/>
    </row>
    <row r="904" spans="1:12" s="25" customFormat="1" ht="18.75" customHeight="1" x14ac:dyDescent="0.3">
      <c r="A904" s="1403"/>
      <c r="B904" s="22" t="s">
        <v>137</v>
      </c>
      <c r="C904" s="20"/>
      <c r="D904" s="20"/>
      <c r="E904" s="20"/>
      <c r="F904" s="606"/>
      <c r="G904" s="1403"/>
      <c r="H904" s="22" t="s">
        <v>138</v>
      </c>
      <c r="I904" s="20"/>
      <c r="J904" s="20"/>
      <c r="K904" s="20"/>
      <c r="L904" s="1374"/>
    </row>
    <row r="905" spans="1:12" s="25" customFormat="1" ht="18.75" customHeight="1" x14ac:dyDescent="0.3">
      <c r="A905" s="1403"/>
      <c r="B905" s="20"/>
      <c r="C905" s="20"/>
      <c r="D905" s="20"/>
      <c r="E905" s="20"/>
      <c r="F905" s="606"/>
      <c r="G905" s="1403"/>
      <c r="H905" s="20"/>
      <c r="I905" s="20"/>
      <c r="J905" s="20"/>
      <c r="K905" s="20"/>
      <c r="L905" s="1374"/>
    </row>
    <row r="906" spans="1:12" s="25" customFormat="1" ht="18.75" customHeight="1" x14ac:dyDescent="0.3">
      <c r="A906" s="1403"/>
      <c r="B906" s="20"/>
      <c r="C906" s="20"/>
      <c r="E906" s="603" t="s">
        <v>116</v>
      </c>
      <c r="F906" s="606"/>
      <c r="G906" s="1403"/>
      <c r="H906" s="20"/>
      <c r="I906" s="20"/>
      <c r="K906" s="603" t="s">
        <v>116</v>
      </c>
      <c r="L906" s="1374"/>
    </row>
    <row r="907" spans="1:12" s="25" customFormat="1" ht="18.75" customHeight="1" x14ac:dyDescent="0.3">
      <c r="A907" s="1403"/>
      <c r="B907" s="20"/>
      <c r="C907" s="20"/>
      <c r="E907" s="603" t="s">
        <v>134</v>
      </c>
      <c r="F907" s="606"/>
      <c r="G907" s="1403"/>
      <c r="H907" s="20"/>
      <c r="I907" s="20"/>
      <c r="K907" s="603" t="s">
        <v>134</v>
      </c>
      <c r="L907" s="1374"/>
    </row>
    <row r="908" spans="1:12" s="25" customFormat="1" ht="18.75" customHeight="1" x14ac:dyDescent="0.3">
      <c r="A908" s="1403"/>
      <c r="B908" s="20"/>
      <c r="C908" s="20"/>
      <c r="E908" s="603" t="s">
        <v>117</v>
      </c>
      <c r="F908" s="606"/>
      <c r="G908" s="1403"/>
      <c r="H908" s="20"/>
      <c r="I908" s="20"/>
      <c r="K908" s="603" t="s">
        <v>117</v>
      </c>
      <c r="L908" s="1374"/>
    </row>
    <row r="909" spans="1:12" s="25" customFormat="1" ht="18.75" customHeight="1" x14ac:dyDescent="0.3">
      <c r="A909" s="1403"/>
      <c r="B909" s="20"/>
      <c r="C909" s="20"/>
      <c r="E909" s="603" t="s">
        <v>417</v>
      </c>
      <c r="F909" s="606"/>
      <c r="G909" s="1403"/>
      <c r="H909" s="20"/>
      <c r="I909" s="20"/>
      <c r="K909" s="603" t="s">
        <v>417</v>
      </c>
      <c r="L909" s="1374"/>
    </row>
    <row r="910" spans="1:12" s="25" customFormat="1" ht="18.75" customHeight="1" x14ac:dyDescent="0.3">
      <c r="A910" s="1403"/>
      <c r="B910" s="20"/>
      <c r="C910" s="20"/>
      <c r="D910" s="20"/>
      <c r="E910" s="20"/>
      <c r="F910" s="656"/>
      <c r="G910" s="1403"/>
      <c r="H910" s="20"/>
      <c r="I910" s="20"/>
      <c r="J910" s="20"/>
      <c r="K910" s="20"/>
      <c r="L910" s="1374"/>
    </row>
    <row r="911" spans="1:12" s="25" customFormat="1" ht="18.75" customHeight="1" x14ac:dyDescent="0.3">
      <c r="A911" s="1403"/>
      <c r="B911" s="20"/>
      <c r="C911" s="20"/>
      <c r="D911" s="20"/>
      <c r="E911" s="20"/>
      <c r="F911" s="656"/>
      <c r="G911" s="1403"/>
      <c r="H911" s="20"/>
      <c r="I911" s="20"/>
      <c r="J911" s="20"/>
      <c r="K911" s="20"/>
      <c r="L911" s="1374"/>
    </row>
    <row r="912" spans="1:12" s="25" customFormat="1" ht="18.75" customHeight="1" x14ac:dyDescent="0.3">
      <c r="A912" s="1403"/>
      <c r="B912" s="20"/>
      <c r="C912" s="20"/>
      <c r="D912" s="20"/>
      <c r="E912" s="20"/>
      <c r="F912" s="656"/>
      <c r="G912" s="1403"/>
      <c r="H912" s="20"/>
      <c r="I912" s="20"/>
      <c r="J912" s="20"/>
      <c r="K912" s="20"/>
      <c r="L912" s="1374"/>
    </row>
    <row r="913" spans="1:12" s="25" customFormat="1" ht="18.75" customHeight="1" x14ac:dyDescent="0.3">
      <c r="A913" s="1403"/>
      <c r="B913" s="1612" t="s">
        <v>119</v>
      </c>
      <c r="C913" s="1612"/>
      <c r="D913" s="1612"/>
      <c r="E913" s="26"/>
      <c r="F913" s="606"/>
      <c r="G913" s="1403"/>
      <c r="H913" s="1612" t="s">
        <v>119</v>
      </c>
      <c r="I913" s="1612"/>
      <c r="J913" s="1612"/>
      <c r="K913" s="26"/>
      <c r="L913" s="1374"/>
    </row>
    <row r="914" spans="1:12" s="25" customFormat="1" ht="18.75" customHeight="1" x14ac:dyDescent="0.3">
      <c r="A914" s="1403"/>
      <c r="B914" s="1610">
        <v>45623</v>
      </c>
      <c r="C914" s="1610"/>
      <c r="D914" s="1610"/>
      <c r="E914" s="27"/>
      <c r="F914" s="606"/>
      <c r="G914" s="1403"/>
      <c r="H914" s="1610">
        <f>B914</f>
        <v>45623</v>
      </c>
      <c r="I914" s="1610"/>
      <c r="J914" s="1610"/>
      <c r="K914" s="27"/>
      <c r="L914" s="1374"/>
    </row>
    <row r="915" spans="1:12" s="25" customFormat="1" ht="18.75" customHeight="1" x14ac:dyDescent="0.3">
      <c r="A915" s="1403"/>
      <c r="B915" s="20"/>
      <c r="C915" s="20"/>
      <c r="D915" s="20"/>
      <c r="E915" s="27"/>
      <c r="F915" s="606"/>
      <c r="G915" s="1403"/>
      <c r="H915" s="20"/>
      <c r="I915" s="20"/>
      <c r="J915" s="20"/>
      <c r="K915" s="27"/>
      <c r="L915" s="1374"/>
    </row>
    <row r="916" spans="1:12" s="25" customFormat="1" ht="18.75" customHeight="1" x14ac:dyDescent="0.3">
      <c r="A916" s="1403"/>
      <c r="B916" s="1401"/>
      <c r="C916" s="20"/>
      <c r="D916" s="20"/>
      <c r="E916" s="27"/>
      <c r="F916" s="606"/>
      <c r="G916" s="1403"/>
      <c r="H916" s="1401"/>
      <c r="I916" s="20"/>
      <c r="J916" s="20"/>
      <c r="K916" s="27"/>
      <c r="L916" s="1374"/>
    </row>
    <row r="917" spans="1:12" s="25" customFormat="1" ht="18.75" customHeight="1" x14ac:dyDescent="0.3">
      <c r="A917" s="28" t="s">
        <v>120</v>
      </c>
      <c r="B917" s="29" t="s">
        <v>121</v>
      </c>
      <c r="C917" s="1611" t="s">
        <v>122</v>
      </c>
      <c r="D917" s="1611"/>
      <c r="E917" s="1611"/>
      <c r="F917" s="606"/>
      <c r="G917" s="28" t="s">
        <v>120</v>
      </c>
      <c r="H917" s="29" t="s">
        <v>121</v>
      </c>
      <c r="I917" s="1611" t="s">
        <v>123</v>
      </c>
      <c r="J917" s="1611"/>
      <c r="K917" s="1611"/>
      <c r="L917" s="1374"/>
    </row>
    <row r="918" spans="1:12" s="25" customFormat="1" ht="18.75" customHeight="1" x14ac:dyDescent="0.3">
      <c r="A918" s="28" t="s">
        <v>124</v>
      </c>
      <c r="B918" s="28" t="s">
        <v>265</v>
      </c>
      <c r="C918" s="29" t="s">
        <v>125</v>
      </c>
      <c r="D918" s="1400" t="s">
        <v>126</v>
      </c>
      <c r="E918" s="1400" t="s">
        <v>127</v>
      </c>
      <c r="F918" s="606"/>
      <c r="G918" s="28" t="s">
        <v>124</v>
      </c>
      <c r="H918" s="28" t="s">
        <v>265</v>
      </c>
      <c r="I918" s="29" t="s">
        <v>125</v>
      </c>
      <c r="J918" s="1400" t="s">
        <v>126</v>
      </c>
      <c r="K918" s="1400" t="s">
        <v>127</v>
      </c>
      <c r="L918" s="1374"/>
    </row>
    <row r="919" spans="1:12" s="25" customFormat="1" x14ac:dyDescent="0.3">
      <c r="A919" s="1420">
        <v>1</v>
      </c>
      <c r="B919" s="6" t="s">
        <v>470</v>
      </c>
      <c r="C919" s="2" t="s">
        <v>4</v>
      </c>
      <c r="D919" s="3">
        <v>65</v>
      </c>
      <c r="E919" s="3">
        <v>180.8</v>
      </c>
      <c r="F919" s="606"/>
      <c r="G919" s="1420">
        <v>1</v>
      </c>
      <c r="H919" s="6" t="s">
        <v>470</v>
      </c>
      <c r="I919" s="2" t="s">
        <v>17</v>
      </c>
      <c r="J919" s="3">
        <v>80</v>
      </c>
      <c r="K919" s="3">
        <v>271.20000000000005</v>
      </c>
      <c r="L919" s="788">
        <v>45603</v>
      </c>
    </row>
    <row r="920" spans="1:12" s="25" customFormat="1" ht="19.5" customHeight="1" x14ac:dyDescent="0.3">
      <c r="A920" s="5">
        <v>2</v>
      </c>
      <c r="B920" s="6" t="s">
        <v>260</v>
      </c>
      <c r="C920" s="2" t="s">
        <v>17</v>
      </c>
      <c r="D920" s="3">
        <v>20</v>
      </c>
      <c r="E920" s="3">
        <v>182.25</v>
      </c>
      <c r="F920" s="606"/>
      <c r="G920" s="5">
        <v>2</v>
      </c>
      <c r="H920" s="6" t="s">
        <v>260</v>
      </c>
      <c r="I920" s="2" t="s">
        <v>44</v>
      </c>
      <c r="J920" s="3">
        <v>25</v>
      </c>
      <c r="K920" s="3">
        <v>218.7</v>
      </c>
      <c r="L920" s="788">
        <v>45555</v>
      </c>
    </row>
    <row r="921" spans="1:12" s="25" customFormat="1" x14ac:dyDescent="0.3">
      <c r="A921" s="5">
        <v>3</v>
      </c>
      <c r="B921" s="6" t="s">
        <v>114</v>
      </c>
      <c r="C921" s="2" t="s">
        <v>2</v>
      </c>
      <c r="D921" s="3">
        <v>6</v>
      </c>
      <c r="E921" s="3">
        <v>28</v>
      </c>
      <c r="F921" s="605"/>
      <c r="G921" s="5">
        <v>3</v>
      </c>
      <c r="H921" s="6" t="s">
        <v>114</v>
      </c>
      <c r="I921" s="2" t="s">
        <v>2</v>
      </c>
      <c r="J921" s="3">
        <v>6</v>
      </c>
      <c r="K921" s="3">
        <v>28</v>
      </c>
      <c r="L921" s="1374"/>
    </row>
    <row r="922" spans="1:12" s="25" customFormat="1" x14ac:dyDescent="0.3">
      <c r="A922" s="5">
        <v>4</v>
      </c>
      <c r="B922" s="6" t="s">
        <v>107</v>
      </c>
      <c r="C922" s="2" t="s">
        <v>14</v>
      </c>
      <c r="D922" s="3">
        <v>3.4</v>
      </c>
      <c r="E922" s="3">
        <v>93.2</v>
      </c>
      <c r="F922" s="606"/>
      <c r="G922" s="5">
        <v>4</v>
      </c>
      <c r="H922" s="6" t="s">
        <v>107</v>
      </c>
      <c r="I922" s="2" t="s">
        <v>14</v>
      </c>
      <c r="J922" s="3">
        <v>3.4</v>
      </c>
      <c r="K922" s="3">
        <v>93.2</v>
      </c>
      <c r="L922" s="1374"/>
    </row>
    <row r="923" spans="1:12" s="25" customFormat="1" x14ac:dyDescent="0.3">
      <c r="A923" s="1404">
        <v>5</v>
      </c>
      <c r="B923" s="6" t="s">
        <v>93</v>
      </c>
      <c r="C923" s="2" t="s">
        <v>2</v>
      </c>
      <c r="D923" s="3">
        <v>60</v>
      </c>
      <c r="E923" s="3">
        <v>92</v>
      </c>
      <c r="F923" s="606">
        <v>124.6</v>
      </c>
      <c r="G923" s="1404">
        <v>5</v>
      </c>
      <c r="H923" s="6" t="s">
        <v>93</v>
      </c>
      <c r="I923" s="2" t="s">
        <v>2</v>
      </c>
      <c r="J923" s="3">
        <v>60</v>
      </c>
      <c r="K923" s="3">
        <v>92</v>
      </c>
      <c r="L923" s="1374"/>
    </row>
    <row r="924" spans="1:12" s="25" customFormat="1" ht="19.5" customHeight="1" x14ac:dyDescent="0.3">
      <c r="A924" s="5">
        <v>6</v>
      </c>
      <c r="B924" s="6" t="s">
        <v>80</v>
      </c>
      <c r="C924" s="2" t="s">
        <v>5</v>
      </c>
      <c r="D924" s="3">
        <v>30</v>
      </c>
      <c r="E924" s="3">
        <v>124.6</v>
      </c>
      <c r="F924" s="606"/>
      <c r="G924" s="5">
        <v>6</v>
      </c>
      <c r="H924" s="6" t="s">
        <v>80</v>
      </c>
      <c r="I924" s="2" t="s">
        <v>5</v>
      </c>
      <c r="J924" s="3">
        <v>30</v>
      </c>
      <c r="K924" s="3">
        <v>124.6</v>
      </c>
      <c r="L924" s="788"/>
    </row>
    <row r="925" spans="1:12" s="25" customFormat="1" x14ac:dyDescent="0.3">
      <c r="A925" s="5"/>
      <c r="B925" s="6"/>
      <c r="C925" s="2"/>
      <c r="D925" s="3"/>
      <c r="E925" s="3"/>
      <c r="F925" s="656"/>
      <c r="G925" s="5"/>
      <c r="H925" s="6"/>
      <c r="I925" s="2"/>
      <c r="J925" s="3"/>
      <c r="K925" s="3"/>
      <c r="L925" s="1374"/>
    </row>
    <row r="926" spans="1:12" s="25" customFormat="1" x14ac:dyDescent="0.3">
      <c r="A926" s="5"/>
      <c r="B926" s="6"/>
      <c r="C926" s="2"/>
      <c r="D926" s="3"/>
      <c r="E926" s="3"/>
      <c r="F926" s="656"/>
      <c r="G926" s="5"/>
      <c r="H926" s="6"/>
      <c r="I926" s="2"/>
      <c r="J926" s="3"/>
      <c r="K926" s="3"/>
      <c r="L926" s="1374"/>
    </row>
    <row r="927" spans="1:12" s="25" customFormat="1" x14ac:dyDescent="0.3">
      <c r="A927" s="5"/>
      <c r="B927" s="6"/>
      <c r="C927" s="2" t="s">
        <v>128</v>
      </c>
      <c r="D927" s="3">
        <f>SUM(D919:D925)</f>
        <v>184.4</v>
      </c>
      <c r="E927" s="3">
        <f>SUM(E919:E925)</f>
        <v>700.85</v>
      </c>
      <c r="F927" s="658">
        <v>587.5</v>
      </c>
      <c r="G927" s="5"/>
      <c r="H927" s="6"/>
      <c r="I927" s="2" t="s">
        <v>128</v>
      </c>
      <c r="J927" s="3">
        <f>SUM(J919:J925)</f>
        <v>204.4</v>
      </c>
      <c r="K927" s="3">
        <f>SUM(K919:K925)</f>
        <v>827.70000000000016</v>
      </c>
      <c r="L927" s="1374"/>
    </row>
    <row r="928" spans="1:12" s="25" customFormat="1" ht="18.75" hidden="1" customHeight="1" x14ac:dyDescent="0.3">
      <c r="A928" s="5"/>
      <c r="B928" s="6"/>
      <c r="C928" s="2"/>
      <c r="D928" s="3">
        <f>SUM(D920:D926)</f>
        <v>119.4</v>
      </c>
      <c r="E928" s="3"/>
      <c r="F928" s="656"/>
      <c r="G928" s="5"/>
      <c r="H928" s="6"/>
      <c r="I928" s="2"/>
      <c r="J928" s="3"/>
      <c r="K928" s="3"/>
      <c r="L928" s="1374"/>
    </row>
    <row r="929" spans="1:12" s="25" customFormat="1" ht="18.75" hidden="1" customHeight="1" x14ac:dyDescent="0.3">
      <c r="A929" s="5">
        <v>1</v>
      </c>
      <c r="B929" s="6" t="s">
        <v>1</v>
      </c>
      <c r="C929" s="2" t="s">
        <v>5</v>
      </c>
      <c r="D929" s="3">
        <f>SUM(D922:D927)</f>
        <v>277.8</v>
      </c>
      <c r="E929" s="3">
        <v>86</v>
      </c>
      <c r="F929" s="656"/>
      <c r="G929" s="5">
        <v>1</v>
      </c>
      <c r="H929" s="6" t="s">
        <v>1</v>
      </c>
      <c r="I929" s="2" t="s">
        <v>5</v>
      </c>
      <c r="J929" s="3">
        <v>200</v>
      </c>
      <c r="K929" s="3">
        <v>86</v>
      </c>
      <c r="L929" s="1374"/>
    </row>
    <row r="930" spans="1:12" s="25" customFormat="1" ht="18.75" hidden="1" customHeight="1" x14ac:dyDescent="0.3">
      <c r="A930" s="5">
        <v>2</v>
      </c>
      <c r="B930" s="6" t="s">
        <v>238</v>
      </c>
      <c r="C930" s="2" t="s">
        <v>251</v>
      </c>
      <c r="D930" s="3">
        <f t="shared" ref="D930:D939" si="9">SUM(D922:D928)</f>
        <v>397.20000000000005</v>
      </c>
      <c r="E930" s="3">
        <v>114</v>
      </c>
      <c r="F930" s="656"/>
      <c r="G930" s="5">
        <v>2</v>
      </c>
      <c r="H930" s="6" t="s">
        <v>238</v>
      </c>
      <c r="I930" s="2" t="s">
        <v>251</v>
      </c>
      <c r="J930" s="3">
        <v>225</v>
      </c>
      <c r="K930" s="3">
        <v>114</v>
      </c>
      <c r="L930" s="1374"/>
    </row>
    <row r="931" spans="1:12" s="25" customFormat="1" ht="18.75" hidden="1" customHeight="1" x14ac:dyDescent="0.3">
      <c r="A931" s="5">
        <v>3</v>
      </c>
      <c r="B931" s="6" t="s">
        <v>93</v>
      </c>
      <c r="C931" s="2" t="s">
        <v>5</v>
      </c>
      <c r="D931" s="3">
        <f t="shared" si="9"/>
        <v>671.59999999999991</v>
      </c>
      <c r="E931" s="3">
        <v>94.25</v>
      </c>
      <c r="F931" s="656"/>
      <c r="G931" s="5">
        <v>3</v>
      </c>
      <c r="H931" s="6" t="s">
        <v>93</v>
      </c>
      <c r="I931" s="2" t="s">
        <v>5</v>
      </c>
      <c r="J931" s="3">
        <v>135</v>
      </c>
      <c r="K931" s="3">
        <v>94.25</v>
      </c>
      <c r="L931" s="1374"/>
    </row>
    <row r="932" spans="1:12" s="25" customFormat="1" ht="18.75" hidden="1" customHeight="1" x14ac:dyDescent="0.3">
      <c r="A932" s="5">
        <v>4</v>
      </c>
      <c r="B932" s="6" t="s">
        <v>253</v>
      </c>
      <c r="C932" s="2" t="s">
        <v>218</v>
      </c>
      <c r="D932" s="3">
        <f t="shared" si="9"/>
        <v>1008.8000000000001</v>
      </c>
      <c r="E932" s="3">
        <v>146.4</v>
      </c>
      <c r="F932" s="656"/>
      <c r="G932" s="5">
        <v>4</v>
      </c>
      <c r="H932" s="6" t="s">
        <v>253</v>
      </c>
      <c r="I932" s="2" t="s">
        <v>218</v>
      </c>
      <c r="J932" s="3">
        <v>125</v>
      </c>
      <c r="K932" s="3">
        <v>146.4</v>
      </c>
      <c r="L932" s="1374"/>
    </row>
    <row r="933" spans="1:12" s="25" customFormat="1" ht="18.75" hidden="1" customHeight="1" x14ac:dyDescent="0.3">
      <c r="A933" s="5">
        <v>5</v>
      </c>
      <c r="B933" s="6" t="s">
        <v>255</v>
      </c>
      <c r="C933" s="2" t="s">
        <v>218</v>
      </c>
      <c r="D933" s="3">
        <f t="shared" si="9"/>
        <v>1650.4</v>
      </c>
      <c r="E933" s="3">
        <v>105.16</v>
      </c>
      <c r="F933" s="656"/>
      <c r="G933" s="5">
        <v>5</v>
      </c>
      <c r="H933" s="6" t="s">
        <v>255</v>
      </c>
      <c r="I933" s="2" t="s">
        <v>218</v>
      </c>
      <c r="J933" s="3">
        <v>80</v>
      </c>
      <c r="K933" s="3">
        <v>105.16</v>
      </c>
      <c r="L933" s="1374"/>
    </row>
    <row r="934" spans="1:12" s="25" customFormat="1" ht="18.75" hidden="1" customHeight="1" x14ac:dyDescent="0.3">
      <c r="A934" s="5">
        <v>6</v>
      </c>
      <c r="B934" s="6" t="s">
        <v>252</v>
      </c>
      <c r="C934" s="2" t="s">
        <v>251</v>
      </c>
      <c r="D934" s="3">
        <f t="shared" si="9"/>
        <v>2659.2000000000003</v>
      </c>
      <c r="E934" s="3">
        <v>142</v>
      </c>
      <c r="F934" s="656"/>
      <c r="G934" s="5">
        <v>6</v>
      </c>
      <c r="H934" s="6" t="s">
        <v>252</v>
      </c>
      <c r="I934" s="2" t="s">
        <v>251</v>
      </c>
      <c r="J934" s="3">
        <v>105</v>
      </c>
      <c r="K934" s="3">
        <v>142</v>
      </c>
      <c r="L934" s="1374"/>
    </row>
    <row r="935" spans="1:12" s="25" customFormat="1" ht="18.75" hidden="1" customHeight="1" x14ac:dyDescent="0.3">
      <c r="A935" s="5">
        <v>7</v>
      </c>
      <c r="B935" s="6" t="s">
        <v>254</v>
      </c>
      <c r="C935" s="2" t="s">
        <v>218</v>
      </c>
      <c r="D935" s="3">
        <f t="shared" si="9"/>
        <v>4309.6000000000004</v>
      </c>
      <c r="E935" s="3">
        <v>144</v>
      </c>
      <c r="F935" s="656"/>
      <c r="G935" s="5">
        <v>7</v>
      </c>
      <c r="H935" s="6" t="s">
        <v>254</v>
      </c>
      <c r="I935" s="2" t="s">
        <v>218</v>
      </c>
      <c r="J935" s="3">
        <v>120</v>
      </c>
      <c r="K935" s="3">
        <v>144</v>
      </c>
      <c r="L935" s="1374"/>
    </row>
    <row r="936" spans="1:12" s="25" customFormat="1" ht="18.75" hidden="1" customHeight="1" x14ac:dyDescent="0.3">
      <c r="A936" s="5">
        <v>8</v>
      </c>
      <c r="B936" s="6" t="s">
        <v>31</v>
      </c>
      <c r="C936" s="2" t="s">
        <v>5</v>
      </c>
      <c r="D936" s="3">
        <f t="shared" si="9"/>
        <v>6784.4000000000015</v>
      </c>
      <c r="E936" s="3">
        <v>88</v>
      </c>
      <c r="F936" s="656"/>
      <c r="G936" s="5">
        <v>8</v>
      </c>
      <c r="H936" s="6" t="s">
        <v>31</v>
      </c>
      <c r="I936" s="2" t="s">
        <v>5</v>
      </c>
      <c r="J936" s="3">
        <v>55</v>
      </c>
      <c r="K936" s="3">
        <v>88</v>
      </c>
      <c r="L936" s="1374"/>
    </row>
    <row r="937" spans="1:12" s="50" customFormat="1" ht="18.75" hidden="1" customHeight="1" x14ac:dyDescent="0.3">
      <c r="A937" s="1400"/>
      <c r="B937" s="1"/>
      <c r="C937" s="1400"/>
      <c r="D937" s="3">
        <f t="shared" si="9"/>
        <v>10974.6</v>
      </c>
      <c r="E937" s="7"/>
      <c r="F937" s="657"/>
      <c r="G937" s="1400"/>
      <c r="H937" s="1"/>
      <c r="I937" s="1400"/>
      <c r="J937" s="7"/>
      <c r="K937" s="7"/>
      <c r="L937" s="1377"/>
    </row>
    <row r="938" spans="1:12" s="25" customFormat="1" ht="18.75" hidden="1" customHeight="1" x14ac:dyDescent="0.3">
      <c r="A938" s="5"/>
      <c r="B938" s="6"/>
      <c r="C938" s="2" t="s">
        <v>128</v>
      </c>
      <c r="D938" s="3">
        <f t="shared" si="9"/>
        <v>17481.200000000004</v>
      </c>
      <c r="E938" s="3">
        <v>919.81</v>
      </c>
      <c r="F938" s="656"/>
      <c r="G938" s="5"/>
      <c r="H938" s="6"/>
      <c r="I938" s="2" t="s">
        <v>128</v>
      </c>
      <c r="J938" s="3">
        <v>1045</v>
      </c>
      <c r="K938" s="3">
        <v>919.81</v>
      </c>
      <c r="L938" s="1374"/>
    </row>
    <row r="939" spans="1:12" s="25" customFormat="1" ht="18.75" hidden="1" customHeight="1" x14ac:dyDescent="0.3">
      <c r="A939" s="5"/>
      <c r="B939" s="6"/>
      <c r="C939" s="2"/>
      <c r="D939" s="3">
        <f t="shared" si="9"/>
        <v>28058.6</v>
      </c>
      <c r="E939" s="3"/>
      <c r="F939" s="656"/>
      <c r="G939" s="5"/>
      <c r="H939" s="6"/>
      <c r="I939" s="2"/>
      <c r="J939" s="3"/>
      <c r="K939" s="3"/>
      <c r="L939" s="1374"/>
    </row>
    <row r="940" spans="1:12" s="25" customFormat="1" x14ac:dyDescent="0.3">
      <c r="A940" s="5"/>
      <c r="B940" s="6"/>
      <c r="C940" s="2"/>
      <c r="D940" s="3"/>
      <c r="E940" s="3"/>
      <c r="F940" s="678">
        <f>F927-E927</f>
        <v>-113.35000000000002</v>
      </c>
      <c r="G940" s="5"/>
      <c r="H940" s="6"/>
      <c r="I940" s="2"/>
      <c r="J940" s="3"/>
      <c r="K940" s="3"/>
      <c r="L940" s="1374"/>
    </row>
    <row r="941" spans="1:12" s="25" customFormat="1" x14ac:dyDescent="0.3">
      <c r="A941" s="5"/>
      <c r="B941" s="6"/>
      <c r="C941" s="2"/>
      <c r="D941" s="3"/>
      <c r="E941" s="3"/>
      <c r="F941" s="656"/>
      <c r="G941" s="5"/>
      <c r="H941" s="6"/>
      <c r="I941" s="2"/>
      <c r="J941" s="3"/>
      <c r="K941" s="3"/>
      <c r="L941" s="1374"/>
    </row>
    <row r="942" spans="1:12" s="25" customFormat="1" x14ac:dyDescent="0.3">
      <c r="A942" s="28" t="s">
        <v>124</v>
      </c>
      <c r="B942" s="3" t="s">
        <v>259</v>
      </c>
      <c r="C942" s="2" t="s">
        <v>125</v>
      </c>
      <c r="D942" s="3" t="s">
        <v>126</v>
      </c>
      <c r="E942" s="3" t="s">
        <v>127</v>
      </c>
      <c r="F942" s="656"/>
      <c r="G942" s="28" t="s">
        <v>124</v>
      </c>
      <c r="H942" s="3" t="s">
        <v>247</v>
      </c>
      <c r="I942" s="2" t="s">
        <v>125</v>
      </c>
      <c r="J942" s="3" t="s">
        <v>126</v>
      </c>
      <c r="K942" s="3" t="s">
        <v>127</v>
      </c>
      <c r="L942" s="1374"/>
    </row>
    <row r="943" spans="1:12" s="8" customFormat="1" x14ac:dyDescent="0.3">
      <c r="A943" s="5">
        <v>1</v>
      </c>
      <c r="B943" s="6" t="s">
        <v>91</v>
      </c>
      <c r="C943" s="2" t="s">
        <v>9</v>
      </c>
      <c r="D943" s="3">
        <v>70</v>
      </c>
      <c r="E943" s="3">
        <v>122</v>
      </c>
      <c r="F943" s="605">
        <v>122</v>
      </c>
      <c r="G943" s="5">
        <v>1</v>
      </c>
      <c r="H943" s="6" t="s">
        <v>91</v>
      </c>
      <c r="I943" s="2" t="s">
        <v>9</v>
      </c>
      <c r="J943" s="3">
        <v>70</v>
      </c>
      <c r="K943" s="3">
        <v>122</v>
      </c>
      <c r="L943" s="1379"/>
    </row>
    <row r="944" spans="1:12" s="25" customFormat="1" ht="19.5" customHeight="1" x14ac:dyDescent="0.3">
      <c r="A944" s="5">
        <v>2</v>
      </c>
      <c r="B944" s="6" t="s">
        <v>26</v>
      </c>
      <c r="C944" s="2" t="s">
        <v>28</v>
      </c>
      <c r="D944" s="3">
        <v>60</v>
      </c>
      <c r="E944" s="3">
        <v>121.9</v>
      </c>
      <c r="F944" s="490">
        <v>121.9</v>
      </c>
      <c r="G944" s="5">
        <v>2</v>
      </c>
      <c r="H944" s="6" t="s">
        <v>26</v>
      </c>
      <c r="I944" s="2" t="s">
        <v>7</v>
      </c>
      <c r="J944" s="3">
        <v>80</v>
      </c>
      <c r="K944" s="3">
        <v>152.375</v>
      </c>
      <c r="L944" s="1374">
        <v>45544</v>
      </c>
    </row>
    <row r="945" spans="1:12" s="50" customFormat="1" x14ac:dyDescent="0.3">
      <c r="A945" s="5">
        <v>3</v>
      </c>
      <c r="B945" s="6" t="s">
        <v>278</v>
      </c>
      <c r="C945" s="2" t="s">
        <v>17</v>
      </c>
      <c r="D945" s="3">
        <v>20</v>
      </c>
      <c r="E945" s="3">
        <v>184.5</v>
      </c>
      <c r="F945" s="605">
        <v>219.71</v>
      </c>
      <c r="G945" s="5">
        <v>3</v>
      </c>
      <c r="H945" s="6" t="s">
        <v>278</v>
      </c>
      <c r="I945" s="2" t="s">
        <v>44</v>
      </c>
      <c r="J945" s="3">
        <v>25</v>
      </c>
      <c r="K945" s="3">
        <v>221.4</v>
      </c>
      <c r="L945" s="1377"/>
    </row>
    <row r="946" spans="1:12" s="25" customFormat="1" ht="19.5" customHeight="1" x14ac:dyDescent="0.3">
      <c r="A946" s="5">
        <v>4</v>
      </c>
      <c r="B946" s="6" t="s">
        <v>346</v>
      </c>
      <c r="C946" s="2" t="s">
        <v>14</v>
      </c>
      <c r="D946" s="3">
        <v>32</v>
      </c>
      <c r="E946" s="3">
        <v>6</v>
      </c>
      <c r="F946" s="677">
        <v>110</v>
      </c>
      <c r="G946" s="5">
        <v>4</v>
      </c>
      <c r="H946" s="6" t="s">
        <v>346</v>
      </c>
      <c r="I946" s="2" t="s">
        <v>14</v>
      </c>
      <c r="J946" s="3">
        <v>32</v>
      </c>
      <c r="K946" s="3">
        <v>6</v>
      </c>
      <c r="L946" s="788"/>
    </row>
    <row r="947" spans="1:12" s="25" customFormat="1" ht="19.5" customHeight="1" x14ac:dyDescent="0.3">
      <c r="A947" s="5">
        <v>5</v>
      </c>
      <c r="B947" s="6" t="s">
        <v>491</v>
      </c>
      <c r="C947" s="2" t="s">
        <v>2</v>
      </c>
      <c r="D947" s="3">
        <v>30</v>
      </c>
      <c r="E947" s="3">
        <v>110</v>
      </c>
      <c r="F947" s="656">
        <v>93.2</v>
      </c>
      <c r="G947" s="5">
        <v>5</v>
      </c>
      <c r="H947" s="6" t="s">
        <v>491</v>
      </c>
      <c r="I947" s="2" t="s">
        <v>2</v>
      </c>
      <c r="J947" s="3">
        <v>30</v>
      </c>
      <c r="K947" s="3">
        <v>110</v>
      </c>
      <c r="L947" s="1374"/>
    </row>
    <row r="948" spans="1:12" s="50" customFormat="1" x14ac:dyDescent="0.3">
      <c r="A948" s="5">
        <v>6</v>
      </c>
      <c r="B948" s="6" t="s">
        <v>107</v>
      </c>
      <c r="C948" s="2" t="s">
        <v>14</v>
      </c>
      <c r="D948" s="3">
        <v>3.4</v>
      </c>
      <c r="E948" s="3">
        <v>93.2</v>
      </c>
      <c r="F948" s="605">
        <v>21.5</v>
      </c>
      <c r="G948" s="5">
        <v>6</v>
      </c>
      <c r="H948" s="6" t="s">
        <v>107</v>
      </c>
      <c r="I948" s="2" t="s">
        <v>14</v>
      </c>
      <c r="J948" s="3">
        <v>3.4</v>
      </c>
      <c r="K948" s="3">
        <v>93.2</v>
      </c>
      <c r="L948" s="1379"/>
    </row>
    <row r="949" spans="1:12" s="25" customFormat="1" ht="19.5" customHeight="1" x14ac:dyDescent="0.3">
      <c r="A949" s="5">
        <v>7</v>
      </c>
      <c r="B949" s="6" t="s">
        <v>108</v>
      </c>
      <c r="C949" s="2" t="s">
        <v>65</v>
      </c>
      <c r="D949" s="3">
        <v>1.2</v>
      </c>
      <c r="E949" s="3">
        <v>21.5</v>
      </c>
      <c r="F949" s="656"/>
      <c r="G949" s="5">
        <v>7</v>
      </c>
      <c r="H949" s="6" t="s">
        <v>108</v>
      </c>
      <c r="I949" s="2" t="s">
        <v>65</v>
      </c>
      <c r="J949" s="3">
        <v>1.2</v>
      </c>
      <c r="K949" s="3">
        <v>21.5</v>
      </c>
      <c r="L949" s="1374"/>
    </row>
    <row r="950" spans="1:12" s="25" customFormat="1" x14ac:dyDescent="0.3">
      <c r="A950" s="1400"/>
      <c r="B950" s="6"/>
      <c r="C950" s="2"/>
      <c r="D950" s="3"/>
      <c r="E950" s="3"/>
      <c r="F950" s="656"/>
      <c r="G950" s="1400"/>
      <c r="H950" s="6"/>
      <c r="I950" s="2"/>
      <c r="J950" s="3"/>
      <c r="K950" s="3"/>
      <c r="L950" s="1374"/>
    </row>
    <row r="951" spans="1:12" s="50" customFormat="1" x14ac:dyDescent="0.3">
      <c r="A951" s="5"/>
      <c r="B951" s="6"/>
      <c r="C951" s="2"/>
      <c r="D951" s="3"/>
      <c r="E951" s="3"/>
      <c r="F951" s="657"/>
      <c r="G951" s="5"/>
      <c r="H951" s="6"/>
      <c r="I951" s="2"/>
      <c r="J951" s="3"/>
      <c r="K951" s="3"/>
      <c r="L951" s="1377"/>
    </row>
    <row r="952" spans="1:12" s="25" customFormat="1" x14ac:dyDescent="0.3">
      <c r="A952" s="1400"/>
      <c r="B952" s="6"/>
      <c r="C952" s="2" t="s">
        <v>128</v>
      </c>
      <c r="D952" s="3">
        <f>SUM(D943:D951)</f>
        <v>216.6</v>
      </c>
      <c r="E952" s="3">
        <f>SUM(E943:E951)</f>
        <v>659.1</v>
      </c>
      <c r="F952" s="658">
        <v>822.5</v>
      </c>
      <c r="G952" s="1400"/>
      <c r="H952" s="6"/>
      <c r="I952" s="2" t="s">
        <v>128</v>
      </c>
      <c r="J952" s="3">
        <f>SUM(J943:J951)</f>
        <v>241.6</v>
      </c>
      <c r="K952" s="3">
        <f>SUM(K943:K951)</f>
        <v>726.47500000000002</v>
      </c>
      <c r="L952" s="1374"/>
    </row>
    <row r="953" spans="1:12" s="25" customFormat="1" x14ac:dyDescent="0.3">
      <c r="A953" s="5"/>
      <c r="B953" s="6"/>
      <c r="C953" s="2"/>
      <c r="D953" s="3"/>
      <c r="E953" s="3"/>
      <c r="F953" s="678">
        <f>F952-E952</f>
        <v>163.39999999999998</v>
      </c>
      <c r="G953" s="5"/>
      <c r="H953" s="6"/>
      <c r="I953" s="2"/>
      <c r="J953" s="3"/>
      <c r="K953" s="3"/>
      <c r="L953" s="1374"/>
    </row>
    <row r="954" spans="1:12" s="25" customFormat="1" x14ac:dyDescent="0.3">
      <c r="A954" s="5"/>
      <c r="B954" s="6"/>
      <c r="C954" s="2"/>
      <c r="D954" s="3"/>
      <c r="E954" s="3"/>
      <c r="F954" s="656"/>
      <c r="G954" s="5"/>
      <c r="H954" s="6"/>
      <c r="I954" s="2"/>
      <c r="J954" s="3"/>
      <c r="K954" s="3"/>
      <c r="L954" s="1374"/>
    </row>
    <row r="955" spans="1:12" s="25" customFormat="1" x14ac:dyDescent="0.3">
      <c r="A955" s="1400"/>
      <c r="B955" s="6"/>
      <c r="C955" s="2" t="s">
        <v>136</v>
      </c>
      <c r="D955" s="3">
        <f>+D952+D927</f>
        <v>401</v>
      </c>
      <c r="E955" s="3">
        <f>+E952+E927</f>
        <v>1359.95</v>
      </c>
      <c r="F955" s="659"/>
      <c r="G955" s="3"/>
      <c r="H955" s="3"/>
      <c r="I955" s="3" t="s">
        <v>136</v>
      </c>
      <c r="J955" s="3">
        <f>+J952+J927</f>
        <v>446</v>
      </c>
      <c r="K955" s="3">
        <f>+K952+K927</f>
        <v>1554.1750000000002</v>
      </c>
      <c r="L955" s="1374"/>
    </row>
    <row r="956" spans="1:12" s="25" customFormat="1" x14ac:dyDescent="0.3">
      <c r="A956" s="1405"/>
      <c r="B956" s="36"/>
      <c r="C956" s="462"/>
      <c r="D956" s="463"/>
      <c r="E956" s="463"/>
      <c r="F956" s="659"/>
      <c r="G956" s="1410"/>
      <c r="H956" s="463"/>
      <c r="I956" s="463"/>
      <c r="J956" s="463"/>
      <c r="K956" s="463"/>
      <c r="L956" s="1374"/>
    </row>
    <row r="957" spans="1:12" s="25" customFormat="1" x14ac:dyDescent="0.3">
      <c r="A957" s="1405"/>
      <c r="B957" s="461"/>
      <c r="C957" s="461"/>
      <c r="D957" s="461"/>
      <c r="E957" s="660"/>
      <c r="F957" s="660"/>
      <c r="G957" s="1413"/>
      <c r="H957" s="660"/>
      <c r="I957" s="463"/>
      <c r="J957" s="463"/>
      <c r="K957" s="463"/>
      <c r="L957" s="1374"/>
    </row>
    <row r="958" spans="1:12" s="25" customFormat="1" x14ac:dyDescent="0.3">
      <c r="A958" s="1405"/>
      <c r="B958" s="36"/>
      <c r="C958" s="462"/>
      <c r="D958" s="463"/>
      <c r="E958" s="463"/>
      <c r="F958" s="659"/>
      <c r="G958" s="1413"/>
      <c r="H958" s="463"/>
      <c r="I958" s="463"/>
      <c r="J958" s="463"/>
      <c r="K958" s="463"/>
      <c r="L958" s="1374"/>
    </row>
    <row r="959" spans="1:12" s="25" customFormat="1" ht="18.75" customHeight="1" x14ac:dyDescent="0.3">
      <c r="A959" s="1403"/>
      <c r="B959" s="37" t="s">
        <v>130</v>
      </c>
      <c r="D959" s="94" t="s">
        <v>131</v>
      </c>
      <c r="E959" s="20"/>
      <c r="F959" s="606"/>
      <c r="G959" s="1403"/>
      <c r="H959" s="37" t="s">
        <v>130</v>
      </c>
      <c r="J959" s="94" t="s">
        <v>131</v>
      </c>
      <c r="K959" s="20"/>
      <c r="L959" s="1374"/>
    </row>
    <row r="960" spans="1:12" s="25" customFormat="1" ht="51.75" customHeight="1" x14ac:dyDescent="0.3">
      <c r="A960" s="1403"/>
      <c r="B960" s="38" t="s">
        <v>132</v>
      </c>
      <c r="D960" s="38" t="s">
        <v>140</v>
      </c>
      <c r="E960" s="39"/>
      <c r="F960" s="606"/>
      <c r="G960" s="1403"/>
      <c r="H960" s="38" t="s">
        <v>139</v>
      </c>
      <c r="J960" s="38" t="s">
        <v>140</v>
      </c>
      <c r="K960" s="39"/>
      <c r="L960" s="1374"/>
    </row>
    <row r="961" spans="1:12" s="25" customFormat="1" ht="23.25" customHeight="1" x14ac:dyDescent="0.3">
      <c r="A961" s="1403"/>
      <c r="B961" s="38"/>
      <c r="D961" s="38"/>
      <c r="E961" s="39"/>
      <c r="F961" s="606"/>
      <c r="G961" s="1403"/>
      <c r="H961" s="38"/>
      <c r="J961" s="38"/>
      <c r="K961" s="39"/>
      <c r="L961" s="1374"/>
    </row>
    <row r="962" spans="1:12" s="25" customFormat="1" ht="18.75" customHeight="1" x14ac:dyDescent="0.3">
      <c r="A962" s="1416"/>
      <c r="B962" s="208"/>
      <c r="C962" s="208"/>
      <c r="D962" s="208"/>
      <c r="E962" s="208"/>
      <c r="F962" s="861"/>
      <c r="G962" s="1416"/>
      <c r="H962" s="208"/>
      <c r="I962" s="208"/>
      <c r="J962" s="208"/>
      <c r="K962" s="208"/>
      <c r="L962" s="1374"/>
    </row>
    <row r="963" spans="1:12" s="21" customFormat="1" x14ac:dyDescent="0.3">
      <c r="A963" s="1403"/>
      <c r="B963" s="20"/>
      <c r="C963" s="20"/>
      <c r="D963" s="20"/>
      <c r="E963" s="20"/>
      <c r="F963" s="656"/>
      <c r="G963" s="1403"/>
      <c r="H963" s="20"/>
      <c r="I963" s="20"/>
      <c r="J963" s="20"/>
      <c r="K963" s="20"/>
      <c r="L963" s="1373"/>
    </row>
    <row r="964" spans="1:12" s="25" customFormat="1" ht="18.75" customHeight="1" x14ac:dyDescent="0.3">
      <c r="A964" s="1403"/>
      <c r="B964" s="22" t="s">
        <v>115</v>
      </c>
      <c r="C964" s="20"/>
      <c r="D964" s="20"/>
      <c r="E964" s="20"/>
      <c r="F964" s="656"/>
      <c r="G964" s="1403"/>
      <c r="H964" s="22" t="s">
        <v>115</v>
      </c>
      <c r="I964" s="20"/>
      <c r="J964" s="20"/>
      <c r="K964" s="20"/>
      <c r="L964" s="1374"/>
    </row>
    <row r="965" spans="1:12" s="25" customFormat="1" ht="18.75" customHeight="1" x14ac:dyDescent="0.3">
      <c r="A965" s="1403"/>
      <c r="B965" s="22" t="s">
        <v>137</v>
      </c>
      <c r="C965" s="20"/>
      <c r="D965" s="20"/>
      <c r="E965" s="20"/>
      <c r="F965" s="606"/>
      <c r="G965" s="1403"/>
      <c r="H965" s="22" t="s">
        <v>138</v>
      </c>
      <c r="I965" s="20"/>
      <c r="J965" s="20"/>
      <c r="K965" s="20"/>
      <c r="L965" s="1374"/>
    </row>
    <row r="966" spans="1:12" s="25" customFormat="1" ht="18.75" customHeight="1" x14ac:dyDescent="0.3">
      <c r="A966" s="1403"/>
      <c r="B966" s="20"/>
      <c r="C966" s="20"/>
      <c r="D966" s="20"/>
      <c r="E966" s="20"/>
      <c r="F966" s="606"/>
      <c r="G966" s="1403"/>
      <c r="H966" s="20"/>
      <c r="I966" s="20"/>
      <c r="J966" s="20"/>
      <c r="K966" s="20"/>
      <c r="L966" s="1374"/>
    </row>
    <row r="967" spans="1:12" s="25" customFormat="1" ht="18.75" customHeight="1" x14ac:dyDescent="0.3">
      <c r="A967" s="1403"/>
      <c r="B967" s="20"/>
      <c r="C967" s="20"/>
      <c r="E967" s="603" t="s">
        <v>116</v>
      </c>
      <c r="F967" s="606"/>
      <c r="G967" s="1403"/>
      <c r="H967" s="20"/>
      <c r="I967" s="20"/>
      <c r="K967" s="603" t="s">
        <v>116</v>
      </c>
      <c r="L967" s="1374"/>
    </row>
    <row r="968" spans="1:12" s="25" customFormat="1" ht="18.75" customHeight="1" x14ac:dyDescent="0.3">
      <c r="A968" s="1403"/>
      <c r="B968" s="20"/>
      <c r="C968" s="20"/>
      <c r="E968" s="603" t="s">
        <v>134</v>
      </c>
      <c r="F968" s="606"/>
      <c r="G968" s="1403"/>
      <c r="H968" s="20"/>
      <c r="I968" s="20"/>
      <c r="K968" s="603" t="s">
        <v>134</v>
      </c>
      <c r="L968" s="1374"/>
    </row>
    <row r="969" spans="1:12" s="25" customFormat="1" ht="18.75" customHeight="1" x14ac:dyDescent="0.3">
      <c r="A969" s="1403"/>
      <c r="B969" s="20"/>
      <c r="C969" s="20"/>
      <c r="E969" s="603" t="s">
        <v>117</v>
      </c>
      <c r="F969" s="606"/>
      <c r="G969" s="1403"/>
      <c r="H969" s="20"/>
      <c r="I969" s="20"/>
      <c r="K969" s="603" t="s">
        <v>117</v>
      </c>
      <c r="L969" s="1374"/>
    </row>
    <row r="970" spans="1:12" s="25" customFormat="1" ht="18.75" customHeight="1" x14ac:dyDescent="0.3">
      <c r="A970" s="1403"/>
      <c r="B970" s="20"/>
      <c r="C970" s="20"/>
      <c r="E970" s="603" t="s">
        <v>417</v>
      </c>
      <c r="F970" s="606"/>
      <c r="G970" s="1403"/>
      <c r="H970" s="20"/>
      <c r="I970" s="20"/>
      <c r="K970" s="603" t="s">
        <v>417</v>
      </c>
      <c r="L970" s="1374"/>
    </row>
    <row r="971" spans="1:12" s="25" customFormat="1" ht="18.75" customHeight="1" x14ac:dyDescent="0.3">
      <c r="A971" s="1403"/>
      <c r="B971" s="20"/>
      <c r="C971" s="20"/>
      <c r="D971" s="20"/>
      <c r="E971" s="20"/>
      <c r="F971" s="656"/>
      <c r="G971" s="1403"/>
      <c r="H971" s="20"/>
      <c r="I971" s="20"/>
      <c r="J971" s="20"/>
      <c r="K971" s="20"/>
      <c r="L971" s="1374"/>
    </row>
    <row r="972" spans="1:12" s="25" customFormat="1" ht="18.75" customHeight="1" x14ac:dyDescent="0.3">
      <c r="A972" s="1403"/>
      <c r="B972" s="20"/>
      <c r="C972" s="20"/>
      <c r="D972" s="20"/>
      <c r="E972" s="20"/>
      <c r="F972" s="656"/>
      <c r="G972" s="1403"/>
      <c r="H972" s="20"/>
      <c r="I972" s="20"/>
      <c r="J972" s="20"/>
      <c r="K972" s="20"/>
      <c r="L972" s="1374"/>
    </row>
    <row r="973" spans="1:12" s="25" customFormat="1" ht="18.75" customHeight="1" x14ac:dyDescent="0.3">
      <c r="A973" s="1403"/>
      <c r="B973" s="20"/>
      <c r="C973" s="20"/>
      <c r="D973" s="20"/>
      <c r="E973" s="20"/>
      <c r="F973" s="656"/>
      <c r="G973" s="1403"/>
      <c r="H973" s="20"/>
      <c r="I973" s="20"/>
      <c r="J973" s="20"/>
      <c r="K973" s="20"/>
      <c r="L973" s="1374"/>
    </row>
    <row r="974" spans="1:12" s="25" customFormat="1" ht="18.75" customHeight="1" x14ac:dyDescent="0.3">
      <c r="A974" s="1403"/>
      <c r="B974" s="1612" t="s">
        <v>119</v>
      </c>
      <c r="C974" s="1612"/>
      <c r="D974" s="1612"/>
      <c r="E974" s="26"/>
      <c r="F974" s="606"/>
      <c r="G974" s="1403"/>
      <c r="H974" s="1612" t="s">
        <v>119</v>
      </c>
      <c r="I974" s="1612"/>
      <c r="J974" s="1612"/>
      <c r="K974" s="26"/>
      <c r="L974" s="1374"/>
    </row>
    <row r="975" spans="1:12" s="25" customFormat="1" ht="18.75" customHeight="1" x14ac:dyDescent="0.3">
      <c r="A975" s="1403"/>
      <c r="B975" s="1610">
        <v>45624</v>
      </c>
      <c r="C975" s="1610"/>
      <c r="D975" s="1610"/>
      <c r="E975" s="27"/>
      <c r="F975" s="606"/>
      <c r="G975" s="1403"/>
      <c r="H975" s="1610">
        <f>B975</f>
        <v>45624</v>
      </c>
      <c r="I975" s="1610"/>
      <c r="J975" s="1610"/>
      <c r="K975" s="27"/>
      <c r="L975" s="1374"/>
    </row>
    <row r="976" spans="1:12" s="25" customFormat="1" ht="18.75" customHeight="1" x14ac:dyDescent="0.3">
      <c r="A976" s="1403"/>
      <c r="B976" s="20"/>
      <c r="C976" s="20"/>
      <c r="D976" s="20"/>
      <c r="E976" s="27"/>
      <c r="F976" s="606"/>
      <c r="G976" s="1403"/>
      <c r="H976" s="20"/>
      <c r="I976" s="20"/>
      <c r="J976" s="20"/>
      <c r="K976" s="27"/>
      <c r="L976" s="1374"/>
    </row>
    <row r="977" spans="1:12" s="25" customFormat="1" ht="18.75" customHeight="1" x14ac:dyDescent="0.3">
      <c r="A977" s="1403"/>
      <c r="B977" s="1401"/>
      <c r="C977" s="20"/>
      <c r="D977" s="20"/>
      <c r="E977" s="27"/>
      <c r="F977" s="606"/>
      <c r="G977" s="1403"/>
      <c r="H977" s="1401"/>
      <c r="I977" s="20"/>
      <c r="J977" s="20"/>
      <c r="K977" s="27"/>
      <c r="L977" s="1374"/>
    </row>
    <row r="978" spans="1:12" s="25" customFormat="1" ht="18.75" customHeight="1" x14ac:dyDescent="0.3">
      <c r="A978" s="28" t="s">
        <v>120</v>
      </c>
      <c r="B978" s="29" t="s">
        <v>121</v>
      </c>
      <c r="C978" s="1611" t="s">
        <v>122</v>
      </c>
      <c r="D978" s="1611"/>
      <c r="E978" s="1611"/>
      <c r="F978" s="606"/>
      <c r="G978" s="28" t="s">
        <v>120</v>
      </c>
      <c r="H978" s="29" t="s">
        <v>121</v>
      </c>
      <c r="I978" s="1611" t="s">
        <v>123</v>
      </c>
      <c r="J978" s="1611"/>
      <c r="K978" s="1611"/>
      <c r="L978" s="1374"/>
    </row>
    <row r="979" spans="1:12" s="25" customFormat="1" ht="18.75" customHeight="1" x14ac:dyDescent="0.3">
      <c r="A979" s="28" t="s">
        <v>124</v>
      </c>
      <c r="B979" s="28" t="s">
        <v>265</v>
      </c>
      <c r="C979" s="29" t="s">
        <v>125</v>
      </c>
      <c r="D979" s="1400" t="s">
        <v>126</v>
      </c>
      <c r="E979" s="1400" t="s">
        <v>127</v>
      </c>
      <c r="F979" s="606"/>
      <c r="G979" s="28" t="s">
        <v>124</v>
      </c>
      <c r="H979" s="28" t="s">
        <v>265</v>
      </c>
      <c r="I979" s="29" t="s">
        <v>125</v>
      </c>
      <c r="J979" s="1400" t="s">
        <v>126</v>
      </c>
      <c r="K979" s="1400" t="s">
        <v>127</v>
      </c>
      <c r="L979" s="1374"/>
    </row>
    <row r="980" spans="1:12" s="50" customFormat="1" ht="18.75" customHeight="1" x14ac:dyDescent="0.3">
      <c r="A980" s="1400">
        <v>1</v>
      </c>
      <c r="B980" s="6" t="s">
        <v>83</v>
      </c>
      <c r="C980" s="2" t="s">
        <v>86</v>
      </c>
      <c r="D980" s="3">
        <v>90</v>
      </c>
      <c r="E980" s="3">
        <v>302.39999999999998</v>
      </c>
      <c r="F980" s="606"/>
      <c r="G980" s="1400">
        <v>1</v>
      </c>
      <c r="H980" s="6" t="s">
        <v>83</v>
      </c>
      <c r="I980" s="2" t="s">
        <v>85</v>
      </c>
      <c r="J980" s="3">
        <v>110</v>
      </c>
      <c r="K980" s="3">
        <v>500.08</v>
      </c>
      <c r="L980" s="1379"/>
    </row>
    <row r="981" spans="1:12" s="50" customFormat="1" x14ac:dyDescent="0.3">
      <c r="A981" s="5">
        <v>2</v>
      </c>
      <c r="B981" s="6" t="s">
        <v>347</v>
      </c>
      <c r="C981" s="2" t="s">
        <v>14</v>
      </c>
      <c r="D981" s="3">
        <v>24</v>
      </c>
      <c r="E981" s="3">
        <v>3.9199999999999995</v>
      </c>
      <c r="F981" s="606"/>
      <c r="G981" s="5">
        <v>2</v>
      </c>
      <c r="H981" s="6" t="s">
        <v>347</v>
      </c>
      <c r="I981" s="2" t="s">
        <v>14</v>
      </c>
      <c r="J981" s="3">
        <v>24</v>
      </c>
      <c r="K981" s="3">
        <v>3.9199999999999995</v>
      </c>
      <c r="L981" s="1379"/>
    </row>
    <row r="982" spans="1:12" s="25" customFormat="1" x14ac:dyDescent="0.3">
      <c r="A982" s="5">
        <v>3</v>
      </c>
      <c r="B982" s="6" t="s">
        <v>271</v>
      </c>
      <c r="C982" s="2" t="s">
        <v>2</v>
      </c>
      <c r="D982" s="3">
        <v>10</v>
      </c>
      <c r="E982" s="3">
        <v>36.6</v>
      </c>
      <c r="F982" s="606"/>
      <c r="G982" s="5">
        <v>3</v>
      </c>
      <c r="H982" s="6" t="s">
        <v>271</v>
      </c>
      <c r="I982" s="2" t="s">
        <v>2</v>
      </c>
      <c r="J982" s="3">
        <v>10</v>
      </c>
      <c r="K982" s="3">
        <v>36.6</v>
      </c>
      <c r="L982" s="788"/>
    </row>
    <row r="983" spans="1:12" s="25" customFormat="1" x14ac:dyDescent="0.3">
      <c r="A983" s="5">
        <v>4</v>
      </c>
      <c r="B983" s="6" t="s">
        <v>107</v>
      </c>
      <c r="C983" s="2" t="s">
        <v>14</v>
      </c>
      <c r="D983" s="3">
        <v>3.4</v>
      </c>
      <c r="E983" s="3">
        <v>93.2</v>
      </c>
      <c r="F983" s="606"/>
      <c r="G983" s="5">
        <v>4</v>
      </c>
      <c r="H983" s="6" t="s">
        <v>107</v>
      </c>
      <c r="I983" s="2" t="s">
        <v>14</v>
      </c>
      <c r="J983" s="3">
        <v>3.4</v>
      </c>
      <c r="K983" s="3">
        <v>93.2</v>
      </c>
      <c r="L983" s="1374"/>
    </row>
    <row r="984" spans="1:12" s="25" customFormat="1" x14ac:dyDescent="0.3">
      <c r="A984" s="1404">
        <v>5</v>
      </c>
      <c r="B984" s="6" t="s">
        <v>93</v>
      </c>
      <c r="C984" s="2" t="s">
        <v>2</v>
      </c>
      <c r="D984" s="3">
        <v>60</v>
      </c>
      <c r="E984" s="3">
        <v>92</v>
      </c>
      <c r="F984" s="606">
        <v>124.6</v>
      </c>
      <c r="G984" s="1404">
        <v>5</v>
      </c>
      <c r="H984" s="6" t="s">
        <v>93</v>
      </c>
      <c r="I984" s="2" t="s">
        <v>2</v>
      </c>
      <c r="J984" s="3">
        <v>60</v>
      </c>
      <c r="K984" s="3">
        <v>92</v>
      </c>
      <c r="L984" s="1374"/>
    </row>
    <row r="985" spans="1:12" s="25" customFormat="1" ht="19.5" customHeight="1" x14ac:dyDescent="0.3">
      <c r="A985" s="5">
        <v>6</v>
      </c>
      <c r="B985" s="6" t="s">
        <v>484</v>
      </c>
      <c r="C985" s="2" t="s">
        <v>5</v>
      </c>
      <c r="D985" s="3">
        <v>35</v>
      </c>
      <c r="E985" s="3">
        <v>141</v>
      </c>
      <c r="F985" s="606"/>
      <c r="G985" s="5">
        <v>6</v>
      </c>
      <c r="H985" s="6" t="s">
        <v>484</v>
      </c>
      <c r="I985" s="2" t="s">
        <v>5</v>
      </c>
      <c r="J985" s="3">
        <v>35</v>
      </c>
      <c r="K985" s="3">
        <v>141</v>
      </c>
      <c r="L985" s="788"/>
    </row>
    <row r="986" spans="1:12" s="25" customFormat="1" ht="19.5" customHeight="1" x14ac:dyDescent="0.3">
      <c r="A986" s="1400"/>
      <c r="B986" s="6"/>
      <c r="C986" s="2"/>
      <c r="D986" s="3"/>
      <c r="E986" s="3"/>
      <c r="F986" s="605"/>
      <c r="G986" s="1400"/>
      <c r="H986" s="6"/>
      <c r="I986" s="2"/>
      <c r="J986" s="3"/>
      <c r="K986" s="3"/>
      <c r="L986" s="1374"/>
    </row>
    <row r="987" spans="1:12" s="25" customFormat="1" x14ac:dyDescent="0.3">
      <c r="A987" s="5"/>
      <c r="B987" s="6"/>
      <c r="C987" s="2"/>
      <c r="D987" s="3"/>
      <c r="E987" s="3"/>
      <c r="F987" s="656"/>
      <c r="G987" s="5"/>
      <c r="H987" s="6"/>
      <c r="I987" s="2"/>
      <c r="J987" s="3"/>
      <c r="K987" s="3"/>
      <c r="L987" s="1374"/>
    </row>
    <row r="988" spans="1:12" s="25" customFormat="1" x14ac:dyDescent="0.3">
      <c r="A988" s="5"/>
      <c r="B988" s="6"/>
      <c r="C988" s="2" t="s">
        <v>128</v>
      </c>
      <c r="D988" s="3">
        <f>SUM(D980:D986)</f>
        <v>222.4</v>
      </c>
      <c r="E988" s="3">
        <f>SUM(E980:E986)</f>
        <v>669.12</v>
      </c>
      <c r="F988" s="658">
        <v>587.5</v>
      </c>
      <c r="G988" s="5"/>
      <c r="H988" s="6"/>
      <c r="I988" s="2" t="s">
        <v>128</v>
      </c>
      <c r="J988" s="3">
        <f>SUM(J980:J986)</f>
        <v>242.4</v>
      </c>
      <c r="K988" s="3">
        <f>SUM(K980:K986)</f>
        <v>866.80000000000007</v>
      </c>
      <c r="L988" s="1374"/>
    </row>
    <row r="989" spans="1:12" s="25" customFormat="1" ht="18.75" hidden="1" customHeight="1" x14ac:dyDescent="0.3">
      <c r="A989" s="5"/>
      <c r="B989" s="6"/>
      <c r="C989" s="2"/>
      <c r="D989" s="3">
        <f>SUM(D981:D987)</f>
        <v>132.4</v>
      </c>
      <c r="E989" s="3"/>
      <c r="F989" s="656"/>
      <c r="G989" s="5"/>
      <c r="H989" s="6"/>
      <c r="I989" s="2"/>
      <c r="J989" s="3"/>
      <c r="K989" s="3"/>
      <c r="L989" s="1374"/>
    </row>
    <row r="990" spans="1:12" s="25" customFormat="1" ht="18.75" hidden="1" customHeight="1" x14ac:dyDescent="0.3">
      <c r="A990" s="5">
        <v>1</v>
      </c>
      <c r="B990" s="6" t="s">
        <v>1</v>
      </c>
      <c r="C990" s="2" t="s">
        <v>5</v>
      </c>
      <c r="D990" s="3">
        <f>SUM(D983:D988)</f>
        <v>320.8</v>
      </c>
      <c r="E990" s="3">
        <v>86</v>
      </c>
      <c r="F990" s="656"/>
      <c r="G990" s="5">
        <v>1</v>
      </c>
      <c r="H990" s="6" t="s">
        <v>1</v>
      </c>
      <c r="I990" s="2" t="s">
        <v>5</v>
      </c>
      <c r="J990" s="3">
        <v>200</v>
      </c>
      <c r="K990" s="3">
        <v>86</v>
      </c>
      <c r="L990" s="1374"/>
    </row>
    <row r="991" spans="1:12" s="25" customFormat="1" ht="18.75" hidden="1" customHeight="1" x14ac:dyDescent="0.3">
      <c r="A991" s="5">
        <v>2</v>
      </c>
      <c r="B991" s="6" t="s">
        <v>238</v>
      </c>
      <c r="C991" s="2" t="s">
        <v>251</v>
      </c>
      <c r="D991" s="3">
        <f t="shared" ref="D991:D1000" si="10">SUM(D983:D989)</f>
        <v>453.20000000000005</v>
      </c>
      <c r="E991" s="3">
        <v>114</v>
      </c>
      <c r="F991" s="656"/>
      <c r="G991" s="5">
        <v>2</v>
      </c>
      <c r="H991" s="6" t="s">
        <v>238</v>
      </c>
      <c r="I991" s="2" t="s">
        <v>251</v>
      </c>
      <c r="J991" s="3">
        <v>225</v>
      </c>
      <c r="K991" s="3">
        <v>114</v>
      </c>
      <c r="L991" s="1374"/>
    </row>
    <row r="992" spans="1:12" s="25" customFormat="1" ht="18.75" hidden="1" customHeight="1" x14ac:dyDescent="0.3">
      <c r="A992" s="5">
        <v>3</v>
      </c>
      <c r="B992" s="6" t="s">
        <v>93</v>
      </c>
      <c r="C992" s="2" t="s">
        <v>5</v>
      </c>
      <c r="D992" s="3">
        <f t="shared" si="10"/>
        <v>770.59999999999991</v>
      </c>
      <c r="E992" s="3">
        <v>94.25</v>
      </c>
      <c r="F992" s="656"/>
      <c r="G992" s="5">
        <v>3</v>
      </c>
      <c r="H992" s="6" t="s">
        <v>93</v>
      </c>
      <c r="I992" s="2" t="s">
        <v>5</v>
      </c>
      <c r="J992" s="3">
        <v>135</v>
      </c>
      <c r="K992" s="3">
        <v>94.25</v>
      </c>
      <c r="L992" s="1374"/>
    </row>
    <row r="993" spans="1:12" s="25" customFormat="1" ht="18.75" hidden="1" customHeight="1" x14ac:dyDescent="0.3">
      <c r="A993" s="5">
        <v>4</v>
      </c>
      <c r="B993" s="6" t="s">
        <v>253</v>
      </c>
      <c r="C993" s="2" t="s">
        <v>218</v>
      </c>
      <c r="D993" s="3">
        <f t="shared" si="10"/>
        <v>1163.8</v>
      </c>
      <c r="E993" s="3">
        <v>146.4</v>
      </c>
      <c r="F993" s="656"/>
      <c r="G993" s="5">
        <v>4</v>
      </c>
      <c r="H993" s="6" t="s">
        <v>253</v>
      </c>
      <c r="I993" s="2" t="s">
        <v>218</v>
      </c>
      <c r="J993" s="3">
        <v>125</v>
      </c>
      <c r="K993" s="3">
        <v>146.4</v>
      </c>
      <c r="L993" s="1374"/>
    </row>
    <row r="994" spans="1:12" s="25" customFormat="1" ht="18.75" hidden="1" customHeight="1" x14ac:dyDescent="0.3">
      <c r="A994" s="5">
        <v>5</v>
      </c>
      <c r="B994" s="6" t="s">
        <v>255</v>
      </c>
      <c r="C994" s="2" t="s">
        <v>218</v>
      </c>
      <c r="D994" s="3">
        <f t="shared" si="10"/>
        <v>1899.4</v>
      </c>
      <c r="E994" s="3">
        <v>105.16</v>
      </c>
      <c r="F994" s="656"/>
      <c r="G994" s="5">
        <v>5</v>
      </c>
      <c r="H994" s="6" t="s">
        <v>255</v>
      </c>
      <c r="I994" s="2" t="s">
        <v>218</v>
      </c>
      <c r="J994" s="3">
        <v>80</v>
      </c>
      <c r="K994" s="3">
        <v>105.16</v>
      </c>
      <c r="L994" s="1374"/>
    </row>
    <row r="995" spans="1:12" s="25" customFormat="1" ht="18.75" hidden="1" customHeight="1" x14ac:dyDescent="0.3">
      <c r="A995" s="5">
        <v>6</v>
      </c>
      <c r="B995" s="6" t="s">
        <v>252</v>
      </c>
      <c r="C995" s="2" t="s">
        <v>251</v>
      </c>
      <c r="D995" s="3">
        <f t="shared" si="10"/>
        <v>3063.2</v>
      </c>
      <c r="E995" s="3">
        <v>142</v>
      </c>
      <c r="F995" s="656"/>
      <c r="G995" s="5">
        <v>6</v>
      </c>
      <c r="H995" s="6" t="s">
        <v>252</v>
      </c>
      <c r="I995" s="2" t="s">
        <v>251</v>
      </c>
      <c r="J995" s="3">
        <v>105</v>
      </c>
      <c r="K995" s="3">
        <v>142</v>
      </c>
      <c r="L995" s="1374"/>
    </row>
    <row r="996" spans="1:12" s="25" customFormat="1" ht="18.75" hidden="1" customHeight="1" x14ac:dyDescent="0.3">
      <c r="A996" s="5">
        <v>7</v>
      </c>
      <c r="B996" s="6" t="s">
        <v>254</v>
      </c>
      <c r="C996" s="2" t="s">
        <v>218</v>
      </c>
      <c r="D996" s="3">
        <f t="shared" si="10"/>
        <v>4962.6000000000004</v>
      </c>
      <c r="E996" s="3">
        <v>144</v>
      </c>
      <c r="F996" s="656"/>
      <c r="G996" s="5">
        <v>7</v>
      </c>
      <c r="H996" s="6" t="s">
        <v>254</v>
      </c>
      <c r="I996" s="2" t="s">
        <v>218</v>
      </c>
      <c r="J996" s="3">
        <v>120</v>
      </c>
      <c r="K996" s="3">
        <v>144</v>
      </c>
      <c r="L996" s="1374"/>
    </row>
    <row r="997" spans="1:12" s="25" customFormat="1" ht="18.75" hidden="1" customHeight="1" x14ac:dyDescent="0.3">
      <c r="A997" s="5">
        <v>8</v>
      </c>
      <c r="B997" s="6" t="s">
        <v>31</v>
      </c>
      <c r="C997" s="2" t="s">
        <v>5</v>
      </c>
      <c r="D997" s="3">
        <f t="shared" si="10"/>
        <v>7803.4000000000005</v>
      </c>
      <c r="E997" s="3">
        <v>88</v>
      </c>
      <c r="F997" s="656"/>
      <c r="G997" s="5">
        <v>8</v>
      </c>
      <c r="H997" s="6" t="s">
        <v>31</v>
      </c>
      <c r="I997" s="2" t="s">
        <v>5</v>
      </c>
      <c r="J997" s="3">
        <v>55</v>
      </c>
      <c r="K997" s="3">
        <v>88</v>
      </c>
      <c r="L997" s="1374"/>
    </row>
    <row r="998" spans="1:12" s="50" customFormat="1" ht="18.75" hidden="1" customHeight="1" x14ac:dyDescent="0.3">
      <c r="A998" s="1400"/>
      <c r="B998" s="1"/>
      <c r="C998" s="1400"/>
      <c r="D998" s="3">
        <f t="shared" si="10"/>
        <v>12633.599999999999</v>
      </c>
      <c r="E998" s="7"/>
      <c r="F998" s="657"/>
      <c r="G998" s="1400"/>
      <c r="H998" s="1"/>
      <c r="I998" s="1400"/>
      <c r="J998" s="7"/>
      <c r="K998" s="7"/>
      <c r="L998" s="1377"/>
    </row>
    <row r="999" spans="1:12" s="25" customFormat="1" ht="18.75" hidden="1" customHeight="1" x14ac:dyDescent="0.3">
      <c r="A999" s="5"/>
      <c r="B999" s="6"/>
      <c r="C999" s="2" t="s">
        <v>128</v>
      </c>
      <c r="D999" s="3">
        <f t="shared" si="10"/>
        <v>20116.2</v>
      </c>
      <c r="E999" s="3">
        <v>919.81</v>
      </c>
      <c r="F999" s="656"/>
      <c r="G999" s="5"/>
      <c r="H999" s="6"/>
      <c r="I999" s="2" t="s">
        <v>128</v>
      </c>
      <c r="J999" s="3">
        <v>1045</v>
      </c>
      <c r="K999" s="3">
        <v>919.81</v>
      </c>
      <c r="L999" s="1374"/>
    </row>
    <row r="1000" spans="1:12" s="25" customFormat="1" ht="18.75" hidden="1" customHeight="1" x14ac:dyDescent="0.3">
      <c r="A1000" s="5"/>
      <c r="B1000" s="6"/>
      <c r="C1000" s="2"/>
      <c r="D1000" s="3">
        <f t="shared" si="10"/>
        <v>32296.6</v>
      </c>
      <c r="E1000" s="3"/>
      <c r="F1000" s="656"/>
      <c r="G1000" s="5"/>
      <c r="H1000" s="6"/>
      <c r="I1000" s="2"/>
      <c r="J1000" s="3"/>
      <c r="K1000" s="3"/>
      <c r="L1000" s="1374"/>
    </row>
    <row r="1001" spans="1:12" s="25" customFormat="1" x14ac:dyDescent="0.3">
      <c r="A1001" s="5"/>
      <c r="B1001" s="6"/>
      <c r="C1001" s="2"/>
      <c r="D1001" s="3"/>
      <c r="E1001" s="3"/>
      <c r="F1001" s="678">
        <f>F988-E988</f>
        <v>-81.62</v>
      </c>
      <c r="G1001" s="5"/>
      <c r="H1001" s="6"/>
      <c r="I1001" s="2"/>
      <c r="J1001" s="3"/>
      <c r="K1001" s="3"/>
      <c r="L1001" s="1374"/>
    </row>
    <row r="1002" spans="1:12" s="25" customFormat="1" x14ac:dyDescent="0.3">
      <c r="A1002" s="5"/>
      <c r="B1002" s="6"/>
      <c r="C1002" s="2"/>
      <c r="D1002" s="3"/>
      <c r="E1002" s="3"/>
      <c r="F1002" s="656"/>
      <c r="G1002" s="5"/>
      <c r="H1002" s="6"/>
      <c r="I1002" s="2"/>
      <c r="J1002" s="3"/>
      <c r="K1002" s="3"/>
      <c r="L1002" s="1374"/>
    </row>
    <row r="1003" spans="1:12" s="25" customFormat="1" x14ac:dyDescent="0.3">
      <c r="A1003" s="28" t="s">
        <v>124</v>
      </c>
      <c r="B1003" s="3" t="s">
        <v>259</v>
      </c>
      <c r="C1003" s="2" t="s">
        <v>125</v>
      </c>
      <c r="D1003" s="3" t="s">
        <v>126</v>
      </c>
      <c r="E1003" s="3" t="s">
        <v>127</v>
      </c>
      <c r="F1003" s="656"/>
      <c r="G1003" s="28" t="s">
        <v>124</v>
      </c>
      <c r="H1003" s="3" t="s">
        <v>247</v>
      </c>
      <c r="I1003" s="2" t="s">
        <v>125</v>
      </c>
      <c r="J1003" s="3" t="s">
        <v>126</v>
      </c>
      <c r="K1003" s="3" t="s">
        <v>127</v>
      </c>
      <c r="L1003" s="1374"/>
    </row>
    <row r="1004" spans="1:12" s="8" customFormat="1" x14ac:dyDescent="0.3">
      <c r="A1004" s="5">
        <v>1</v>
      </c>
      <c r="B1004" s="6" t="s">
        <v>95</v>
      </c>
      <c r="C1004" s="2" t="s">
        <v>9</v>
      </c>
      <c r="D1004" s="3">
        <v>70</v>
      </c>
      <c r="E1004" s="3">
        <v>105.25</v>
      </c>
      <c r="F1004" s="605"/>
      <c r="G1004" s="5">
        <v>1</v>
      </c>
      <c r="H1004" s="6" t="s">
        <v>95</v>
      </c>
      <c r="I1004" s="2" t="s">
        <v>9</v>
      </c>
      <c r="J1004" s="3">
        <v>70</v>
      </c>
      <c r="K1004" s="3">
        <v>105.25</v>
      </c>
      <c r="L1004" s="1379"/>
    </row>
    <row r="1005" spans="1:12" s="25" customFormat="1" ht="19.5" customHeight="1" x14ac:dyDescent="0.3">
      <c r="A1005" s="5">
        <v>2</v>
      </c>
      <c r="B1005" s="6" t="s">
        <v>94</v>
      </c>
      <c r="C1005" s="2" t="s">
        <v>5</v>
      </c>
      <c r="D1005" s="3">
        <v>60</v>
      </c>
      <c r="E1005" s="3">
        <v>151.80000000000001</v>
      </c>
      <c r="F1005" s="490"/>
      <c r="G1005" s="5">
        <v>2</v>
      </c>
      <c r="H1005" s="6" t="s">
        <v>94</v>
      </c>
      <c r="I1005" s="2" t="s">
        <v>5</v>
      </c>
      <c r="J1005" s="3">
        <v>60</v>
      </c>
      <c r="K1005" s="3">
        <v>151.80000000000001</v>
      </c>
      <c r="L1005" s="1374" t="s">
        <v>480</v>
      </c>
    </row>
    <row r="1006" spans="1:12" s="50" customFormat="1" x14ac:dyDescent="0.3">
      <c r="A1006" s="5">
        <v>3</v>
      </c>
      <c r="B1006" s="6" t="s">
        <v>43</v>
      </c>
      <c r="C1006" s="2" t="s">
        <v>17</v>
      </c>
      <c r="D1006" s="3">
        <v>41</v>
      </c>
      <c r="E1006" s="3">
        <v>242.70999999999998</v>
      </c>
      <c r="F1006" s="605"/>
      <c r="G1006" s="5">
        <v>3</v>
      </c>
      <c r="H1006" s="6" t="s">
        <v>43</v>
      </c>
      <c r="I1006" s="2" t="s">
        <v>44</v>
      </c>
      <c r="J1006" s="3">
        <v>50</v>
      </c>
      <c r="K1006" s="3">
        <v>298.71999999999997</v>
      </c>
      <c r="L1006" s="1377">
        <v>45551</v>
      </c>
    </row>
    <row r="1007" spans="1:12" s="25" customFormat="1" ht="19.5" customHeight="1" x14ac:dyDescent="0.3">
      <c r="A1007" s="5">
        <v>4</v>
      </c>
      <c r="B1007" s="6" t="s">
        <v>346</v>
      </c>
      <c r="C1007" s="2" t="s">
        <v>14</v>
      </c>
      <c r="D1007" s="3">
        <v>32</v>
      </c>
      <c r="E1007" s="3">
        <v>6</v>
      </c>
      <c r="F1007" s="677">
        <f>0.031*800</f>
        <v>24.8</v>
      </c>
      <c r="G1007" s="5">
        <v>4</v>
      </c>
      <c r="H1007" s="6" t="s">
        <v>346</v>
      </c>
      <c r="I1007" s="2" t="s">
        <v>14</v>
      </c>
      <c r="J1007" s="3">
        <v>32</v>
      </c>
      <c r="K1007" s="3">
        <v>6</v>
      </c>
      <c r="L1007" s="788"/>
    </row>
    <row r="1008" spans="1:12" s="25" customFormat="1" ht="19.5" customHeight="1" x14ac:dyDescent="0.3">
      <c r="A1008" s="5">
        <v>5</v>
      </c>
      <c r="B1008" s="6" t="s">
        <v>113</v>
      </c>
      <c r="C1008" s="2" t="s">
        <v>2</v>
      </c>
      <c r="D1008" s="3">
        <v>15</v>
      </c>
      <c r="E1008" s="3">
        <v>94.2</v>
      </c>
      <c r="F1008" s="656"/>
      <c r="G1008" s="5">
        <v>5</v>
      </c>
      <c r="H1008" s="6" t="s">
        <v>113</v>
      </c>
      <c r="I1008" s="2" t="s">
        <v>2</v>
      </c>
      <c r="J1008" s="3">
        <v>15</v>
      </c>
      <c r="K1008" s="3">
        <v>94.2</v>
      </c>
      <c r="L1008" s="1374"/>
    </row>
    <row r="1009" spans="1:12" s="50" customFormat="1" x14ac:dyDescent="0.3">
      <c r="A1009" s="5">
        <v>6</v>
      </c>
      <c r="B1009" s="6" t="s">
        <v>107</v>
      </c>
      <c r="C1009" s="2" t="s">
        <v>14</v>
      </c>
      <c r="D1009" s="3">
        <v>3.4</v>
      </c>
      <c r="E1009" s="3">
        <v>93.2</v>
      </c>
      <c r="F1009" s="605"/>
      <c r="G1009" s="5">
        <v>6</v>
      </c>
      <c r="H1009" s="6" t="s">
        <v>107</v>
      </c>
      <c r="I1009" s="2" t="s">
        <v>14</v>
      </c>
      <c r="J1009" s="3">
        <v>3.4</v>
      </c>
      <c r="K1009" s="3">
        <v>93.2</v>
      </c>
      <c r="L1009" s="1379"/>
    </row>
    <row r="1010" spans="1:12" s="25" customFormat="1" ht="19.5" customHeight="1" x14ac:dyDescent="0.3">
      <c r="A1010" s="5">
        <v>7</v>
      </c>
      <c r="B1010" s="6" t="s">
        <v>108</v>
      </c>
      <c r="C1010" s="2" t="s">
        <v>65</v>
      </c>
      <c r="D1010" s="3">
        <v>1.2</v>
      </c>
      <c r="E1010" s="3">
        <v>21.5</v>
      </c>
      <c r="F1010" s="656"/>
      <c r="G1010" s="5">
        <v>7</v>
      </c>
      <c r="H1010" s="6" t="s">
        <v>108</v>
      </c>
      <c r="I1010" s="2" t="s">
        <v>65</v>
      </c>
      <c r="J1010" s="3">
        <v>1.2</v>
      </c>
      <c r="K1010" s="3">
        <v>21.5</v>
      </c>
      <c r="L1010" s="1374"/>
    </row>
    <row r="1011" spans="1:12" s="25" customFormat="1" x14ac:dyDescent="0.3">
      <c r="A1011" s="1400"/>
      <c r="B1011" s="6"/>
      <c r="C1011" s="2"/>
      <c r="D1011" s="3"/>
      <c r="E1011" s="3"/>
      <c r="F1011" s="656"/>
      <c r="G1011" s="1400"/>
      <c r="H1011" s="6"/>
      <c r="I1011" s="2"/>
      <c r="J1011" s="3"/>
      <c r="K1011" s="3"/>
      <c r="L1011" s="1374"/>
    </row>
    <row r="1012" spans="1:12" s="50" customFormat="1" x14ac:dyDescent="0.3">
      <c r="A1012" s="5"/>
      <c r="B1012" s="6"/>
      <c r="C1012" s="2"/>
      <c r="D1012" s="3"/>
      <c r="E1012" s="3"/>
      <c r="F1012" s="657"/>
      <c r="G1012" s="5"/>
      <c r="H1012" s="6"/>
      <c r="I1012" s="2"/>
      <c r="J1012" s="3"/>
      <c r="K1012" s="3"/>
      <c r="L1012" s="1377"/>
    </row>
    <row r="1013" spans="1:12" s="25" customFormat="1" x14ac:dyDescent="0.3">
      <c r="A1013" s="1400"/>
      <c r="B1013" s="6"/>
      <c r="C1013" s="2" t="s">
        <v>128</v>
      </c>
      <c r="D1013" s="3">
        <f>SUM(D1004:D1012)</f>
        <v>222.6</v>
      </c>
      <c r="E1013" s="3">
        <f>SUM(E1004:E1012)</f>
        <v>714.66000000000008</v>
      </c>
      <c r="F1013" s="658">
        <v>822.5</v>
      </c>
      <c r="G1013" s="1400"/>
      <c r="H1013" s="6"/>
      <c r="I1013" s="2" t="s">
        <v>128</v>
      </c>
      <c r="J1013" s="3">
        <f>SUM(J1004:J1012)</f>
        <v>231.6</v>
      </c>
      <c r="K1013" s="3">
        <f>SUM(K1004:K1012)</f>
        <v>770.67000000000007</v>
      </c>
      <c r="L1013" s="1374"/>
    </row>
    <row r="1014" spans="1:12" s="25" customFormat="1" x14ac:dyDescent="0.3">
      <c r="A1014" s="5"/>
      <c r="B1014" s="6"/>
      <c r="C1014" s="2"/>
      <c r="D1014" s="3"/>
      <c r="E1014" s="3"/>
      <c r="F1014" s="678">
        <f>F1013-E1013</f>
        <v>107.83999999999992</v>
      </c>
      <c r="G1014" s="5"/>
      <c r="H1014" s="6"/>
      <c r="I1014" s="2"/>
      <c r="J1014" s="3"/>
      <c r="K1014" s="3"/>
      <c r="L1014" s="1374"/>
    </row>
    <row r="1015" spans="1:12" s="25" customFormat="1" x14ac:dyDescent="0.3">
      <c r="A1015" s="5"/>
      <c r="B1015" s="6"/>
      <c r="C1015" s="2"/>
      <c r="D1015" s="3"/>
      <c r="E1015" s="3"/>
      <c r="F1015" s="656"/>
      <c r="G1015" s="5"/>
      <c r="H1015" s="6"/>
      <c r="I1015" s="2"/>
      <c r="J1015" s="3"/>
      <c r="K1015" s="3"/>
      <c r="L1015" s="1374"/>
    </row>
    <row r="1016" spans="1:12" s="25" customFormat="1" x14ac:dyDescent="0.3">
      <c r="A1016" s="1400"/>
      <c r="B1016" s="6"/>
      <c r="C1016" s="2" t="s">
        <v>136</v>
      </c>
      <c r="D1016" s="3">
        <f>+D1013+D988</f>
        <v>445</v>
      </c>
      <c r="E1016" s="3">
        <f>+E1013+E988</f>
        <v>1383.7800000000002</v>
      </c>
      <c r="F1016" s="659"/>
      <c r="G1016" s="3"/>
      <c r="H1016" s="3"/>
      <c r="I1016" s="3" t="s">
        <v>136</v>
      </c>
      <c r="J1016" s="3">
        <f>+J1013+J988</f>
        <v>474</v>
      </c>
      <c r="K1016" s="3">
        <f>+K1013+K988</f>
        <v>1637.4700000000003</v>
      </c>
      <c r="L1016" s="1374"/>
    </row>
    <row r="1017" spans="1:12" s="25" customFormat="1" x14ac:dyDescent="0.3">
      <c r="A1017" s="1405"/>
      <c r="B1017" s="36"/>
      <c r="C1017" s="462"/>
      <c r="D1017" s="463"/>
      <c r="E1017" s="463"/>
      <c r="F1017" s="659"/>
      <c r="G1017" s="1410"/>
      <c r="H1017" s="463"/>
      <c r="I1017" s="463"/>
      <c r="J1017" s="463"/>
      <c r="K1017" s="463"/>
      <c r="L1017" s="1374"/>
    </row>
    <row r="1018" spans="1:12" s="25" customFormat="1" x14ac:dyDescent="0.3">
      <c r="A1018" s="1405"/>
      <c r="B1018" s="461"/>
      <c r="C1018" s="461"/>
      <c r="D1018" s="461"/>
      <c r="E1018" s="660"/>
      <c r="F1018" s="660"/>
      <c r="G1018" s="1413"/>
      <c r="H1018" s="660"/>
      <c r="I1018" s="463"/>
      <c r="J1018" s="463"/>
      <c r="K1018" s="463"/>
      <c r="L1018" s="1374"/>
    </row>
    <row r="1019" spans="1:12" s="25" customFormat="1" x14ac:dyDescent="0.3">
      <c r="A1019" s="1405"/>
      <c r="B1019" s="36"/>
      <c r="C1019" s="462"/>
      <c r="D1019" s="463"/>
      <c r="E1019" s="463"/>
      <c r="F1019" s="659"/>
      <c r="G1019" s="1413"/>
      <c r="H1019" s="463"/>
      <c r="I1019" s="463"/>
      <c r="J1019" s="463"/>
      <c r="K1019" s="463"/>
      <c r="L1019" s="1374"/>
    </row>
    <row r="1020" spans="1:12" s="25" customFormat="1" ht="18.75" customHeight="1" x14ac:dyDescent="0.3">
      <c r="A1020" s="1403"/>
      <c r="B1020" s="37" t="s">
        <v>130</v>
      </c>
      <c r="D1020" s="94" t="s">
        <v>131</v>
      </c>
      <c r="E1020" s="20"/>
      <c r="F1020" s="606"/>
      <c r="G1020" s="1403"/>
      <c r="H1020" s="37" t="s">
        <v>130</v>
      </c>
      <c r="J1020" s="94" t="s">
        <v>131</v>
      </c>
      <c r="K1020" s="20"/>
      <c r="L1020" s="1374"/>
    </row>
    <row r="1021" spans="1:12" s="25" customFormat="1" ht="51.75" customHeight="1" x14ac:dyDescent="0.3">
      <c r="A1021" s="1403"/>
      <c r="B1021" s="38" t="s">
        <v>132</v>
      </c>
      <c r="D1021" s="38" t="s">
        <v>140</v>
      </c>
      <c r="E1021" s="39"/>
      <c r="F1021" s="606"/>
      <c r="G1021" s="1403"/>
      <c r="H1021" s="38" t="s">
        <v>139</v>
      </c>
      <c r="J1021" s="38" t="s">
        <v>140</v>
      </c>
      <c r="K1021" s="39"/>
      <c r="L1021" s="1374"/>
    </row>
    <row r="1022" spans="1:12" s="25" customFormat="1" ht="23.25" customHeight="1" x14ac:dyDescent="0.3">
      <c r="A1022" s="1403"/>
      <c r="B1022" s="38"/>
      <c r="D1022" s="38"/>
      <c r="E1022" s="39"/>
      <c r="F1022" s="606"/>
      <c r="G1022" s="1403"/>
      <c r="H1022" s="38"/>
      <c r="J1022" s="38"/>
      <c r="K1022" s="39"/>
      <c r="L1022" s="1374"/>
    </row>
    <row r="1023" spans="1:12" s="25" customFormat="1" ht="18.75" customHeight="1" x14ac:dyDescent="0.3">
      <c r="A1023" s="1416"/>
      <c r="B1023" s="208"/>
      <c r="C1023" s="208"/>
      <c r="D1023" s="208"/>
      <c r="E1023" s="208"/>
      <c r="F1023" s="861"/>
      <c r="G1023" s="1416"/>
      <c r="H1023" s="208"/>
      <c r="I1023" s="208"/>
      <c r="J1023" s="208"/>
      <c r="K1023" s="208"/>
      <c r="L1023" s="1374"/>
    </row>
    <row r="1024" spans="1:12" s="21" customFormat="1" x14ac:dyDescent="0.3">
      <c r="A1024" s="1403"/>
      <c r="B1024" s="20"/>
      <c r="C1024" s="20"/>
      <c r="D1024" s="20"/>
      <c r="E1024" s="20"/>
      <c r="F1024" s="656"/>
      <c r="G1024" s="1403"/>
      <c r="H1024" s="20"/>
      <c r="I1024" s="20"/>
      <c r="J1024" s="20"/>
      <c r="K1024" s="20"/>
      <c r="L1024" s="1373"/>
    </row>
    <row r="1025" spans="1:12" s="25" customFormat="1" ht="18.75" customHeight="1" x14ac:dyDescent="0.3">
      <c r="A1025" s="1403"/>
      <c r="B1025" s="22" t="s">
        <v>115</v>
      </c>
      <c r="C1025" s="20"/>
      <c r="D1025" s="20"/>
      <c r="E1025" s="20"/>
      <c r="F1025" s="656"/>
      <c r="G1025" s="1403"/>
      <c r="H1025" s="22" t="s">
        <v>115</v>
      </c>
      <c r="I1025" s="20"/>
      <c r="J1025" s="20"/>
      <c r="K1025" s="20"/>
      <c r="L1025" s="1374"/>
    </row>
    <row r="1026" spans="1:12" s="25" customFormat="1" ht="18.75" customHeight="1" x14ac:dyDescent="0.3">
      <c r="A1026" s="1403"/>
      <c r="B1026" s="22" t="s">
        <v>137</v>
      </c>
      <c r="C1026" s="20"/>
      <c r="D1026" s="20"/>
      <c r="E1026" s="20"/>
      <c r="F1026" s="606"/>
      <c r="G1026" s="1403"/>
      <c r="H1026" s="22" t="s">
        <v>138</v>
      </c>
      <c r="I1026" s="20"/>
      <c r="J1026" s="20"/>
      <c r="K1026" s="20"/>
      <c r="L1026" s="1374"/>
    </row>
    <row r="1027" spans="1:12" s="25" customFormat="1" ht="18.75" customHeight="1" x14ac:dyDescent="0.3">
      <c r="A1027" s="1403"/>
      <c r="B1027" s="20"/>
      <c r="C1027" s="20"/>
      <c r="D1027" s="20"/>
      <c r="E1027" s="20"/>
      <c r="F1027" s="606"/>
      <c r="G1027" s="1403"/>
      <c r="H1027" s="20"/>
      <c r="I1027" s="20"/>
      <c r="J1027" s="20"/>
      <c r="K1027" s="20"/>
      <c r="L1027" s="1374"/>
    </row>
    <row r="1028" spans="1:12" s="25" customFormat="1" ht="18.75" customHeight="1" x14ac:dyDescent="0.3">
      <c r="A1028" s="1403"/>
      <c r="B1028" s="20"/>
      <c r="C1028" s="20"/>
      <c r="E1028" s="603" t="s">
        <v>116</v>
      </c>
      <c r="F1028" s="606"/>
      <c r="G1028" s="1403"/>
      <c r="H1028" s="20"/>
      <c r="I1028" s="20"/>
      <c r="K1028" s="603" t="s">
        <v>116</v>
      </c>
      <c r="L1028" s="1374"/>
    </row>
    <row r="1029" spans="1:12" s="25" customFormat="1" ht="18.75" customHeight="1" x14ac:dyDescent="0.3">
      <c r="A1029" s="1403"/>
      <c r="B1029" s="20"/>
      <c r="C1029" s="20"/>
      <c r="E1029" s="603" t="s">
        <v>134</v>
      </c>
      <c r="F1029" s="606"/>
      <c r="G1029" s="1403"/>
      <c r="H1029" s="20"/>
      <c r="I1029" s="20"/>
      <c r="K1029" s="603" t="s">
        <v>134</v>
      </c>
      <c r="L1029" s="1374"/>
    </row>
    <row r="1030" spans="1:12" s="25" customFormat="1" ht="18.75" customHeight="1" x14ac:dyDescent="0.3">
      <c r="A1030" s="1403"/>
      <c r="B1030" s="20"/>
      <c r="C1030" s="20"/>
      <c r="E1030" s="603" t="s">
        <v>117</v>
      </c>
      <c r="F1030" s="606"/>
      <c r="G1030" s="1403"/>
      <c r="H1030" s="20"/>
      <c r="I1030" s="20"/>
      <c r="K1030" s="603" t="s">
        <v>117</v>
      </c>
      <c r="L1030" s="1374"/>
    </row>
    <row r="1031" spans="1:12" s="25" customFormat="1" ht="18.75" customHeight="1" x14ac:dyDescent="0.3">
      <c r="A1031" s="1403"/>
      <c r="B1031" s="20"/>
      <c r="C1031" s="20"/>
      <c r="E1031" s="603" t="s">
        <v>417</v>
      </c>
      <c r="F1031" s="606"/>
      <c r="G1031" s="1403"/>
      <c r="H1031" s="20"/>
      <c r="I1031" s="20"/>
      <c r="K1031" s="603" t="s">
        <v>417</v>
      </c>
      <c r="L1031" s="1374"/>
    </row>
    <row r="1032" spans="1:12" s="25" customFormat="1" ht="18.75" customHeight="1" x14ac:dyDescent="0.3">
      <c r="A1032" s="1403"/>
      <c r="B1032" s="20"/>
      <c r="C1032" s="20"/>
      <c r="D1032" s="20"/>
      <c r="E1032" s="20"/>
      <c r="F1032" s="656"/>
      <c r="G1032" s="1403"/>
      <c r="H1032" s="20"/>
      <c r="I1032" s="20"/>
      <c r="J1032" s="20"/>
      <c r="K1032" s="20"/>
      <c r="L1032" s="1374"/>
    </row>
    <row r="1033" spans="1:12" s="25" customFormat="1" ht="18.75" customHeight="1" x14ac:dyDescent="0.3">
      <c r="A1033" s="1403"/>
      <c r="B1033" s="20"/>
      <c r="C1033" s="20"/>
      <c r="D1033" s="20"/>
      <c r="E1033" s="20"/>
      <c r="F1033" s="656"/>
      <c r="G1033" s="1403"/>
      <c r="H1033" s="20"/>
      <c r="I1033" s="20"/>
      <c r="J1033" s="20"/>
      <c r="K1033" s="20"/>
      <c r="L1033" s="1374"/>
    </row>
    <row r="1034" spans="1:12" s="25" customFormat="1" ht="18.75" customHeight="1" x14ac:dyDescent="0.3">
      <c r="A1034" s="1403"/>
      <c r="B1034" s="20"/>
      <c r="C1034" s="20"/>
      <c r="D1034" s="20"/>
      <c r="E1034" s="20"/>
      <c r="F1034" s="656"/>
      <c r="G1034" s="1403"/>
      <c r="H1034" s="20"/>
      <c r="I1034" s="20"/>
      <c r="J1034" s="20"/>
      <c r="K1034" s="20"/>
      <c r="L1034" s="1374"/>
    </row>
    <row r="1035" spans="1:12" s="25" customFormat="1" ht="18.75" customHeight="1" x14ac:dyDescent="0.3">
      <c r="A1035" s="1403"/>
      <c r="B1035" s="1612" t="s">
        <v>119</v>
      </c>
      <c r="C1035" s="1612"/>
      <c r="D1035" s="1612"/>
      <c r="E1035" s="26"/>
      <c r="F1035" s="606"/>
      <c r="G1035" s="1403"/>
      <c r="H1035" s="1612" t="s">
        <v>119</v>
      </c>
      <c r="I1035" s="1612"/>
      <c r="J1035" s="1612"/>
      <c r="K1035" s="26"/>
      <c r="L1035" s="1374"/>
    </row>
    <row r="1036" spans="1:12" s="25" customFormat="1" ht="18.75" customHeight="1" x14ac:dyDescent="0.3">
      <c r="A1036" s="1403"/>
      <c r="B1036" s="1610">
        <v>45625</v>
      </c>
      <c r="C1036" s="1610"/>
      <c r="D1036" s="1610"/>
      <c r="E1036" s="27"/>
      <c r="F1036" s="606"/>
      <c r="G1036" s="1403"/>
      <c r="H1036" s="1610">
        <f>B1036</f>
        <v>45625</v>
      </c>
      <c r="I1036" s="1610"/>
      <c r="J1036" s="1610"/>
      <c r="K1036" s="27"/>
      <c r="L1036" s="1374"/>
    </row>
    <row r="1037" spans="1:12" s="25" customFormat="1" ht="18.75" customHeight="1" x14ac:dyDescent="0.3">
      <c r="A1037" s="1403"/>
      <c r="B1037" s="20"/>
      <c r="C1037" s="20"/>
      <c r="D1037" s="20"/>
      <c r="E1037" s="27"/>
      <c r="F1037" s="606"/>
      <c r="G1037" s="1403"/>
      <c r="H1037" s="20"/>
      <c r="I1037" s="20"/>
      <c r="J1037" s="20"/>
      <c r="K1037" s="27"/>
      <c r="L1037" s="1374"/>
    </row>
    <row r="1038" spans="1:12" s="25" customFormat="1" ht="18.75" customHeight="1" x14ac:dyDescent="0.3">
      <c r="A1038" s="1403"/>
      <c r="B1038" s="1401"/>
      <c r="C1038" s="20"/>
      <c r="D1038" s="20"/>
      <c r="E1038" s="27"/>
      <c r="F1038" s="606"/>
      <c r="G1038" s="1403"/>
      <c r="H1038" s="1401"/>
      <c r="I1038" s="20"/>
      <c r="J1038" s="20"/>
      <c r="K1038" s="27"/>
      <c r="L1038" s="1374"/>
    </row>
    <row r="1039" spans="1:12" s="25" customFormat="1" ht="18.75" customHeight="1" x14ac:dyDescent="0.3">
      <c r="A1039" s="28" t="s">
        <v>120</v>
      </c>
      <c r="B1039" s="29" t="s">
        <v>121</v>
      </c>
      <c r="C1039" s="1611" t="s">
        <v>122</v>
      </c>
      <c r="D1039" s="1611"/>
      <c r="E1039" s="1611"/>
      <c r="F1039" s="606"/>
      <c r="G1039" s="28" t="s">
        <v>120</v>
      </c>
      <c r="H1039" s="29" t="s">
        <v>121</v>
      </c>
      <c r="I1039" s="1611" t="s">
        <v>123</v>
      </c>
      <c r="J1039" s="1611"/>
      <c r="K1039" s="1611"/>
      <c r="L1039" s="1374"/>
    </row>
    <row r="1040" spans="1:12" s="25" customFormat="1" ht="18.75" customHeight="1" x14ac:dyDescent="0.3">
      <c r="A1040" s="28" t="s">
        <v>124</v>
      </c>
      <c r="B1040" s="28" t="s">
        <v>265</v>
      </c>
      <c r="C1040" s="29" t="s">
        <v>125</v>
      </c>
      <c r="D1040" s="1400" t="s">
        <v>126</v>
      </c>
      <c r="E1040" s="1400" t="s">
        <v>127</v>
      </c>
      <c r="F1040" s="606"/>
      <c r="G1040" s="28" t="s">
        <v>124</v>
      </c>
      <c r="H1040" s="28" t="s">
        <v>265</v>
      </c>
      <c r="I1040" s="29" t="s">
        <v>125</v>
      </c>
      <c r="J1040" s="1400" t="s">
        <v>126</v>
      </c>
      <c r="K1040" s="1400" t="s">
        <v>127</v>
      </c>
      <c r="L1040" s="1374"/>
    </row>
    <row r="1041" spans="1:12" s="50" customFormat="1" ht="18.75" customHeight="1" x14ac:dyDescent="0.3">
      <c r="A1041" s="1400">
        <v>1</v>
      </c>
      <c r="B1041" s="6" t="s">
        <v>241</v>
      </c>
      <c r="C1041" s="2" t="s">
        <v>230</v>
      </c>
      <c r="D1041" s="3">
        <v>130</v>
      </c>
      <c r="E1041" s="3">
        <v>262.82</v>
      </c>
      <c r="F1041" s="606"/>
      <c r="G1041" s="1400">
        <v>1</v>
      </c>
      <c r="H1041" s="6" t="s">
        <v>241</v>
      </c>
      <c r="I1041" s="2" t="s">
        <v>264</v>
      </c>
      <c r="J1041" s="3">
        <v>160</v>
      </c>
      <c r="K1041" s="3">
        <v>282.82</v>
      </c>
      <c r="L1041" s="1379"/>
    </row>
    <row r="1042" spans="1:12" s="50" customFormat="1" x14ac:dyDescent="0.3">
      <c r="A1042" s="5">
        <v>2</v>
      </c>
      <c r="B1042" s="6" t="s">
        <v>39</v>
      </c>
      <c r="C1042" s="2" t="s">
        <v>2</v>
      </c>
      <c r="D1042" s="3">
        <v>35</v>
      </c>
      <c r="E1042" s="3">
        <v>173.2</v>
      </c>
      <c r="F1042" s="606"/>
      <c r="G1042" s="5">
        <v>2</v>
      </c>
      <c r="H1042" s="6" t="s">
        <v>39</v>
      </c>
      <c r="I1042" s="2" t="s">
        <v>2</v>
      </c>
      <c r="J1042" s="3">
        <v>35</v>
      </c>
      <c r="K1042" s="3">
        <v>173.2</v>
      </c>
      <c r="L1042" s="1379"/>
    </row>
    <row r="1043" spans="1:12" s="50" customFormat="1" x14ac:dyDescent="0.3">
      <c r="A1043" s="5">
        <v>3</v>
      </c>
      <c r="B1043" s="6" t="s">
        <v>483</v>
      </c>
      <c r="C1043" s="2" t="s">
        <v>5</v>
      </c>
      <c r="D1043" s="3">
        <v>30</v>
      </c>
      <c r="E1043" s="3">
        <v>117.75</v>
      </c>
      <c r="F1043" s="606"/>
      <c r="G1043" s="5">
        <v>3</v>
      </c>
      <c r="H1043" s="6" t="s">
        <v>483</v>
      </c>
      <c r="I1043" s="2" t="s">
        <v>5</v>
      </c>
      <c r="J1043" s="3">
        <v>30</v>
      </c>
      <c r="K1043" s="3">
        <v>117.75</v>
      </c>
      <c r="L1043" s="1379"/>
    </row>
    <row r="1044" spans="1:12" s="25" customFormat="1" x14ac:dyDescent="0.3">
      <c r="A1044" s="1400"/>
      <c r="B1044" s="6"/>
      <c r="C1044" s="2"/>
      <c r="D1044" s="3"/>
      <c r="E1044" s="3"/>
      <c r="F1044" s="605"/>
      <c r="G1044" s="1400"/>
      <c r="H1044" s="6"/>
      <c r="I1044" s="2"/>
      <c r="J1044" s="3"/>
      <c r="K1044" s="3"/>
      <c r="L1044" s="1374"/>
    </row>
    <row r="1045" spans="1:12" s="25" customFormat="1" x14ac:dyDescent="0.3">
      <c r="A1045" s="5"/>
      <c r="B1045" s="6"/>
      <c r="C1045" s="2"/>
      <c r="D1045" s="3"/>
      <c r="E1045" s="3"/>
      <c r="F1045" s="606"/>
      <c r="G1045" s="5"/>
      <c r="H1045" s="6"/>
      <c r="I1045" s="2"/>
      <c r="J1045" s="3"/>
      <c r="K1045" s="3"/>
      <c r="L1045" s="1374"/>
    </row>
    <row r="1046" spans="1:12" s="8" customFormat="1" ht="18.75" customHeight="1" x14ac:dyDescent="0.3">
      <c r="A1046" s="5"/>
      <c r="B1046" s="6"/>
      <c r="C1046" s="2"/>
      <c r="D1046" s="3"/>
      <c r="E1046" s="3"/>
      <c r="F1046" s="605"/>
      <c r="G1046" s="5"/>
      <c r="H1046" s="6"/>
      <c r="I1046" s="2"/>
      <c r="J1046" s="3"/>
      <c r="K1046" s="3"/>
      <c r="L1046" s="1379"/>
    </row>
    <row r="1047" spans="1:12" s="25" customFormat="1" ht="19.5" customHeight="1" x14ac:dyDescent="0.3">
      <c r="A1047" s="1400"/>
      <c r="B1047" s="6"/>
      <c r="C1047" s="2"/>
      <c r="D1047" s="3"/>
      <c r="E1047" s="3"/>
      <c r="F1047" s="605"/>
      <c r="G1047" s="1400"/>
      <c r="H1047" s="6"/>
      <c r="I1047" s="2"/>
      <c r="J1047" s="3"/>
      <c r="K1047" s="3"/>
      <c r="L1047" s="1374"/>
    </row>
    <row r="1048" spans="1:12" s="25" customFormat="1" x14ac:dyDescent="0.3">
      <c r="A1048" s="5"/>
      <c r="B1048" s="6"/>
      <c r="C1048" s="2"/>
      <c r="D1048" s="3"/>
      <c r="E1048" s="3"/>
      <c r="F1048" s="656"/>
      <c r="G1048" s="5"/>
      <c r="H1048" s="6"/>
      <c r="I1048" s="2"/>
      <c r="J1048" s="3"/>
      <c r="K1048" s="3"/>
      <c r="L1048" s="1374"/>
    </row>
    <row r="1049" spans="1:12" s="25" customFormat="1" x14ac:dyDescent="0.3">
      <c r="A1049" s="5"/>
      <c r="B1049" s="6"/>
      <c r="C1049" s="2" t="s">
        <v>128</v>
      </c>
      <c r="D1049" s="3">
        <f>SUM(D1041:D1047)</f>
        <v>195</v>
      </c>
      <c r="E1049" s="3">
        <f>SUM(E1041:E1047)</f>
        <v>553.77</v>
      </c>
      <c r="F1049" s="658">
        <v>587.5</v>
      </c>
      <c r="G1049" s="5"/>
      <c r="H1049" s="6"/>
      <c r="I1049" s="2" t="s">
        <v>128</v>
      </c>
      <c r="J1049" s="3">
        <f>SUM(J1041:J1047)</f>
        <v>225</v>
      </c>
      <c r="K1049" s="3">
        <f>SUM(K1041:K1047)</f>
        <v>573.77</v>
      </c>
      <c r="L1049" s="1374"/>
    </row>
    <row r="1050" spans="1:12" s="25" customFormat="1" ht="18.75" hidden="1" customHeight="1" x14ac:dyDescent="0.3">
      <c r="A1050" s="5"/>
      <c r="B1050" s="6"/>
      <c r="C1050" s="2"/>
      <c r="D1050" s="3">
        <f>SUM(D1042:D1048)</f>
        <v>65</v>
      </c>
      <c r="E1050" s="3"/>
      <c r="F1050" s="656"/>
      <c r="G1050" s="5"/>
      <c r="H1050" s="6"/>
      <c r="I1050" s="2"/>
      <c r="J1050" s="3"/>
      <c r="K1050" s="3"/>
      <c r="L1050" s="1374"/>
    </row>
    <row r="1051" spans="1:12" s="25" customFormat="1" ht="18.75" hidden="1" customHeight="1" x14ac:dyDescent="0.3">
      <c r="A1051" s="5">
        <v>1</v>
      </c>
      <c r="B1051" s="6" t="s">
        <v>1</v>
      </c>
      <c r="C1051" s="2" t="s">
        <v>5</v>
      </c>
      <c r="D1051" s="3">
        <f>SUM(D1044:D1049)</f>
        <v>195</v>
      </c>
      <c r="E1051" s="3">
        <v>86</v>
      </c>
      <c r="F1051" s="656"/>
      <c r="G1051" s="5">
        <v>1</v>
      </c>
      <c r="H1051" s="6" t="s">
        <v>1</v>
      </c>
      <c r="I1051" s="2" t="s">
        <v>5</v>
      </c>
      <c r="J1051" s="3">
        <v>200</v>
      </c>
      <c r="K1051" s="3">
        <v>86</v>
      </c>
      <c r="L1051" s="1374"/>
    </row>
    <row r="1052" spans="1:12" s="25" customFormat="1" ht="18.75" hidden="1" customHeight="1" x14ac:dyDescent="0.3">
      <c r="A1052" s="5">
        <v>2</v>
      </c>
      <c r="B1052" s="6" t="s">
        <v>238</v>
      </c>
      <c r="C1052" s="2" t="s">
        <v>251</v>
      </c>
      <c r="D1052" s="3">
        <f t="shared" ref="D1052:D1061" si="11">SUM(D1044:D1050)</f>
        <v>260</v>
      </c>
      <c r="E1052" s="3">
        <v>114</v>
      </c>
      <c r="F1052" s="656"/>
      <c r="G1052" s="5">
        <v>2</v>
      </c>
      <c r="H1052" s="6" t="s">
        <v>238</v>
      </c>
      <c r="I1052" s="2" t="s">
        <v>251</v>
      </c>
      <c r="J1052" s="3">
        <v>225</v>
      </c>
      <c r="K1052" s="3">
        <v>114</v>
      </c>
      <c r="L1052" s="1374"/>
    </row>
    <row r="1053" spans="1:12" s="25" customFormat="1" ht="18.75" hidden="1" customHeight="1" x14ac:dyDescent="0.3">
      <c r="A1053" s="5">
        <v>3</v>
      </c>
      <c r="B1053" s="6" t="s">
        <v>93</v>
      </c>
      <c r="C1053" s="2" t="s">
        <v>5</v>
      </c>
      <c r="D1053" s="3">
        <f t="shared" si="11"/>
        <v>455</v>
      </c>
      <c r="E1053" s="3">
        <v>94.25</v>
      </c>
      <c r="F1053" s="656"/>
      <c r="G1053" s="5">
        <v>3</v>
      </c>
      <c r="H1053" s="6" t="s">
        <v>93</v>
      </c>
      <c r="I1053" s="2" t="s">
        <v>5</v>
      </c>
      <c r="J1053" s="3">
        <v>135</v>
      </c>
      <c r="K1053" s="3">
        <v>94.25</v>
      </c>
      <c r="L1053" s="1374"/>
    </row>
    <row r="1054" spans="1:12" s="25" customFormat="1" ht="18.75" hidden="1" customHeight="1" x14ac:dyDescent="0.3">
      <c r="A1054" s="5">
        <v>4</v>
      </c>
      <c r="B1054" s="6" t="s">
        <v>253</v>
      </c>
      <c r="C1054" s="2" t="s">
        <v>218</v>
      </c>
      <c r="D1054" s="3">
        <f t="shared" si="11"/>
        <v>715</v>
      </c>
      <c r="E1054" s="3">
        <v>146.4</v>
      </c>
      <c r="F1054" s="656"/>
      <c r="G1054" s="5">
        <v>4</v>
      </c>
      <c r="H1054" s="6" t="s">
        <v>253</v>
      </c>
      <c r="I1054" s="2" t="s">
        <v>218</v>
      </c>
      <c r="J1054" s="3">
        <v>125</v>
      </c>
      <c r="K1054" s="3">
        <v>146.4</v>
      </c>
      <c r="L1054" s="1374"/>
    </row>
    <row r="1055" spans="1:12" s="25" customFormat="1" ht="18.75" hidden="1" customHeight="1" x14ac:dyDescent="0.3">
      <c r="A1055" s="5">
        <v>5</v>
      </c>
      <c r="B1055" s="6" t="s">
        <v>255</v>
      </c>
      <c r="C1055" s="2" t="s">
        <v>218</v>
      </c>
      <c r="D1055" s="3">
        <f t="shared" si="11"/>
        <v>1170</v>
      </c>
      <c r="E1055" s="3">
        <v>105.16</v>
      </c>
      <c r="F1055" s="656"/>
      <c r="G1055" s="5">
        <v>5</v>
      </c>
      <c r="H1055" s="6" t="s">
        <v>255</v>
      </c>
      <c r="I1055" s="2" t="s">
        <v>218</v>
      </c>
      <c r="J1055" s="3">
        <v>80</v>
      </c>
      <c r="K1055" s="3">
        <v>105.16</v>
      </c>
      <c r="L1055" s="1374"/>
    </row>
    <row r="1056" spans="1:12" s="25" customFormat="1" ht="18.75" hidden="1" customHeight="1" x14ac:dyDescent="0.3">
      <c r="A1056" s="5">
        <v>6</v>
      </c>
      <c r="B1056" s="6" t="s">
        <v>252</v>
      </c>
      <c r="C1056" s="2" t="s">
        <v>251</v>
      </c>
      <c r="D1056" s="3">
        <f t="shared" si="11"/>
        <v>1885</v>
      </c>
      <c r="E1056" s="3">
        <v>142</v>
      </c>
      <c r="F1056" s="656"/>
      <c r="G1056" s="5">
        <v>6</v>
      </c>
      <c r="H1056" s="6" t="s">
        <v>252</v>
      </c>
      <c r="I1056" s="2" t="s">
        <v>251</v>
      </c>
      <c r="J1056" s="3">
        <v>105</v>
      </c>
      <c r="K1056" s="3">
        <v>142</v>
      </c>
      <c r="L1056" s="1374"/>
    </row>
    <row r="1057" spans="1:12" s="25" customFormat="1" ht="18.75" hidden="1" customHeight="1" x14ac:dyDescent="0.3">
      <c r="A1057" s="5">
        <v>7</v>
      </c>
      <c r="B1057" s="6" t="s">
        <v>254</v>
      </c>
      <c r="C1057" s="2" t="s">
        <v>218</v>
      </c>
      <c r="D1057" s="3">
        <f t="shared" si="11"/>
        <v>3055</v>
      </c>
      <c r="E1057" s="3">
        <v>144</v>
      </c>
      <c r="F1057" s="656"/>
      <c r="G1057" s="5">
        <v>7</v>
      </c>
      <c r="H1057" s="6" t="s">
        <v>254</v>
      </c>
      <c r="I1057" s="2" t="s">
        <v>218</v>
      </c>
      <c r="J1057" s="3">
        <v>120</v>
      </c>
      <c r="K1057" s="3">
        <v>144</v>
      </c>
      <c r="L1057" s="1374"/>
    </row>
    <row r="1058" spans="1:12" s="25" customFormat="1" ht="18.75" hidden="1" customHeight="1" x14ac:dyDescent="0.3">
      <c r="A1058" s="5">
        <v>8</v>
      </c>
      <c r="B1058" s="6" t="s">
        <v>31</v>
      </c>
      <c r="C1058" s="2" t="s">
        <v>5</v>
      </c>
      <c r="D1058" s="3">
        <f t="shared" si="11"/>
        <v>4745</v>
      </c>
      <c r="E1058" s="3">
        <v>88</v>
      </c>
      <c r="F1058" s="656"/>
      <c r="G1058" s="5">
        <v>8</v>
      </c>
      <c r="H1058" s="6" t="s">
        <v>31</v>
      </c>
      <c r="I1058" s="2" t="s">
        <v>5</v>
      </c>
      <c r="J1058" s="3">
        <v>55</v>
      </c>
      <c r="K1058" s="3">
        <v>88</v>
      </c>
      <c r="L1058" s="1374"/>
    </row>
    <row r="1059" spans="1:12" s="50" customFormat="1" ht="18.75" hidden="1" customHeight="1" x14ac:dyDescent="0.3">
      <c r="A1059" s="1400"/>
      <c r="B1059" s="1"/>
      <c r="C1059" s="1400"/>
      <c r="D1059" s="3">
        <f t="shared" si="11"/>
        <v>7735</v>
      </c>
      <c r="E1059" s="7"/>
      <c r="F1059" s="657"/>
      <c r="G1059" s="1400"/>
      <c r="H1059" s="1"/>
      <c r="I1059" s="1400"/>
      <c r="J1059" s="7"/>
      <c r="K1059" s="7"/>
      <c r="L1059" s="1377"/>
    </row>
    <row r="1060" spans="1:12" s="25" customFormat="1" ht="18.75" hidden="1" customHeight="1" x14ac:dyDescent="0.3">
      <c r="A1060" s="5"/>
      <c r="B1060" s="6"/>
      <c r="C1060" s="2" t="s">
        <v>128</v>
      </c>
      <c r="D1060" s="3">
        <f t="shared" si="11"/>
        <v>12285</v>
      </c>
      <c r="E1060" s="3">
        <v>919.81</v>
      </c>
      <c r="F1060" s="656"/>
      <c r="G1060" s="5"/>
      <c r="H1060" s="6"/>
      <c r="I1060" s="2" t="s">
        <v>128</v>
      </c>
      <c r="J1060" s="3">
        <v>1045</v>
      </c>
      <c r="K1060" s="3">
        <v>919.81</v>
      </c>
      <c r="L1060" s="1374"/>
    </row>
    <row r="1061" spans="1:12" s="25" customFormat="1" ht="18.75" hidden="1" customHeight="1" x14ac:dyDescent="0.3">
      <c r="A1061" s="5"/>
      <c r="B1061" s="6"/>
      <c r="C1061" s="2"/>
      <c r="D1061" s="3">
        <f t="shared" si="11"/>
        <v>19760</v>
      </c>
      <c r="E1061" s="3"/>
      <c r="F1061" s="656"/>
      <c r="G1061" s="5"/>
      <c r="H1061" s="6"/>
      <c r="I1061" s="2"/>
      <c r="J1061" s="3"/>
      <c r="K1061" s="3"/>
      <c r="L1061" s="1374"/>
    </row>
    <row r="1062" spans="1:12" s="25" customFormat="1" x14ac:dyDescent="0.3">
      <c r="A1062" s="5"/>
      <c r="B1062" s="6"/>
      <c r="C1062" s="2"/>
      <c r="D1062" s="3"/>
      <c r="E1062" s="3"/>
      <c r="F1062" s="678">
        <f>F1049-E1049</f>
        <v>33.730000000000018</v>
      </c>
      <c r="G1062" s="5"/>
      <c r="H1062" s="6"/>
      <c r="I1062" s="2"/>
      <c r="J1062" s="3"/>
      <c r="K1062" s="3"/>
      <c r="L1062" s="1374"/>
    </row>
    <row r="1063" spans="1:12" s="25" customFormat="1" x14ac:dyDescent="0.3">
      <c r="A1063" s="5"/>
      <c r="B1063" s="6"/>
      <c r="C1063" s="2"/>
      <c r="D1063" s="3"/>
      <c r="E1063" s="3"/>
      <c r="F1063" s="656"/>
      <c r="G1063" s="5"/>
      <c r="H1063" s="6"/>
      <c r="I1063" s="2"/>
      <c r="J1063" s="3"/>
      <c r="K1063" s="3"/>
      <c r="L1063" s="1374"/>
    </row>
    <row r="1064" spans="1:12" s="25" customFormat="1" x14ac:dyDescent="0.3">
      <c r="A1064" s="28" t="s">
        <v>124</v>
      </c>
      <c r="B1064" s="3" t="s">
        <v>259</v>
      </c>
      <c r="C1064" s="2" t="s">
        <v>125</v>
      </c>
      <c r="D1064" s="3" t="s">
        <v>126</v>
      </c>
      <c r="E1064" s="3" t="s">
        <v>127</v>
      </c>
      <c r="F1064" s="656"/>
      <c r="G1064" s="28" t="s">
        <v>124</v>
      </c>
      <c r="H1064" s="3" t="s">
        <v>247</v>
      </c>
      <c r="I1064" s="2" t="s">
        <v>125</v>
      </c>
      <c r="J1064" s="3" t="s">
        <v>126</v>
      </c>
      <c r="K1064" s="3" t="s">
        <v>127</v>
      </c>
      <c r="L1064" s="1374"/>
    </row>
    <row r="1065" spans="1:12" s="8" customFormat="1" x14ac:dyDescent="0.3">
      <c r="A1065" s="5">
        <v>1</v>
      </c>
      <c r="B1065" s="6" t="s">
        <v>100</v>
      </c>
      <c r="C1065" s="2" t="s">
        <v>9</v>
      </c>
      <c r="D1065" s="3">
        <v>70</v>
      </c>
      <c r="E1065" s="3">
        <v>287.25</v>
      </c>
      <c r="F1065" s="605"/>
      <c r="G1065" s="5">
        <v>1</v>
      </c>
      <c r="H1065" s="6" t="s">
        <v>100</v>
      </c>
      <c r="I1065" s="2" t="s">
        <v>9</v>
      </c>
      <c r="J1065" s="3">
        <v>70</v>
      </c>
      <c r="K1065" s="3">
        <v>287.25</v>
      </c>
      <c r="L1065" s="1379"/>
    </row>
    <row r="1066" spans="1:12" s="50" customFormat="1" ht="18.75" customHeight="1" x14ac:dyDescent="0.3">
      <c r="A1066" s="5">
        <v>2</v>
      </c>
      <c r="B1066" s="6" t="s">
        <v>30</v>
      </c>
      <c r="C1066" s="2" t="s">
        <v>28</v>
      </c>
      <c r="D1066" s="3">
        <v>60</v>
      </c>
      <c r="E1066" s="3">
        <v>222</v>
      </c>
      <c r="F1066" s="606"/>
      <c r="G1066" s="5">
        <v>2</v>
      </c>
      <c r="H1066" s="6" t="s">
        <v>30</v>
      </c>
      <c r="I1066" s="2" t="s">
        <v>7</v>
      </c>
      <c r="J1066" s="3">
        <v>85</v>
      </c>
      <c r="K1066" s="3">
        <v>333</v>
      </c>
      <c r="L1066" s="1379">
        <v>45587</v>
      </c>
    </row>
    <row r="1067" spans="1:12" s="50" customFormat="1" x14ac:dyDescent="0.3">
      <c r="A1067" s="5">
        <v>3</v>
      </c>
      <c r="B1067" s="6" t="s">
        <v>61</v>
      </c>
      <c r="C1067" s="2" t="s">
        <v>17</v>
      </c>
      <c r="D1067" s="3">
        <v>30</v>
      </c>
      <c r="E1067" s="3">
        <v>228.14999999999998</v>
      </c>
      <c r="F1067" s="606">
        <v>28</v>
      </c>
      <c r="G1067" s="5">
        <v>3</v>
      </c>
      <c r="H1067" s="6" t="s">
        <v>61</v>
      </c>
      <c r="I1067" s="2" t="s">
        <v>44</v>
      </c>
      <c r="J1067" s="3">
        <v>35</v>
      </c>
      <c r="K1067" s="3">
        <v>273.77999999999997</v>
      </c>
      <c r="L1067" s="1379"/>
    </row>
    <row r="1068" spans="1:12" s="25" customFormat="1" ht="19.5" customHeight="1" x14ac:dyDescent="0.3">
      <c r="A1068" s="5">
        <v>4</v>
      </c>
      <c r="B1068" s="6" t="s">
        <v>346</v>
      </c>
      <c r="C1068" s="2" t="s">
        <v>14</v>
      </c>
      <c r="D1068" s="3">
        <v>32</v>
      </c>
      <c r="E1068" s="3">
        <v>6</v>
      </c>
      <c r="F1068" s="677">
        <f>0.031*800</f>
        <v>24.8</v>
      </c>
      <c r="G1068" s="5">
        <v>4</v>
      </c>
      <c r="H1068" s="6" t="s">
        <v>346</v>
      </c>
      <c r="I1068" s="2" t="s">
        <v>14</v>
      </c>
      <c r="J1068" s="3">
        <v>32</v>
      </c>
      <c r="K1068" s="3">
        <v>6</v>
      </c>
      <c r="L1068" s="788"/>
    </row>
    <row r="1069" spans="1:12" s="25" customFormat="1" x14ac:dyDescent="0.3">
      <c r="A1069" s="5">
        <v>5</v>
      </c>
      <c r="B1069" s="6" t="s">
        <v>491</v>
      </c>
      <c r="C1069" s="2" t="s">
        <v>2</v>
      </c>
      <c r="D1069" s="3">
        <v>30</v>
      </c>
      <c r="E1069" s="3">
        <v>110</v>
      </c>
      <c r="F1069" s="606">
        <v>50</v>
      </c>
      <c r="G1069" s="5">
        <v>5</v>
      </c>
      <c r="H1069" s="6" t="s">
        <v>491</v>
      </c>
      <c r="I1069" s="2" t="s">
        <v>2</v>
      </c>
      <c r="J1069" s="3">
        <v>30</v>
      </c>
      <c r="K1069" s="3">
        <v>110</v>
      </c>
      <c r="L1069" s="788"/>
    </row>
    <row r="1070" spans="1:12" s="50" customFormat="1" x14ac:dyDescent="0.3">
      <c r="A1070" s="5">
        <v>6</v>
      </c>
      <c r="B1070" s="6" t="s">
        <v>107</v>
      </c>
      <c r="C1070" s="2" t="s">
        <v>14</v>
      </c>
      <c r="D1070" s="3">
        <v>3.4</v>
      </c>
      <c r="E1070" s="3">
        <v>93.2</v>
      </c>
      <c r="F1070" s="605"/>
      <c r="G1070" s="5">
        <v>6</v>
      </c>
      <c r="H1070" s="6" t="s">
        <v>107</v>
      </c>
      <c r="I1070" s="2" t="s">
        <v>14</v>
      </c>
      <c r="J1070" s="3">
        <v>3.4</v>
      </c>
      <c r="K1070" s="3">
        <v>93.2</v>
      </c>
      <c r="L1070" s="1379"/>
    </row>
    <row r="1071" spans="1:12" s="25" customFormat="1" ht="19.5" customHeight="1" x14ac:dyDescent="0.3">
      <c r="A1071" s="5">
        <v>7</v>
      </c>
      <c r="B1071" s="6" t="s">
        <v>108</v>
      </c>
      <c r="C1071" s="2" t="s">
        <v>65</v>
      </c>
      <c r="D1071" s="3">
        <v>1.2</v>
      </c>
      <c r="E1071" s="3">
        <v>21.5</v>
      </c>
      <c r="F1071" s="656"/>
      <c r="G1071" s="5">
        <v>7</v>
      </c>
      <c r="H1071" s="6" t="s">
        <v>108</v>
      </c>
      <c r="I1071" s="2" t="s">
        <v>65</v>
      </c>
      <c r="J1071" s="3">
        <v>1.2</v>
      </c>
      <c r="K1071" s="3">
        <v>21.5</v>
      </c>
      <c r="L1071" s="1374"/>
    </row>
    <row r="1072" spans="1:12" s="25" customFormat="1" x14ac:dyDescent="0.3">
      <c r="A1072" s="1400"/>
      <c r="B1072" s="6"/>
      <c r="C1072" s="2"/>
      <c r="D1072" s="3"/>
      <c r="E1072" s="3"/>
      <c r="F1072" s="656"/>
      <c r="G1072" s="1400"/>
      <c r="H1072" s="6"/>
      <c r="I1072" s="2"/>
      <c r="J1072" s="3"/>
      <c r="K1072" s="3"/>
      <c r="L1072" s="1374"/>
    </row>
    <row r="1073" spans="1:12" s="50" customFormat="1" x14ac:dyDescent="0.3">
      <c r="A1073" s="5"/>
      <c r="B1073" s="6"/>
      <c r="C1073" s="2"/>
      <c r="D1073" s="3"/>
      <c r="E1073" s="3"/>
      <c r="F1073" s="657"/>
      <c r="G1073" s="5"/>
      <c r="H1073" s="6"/>
      <c r="I1073" s="2"/>
      <c r="J1073" s="3"/>
      <c r="K1073" s="3"/>
      <c r="L1073" s="1377"/>
    </row>
    <row r="1074" spans="1:12" s="25" customFormat="1" x14ac:dyDescent="0.3">
      <c r="A1074" s="1400"/>
      <c r="B1074" s="6"/>
      <c r="C1074" s="2" t="s">
        <v>128</v>
      </c>
      <c r="D1074" s="3">
        <f>SUM(D1065:D1073)</f>
        <v>226.6</v>
      </c>
      <c r="E1074" s="3">
        <f>SUM(E1065:E1073)</f>
        <v>968.1</v>
      </c>
      <c r="F1074" s="658">
        <v>822.5</v>
      </c>
      <c r="G1074" s="1400"/>
      <c r="H1074" s="6"/>
      <c r="I1074" s="2" t="s">
        <v>128</v>
      </c>
      <c r="J1074" s="3">
        <f>SUM(J1065:J1073)</f>
        <v>256.60000000000002</v>
      </c>
      <c r="K1074" s="3">
        <f>SUM(K1065:K1073)</f>
        <v>1124.73</v>
      </c>
      <c r="L1074" s="1374"/>
    </row>
    <row r="1075" spans="1:12" s="25" customFormat="1" x14ac:dyDescent="0.3">
      <c r="A1075" s="5"/>
      <c r="B1075" s="6"/>
      <c r="C1075" s="2"/>
      <c r="D1075" s="3"/>
      <c r="E1075" s="3"/>
      <c r="F1075" s="678">
        <f>F1074-E1074</f>
        <v>-145.60000000000002</v>
      </c>
      <c r="G1075" s="5"/>
      <c r="H1075" s="6"/>
      <c r="I1075" s="2"/>
      <c r="J1075" s="3"/>
      <c r="K1075" s="3"/>
      <c r="L1075" s="1374"/>
    </row>
    <row r="1076" spans="1:12" s="25" customFormat="1" x14ac:dyDescent="0.3">
      <c r="A1076" s="5"/>
      <c r="B1076" s="6"/>
      <c r="C1076" s="2"/>
      <c r="D1076" s="3"/>
      <c r="E1076" s="3"/>
      <c r="F1076" s="656"/>
      <c r="G1076" s="5"/>
      <c r="H1076" s="6"/>
      <c r="I1076" s="2"/>
      <c r="J1076" s="3"/>
      <c r="K1076" s="3"/>
      <c r="L1076" s="1374"/>
    </row>
    <row r="1077" spans="1:12" s="25" customFormat="1" x14ac:dyDescent="0.3">
      <c r="A1077" s="1400"/>
      <c r="B1077" s="6"/>
      <c r="C1077" s="2" t="s">
        <v>136</v>
      </c>
      <c r="D1077" s="3">
        <f>+D1074+D1049</f>
        <v>421.6</v>
      </c>
      <c r="E1077" s="3">
        <f>+E1074+E1049</f>
        <v>1521.87</v>
      </c>
      <c r="F1077" s="659"/>
      <c r="G1077" s="3"/>
      <c r="H1077" s="3"/>
      <c r="I1077" s="3" t="s">
        <v>136</v>
      </c>
      <c r="J1077" s="3">
        <f>+J1074+J1049</f>
        <v>481.6</v>
      </c>
      <c r="K1077" s="3">
        <f>+K1074+K1049</f>
        <v>1698.5</v>
      </c>
      <c r="L1077" s="1374"/>
    </row>
    <row r="1078" spans="1:12" s="25" customFormat="1" x14ac:dyDescent="0.3">
      <c r="A1078" s="1405"/>
      <c r="B1078" s="36"/>
      <c r="C1078" s="462"/>
      <c r="D1078" s="463"/>
      <c r="E1078" s="463"/>
      <c r="F1078" s="659"/>
      <c r="G1078" s="1410"/>
      <c r="H1078" s="463"/>
      <c r="I1078" s="463"/>
      <c r="J1078" s="463"/>
      <c r="K1078" s="463"/>
      <c r="L1078" s="1374"/>
    </row>
    <row r="1079" spans="1:12" s="25" customFormat="1" x14ac:dyDescent="0.3">
      <c r="A1079" s="1405"/>
      <c r="B1079" s="461"/>
      <c r="C1079" s="461"/>
      <c r="D1079" s="461"/>
      <c r="E1079" s="660"/>
      <c r="F1079" s="660"/>
      <c r="G1079" s="1413"/>
      <c r="H1079" s="660"/>
      <c r="I1079" s="463"/>
      <c r="J1079" s="463"/>
      <c r="K1079" s="463"/>
      <c r="L1079" s="1374"/>
    </row>
    <row r="1080" spans="1:12" s="25" customFormat="1" x14ac:dyDescent="0.3">
      <c r="A1080" s="1405"/>
      <c r="B1080" s="36"/>
      <c r="C1080" s="462"/>
      <c r="D1080" s="463"/>
      <c r="E1080" s="463"/>
      <c r="F1080" s="659"/>
      <c r="G1080" s="1413"/>
      <c r="H1080" s="463"/>
      <c r="I1080" s="463"/>
      <c r="J1080" s="463"/>
      <c r="K1080" s="463"/>
      <c r="L1080" s="1374"/>
    </row>
    <row r="1081" spans="1:12" s="25" customFormat="1" ht="18.75" customHeight="1" x14ac:dyDescent="0.3">
      <c r="A1081" s="1403"/>
      <c r="B1081" s="37" t="s">
        <v>130</v>
      </c>
      <c r="D1081" s="94" t="s">
        <v>131</v>
      </c>
      <c r="E1081" s="20"/>
      <c r="F1081" s="606"/>
      <c r="G1081" s="1403"/>
      <c r="H1081" s="37" t="s">
        <v>130</v>
      </c>
      <c r="J1081" s="94" t="s">
        <v>131</v>
      </c>
      <c r="K1081" s="20"/>
      <c r="L1081" s="1374"/>
    </row>
    <row r="1082" spans="1:12" s="25" customFormat="1" ht="51.75" customHeight="1" x14ac:dyDescent="0.3">
      <c r="A1082" s="1403"/>
      <c r="B1082" s="38" t="s">
        <v>132</v>
      </c>
      <c r="D1082" s="38" t="s">
        <v>140</v>
      </c>
      <c r="E1082" s="39"/>
      <c r="F1082" s="606"/>
      <c r="G1082" s="1403"/>
      <c r="H1082" s="38" t="s">
        <v>139</v>
      </c>
      <c r="J1082" s="38" t="s">
        <v>140</v>
      </c>
      <c r="K1082" s="39"/>
      <c r="L1082" s="1374"/>
    </row>
    <row r="1083" spans="1:12" s="25" customFormat="1" ht="23.25" customHeight="1" x14ac:dyDescent="0.3">
      <c r="A1083" s="1403"/>
      <c r="B1083" s="38"/>
      <c r="D1083" s="38"/>
      <c r="E1083" s="39"/>
      <c r="F1083" s="606"/>
      <c r="G1083" s="1403"/>
      <c r="H1083" s="38"/>
      <c r="J1083" s="38"/>
      <c r="K1083" s="39"/>
      <c r="L1083" s="1374"/>
    </row>
    <row r="1084" spans="1:12" s="25" customFormat="1" ht="18.75" customHeight="1" x14ac:dyDescent="0.3">
      <c r="A1084" s="1416"/>
      <c r="B1084" s="208"/>
      <c r="C1084" s="208"/>
      <c r="D1084" s="208"/>
      <c r="E1084" s="208"/>
      <c r="F1084" s="861"/>
      <c r="G1084" s="1416"/>
      <c r="H1084" s="208"/>
      <c r="I1084" s="208"/>
      <c r="J1084" s="208"/>
      <c r="K1084" s="208"/>
      <c r="L1084" s="1374"/>
    </row>
  </sheetData>
  <mergeCells count="114">
    <mergeCell ref="C77:E77"/>
    <mergeCell ref="I77:K77"/>
    <mergeCell ref="B119:D119"/>
    <mergeCell ref="H119:J119"/>
    <mergeCell ref="B120:D120"/>
    <mergeCell ref="H120:J120"/>
    <mergeCell ref="C123:E123"/>
    <mergeCell ref="I123:K123"/>
    <mergeCell ref="B13:D13"/>
    <mergeCell ref="H13:J13"/>
    <mergeCell ref="B14:D14"/>
    <mergeCell ref="H14:J14"/>
    <mergeCell ref="C17:E17"/>
    <mergeCell ref="I17:K17"/>
    <mergeCell ref="B73:D73"/>
    <mergeCell ref="H73:J73"/>
    <mergeCell ref="B74:D74"/>
    <mergeCell ref="H74:J74"/>
    <mergeCell ref="B225:D225"/>
    <mergeCell ref="H225:J225"/>
    <mergeCell ref="B226:D226"/>
    <mergeCell ref="H226:J226"/>
    <mergeCell ref="C229:E229"/>
    <mergeCell ref="I229:K229"/>
    <mergeCell ref="B178:D178"/>
    <mergeCell ref="H178:J178"/>
    <mergeCell ref="B179:D179"/>
    <mergeCell ref="H179:J179"/>
    <mergeCell ref="C182:E182"/>
    <mergeCell ref="I182:K182"/>
    <mergeCell ref="H392:J392"/>
    <mergeCell ref="B392:D392"/>
    <mergeCell ref="B332:D332"/>
    <mergeCell ref="H332:J332"/>
    <mergeCell ref="B333:D333"/>
    <mergeCell ref="H333:J333"/>
    <mergeCell ref="C336:E336"/>
    <mergeCell ref="I336:K336"/>
    <mergeCell ref="B286:D286"/>
    <mergeCell ref="H286:J286"/>
    <mergeCell ref="B287:D287"/>
    <mergeCell ref="H287:J287"/>
    <mergeCell ref="C290:E290"/>
    <mergeCell ref="I290:K290"/>
    <mergeCell ref="I457:K457"/>
    <mergeCell ref="C457:E457"/>
    <mergeCell ref="H454:J454"/>
    <mergeCell ref="B454:D454"/>
    <mergeCell ref="H453:J453"/>
    <mergeCell ref="B453:D453"/>
    <mergeCell ref="I396:K396"/>
    <mergeCell ref="C396:E396"/>
    <mergeCell ref="H393:J393"/>
    <mergeCell ref="B393:D393"/>
    <mergeCell ref="H501:J501"/>
    <mergeCell ref="B501:D501"/>
    <mergeCell ref="I552:K552"/>
    <mergeCell ref="C552:E552"/>
    <mergeCell ref="H549:J549"/>
    <mergeCell ref="B549:D549"/>
    <mergeCell ref="H548:J548"/>
    <mergeCell ref="B548:D548"/>
    <mergeCell ref="I613:K613"/>
    <mergeCell ref="C613:E613"/>
    <mergeCell ref="H610:J610"/>
    <mergeCell ref="B610:D610"/>
    <mergeCell ref="H609:J609"/>
    <mergeCell ref="B609:D609"/>
    <mergeCell ref="I795:K795"/>
    <mergeCell ref="C795:E795"/>
    <mergeCell ref="H792:J792"/>
    <mergeCell ref="B792:D792"/>
    <mergeCell ref="H791:J791"/>
    <mergeCell ref="B791:D791"/>
    <mergeCell ref="I505:K505"/>
    <mergeCell ref="C505:E505"/>
    <mergeCell ref="H502:J502"/>
    <mergeCell ref="B502:D502"/>
    <mergeCell ref="I674:K674"/>
    <mergeCell ref="C674:E674"/>
    <mergeCell ref="H671:J671"/>
    <mergeCell ref="B671:D671"/>
    <mergeCell ref="H670:J670"/>
    <mergeCell ref="B670:D670"/>
    <mergeCell ref="I734:K734"/>
    <mergeCell ref="C734:E734"/>
    <mergeCell ref="H731:J731"/>
    <mergeCell ref="B731:D731"/>
    <mergeCell ref="H730:J730"/>
    <mergeCell ref="B730:D730"/>
    <mergeCell ref="I1039:K1039"/>
    <mergeCell ref="C1039:E1039"/>
    <mergeCell ref="H1036:J1036"/>
    <mergeCell ref="B1036:D1036"/>
    <mergeCell ref="H1035:J1035"/>
    <mergeCell ref="B1035:D1035"/>
    <mergeCell ref="H852:J852"/>
    <mergeCell ref="B852:D852"/>
    <mergeCell ref="I917:K917"/>
    <mergeCell ref="C917:E917"/>
    <mergeCell ref="H914:J914"/>
    <mergeCell ref="B914:D914"/>
    <mergeCell ref="H913:J913"/>
    <mergeCell ref="B913:D913"/>
    <mergeCell ref="I978:K978"/>
    <mergeCell ref="C978:E978"/>
    <mergeCell ref="H975:J975"/>
    <mergeCell ref="B975:D975"/>
    <mergeCell ref="H974:J974"/>
    <mergeCell ref="B974:D974"/>
    <mergeCell ref="I856:K856"/>
    <mergeCell ref="C856:E856"/>
    <mergeCell ref="H853:J853"/>
    <mergeCell ref="B853:D853"/>
  </mergeCells>
  <printOptions horizontalCentered="1"/>
  <pageMargins left="0.59055118110236227" right="0.59055118110236227" top="0.78740157480314965" bottom="0.78740157480314965" header="0.31496062992125984" footer="0.31496062992125984"/>
  <pageSetup paperSize="9" scale="75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9">
    <tabColor rgb="FFFF00FF"/>
  </sheetPr>
  <dimension ref="A1:M993"/>
  <sheetViews>
    <sheetView topLeftCell="A63" zoomScale="60" zoomScaleNormal="60" zoomScalePageLayoutView="60" workbookViewId="0">
      <selection activeCell="A2" sqref="A2:XFD61"/>
    </sheetView>
  </sheetViews>
  <sheetFormatPr defaultRowHeight="18.75" x14ac:dyDescent="0.3"/>
  <cols>
    <col min="1" max="1" width="7.125" style="1408" customWidth="1"/>
    <col min="2" max="2" width="37.25" style="32" customWidth="1"/>
    <col min="3" max="3" width="14.75" style="32" customWidth="1"/>
    <col min="4" max="5" width="14.5" style="32" customWidth="1"/>
    <col min="6" max="6" width="18" style="670" customWidth="1"/>
    <col min="7" max="7" width="7.375" style="1408" customWidth="1"/>
    <col min="8" max="8" width="37.125" style="32" customWidth="1"/>
    <col min="9" max="9" width="15.125" style="32" customWidth="1"/>
    <col min="10" max="10" width="13.5" style="32" customWidth="1"/>
    <col min="11" max="11" width="15.25" style="32" customWidth="1"/>
    <col min="12" max="12" width="11.375" style="1382" customWidth="1"/>
    <col min="13" max="17" width="2.875" style="31" customWidth="1"/>
    <col min="18" max="31" width="3.375" style="31" customWidth="1"/>
    <col min="32" max="16384" width="9" style="31"/>
  </cols>
  <sheetData>
    <row r="1" spans="1:12" s="25" customFormat="1" ht="18.75" customHeight="1" x14ac:dyDescent="0.3">
      <c r="A1" s="1416"/>
      <c r="B1" s="208"/>
      <c r="C1" s="208"/>
      <c r="D1" s="208"/>
      <c r="E1" s="208"/>
      <c r="F1" s="861"/>
      <c r="G1" s="1416"/>
      <c r="H1" s="208"/>
      <c r="I1" s="208"/>
      <c r="J1" s="208"/>
      <c r="K1" s="208"/>
      <c r="L1" s="1374"/>
    </row>
    <row r="2" spans="1:12" s="21" customFormat="1" x14ac:dyDescent="0.3">
      <c r="A2" s="1403"/>
      <c r="B2" s="20"/>
      <c r="C2" s="20"/>
      <c r="D2" s="20"/>
      <c r="E2" s="20"/>
      <c r="F2" s="656"/>
      <c r="G2" s="1403"/>
      <c r="H2" s="20"/>
      <c r="I2" s="20"/>
      <c r="J2" s="20"/>
      <c r="K2" s="20"/>
      <c r="L2" s="1373"/>
    </row>
    <row r="3" spans="1:12" s="25" customFormat="1" ht="18.75" customHeight="1" x14ac:dyDescent="0.3">
      <c r="A3" s="1403"/>
      <c r="B3" s="22" t="s">
        <v>115</v>
      </c>
      <c r="C3" s="20"/>
      <c r="D3" s="20"/>
      <c r="E3" s="20"/>
      <c r="F3" s="656"/>
      <c r="G3" s="1403"/>
      <c r="H3" s="22" t="s">
        <v>115</v>
      </c>
      <c r="I3" s="20"/>
      <c r="J3" s="20"/>
      <c r="K3" s="20"/>
      <c r="L3" s="1374"/>
    </row>
    <row r="4" spans="1:12" s="25" customFormat="1" ht="18.75" customHeight="1" x14ac:dyDescent="0.3">
      <c r="A4" s="1403"/>
      <c r="B4" s="22" t="s">
        <v>137</v>
      </c>
      <c r="C4" s="20"/>
      <c r="D4" s="20"/>
      <c r="E4" s="20"/>
      <c r="F4" s="606"/>
      <c r="G4" s="1403"/>
      <c r="H4" s="22" t="s">
        <v>138</v>
      </c>
      <c r="I4" s="20"/>
      <c r="J4" s="20"/>
      <c r="K4" s="20"/>
      <c r="L4" s="1374"/>
    </row>
    <row r="5" spans="1:12" s="25" customFormat="1" ht="18.75" customHeight="1" x14ac:dyDescent="0.3">
      <c r="A5" s="1403"/>
      <c r="B5" s="20"/>
      <c r="C5" s="20"/>
      <c r="D5" s="20"/>
      <c r="E5" s="20"/>
      <c r="F5" s="606"/>
      <c r="G5" s="1403"/>
      <c r="H5" s="20"/>
      <c r="I5" s="20"/>
      <c r="J5" s="20"/>
      <c r="K5" s="20"/>
      <c r="L5" s="1374"/>
    </row>
    <row r="6" spans="1:12" s="25" customFormat="1" ht="18.75" customHeight="1" x14ac:dyDescent="0.3">
      <c r="A6" s="1403"/>
      <c r="B6" s="20"/>
      <c r="C6" s="20"/>
      <c r="E6" s="603" t="s">
        <v>116</v>
      </c>
      <c r="F6" s="606"/>
      <c r="G6" s="1403"/>
      <c r="H6" s="20"/>
      <c r="I6" s="20"/>
      <c r="K6" s="603" t="s">
        <v>116</v>
      </c>
      <c r="L6" s="1374"/>
    </row>
    <row r="7" spans="1:12" s="25" customFormat="1" ht="18.75" customHeight="1" x14ac:dyDescent="0.3">
      <c r="A7" s="1403"/>
      <c r="B7" s="20"/>
      <c r="C7" s="20"/>
      <c r="E7" s="603" t="s">
        <v>134</v>
      </c>
      <c r="F7" s="606"/>
      <c r="G7" s="1403"/>
      <c r="H7" s="20"/>
      <c r="I7" s="20"/>
      <c r="K7" s="603" t="s">
        <v>134</v>
      </c>
      <c r="L7" s="1374"/>
    </row>
    <row r="8" spans="1:12" s="25" customFormat="1" ht="18.75" customHeight="1" x14ac:dyDescent="0.3">
      <c r="A8" s="1403"/>
      <c r="B8" s="20"/>
      <c r="C8" s="20"/>
      <c r="E8" s="603" t="s">
        <v>117</v>
      </c>
      <c r="F8" s="606"/>
      <c r="G8" s="1403"/>
      <c r="H8" s="20"/>
      <c r="I8" s="20"/>
      <c r="K8" s="603" t="s">
        <v>117</v>
      </c>
      <c r="L8" s="1374"/>
    </row>
    <row r="9" spans="1:12" s="25" customFormat="1" ht="18.75" customHeight="1" x14ac:dyDescent="0.3">
      <c r="A9" s="1403"/>
      <c r="B9" s="20"/>
      <c r="C9" s="20"/>
      <c r="E9" s="603" t="s">
        <v>417</v>
      </c>
      <c r="F9" s="606"/>
      <c r="G9" s="1403"/>
      <c r="H9" s="20"/>
      <c r="I9" s="20"/>
      <c r="K9" s="603" t="s">
        <v>417</v>
      </c>
      <c r="L9" s="1374"/>
    </row>
    <row r="10" spans="1:12" s="25" customFormat="1" ht="18.75" customHeight="1" x14ac:dyDescent="0.3">
      <c r="A10" s="1403"/>
      <c r="B10" s="20"/>
      <c r="C10" s="20"/>
      <c r="D10" s="20"/>
      <c r="E10" s="20"/>
      <c r="F10" s="656"/>
      <c r="G10" s="1403"/>
      <c r="H10" s="20"/>
      <c r="I10" s="20"/>
      <c r="J10" s="20"/>
      <c r="K10" s="20"/>
      <c r="L10" s="1374"/>
    </row>
    <row r="11" spans="1:12" s="25" customFormat="1" ht="18.75" customHeight="1" x14ac:dyDescent="0.3">
      <c r="A11" s="1403"/>
      <c r="B11" s="20"/>
      <c r="C11" s="20"/>
      <c r="D11" s="20"/>
      <c r="E11" s="20"/>
      <c r="F11" s="656"/>
      <c r="G11" s="1403"/>
      <c r="H11" s="20"/>
      <c r="I11" s="20"/>
      <c r="J11" s="20"/>
      <c r="K11" s="20"/>
      <c r="L11" s="1374"/>
    </row>
    <row r="12" spans="1:12" s="25" customFormat="1" ht="18.75" customHeight="1" x14ac:dyDescent="0.3">
      <c r="A12" s="1403"/>
      <c r="B12" s="20"/>
      <c r="C12" s="20"/>
      <c r="D12" s="20"/>
      <c r="E12" s="20"/>
      <c r="F12" s="656"/>
      <c r="G12" s="1403"/>
      <c r="H12" s="20"/>
      <c r="I12" s="20"/>
      <c r="J12" s="20"/>
      <c r="K12" s="20"/>
      <c r="L12" s="1374"/>
    </row>
    <row r="13" spans="1:12" s="25" customFormat="1" ht="18.75" customHeight="1" x14ac:dyDescent="0.3">
      <c r="A13" s="1403"/>
      <c r="B13" s="1612" t="s">
        <v>119</v>
      </c>
      <c r="C13" s="1612"/>
      <c r="D13" s="1612"/>
      <c r="E13" s="26"/>
      <c r="F13" s="606"/>
      <c r="G13" s="1403"/>
      <c r="H13" s="1612" t="s">
        <v>119</v>
      </c>
      <c r="I13" s="1612"/>
      <c r="J13" s="1612"/>
      <c r="K13" s="26"/>
      <c r="L13" s="1374"/>
    </row>
    <row r="14" spans="1:12" s="25" customFormat="1" ht="18.75" customHeight="1" x14ac:dyDescent="0.3">
      <c r="A14" s="1403"/>
      <c r="B14" s="1610">
        <v>45635</v>
      </c>
      <c r="C14" s="1610"/>
      <c r="D14" s="1610"/>
      <c r="E14" s="27"/>
      <c r="F14" s="606"/>
      <c r="G14" s="1403"/>
      <c r="H14" s="1610">
        <f>B14</f>
        <v>45635</v>
      </c>
      <c r="I14" s="1610"/>
      <c r="J14" s="1610"/>
      <c r="K14" s="27"/>
      <c r="L14" s="1374"/>
    </row>
    <row r="15" spans="1:12" s="25" customFormat="1" ht="18.75" customHeight="1" x14ac:dyDescent="0.3">
      <c r="A15" s="1403"/>
      <c r="B15" s="20"/>
      <c r="C15" s="20"/>
      <c r="D15" s="20"/>
      <c r="E15" s="27"/>
      <c r="F15" s="606"/>
      <c r="G15" s="1403"/>
      <c r="H15" s="20"/>
      <c r="I15" s="20"/>
      <c r="J15" s="20"/>
      <c r="K15" s="27"/>
      <c r="L15" s="1374"/>
    </row>
    <row r="16" spans="1:12" s="25" customFormat="1" ht="18.75" customHeight="1" x14ac:dyDescent="0.3">
      <c r="A16" s="1403"/>
      <c r="B16" s="1423"/>
      <c r="C16" s="20"/>
      <c r="D16" s="20"/>
      <c r="E16" s="27"/>
      <c r="F16" s="606"/>
      <c r="G16" s="1403"/>
      <c r="H16" s="1423"/>
      <c r="I16" s="20"/>
      <c r="J16" s="20"/>
      <c r="K16" s="27"/>
      <c r="L16" s="1374"/>
    </row>
    <row r="17" spans="1:12" s="25" customFormat="1" ht="18.75" customHeight="1" x14ac:dyDescent="0.3">
      <c r="A17" s="28" t="s">
        <v>120</v>
      </c>
      <c r="B17" s="29" t="s">
        <v>121</v>
      </c>
      <c r="C17" s="1611" t="s">
        <v>122</v>
      </c>
      <c r="D17" s="1611"/>
      <c r="E17" s="1611"/>
      <c r="F17" s="606"/>
      <c r="G17" s="28" t="s">
        <v>120</v>
      </c>
      <c r="H17" s="29" t="s">
        <v>121</v>
      </c>
      <c r="I17" s="1611" t="s">
        <v>123</v>
      </c>
      <c r="J17" s="1611"/>
      <c r="K17" s="1611"/>
      <c r="L17" s="1374"/>
    </row>
    <row r="18" spans="1:12" s="25" customFormat="1" ht="18.75" customHeight="1" x14ac:dyDescent="0.3">
      <c r="A18" s="28" t="s">
        <v>124</v>
      </c>
      <c r="B18" s="28" t="s">
        <v>265</v>
      </c>
      <c r="C18" s="29" t="s">
        <v>125</v>
      </c>
      <c r="D18" s="1424" t="s">
        <v>126</v>
      </c>
      <c r="E18" s="1424" t="s">
        <v>127</v>
      </c>
      <c r="F18" s="606"/>
      <c r="G18" s="28" t="s">
        <v>124</v>
      </c>
      <c r="H18" s="28" t="s">
        <v>265</v>
      </c>
      <c r="I18" s="29" t="s">
        <v>125</v>
      </c>
      <c r="J18" s="1424" t="s">
        <v>126</v>
      </c>
      <c r="K18" s="1424" t="s">
        <v>127</v>
      </c>
      <c r="L18" s="1374"/>
    </row>
    <row r="19" spans="1:12" s="50" customFormat="1" ht="18.75" customHeight="1" x14ac:dyDescent="0.3">
      <c r="A19" s="1424">
        <v>1</v>
      </c>
      <c r="B19" s="6" t="s">
        <v>48</v>
      </c>
      <c r="C19" s="2" t="s">
        <v>46</v>
      </c>
      <c r="D19" s="3">
        <v>40</v>
      </c>
      <c r="E19" s="3">
        <v>203.7</v>
      </c>
      <c r="F19" s="606">
        <v>203.7</v>
      </c>
      <c r="G19" s="1424">
        <v>1</v>
      </c>
      <c r="H19" s="6" t="s">
        <v>48</v>
      </c>
      <c r="I19" s="2" t="s">
        <v>46</v>
      </c>
      <c r="J19" s="3">
        <v>40</v>
      </c>
      <c r="K19" s="3">
        <v>203.7</v>
      </c>
      <c r="L19" s="1379"/>
    </row>
    <row r="20" spans="1:12" s="50" customFormat="1" x14ac:dyDescent="0.3">
      <c r="A20" s="5">
        <v>2</v>
      </c>
      <c r="B20" s="6" t="s">
        <v>64</v>
      </c>
      <c r="C20" s="2" t="s">
        <v>65</v>
      </c>
      <c r="D20" s="3">
        <v>15</v>
      </c>
      <c r="E20" s="3">
        <v>75</v>
      </c>
      <c r="F20" s="606">
        <v>28</v>
      </c>
      <c r="G20" s="5">
        <v>2</v>
      </c>
      <c r="H20" s="6" t="s">
        <v>64</v>
      </c>
      <c r="I20" s="2" t="s">
        <v>65</v>
      </c>
      <c r="J20" s="3">
        <v>15</v>
      </c>
      <c r="K20" s="3">
        <v>75</v>
      </c>
      <c r="L20" s="1379"/>
    </row>
    <row r="21" spans="1:12" s="25" customFormat="1" x14ac:dyDescent="0.3">
      <c r="A21" s="5">
        <v>3</v>
      </c>
      <c r="B21" s="6" t="s">
        <v>114</v>
      </c>
      <c r="C21" s="2" t="s">
        <v>2</v>
      </c>
      <c r="D21" s="3">
        <v>6</v>
      </c>
      <c r="E21" s="3">
        <v>28</v>
      </c>
      <c r="F21" s="605"/>
      <c r="G21" s="5">
        <v>3</v>
      </c>
      <c r="H21" s="6" t="s">
        <v>114</v>
      </c>
      <c r="I21" s="2" t="s">
        <v>2</v>
      </c>
      <c r="J21" s="3">
        <v>6</v>
      </c>
      <c r="K21" s="3">
        <v>28</v>
      </c>
      <c r="L21" s="1374"/>
    </row>
    <row r="22" spans="1:12" s="25" customFormat="1" x14ac:dyDescent="0.3">
      <c r="A22" s="5">
        <v>4</v>
      </c>
      <c r="B22" s="6" t="s">
        <v>107</v>
      </c>
      <c r="C22" s="2" t="s">
        <v>14</v>
      </c>
      <c r="D22" s="3">
        <v>3.4</v>
      </c>
      <c r="E22" s="3">
        <v>93.2</v>
      </c>
      <c r="F22" s="606"/>
      <c r="G22" s="5">
        <v>4</v>
      </c>
      <c r="H22" s="6" t="s">
        <v>107</v>
      </c>
      <c r="I22" s="2" t="s">
        <v>14</v>
      </c>
      <c r="J22" s="3">
        <v>3.4</v>
      </c>
      <c r="K22" s="3">
        <v>93.2</v>
      </c>
      <c r="L22" s="1374"/>
    </row>
    <row r="23" spans="1:12" s="8" customFormat="1" ht="18.75" customHeight="1" x14ac:dyDescent="0.3">
      <c r="A23" s="5">
        <v>5</v>
      </c>
      <c r="B23" s="6" t="s">
        <v>37</v>
      </c>
      <c r="C23" s="2" t="s">
        <v>5</v>
      </c>
      <c r="D23" s="3">
        <v>170</v>
      </c>
      <c r="E23" s="3">
        <v>161</v>
      </c>
      <c r="F23" s="605"/>
      <c r="G23" s="5">
        <v>5</v>
      </c>
      <c r="H23" s="6" t="s">
        <v>37</v>
      </c>
      <c r="I23" s="2" t="s">
        <v>5</v>
      </c>
      <c r="J23" s="3">
        <v>170</v>
      </c>
      <c r="K23" s="3">
        <v>161</v>
      </c>
      <c r="L23" s="1379" t="s">
        <v>479</v>
      </c>
    </row>
    <row r="24" spans="1:12" s="25" customFormat="1" ht="19.5" customHeight="1" x14ac:dyDescent="0.3">
      <c r="A24" s="1424"/>
      <c r="B24" s="6"/>
      <c r="C24" s="2"/>
      <c r="D24" s="3"/>
      <c r="E24" s="3"/>
      <c r="F24" s="605"/>
      <c r="G24" s="1424"/>
      <c r="H24" s="6"/>
      <c r="I24" s="2"/>
      <c r="J24" s="3"/>
      <c r="K24" s="3"/>
      <c r="L24" s="1374"/>
    </row>
    <row r="25" spans="1:12" s="25" customFormat="1" x14ac:dyDescent="0.3">
      <c r="A25" s="5"/>
      <c r="B25" s="6"/>
      <c r="C25" s="2"/>
      <c r="D25" s="3"/>
      <c r="E25" s="3"/>
      <c r="F25" s="656"/>
      <c r="G25" s="5"/>
      <c r="H25" s="6"/>
      <c r="I25" s="2"/>
      <c r="J25" s="3"/>
      <c r="K25" s="3"/>
      <c r="L25" s="1374"/>
    </row>
    <row r="26" spans="1:12" s="25" customFormat="1" x14ac:dyDescent="0.3">
      <c r="A26" s="5"/>
      <c r="B26" s="6"/>
      <c r="C26" s="2" t="s">
        <v>128</v>
      </c>
      <c r="D26" s="3">
        <f>SUM(D19:D24)</f>
        <v>234.4</v>
      </c>
      <c r="E26" s="3">
        <f>SUM(E19:E24)</f>
        <v>560.9</v>
      </c>
      <c r="F26" s="658">
        <v>587.5</v>
      </c>
      <c r="G26" s="5"/>
      <c r="H26" s="6"/>
      <c r="I26" s="2" t="s">
        <v>128</v>
      </c>
      <c r="J26" s="3">
        <f>SUM(J19:J24)</f>
        <v>234.4</v>
      </c>
      <c r="K26" s="3">
        <f>SUM(K19:K24)</f>
        <v>560.9</v>
      </c>
      <c r="L26" s="1374"/>
    </row>
    <row r="27" spans="1:12" s="25" customFormat="1" ht="18.75" hidden="1" customHeight="1" x14ac:dyDescent="0.3">
      <c r="A27" s="5"/>
      <c r="B27" s="6"/>
      <c r="C27" s="2"/>
      <c r="D27" s="3">
        <f>SUM(D20:D25)</f>
        <v>194.4</v>
      </c>
      <c r="E27" s="3"/>
      <c r="F27" s="656"/>
      <c r="G27" s="5"/>
      <c r="H27" s="6"/>
      <c r="I27" s="2"/>
      <c r="J27" s="3"/>
      <c r="K27" s="3"/>
      <c r="L27" s="1374"/>
    </row>
    <row r="28" spans="1:12" s="25" customFormat="1" ht="18.75" hidden="1" customHeight="1" x14ac:dyDescent="0.3">
      <c r="A28" s="5">
        <v>1</v>
      </c>
      <c r="B28" s="6" t="s">
        <v>1</v>
      </c>
      <c r="C28" s="2" t="s">
        <v>5</v>
      </c>
      <c r="D28" s="3">
        <f>SUM(D21:D26)</f>
        <v>413.8</v>
      </c>
      <c r="E28" s="3">
        <v>86</v>
      </c>
      <c r="F28" s="656"/>
      <c r="G28" s="5">
        <v>1</v>
      </c>
      <c r="H28" s="6" t="s">
        <v>1</v>
      </c>
      <c r="I28" s="2" t="s">
        <v>5</v>
      </c>
      <c r="J28" s="3">
        <v>200</v>
      </c>
      <c r="K28" s="3">
        <v>86</v>
      </c>
      <c r="L28" s="1374"/>
    </row>
    <row r="29" spans="1:12" s="25" customFormat="1" ht="18.75" hidden="1" customHeight="1" x14ac:dyDescent="0.3">
      <c r="A29" s="5">
        <v>2</v>
      </c>
      <c r="B29" s="6" t="s">
        <v>238</v>
      </c>
      <c r="C29" s="2" t="s">
        <v>251</v>
      </c>
      <c r="D29" s="3">
        <f t="shared" ref="D29:D38" si="0">SUM(D21:D27)</f>
        <v>608.20000000000005</v>
      </c>
      <c r="E29" s="3">
        <v>114</v>
      </c>
      <c r="F29" s="656"/>
      <c r="G29" s="5">
        <v>2</v>
      </c>
      <c r="H29" s="6" t="s">
        <v>238</v>
      </c>
      <c r="I29" s="2" t="s">
        <v>251</v>
      </c>
      <c r="J29" s="3">
        <v>225</v>
      </c>
      <c r="K29" s="3">
        <v>114</v>
      </c>
      <c r="L29" s="1374"/>
    </row>
    <row r="30" spans="1:12" s="25" customFormat="1" ht="18.75" hidden="1" customHeight="1" x14ac:dyDescent="0.3">
      <c r="A30" s="5">
        <v>3</v>
      </c>
      <c r="B30" s="6" t="s">
        <v>93</v>
      </c>
      <c r="C30" s="2" t="s">
        <v>5</v>
      </c>
      <c r="D30" s="3">
        <f t="shared" si="0"/>
        <v>1016</v>
      </c>
      <c r="E30" s="3">
        <v>94.25</v>
      </c>
      <c r="F30" s="656"/>
      <c r="G30" s="5">
        <v>3</v>
      </c>
      <c r="H30" s="6" t="s">
        <v>93</v>
      </c>
      <c r="I30" s="2" t="s">
        <v>5</v>
      </c>
      <c r="J30" s="3">
        <v>135</v>
      </c>
      <c r="K30" s="3">
        <v>94.25</v>
      </c>
      <c r="L30" s="1374"/>
    </row>
    <row r="31" spans="1:12" s="25" customFormat="1" ht="18.75" hidden="1" customHeight="1" x14ac:dyDescent="0.3">
      <c r="A31" s="5">
        <v>4</v>
      </c>
      <c r="B31" s="6" t="s">
        <v>253</v>
      </c>
      <c r="C31" s="2" t="s">
        <v>218</v>
      </c>
      <c r="D31" s="3">
        <f t="shared" si="0"/>
        <v>1620.8</v>
      </c>
      <c r="E31" s="3">
        <v>146.4</v>
      </c>
      <c r="F31" s="656"/>
      <c r="G31" s="5">
        <v>4</v>
      </c>
      <c r="H31" s="6" t="s">
        <v>253</v>
      </c>
      <c r="I31" s="2" t="s">
        <v>218</v>
      </c>
      <c r="J31" s="3">
        <v>125</v>
      </c>
      <c r="K31" s="3">
        <v>146.4</v>
      </c>
      <c r="L31" s="1374"/>
    </row>
    <row r="32" spans="1:12" s="25" customFormat="1" ht="18.75" hidden="1" customHeight="1" x14ac:dyDescent="0.3">
      <c r="A32" s="5">
        <v>5</v>
      </c>
      <c r="B32" s="6" t="s">
        <v>255</v>
      </c>
      <c r="C32" s="2" t="s">
        <v>218</v>
      </c>
      <c r="D32" s="3">
        <f t="shared" si="0"/>
        <v>2466.8000000000002</v>
      </c>
      <c r="E32" s="3">
        <v>105.16</v>
      </c>
      <c r="F32" s="656"/>
      <c r="G32" s="5">
        <v>5</v>
      </c>
      <c r="H32" s="6" t="s">
        <v>255</v>
      </c>
      <c r="I32" s="2" t="s">
        <v>218</v>
      </c>
      <c r="J32" s="3">
        <v>80</v>
      </c>
      <c r="K32" s="3">
        <v>105.16</v>
      </c>
      <c r="L32" s="1374"/>
    </row>
    <row r="33" spans="1:12" s="25" customFormat="1" ht="18.75" hidden="1" customHeight="1" x14ac:dyDescent="0.3">
      <c r="A33" s="5">
        <v>6</v>
      </c>
      <c r="B33" s="6" t="s">
        <v>252</v>
      </c>
      <c r="C33" s="2" t="s">
        <v>251</v>
      </c>
      <c r="D33" s="3">
        <f t="shared" si="0"/>
        <v>4087.6000000000004</v>
      </c>
      <c r="E33" s="3">
        <v>142</v>
      </c>
      <c r="F33" s="656"/>
      <c r="G33" s="5">
        <v>6</v>
      </c>
      <c r="H33" s="6" t="s">
        <v>252</v>
      </c>
      <c r="I33" s="2" t="s">
        <v>251</v>
      </c>
      <c r="J33" s="3">
        <v>105</v>
      </c>
      <c r="K33" s="3">
        <v>142</v>
      </c>
      <c r="L33" s="1374"/>
    </row>
    <row r="34" spans="1:12" s="25" customFormat="1" ht="18.75" hidden="1" customHeight="1" x14ac:dyDescent="0.3">
      <c r="A34" s="5">
        <v>7</v>
      </c>
      <c r="B34" s="6" t="s">
        <v>254</v>
      </c>
      <c r="C34" s="2" t="s">
        <v>218</v>
      </c>
      <c r="D34" s="3">
        <f t="shared" si="0"/>
        <v>6554.4000000000005</v>
      </c>
      <c r="E34" s="3">
        <v>144</v>
      </c>
      <c r="F34" s="656"/>
      <c r="G34" s="5">
        <v>7</v>
      </c>
      <c r="H34" s="6" t="s">
        <v>254</v>
      </c>
      <c r="I34" s="2" t="s">
        <v>218</v>
      </c>
      <c r="J34" s="3">
        <v>120</v>
      </c>
      <c r="K34" s="3">
        <v>144</v>
      </c>
      <c r="L34" s="1374"/>
    </row>
    <row r="35" spans="1:12" s="25" customFormat="1" ht="18.75" hidden="1" customHeight="1" x14ac:dyDescent="0.3">
      <c r="A35" s="5">
        <v>8</v>
      </c>
      <c r="B35" s="6" t="s">
        <v>31</v>
      </c>
      <c r="C35" s="2" t="s">
        <v>5</v>
      </c>
      <c r="D35" s="3">
        <f t="shared" si="0"/>
        <v>10407.6</v>
      </c>
      <c r="E35" s="3">
        <v>88</v>
      </c>
      <c r="F35" s="656"/>
      <c r="G35" s="5">
        <v>8</v>
      </c>
      <c r="H35" s="6" t="s">
        <v>31</v>
      </c>
      <c r="I35" s="2" t="s">
        <v>5</v>
      </c>
      <c r="J35" s="3">
        <v>55</v>
      </c>
      <c r="K35" s="3">
        <v>88</v>
      </c>
      <c r="L35" s="1374"/>
    </row>
    <row r="36" spans="1:12" s="50" customFormat="1" ht="18.75" hidden="1" customHeight="1" x14ac:dyDescent="0.3">
      <c r="A36" s="1424"/>
      <c r="B36" s="1"/>
      <c r="C36" s="1424"/>
      <c r="D36" s="3">
        <f t="shared" si="0"/>
        <v>16767.600000000002</v>
      </c>
      <c r="E36" s="7"/>
      <c r="F36" s="657"/>
      <c r="G36" s="1424"/>
      <c r="H36" s="1"/>
      <c r="I36" s="1424"/>
      <c r="J36" s="7"/>
      <c r="K36" s="7"/>
      <c r="L36" s="1377"/>
    </row>
    <row r="37" spans="1:12" s="25" customFormat="1" ht="18.75" hidden="1" customHeight="1" x14ac:dyDescent="0.3">
      <c r="A37" s="5"/>
      <c r="B37" s="6"/>
      <c r="C37" s="2" t="s">
        <v>128</v>
      </c>
      <c r="D37" s="3">
        <f t="shared" si="0"/>
        <v>26761.4</v>
      </c>
      <c r="E37" s="3">
        <v>919.81</v>
      </c>
      <c r="F37" s="656"/>
      <c r="G37" s="5"/>
      <c r="H37" s="6"/>
      <c r="I37" s="2" t="s">
        <v>128</v>
      </c>
      <c r="J37" s="3">
        <v>1045</v>
      </c>
      <c r="K37" s="3">
        <v>919.81</v>
      </c>
      <c r="L37" s="1374"/>
    </row>
    <row r="38" spans="1:12" s="25" customFormat="1" ht="18.75" hidden="1" customHeight="1" x14ac:dyDescent="0.3">
      <c r="A38" s="5"/>
      <c r="B38" s="6"/>
      <c r="C38" s="2"/>
      <c r="D38" s="3">
        <f t="shared" si="0"/>
        <v>42920.800000000003</v>
      </c>
      <c r="E38" s="3"/>
      <c r="F38" s="656"/>
      <c r="G38" s="5"/>
      <c r="H38" s="6"/>
      <c r="I38" s="2"/>
      <c r="J38" s="3"/>
      <c r="K38" s="3"/>
      <c r="L38" s="1374"/>
    </row>
    <row r="39" spans="1:12" s="25" customFormat="1" x14ac:dyDescent="0.3">
      <c r="A39" s="5"/>
      <c r="B39" s="6"/>
      <c r="C39" s="2"/>
      <c r="D39" s="3"/>
      <c r="E39" s="3"/>
      <c r="F39" s="678">
        <f>F26-E26</f>
        <v>26.600000000000023</v>
      </c>
      <c r="G39" s="5"/>
      <c r="H39" s="6"/>
      <c r="I39" s="2"/>
      <c r="J39" s="3"/>
      <c r="K39" s="3"/>
      <c r="L39" s="1374"/>
    </row>
    <row r="40" spans="1:12" s="25" customFormat="1" x14ac:dyDescent="0.3">
      <c r="A40" s="5"/>
      <c r="B40" s="6"/>
      <c r="C40" s="2"/>
      <c r="D40" s="3"/>
      <c r="E40" s="3"/>
      <c r="F40" s="656"/>
      <c r="G40" s="5"/>
      <c r="H40" s="6"/>
      <c r="I40" s="2"/>
      <c r="J40" s="3"/>
      <c r="K40" s="3"/>
      <c r="L40" s="1374"/>
    </row>
    <row r="41" spans="1:12" s="25" customFormat="1" x14ac:dyDescent="0.3">
      <c r="A41" s="28" t="s">
        <v>124</v>
      </c>
      <c r="B41" s="3" t="s">
        <v>259</v>
      </c>
      <c r="C41" s="2" t="s">
        <v>125</v>
      </c>
      <c r="D41" s="3" t="s">
        <v>126</v>
      </c>
      <c r="E41" s="3" t="s">
        <v>127</v>
      </c>
      <c r="F41" s="656"/>
      <c r="G41" s="28" t="s">
        <v>124</v>
      </c>
      <c r="H41" s="3" t="s">
        <v>247</v>
      </c>
      <c r="I41" s="2" t="s">
        <v>125</v>
      </c>
      <c r="J41" s="3" t="s">
        <v>126</v>
      </c>
      <c r="K41" s="3" t="s">
        <v>127</v>
      </c>
      <c r="L41" s="1374"/>
    </row>
    <row r="42" spans="1:12" s="8" customFormat="1" x14ac:dyDescent="0.3">
      <c r="A42" s="5">
        <v>1</v>
      </c>
      <c r="B42" s="6" t="s">
        <v>10</v>
      </c>
      <c r="C42" s="2" t="s">
        <v>9</v>
      </c>
      <c r="D42" s="3">
        <v>70</v>
      </c>
      <c r="E42" s="3">
        <v>170.1</v>
      </c>
      <c r="F42" s="605"/>
      <c r="G42" s="5">
        <v>1</v>
      </c>
      <c r="H42" s="6" t="s">
        <v>10</v>
      </c>
      <c r="I42" s="2" t="s">
        <v>9</v>
      </c>
      <c r="J42" s="3">
        <v>70</v>
      </c>
      <c r="K42" s="3">
        <v>170.1</v>
      </c>
      <c r="L42" s="1379"/>
    </row>
    <row r="43" spans="1:12" s="25" customFormat="1" ht="19.5" customHeight="1" x14ac:dyDescent="0.3">
      <c r="A43" s="5">
        <v>2</v>
      </c>
      <c r="B43" s="6" t="s">
        <v>103</v>
      </c>
      <c r="C43" s="2" t="s">
        <v>104</v>
      </c>
      <c r="D43" s="3">
        <v>50</v>
      </c>
      <c r="E43" s="3">
        <v>220</v>
      </c>
      <c r="F43" s="490">
        <v>50</v>
      </c>
      <c r="G43" s="5">
        <v>2</v>
      </c>
      <c r="H43" s="6" t="s">
        <v>103</v>
      </c>
      <c r="I43" s="2" t="s">
        <v>104</v>
      </c>
      <c r="J43" s="3">
        <v>50</v>
      </c>
      <c r="K43" s="3">
        <v>220</v>
      </c>
      <c r="L43" s="1374"/>
    </row>
    <row r="44" spans="1:12" s="50" customFormat="1" x14ac:dyDescent="0.3">
      <c r="A44" s="5">
        <v>3</v>
      </c>
      <c r="B44" s="6" t="s">
        <v>260</v>
      </c>
      <c r="C44" s="2" t="s">
        <v>17</v>
      </c>
      <c r="D44" s="3">
        <v>20</v>
      </c>
      <c r="E44" s="3">
        <v>182.25</v>
      </c>
      <c r="F44" s="605">
        <v>52</v>
      </c>
      <c r="G44" s="5">
        <v>3</v>
      </c>
      <c r="H44" s="6" t="s">
        <v>260</v>
      </c>
      <c r="I44" s="2" t="s">
        <v>44</v>
      </c>
      <c r="J44" s="3">
        <v>25</v>
      </c>
      <c r="K44" s="3">
        <v>218.7</v>
      </c>
      <c r="L44" s="1377"/>
    </row>
    <row r="45" spans="1:12" s="25" customFormat="1" ht="19.5" customHeight="1" x14ac:dyDescent="0.3">
      <c r="A45" s="5">
        <v>4</v>
      </c>
      <c r="B45" s="6" t="s">
        <v>346</v>
      </c>
      <c r="C45" s="2" t="s">
        <v>14</v>
      </c>
      <c r="D45" s="3">
        <v>32</v>
      </c>
      <c r="E45" s="3">
        <v>6</v>
      </c>
      <c r="F45" s="677">
        <v>18</v>
      </c>
      <c r="G45" s="5">
        <v>4</v>
      </c>
      <c r="H45" s="6" t="s">
        <v>346</v>
      </c>
      <c r="I45" s="2" t="s">
        <v>14</v>
      </c>
      <c r="J45" s="3">
        <v>32</v>
      </c>
      <c r="K45" s="3">
        <v>6</v>
      </c>
      <c r="L45" s="788"/>
    </row>
    <row r="46" spans="1:12" s="25" customFormat="1" ht="19.5" customHeight="1" x14ac:dyDescent="0.3">
      <c r="A46" s="5">
        <v>5</v>
      </c>
      <c r="B46" s="6" t="s">
        <v>194</v>
      </c>
      <c r="C46" s="2" t="s">
        <v>2</v>
      </c>
      <c r="D46" s="3">
        <v>30</v>
      </c>
      <c r="E46" s="3">
        <v>110</v>
      </c>
      <c r="F46" s="656">
        <v>50</v>
      </c>
      <c r="G46" s="5">
        <v>5</v>
      </c>
      <c r="H46" s="6" t="s">
        <v>194</v>
      </c>
      <c r="I46" s="2" t="s">
        <v>2</v>
      </c>
      <c r="J46" s="3">
        <v>30</v>
      </c>
      <c r="K46" s="3">
        <v>110</v>
      </c>
      <c r="L46" s="1374"/>
    </row>
    <row r="47" spans="1:12" s="50" customFormat="1" x14ac:dyDescent="0.3">
      <c r="A47" s="5">
        <v>6</v>
      </c>
      <c r="B47" s="6" t="s">
        <v>107</v>
      </c>
      <c r="C47" s="2" t="s">
        <v>14</v>
      </c>
      <c r="D47" s="3">
        <v>3.4</v>
      </c>
      <c r="E47" s="3">
        <v>93.2</v>
      </c>
      <c r="F47" s="605">
        <v>1.2</v>
      </c>
      <c r="G47" s="5">
        <v>6</v>
      </c>
      <c r="H47" s="6" t="s">
        <v>107</v>
      </c>
      <c r="I47" s="2" t="s">
        <v>14</v>
      </c>
      <c r="J47" s="3">
        <v>3.4</v>
      </c>
      <c r="K47" s="3">
        <v>93.2</v>
      </c>
      <c r="L47" s="1379"/>
    </row>
    <row r="48" spans="1:12" s="25" customFormat="1" ht="19.5" customHeight="1" x14ac:dyDescent="0.3">
      <c r="A48" s="5">
        <v>7</v>
      </c>
      <c r="B48" s="6" t="s">
        <v>108</v>
      </c>
      <c r="C48" s="2" t="s">
        <v>65</v>
      </c>
      <c r="D48" s="3">
        <v>1.2</v>
      </c>
      <c r="E48" s="3">
        <v>21.5</v>
      </c>
      <c r="F48" s="656"/>
      <c r="G48" s="5">
        <v>7</v>
      </c>
      <c r="H48" s="6" t="s">
        <v>108</v>
      </c>
      <c r="I48" s="2" t="s">
        <v>65</v>
      </c>
      <c r="J48" s="3">
        <v>1.2</v>
      </c>
      <c r="K48" s="3">
        <v>21.5</v>
      </c>
      <c r="L48" s="1374"/>
    </row>
    <row r="49" spans="1:12" s="25" customFormat="1" x14ac:dyDescent="0.3">
      <c r="A49" s="1424"/>
      <c r="B49" s="6"/>
      <c r="C49" s="2"/>
      <c r="D49" s="3"/>
      <c r="E49" s="3"/>
      <c r="F49" s="656"/>
      <c r="G49" s="1424"/>
      <c r="H49" s="6"/>
      <c r="I49" s="2"/>
      <c r="J49" s="3"/>
      <c r="K49" s="3"/>
      <c r="L49" s="1374"/>
    </row>
    <row r="50" spans="1:12" s="50" customFormat="1" x14ac:dyDescent="0.3">
      <c r="A50" s="5"/>
      <c r="B50" s="6"/>
      <c r="C50" s="2"/>
      <c r="D50" s="3"/>
      <c r="E50" s="3"/>
      <c r="F50" s="657"/>
      <c r="G50" s="5"/>
      <c r="H50" s="6"/>
      <c r="I50" s="2"/>
      <c r="J50" s="3"/>
      <c r="K50" s="3"/>
      <c r="L50" s="1377"/>
    </row>
    <row r="51" spans="1:12" s="25" customFormat="1" x14ac:dyDescent="0.3">
      <c r="A51" s="1424"/>
      <c r="B51" s="6"/>
      <c r="C51" s="2" t="s">
        <v>128</v>
      </c>
      <c r="D51" s="3">
        <f>SUM(D42:D50)</f>
        <v>206.6</v>
      </c>
      <c r="E51" s="3">
        <f>SUM(E42:E50)</f>
        <v>803.05000000000007</v>
      </c>
      <c r="F51" s="658">
        <v>822.5</v>
      </c>
      <c r="G51" s="1424"/>
      <c r="H51" s="6"/>
      <c r="I51" s="2" t="s">
        <v>128</v>
      </c>
      <c r="J51" s="3">
        <f>SUM(J42:J50)</f>
        <v>211.6</v>
      </c>
      <c r="K51" s="3">
        <f>SUM(K42:K50)</f>
        <v>839.5</v>
      </c>
      <c r="L51" s="1374"/>
    </row>
    <row r="52" spans="1:12" s="25" customFormat="1" x14ac:dyDescent="0.3">
      <c r="A52" s="5"/>
      <c r="B52" s="6"/>
      <c r="C52" s="2"/>
      <c r="D52" s="3"/>
      <c r="E52" s="3"/>
      <c r="F52" s="678">
        <f>F51-E51</f>
        <v>19.449999999999932</v>
      </c>
      <c r="G52" s="5"/>
      <c r="H52" s="6"/>
      <c r="I52" s="2"/>
      <c r="J52" s="3"/>
      <c r="K52" s="3"/>
      <c r="L52" s="1374"/>
    </row>
    <row r="53" spans="1:12" s="25" customFormat="1" x14ac:dyDescent="0.3">
      <c r="A53" s="5"/>
      <c r="B53" s="6"/>
      <c r="C53" s="2"/>
      <c r="D53" s="3"/>
      <c r="E53" s="3"/>
      <c r="F53" s="656"/>
      <c r="G53" s="5"/>
      <c r="H53" s="6"/>
      <c r="I53" s="2"/>
      <c r="J53" s="3"/>
      <c r="K53" s="3"/>
      <c r="L53" s="1374"/>
    </row>
    <row r="54" spans="1:12" s="25" customFormat="1" x14ac:dyDescent="0.3">
      <c r="A54" s="1424"/>
      <c r="B54" s="6"/>
      <c r="C54" s="2" t="s">
        <v>136</v>
      </c>
      <c r="D54" s="3">
        <f>+D51+D26</f>
        <v>441</v>
      </c>
      <c r="E54" s="3">
        <f>+E51+E26</f>
        <v>1363.95</v>
      </c>
      <c r="F54" s="659"/>
      <c r="G54" s="3"/>
      <c r="H54" s="3"/>
      <c r="I54" s="3" t="s">
        <v>136</v>
      </c>
      <c r="J54" s="3">
        <f>+J51+J26</f>
        <v>446</v>
      </c>
      <c r="K54" s="3">
        <f>+K51+K26</f>
        <v>1400.4</v>
      </c>
      <c r="L54" s="1374"/>
    </row>
    <row r="55" spans="1:12" s="25" customFormat="1" x14ac:dyDescent="0.3">
      <c r="A55" s="1405"/>
      <c r="B55" s="36"/>
      <c r="C55" s="462"/>
      <c r="D55" s="463"/>
      <c r="E55" s="463"/>
      <c r="F55" s="659"/>
      <c r="G55" s="1410"/>
      <c r="H55" s="463"/>
      <c r="I55" s="463"/>
      <c r="J55" s="463"/>
      <c r="K55" s="463"/>
      <c r="L55" s="1374"/>
    </row>
    <row r="56" spans="1:12" s="25" customFormat="1" x14ac:dyDescent="0.3">
      <c r="A56" s="1405"/>
      <c r="B56" s="461"/>
      <c r="C56" s="461"/>
      <c r="D56" s="461"/>
      <c r="E56" s="660"/>
      <c r="F56" s="660"/>
      <c r="G56" s="1413"/>
      <c r="H56" s="660"/>
      <c r="I56" s="463"/>
      <c r="J56" s="463"/>
      <c r="K56" s="463"/>
      <c r="L56" s="1374"/>
    </row>
    <row r="57" spans="1:12" s="25" customFormat="1" x14ac:dyDescent="0.3">
      <c r="A57" s="1405"/>
      <c r="B57" s="36"/>
      <c r="C57" s="462"/>
      <c r="D57" s="463"/>
      <c r="E57" s="463"/>
      <c r="F57" s="659"/>
      <c r="G57" s="1413"/>
      <c r="H57" s="463"/>
      <c r="I57" s="463"/>
      <c r="J57" s="463"/>
      <c r="K57" s="463"/>
      <c r="L57" s="1374"/>
    </row>
    <row r="58" spans="1:12" s="25" customFormat="1" ht="18.75" customHeight="1" x14ac:dyDescent="0.3">
      <c r="A58" s="1403"/>
      <c r="B58" s="37" t="s">
        <v>130</v>
      </c>
      <c r="D58" s="94" t="s">
        <v>131</v>
      </c>
      <c r="E58" s="20"/>
      <c r="F58" s="606"/>
      <c r="G58" s="1403"/>
      <c r="H58" s="37" t="s">
        <v>130</v>
      </c>
      <c r="J58" s="94" t="s">
        <v>131</v>
      </c>
      <c r="K58" s="20"/>
      <c r="L58" s="1374"/>
    </row>
    <row r="59" spans="1:12" s="25" customFormat="1" ht="51.75" customHeight="1" x14ac:dyDescent="0.3">
      <c r="A59" s="1403"/>
      <c r="B59" s="38" t="s">
        <v>132</v>
      </c>
      <c r="D59" s="38" t="s">
        <v>140</v>
      </c>
      <c r="E59" s="39"/>
      <c r="F59" s="606"/>
      <c r="G59" s="1403"/>
      <c r="H59" s="38" t="s">
        <v>139</v>
      </c>
      <c r="J59" s="38" t="s">
        <v>140</v>
      </c>
      <c r="K59" s="39"/>
      <c r="L59" s="1374"/>
    </row>
    <row r="60" spans="1:12" s="25" customFormat="1" ht="23.25" customHeight="1" x14ac:dyDescent="0.3">
      <c r="A60" s="1403"/>
      <c r="B60" s="38"/>
      <c r="D60" s="38"/>
      <c r="E60" s="39"/>
      <c r="F60" s="606"/>
      <c r="G60" s="1403"/>
      <c r="H60" s="38"/>
      <c r="J60" s="38"/>
      <c r="K60" s="39"/>
      <c r="L60" s="1374"/>
    </row>
    <row r="61" spans="1:12" s="25" customFormat="1" ht="23.25" customHeight="1" x14ac:dyDescent="0.3">
      <c r="A61" s="1402"/>
      <c r="B61" s="254"/>
      <c r="C61" s="96"/>
      <c r="D61" s="254"/>
      <c r="E61" s="255"/>
      <c r="F61" s="871"/>
      <c r="G61" s="1417"/>
      <c r="H61" s="96"/>
      <c r="I61" s="254"/>
      <c r="J61" s="255"/>
      <c r="K61" s="254"/>
      <c r="L61" s="1374"/>
    </row>
    <row r="62" spans="1:12" s="25" customFormat="1" ht="24.75" customHeight="1" x14ac:dyDescent="0.3">
      <c r="A62" s="1403"/>
      <c r="B62" s="38"/>
      <c r="D62" s="38"/>
      <c r="E62" s="39"/>
      <c r="F62" s="606"/>
      <c r="G62" s="1403"/>
      <c r="H62" s="38"/>
      <c r="J62" s="38"/>
      <c r="K62" s="39"/>
      <c r="L62" s="1374"/>
    </row>
    <row r="63" spans="1:12" s="25" customFormat="1" ht="18.75" customHeight="1" x14ac:dyDescent="0.3">
      <c r="A63" s="1406" t="s">
        <v>115</v>
      </c>
      <c r="B63" s="22"/>
      <c r="C63" s="20"/>
      <c r="D63" s="20"/>
      <c r="E63" s="20"/>
      <c r="F63" s="656"/>
      <c r="G63" s="1406" t="s">
        <v>115</v>
      </c>
      <c r="H63" s="20"/>
      <c r="I63" s="20"/>
      <c r="J63" s="20"/>
      <c r="K63" s="20"/>
      <c r="L63" s="1374"/>
    </row>
    <row r="64" spans="1:12" s="25" customFormat="1" ht="18.75" customHeight="1" x14ac:dyDescent="0.3">
      <c r="A64" s="1406" t="s">
        <v>137</v>
      </c>
      <c r="B64" s="22"/>
      <c r="C64" s="20"/>
      <c r="D64" s="20"/>
      <c r="E64" s="20"/>
      <c r="F64" s="606"/>
      <c r="G64" s="1406" t="s">
        <v>138</v>
      </c>
      <c r="H64" s="20"/>
      <c r="I64" s="20"/>
      <c r="J64" s="20"/>
      <c r="K64" s="20"/>
      <c r="L64" s="1374"/>
    </row>
    <row r="65" spans="1:12" s="25" customFormat="1" ht="18.75" customHeight="1" x14ac:dyDescent="0.3">
      <c r="A65" s="1403"/>
      <c r="B65" s="20"/>
      <c r="C65" s="20"/>
      <c r="D65" s="20"/>
      <c r="E65" s="20"/>
      <c r="F65" s="606"/>
      <c r="G65" s="1403"/>
      <c r="H65" s="20"/>
      <c r="I65" s="20"/>
      <c r="J65" s="20"/>
      <c r="K65" s="20"/>
      <c r="L65" s="1374"/>
    </row>
    <row r="66" spans="1:12" s="25" customFormat="1" ht="18.75" customHeight="1" x14ac:dyDescent="0.3">
      <c r="A66" s="1403"/>
      <c r="B66" s="20"/>
      <c r="C66" s="20"/>
      <c r="E66" s="603" t="s">
        <v>116</v>
      </c>
      <c r="F66" s="606"/>
      <c r="G66" s="1403"/>
      <c r="H66" s="20"/>
      <c r="I66" s="20"/>
      <c r="K66" s="603" t="s">
        <v>116</v>
      </c>
      <c r="L66" s="1380"/>
    </row>
    <row r="67" spans="1:12" s="25" customFormat="1" ht="18.75" customHeight="1" x14ac:dyDescent="0.3">
      <c r="A67" s="1403"/>
      <c r="B67" s="20"/>
      <c r="C67" s="20"/>
      <c r="E67" s="603" t="s">
        <v>134</v>
      </c>
      <c r="F67" s="606"/>
      <c r="G67" s="1403"/>
      <c r="H67" s="20"/>
      <c r="I67" s="20"/>
      <c r="K67" s="603" t="s">
        <v>134</v>
      </c>
      <c r="L67" s="1380"/>
    </row>
    <row r="68" spans="1:12" s="25" customFormat="1" ht="18.75" customHeight="1" x14ac:dyDescent="0.3">
      <c r="A68" s="1403"/>
      <c r="B68" s="20"/>
      <c r="C68" s="20"/>
      <c r="E68" s="603" t="s">
        <v>117</v>
      </c>
      <c r="F68" s="606"/>
      <c r="G68" s="1403"/>
      <c r="H68" s="20"/>
      <c r="I68" s="20"/>
      <c r="K68" s="603" t="s">
        <v>117</v>
      </c>
      <c r="L68" s="1380"/>
    </row>
    <row r="69" spans="1:12" s="25" customFormat="1" ht="18.75" customHeight="1" x14ac:dyDescent="0.3">
      <c r="A69" s="1403"/>
      <c r="B69" s="20"/>
      <c r="C69" s="20"/>
      <c r="E69" s="603" t="s">
        <v>417</v>
      </c>
      <c r="F69" s="606"/>
      <c r="G69" s="1403"/>
      <c r="H69" s="20"/>
      <c r="I69" s="20"/>
      <c r="K69" s="603" t="s">
        <v>417</v>
      </c>
      <c r="L69" s="1380"/>
    </row>
    <row r="70" spans="1:12" s="25" customFormat="1" ht="18.75" customHeight="1" x14ac:dyDescent="0.3">
      <c r="A70" s="1403"/>
      <c r="B70" s="20"/>
      <c r="C70" s="20"/>
      <c r="D70" s="20"/>
      <c r="E70" s="20"/>
      <c r="F70" s="656"/>
      <c r="G70" s="1403"/>
      <c r="H70" s="20"/>
      <c r="I70" s="20"/>
      <c r="J70" s="20"/>
      <c r="K70" s="20"/>
      <c r="L70" s="1374"/>
    </row>
    <row r="71" spans="1:12" s="25" customFormat="1" ht="18.75" customHeight="1" x14ac:dyDescent="0.3">
      <c r="A71" s="1403"/>
      <c r="B71" s="20"/>
      <c r="C71" s="20"/>
      <c r="D71" s="20"/>
      <c r="E71" s="20"/>
      <c r="F71" s="656"/>
      <c r="G71" s="1403"/>
      <c r="H71" s="20"/>
      <c r="I71" s="20"/>
      <c r="J71" s="20"/>
      <c r="K71" s="20"/>
      <c r="L71" s="1374"/>
    </row>
    <row r="72" spans="1:12" s="25" customFormat="1" ht="18.75" customHeight="1" x14ac:dyDescent="0.3">
      <c r="A72" s="1403"/>
      <c r="B72" s="20"/>
      <c r="C72" s="20"/>
      <c r="D72" s="20"/>
      <c r="E72" s="20"/>
      <c r="F72" s="656"/>
      <c r="G72" s="1403"/>
      <c r="H72" s="20"/>
      <c r="I72" s="20"/>
      <c r="J72" s="20"/>
      <c r="K72" s="20"/>
      <c r="L72" s="1374"/>
    </row>
    <row r="73" spans="1:12" s="25" customFormat="1" ht="18.75" customHeight="1" x14ac:dyDescent="0.3">
      <c r="A73" s="1403"/>
      <c r="B73" s="1612" t="s">
        <v>119</v>
      </c>
      <c r="C73" s="1612"/>
      <c r="D73" s="1612"/>
      <c r="E73" s="26"/>
      <c r="F73" s="606"/>
      <c r="G73" s="1403"/>
      <c r="H73" s="1612" t="s">
        <v>119</v>
      </c>
      <c r="I73" s="1612"/>
      <c r="J73" s="1612"/>
      <c r="K73" s="26"/>
      <c r="L73" s="1374"/>
    </row>
    <row r="74" spans="1:12" s="25" customFormat="1" ht="18.75" customHeight="1" x14ac:dyDescent="0.3">
      <c r="A74" s="1403"/>
      <c r="B74" s="1610">
        <v>45636</v>
      </c>
      <c r="C74" s="1610"/>
      <c r="D74" s="1610"/>
      <c r="E74" s="27"/>
      <c r="F74" s="606"/>
      <c r="G74" s="1403"/>
      <c r="H74" s="1610">
        <f>B74</f>
        <v>45636</v>
      </c>
      <c r="I74" s="1610"/>
      <c r="J74" s="1610"/>
      <c r="K74" s="27"/>
      <c r="L74" s="1374"/>
    </row>
    <row r="75" spans="1:12" s="25" customFormat="1" ht="18.75" customHeight="1" x14ac:dyDescent="0.3">
      <c r="A75" s="1403"/>
      <c r="B75" s="20"/>
      <c r="C75" s="20"/>
      <c r="D75" s="20"/>
      <c r="E75" s="27"/>
      <c r="F75" s="606"/>
      <c r="G75" s="1403"/>
      <c r="H75" s="20"/>
      <c r="I75" s="20"/>
      <c r="J75" s="20"/>
      <c r="K75" s="27"/>
      <c r="L75" s="1374"/>
    </row>
    <row r="76" spans="1:12" s="25" customFormat="1" ht="18.75" customHeight="1" x14ac:dyDescent="0.3">
      <c r="A76" s="1403"/>
      <c r="B76" s="1435"/>
      <c r="C76" s="20"/>
      <c r="D76" s="20"/>
      <c r="E76" s="27"/>
      <c r="F76" s="606"/>
      <c r="G76" s="1403"/>
      <c r="H76" s="1435"/>
      <c r="I76" s="20"/>
      <c r="J76" s="20"/>
      <c r="K76" s="27"/>
      <c r="L76" s="1374"/>
    </row>
    <row r="77" spans="1:12" s="25" customFormat="1" ht="18.75" customHeight="1" x14ac:dyDescent="0.3">
      <c r="A77" s="1404" t="s">
        <v>120</v>
      </c>
      <c r="B77" s="29" t="s">
        <v>121</v>
      </c>
      <c r="C77" s="1611" t="s">
        <v>122</v>
      </c>
      <c r="D77" s="1611"/>
      <c r="E77" s="1611"/>
      <c r="F77" s="606"/>
      <c r="G77" s="1404" t="s">
        <v>120</v>
      </c>
      <c r="H77" s="29" t="s">
        <v>121</v>
      </c>
      <c r="I77" s="1611" t="s">
        <v>123</v>
      </c>
      <c r="J77" s="1611"/>
      <c r="K77" s="1611"/>
      <c r="L77" s="1374"/>
    </row>
    <row r="78" spans="1:12" s="25" customFormat="1" ht="18.75" customHeight="1" x14ac:dyDescent="0.3">
      <c r="A78" s="1404" t="s">
        <v>124</v>
      </c>
      <c r="B78" s="28" t="s">
        <v>265</v>
      </c>
      <c r="C78" s="29" t="s">
        <v>125</v>
      </c>
      <c r="D78" s="1436" t="s">
        <v>126</v>
      </c>
      <c r="E78" s="1436" t="s">
        <v>127</v>
      </c>
      <c r="F78" s="606"/>
      <c r="G78" s="1404" t="s">
        <v>124</v>
      </c>
      <c r="H78" s="28" t="s">
        <v>265</v>
      </c>
      <c r="I78" s="29" t="s">
        <v>125</v>
      </c>
      <c r="J78" s="1436" t="s">
        <v>126</v>
      </c>
      <c r="K78" s="1436" t="s">
        <v>127</v>
      </c>
      <c r="L78" s="1374"/>
    </row>
    <row r="79" spans="1:12" s="4" customFormat="1" ht="18.75" customHeight="1" x14ac:dyDescent="0.3">
      <c r="A79" s="1404">
        <v>1</v>
      </c>
      <c r="B79" s="6" t="s">
        <v>83</v>
      </c>
      <c r="C79" s="2" t="s">
        <v>86</v>
      </c>
      <c r="D79" s="3">
        <v>100</v>
      </c>
      <c r="E79" s="3">
        <v>302.39999999999998</v>
      </c>
      <c r="F79" s="680"/>
      <c r="G79" s="1404">
        <v>1</v>
      </c>
      <c r="H79" s="6" t="s">
        <v>83</v>
      </c>
      <c r="I79" s="2" t="s">
        <v>85</v>
      </c>
      <c r="J79" s="3">
        <v>120</v>
      </c>
      <c r="K79" s="3">
        <v>500.08</v>
      </c>
      <c r="L79" s="1375"/>
    </row>
    <row r="80" spans="1:12" s="4" customFormat="1" x14ac:dyDescent="0.3">
      <c r="A80" s="5">
        <v>2</v>
      </c>
      <c r="B80" s="6" t="s">
        <v>347</v>
      </c>
      <c r="C80" s="2" t="s">
        <v>14</v>
      </c>
      <c r="D80" s="3">
        <v>24</v>
      </c>
      <c r="E80" s="3">
        <v>3.9199999999999995</v>
      </c>
      <c r="F80" s="606"/>
      <c r="G80" s="5">
        <v>2</v>
      </c>
      <c r="H80" s="6" t="s">
        <v>347</v>
      </c>
      <c r="I80" s="2" t="s">
        <v>14</v>
      </c>
      <c r="J80" s="3">
        <v>24</v>
      </c>
      <c r="K80" s="3">
        <v>3.9199999999999995</v>
      </c>
      <c r="L80" s="790"/>
    </row>
    <row r="81" spans="1:12" s="50" customFormat="1" x14ac:dyDescent="0.3">
      <c r="A81" s="1404">
        <v>3</v>
      </c>
      <c r="B81" s="6" t="s">
        <v>107</v>
      </c>
      <c r="C81" s="2" t="s">
        <v>14</v>
      </c>
      <c r="D81" s="3">
        <v>3.4</v>
      </c>
      <c r="E81" s="3">
        <v>93.2</v>
      </c>
      <c r="F81" s="605"/>
      <c r="G81" s="1404">
        <v>3</v>
      </c>
      <c r="H81" s="6" t="s">
        <v>107</v>
      </c>
      <c r="I81" s="2" t="s">
        <v>14</v>
      </c>
      <c r="J81" s="3">
        <v>3.4</v>
      </c>
      <c r="K81" s="3">
        <v>93.2</v>
      </c>
      <c r="L81" s="1379"/>
    </row>
    <row r="82" spans="1:12" s="25" customFormat="1" x14ac:dyDescent="0.3">
      <c r="A82" s="5">
        <v>4</v>
      </c>
      <c r="B82" s="6" t="s">
        <v>114</v>
      </c>
      <c r="C82" s="2" t="s">
        <v>2</v>
      </c>
      <c r="D82" s="3">
        <v>6</v>
      </c>
      <c r="E82" s="3">
        <v>28</v>
      </c>
      <c r="F82" s="606"/>
      <c r="G82" s="5">
        <v>4</v>
      </c>
      <c r="H82" s="6" t="s">
        <v>114</v>
      </c>
      <c r="I82" s="2" t="s">
        <v>2</v>
      </c>
      <c r="J82" s="3">
        <v>6</v>
      </c>
      <c r="K82" s="3">
        <v>28</v>
      </c>
      <c r="L82" s="1374"/>
    </row>
    <row r="83" spans="1:12" s="25" customFormat="1" ht="19.5" customHeight="1" x14ac:dyDescent="0.3">
      <c r="A83" s="5">
        <v>5</v>
      </c>
      <c r="B83" s="6" t="s">
        <v>133</v>
      </c>
      <c r="C83" s="2" t="s">
        <v>5</v>
      </c>
      <c r="D83" s="3">
        <v>50</v>
      </c>
      <c r="E83" s="3">
        <v>124.6</v>
      </c>
      <c r="F83" s="606"/>
      <c r="G83" s="5">
        <v>5</v>
      </c>
      <c r="H83" s="6" t="s">
        <v>133</v>
      </c>
      <c r="I83" s="2" t="s">
        <v>5</v>
      </c>
      <c r="J83" s="3">
        <v>50</v>
      </c>
      <c r="K83" s="3">
        <v>124.6</v>
      </c>
      <c r="L83" s="788"/>
    </row>
    <row r="84" spans="1:12" s="25" customFormat="1" ht="19.5" customHeight="1" x14ac:dyDescent="0.3">
      <c r="A84" s="1404"/>
      <c r="B84" s="6"/>
      <c r="C84" s="2"/>
      <c r="D84" s="3"/>
      <c r="E84" s="3"/>
      <c r="F84" s="490"/>
      <c r="G84" s="1404"/>
      <c r="H84" s="6"/>
      <c r="I84" s="2"/>
      <c r="J84" s="3"/>
      <c r="K84" s="3"/>
      <c r="L84" s="1374"/>
    </row>
    <row r="85" spans="1:12" s="25" customFormat="1" ht="19.5" customHeight="1" x14ac:dyDescent="0.3">
      <c r="A85" s="1404"/>
      <c r="B85" s="6"/>
      <c r="C85" s="2"/>
      <c r="D85" s="3"/>
      <c r="E85" s="3"/>
      <c r="F85" s="490"/>
      <c r="G85" s="1404"/>
      <c r="H85" s="6"/>
      <c r="I85" s="2"/>
      <c r="J85" s="3"/>
      <c r="K85" s="3"/>
      <c r="L85" s="1374"/>
    </row>
    <row r="86" spans="1:12" s="25" customFormat="1" ht="19.5" customHeight="1" x14ac:dyDescent="0.3">
      <c r="A86" s="1404"/>
      <c r="B86" s="6"/>
      <c r="C86" s="2"/>
      <c r="D86" s="3"/>
      <c r="E86" s="3"/>
      <c r="F86" s="490"/>
      <c r="G86" s="1404"/>
      <c r="H86" s="6"/>
      <c r="I86" s="2"/>
      <c r="J86" s="3"/>
      <c r="K86" s="3"/>
      <c r="L86" s="1374"/>
    </row>
    <row r="87" spans="1:12" s="25" customFormat="1" x14ac:dyDescent="0.3">
      <c r="A87" s="1404"/>
      <c r="B87" s="6"/>
      <c r="C87" s="2" t="s">
        <v>128</v>
      </c>
      <c r="D87" s="3">
        <f>SUM(D79:D86)</f>
        <v>183.4</v>
      </c>
      <c r="E87" s="3">
        <f>SUM(E79:E86)</f>
        <v>552.12</v>
      </c>
      <c r="F87" s="656"/>
      <c r="G87" s="1404"/>
      <c r="H87" s="6"/>
      <c r="I87" s="2" t="s">
        <v>128</v>
      </c>
      <c r="J87" s="3">
        <f>SUM(J79:J86)</f>
        <v>203.4</v>
      </c>
      <c r="K87" s="3">
        <f>SUM(K79:K86)</f>
        <v>749.80000000000007</v>
      </c>
      <c r="L87" s="1374"/>
    </row>
    <row r="88" spans="1:12" s="25" customFormat="1" x14ac:dyDescent="0.3">
      <c r="A88" s="1404"/>
      <c r="B88" s="6"/>
      <c r="C88" s="2"/>
      <c r="D88" s="3"/>
      <c r="E88" s="3"/>
      <c r="F88" s="656"/>
      <c r="G88" s="1404"/>
      <c r="H88" s="6"/>
      <c r="I88" s="2"/>
      <c r="J88" s="3"/>
      <c r="K88" s="3"/>
      <c r="L88" s="1374"/>
    </row>
    <row r="89" spans="1:12" s="25" customFormat="1" x14ac:dyDescent="0.3">
      <c r="A89" s="1404" t="s">
        <v>124</v>
      </c>
      <c r="B89" s="3" t="s">
        <v>259</v>
      </c>
      <c r="C89" s="2" t="s">
        <v>125</v>
      </c>
      <c r="D89" s="3" t="s">
        <v>126</v>
      </c>
      <c r="E89" s="3" t="s">
        <v>127</v>
      </c>
      <c r="F89" s="656"/>
      <c r="G89" s="1404" t="s">
        <v>124</v>
      </c>
      <c r="H89" s="3" t="s">
        <v>247</v>
      </c>
      <c r="I89" s="2" t="s">
        <v>125</v>
      </c>
      <c r="J89" s="3" t="s">
        <v>126</v>
      </c>
      <c r="K89" s="3" t="s">
        <v>127</v>
      </c>
      <c r="L89" s="1374"/>
    </row>
    <row r="90" spans="1:12" s="50" customFormat="1" ht="18.75" customHeight="1" x14ac:dyDescent="0.3">
      <c r="A90" s="1436">
        <v>1</v>
      </c>
      <c r="B90" s="6" t="s">
        <v>261</v>
      </c>
      <c r="C90" s="2" t="s">
        <v>9</v>
      </c>
      <c r="D90" s="3">
        <v>70</v>
      </c>
      <c r="E90" s="3">
        <v>105.25</v>
      </c>
      <c r="F90" s="656"/>
      <c r="G90" s="1436">
        <v>1</v>
      </c>
      <c r="H90" s="6" t="s">
        <v>261</v>
      </c>
      <c r="I90" s="2" t="s">
        <v>9</v>
      </c>
      <c r="J90" s="3">
        <v>70</v>
      </c>
      <c r="K90" s="3">
        <v>105.25</v>
      </c>
      <c r="L90" s="1377"/>
    </row>
    <row r="91" spans="1:12" s="25" customFormat="1" ht="19.5" customHeight="1" x14ac:dyDescent="0.3">
      <c r="A91" s="5">
        <v>2</v>
      </c>
      <c r="B91" s="6" t="s">
        <v>56</v>
      </c>
      <c r="C91" s="2" t="s">
        <v>7</v>
      </c>
      <c r="D91" s="3">
        <v>50</v>
      </c>
      <c r="E91" s="3">
        <v>252.125</v>
      </c>
      <c r="F91" s="490"/>
      <c r="G91" s="5">
        <v>2</v>
      </c>
      <c r="H91" s="6" t="s">
        <v>56</v>
      </c>
      <c r="I91" s="2" t="s">
        <v>7</v>
      </c>
      <c r="J91" s="3">
        <v>50</v>
      </c>
      <c r="K91" s="3">
        <v>252.125</v>
      </c>
      <c r="L91" s="1374"/>
    </row>
    <row r="92" spans="1:12" s="50" customFormat="1" x14ac:dyDescent="0.3">
      <c r="A92" s="5">
        <v>3</v>
      </c>
      <c r="B92" s="6" t="s">
        <v>43</v>
      </c>
      <c r="C92" s="2" t="s">
        <v>17</v>
      </c>
      <c r="D92" s="3">
        <v>41</v>
      </c>
      <c r="E92" s="3">
        <v>242.70999999999998</v>
      </c>
      <c r="F92" s="605"/>
      <c r="G92" s="5">
        <v>3</v>
      </c>
      <c r="H92" s="6" t="s">
        <v>43</v>
      </c>
      <c r="I92" s="2" t="s">
        <v>44</v>
      </c>
      <c r="J92" s="3">
        <v>50</v>
      </c>
      <c r="K92" s="3">
        <v>298.71999999999997</v>
      </c>
      <c r="L92" s="1377">
        <v>45551</v>
      </c>
    </row>
    <row r="93" spans="1:12" s="25" customFormat="1" ht="19.5" customHeight="1" x14ac:dyDescent="0.3">
      <c r="A93" s="1436">
        <v>4</v>
      </c>
      <c r="B93" s="6" t="s">
        <v>346</v>
      </c>
      <c r="C93" s="2" t="s">
        <v>14</v>
      </c>
      <c r="D93" s="3">
        <v>32</v>
      </c>
      <c r="E93" s="3">
        <v>6</v>
      </c>
      <c r="F93" s="677"/>
      <c r="G93" s="1436">
        <v>4</v>
      </c>
      <c r="H93" s="6" t="s">
        <v>346</v>
      </c>
      <c r="I93" s="2" t="s">
        <v>14</v>
      </c>
      <c r="J93" s="3">
        <v>32</v>
      </c>
      <c r="K93" s="3">
        <v>6</v>
      </c>
      <c r="L93" s="788"/>
    </row>
    <row r="94" spans="1:12" s="25" customFormat="1" ht="19.5" customHeight="1" x14ac:dyDescent="0.3">
      <c r="A94" s="5">
        <v>5</v>
      </c>
      <c r="B94" s="6" t="s">
        <v>113</v>
      </c>
      <c r="C94" s="2" t="s">
        <v>2</v>
      </c>
      <c r="D94" s="3">
        <v>15</v>
      </c>
      <c r="E94" s="3">
        <v>94.2</v>
      </c>
      <c r="F94" s="656"/>
      <c r="G94" s="5">
        <v>5</v>
      </c>
      <c r="H94" s="6" t="s">
        <v>113</v>
      </c>
      <c r="I94" s="2" t="s">
        <v>2</v>
      </c>
      <c r="J94" s="3">
        <v>15</v>
      </c>
      <c r="K94" s="3">
        <v>94.2</v>
      </c>
      <c r="L94" s="1374"/>
    </row>
    <row r="95" spans="1:12" s="50" customFormat="1" x14ac:dyDescent="0.3">
      <c r="A95" s="5">
        <v>6</v>
      </c>
      <c r="B95" s="6" t="s">
        <v>107</v>
      </c>
      <c r="C95" s="2" t="s">
        <v>14</v>
      </c>
      <c r="D95" s="3">
        <v>3.4</v>
      </c>
      <c r="E95" s="3">
        <v>93.2</v>
      </c>
      <c r="F95" s="605"/>
      <c r="G95" s="5">
        <v>6</v>
      </c>
      <c r="H95" s="6" t="s">
        <v>107</v>
      </c>
      <c r="I95" s="2" t="s">
        <v>14</v>
      </c>
      <c r="J95" s="3">
        <v>3.4</v>
      </c>
      <c r="K95" s="3">
        <v>93.2</v>
      </c>
      <c r="L95" s="1379"/>
    </row>
    <row r="96" spans="1:12" s="25" customFormat="1" ht="19.5" customHeight="1" x14ac:dyDescent="0.3">
      <c r="A96" s="1436">
        <v>7</v>
      </c>
      <c r="B96" s="6" t="s">
        <v>108</v>
      </c>
      <c r="C96" s="2" t="s">
        <v>65</v>
      </c>
      <c r="D96" s="3">
        <v>1.2</v>
      </c>
      <c r="E96" s="3">
        <v>21.5</v>
      </c>
      <c r="F96" s="656"/>
      <c r="G96" s="1436">
        <v>7</v>
      </c>
      <c r="H96" s="6" t="s">
        <v>108</v>
      </c>
      <c r="I96" s="2" t="s">
        <v>65</v>
      </c>
      <c r="J96" s="3">
        <v>1.2</v>
      </c>
      <c r="K96" s="3">
        <v>21.5</v>
      </c>
      <c r="L96" s="1374"/>
    </row>
    <row r="97" spans="1:12" s="25" customFormat="1" ht="18.75" customHeight="1" x14ac:dyDescent="0.3">
      <c r="A97" s="1404"/>
      <c r="B97" s="6"/>
      <c r="C97" s="2"/>
      <c r="D97" s="3"/>
      <c r="E97" s="3"/>
      <c r="F97" s="490"/>
      <c r="G97" s="1404"/>
      <c r="H97" s="6"/>
      <c r="I97" s="2"/>
      <c r="J97" s="3"/>
      <c r="K97" s="3"/>
      <c r="L97" s="1374"/>
    </row>
    <row r="98" spans="1:12" s="50" customFormat="1" x14ac:dyDescent="0.3">
      <c r="A98" s="1404"/>
      <c r="B98" s="6"/>
      <c r="C98" s="2"/>
      <c r="D98" s="3"/>
      <c r="E98" s="3"/>
      <c r="F98" s="657"/>
      <c r="G98" s="1404"/>
      <c r="H98" s="6"/>
      <c r="I98" s="2"/>
      <c r="J98" s="3"/>
      <c r="K98" s="3"/>
      <c r="L98" s="1377"/>
    </row>
    <row r="99" spans="1:12" s="25" customFormat="1" x14ac:dyDescent="0.3">
      <c r="A99" s="1404"/>
      <c r="B99" s="6"/>
      <c r="C99" s="2" t="s">
        <v>128</v>
      </c>
      <c r="D99" s="3">
        <f>SUM(D90:D98)</f>
        <v>212.6</v>
      </c>
      <c r="E99" s="3">
        <f>SUM(E90:E98)</f>
        <v>814.98500000000013</v>
      </c>
      <c r="F99" s="658"/>
      <c r="G99" s="1404"/>
      <c r="H99" s="6"/>
      <c r="I99" s="2" t="s">
        <v>128</v>
      </c>
      <c r="J99" s="3">
        <f>SUM(J90:J98)</f>
        <v>221.6</v>
      </c>
      <c r="K99" s="3">
        <f>SUM(K90:K98)</f>
        <v>870.99500000000012</v>
      </c>
      <c r="L99" s="1374"/>
    </row>
    <row r="100" spans="1:12" s="25" customFormat="1" x14ac:dyDescent="0.3">
      <c r="A100" s="1404"/>
      <c r="B100" s="6"/>
      <c r="C100" s="2"/>
      <c r="D100" s="3"/>
      <c r="E100" s="3"/>
      <c r="F100" s="656"/>
      <c r="G100" s="1404"/>
      <c r="H100" s="6"/>
      <c r="I100" s="2"/>
      <c r="J100" s="3"/>
      <c r="K100" s="3"/>
      <c r="L100" s="1374"/>
    </row>
    <row r="101" spans="1:12" s="25" customFormat="1" x14ac:dyDescent="0.3">
      <c r="A101" s="1404"/>
      <c r="B101" s="6"/>
      <c r="C101" s="2" t="s">
        <v>136</v>
      </c>
      <c r="D101" s="3">
        <f>+D99+D87</f>
        <v>396</v>
      </c>
      <c r="E101" s="3">
        <f>+E99+E87</f>
        <v>1367.105</v>
      </c>
      <c r="F101" s="659"/>
      <c r="G101" s="1409"/>
      <c r="H101" s="3"/>
      <c r="I101" s="3" t="s">
        <v>136</v>
      </c>
      <c r="J101" s="3">
        <f>+J99+J87</f>
        <v>425</v>
      </c>
      <c r="K101" s="3">
        <f>+K99+K87</f>
        <v>1620.7950000000001</v>
      </c>
      <c r="L101" s="1374"/>
    </row>
    <row r="102" spans="1:12" s="25" customFormat="1" x14ac:dyDescent="0.3">
      <c r="A102" s="1405"/>
      <c r="B102" s="461"/>
      <c r="C102" s="461"/>
      <c r="D102" s="461"/>
      <c r="E102" s="461"/>
      <c r="F102" s="660"/>
      <c r="G102" s="1412"/>
      <c r="H102" s="463"/>
      <c r="I102" s="463"/>
      <c r="J102" s="463"/>
      <c r="K102" s="463"/>
      <c r="L102" s="1374"/>
    </row>
    <row r="103" spans="1:12" s="25" customFormat="1" x14ac:dyDescent="0.3">
      <c r="A103" s="1405"/>
      <c r="B103" s="461"/>
      <c r="C103" s="461"/>
      <c r="D103" s="461"/>
      <c r="E103" s="461"/>
      <c r="F103" s="660"/>
      <c r="G103" s="1412"/>
      <c r="H103" s="463"/>
      <c r="I103" s="463"/>
      <c r="J103" s="463"/>
      <c r="K103" s="463"/>
      <c r="L103" s="1374"/>
    </row>
    <row r="104" spans="1:12" s="25" customFormat="1" ht="21" customHeight="1" x14ac:dyDescent="0.3">
      <c r="A104" s="1405"/>
      <c r="B104" s="36"/>
      <c r="C104" s="462"/>
      <c r="D104" s="463"/>
      <c r="E104" s="463"/>
      <c r="F104" s="659"/>
      <c r="G104" s="1410"/>
      <c r="H104" s="463"/>
      <c r="I104" s="463"/>
      <c r="J104" s="463"/>
      <c r="K104" s="463"/>
      <c r="L104" s="1374"/>
    </row>
    <row r="105" spans="1:12" s="25" customFormat="1" ht="24" customHeight="1" x14ac:dyDescent="0.3">
      <c r="A105" s="1403"/>
      <c r="B105" s="37" t="s">
        <v>130</v>
      </c>
      <c r="D105" s="94" t="s">
        <v>131</v>
      </c>
      <c r="E105" s="20"/>
      <c r="F105" s="606"/>
      <c r="G105" s="1403"/>
      <c r="H105" s="37" t="s">
        <v>130</v>
      </c>
      <c r="J105" s="94" t="s">
        <v>131</v>
      </c>
      <c r="K105" s="20"/>
      <c r="L105" s="1374"/>
    </row>
    <row r="106" spans="1:12" s="25" customFormat="1" ht="51.75" customHeight="1" x14ac:dyDescent="0.3">
      <c r="A106" s="1403"/>
      <c r="B106" s="38" t="s">
        <v>132</v>
      </c>
      <c r="D106" s="38" t="s">
        <v>140</v>
      </c>
      <c r="E106" s="39"/>
      <c r="F106" s="606"/>
      <c r="G106" s="1403"/>
      <c r="H106" s="38" t="s">
        <v>139</v>
      </c>
      <c r="J106" s="38" t="s">
        <v>140</v>
      </c>
      <c r="K106" s="39"/>
      <c r="L106" s="1374"/>
    </row>
    <row r="107" spans="1:12" s="25" customFormat="1" ht="18.75" customHeight="1" x14ac:dyDescent="0.3">
      <c r="A107" s="1403"/>
      <c r="B107" s="20"/>
      <c r="C107" s="20"/>
      <c r="D107" s="20"/>
      <c r="E107" s="20"/>
      <c r="F107" s="656"/>
      <c r="G107" s="1403"/>
      <c r="H107" s="20"/>
      <c r="I107" s="20"/>
      <c r="J107" s="20"/>
      <c r="K107" s="20"/>
      <c r="L107" s="1374"/>
    </row>
    <row r="108" spans="1:12" s="25" customFormat="1" ht="18.75" customHeight="1" x14ac:dyDescent="0.3">
      <c r="A108" s="1416"/>
      <c r="B108" s="208"/>
      <c r="C108" s="208"/>
      <c r="D108" s="208"/>
      <c r="E108" s="208"/>
      <c r="F108" s="861"/>
      <c r="G108" s="1416"/>
      <c r="H108" s="208"/>
      <c r="I108" s="208"/>
      <c r="J108" s="208"/>
      <c r="K108" s="208"/>
      <c r="L108" s="1374"/>
    </row>
    <row r="109" spans="1:12" s="21" customFormat="1" x14ac:dyDescent="0.3">
      <c r="A109" s="1403"/>
      <c r="B109" s="20"/>
      <c r="C109" s="20"/>
      <c r="D109" s="20"/>
      <c r="E109" s="20"/>
      <c r="F109" s="656"/>
      <c r="G109" s="1403"/>
      <c r="H109" s="20"/>
      <c r="I109" s="20"/>
      <c r="J109" s="20"/>
      <c r="K109" s="20"/>
      <c r="L109" s="1373"/>
    </row>
    <row r="110" spans="1:12" s="25" customFormat="1" ht="18.75" customHeight="1" x14ac:dyDescent="0.3">
      <c r="A110" s="1403"/>
      <c r="B110" s="22" t="s">
        <v>115</v>
      </c>
      <c r="C110" s="20"/>
      <c r="D110" s="20"/>
      <c r="E110" s="20"/>
      <c r="F110" s="656"/>
      <c r="G110" s="1403"/>
      <c r="H110" s="22" t="s">
        <v>115</v>
      </c>
      <c r="I110" s="20"/>
      <c r="J110" s="20"/>
      <c r="K110" s="20"/>
      <c r="L110" s="1374"/>
    </row>
    <row r="111" spans="1:12" s="25" customFormat="1" ht="18.75" customHeight="1" x14ac:dyDescent="0.3">
      <c r="A111" s="1403"/>
      <c r="B111" s="22" t="s">
        <v>137</v>
      </c>
      <c r="C111" s="20"/>
      <c r="D111" s="20"/>
      <c r="E111" s="20"/>
      <c r="F111" s="606"/>
      <c r="G111" s="1403"/>
      <c r="H111" s="22" t="s">
        <v>138</v>
      </c>
      <c r="I111" s="20"/>
      <c r="J111" s="20"/>
      <c r="K111" s="20"/>
      <c r="L111" s="1374"/>
    </row>
    <row r="112" spans="1:12" s="25" customFormat="1" ht="18.75" customHeight="1" x14ac:dyDescent="0.3">
      <c r="A112" s="1403"/>
      <c r="B112" s="20"/>
      <c r="C112" s="20"/>
      <c r="D112" s="20"/>
      <c r="E112" s="20"/>
      <c r="F112" s="606"/>
      <c r="G112" s="1403"/>
      <c r="H112" s="20"/>
      <c r="I112" s="20"/>
      <c r="J112" s="20"/>
      <c r="K112" s="20"/>
      <c r="L112" s="1374"/>
    </row>
    <row r="113" spans="1:12" s="25" customFormat="1" ht="18.75" customHeight="1" x14ac:dyDescent="0.3">
      <c r="A113" s="1403"/>
      <c r="B113" s="20"/>
      <c r="C113" s="20"/>
      <c r="E113" s="603" t="s">
        <v>116</v>
      </c>
      <c r="F113" s="606"/>
      <c r="G113" s="1403"/>
      <c r="H113" s="20"/>
      <c r="I113" s="20"/>
      <c r="K113" s="603" t="s">
        <v>116</v>
      </c>
      <c r="L113" s="1374"/>
    </row>
    <row r="114" spans="1:12" s="25" customFormat="1" ht="18.75" customHeight="1" x14ac:dyDescent="0.3">
      <c r="A114" s="1403"/>
      <c r="B114" s="20"/>
      <c r="C114" s="20"/>
      <c r="E114" s="603" t="s">
        <v>134</v>
      </c>
      <c r="F114" s="606"/>
      <c r="G114" s="1403"/>
      <c r="H114" s="20"/>
      <c r="I114" s="20"/>
      <c r="K114" s="603" t="s">
        <v>134</v>
      </c>
      <c r="L114" s="1374"/>
    </row>
    <row r="115" spans="1:12" s="25" customFormat="1" ht="18.75" customHeight="1" x14ac:dyDescent="0.3">
      <c r="A115" s="1403"/>
      <c r="B115" s="20"/>
      <c r="C115" s="20"/>
      <c r="E115" s="603" t="s">
        <v>117</v>
      </c>
      <c r="F115" s="606"/>
      <c r="G115" s="1403"/>
      <c r="H115" s="20"/>
      <c r="I115" s="20"/>
      <c r="K115" s="603" t="s">
        <v>117</v>
      </c>
      <c r="L115" s="1374"/>
    </row>
    <row r="116" spans="1:12" s="25" customFormat="1" ht="18.75" customHeight="1" x14ac:dyDescent="0.3">
      <c r="A116" s="1403"/>
      <c r="B116" s="20"/>
      <c r="C116" s="20"/>
      <c r="E116" s="603" t="s">
        <v>417</v>
      </c>
      <c r="F116" s="606"/>
      <c r="G116" s="1403"/>
      <c r="H116" s="20"/>
      <c r="I116" s="20"/>
      <c r="K116" s="603" t="s">
        <v>417</v>
      </c>
      <c r="L116" s="1374"/>
    </row>
    <row r="117" spans="1:12" s="25" customFormat="1" ht="18.75" customHeight="1" x14ac:dyDescent="0.3">
      <c r="A117" s="1403"/>
      <c r="B117" s="20"/>
      <c r="C117" s="20"/>
      <c r="D117" s="20"/>
      <c r="E117" s="20"/>
      <c r="F117" s="656"/>
      <c r="G117" s="1403"/>
      <c r="H117" s="20"/>
      <c r="I117" s="20"/>
      <c r="J117" s="20"/>
      <c r="K117" s="20"/>
      <c r="L117" s="1374"/>
    </row>
    <row r="118" spans="1:12" s="25" customFormat="1" ht="18.75" customHeight="1" x14ac:dyDescent="0.3">
      <c r="A118" s="1403"/>
      <c r="B118" s="20"/>
      <c r="C118" s="20"/>
      <c r="D118" s="20"/>
      <c r="E118" s="20"/>
      <c r="F118" s="656"/>
      <c r="G118" s="1403"/>
      <c r="H118" s="20"/>
      <c r="I118" s="20"/>
      <c r="J118" s="20"/>
      <c r="K118" s="20"/>
      <c r="L118" s="1374"/>
    </row>
    <row r="119" spans="1:12" s="25" customFormat="1" ht="18.75" customHeight="1" x14ac:dyDescent="0.3">
      <c r="A119" s="1403"/>
      <c r="B119" s="20"/>
      <c r="C119" s="20"/>
      <c r="D119" s="20"/>
      <c r="E119" s="20"/>
      <c r="F119" s="656"/>
      <c r="G119" s="1403"/>
      <c r="H119" s="20"/>
      <c r="I119" s="20"/>
      <c r="J119" s="20"/>
      <c r="K119" s="20"/>
      <c r="L119" s="1374"/>
    </row>
    <row r="120" spans="1:12" s="25" customFormat="1" ht="18.75" customHeight="1" x14ac:dyDescent="0.3">
      <c r="A120" s="1403"/>
      <c r="B120" s="1612" t="s">
        <v>119</v>
      </c>
      <c r="C120" s="1612"/>
      <c r="D120" s="1612"/>
      <c r="E120" s="26"/>
      <c r="F120" s="606"/>
      <c r="G120" s="1403"/>
      <c r="H120" s="1612" t="s">
        <v>119</v>
      </c>
      <c r="I120" s="1612"/>
      <c r="J120" s="1612"/>
      <c r="K120" s="26"/>
      <c r="L120" s="1374"/>
    </row>
    <row r="121" spans="1:12" s="25" customFormat="1" ht="18.75" customHeight="1" x14ac:dyDescent="0.3">
      <c r="A121" s="1403"/>
      <c r="B121" s="1610">
        <v>45637</v>
      </c>
      <c r="C121" s="1610"/>
      <c r="D121" s="1610"/>
      <c r="E121" s="27"/>
      <c r="F121" s="606"/>
      <c r="G121" s="1403"/>
      <c r="H121" s="1610">
        <f>B121</f>
        <v>45637</v>
      </c>
      <c r="I121" s="1610"/>
      <c r="J121" s="1610"/>
      <c r="K121" s="27"/>
      <c r="L121" s="1374"/>
    </row>
    <row r="122" spans="1:12" s="25" customFormat="1" ht="18.75" customHeight="1" x14ac:dyDescent="0.3">
      <c r="A122" s="1403"/>
      <c r="B122" s="20"/>
      <c r="C122" s="20"/>
      <c r="D122" s="20"/>
      <c r="E122" s="27"/>
      <c r="F122" s="606"/>
      <c r="G122" s="1403"/>
      <c r="H122" s="20"/>
      <c r="I122" s="20"/>
      <c r="J122" s="20"/>
      <c r="K122" s="27"/>
      <c r="L122" s="1374"/>
    </row>
    <row r="123" spans="1:12" s="25" customFormat="1" ht="18.75" customHeight="1" x14ac:dyDescent="0.3">
      <c r="A123" s="1403"/>
      <c r="B123" s="1435"/>
      <c r="C123" s="20"/>
      <c r="D123" s="20"/>
      <c r="E123" s="27"/>
      <c r="F123" s="606"/>
      <c r="G123" s="1403"/>
      <c r="H123" s="1435"/>
      <c r="I123" s="20"/>
      <c r="J123" s="20"/>
      <c r="K123" s="27"/>
      <c r="L123" s="1374"/>
    </row>
    <row r="124" spans="1:12" s="25" customFormat="1" ht="18.75" customHeight="1" x14ac:dyDescent="0.3">
      <c r="A124" s="28" t="s">
        <v>120</v>
      </c>
      <c r="B124" s="29" t="s">
        <v>121</v>
      </c>
      <c r="C124" s="1611" t="s">
        <v>122</v>
      </c>
      <c r="D124" s="1611"/>
      <c r="E124" s="1611"/>
      <c r="F124" s="606"/>
      <c r="G124" s="28" t="s">
        <v>120</v>
      </c>
      <c r="H124" s="29" t="s">
        <v>121</v>
      </c>
      <c r="I124" s="1611" t="s">
        <v>123</v>
      </c>
      <c r="J124" s="1611"/>
      <c r="K124" s="1611"/>
      <c r="L124" s="1374"/>
    </row>
    <row r="125" spans="1:12" s="25" customFormat="1" ht="18.75" customHeight="1" x14ac:dyDescent="0.3">
      <c r="A125" s="28" t="s">
        <v>124</v>
      </c>
      <c r="B125" s="28" t="s">
        <v>265</v>
      </c>
      <c r="C125" s="29" t="s">
        <v>125</v>
      </c>
      <c r="D125" s="1436" t="s">
        <v>126</v>
      </c>
      <c r="E125" s="1436" t="s">
        <v>127</v>
      </c>
      <c r="F125" s="606"/>
      <c r="G125" s="28" t="s">
        <v>124</v>
      </c>
      <c r="H125" s="28" t="s">
        <v>265</v>
      </c>
      <c r="I125" s="29" t="s">
        <v>125</v>
      </c>
      <c r="J125" s="1436" t="s">
        <v>126</v>
      </c>
      <c r="K125" s="1436" t="s">
        <v>127</v>
      </c>
      <c r="L125" s="1374"/>
    </row>
    <row r="126" spans="1:12" s="25" customFormat="1" x14ac:dyDescent="0.3">
      <c r="A126" s="1436">
        <v>1</v>
      </c>
      <c r="B126" s="6" t="s">
        <v>470</v>
      </c>
      <c r="C126" s="2" t="s">
        <v>4</v>
      </c>
      <c r="D126" s="3">
        <v>65</v>
      </c>
      <c r="E126" s="3">
        <v>180.8</v>
      </c>
      <c r="F126" s="606"/>
      <c r="G126" s="1436">
        <v>1</v>
      </c>
      <c r="H126" s="6" t="s">
        <v>470</v>
      </c>
      <c r="I126" s="2" t="s">
        <v>73</v>
      </c>
      <c r="J126" s="3">
        <v>80</v>
      </c>
      <c r="K126" s="3">
        <v>226</v>
      </c>
      <c r="L126" s="788">
        <v>45603</v>
      </c>
    </row>
    <row r="127" spans="1:12" s="25" customFormat="1" x14ac:dyDescent="0.3">
      <c r="A127" s="1436">
        <v>2</v>
      </c>
      <c r="B127" s="6" t="s">
        <v>61</v>
      </c>
      <c r="C127" s="2" t="s">
        <v>17</v>
      </c>
      <c r="D127" s="3">
        <v>30</v>
      </c>
      <c r="E127" s="3">
        <v>228.14999999999998</v>
      </c>
      <c r="F127" s="606"/>
      <c r="G127" s="1436">
        <v>2</v>
      </c>
      <c r="H127" s="6" t="s">
        <v>61</v>
      </c>
      <c r="I127" s="2" t="s">
        <v>44</v>
      </c>
      <c r="J127" s="3">
        <v>35</v>
      </c>
      <c r="K127" s="3">
        <v>273.77999999999997</v>
      </c>
      <c r="L127" s="788"/>
    </row>
    <row r="128" spans="1:12" s="25" customFormat="1" x14ac:dyDescent="0.3">
      <c r="A128" s="5">
        <v>3</v>
      </c>
      <c r="B128" s="6" t="s">
        <v>271</v>
      </c>
      <c r="C128" s="2" t="s">
        <v>2</v>
      </c>
      <c r="D128" s="3">
        <v>10</v>
      </c>
      <c r="E128" s="3">
        <v>36.6</v>
      </c>
      <c r="F128" s="605"/>
      <c r="G128" s="5">
        <v>3</v>
      </c>
      <c r="H128" s="6" t="s">
        <v>271</v>
      </c>
      <c r="I128" s="2" t="s">
        <v>2</v>
      </c>
      <c r="J128" s="3">
        <v>10</v>
      </c>
      <c r="K128" s="3">
        <v>36.6</v>
      </c>
      <c r="L128" s="1374"/>
    </row>
    <row r="129" spans="1:12" s="25" customFormat="1" x14ac:dyDescent="0.3">
      <c r="A129" s="1436">
        <v>4</v>
      </c>
      <c r="B129" s="6" t="s">
        <v>107</v>
      </c>
      <c r="C129" s="2" t="s">
        <v>14</v>
      </c>
      <c r="D129" s="3">
        <v>3.4</v>
      </c>
      <c r="E129" s="3">
        <v>93.2</v>
      </c>
      <c r="F129" s="606"/>
      <c r="G129" s="1436">
        <v>4</v>
      </c>
      <c r="H129" s="6" t="s">
        <v>107</v>
      </c>
      <c r="I129" s="2" t="s">
        <v>14</v>
      </c>
      <c r="J129" s="3">
        <v>3.4</v>
      </c>
      <c r="K129" s="3">
        <v>93.2</v>
      </c>
      <c r="L129" s="1374"/>
    </row>
    <row r="130" spans="1:12" s="25" customFormat="1" x14ac:dyDescent="0.3">
      <c r="A130" s="5">
        <v>5</v>
      </c>
      <c r="B130" s="6" t="s">
        <v>93</v>
      </c>
      <c r="C130" s="2" t="s">
        <v>2</v>
      </c>
      <c r="D130" s="3">
        <v>90</v>
      </c>
      <c r="E130" s="3">
        <v>92</v>
      </c>
      <c r="F130" s="605"/>
      <c r="G130" s="5">
        <v>5</v>
      </c>
      <c r="H130" s="6" t="s">
        <v>93</v>
      </c>
      <c r="I130" s="2" t="s">
        <v>2</v>
      </c>
      <c r="J130" s="3">
        <v>90</v>
      </c>
      <c r="K130" s="3">
        <v>92</v>
      </c>
      <c r="L130" s="788"/>
    </row>
    <row r="131" spans="1:12" s="25" customFormat="1" ht="19.5" customHeight="1" x14ac:dyDescent="0.3">
      <c r="A131" s="5"/>
      <c r="B131" s="6"/>
      <c r="C131" s="2"/>
      <c r="D131" s="3"/>
      <c r="E131" s="3"/>
      <c r="F131" s="606"/>
      <c r="G131" s="5"/>
      <c r="H131" s="6"/>
      <c r="I131" s="2"/>
      <c r="J131" s="3"/>
      <c r="K131" s="3"/>
      <c r="L131" s="788"/>
    </row>
    <row r="132" spans="1:12" s="25" customFormat="1" x14ac:dyDescent="0.3">
      <c r="A132" s="5"/>
      <c r="B132" s="6"/>
      <c r="C132" s="2"/>
      <c r="D132" s="3"/>
      <c r="E132" s="3"/>
      <c r="F132" s="656"/>
      <c r="G132" s="5"/>
      <c r="H132" s="6"/>
      <c r="I132" s="2"/>
      <c r="J132" s="3"/>
      <c r="K132" s="3"/>
      <c r="L132" s="1374"/>
    </row>
    <row r="133" spans="1:12" s="25" customFormat="1" x14ac:dyDescent="0.3">
      <c r="A133" s="5"/>
      <c r="B133" s="6"/>
      <c r="C133" s="2" t="s">
        <v>128</v>
      </c>
      <c r="D133" s="3">
        <f>SUM(D126:D131)</f>
        <v>198.4</v>
      </c>
      <c r="E133" s="3">
        <f>SUM(E126:E131)</f>
        <v>630.75</v>
      </c>
      <c r="F133" s="658">
        <v>587.5</v>
      </c>
      <c r="G133" s="5"/>
      <c r="H133" s="6"/>
      <c r="I133" s="2" t="s">
        <v>128</v>
      </c>
      <c r="J133" s="3">
        <f>SUM(J126:J131)</f>
        <v>218.4</v>
      </c>
      <c r="K133" s="3">
        <f>SUM(K126:K131)</f>
        <v>721.58</v>
      </c>
      <c r="L133" s="1374"/>
    </row>
    <row r="134" spans="1:12" s="25" customFormat="1" ht="18.75" hidden="1" customHeight="1" x14ac:dyDescent="0.3">
      <c r="A134" s="5"/>
      <c r="B134" s="6"/>
      <c r="C134" s="2"/>
      <c r="D134" s="3">
        <f>SUM(D127:D132)</f>
        <v>133.4</v>
      </c>
      <c r="E134" s="3"/>
      <c r="F134" s="656"/>
      <c r="G134" s="5"/>
      <c r="H134" s="6"/>
      <c r="I134" s="2"/>
      <c r="J134" s="3"/>
      <c r="K134" s="3"/>
      <c r="L134" s="1374"/>
    </row>
    <row r="135" spans="1:12" s="25" customFormat="1" ht="18.75" hidden="1" customHeight="1" x14ac:dyDescent="0.3">
      <c r="A135" s="5">
        <v>1</v>
      </c>
      <c r="B135" s="6" t="s">
        <v>1</v>
      </c>
      <c r="C135" s="2" t="s">
        <v>5</v>
      </c>
      <c r="D135" s="3">
        <f>SUM(D128:D133)</f>
        <v>301.8</v>
      </c>
      <c r="E135" s="3">
        <v>86</v>
      </c>
      <c r="F135" s="656"/>
      <c r="G135" s="5">
        <v>1</v>
      </c>
      <c r="H135" s="6" t="s">
        <v>1</v>
      </c>
      <c r="I135" s="2" t="s">
        <v>5</v>
      </c>
      <c r="J135" s="3">
        <v>200</v>
      </c>
      <c r="K135" s="3">
        <v>86</v>
      </c>
      <c r="L135" s="1374"/>
    </row>
    <row r="136" spans="1:12" s="25" customFormat="1" ht="18.75" hidden="1" customHeight="1" x14ac:dyDescent="0.3">
      <c r="A136" s="5">
        <v>2</v>
      </c>
      <c r="B136" s="6" t="s">
        <v>238</v>
      </c>
      <c r="C136" s="2" t="s">
        <v>251</v>
      </c>
      <c r="D136" s="3">
        <f t="shared" ref="D136:D145" si="1">SUM(D128:D134)</f>
        <v>435.20000000000005</v>
      </c>
      <c r="E136" s="3">
        <v>114</v>
      </c>
      <c r="F136" s="656"/>
      <c r="G136" s="5">
        <v>2</v>
      </c>
      <c r="H136" s="6" t="s">
        <v>238</v>
      </c>
      <c r="I136" s="2" t="s">
        <v>251</v>
      </c>
      <c r="J136" s="3">
        <v>225</v>
      </c>
      <c r="K136" s="3">
        <v>114</v>
      </c>
      <c r="L136" s="1374"/>
    </row>
    <row r="137" spans="1:12" s="25" customFormat="1" ht="18.75" hidden="1" customHeight="1" x14ac:dyDescent="0.3">
      <c r="A137" s="5">
        <v>3</v>
      </c>
      <c r="B137" s="6" t="s">
        <v>93</v>
      </c>
      <c r="C137" s="2" t="s">
        <v>5</v>
      </c>
      <c r="D137" s="3">
        <f t="shared" si="1"/>
        <v>727</v>
      </c>
      <c r="E137" s="3">
        <v>94.25</v>
      </c>
      <c r="F137" s="656"/>
      <c r="G137" s="5">
        <v>3</v>
      </c>
      <c r="H137" s="6" t="s">
        <v>93</v>
      </c>
      <c r="I137" s="2" t="s">
        <v>5</v>
      </c>
      <c r="J137" s="3">
        <v>135</v>
      </c>
      <c r="K137" s="3">
        <v>94.25</v>
      </c>
      <c r="L137" s="1374"/>
    </row>
    <row r="138" spans="1:12" s="25" customFormat="1" ht="18.75" hidden="1" customHeight="1" x14ac:dyDescent="0.3">
      <c r="A138" s="5">
        <v>4</v>
      </c>
      <c r="B138" s="6" t="s">
        <v>253</v>
      </c>
      <c r="C138" s="2" t="s">
        <v>218</v>
      </c>
      <c r="D138" s="3">
        <f t="shared" si="1"/>
        <v>1158.8</v>
      </c>
      <c r="E138" s="3">
        <v>146.4</v>
      </c>
      <c r="F138" s="656"/>
      <c r="G138" s="5">
        <v>4</v>
      </c>
      <c r="H138" s="6" t="s">
        <v>253</v>
      </c>
      <c r="I138" s="2" t="s">
        <v>218</v>
      </c>
      <c r="J138" s="3">
        <v>125</v>
      </c>
      <c r="K138" s="3">
        <v>146.4</v>
      </c>
      <c r="L138" s="1374"/>
    </row>
    <row r="139" spans="1:12" s="25" customFormat="1" ht="18.75" hidden="1" customHeight="1" x14ac:dyDescent="0.3">
      <c r="A139" s="5">
        <v>5</v>
      </c>
      <c r="B139" s="6" t="s">
        <v>255</v>
      </c>
      <c r="C139" s="2" t="s">
        <v>218</v>
      </c>
      <c r="D139" s="3">
        <f t="shared" si="1"/>
        <v>1795.8000000000002</v>
      </c>
      <c r="E139" s="3">
        <v>105.16</v>
      </c>
      <c r="F139" s="656"/>
      <c r="G139" s="5">
        <v>5</v>
      </c>
      <c r="H139" s="6" t="s">
        <v>255</v>
      </c>
      <c r="I139" s="2" t="s">
        <v>218</v>
      </c>
      <c r="J139" s="3">
        <v>80</v>
      </c>
      <c r="K139" s="3">
        <v>105.16</v>
      </c>
      <c r="L139" s="1374"/>
    </row>
    <row r="140" spans="1:12" s="25" customFormat="1" ht="18.75" hidden="1" customHeight="1" x14ac:dyDescent="0.3">
      <c r="A140" s="5">
        <v>6</v>
      </c>
      <c r="B140" s="6" t="s">
        <v>252</v>
      </c>
      <c r="C140" s="2" t="s">
        <v>251</v>
      </c>
      <c r="D140" s="3">
        <f t="shared" si="1"/>
        <v>2954.6000000000004</v>
      </c>
      <c r="E140" s="3">
        <v>142</v>
      </c>
      <c r="F140" s="656"/>
      <c r="G140" s="5">
        <v>6</v>
      </c>
      <c r="H140" s="6" t="s">
        <v>252</v>
      </c>
      <c r="I140" s="2" t="s">
        <v>251</v>
      </c>
      <c r="J140" s="3">
        <v>105</v>
      </c>
      <c r="K140" s="3">
        <v>142</v>
      </c>
      <c r="L140" s="1374"/>
    </row>
    <row r="141" spans="1:12" s="25" customFormat="1" ht="18.75" hidden="1" customHeight="1" x14ac:dyDescent="0.3">
      <c r="A141" s="5">
        <v>7</v>
      </c>
      <c r="B141" s="6" t="s">
        <v>254</v>
      </c>
      <c r="C141" s="2" t="s">
        <v>218</v>
      </c>
      <c r="D141" s="3">
        <f t="shared" si="1"/>
        <v>4750.4000000000005</v>
      </c>
      <c r="E141" s="3">
        <v>144</v>
      </c>
      <c r="F141" s="656"/>
      <c r="G141" s="5">
        <v>7</v>
      </c>
      <c r="H141" s="6" t="s">
        <v>254</v>
      </c>
      <c r="I141" s="2" t="s">
        <v>218</v>
      </c>
      <c r="J141" s="3">
        <v>120</v>
      </c>
      <c r="K141" s="3">
        <v>144</v>
      </c>
      <c r="L141" s="1374"/>
    </row>
    <row r="142" spans="1:12" s="25" customFormat="1" ht="18.75" hidden="1" customHeight="1" x14ac:dyDescent="0.3">
      <c r="A142" s="5">
        <v>8</v>
      </c>
      <c r="B142" s="6" t="s">
        <v>31</v>
      </c>
      <c r="C142" s="2" t="s">
        <v>5</v>
      </c>
      <c r="D142" s="3">
        <f t="shared" si="1"/>
        <v>7506.6</v>
      </c>
      <c r="E142" s="3">
        <v>88</v>
      </c>
      <c r="F142" s="656"/>
      <c r="G142" s="5">
        <v>8</v>
      </c>
      <c r="H142" s="6" t="s">
        <v>31</v>
      </c>
      <c r="I142" s="2" t="s">
        <v>5</v>
      </c>
      <c r="J142" s="3">
        <v>55</v>
      </c>
      <c r="K142" s="3">
        <v>88</v>
      </c>
      <c r="L142" s="1374"/>
    </row>
    <row r="143" spans="1:12" s="50" customFormat="1" ht="18.75" hidden="1" customHeight="1" x14ac:dyDescent="0.3">
      <c r="A143" s="1436"/>
      <c r="B143" s="1"/>
      <c r="C143" s="1436"/>
      <c r="D143" s="3">
        <f t="shared" si="1"/>
        <v>12123.600000000002</v>
      </c>
      <c r="E143" s="7"/>
      <c r="F143" s="657"/>
      <c r="G143" s="1436"/>
      <c r="H143" s="1"/>
      <c r="I143" s="1436"/>
      <c r="J143" s="7"/>
      <c r="K143" s="7"/>
      <c r="L143" s="1377"/>
    </row>
    <row r="144" spans="1:12" s="25" customFormat="1" ht="18.75" hidden="1" customHeight="1" x14ac:dyDescent="0.3">
      <c r="A144" s="5"/>
      <c r="B144" s="6"/>
      <c r="C144" s="2" t="s">
        <v>128</v>
      </c>
      <c r="D144" s="3">
        <f t="shared" si="1"/>
        <v>19328.400000000001</v>
      </c>
      <c r="E144" s="3">
        <v>919.81</v>
      </c>
      <c r="F144" s="656"/>
      <c r="G144" s="5"/>
      <c r="H144" s="6"/>
      <c r="I144" s="2" t="s">
        <v>128</v>
      </c>
      <c r="J144" s="3">
        <v>1045</v>
      </c>
      <c r="K144" s="3">
        <v>919.81</v>
      </c>
      <c r="L144" s="1374"/>
    </row>
    <row r="145" spans="1:12" s="25" customFormat="1" ht="18.75" hidden="1" customHeight="1" x14ac:dyDescent="0.3">
      <c r="A145" s="5"/>
      <c r="B145" s="6"/>
      <c r="C145" s="2"/>
      <c r="D145" s="3">
        <f t="shared" si="1"/>
        <v>31016.800000000007</v>
      </c>
      <c r="E145" s="3"/>
      <c r="F145" s="656"/>
      <c r="G145" s="5"/>
      <c r="H145" s="6"/>
      <c r="I145" s="2"/>
      <c r="J145" s="3"/>
      <c r="K145" s="3"/>
      <c r="L145" s="1374"/>
    </row>
    <row r="146" spans="1:12" s="25" customFormat="1" x14ac:dyDescent="0.3">
      <c r="A146" s="5"/>
      <c r="B146" s="6"/>
      <c r="C146" s="2"/>
      <c r="D146" s="3"/>
      <c r="E146" s="3"/>
      <c r="F146" s="678">
        <f>F133-E133</f>
        <v>-43.25</v>
      </c>
      <c r="G146" s="5"/>
      <c r="H146" s="6"/>
      <c r="I146" s="2"/>
      <c r="J146" s="3"/>
      <c r="K146" s="3"/>
      <c r="L146" s="1374"/>
    </row>
    <row r="147" spans="1:12" s="25" customFormat="1" x14ac:dyDescent="0.3">
      <c r="A147" s="5"/>
      <c r="B147" s="6"/>
      <c r="C147" s="2"/>
      <c r="D147" s="3"/>
      <c r="E147" s="3"/>
      <c r="F147" s="656"/>
      <c r="G147" s="5"/>
      <c r="H147" s="6"/>
      <c r="I147" s="2"/>
      <c r="J147" s="3"/>
      <c r="K147" s="3"/>
      <c r="L147" s="1374"/>
    </row>
    <row r="148" spans="1:12" s="25" customFormat="1" x14ac:dyDescent="0.3">
      <c r="A148" s="28" t="s">
        <v>124</v>
      </c>
      <c r="B148" s="3" t="s">
        <v>259</v>
      </c>
      <c r="C148" s="2" t="s">
        <v>125</v>
      </c>
      <c r="D148" s="3" t="s">
        <v>126</v>
      </c>
      <c r="E148" s="3" t="s">
        <v>127</v>
      </c>
      <c r="F148" s="656"/>
      <c r="G148" s="28" t="s">
        <v>124</v>
      </c>
      <c r="H148" s="3" t="s">
        <v>247</v>
      </c>
      <c r="I148" s="2" t="s">
        <v>125</v>
      </c>
      <c r="J148" s="3" t="s">
        <v>126</v>
      </c>
      <c r="K148" s="3" t="s">
        <v>127</v>
      </c>
      <c r="L148" s="1374"/>
    </row>
    <row r="149" spans="1:12" s="8" customFormat="1" x14ac:dyDescent="0.3">
      <c r="A149" s="5">
        <v>1</v>
      </c>
      <c r="B149" s="6" t="s">
        <v>91</v>
      </c>
      <c r="C149" s="2" t="s">
        <v>9</v>
      </c>
      <c r="D149" s="3">
        <v>70</v>
      </c>
      <c r="E149" s="3">
        <v>122</v>
      </c>
      <c r="F149" s="605">
        <v>122</v>
      </c>
      <c r="G149" s="5">
        <v>1</v>
      </c>
      <c r="H149" s="6" t="s">
        <v>91</v>
      </c>
      <c r="I149" s="2" t="s">
        <v>9</v>
      </c>
      <c r="J149" s="3">
        <v>70</v>
      </c>
      <c r="K149" s="3">
        <v>122</v>
      </c>
      <c r="L149" s="1379"/>
    </row>
    <row r="150" spans="1:12" s="25" customFormat="1" ht="19.5" customHeight="1" x14ac:dyDescent="0.3">
      <c r="A150" s="1436">
        <v>2</v>
      </c>
      <c r="B150" s="6" t="s">
        <v>30</v>
      </c>
      <c r="C150" s="2" t="s">
        <v>28</v>
      </c>
      <c r="D150" s="3">
        <v>65</v>
      </c>
      <c r="E150" s="3">
        <v>222</v>
      </c>
      <c r="F150" s="606">
        <v>222</v>
      </c>
      <c r="G150" s="1436">
        <v>2</v>
      </c>
      <c r="H150" s="6" t="s">
        <v>30</v>
      </c>
      <c r="I150" s="2" t="s">
        <v>7</v>
      </c>
      <c r="J150" s="3">
        <v>90</v>
      </c>
      <c r="K150" s="3">
        <v>333</v>
      </c>
      <c r="L150" s="788">
        <v>45555</v>
      </c>
    </row>
    <row r="151" spans="1:12" s="25" customFormat="1" ht="19.5" customHeight="1" x14ac:dyDescent="0.3">
      <c r="A151" s="5">
        <v>3</v>
      </c>
      <c r="B151" s="6" t="s">
        <v>179</v>
      </c>
      <c r="C151" s="2" t="s">
        <v>17</v>
      </c>
      <c r="D151" s="3">
        <v>30</v>
      </c>
      <c r="E151" s="3">
        <v>202.41</v>
      </c>
      <c r="F151" s="681">
        <f>+E151+E152</f>
        <v>208.41</v>
      </c>
      <c r="G151" s="5">
        <v>3</v>
      </c>
      <c r="H151" s="6" t="s">
        <v>179</v>
      </c>
      <c r="I151" s="2" t="s">
        <v>44</v>
      </c>
      <c r="J151" s="3">
        <v>35</v>
      </c>
      <c r="K151" s="3">
        <v>242.89</v>
      </c>
      <c r="L151" s="788"/>
    </row>
    <row r="152" spans="1:12" s="25" customFormat="1" ht="19.5" customHeight="1" x14ac:dyDescent="0.3">
      <c r="A152" s="5">
        <v>4</v>
      </c>
      <c r="B152" s="6" t="s">
        <v>346</v>
      </c>
      <c r="C152" s="2" t="s">
        <v>14</v>
      </c>
      <c r="D152" s="3">
        <v>32</v>
      </c>
      <c r="E152" s="3">
        <v>6</v>
      </c>
      <c r="F152" s="677">
        <v>110</v>
      </c>
      <c r="G152" s="5">
        <v>4</v>
      </c>
      <c r="H152" s="6" t="s">
        <v>346</v>
      </c>
      <c r="I152" s="2" t="s">
        <v>14</v>
      </c>
      <c r="J152" s="3">
        <v>32</v>
      </c>
      <c r="K152" s="3">
        <v>6</v>
      </c>
      <c r="L152" s="788"/>
    </row>
    <row r="153" spans="1:12" s="25" customFormat="1" ht="19.5" customHeight="1" x14ac:dyDescent="0.3">
      <c r="A153" s="5">
        <v>5</v>
      </c>
      <c r="B153" s="6" t="s">
        <v>494</v>
      </c>
      <c r="C153" s="2" t="s">
        <v>2</v>
      </c>
      <c r="D153" s="3">
        <v>30</v>
      </c>
      <c r="E153" s="3">
        <v>110</v>
      </c>
      <c r="F153" s="656">
        <v>93.2</v>
      </c>
      <c r="G153" s="5">
        <v>5</v>
      </c>
      <c r="H153" s="6" t="s">
        <v>494</v>
      </c>
      <c r="I153" s="2" t="s">
        <v>2</v>
      </c>
      <c r="J153" s="3">
        <v>30</v>
      </c>
      <c r="K153" s="3">
        <v>110</v>
      </c>
      <c r="L153" s="1374"/>
    </row>
    <row r="154" spans="1:12" s="50" customFormat="1" x14ac:dyDescent="0.3">
      <c r="A154" s="5">
        <v>6</v>
      </c>
      <c r="B154" s="6" t="s">
        <v>107</v>
      </c>
      <c r="C154" s="2" t="s">
        <v>14</v>
      </c>
      <c r="D154" s="3">
        <v>3.4</v>
      </c>
      <c r="E154" s="3">
        <v>93.2</v>
      </c>
      <c r="F154" s="605">
        <v>21.5</v>
      </c>
      <c r="G154" s="5">
        <v>6</v>
      </c>
      <c r="H154" s="6" t="s">
        <v>107</v>
      </c>
      <c r="I154" s="2" t="s">
        <v>14</v>
      </c>
      <c r="J154" s="3">
        <v>3.4</v>
      </c>
      <c r="K154" s="3">
        <v>93.2</v>
      </c>
      <c r="L154" s="1379"/>
    </row>
    <row r="155" spans="1:12" s="25" customFormat="1" ht="19.5" customHeight="1" x14ac:dyDescent="0.3">
      <c r="A155" s="5">
        <v>7</v>
      </c>
      <c r="B155" s="6" t="s">
        <v>108</v>
      </c>
      <c r="C155" s="2" t="s">
        <v>65</v>
      </c>
      <c r="D155" s="3">
        <v>1.2</v>
      </c>
      <c r="E155" s="3">
        <v>21.5</v>
      </c>
      <c r="F155" s="656"/>
      <c r="G155" s="5">
        <v>7</v>
      </c>
      <c r="H155" s="6" t="s">
        <v>108</v>
      </c>
      <c r="I155" s="2" t="s">
        <v>65</v>
      </c>
      <c r="J155" s="3">
        <v>1.2</v>
      </c>
      <c r="K155" s="3">
        <v>21.5</v>
      </c>
      <c r="L155" s="1374"/>
    </row>
    <row r="156" spans="1:12" s="25" customFormat="1" x14ac:dyDescent="0.3">
      <c r="A156" s="1436"/>
      <c r="B156" s="6"/>
      <c r="C156" s="2"/>
      <c r="D156" s="3"/>
      <c r="E156" s="3"/>
      <c r="F156" s="656"/>
      <c r="G156" s="1436"/>
      <c r="H156" s="6"/>
      <c r="I156" s="2"/>
      <c r="J156" s="3"/>
      <c r="K156" s="3"/>
      <c r="L156" s="1374"/>
    </row>
    <row r="157" spans="1:12" s="50" customFormat="1" x14ac:dyDescent="0.3">
      <c r="A157" s="5"/>
      <c r="B157" s="6"/>
      <c r="C157" s="2"/>
      <c r="D157" s="3"/>
      <c r="E157" s="3"/>
      <c r="F157" s="657"/>
      <c r="G157" s="5"/>
      <c r="H157" s="6"/>
      <c r="I157" s="2"/>
      <c r="J157" s="3"/>
      <c r="K157" s="3"/>
      <c r="L157" s="1377"/>
    </row>
    <row r="158" spans="1:12" s="25" customFormat="1" x14ac:dyDescent="0.3">
      <c r="A158" s="1436"/>
      <c r="B158" s="6"/>
      <c r="C158" s="2" t="s">
        <v>128</v>
      </c>
      <c r="D158" s="3">
        <f>SUM(D149:D157)</f>
        <v>231.6</v>
      </c>
      <c r="E158" s="3">
        <f>SUM(E149:E157)</f>
        <v>777.11</v>
      </c>
      <c r="F158" s="658">
        <v>822.5</v>
      </c>
      <c r="G158" s="1436"/>
      <c r="H158" s="6"/>
      <c r="I158" s="2" t="s">
        <v>128</v>
      </c>
      <c r="J158" s="3">
        <f>SUM(J149:J157)</f>
        <v>261.59999999999997</v>
      </c>
      <c r="K158" s="3">
        <f>SUM(K149:K157)</f>
        <v>928.59</v>
      </c>
      <c r="L158" s="1374"/>
    </row>
    <row r="159" spans="1:12" s="25" customFormat="1" x14ac:dyDescent="0.3">
      <c r="A159" s="5"/>
      <c r="B159" s="6"/>
      <c r="C159" s="2"/>
      <c r="D159" s="3"/>
      <c r="E159" s="3"/>
      <c r="F159" s="678">
        <f>F158-E158</f>
        <v>45.389999999999986</v>
      </c>
      <c r="G159" s="5"/>
      <c r="H159" s="6"/>
      <c r="I159" s="2"/>
      <c r="J159" s="3"/>
      <c r="K159" s="3"/>
      <c r="L159" s="1374"/>
    </row>
    <row r="160" spans="1:12" s="25" customFormat="1" x14ac:dyDescent="0.3">
      <c r="A160" s="5"/>
      <c r="B160" s="6"/>
      <c r="C160" s="2"/>
      <c r="D160" s="3"/>
      <c r="E160" s="3"/>
      <c r="F160" s="656"/>
      <c r="G160" s="5"/>
      <c r="H160" s="6"/>
      <c r="I160" s="2"/>
      <c r="J160" s="3"/>
      <c r="K160" s="3"/>
      <c r="L160" s="1374"/>
    </row>
    <row r="161" spans="1:12" s="25" customFormat="1" x14ac:dyDescent="0.3">
      <c r="A161" s="1436"/>
      <c r="B161" s="6"/>
      <c r="C161" s="2" t="s">
        <v>136</v>
      </c>
      <c r="D161" s="3">
        <f>+D158+D133</f>
        <v>430</v>
      </c>
      <c r="E161" s="3">
        <f>+E158+E133</f>
        <v>1407.8600000000001</v>
      </c>
      <c r="F161" s="659"/>
      <c r="G161" s="3"/>
      <c r="H161" s="3"/>
      <c r="I161" s="3" t="s">
        <v>136</v>
      </c>
      <c r="J161" s="3">
        <f>+J158+J133</f>
        <v>480</v>
      </c>
      <c r="K161" s="3">
        <f>+K158+K133</f>
        <v>1650.17</v>
      </c>
      <c r="L161" s="1374"/>
    </row>
    <row r="162" spans="1:12" s="25" customFormat="1" x14ac:dyDescent="0.3">
      <c r="A162" s="1405"/>
      <c r="B162" s="36"/>
      <c r="C162" s="462"/>
      <c r="D162" s="463"/>
      <c r="E162" s="463"/>
      <c r="F162" s="659"/>
      <c r="G162" s="1410"/>
      <c r="H162" s="463"/>
      <c r="I162" s="463"/>
      <c r="J162" s="463"/>
      <c r="K162" s="463"/>
      <c r="L162" s="1374"/>
    </row>
    <row r="163" spans="1:12" s="25" customFormat="1" x14ac:dyDescent="0.3">
      <c r="A163" s="1405"/>
      <c r="B163" s="461"/>
      <c r="C163" s="461"/>
      <c r="D163" s="461"/>
      <c r="E163" s="660"/>
      <c r="F163" s="660"/>
      <c r="G163" s="1413"/>
      <c r="H163" s="660"/>
      <c r="I163" s="463"/>
      <c r="J163" s="463"/>
      <c r="K163" s="463"/>
      <c r="L163" s="1374"/>
    </row>
    <row r="164" spans="1:12" s="25" customFormat="1" x14ac:dyDescent="0.3">
      <c r="A164" s="1405"/>
      <c r="B164" s="36"/>
      <c r="C164" s="462"/>
      <c r="D164" s="463"/>
      <c r="E164" s="463"/>
      <c r="F164" s="659"/>
      <c r="G164" s="1413"/>
      <c r="H164" s="463"/>
      <c r="I164" s="463"/>
      <c r="J164" s="463"/>
      <c r="K164" s="463"/>
      <c r="L164" s="1374"/>
    </row>
    <row r="165" spans="1:12" s="25" customFormat="1" ht="18.75" customHeight="1" x14ac:dyDescent="0.3">
      <c r="A165" s="1403"/>
      <c r="B165" s="37" t="s">
        <v>130</v>
      </c>
      <c r="D165" s="94" t="s">
        <v>131</v>
      </c>
      <c r="E165" s="20"/>
      <c r="F165" s="606"/>
      <c r="G165" s="1403"/>
      <c r="H165" s="37" t="s">
        <v>130</v>
      </c>
      <c r="J165" s="94" t="s">
        <v>131</v>
      </c>
      <c r="K165" s="20"/>
      <c r="L165" s="1374"/>
    </row>
    <row r="166" spans="1:12" s="25" customFormat="1" ht="51.75" customHeight="1" x14ac:dyDescent="0.3">
      <c r="A166" s="1403"/>
      <c r="B166" s="38" t="s">
        <v>132</v>
      </c>
      <c r="D166" s="38" t="s">
        <v>140</v>
      </c>
      <c r="E166" s="39"/>
      <c r="F166" s="606"/>
      <c r="G166" s="1403"/>
      <c r="H166" s="38" t="s">
        <v>139</v>
      </c>
      <c r="J166" s="38" t="s">
        <v>140</v>
      </c>
      <c r="K166" s="39"/>
      <c r="L166" s="1374"/>
    </row>
    <row r="167" spans="1:12" s="25" customFormat="1" ht="23.25" customHeight="1" x14ac:dyDescent="0.3">
      <c r="A167" s="1403"/>
      <c r="B167" s="38"/>
      <c r="D167" s="38"/>
      <c r="E167" s="39"/>
      <c r="F167" s="606"/>
      <c r="G167" s="1403"/>
      <c r="H167" s="38"/>
      <c r="J167" s="38"/>
      <c r="K167" s="39"/>
      <c r="L167" s="1374"/>
    </row>
    <row r="168" spans="1:12" s="25" customFormat="1" ht="18.75" customHeight="1" x14ac:dyDescent="0.3">
      <c r="A168" s="1416"/>
      <c r="B168" s="208"/>
      <c r="C168" s="208"/>
      <c r="D168" s="208"/>
      <c r="E168" s="208"/>
      <c r="F168" s="861"/>
      <c r="G168" s="1416"/>
      <c r="H168" s="208"/>
      <c r="I168" s="208"/>
      <c r="J168" s="208"/>
      <c r="K168" s="208"/>
      <c r="L168" s="1374"/>
    </row>
    <row r="169" spans="1:12" s="21" customFormat="1" x14ac:dyDescent="0.3">
      <c r="A169" s="1403"/>
      <c r="B169" s="20"/>
      <c r="C169" s="20"/>
      <c r="D169" s="20"/>
      <c r="E169" s="20"/>
      <c r="F169" s="656"/>
      <c r="G169" s="1403"/>
      <c r="H169" s="20"/>
      <c r="I169" s="20"/>
      <c r="J169" s="20"/>
      <c r="K169" s="20"/>
      <c r="L169" s="1373"/>
    </row>
    <row r="170" spans="1:12" s="25" customFormat="1" ht="18.75" customHeight="1" x14ac:dyDescent="0.3">
      <c r="A170" s="1403"/>
      <c r="B170" s="22" t="s">
        <v>115</v>
      </c>
      <c r="C170" s="20"/>
      <c r="D170" s="20"/>
      <c r="E170" s="20"/>
      <c r="F170" s="656"/>
      <c r="G170" s="1403"/>
      <c r="H170" s="22" t="s">
        <v>115</v>
      </c>
      <c r="I170" s="20"/>
      <c r="J170" s="20"/>
      <c r="K170" s="20"/>
      <c r="L170" s="1374"/>
    </row>
    <row r="171" spans="1:12" s="25" customFormat="1" ht="18.75" customHeight="1" x14ac:dyDescent="0.3">
      <c r="A171" s="1403"/>
      <c r="B171" s="22" t="s">
        <v>137</v>
      </c>
      <c r="C171" s="20"/>
      <c r="D171" s="20"/>
      <c r="E171" s="20"/>
      <c r="F171" s="606"/>
      <c r="G171" s="1403"/>
      <c r="H171" s="22" t="s">
        <v>138</v>
      </c>
      <c r="I171" s="20"/>
      <c r="J171" s="20"/>
      <c r="K171" s="20"/>
      <c r="L171" s="1374"/>
    </row>
    <row r="172" spans="1:12" s="25" customFormat="1" ht="18.75" customHeight="1" x14ac:dyDescent="0.3">
      <c r="A172" s="1403"/>
      <c r="B172" s="20"/>
      <c r="C172" s="20"/>
      <c r="D172" s="20"/>
      <c r="E172" s="20"/>
      <c r="F172" s="606"/>
      <c r="G172" s="1403"/>
      <c r="H172" s="20"/>
      <c r="I172" s="20"/>
      <c r="J172" s="20"/>
      <c r="K172" s="20"/>
      <c r="L172" s="1374"/>
    </row>
    <row r="173" spans="1:12" s="25" customFormat="1" ht="18.75" customHeight="1" x14ac:dyDescent="0.3">
      <c r="A173" s="1403"/>
      <c r="B173" s="20"/>
      <c r="C173" s="20"/>
      <c r="E173" s="603" t="s">
        <v>116</v>
      </c>
      <c r="F173" s="606"/>
      <c r="G173" s="1403"/>
      <c r="H173" s="20"/>
      <c r="I173" s="20"/>
      <c r="K173" s="603" t="s">
        <v>116</v>
      </c>
      <c r="L173" s="1374"/>
    </row>
    <row r="174" spans="1:12" s="25" customFormat="1" ht="18.75" customHeight="1" x14ac:dyDescent="0.3">
      <c r="A174" s="1403"/>
      <c r="B174" s="20"/>
      <c r="C174" s="20"/>
      <c r="E174" s="603" t="s">
        <v>134</v>
      </c>
      <c r="F174" s="606"/>
      <c r="G174" s="1403"/>
      <c r="H174" s="20"/>
      <c r="I174" s="20"/>
      <c r="K174" s="603" t="s">
        <v>134</v>
      </c>
      <c r="L174" s="1374"/>
    </row>
    <row r="175" spans="1:12" s="25" customFormat="1" ht="18.75" customHeight="1" x14ac:dyDescent="0.3">
      <c r="A175" s="1403"/>
      <c r="B175" s="20"/>
      <c r="C175" s="20"/>
      <c r="E175" s="603" t="s">
        <v>117</v>
      </c>
      <c r="F175" s="606"/>
      <c r="G175" s="1403"/>
      <c r="H175" s="20"/>
      <c r="I175" s="20"/>
      <c r="K175" s="603" t="s">
        <v>117</v>
      </c>
      <c r="L175" s="1374"/>
    </row>
    <row r="176" spans="1:12" s="25" customFormat="1" ht="18.75" customHeight="1" x14ac:dyDescent="0.3">
      <c r="A176" s="1403"/>
      <c r="B176" s="20"/>
      <c r="C176" s="20"/>
      <c r="E176" s="603" t="s">
        <v>417</v>
      </c>
      <c r="F176" s="606"/>
      <c r="G176" s="1403"/>
      <c r="H176" s="20"/>
      <c r="I176" s="20"/>
      <c r="K176" s="603" t="s">
        <v>417</v>
      </c>
      <c r="L176" s="1374"/>
    </row>
    <row r="177" spans="1:12" s="25" customFormat="1" ht="18.75" customHeight="1" x14ac:dyDescent="0.3">
      <c r="A177" s="1403"/>
      <c r="B177" s="20"/>
      <c r="C177" s="20"/>
      <c r="D177" s="20"/>
      <c r="E177" s="20"/>
      <c r="F177" s="656"/>
      <c r="G177" s="1403"/>
      <c r="H177" s="20"/>
      <c r="I177" s="20"/>
      <c r="J177" s="20"/>
      <c r="K177" s="20"/>
      <c r="L177" s="1374"/>
    </row>
    <row r="178" spans="1:12" s="25" customFormat="1" ht="18.75" customHeight="1" x14ac:dyDescent="0.3">
      <c r="A178" s="1403"/>
      <c r="B178" s="20"/>
      <c r="C178" s="20"/>
      <c r="D178" s="20"/>
      <c r="E178" s="20"/>
      <c r="F178" s="656"/>
      <c r="G178" s="1403"/>
      <c r="H178" s="20"/>
      <c r="I178" s="20"/>
      <c r="J178" s="20"/>
      <c r="K178" s="20"/>
      <c r="L178" s="1374"/>
    </row>
    <row r="179" spans="1:12" s="25" customFormat="1" ht="18.75" customHeight="1" x14ac:dyDescent="0.3">
      <c r="A179" s="1403"/>
      <c r="B179" s="20"/>
      <c r="C179" s="20"/>
      <c r="D179" s="20"/>
      <c r="E179" s="20"/>
      <c r="F179" s="656"/>
      <c r="G179" s="1403"/>
      <c r="H179" s="20"/>
      <c r="I179" s="20"/>
      <c r="J179" s="20"/>
      <c r="K179" s="20"/>
      <c r="L179" s="1374"/>
    </row>
    <row r="180" spans="1:12" s="25" customFormat="1" ht="18.75" customHeight="1" x14ac:dyDescent="0.3">
      <c r="A180" s="1403"/>
      <c r="B180" s="1612" t="s">
        <v>119</v>
      </c>
      <c r="C180" s="1612"/>
      <c r="D180" s="1612"/>
      <c r="E180" s="26"/>
      <c r="F180" s="606"/>
      <c r="G180" s="1403"/>
      <c r="H180" s="1612" t="s">
        <v>119</v>
      </c>
      <c r="I180" s="1612"/>
      <c r="J180" s="1612"/>
      <c r="K180" s="26"/>
      <c r="L180" s="1374"/>
    </row>
    <row r="181" spans="1:12" s="25" customFormat="1" ht="18.75" customHeight="1" x14ac:dyDescent="0.3">
      <c r="A181" s="1403"/>
      <c r="B181" s="1610">
        <v>45638</v>
      </c>
      <c r="C181" s="1610"/>
      <c r="D181" s="1610"/>
      <c r="E181" s="27"/>
      <c r="F181" s="606"/>
      <c r="G181" s="1403"/>
      <c r="H181" s="1610">
        <f>B181</f>
        <v>45638</v>
      </c>
      <c r="I181" s="1610"/>
      <c r="J181" s="1610"/>
      <c r="K181" s="27"/>
      <c r="L181" s="1374"/>
    </row>
    <row r="182" spans="1:12" s="25" customFormat="1" ht="18.75" customHeight="1" x14ac:dyDescent="0.3">
      <c r="A182" s="1403"/>
      <c r="B182" s="20"/>
      <c r="C182" s="20"/>
      <c r="D182" s="20"/>
      <c r="E182" s="27"/>
      <c r="F182" s="606"/>
      <c r="G182" s="1403"/>
      <c r="H182" s="20"/>
      <c r="I182" s="20"/>
      <c r="J182" s="20"/>
      <c r="K182" s="27"/>
      <c r="L182" s="1374"/>
    </row>
    <row r="183" spans="1:12" s="25" customFormat="1" ht="18.75" customHeight="1" x14ac:dyDescent="0.3">
      <c r="A183" s="1403"/>
      <c r="B183" s="1435"/>
      <c r="C183" s="20"/>
      <c r="D183" s="20"/>
      <c r="E183" s="27"/>
      <c r="F183" s="606"/>
      <c r="G183" s="1403"/>
      <c r="H183" s="1435"/>
      <c r="I183" s="20"/>
      <c r="J183" s="20"/>
      <c r="K183" s="27"/>
      <c r="L183" s="1374"/>
    </row>
    <row r="184" spans="1:12" s="25" customFormat="1" ht="18.75" customHeight="1" x14ac:dyDescent="0.3">
      <c r="A184" s="28" t="s">
        <v>120</v>
      </c>
      <c r="B184" s="29" t="s">
        <v>121</v>
      </c>
      <c r="C184" s="1611" t="s">
        <v>122</v>
      </c>
      <c r="D184" s="1611"/>
      <c r="E184" s="1611"/>
      <c r="F184" s="606"/>
      <c r="G184" s="28" t="s">
        <v>120</v>
      </c>
      <c r="H184" s="29" t="s">
        <v>121</v>
      </c>
      <c r="I184" s="1611" t="s">
        <v>123</v>
      </c>
      <c r="J184" s="1611"/>
      <c r="K184" s="1611"/>
      <c r="L184" s="1374"/>
    </row>
    <row r="185" spans="1:12" s="25" customFormat="1" ht="18.75" customHeight="1" x14ac:dyDescent="0.3">
      <c r="A185" s="28" t="s">
        <v>124</v>
      </c>
      <c r="B185" s="28" t="s">
        <v>265</v>
      </c>
      <c r="C185" s="29" t="s">
        <v>125</v>
      </c>
      <c r="D185" s="1436" t="s">
        <v>126</v>
      </c>
      <c r="E185" s="1436" t="s">
        <v>127</v>
      </c>
      <c r="F185" s="606"/>
      <c r="G185" s="28" t="s">
        <v>124</v>
      </c>
      <c r="H185" s="28" t="s">
        <v>265</v>
      </c>
      <c r="I185" s="29" t="s">
        <v>125</v>
      </c>
      <c r="J185" s="1436" t="s">
        <v>126</v>
      </c>
      <c r="K185" s="1436" t="s">
        <v>127</v>
      </c>
      <c r="L185" s="1374"/>
    </row>
    <row r="186" spans="1:12" s="25" customFormat="1" ht="19.5" customHeight="1" x14ac:dyDescent="0.3">
      <c r="A186" s="5">
        <v>1</v>
      </c>
      <c r="B186" s="6" t="s">
        <v>26</v>
      </c>
      <c r="C186" s="2" t="s">
        <v>28</v>
      </c>
      <c r="D186" s="3">
        <v>60</v>
      </c>
      <c r="E186" s="3">
        <v>121.9</v>
      </c>
      <c r="F186" s="490"/>
      <c r="G186" s="5">
        <v>1</v>
      </c>
      <c r="H186" s="6" t="s">
        <v>26</v>
      </c>
      <c r="I186" s="2" t="s">
        <v>7</v>
      </c>
      <c r="J186" s="3">
        <v>80</v>
      </c>
      <c r="K186" s="3">
        <v>152.375</v>
      </c>
      <c r="L186" s="1374">
        <v>45544</v>
      </c>
    </row>
    <row r="187" spans="1:12" s="50" customFormat="1" x14ac:dyDescent="0.3">
      <c r="A187" s="5">
        <v>2</v>
      </c>
      <c r="B187" s="6" t="s">
        <v>43</v>
      </c>
      <c r="C187" s="2" t="s">
        <v>17</v>
      </c>
      <c r="D187" s="3">
        <v>41</v>
      </c>
      <c r="E187" s="3">
        <v>242.70999999999998</v>
      </c>
      <c r="F187" s="605"/>
      <c r="G187" s="5">
        <v>2</v>
      </c>
      <c r="H187" s="6" t="s">
        <v>43</v>
      </c>
      <c r="I187" s="2" t="s">
        <v>44</v>
      </c>
      <c r="J187" s="3">
        <v>50</v>
      </c>
      <c r="K187" s="3">
        <v>298.71999999999997</v>
      </c>
      <c r="L187" s="1377">
        <v>45551</v>
      </c>
    </row>
    <row r="188" spans="1:12" s="25" customFormat="1" x14ac:dyDescent="0.3">
      <c r="A188" s="5">
        <v>3</v>
      </c>
      <c r="B188" s="6" t="s">
        <v>114</v>
      </c>
      <c r="C188" s="2" t="s">
        <v>2</v>
      </c>
      <c r="D188" s="3">
        <v>6</v>
      </c>
      <c r="E188" s="3">
        <v>28</v>
      </c>
      <c r="F188" s="605"/>
      <c r="G188" s="5">
        <v>3</v>
      </c>
      <c r="H188" s="6" t="s">
        <v>114</v>
      </c>
      <c r="I188" s="2" t="s">
        <v>2</v>
      </c>
      <c r="J188" s="3">
        <v>6</v>
      </c>
      <c r="K188" s="3">
        <v>28</v>
      </c>
      <c r="L188" s="1374"/>
    </row>
    <row r="189" spans="1:12" s="25" customFormat="1" x14ac:dyDescent="0.3">
      <c r="A189" s="5">
        <v>4</v>
      </c>
      <c r="B189" s="6" t="s">
        <v>107</v>
      </c>
      <c r="C189" s="2" t="s">
        <v>414</v>
      </c>
      <c r="D189" s="3">
        <v>6.8</v>
      </c>
      <c r="E189" s="3">
        <v>186.4</v>
      </c>
      <c r="F189" s="606"/>
      <c r="G189" s="5">
        <v>4</v>
      </c>
      <c r="H189" s="6" t="s">
        <v>107</v>
      </c>
      <c r="I189" s="2" t="s">
        <v>414</v>
      </c>
      <c r="J189" s="3">
        <v>6.8</v>
      </c>
      <c r="K189" s="3">
        <v>186.4</v>
      </c>
      <c r="L189" s="1374"/>
    </row>
    <row r="190" spans="1:12" s="25" customFormat="1" x14ac:dyDescent="0.3">
      <c r="A190" s="5">
        <v>5</v>
      </c>
      <c r="B190" s="6" t="s">
        <v>93</v>
      </c>
      <c r="C190" s="2" t="s">
        <v>2</v>
      </c>
      <c r="D190" s="3">
        <v>90</v>
      </c>
      <c r="E190" s="3">
        <v>92</v>
      </c>
      <c r="F190" s="605"/>
      <c r="G190" s="5">
        <v>5</v>
      </c>
      <c r="H190" s="6" t="s">
        <v>93</v>
      </c>
      <c r="I190" s="2" t="s">
        <v>2</v>
      </c>
      <c r="J190" s="3">
        <v>90</v>
      </c>
      <c r="K190" s="3">
        <v>92</v>
      </c>
      <c r="L190" s="788"/>
    </row>
    <row r="191" spans="1:12" s="25" customFormat="1" ht="19.5" customHeight="1" x14ac:dyDescent="0.3">
      <c r="A191" s="1436"/>
      <c r="B191" s="6"/>
      <c r="C191" s="2"/>
      <c r="D191" s="3"/>
      <c r="E191" s="3"/>
      <c r="F191" s="605"/>
      <c r="G191" s="1436"/>
      <c r="H191" s="6"/>
      <c r="I191" s="2"/>
      <c r="J191" s="3"/>
      <c r="K191" s="3"/>
      <c r="L191" s="1374"/>
    </row>
    <row r="192" spans="1:12" s="25" customFormat="1" ht="19.5" customHeight="1" x14ac:dyDescent="0.3">
      <c r="A192" s="1436"/>
      <c r="B192" s="6"/>
      <c r="C192" s="2"/>
      <c r="D192" s="3"/>
      <c r="E192" s="3"/>
      <c r="F192" s="605"/>
      <c r="G192" s="1436"/>
      <c r="H192" s="6"/>
      <c r="I192" s="2"/>
      <c r="J192" s="3"/>
      <c r="K192" s="3"/>
      <c r="L192" s="1374"/>
    </row>
    <row r="193" spans="1:12" s="25" customFormat="1" x14ac:dyDescent="0.3">
      <c r="A193" s="5"/>
      <c r="B193" s="6"/>
      <c r="C193" s="2"/>
      <c r="D193" s="3"/>
      <c r="E193" s="3"/>
      <c r="F193" s="656"/>
      <c r="G193" s="5"/>
      <c r="H193" s="6"/>
      <c r="I193" s="2"/>
      <c r="J193" s="3"/>
      <c r="K193" s="3"/>
      <c r="L193" s="1374"/>
    </row>
    <row r="194" spans="1:12" s="25" customFormat="1" x14ac:dyDescent="0.3">
      <c r="A194" s="5"/>
      <c r="B194" s="6"/>
      <c r="C194" s="2" t="s">
        <v>128</v>
      </c>
      <c r="D194" s="3">
        <f>SUM(D186:D192)</f>
        <v>203.8</v>
      </c>
      <c r="E194" s="3">
        <f>SUM(E186:E192)</f>
        <v>671.01</v>
      </c>
      <c r="F194" s="658">
        <v>587.5</v>
      </c>
      <c r="G194" s="5"/>
      <c r="H194" s="6"/>
      <c r="I194" s="2" t="s">
        <v>128</v>
      </c>
      <c r="J194" s="3">
        <f>SUM(J186:J192)</f>
        <v>232.8</v>
      </c>
      <c r="K194" s="3">
        <f>SUM(K186:K192)</f>
        <v>757.495</v>
      </c>
      <c r="L194" s="1374"/>
    </row>
    <row r="195" spans="1:12" s="25" customFormat="1" ht="18.75" hidden="1" customHeight="1" x14ac:dyDescent="0.3">
      <c r="A195" s="5"/>
      <c r="B195" s="6"/>
      <c r="C195" s="2"/>
      <c r="D195" s="3">
        <f>SUM(D187:D193)</f>
        <v>143.80000000000001</v>
      </c>
      <c r="E195" s="3"/>
      <c r="F195" s="656"/>
      <c r="G195" s="5"/>
      <c r="H195" s="6"/>
      <c r="I195" s="2"/>
      <c r="J195" s="3"/>
      <c r="K195" s="3"/>
      <c r="L195" s="1374"/>
    </row>
    <row r="196" spans="1:12" s="25" customFormat="1" ht="18.75" hidden="1" customHeight="1" x14ac:dyDescent="0.3">
      <c r="A196" s="5">
        <v>1</v>
      </c>
      <c r="B196" s="6" t="s">
        <v>1</v>
      </c>
      <c r="C196" s="2" t="s">
        <v>5</v>
      </c>
      <c r="D196" s="3">
        <f>SUM(D189:D194)</f>
        <v>300.60000000000002</v>
      </c>
      <c r="E196" s="3">
        <v>86</v>
      </c>
      <c r="F196" s="656"/>
      <c r="G196" s="5">
        <v>1</v>
      </c>
      <c r="H196" s="6" t="s">
        <v>1</v>
      </c>
      <c r="I196" s="2" t="s">
        <v>5</v>
      </c>
      <c r="J196" s="3">
        <v>200</v>
      </c>
      <c r="K196" s="3">
        <v>86</v>
      </c>
      <c r="L196" s="1374"/>
    </row>
    <row r="197" spans="1:12" s="25" customFormat="1" ht="18.75" hidden="1" customHeight="1" x14ac:dyDescent="0.3">
      <c r="A197" s="5">
        <v>2</v>
      </c>
      <c r="B197" s="6" t="s">
        <v>238</v>
      </c>
      <c r="C197" s="2" t="s">
        <v>251</v>
      </c>
      <c r="D197" s="3">
        <f t="shared" ref="D197:D206" si="2">SUM(D189:D195)</f>
        <v>444.40000000000003</v>
      </c>
      <c r="E197" s="3">
        <v>114</v>
      </c>
      <c r="F197" s="656"/>
      <c r="G197" s="5">
        <v>2</v>
      </c>
      <c r="H197" s="6" t="s">
        <v>238</v>
      </c>
      <c r="I197" s="2" t="s">
        <v>251</v>
      </c>
      <c r="J197" s="3">
        <v>225</v>
      </c>
      <c r="K197" s="3">
        <v>114</v>
      </c>
      <c r="L197" s="1374"/>
    </row>
    <row r="198" spans="1:12" s="25" customFormat="1" ht="18.75" hidden="1" customHeight="1" x14ac:dyDescent="0.3">
      <c r="A198" s="5">
        <v>3</v>
      </c>
      <c r="B198" s="6" t="s">
        <v>93</v>
      </c>
      <c r="C198" s="2" t="s">
        <v>5</v>
      </c>
      <c r="D198" s="3">
        <f t="shared" si="2"/>
        <v>738.2</v>
      </c>
      <c r="E198" s="3">
        <v>94.25</v>
      </c>
      <c r="F198" s="656"/>
      <c r="G198" s="5">
        <v>3</v>
      </c>
      <c r="H198" s="6" t="s">
        <v>93</v>
      </c>
      <c r="I198" s="2" t="s">
        <v>5</v>
      </c>
      <c r="J198" s="3">
        <v>135</v>
      </c>
      <c r="K198" s="3">
        <v>94.25</v>
      </c>
      <c r="L198" s="1374"/>
    </row>
    <row r="199" spans="1:12" s="25" customFormat="1" ht="18.75" hidden="1" customHeight="1" x14ac:dyDescent="0.3">
      <c r="A199" s="5">
        <v>4</v>
      </c>
      <c r="B199" s="6" t="s">
        <v>253</v>
      </c>
      <c r="C199" s="2" t="s">
        <v>218</v>
      </c>
      <c r="D199" s="3">
        <f t="shared" si="2"/>
        <v>1092.6000000000001</v>
      </c>
      <c r="E199" s="3">
        <v>146.4</v>
      </c>
      <c r="F199" s="656"/>
      <c r="G199" s="5">
        <v>4</v>
      </c>
      <c r="H199" s="6" t="s">
        <v>253</v>
      </c>
      <c r="I199" s="2" t="s">
        <v>218</v>
      </c>
      <c r="J199" s="3">
        <v>125</v>
      </c>
      <c r="K199" s="3">
        <v>146.4</v>
      </c>
      <c r="L199" s="1374"/>
    </row>
    <row r="200" spans="1:12" s="25" customFormat="1" ht="18.75" hidden="1" customHeight="1" x14ac:dyDescent="0.3">
      <c r="A200" s="5">
        <v>5</v>
      </c>
      <c r="B200" s="6" t="s">
        <v>255</v>
      </c>
      <c r="C200" s="2" t="s">
        <v>218</v>
      </c>
      <c r="D200" s="3">
        <f t="shared" si="2"/>
        <v>1830.8000000000002</v>
      </c>
      <c r="E200" s="3">
        <v>105.16</v>
      </c>
      <c r="F200" s="656"/>
      <c r="G200" s="5">
        <v>5</v>
      </c>
      <c r="H200" s="6" t="s">
        <v>255</v>
      </c>
      <c r="I200" s="2" t="s">
        <v>218</v>
      </c>
      <c r="J200" s="3">
        <v>80</v>
      </c>
      <c r="K200" s="3">
        <v>105.16</v>
      </c>
      <c r="L200" s="1374"/>
    </row>
    <row r="201" spans="1:12" s="25" customFormat="1" ht="18.75" hidden="1" customHeight="1" x14ac:dyDescent="0.3">
      <c r="A201" s="5">
        <v>6</v>
      </c>
      <c r="B201" s="6" t="s">
        <v>252</v>
      </c>
      <c r="C201" s="2" t="s">
        <v>251</v>
      </c>
      <c r="D201" s="3">
        <f t="shared" si="2"/>
        <v>2923.4000000000005</v>
      </c>
      <c r="E201" s="3">
        <v>142</v>
      </c>
      <c r="F201" s="656"/>
      <c r="G201" s="5">
        <v>6</v>
      </c>
      <c r="H201" s="6" t="s">
        <v>252</v>
      </c>
      <c r="I201" s="2" t="s">
        <v>251</v>
      </c>
      <c r="J201" s="3">
        <v>105</v>
      </c>
      <c r="K201" s="3">
        <v>142</v>
      </c>
      <c r="L201" s="1374"/>
    </row>
    <row r="202" spans="1:12" s="25" customFormat="1" ht="18.75" hidden="1" customHeight="1" x14ac:dyDescent="0.3">
      <c r="A202" s="5">
        <v>7</v>
      </c>
      <c r="B202" s="6" t="s">
        <v>254</v>
      </c>
      <c r="C202" s="2" t="s">
        <v>218</v>
      </c>
      <c r="D202" s="3">
        <f t="shared" si="2"/>
        <v>4754.2000000000007</v>
      </c>
      <c r="E202" s="3">
        <v>144</v>
      </c>
      <c r="F202" s="656"/>
      <c r="G202" s="5">
        <v>7</v>
      </c>
      <c r="H202" s="6" t="s">
        <v>254</v>
      </c>
      <c r="I202" s="2" t="s">
        <v>218</v>
      </c>
      <c r="J202" s="3">
        <v>120</v>
      </c>
      <c r="K202" s="3">
        <v>144</v>
      </c>
      <c r="L202" s="1374"/>
    </row>
    <row r="203" spans="1:12" s="25" customFormat="1" ht="18.75" hidden="1" customHeight="1" x14ac:dyDescent="0.3">
      <c r="A203" s="5">
        <v>8</v>
      </c>
      <c r="B203" s="6" t="s">
        <v>31</v>
      </c>
      <c r="C203" s="2" t="s">
        <v>5</v>
      </c>
      <c r="D203" s="3">
        <f t="shared" si="2"/>
        <v>7473.8000000000011</v>
      </c>
      <c r="E203" s="3">
        <v>88</v>
      </c>
      <c r="F203" s="656"/>
      <c r="G203" s="5">
        <v>8</v>
      </c>
      <c r="H203" s="6" t="s">
        <v>31</v>
      </c>
      <c r="I203" s="2" t="s">
        <v>5</v>
      </c>
      <c r="J203" s="3">
        <v>55</v>
      </c>
      <c r="K203" s="3">
        <v>88</v>
      </c>
      <c r="L203" s="1374"/>
    </row>
    <row r="204" spans="1:12" s="50" customFormat="1" ht="18.75" hidden="1" customHeight="1" x14ac:dyDescent="0.3">
      <c r="A204" s="1436"/>
      <c r="B204" s="1"/>
      <c r="C204" s="1436"/>
      <c r="D204" s="3">
        <f t="shared" si="2"/>
        <v>12084.2</v>
      </c>
      <c r="E204" s="7"/>
      <c r="F204" s="657"/>
      <c r="G204" s="1436"/>
      <c r="H204" s="1"/>
      <c r="I204" s="1436"/>
      <c r="J204" s="7"/>
      <c r="K204" s="7"/>
      <c r="L204" s="1377"/>
    </row>
    <row r="205" spans="1:12" s="25" customFormat="1" ht="18.75" hidden="1" customHeight="1" x14ac:dyDescent="0.3">
      <c r="A205" s="5"/>
      <c r="B205" s="6"/>
      <c r="C205" s="2" t="s">
        <v>128</v>
      </c>
      <c r="D205" s="3">
        <f t="shared" si="2"/>
        <v>19257.400000000001</v>
      </c>
      <c r="E205" s="3">
        <v>919.81</v>
      </c>
      <c r="F205" s="656"/>
      <c r="G205" s="5"/>
      <c r="H205" s="6"/>
      <c r="I205" s="2" t="s">
        <v>128</v>
      </c>
      <c r="J205" s="3">
        <v>1045</v>
      </c>
      <c r="K205" s="3">
        <v>919.81</v>
      </c>
      <c r="L205" s="1374"/>
    </row>
    <row r="206" spans="1:12" s="25" customFormat="1" ht="18.75" hidden="1" customHeight="1" x14ac:dyDescent="0.3">
      <c r="A206" s="5"/>
      <c r="B206" s="6"/>
      <c r="C206" s="2"/>
      <c r="D206" s="3">
        <f t="shared" si="2"/>
        <v>30897.200000000001</v>
      </c>
      <c r="E206" s="3"/>
      <c r="F206" s="656"/>
      <c r="G206" s="5"/>
      <c r="H206" s="6"/>
      <c r="I206" s="2"/>
      <c r="J206" s="3"/>
      <c r="K206" s="3"/>
      <c r="L206" s="1374"/>
    </row>
    <row r="207" spans="1:12" s="25" customFormat="1" x14ac:dyDescent="0.3">
      <c r="A207" s="5"/>
      <c r="B207" s="6"/>
      <c r="C207" s="2"/>
      <c r="D207" s="3"/>
      <c r="E207" s="3"/>
      <c r="F207" s="678">
        <f>E194-F194</f>
        <v>83.509999999999991</v>
      </c>
      <c r="G207" s="5"/>
      <c r="H207" s="6"/>
      <c r="I207" s="2"/>
      <c r="J207" s="3"/>
      <c r="K207" s="3"/>
      <c r="L207" s="1374"/>
    </row>
    <row r="208" spans="1:12" s="25" customFormat="1" x14ac:dyDescent="0.3">
      <c r="A208" s="5"/>
      <c r="B208" s="6"/>
      <c r="C208" s="2"/>
      <c r="D208" s="3"/>
      <c r="E208" s="3"/>
      <c r="F208" s="656"/>
      <c r="G208" s="5"/>
      <c r="H208" s="6"/>
      <c r="I208" s="2"/>
      <c r="J208" s="3"/>
      <c r="K208" s="3"/>
      <c r="L208" s="1374"/>
    </row>
    <row r="209" spans="1:12" s="25" customFormat="1" x14ac:dyDescent="0.3">
      <c r="A209" s="28" t="s">
        <v>124</v>
      </c>
      <c r="B209" s="3" t="s">
        <v>259</v>
      </c>
      <c r="C209" s="2" t="s">
        <v>125</v>
      </c>
      <c r="D209" s="3" t="s">
        <v>126</v>
      </c>
      <c r="E209" s="3" t="s">
        <v>127</v>
      </c>
      <c r="F209" s="656"/>
      <c r="G209" s="28" t="s">
        <v>124</v>
      </c>
      <c r="H209" s="3" t="s">
        <v>247</v>
      </c>
      <c r="I209" s="2" t="s">
        <v>125</v>
      </c>
      <c r="J209" s="3" t="s">
        <v>126</v>
      </c>
      <c r="K209" s="3" t="s">
        <v>127</v>
      </c>
      <c r="L209" s="1374"/>
    </row>
    <row r="210" spans="1:12" s="50" customFormat="1" ht="18.75" customHeight="1" x14ac:dyDescent="0.3">
      <c r="A210" s="5">
        <v>1</v>
      </c>
      <c r="B210" s="6" t="s">
        <v>474</v>
      </c>
      <c r="C210" s="2" t="s">
        <v>9</v>
      </c>
      <c r="D210" s="3">
        <v>70</v>
      </c>
      <c r="E210" s="3">
        <v>132</v>
      </c>
      <c r="F210" s="656">
        <v>70</v>
      </c>
      <c r="G210" s="5">
        <v>1</v>
      </c>
      <c r="H210" s="6" t="s">
        <v>474</v>
      </c>
      <c r="I210" s="2" t="s">
        <v>9</v>
      </c>
      <c r="J210" s="3">
        <v>70</v>
      </c>
      <c r="K210" s="3">
        <v>132</v>
      </c>
      <c r="L210" s="792"/>
    </row>
    <row r="211" spans="1:12" s="25" customFormat="1" x14ac:dyDescent="0.3">
      <c r="A211" s="5">
        <v>2</v>
      </c>
      <c r="B211" s="6" t="s">
        <v>6</v>
      </c>
      <c r="C211" s="2" t="s">
        <v>7</v>
      </c>
      <c r="D211" s="3">
        <v>50</v>
      </c>
      <c r="E211" s="3">
        <v>252.125</v>
      </c>
      <c r="F211" s="606">
        <v>50</v>
      </c>
      <c r="G211" s="5">
        <v>2</v>
      </c>
      <c r="H211" s="6" t="s">
        <v>6</v>
      </c>
      <c r="I211" s="2" t="s">
        <v>7</v>
      </c>
      <c r="J211" s="3">
        <v>50</v>
      </c>
      <c r="K211" s="3">
        <v>252.125</v>
      </c>
      <c r="L211" s="788"/>
    </row>
    <row r="212" spans="1:12" s="50" customFormat="1" x14ac:dyDescent="0.3">
      <c r="A212" s="5">
        <v>3</v>
      </c>
      <c r="B212" s="6" t="s">
        <v>278</v>
      </c>
      <c r="C212" s="2" t="s">
        <v>17</v>
      </c>
      <c r="D212" s="3">
        <v>25</v>
      </c>
      <c r="E212" s="3">
        <v>184.5</v>
      </c>
      <c r="F212" s="605">
        <v>62</v>
      </c>
      <c r="G212" s="5">
        <v>3</v>
      </c>
      <c r="H212" s="6" t="s">
        <v>278</v>
      </c>
      <c r="I212" s="2" t="s">
        <v>44</v>
      </c>
      <c r="J212" s="3">
        <v>30</v>
      </c>
      <c r="K212" s="3">
        <v>221.4</v>
      </c>
      <c r="L212" s="1377"/>
    </row>
    <row r="213" spans="1:12" s="25" customFormat="1" ht="19.5" customHeight="1" x14ac:dyDescent="0.3">
      <c r="A213" s="5">
        <v>4</v>
      </c>
      <c r="B213" s="6" t="s">
        <v>346</v>
      </c>
      <c r="C213" s="2" t="s">
        <v>14</v>
      </c>
      <c r="D213" s="3">
        <v>32</v>
      </c>
      <c r="E213" s="3">
        <v>6</v>
      </c>
      <c r="F213" s="677">
        <v>15</v>
      </c>
      <c r="G213" s="5">
        <v>4</v>
      </c>
      <c r="H213" s="6" t="s">
        <v>346</v>
      </c>
      <c r="I213" s="2" t="s">
        <v>14</v>
      </c>
      <c r="J213" s="3">
        <v>32</v>
      </c>
      <c r="K213" s="3">
        <v>6</v>
      </c>
      <c r="L213" s="788"/>
    </row>
    <row r="214" spans="1:12" s="25" customFormat="1" ht="19.5" customHeight="1" x14ac:dyDescent="0.3">
      <c r="A214" s="5">
        <v>5</v>
      </c>
      <c r="B214" s="6" t="s">
        <v>113</v>
      </c>
      <c r="C214" s="2" t="s">
        <v>2</v>
      </c>
      <c r="D214" s="3">
        <v>15</v>
      </c>
      <c r="E214" s="3">
        <v>94.2</v>
      </c>
      <c r="F214" s="656">
        <v>6.8</v>
      </c>
      <c r="G214" s="5">
        <v>5</v>
      </c>
      <c r="H214" s="6" t="s">
        <v>113</v>
      </c>
      <c r="I214" s="2" t="s">
        <v>2</v>
      </c>
      <c r="J214" s="3">
        <v>15</v>
      </c>
      <c r="K214" s="3">
        <v>94.2</v>
      </c>
      <c r="L214" s="1374"/>
    </row>
    <row r="215" spans="1:12" s="50" customFormat="1" x14ac:dyDescent="0.3">
      <c r="A215" s="5">
        <v>6</v>
      </c>
      <c r="B215" s="6" t="s">
        <v>107</v>
      </c>
      <c r="C215" s="2" t="s">
        <v>414</v>
      </c>
      <c r="D215" s="3">
        <v>6.8</v>
      </c>
      <c r="E215" s="3">
        <v>186.4</v>
      </c>
      <c r="F215" s="605">
        <v>1.2</v>
      </c>
      <c r="G215" s="5">
        <v>6</v>
      </c>
      <c r="H215" s="6" t="s">
        <v>107</v>
      </c>
      <c r="I215" s="2" t="s">
        <v>414</v>
      </c>
      <c r="J215" s="3">
        <v>6.8</v>
      </c>
      <c r="K215" s="3">
        <v>186.4</v>
      </c>
      <c r="L215" s="1379"/>
    </row>
    <row r="216" spans="1:12" s="25" customFormat="1" ht="19.5" customHeight="1" x14ac:dyDescent="0.3">
      <c r="A216" s="5">
        <v>7</v>
      </c>
      <c r="B216" s="6" t="s">
        <v>108</v>
      </c>
      <c r="C216" s="2" t="s">
        <v>65</v>
      </c>
      <c r="D216" s="3">
        <v>1.2</v>
      </c>
      <c r="E216" s="3">
        <v>21.5</v>
      </c>
      <c r="F216" s="656"/>
      <c r="G216" s="5">
        <v>7</v>
      </c>
      <c r="H216" s="6" t="s">
        <v>108</v>
      </c>
      <c r="I216" s="2" t="s">
        <v>65</v>
      </c>
      <c r="J216" s="3">
        <v>1.2</v>
      </c>
      <c r="K216" s="3">
        <v>21.5</v>
      </c>
      <c r="L216" s="1374"/>
    </row>
    <row r="217" spans="1:12" s="25" customFormat="1" x14ac:dyDescent="0.3">
      <c r="A217" s="1436"/>
      <c r="B217" s="6"/>
      <c r="C217" s="2"/>
      <c r="D217" s="3"/>
      <c r="E217" s="3"/>
      <c r="F217" s="656"/>
      <c r="G217" s="1436"/>
      <c r="H217" s="6"/>
      <c r="I217" s="2"/>
      <c r="J217" s="3"/>
      <c r="K217" s="3"/>
      <c r="L217" s="1374"/>
    </row>
    <row r="218" spans="1:12" s="50" customFormat="1" x14ac:dyDescent="0.3">
      <c r="A218" s="5"/>
      <c r="B218" s="6"/>
      <c r="C218" s="2"/>
      <c r="D218" s="3"/>
      <c r="E218" s="3"/>
      <c r="F218" s="657"/>
      <c r="G218" s="5"/>
      <c r="H218" s="6"/>
      <c r="I218" s="2"/>
      <c r="J218" s="3"/>
      <c r="K218" s="3"/>
      <c r="L218" s="1377"/>
    </row>
    <row r="219" spans="1:12" s="25" customFormat="1" x14ac:dyDescent="0.3">
      <c r="A219" s="1436"/>
      <c r="B219" s="6"/>
      <c r="C219" s="2" t="s">
        <v>128</v>
      </c>
      <c r="D219" s="3">
        <f>SUM(D210:D218)</f>
        <v>200</v>
      </c>
      <c r="E219" s="3">
        <f>SUM(E210:E218)</f>
        <v>876.72500000000002</v>
      </c>
      <c r="F219" s="658">
        <v>822.5</v>
      </c>
      <c r="G219" s="1436"/>
      <c r="H219" s="6"/>
      <c r="I219" s="2" t="s">
        <v>128</v>
      </c>
      <c r="J219" s="3">
        <f>SUM(J210:J218)</f>
        <v>205</v>
      </c>
      <c r="K219" s="3">
        <f>SUM(K210:K218)</f>
        <v>913.625</v>
      </c>
      <c r="L219" s="1374"/>
    </row>
    <row r="220" spans="1:12" s="25" customFormat="1" x14ac:dyDescent="0.3">
      <c r="A220" s="5"/>
      <c r="B220" s="6"/>
      <c r="C220" s="2"/>
      <c r="D220" s="3"/>
      <c r="E220" s="3"/>
      <c r="F220" s="678">
        <f>E219-F219</f>
        <v>54.225000000000023</v>
      </c>
      <c r="G220" s="5"/>
      <c r="H220" s="6"/>
      <c r="I220" s="2"/>
      <c r="J220" s="3"/>
      <c r="K220" s="3"/>
      <c r="L220" s="1374"/>
    </row>
    <row r="221" spans="1:12" s="25" customFormat="1" x14ac:dyDescent="0.3">
      <c r="A221" s="5"/>
      <c r="B221" s="6"/>
      <c r="C221" s="2"/>
      <c r="D221" s="3"/>
      <c r="E221" s="3"/>
      <c r="F221" s="656"/>
      <c r="G221" s="5"/>
      <c r="H221" s="6"/>
      <c r="I221" s="2"/>
      <c r="J221" s="3"/>
      <c r="K221" s="3"/>
      <c r="L221" s="1374"/>
    </row>
    <row r="222" spans="1:12" s="25" customFormat="1" x14ac:dyDescent="0.3">
      <c r="A222" s="1436"/>
      <c r="B222" s="6"/>
      <c r="C222" s="2" t="s">
        <v>136</v>
      </c>
      <c r="D222" s="3">
        <f>+D219+D194</f>
        <v>403.8</v>
      </c>
      <c r="E222" s="3">
        <f>+E219+E194</f>
        <v>1547.7350000000001</v>
      </c>
      <c r="F222" s="659"/>
      <c r="G222" s="3"/>
      <c r="H222" s="3"/>
      <c r="I222" s="3" t="s">
        <v>136</v>
      </c>
      <c r="J222" s="3">
        <f>+J219+J194</f>
        <v>437.8</v>
      </c>
      <c r="K222" s="3">
        <f>+K219+K194</f>
        <v>1671.12</v>
      </c>
      <c r="L222" s="1374"/>
    </row>
    <row r="223" spans="1:12" s="25" customFormat="1" x14ac:dyDescent="0.3">
      <c r="A223" s="1405"/>
      <c r="B223" s="36"/>
      <c r="C223" s="462"/>
      <c r="D223" s="463"/>
      <c r="E223" s="463"/>
      <c r="F223" s="659"/>
      <c r="G223" s="1410"/>
      <c r="H223" s="463"/>
      <c r="I223" s="463"/>
      <c r="J223" s="463"/>
      <c r="K223" s="463"/>
      <c r="L223" s="1374"/>
    </row>
    <row r="224" spans="1:12" s="25" customFormat="1" x14ac:dyDescent="0.3">
      <c r="A224" s="1405"/>
      <c r="B224" s="461"/>
      <c r="C224" s="461"/>
      <c r="D224" s="461"/>
      <c r="E224" s="660"/>
      <c r="F224" s="660"/>
      <c r="G224" s="1413"/>
      <c r="H224" s="660"/>
      <c r="I224" s="463"/>
      <c r="J224" s="463"/>
      <c r="K224" s="463"/>
      <c r="L224" s="1374"/>
    </row>
    <row r="225" spans="1:12" s="25" customFormat="1" x14ac:dyDescent="0.3">
      <c r="A225" s="1405"/>
      <c r="B225" s="36"/>
      <c r="C225" s="462"/>
      <c r="D225" s="463"/>
      <c r="E225" s="463"/>
      <c r="F225" s="659"/>
      <c r="G225" s="1413"/>
      <c r="H225" s="463"/>
      <c r="I225" s="463"/>
      <c r="J225" s="463"/>
      <c r="K225" s="463"/>
      <c r="L225" s="1374"/>
    </row>
    <row r="226" spans="1:12" s="25" customFormat="1" ht="18.75" customHeight="1" x14ac:dyDescent="0.3">
      <c r="A226" s="1403"/>
      <c r="B226" s="37" t="s">
        <v>130</v>
      </c>
      <c r="D226" s="94" t="s">
        <v>131</v>
      </c>
      <c r="E226" s="20"/>
      <c r="F226" s="606"/>
      <c r="G226" s="1403"/>
      <c r="H226" s="37" t="s">
        <v>130</v>
      </c>
      <c r="J226" s="94" t="s">
        <v>131</v>
      </c>
      <c r="K226" s="20"/>
      <c r="L226" s="1374"/>
    </row>
    <row r="227" spans="1:12" s="25" customFormat="1" ht="51.75" customHeight="1" x14ac:dyDescent="0.3">
      <c r="A227" s="1403"/>
      <c r="B227" s="38" t="s">
        <v>132</v>
      </c>
      <c r="D227" s="38" t="s">
        <v>140</v>
      </c>
      <c r="E227" s="39"/>
      <c r="F227" s="606"/>
      <c r="G227" s="1403"/>
      <c r="H227" s="38" t="s">
        <v>139</v>
      </c>
      <c r="J227" s="38" t="s">
        <v>140</v>
      </c>
      <c r="K227" s="39"/>
      <c r="L227" s="1374"/>
    </row>
    <row r="228" spans="1:12" s="25" customFormat="1" ht="23.25" customHeight="1" x14ac:dyDescent="0.3">
      <c r="A228" s="1403"/>
      <c r="B228" s="38"/>
      <c r="D228" s="38"/>
      <c r="E228" s="39"/>
      <c r="F228" s="606"/>
      <c r="G228" s="1403"/>
      <c r="H228" s="38"/>
      <c r="J228" s="38"/>
      <c r="K228" s="39"/>
      <c r="L228" s="1374"/>
    </row>
    <row r="229" spans="1:12" s="25" customFormat="1" ht="18.75" customHeight="1" x14ac:dyDescent="0.3">
      <c r="A229" s="1416"/>
      <c r="B229" s="208"/>
      <c r="C229" s="208"/>
      <c r="D229" s="208"/>
      <c r="E229" s="208"/>
      <c r="F229" s="861"/>
      <c r="G229" s="1416"/>
      <c r="H229" s="208"/>
      <c r="I229" s="208"/>
      <c r="J229" s="208"/>
      <c r="K229" s="208"/>
      <c r="L229" s="1374"/>
    </row>
    <row r="230" spans="1:12" s="21" customFormat="1" x14ac:dyDescent="0.3">
      <c r="A230" s="1403"/>
      <c r="B230" s="20"/>
      <c r="C230" s="20"/>
      <c r="D230" s="20"/>
      <c r="E230" s="20"/>
      <c r="F230" s="656"/>
      <c r="G230" s="1403" t="s">
        <v>490</v>
      </c>
      <c r="H230" s="20"/>
      <c r="I230" s="20"/>
      <c r="J230" s="20"/>
      <c r="K230" s="20"/>
      <c r="L230" s="1373"/>
    </row>
    <row r="231" spans="1:12" s="25" customFormat="1" ht="18.75" customHeight="1" x14ac:dyDescent="0.3">
      <c r="A231" s="1403"/>
      <c r="B231" s="22" t="s">
        <v>115</v>
      </c>
      <c r="C231" s="20"/>
      <c r="D231" s="20"/>
      <c r="E231" s="20"/>
      <c r="F231" s="656"/>
      <c r="G231" s="1403"/>
      <c r="H231" s="22" t="s">
        <v>115</v>
      </c>
      <c r="I231" s="20"/>
      <c r="J231" s="20"/>
      <c r="K231" s="20"/>
      <c r="L231" s="1374"/>
    </row>
    <row r="232" spans="1:12" s="25" customFormat="1" ht="18.75" customHeight="1" x14ac:dyDescent="0.3">
      <c r="A232" s="1403"/>
      <c r="B232" s="22" t="s">
        <v>137</v>
      </c>
      <c r="C232" s="20"/>
      <c r="D232" s="20"/>
      <c r="E232" s="20"/>
      <c r="F232" s="606"/>
      <c r="G232" s="1403"/>
      <c r="H232" s="22" t="s">
        <v>138</v>
      </c>
      <c r="I232" s="20"/>
      <c r="J232" s="20"/>
      <c r="K232" s="20"/>
      <c r="L232" s="1374"/>
    </row>
    <row r="233" spans="1:12" s="25" customFormat="1" ht="18.75" customHeight="1" x14ac:dyDescent="0.3">
      <c r="A233" s="1403"/>
      <c r="B233" s="20"/>
      <c r="C233" s="20"/>
      <c r="D233" s="20"/>
      <c r="E233" s="20"/>
      <c r="F233" s="606"/>
      <c r="G233" s="1403"/>
      <c r="H233" s="20"/>
      <c r="I233" s="20"/>
      <c r="J233" s="20"/>
      <c r="K233" s="20"/>
      <c r="L233" s="1374"/>
    </row>
    <row r="234" spans="1:12" s="25" customFormat="1" ht="18.75" customHeight="1" x14ac:dyDescent="0.3">
      <c r="A234" s="1403"/>
      <c r="B234" s="20"/>
      <c r="C234" s="20"/>
      <c r="E234" s="603" t="s">
        <v>116</v>
      </c>
      <c r="F234" s="606"/>
      <c r="G234" s="1403"/>
      <c r="H234" s="20"/>
      <c r="I234" s="20"/>
      <c r="K234" s="603" t="s">
        <v>116</v>
      </c>
      <c r="L234" s="1374"/>
    </row>
    <row r="235" spans="1:12" s="25" customFormat="1" ht="18.75" customHeight="1" x14ac:dyDescent="0.3">
      <c r="A235" s="1403"/>
      <c r="B235" s="20"/>
      <c r="C235" s="20"/>
      <c r="E235" s="603" t="s">
        <v>134</v>
      </c>
      <c r="F235" s="606"/>
      <c r="G235" s="1403"/>
      <c r="H235" s="20"/>
      <c r="I235" s="20"/>
      <c r="K235" s="603" t="s">
        <v>134</v>
      </c>
      <c r="L235" s="1374"/>
    </row>
    <row r="236" spans="1:12" s="25" customFormat="1" ht="18.75" customHeight="1" x14ac:dyDescent="0.3">
      <c r="A236" s="1403"/>
      <c r="B236" s="20"/>
      <c r="C236" s="20"/>
      <c r="E236" s="603" t="s">
        <v>117</v>
      </c>
      <c r="F236" s="606"/>
      <c r="G236" s="1403"/>
      <c r="H236" s="20"/>
      <c r="I236" s="20"/>
      <c r="K236" s="603" t="s">
        <v>117</v>
      </c>
      <c r="L236" s="1374"/>
    </row>
    <row r="237" spans="1:12" s="25" customFormat="1" ht="18.75" customHeight="1" x14ac:dyDescent="0.3">
      <c r="A237" s="1403"/>
      <c r="B237" s="20"/>
      <c r="C237" s="20"/>
      <c r="E237" s="603" t="s">
        <v>417</v>
      </c>
      <c r="F237" s="606"/>
      <c r="G237" s="1403"/>
      <c r="H237" s="20"/>
      <c r="I237" s="20"/>
      <c r="K237" s="603" t="s">
        <v>417</v>
      </c>
      <c r="L237" s="1374"/>
    </row>
    <row r="238" spans="1:12" s="25" customFormat="1" ht="18.75" customHeight="1" x14ac:dyDescent="0.3">
      <c r="A238" s="1403"/>
      <c r="B238" s="20"/>
      <c r="C238" s="20"/>
      <c r="D238" s="20"/>
      <c r="E238" s="20"/>
      <c r="F238" s="656"/>
      <c r="G238" s="1403"/>
      <c r="H238" s="20"/>
      <c r="I238" s="20"/>
      <c r="J238" s="20"/>
      <c r="K238" s="20"/>
      <c r="L238" s="1374"/>
    </row>
    <row r="239" spans="1:12" s="25" customFormat="1" ht="18.75" customHeight="1" x14ac:dyDescent="0.3">
      <c r="A239" s="1403"/>
      <c r="B239" s="20"/>
      <c r="C239" s="20"/>
      <c r="D239" s="20"/>
      <c r="E239" s="20"/>
      <c r="F239" s="656"/>
      <c r="G239" s="1403"/>
      <c r="H239" s="20"/>
      <c r="I239" s="20"/>
      <c r="J239" s="20"/>
      <c r="K239" s="20"/>
      <c r="L239" s="1374"/>
    </row>
    <row r="240" spans="1:12" s="25" customFormat="1" ht="18.75" customHeight="1" x14ac:dyDescent="0.3">
      <c r="A240" s="1403"/>
      <c r="B240" s="20"/>
      <c r="C240" s="20"/>
      <c r="D240" s="20"/>
      <c r="E240" s="20"/>
      <c r="F240" s="656"/>
      <c r="G240" s="1403"/>
      <c r="H240" s="20"/>
      <c r="I240" s="20"/>
      <c r="J240" s="20"/>
      <c r="K240" s="20"/>
      <c r="L240" s="1374"/>
    </row>
    <row r="241" spans="1:12" s="25" customFormat="1" ht="18.75" customHeight="1" x14ac:dyDescent="0.3">
      <c r="A241" s="1403"/>
      <c r="B241" s="1612" t="s">
        <v>119</v>
      </c>
      <c r="C241" s="1612"/>
      <c r="D241" s="1612"/>
      <c r="E241" s="26"/>
      <c r="F241" s="606"/>
      <c r="G241" s="1403"/>
      <c r="H241" s="1612" t="s">
        <v>119</v>
      </c>
      <c r="I241" s="1612"/>
      <c r="J241" s="1612"/>
      <c r="K241" s="26"/>
      <c r="L241" s="1374"/>
    </row>
    <row r="242" spans="1:12" s="25" customFormat="1" ht="18.75" customHeight="1" x14ac:dyDescent="0.3">
      <c r="A242" s="1403"/>
      <c r="B242" s="1610">
        <v>45639</v>
      </c>
      <c r="C242" s="1610"/>
      <c r="D242" s="1610"/>
      <c r="E242" s="27"/>
      <c r="F242" s="606"/>
      <c r="G242" s="1403"/>
      <c r="H242" s="1610">
        <f>B242</f>
        <v>45639</v>
      </c>
      <c r="I242" s="1610"/>
      <c r="J242" s="1610"/>
      <c r="K242" s="27"/>
      <c r="L242" s="1374"/>
    </row>
    <row r="243" spans="1:12" s="25" customFormat="1" ht="18.75" customHeight="1" x14ac:dyDescent="0.3">
      <c r="A243" s="1403"/>
      <c r="B243" s="20"/>
      <c r="C243" s="20"/>
      <c r="D243" s="20"/>
      <c r="E243" s="27"/>
      <c r="F243" s="606"/>
      <c r="G243" s="1403"/>
      <c r="H243" s="20"/>
      <c r="I243" s="20"/>
      <c r="J243" s="20"/>
      <c r="K243" s="27"/>
      <c r="L243" s="1374"/>
    </row>
    <row r="244" spans="1:12" s="25" customFormat="1" ht="18.75" customHeight="1" x14ac:dyDescent="0.3">
      <c r="A244" s="1403"/>
      <c r="B244" s="1435"/>
      <c r="C244" s="20"/>
      <c r="D244" s="20"/>
      <c r="E244" s="27"/>
      <c r="F244" s="606"/>
      <c r="G244" s="1403"/>
      <c r="H244" s="1435"/>
      <c r="I244" s="20"/>
      <c r="J244" s="20"/>
      <c r="K244" s="27"/>
      <c r="L244" s="1374"/>
    </row>
    <row r="245" spans="1:12" s="25" customFormat="1" ht="18.75" customHeight="1" x14ac:dyDescent="0.3">
      <c r="A245" s="28" t="s">
        <v>120</v>
      </c>
      <c r="B245" s="29" t="s">
        <v>121</v>
      </c>
      <c r="C245" s="1611" t="s">
        <v>122</v>
      </c>
      <c r="D245" s="1611"/>
      <c r="E245" s="1611"/>
      <c r="F245" s="606"/>
      <c r="G245" s="28" t="s">
        <v>120</v>
      </c>
      <c r="H245" s="29" t="s">
        <v>121</v>
      </c>
      <c r="I245" s="1611" t="s">
        <v>123</v>
      </c>
      <c r="J245" s="1611"/>
      <c r="K245" s="1611"/>
      <c r="L245" s="1374"/>
    </row>
    <row r="246" spans="1:12" s="25" customFormat="1" ht="18.75" customHeight="1" x14ac:dyDescent="0.3">
      <c r="A246" s="28" t="s">
        <v>124</v>
      </c>
      <c r="B246" s="28" t="s">
        <v>265</v>
      </c>
      <c r="C246" s="29" t="s">
        <v>125</v>
      </c>
      <c r="D246" s="1436" t="s">
        <v>126</v>
      </c>
      <c r="E246" s="1436" t="s">
        <v>127</v>
      </c>
      <c r="F246" s="606"/>
      <c r="G246" s="28" t="s">
        <v>124</v>
      </c>
      <c r="H246" s="28" t="s">
        <v>265</v>
      </c>
      <c r="I246" s="29" t="s">
        <v>125</v>
      </c>
      <c r="J246" s="1436" t="s">
        <v>126</v>
      </c>
      <c r="K246" s="1436" t="s">
        <v>127</v>
      </c>
      <c r="L246" s="1374"/>
    </row>
    <row r="247" spans="1:12" s="50" customFormat="1" ht="18.75" customHeight="1" x14ac:dyDescent="0.3">
      <c r="A247" s="5">
        <v>1</v>
      </c>
      <c r="B247" s="6" t="s">
        <v>241</v>
      </c>
      <c r="C247" s="2" t="s">
        <v>495</v>
      </c>
      <c r="D247" s="3">
        <v>128</v>
      </c>
      <c r="E247" s="3">
        <v>262.82</v>
      </c>
      <c r="F247" s="606"/>
      <c r="G247" s="5">
        <v>1</v>
      </c>
      <c r="H247" s="6" t="s">
        <v>241</v>
      </c>
      <c r="I247" s="2" t="s">
        <v>35</v>
      </c>
      <c r="J247" s="3">
        <v>150</v>
      </c>
      <c r="K247" s="3">
        <v>282.82</v>
      </c>
      <c r="L247" s="1379">
        <v>45398</v>
      </c>
    </row>
    <row r="248" spans="1:12" s="25" customFormat="1" x14ac:dyDescent="0.3">
      <c r="A248" s="5">
        <v>2</v>
      </c>
      <c r="B248" s="6" t="s">
        <v>39</v>
      </c>
      <c r="C248" s="2" t="s">
        <v>2</v>
      </c>
      <c r="D248" s="3">
        <v>30</v>
      </c>
      <c r="E248" s="3">
        <v>173.2</v>
      </c>
      <c r="F248" s="605"/>
      <c r="G248" s="5">
        <v>2</v>
      </c>
      <c r="H248" s="6" t="s">
        <v>39</v>
      </c>
      <c r="I248" s="2" t="s">
        <v>2</v>
      </c>
      <c r="J248" s="3">
        <v>30</v>
      </c>
      <c r="K248" s="3">
        <v>173.2</v>
      </c>
      <c r="L248" s="1374"/>
    </row>
    <row r="249" spans="1:12" s="25" customFormat="1" x14ac:dyDescent="0.3">
      <c r="A249" s="5">
        <v>3</v>
      </c>
      <c r="B249" s="6" t="s">
        <v>107</v>
      </c>
      <c r="C249" s="2" t="s">
        <v>14</v>
      </c>
      <c r="D249" s="3">
        <v>3.4</v>
      </c>
      <c r="E249" s="3">
        <v>93.2</v>
      </c>
      <c r="F249" s="606"/>
      <c r="G249" s="5">
        <v>3</v>
      </c>
      <c r="H249" s="6" t="s">
        <v>107</v>
      </c>
      <c r="I249" s="2" t="s">
        <v>14</v>
      </c>
      <c r="J249" s="3">
        <v>3.4</v>
      </c>
      <c r="K249" s="3">
        <v>93.2</v>
      </c>
      <c r="L249" s="1374"/>
    </row>
    <row r="250" spans="1:12" s="25" customFormat="1" x14ac:dyDescent="0.3">
      <c r="A250" s="5">
        <v>4</v>
      </c>
      <c r="B250" s="6" t="s">
        <v>133</v>
      </c>
      <c r="C250" s="2" t="s">
        <v>5</v>
      </c>
      <c r="D250" s="3">
        <v>50</v>
      </c>
      <c r="E250" s="3">
        <v>124.6</v>
      </c>
      <c r="F250" s="605"/>
      <c r="G250" s="5">
        <v>4</v>
      </c>
      <c r="H250" s="6" t="s">
        <v>133</v>
      </c>
      <c r="I250" s="2" t="s">
        <v>5</v>
      </c>
      <c r="J250" s="3">
        <v>30</v>
      </c>
      <c r="K250" s="3">
        <v>124.6</v>
      </c>
      <c r="L250" s="788"/>
    </row>
    <row r="251" spans="1:12" s="25" customFormat="1" x14ac:dyDescent="0.3">
      <c r="A251" s="5"/>
      <c r="B251" s="6"/>
      <c r="C251" s="2"/>
      <c r="D251" s="3"/>
      <c r="E251" s="3"/>
      <c r="F251" s="656"/>
      <c r="G251" s="5"/>
      <c r="H251" s="6"/>
      <c r="I251" s="2"/>
      <c r="J251" s="3"/>
      <c r="K251" s="3"/>
      <c r="L251" s="1374"/>
    </row>
    <row r="252" spans="1:12" s="25" customFormat="1" ht="19.5" customHeight="1" x14ac:dyDescent="0.3">
      <c r="A252" s="1436"/>
      <c r="B252" s="6"/>
      <c r="C252" s="2"/>
      <c r="D252" s="3"/>
      <c r="E252" s="3"/>
      <c r="F252" s="605"/>
      <c r="G252" s="1436"/>
      <c r="H252" s="6"/>
      <c r="I252" s="2"/>
      <c r="J252" s="3"/>
      <c r="K252" s="3"/>
      <c r="L252" s="1374"/>
    </row>
    <row r="253" spans="1:12" s="25" customFormat="1" x14ac:dyDescent="0.3">
      <c r="A253" s="5"/>
      <c r="B253" s="6"/>
      <c r="C253" s="2"/>
      <c r="D253" s="3"/>
      <c r="E253" s="3"/>
      <c r="F253" s="656"/>
      <c r="G253" s="5"/>
      <c r="H253" s="6"/>
      <c r="I253" s="2"/>
      <c r="J253" s="3"/>
      <c r="K253" s="3"/>
      <c r="L253" s="1374"/>
    </row>
    <row r="254" spans="1:12" s="25" customFormat="1" x14ac:dyDescent="0.3">
      <c r="A254" s="5"/>
      <c r="B254" s="6"/>
      <c r="C254" s="2" t="s">
        <v>128</v>
      </c>
      <c r="D254" s="3">
        <f>SUM(D247:D252)</f>
        <v>211.4</v>
      </c>
      <c r="E254" s="3">
        <f>SUM(E247:E252)</f>
        <v>653.82000000000005</v>
      </c>
      <c r="F254" s="658">
        <v>587.5</v>
      </c>
      <c r="G254" s="5"/>
      <c r="H254" s="6"/>
      <c r="I254" s="2" t="s">
        <v>128</v>
      </c>
      <c r="J254" s="3">
        <f>SUM(J247:J252)</f>
        <v>213.4</v>
      </c>
      <c r="K254" s="3">
        <f>SUM(K247:K252)</f>
        <v>673.82</v>
      </c>
      <c r="L254" s="1374"/>
    </row>
    <row r="255" spans="1:12" s="25" customFormat="1" x14ac:dyDescent="0.3">
      <c r="A255" s="5"/>
      <c r="B255" s="6"/>
      <c r="C255" s="2"/>
      <c r="D255" s="3"/>
      <c r="E255" s="3"/>
      <c r="F255" s="658"/>
      <c r="G255" s="5"/>
      <c r="H255" s="6"/>
      <c r="I255" s="2"/>
      <c r="J255" s="3"/>
      <c r="K255" s="3"/>
      <c r="L255" s="1374"/>
    </row>
    <row r="256" spans="1:12" s="25" customFormat="1" x14ac:dyDescent="0.3">
      <c r="A256" s="5"/>
      <c r="B256" s="6"/>
      <c r="C256" s="2"/>
      <c r="D256" s="3"/>
      <c r="E256" s="3"/>
      <c r="F256" s="656"/>
      <c r="G256" s="5"/>
      <c r="H256" s="6"/>
      <c r="I256" s="2"/>
      <c r="J256" s="3"/>
      <c r="K256" s="3"/>
      <c r="L256" s="1374"/>
    </row>
    <row r="257" spans="1:12" s="25" customFormat="1" x14ac:dyDescent="0.3">
      <c r="A257" s="28" t="s">
        <v>124</v>
      </c>
      <c r="B257" s="3" t="s">
        <v>259</v>
      </c>
      <c r="C257" s="2" t="s">
        <v>125</v>
      </c>
      <c r="D257" s="3" t="s">
        <v>126</v>
      </c>
      <c r="E257" s="3" t="s">
        <v>127</v>
      </c>
      <c r="F257" s="656"/>
      <c r="G257" s="28" t="s">
        <v>124</v>
      </c>
      <c r="H257" s="3" t="s">
        <v>247</v>
      </c>
      <c r="I257" s="2" t="s">
        <v>125</v>
      </c>
      <c r="J257" s="3" t="s">
        <v>126</v>
      </c>
      <c r="K257" s="3" t="s">
        <v>127</v>
      </c>
      <c r="L257" s="1374"/>
    </row>
    <row r="258" spans="1:12" s="8" customFormat="1" x14ac:dyDescent="0.3">
      <c r="A258" s="5">
        <v>1</v>
      </c>
      <c r="B258" s="6" t="s">
        <v>100</v>
      </c>
      <c r="C258" s="2" t="s">
        <v>9</v>
      </c>
      <c r="D258" s="3">
        <v>70</v>
      </c>
      <c r="E258" s="3">
        <v>287.25</v>
      </c>
      <c r="F258" s="605"/>
      <c r="G258" s="5">
        <v>1</v>
      </c>
      <c r="H258" s="6" t="s">
        <v>100</v>
      </c>
      <c r="I258" s="2" t="s">
        <v>9</v>
      </c>
      <c r="J258" s="3">
        <v>70</v>
      </c>
      <c r="K258" s="3">
        <v>287.25</v>
      </c>
      <c r="L258" s="1379"/>
    </row>
    <row r="259" spans="1:12" s="25" customFormat="1" ht="19.5" customHeight="1" x14ac:dyDescent="0.3">
      <c r="A259" s="5">
        <v>2</v>
      </c>
      <c r="B259" s="6" t="s">
        <v>470</v>
      </c>
      <c r="C259" s="2" t="s">
        <v>4</v>
      </c>
      <c r="D259" s="3">
        <v>65</v>
      </c>
      <c r="E259" s="3">
        <v>180.8</v>
      </c>
      <c r="F259" s="490"/>
      <c r="G259" s="5">
        <v>2</v>
      </c>
      <c r="H259" s="6" t="s">
        <v>470</v>
      </c>
      <c r="I259" s="2" t="s">
        <v>73</v>
      </c>
      <c r="J259" s="3">
        <v>80</v>
      </c>
      <c r="K259" s="3">
        <v>226</v>
      </c>
      <c r="L259" s="1374">
        <v>45603</v>
      </c>
    </row>
    <row r="260" spans="1:12" s="50" customFormat="1" x14ac:dyDescent="0.3">
      <c r="A260" s="5">
        <v>3</v>
      </c>
      <c r="B260" s="6" t="s">
        <v>61</v>
      </c>
      <c r="C260" s="2" t="s">
        <v>17</v>
      </c>
      <c r="D260" s="3">
        <v>30</v>
      </c>
      <c r="E260" s="3">
        <v>228.14999999999998</v>
      </c>
      <c r="F260" s="605"/>
      <c r="G260" s="5">
        <v>3</v>
      </c>
      <c r="H260" s="6" t="s">
        <v>61</v>
      </c>
      <c r="I260" s="2" t="s">
        <v>44</v>
      </c>
      <c r="J260" s="3">
        <v>35</v>
      </c>
      <c r="K260" s="3">
        <v>273.77999999999997</v>
      </c>
      <c r="L260" s="1377"/>
    </row>
    <row r="261" spans="1:12" s="25" customFormat="1" ht="19.5" customHeight="1" x14ac:dyDescent="0.3">
      <c r="A261" s="5">
        <v>4</v>
      </c>
      <c r="B261" s="6" t="s">
        <v>346</v>
      </c>
      <c r="C261" s="2" t="s">
        <v>14</v>
      </c>
      <c r="D261" s="3">
        <v>32</v>
      </c>
      <c r="E261" s="3">
        <v>6</v>
      </c>
      <c r="F261" s="677">
        <f>0.031*800</f>
        <v>24.8</v>
      </c>
      <c r="G261" s="5">
        <v>4</v>
      </c>
      <c r="H261" s="6" t="s">
        <v>346</v>
      </c>
      <c r="I261" s="2" t="s">
        <v>14</v>
      </c>
      <c r="J261" s="3">
        <v>32</v>
      </c>
      <c r="K261" s="3">
        <v>6</v>
      </c>
      <c r="L261" s="788"/>
    </row>
    <row r="262" spans="1:12" s="25" customFormat="1" ht="19.5" customHeight="1" x14ac:dyDescent="0.3">
      <c r="A262" s="5">
        <v>5</v>
      </c>
      <c r="B262" s="6" t="s">
        <v>144</v>
      </c>
      <c r="C262" s="2" t="s">
        <v>2</v>
      </c>
      <c r="D262" s="3">
        <v>18</v>
      </c>
      <c r="E262" s="3">
        <v>88</v>
      </c>
      <c r="F262" s="656"/>
      <c r="G262" s="5">
        <v>5</v>
      </c>
      <c r="H262" s="6" t="s">
        <v>144</v>
      </c>
      <c r="I262" s="2" t="s">
        <v>2</v>
      </c>
      <c r="J262" s="3">
        <v>18</v>
      </c>
      <c r="K262" s="3">
        <v>88</v>
      </c>
      <c r="L262" s="1374"/>
    </row>
    <row r="263" spans="1:12" s="50" customFormat="1" x14ac:dyDescent="0.3">
      <c r="A263" s="5">
        <v>6</v>
      </c>
      <c r="B263" s="6" t="s">
        <v>107</v>
      </c>
      <c r="C263" s="2" t="s">
        <v>14</v>
      </c>
      <c r="D263" s="3">
        <v>3.4</v>
      </c>
      <c r="E263" s="3">
        <v>93.2</v>
      </c>
      <c r="F263" s="605"/>
      <c r="G263" s="5">
        <v>6</v>
      </c>
      <c r="H263" s="6" t="s">
        <v>107</v>
      </c>
      <c r="I263" s="2" t="s">
        <v>14</v>
      </c>
      <c r="J263" s="3">
        <v>3.4</v>
      </c>
      <c r="K263" s="3">
        <v>93.2</v>
      </c>
      <c r="L263" s="1379"/>
    </row>
    <row r="264" spans="1:12" s="25" customFormat="1" ht="19.5" customHeight="1" x14ac:dyDescent="0.3">
      <c r="A264" s="5">
        <v>7</v>
      </c>
      <c r="B264" s="6" t="s">
        <v>108</v>
      </c>
      <c r="C264" s="2" t="s">
        <v>65</v>
      </c>
      <c r="D264" s="3">
        <v>1.2</v>
      </c>
      <c r="E264" s="3">
        <v>21.5</v>
      </c>
      <c r="F264" s="656"/>
      <c r="G264" s="5">
        <v>7</v>
      </c>
      <c r="H264" s="6" t="s">
        <v>108</v>
      </c>
      <c r="I264" s="2" t="s">
        <v>65</v>
      </c>
      <c r="J264" s="3">
        <v>1.2</v>
      </c>
      <c r="K264" s="3">
        <v>21.5</v>
      </c>
      <c r="L264" s="1374"/>
    </row>
    <row r="265" spans="1:12" s="25" customFormat="1" x14ac:dyDescent="0.3">
      <c r="A265" s="1436"/>
      <c r="B265" s="6"/>
      <c r="C265" s="2"/>
      <c r="D265" s="3"/>
      <c r="E265" s="3"/>
      <c r="F265" s="656"/>
      <c r="G265" s="1436"/>
      <c r="H265" s="6"/>
      <c r="I265" s="2"/>
      <c r="J265" s="3"/>
      <c r="K265" s="3"/>
      <c r="L265" s="1374"/>
    </row>
    <row r="266" spans="1:12" s="50" customFormat="1" x14ac:dyDescent="0.3">
      <c r="A266" s="5"/>
      <c r="B266" s="6"/>
      <c r="C266" s="2"/>
      <c r="D266" s="3"/>
      <c r="E266" s="3"/>
      <c r="F266" s="657"/>
      <c r="G266" s="5"/>
      <c r="H266" s="6"/>
      <c r="I266" s="2"/>
      <c r="J266" s="3"/>
      <c r="K266" s="3"/>
      <c r="L266" s="1377"/>
    </row>
    <row r="267" spans="1:12" s="25" customFormat="1" x14ac:dyDescent="0.3">
      <c r="A267" s="1436"/>
      <c r="B267" s="6"/>
      <c r="C267" s="2" t="s">
        <v>128</v>
      </c>
      <c r="D267" s="3">
        <f>SUM(D258:D266)</f>
        <v>219.6</v>
      </c>
      <c r="E267" s="3">
        <f>SUM(E258:E266)</f>
        <v>904.90000000000009</v>
      </c>
      <c r="F267" s="658">
        <v>822.5</v>
      </c>
      <c r="G267" s="1436"/>
      <c r="H267" s="6"/>
      <c r="I267" s="2" t="s">
        <v>128</v>
      </c>
      <c r="J267" s="3">
        <f>SUM(J258:J266)</f>
        <v>239.6</v>
      </c>
      <c r="K267" s="3">
        <f>SUM(K258:K266)</f>
        <v>995.73</v>
      </c>
      <c r="L267" s="1374"/>
    </row>
    <row r="268" spans="1:12" s="25" customFormat="1" x14ac:dyDescent="0.3">
      <c r="A268" s="5"/>
      <c r="B268" s="6"/>
      <c r="C268" s="2"/>
      <c r="D268" s="3"/>
      <c r="E268" s="3"/>
      <c r="F268" s="678">
        <f>F267-E267</f>
        <v>-82.400000000000091</v>
      </c>
      <c r="G268" s="5"/>
      <c r="H268" s="6"/>
      <c r="I268" s="2"/>
      <c r="J268" s="3"/>
      <c r="K268" s="3"/>
      <c r="L268" s="1374"/>
    </row>
    <row r="269" spans="1:12" s="25" customFormat="1" x14ac:dyDescent="0.3">
      <c r="A269" s="5"/>
      <c r="B269" s="6"/>
      <c r="C269" s="2"/>
      <c r="D269" s="3"/>
      <c r="E269" s="3"/>
      <c r="F269" s="656"/>
      <c r="G269" s="5"/>
      <c r="H269" s="6"/>
      <c r="I269" s="2"/>
      <c r="J269" s="3"/>
      <c r="K269" s="3"/>
      <c r="L269" s="1374"/>
    </row>
    <row r="270" spans="1:12" s="25" customFormat="1" x14ac:dyDescent="0.3">
      <c r="A270" s="1436"/>
      <c r="B270" s="6"/>
      <c r="C270" s="2" t="s">
        <v>136</v>
      </c>
      <c r="D270" s="3">
        <f>+D267+D254</f>
        <v>431</v>
      </c>
      <c r="E270" s="3">
        <f>+E267+E254</f>
        <v>1558.7200000000003</v>
      </c>
      <c r="F270" s="659"/>
      <c r="G270" s="3"/>
      <c r="H270" s="3"/>
      <c r="I270" s="3" t="s">
        <v>136</v>
      </c>
      <c r="J270" s="3">
        <f>+J267+J254</f>
        <v>453</v>
      </c>
      <c r="K270" s="3">
        <f>+K267+K254</f>
        <v>1669.5500000000002</v>
      </c>
      <c r="L270" s="1374"/>
    </row>
    <row r="271" spans="1:12" s="25" customFormat="1" x14ac:dyDescent="0.3">
      <c r="A271" s="1405"/>
      <c r="B271" s="36"/>
      <c r="C271" s="462"/>
      <c r="D271" s="463"/>
      <c r="E271" s="463"/>
      <c r="F271" s="659"/>
      <c r="G271" s="1410"/>
      <c r="H271" s="463"/>
      <c r="I271" s="463"/>
      <c r="J271" s="463"/>
      <c r="K271" s="463"/>
      <c r="L271" s="1374"/>
    </row>
    <row r="272" spans="1:12" s="25" customFormat="1" x14ac:dyDescent="0.3">
      <c r="A272" s="1405"/>
      <c r="B272" s="461"/>
      <c r="C272" s="461"/>
      <c r="D272" s="461"/>
      <c r="E272" s="660"/>
      <c r="F272" s="660"/>
      <c r="G272" s="1413"/>
      <c r="H272" s="660"/>
      <c r="I272" s="463"/>
      <c r="J272" s="463"/>
      <c r="K272" s="463"/>
      <c r="L272" s="1374"/>
    </row>
    <row r="273" spans="1:12" s="25" customFormat="1" x14ac:dyDescent="0.3">
      <c r="A273" s="1405"/>
      <c r="B273" s="36"/>
      <c r="C273" s="462"/>
      <c r="D273" s="463"/>
      <c r="E273" s="463"/>
      <c r="F273" s="659"/>
      <c r="G273" s="1413"/>
      <c r="H273" s="463"/>
      <c r="I273" s="463"/>
      <c r="J273" s="463"/>
      <c r="K273" s="463"/>
      <c r="L273" s="1374"/>
    </row>
    <row r="274" spans="1:12" s="25" customFormat="1" ht="18.75" customHeight="1" x14ac:dyDescent="0.3">
      <c r="A274" s="1403"/>
      <c r="B274" s="37" t="s">
        <v>130</v>
      </c>
      <c r="D274" s="94" t="s">
        <v>131</v>
      </c>
      <c r="E274" s="20"/>
      <c r="F274" s="606"/>
      <c r="G274" s="1403"/>
      <c r="H274" s="37" t="s">
        <v>130</v>
      </c>
      <c r="J274" s="94" t="s">
        <v>131</v>
      </c>
      <c r="K274" s="20"/>
      <c r="L274" s="1374"/>
    </row>
    <row r="275" spans="1:12" s="25" customFormat="1" ht="51.75" customHeight="1" x14ac:dyDescent="0.3">
      <c r="A275" s="1403"/>
      <c r="B275" s="38" t="s">
        <v>132</v>
      </c>
      <c r="D275" s="38" t="s">
        <v>140</v>
      </c>
      <c r="E275" s="39"/>
      <c r="F275" s="606"/>
      <c r="G275" s="1403"/>
      <c r="H275" s="38" t="s">
        <v>139</v>
      </c>
      <c r="J275" s="38" t="s">
        <v>140</v>
      </c>
      <c r="K275" s="39"/>
      <c r="L275" s="1374"/>
    </row>
    <row r="276" spans="1:12" s="25" customFormat="1" ht="23.25" customHeight="1" x14ac:dyDescent="0.3">
      <c r="A276" s="1403"/>
      <c r="B276" s="38"/>
      <c r="D276" s="38"/>
      <c r="E276" s="39"/>
      <c r="F276" s="606"/>
      <c r="G276" s="1403"/>
      <c r="H276" s="38"/>
      <c r="J276" s="38"/>
      <c r="K276" s="39"/>
      <c r="L276" s="1374"/>
    </row>
    <row r="277" spans="1:12" s="25" customFormat="1" ht="18.75" customHeight="1" x14ac:dyDescent="0.3">
      <c r="A277" s="1416"/>
      <c r="B277" s="208"/>
      <c r="C277" s="208"/>
      <c r="D277" s="208"/>
      <c r="E277" s="208"/>
      <c r="F277" s="861"/>
      <c r="G277" s="1416"/>
      <c r="H277" s="208"/>
      <c r="I277" s="208"/>
      <c r="J277" s="208"/>
      <c r="K277" s="208"/>
      <c r="L277" s="1374"/>
    </row>
    <row r="278" spans="1:12" s="21" customFormat="1" x14ac:dyDescent="0.3">
      <c r="A278" s="1403"/>
      <c r="B278" s="20"/>
      <c r="C278" s="20"/>
      <c r="D278" s="20"/>
      <c r="E278" s="20"/>
      <c r="F278" s="656"/>
      <c r="G278" s="1403"/>
      <c r="H278" s="20"/>
      <c r="I278" s="20"/>
      <c r="J278" s="20"/>
      <c r="K278" s="20"/>
      <c r="L278" s="1373"/>
    </row>
    <row r="279" spans="1:12" s="25" customFormat="1" ht="18.75" customHeight="1" x14ac:dyDescent="0.3">
      <c r="A279" s="1403"/>
      <c r="B279" s="22" t="s">
        <v>115</v>
      </c>
      <c r="C279" s="20"/>
      <c r="D279" s="20"/>
      <c r="E279" s="20"/>
      <c r="F279" s="656"/>
      <c r="G279" s="1403"/>
      <c r="H279" s="22" t="s">
        <v>115</v>
      </c>
      <c r="I279" s="20"/>
      <c r="J279" s="20"/>
      <c r="K279" s="20"/>
      <c r="L279" s="1374"/>
    </row>
    <row r="280" spans="1:12" s="25" customFormat="1" ht="18.75" customHeight="1" x14ac:dyDescent="0.3">
      <c r="A280" s="1403"/>
      <c r="B280" s="22" t="s">
        <v>137</v>
      </c>
      <c r="C280" s="20"/>
      <c r="D280" s="20"/>
      <c r="E280" s="20"/>
      <c r="F280" s="606"/>
      <c r="G280" s="1403"/>
      <c r="H280" s="22" t="s">
        <v>138</v>
      </c>
      <c r="I280" s="20"/>
      <c r="J280" s="20"/>
      <c r="K280" s="20"/>
      <c r="L280" s="1374"/>
    </row>
    <row r="281" spans="1:12" s="25" customFormat="1" ht="18.75" customHeight="1" x14ac:dyDescent="0.3">
      <c r="A281" s="1403"/>
      <c r="B281" s="20"/>
      <c r="C281" s="20"/>
      <c r="D281" s="20"/>
      <c r="E281" s="20"/>
      <c r="F281" s="606"/>
      <c r="G281" s="1403"/>
      <c r="H281" s="20"/>
      <c r="I281" s="20"/>
      <c r="J281" s="20"/>
      <c r="K281" s="20"/>
      <c r="L281" s="1374"/>
    </row>
    <row r="282" spans="1:12" s="25" customFormat="1" ht="18.75" customHeight="1" x14ac:dyDescent="0.3">
      <c r="A282" s="1403"/>
      <c r="B282" s="20"/>
      <c r="C282" s="20"/>
      <c r="E282" s="603" t="s">
        <v>116</v>
      </c>
      <c r="F282" s="606"/>
      <c r="G282" s="1403"/>
      <c r="H282" s="20"/>
      <c r="I282" s="20"/>
      <c r="K282" s="603" t="s">
        <v>116</v>
      </c>
      <c r="L282" s="1374"/>
    </row>
    <row r="283" spans="1:12" s="25" customFormat="1" ht="18.75" customHeight="1" x14ac:dyDescent="0.3">
      <c r="A283" s="1403"/>
      <c r="B283" s="20"/>
      <c r="C283" s="20"/>
      <c r="E283" s="603" t="s">
        <v>134</v>
      </c>
      <c r="F283" s="606"/>
      <c r="G283" s="1403"/>
      <c r="H283" s="20"/>
      <c r="I283" s="20"/>
      <c r="K283" s="603" t="s">
        <v>134</v>
      </c>
      <c r="L283" s="1374"/>
    </row>
    <row r="284" spans="1:12" s="25" customFormat="1" ht="18.75" customHeight="1" x14ac:dyDescent="0.3">
      <c r="A284" s="1403"/>
      <c r="B284" s="20"/>
      <c r="C284" s="20"/>
      <c r="E284" s="603" t="s">
        <v>117</v>
      </c>
      <c r="F284" s="606"/>
      <c r="G284" s="1403"/>
      <c r="H284" s="20"/>
      <c r="I284" s="20"/>
      <c r="K284" s="603" t="s">
        <v>117</v>
      </c>
      <c r="L284" s="1374"/>
    </row>
    <row r="285" spans="1:12" s="25" customFormat="1" ht="18.75" customHeight="1" x14ac:dyDescent="0.3">
      <c r="A285" s="1403"/>
      <c r="B285" s="20"/>
      <c r="C285" s="20"/>
      <c r="E285" s="603" t="s">
        <v>417</v>
      </c>
      <c r="F285" s="606"/>
      <c r="G285" s="1403"/>
      <c r="H285" s="20"/>
      <c r="I285" s="20"/>
      <c r="K285" s="603" t="s">
        <v>417</v>
      </c>
      <c r="L285" s="1374"/>
    </row>
    <row r="286" spans="1:12" s="25" customFormat="1" ht="18.75" customHeight="1" x14ac:dyDescent="0.3">
      <c r="A286" s="1403"/>
      <c r="B286" s="20"/>
      <c r="C286" s="20"/>
      <c r="D286" s="20"/>
      <c r="E286" s="20"/>
      <c r="F286" s="656"/>
      <c r="G286" s="1403"/>
      <c r="H286" s="20"/>
      <c r="I286" s="20"/>
      <c r="J286" s="20"/>
      <c r="K286" s="20"/>
      <c r="L286" s="1374"/>
    </row>
    <row r="287" spans="1:12" s="25" customFormat="1" ht="18.75" customHeight="1" x14ac:dyDescent="0.3">
      <c r="A287" s="1403"/>
      <c r="B287" s="20"/>
      <c r="C287" s="20"/>
      <c r="D287" s="20"/>
      <c r="E287" s="20"/>
      <c r="F287" s="656"/>
      <c r="G287" s="1403"/>
      <c r="H287" s="20"/>
      <c r="I287" s="20"/>
      <c r="J287" s="20"/>
      <c r="K287" s="20"/>
      <c r="L287" s="1374"/>
    </row>
    <row r="288" spans="1:12" s="25" customFormat="1" ht="18.75" customHeight="1" x14ac:dyDescent="0.3">
      <c r="A288" s="1403"/>
      <c r="B288" s="20"/>
      <c r="C288" s="20"/>
      <c r="D288" s="20"/>
      <c r="E288" s="20"/>
      <c r="F288" s="656"/>
      <c r="G288" s="1403"/>
      <c r="H288" s="20"/>
      <c r="I288" s="20"/>
      <c r="J288" s="20"/>
      <c r="K288" s="20"/>
      <c r="L288" s="1374"/>
    </row>
    <row r="289" spans="1:12" s="25" customFormat="1" ht="18.75" customHeight="1" x14ac:dyDescent="0.3">
      <c r="A289" s="1403"/>
      <c r="B289" s="1612" t="s">
        <v>119</v>
      </c>
      <c r="C289" s="1612"/>
      <c r="D289" s="1612"/>
      <c r="E289" s="26"/>
      <c r="F289" s="606"/>
      <c r="G289" s="1403"/>
      <c r="H289" s="1612" t="s">
        <v>119</v>
      </c>
      <c r="I289" s="1612"/>
      <c r="J289" s="1612"/>
      <c r="K289" s="26"/>
      <c r="L289" s="1374"/>
    </row>
    <row r="290" spans="1:12" s="25" customFormat="1" ht="18.75" customHeight="1" x14ac:dyDescent="0.3">
      <c r="A290" s="1403"/>
      <c r="B290" s="1610">
        <v>45642</v>
      </c>
      <c r="C290" s="1610"/>
      <c r="D290" s="1610"/>
      <c r="E290" s="27"/>
      <c r="F290" s="606"/>
      <c r="G290" s="1403"/>
      <c r="H290" s="1610">
        <f>B290</f>
        <v>45642</v>
      </c>
      <c r="I290" s="1610"/>
      <c r="J290" s="1610"/>
      <c r="K290" s="27"/>
      <c r="L290" s="1374"/>
    </row>
    <row r="291" spans="1:12" s="25" customFormat="1" ht="18.75" customHeight="1" x14ac:dyDescent="0.3">
      <c r="A291" s="1403"/>
      <c r="B291" s="20"/>
      <c r="C291" s="20"/>
      <c r="D291" s="20"/>
      <c r="E291" s="27"/>
      <c r="F291" s="606"/>
      <c r="G291" s="1403"/>
      <c r="H291" s="20"/>
      <c r="I291" s="20"/>
      <c r="J291" s="20"/>
      <c r="K291" s="27"/>
      <c r="L291" s="1374"/>
    </row>
    <row r="292" spans="1:12" s="25" customFormat="1" ht="18.75" customHeight="1" x14ac:dyDescent="0.3">
      <c r="A292" s="1403"/>
      <c r="B292" s="1435"/>
      <c r="C292" s="20"/>
      <c r="D292" s="20"/>
      <c r="E292" s="27"/>
      <c r="F292" s="606"/>
      <c r="G292" s="1403"/>
      <c r="H292" s="1435"/>
      <c r="I292" s="20"/>
      <c r="J292" s="20"/>
      <c r="K292" s="27"/>
      <c r="L292" s="1374"/>
    </row>
    <row r="293" spans="1:12" s="25" customFormat="1" ht="18.75" customHeight="1" x14ac:dyDescent="0.3">
      <c r="A293" s="28" t="s">
        <v>120</v>
      </c>
      <c r="B293" s="29" t="s">
        <v>121</v>
      </c>
      <c r="C293" s="1611" t="s">
        <v>122</v>
      </c>
      <c r="D293" s="1611"/>
      <c r="E293" s="1611"/>
      <c r="F293" s="606"/>
      <c r="G293" s="28" t="s">
        <v>120</v>
      </c>
      <c r="H293" s="29" t="s">
        <v>121</v>
      </c>
      <c r="I293" s="1611" t="s">
        <v>123</v>
      </c>
      <c r="J293" s="1611"/>
      <c r="K293" s="1611"/>
      <c r="L293" s="1374"/>
    </row>
    <row r="294" spans="1:12" s="25" customFormat="1" ht="18.75" customHeight="1" x14ac:dyDescent="0.3">
      <c r="A294" s="28" t="s">
        <v>124</v>
      </c>
      <c r="B294" s="28" t="s">
        <v>265</v>
      </c>
      <c r="C294" s="29" t="s">
        <v>125</v>
      </c>
      <c r="D294" s="1436" t="s">
        <v>126</v>
      </c>
      <c r="E294" s="1436" t="s">
        <v>127</v>
      </c>
      <c r="F294" s="606"/>
      <c r="G294" s="28" t="s">
        <v>124</v>
      </c>
      <c r="H294" s="28" t="s">
        <v>265</v>
      </c>
      <c r="I294" s="29" t="s">
        <v>125</v>
      </c>
      <c r="J294" s="1436" t="s">
        <v>126</v>
      </c>
      <c r="K294" s="1436" t="s">
        <v>127</v>
      </c>
      <c r="L294" s="1374"/>
    </row>
    <row r="295" spans="1:12" s="50" customFormat="1" ht="18.75" customHeight="1" x14ac:dyDescent="0.3">
      <c r="A295" s="5">
        <v>1</v>
      </c>
      <c r="B295" s="6" t="s">
        <v>47</v>
      </c>
      <c r="C295" s="2" t="s">
        <v>46</v>
      </c>
      <c r="D295" s="3">
        <v>40</v>
      </c>
      <c r="E295" s="3">
        <v>206.2</v>
      </c>
      <c r="F295" s="606"/>
      <c r="G295" s="5">
        <v>1</v>
      </c>
      <c r="H295" s="6" t="s">
        <v>47</v>
      </c>
      <c r="I295" s="2" t="s">
        <v>46</v>
      </c>
      <c r="J295" s="3">
        <v>40</v>
      </c>
      <c r="K295" s="3">
        <v>206.2</v>
      </c>
      <c r="L295" s="1379"/>
    </row>
    <row r="296" spans="1:12" s="50" customFormat="1" x14ac:dyDescent="0.3">
      <c r="A296" s="5">
        <v>2</v>
      </c>
      <c r="B296" s="6" t="s">
        <v>64</v>
      </c>
      <c r="C296" s="2" t="s">
        <v>65</v>
      </c>
      <c r="D296" s="3">
        <v>14</v>
      </c>
      <c r="E296" s="3">
        <v>75</v>
      </c>
      <c r="F296" s="606"/>
      <c r="G296" s="5">
        <v>2</v>
      </c>
      <c r="H296" s="6" t="s">
        <v>64</v>
      </c>
      <c r="I296" s="2" t="s">
        <v>65</v>
      </c>
      <c r="J296" s="3">
        <v>14</v>
      </c>
      <c r="K296" s="3">
        <v>75</v>
      </c>
      <c r="L296" s="1379"/>
    </row>
    <row r="297" spans="1:12" s="25" customFormat="1" x14ac:dyDescent="0.3">
      <c r="A297" s="5">
        <v>3</v>
      </c>
      <c r="B297" s="6" t="s">
        <v>114</v>
      </c>
      <c r="C297" s="2" t="s">
        <v>2</v>
      </c>
      <c r="D297" s="3">
        <v>6</v>
      </c>
      <c r="E297" s="3">
        <v>28</v>
      </c>
      <c r="F297" s="606"/>
      <c r="G297" s="5">
        <v>3</v>
      </c>
      <c r="H297" s="6" t="s">
        <v>114</v>
      </c>
      <c r="I297" s="2" t="s">
        <v>2</v>
      </c>
      <c r="J297" s="3">
        <v>6</v>
      </c>
      <c r="K297" s="3">
        <v>28</v>
      </c>
      <c r="L297" s="1374"/>
    </row>
    <row r="298" spans="1:12" s="8" customFormat="1" ht="18.75" customHeight="1" x14ac:dyDescent="0.3">
      <c r="A298" s="5">
        <v>4</v>
      </c>
      <c r="B298" s="6" t="s">
        <v>107</v>
      </c>
      <c r="C298" s="2" t="s">
        <v>14</v>
      </c>
      <c r="D298" s="3">
        <v>3.4</v>
      </c>
      <c r="E298" s="3">
        <v>93.2</v>
      </c>
      <c r="F298" s="605"/>
      <c r="G298" s="5">
        <v>4</v>
      </c>
      <c r="H298" s="6" t="s">
        <v>107</v>
      </c>
      <c r="I298" s="2" t="s">
        <v>14</v>
      </c>
      <c r="J298" s="3">
        <v>3.4</v>
      </c>
      <c r="K298" s="3">
        <v>93.2</v>
      </c>
      <c r="L298" s="1374"/>
    </row>
    <row r="299" spans="1:12" s="25" customFormat="1" ht="19.5" customHeight="1" x14ac:dyDescent="0.3">
      <c r="A299" s="5">
        <v>5</v>
      </c>
      <c r="B299" s="6" t="s">
        <v>489</v>
      </c>
      <c r="C299" s="2" t="s">
        <v>496</v>
      </c>
      <c r="D299" s="3">
        <v>150</v>
      </c>
      <c r="E299" s="3">
        <v>120</v>
      </c>
      <c r="F299" s="605"/>
      <c r="G299" s="5">
        <v>5</v>
      </c>
      <c r="H299" s="6" t="s">
        <v>489</v>
      </c>
      <c r="I299" s="2" t="s">
        <v>496</v>
      </c>
      <c r="J299" s="3">
        <v>150</v>
      </c>
      <c r="K299" s="3">
        <v>120</v>
      </c>
      <c r="L299" s="1379"/>
    </row>
    <row r="300" spans="1:12" s="25" customFormat="1" x14ac:dyDescent="0.3">
      <c r="A300" s="5"/>
      <c r="B300" s="6"/>
      <c r="C300" s="2"/>
      <c r="D300" s="3"/>
      <c r="E300" s="3"/>
      <c r="F300" s="656"/>
      <c r="G300" s="5"/>
      <c r="H300" s="6"/>
      <c r="I300" s="2"/>
      <c r="J300" s="3"/>
      <c r="K300" s="3"/>
      <c r="L300" s="1374"/>
    </row>
    <row r="301" spans="1:12" s="25" customFormat="1" x14ac:dyDescent="0.3">
      <c r="A301" s="5"/>
      <c r="B301" s="6"/>
      <c r="C301" s="2"/>
      <c r="D301" s="3"/>
      <c r="E301" s="3"/>
      <c r="F301" s="656"/>
      <c r="G301" s="5"/>
      <c r="H301" s="6"/>
      <c r="I301" s="2"/>
      <c r="J301" s="3"/>
      <c r="K301" s="3"/>
      <c r="L301" s="1374"/>
    </row>
    <row r="302" spans="1:12" s="25" customFormat="1" x14ac:dyDescent="0.3">
      <c r="A302" s="5"/>
      <c r="B302" s="6"/>
      <c r="C302" s="2" t="s">
        <v>128</v>
      </c>
      <c r="D302" s="3">
        <f>SUM(D295:D300)</f>
        <v>213.4</v>
      </c>
      <c r="E302" s="3">
        <f>SUM(E295:E300)</f>
        <v>522.4</v>
      </c>
      <c r="F302" s="658">
        <v>587.5</v>
      </c>
      <c r="G302" s="5"/>
      <c r="H302" s="6"/>
      <c r="I302" s="2" t="s">
        <v>128</v>
      </c>
      <c r="J302" s="3">
        <f>SUM(J295:J300)</f>
        <v>213.4</v>
      </c>
      <c r="K302" s="3">
        <f>SUM(K295:K300)</f>
        <v>522.4</v>
      </c>
      <c r="L302" s="1374"/>
    </row>
    <row r="303" spans="1:12" s="25" customFormat="1" x14ac:dyDescent="0.3">
      <c r="A303" s="5"/>
      <c r="B303" s="6"/>
      <c r="C303" s="2"/>
      <c r="D303" s="3"/>
      <c r="E303" s="3"/>
      <c r="F303" s="678">
        <f>F302-E302</f>
        <v>65.100000000000023</v>
      </c>
      <c r="G303" s="5"/>
      <c r="H303" s="6"/>
      <c r="I303" s="2"/>
      <c r="J303" s="3"/>
      <c r="K303" s="3"/>
      <c r="L303" s="1374"/>
    </row>
    <row r="304" spans="1:12" s="25" customFormat="1" x14ac:dyDescent="0.3">
      <c r="A304" s="28" t="s">
        <v>124</v>
      </c>
      <c r="B304" s="3" t="s">
        <v>259</v>
      </c>
      <c r="C304" s="2" t="s">
        <v>125</v>
      </c>
      <c r="D304" s="3" t="s">
        <v>126</v>
      </c>
      <c r="E304" s="3" t="s">
        <v>127</v>
      </c>
      <c r="F304" s="656"/>
      <c r="G304" s="28" t="s">
        <v>124</v>
      </c>
      <c r="H304" s="3" t="s">
        <v>247</v>
      </c>
      <c r="I304" s="2" t="s">
        <v>125</v>
      </c>
      <c r="J304" s="3" t="s">
        <v>126</v>
      </c>
      <c r="K304" s="3" t="s">
        <v>127</v>
      </c>
      <c r="L304" s="1374"/>
    </row>
    <row r="305" spans="1:12" s="8" customFormat="1" x14ac:dyDescent="0.3">
      <c r="A305" s="5">
        <v>1</v>
      </c>
      <c r="B305" s="6" t="s">
        <v>109</v>
      </c>
      <c r="C305" s="2" t="s">
        <v>9</v>
      </c>
      <c r="D305" s="3">
        <v>80</v>
      </c>
      <c r="E305" s="3">
        <v>130.22999999999999</v>
      </c>
      <c r="F305" s="605"/>
      <c r="G305" s="5">
        <v>1</v>
      </c>
      <c r="H305" s="6" t="s">
        <v>109</v>
      </c>
      <c r="I305" s="2" t="s">
        <v>9</v>
      </c>
      <c r="J305" s="3">
        <v>70</v>
      </c>
      <c r="K305" s="3">
        <v>130.22999999999999</v>
      </c>
      <c r="L305" s="1379"/>
    </row>
    <row r="306" spans="1:12" s="25" customFormat="1" ht="19.5" customHeight="1" x14ac:dyDescent="0.3">
      <c r="A306" s="5">
        <v>2</v>
      </c>
      <c r="B306" s="6" t="s">
        <v>103</v>
      </c>
      <c r="C306" s="2" t="s">
        <v>104</v>
      </c>
      <c r="D306" s="3">
        <v>50</v>
      </c>
      <c r="E306" s="3">
        <v>220</v>
      </c>
      <c r="F306" s="490"/>
      <c r="G306" s="5">
        <v>2</v>
      </c>
      <c r="H306" s="6" t="s">
        <v>103</v>
      </c>
      <c r="I306" s="2" t="s">
        <v>104</v>
      </c>
      <c r="J306" s="3">
        <v>50</v>
      </c>
      <c r="K306" s="3">
        <v>220</v>
      </c>
      <c r="L306" s="1374"/>
    </row>
    <row r="307" spans="1:12" s="50" customFormat="1" x14ac:dyDescent="0.3">
      <c r="A307" s="5">
        <v>3</v>
      </c>
      <c r="B307" s="6" t="s">
        <v>260</v>
      </c>
      <c r="C307" s="2" t="s">
        <v>17</v>
      </c>
      <c r="D307" s="3">
        <v>20</v>
      </c>
      <c r="E307" s="3">
        <v>182.25</v>
      </c>
      <c r="F307" s="605"/>
      <c r="G307" s="5">
        <v>3</v>
      </c>
      <c r="H307" s="6" t="s">
        <v>260</v>
      </c>
      <c r="I307" s="2" t="s">
        <v>44</v>
      </c>
      <c r="J307" s="3">
        <v>25</v>
      </c>
      <c r="K307" s="3">
        <v>218.7</v>
      </c>
      <c r="L307" s="1377"/>
    </row>
    <row r="308" spans="1:12" s="25" customFormat="1" ht="19.5" customHeight="1" x14ac:dyDescent="0.3">
      <c r="A308" s="5">
        <v>4</v>
      </c>
      <c r="B308" s="6" t="s">
        <v>346</v>
      </c>
      <c r="C308" s="2" t="s">
        <v>14</v>
      </c>
      <c r="D308" s="3">
        <v>32</v>
      </c>
      <c r="E308" s="3">
        <v>6</v>
      </c>
      <c r="F308" s="677"/>
      <c r="G308" s="5">
        <v>4</v>
      </c>
      <c r="H308" s="6" t="s">
        <v>346</v>
      </c>
      <c r="I308" s="2" t="s">
        <v>14</v>
      </c>
      <c r="J308" s="3">
        <v>32</v>
      </c>
      <c r="K308" s="3">
        <v>6</v>
      </c>
      <c r="L308" s="788"/>
    </row>
    <row r="309" spans="1:12" s="25" customFormat="1" x14ac:dyDescent="0.3">
      <c r="A309" s="5">
        <v>5</v>
      </c>
      <c r="B309" s="6" t="s">
        <v>144</v>
      </c>
      <c r="C309" s="2" t="s">
        <v>2</v>
      </c>
      <c r="D309" s="3">
        <v>18</v>
      </c>
      <c r="E309" s="3">
        <v>88</v>
      </c>
      <c r="F309" s="594"/>
      <c r="G309" s="5">
        <v>5</v>
      </c>
      <c r="H309" s="6" t="s">
        <v>144</v>
      </c>
      <c r="I309" s="2" t="s">
        <v>2</v>
      </c>
      <c r="J309" s="3">
        <v>18</v>
      </c>
      <c r="K309" s="3">
        <v>88</v>
      </c>
      <c r="L309" s="788"/>
    </row>
    <row r="310" spans="1:12" s="50" customFormat="1" x14ac:dyDescent="0.3">
      <c r="A310" s="5">
        <v>6</v>
      </c>
      <c r="B310" s="6" t="s">
        <v>107</v>
      </c>
      <c r="C310" s="2" t="s">
        <v>14</v>
      </c>
      <c r="D310" s="3">
        <v>3.4</v>
      </c>
      <c r="E310" s="3">
        <v>93.2</v>
      </c>
      <c r="F310" s="605"/>
      <c r="G310" s="5">
        <v>6</v>
      </c>
      <c r="H310" s="6" t="s">
        <v>107</v>
      </c>
      <c r="I310" s="2" t="s">
        <v>14</v>
      </c>
      <c r="J310" s="3">
        <v>3.4</v>
      </c>
      <c r="K310" s="3">
        <v>93.2</v>
      </c>
      <c r="L310" s="1379"/>
    </row>
    <row r="311" spans="1:12" s="25" customFormat="1" ht="19.5" customHeight="1" x14ac:dyDescent="0.3">
      <c r="A311" s="5">
        <v>7</v>
      </c>
      <c r="B311" s="6" t="s">
        <v>108</v>
      </c>
      <c r="C311" s="2" t="s">
        <v>65</v>
      </c>
      <c r="D311" s="3">
        <v>1.2</v>
      </c>
      <c r="E311" s="3">
        <v>21.5</v>
      </c>
      <c r="F311" s="656"/>
      <c r="G311" s="5">
        <v>7</v>
      </c>
      <c r="H311" s="6" t="s">
        <v>108</v>
      </c>
      <c r="I311" s="2" t="s">
        <v>65</v>
      </c>
      <c r="J311" s="3">
        <v>1.2</v>
      </c>
      <c r="K311" s="3">
        <v>21.5</v>
      </c>
      <c r="L311" s="1374"/>
    </row>
    <row r="312" spans="1:12" s="25" customFormat="1" x14ac:dyDescent="0.3">
      <c r="A312" s="1436"/>
      <c r="B312" s="6"/>
      <c r="C312" s="2"/>
      <c r="D312" s="3"/>
      <c r="E312" s="3"/>
      <c r="F312" s="656"/>
      <c r="G312" s="1436"/>
      <c r="H312" s="6"/>
      <c r="I312" s="2"/>
      <c r="J312" s="3"/>
      <c r="K312" s="3"/>
      <c r="L312" s="1374"/>
    </row>
    <row r="313" spans="1:12" s="50" customFormat="1" x14ac:dyDescent="0.3">
      <c r="A313" s="5"/>
      <c r="B313" s="6"/>
      <c r="C313" s="2"/>
      <c r="D313" s="3"/>
      <c r="E313" s="3"/>
      <c r="F313" s="657"/>
      <c r="G313" s="5"/>
      <c r="H313" s="6"/>
      <c r="I313" s="2"/>
      <c r="J313" s="3"/>
      <c r="K313" s="3"/>
      <c r="L313" s="1377"/>
    </row>
    <row r="314" spans="1:12" s="25" customFormat="1" x14ac:dyDescent="0.3">
      <c r="A314" s="1436"/>
      <c r="B314" s="6"/>
      <c r="C314" s="2" t="s">
        <v>128</v>
      </c>
      <c r="D314" s="3">
        <f>SUM(D305:D313)</f>
        <v>204.6</v>
      </c>
      <c r="E314" s="3">
        <f>SUM(E305:E313)</f>
        <v>741.18000000000006</v>
      </c>
      <c r="F314" s="658">
        <v>822.5</v>
      </c>
      <c r="G314" s="1436"/>
      <c r="H314" s="6"/>
      <c r="I314" s="2" t="s">
        <v>128</v>
      </c>
      <c r="J314" s="3">
        <f>SUM(J305:J313)</f>
        <v>199.6</v>
      </c>
      <c r="K314" s="3">
        <f>SUM(K305:K313)</f>
        <v>777.63000000000011</v>
      </c>
      <c r="L314" s="1374"/>
    </row>
    <row r="315" spans="1:12" s="25" customFormat="1" x14ac:dyDescent="0.3">
      <c r="A315" s="5"/>
      <c r="B315" s="6"/>
      <c r="C315" s="2"/>
      <c r="D315" s="3"/>
      <c r="E315" s="3"/>
      <c r="F315" s="678">
        <f>F314-E314</f>
        <v>81.319999999999936</v>
      </c>
      <c r="G315" s="5"/>
      <c r="H315" s="6"/>
      <c r="I315" s="2"/>
      <c r="J315" s="3"/>
      <c r="K315" s="3"/>
      <c r="L315" s="1374"/>
    </row>
    <row r="316" spans="1:12" s="25" customFormat="1" x14ac:dyDescent="0.3">
      <c r="A316" s="5"/>
      <c r="B316" s="6"/>
      <c r="C316" s="2"/>
      <c r="D316" s="3"/>
      <c r="E316" s="3"/>
      <c r="F316" s="656"/>
      <c r="G316" s="5"/>
      <c r="H316" s="6"/>
      <c r="I316" s="2"/>
      <c r="J316" s="3"/>
      <c r="K316" s="3"/>
      <c r="L316" s="1374"/>
    </row>
    <row r="317" spans="1:12" s="25" customFormat="1" x14ac:dyDescent="0.3">
      <c r="A317" s="1436"/>
      <c r="B317" s="6"/>
      <c r="C317" s="2" t="s">
        <v>136</v>
      </c>
      <c r="D317" s="3">
        <f>+D314+D302</f>
        <v>418</v>
      </c>
      <c r="E317" s="3">
        <f>+E314+E302</f>
        <v>1263.58</v>
      </c>
      <c r="F317" s="659"/>
      <c r="G317" s="3"/>
      <c r="H317" s="3"/>
      <c r="I317" s="3" t="s">
        <v>136</v>
      </c>
      <c r="J317" s="3">
        <f>+J314+J302</f>
        <v>413</v>
      </c>
      <c r="K317" s="3">
        <f>+K314+K302</f>
        <v>1300.0300000000002</v>
      </c>
      <c r="L317" s="1374"/>
    </row>
    <row r="318" spans="1:12" s="25" customFormat="1" x14ac:dyDescent="0.3">
      <c r="A318" s="1405"/>
      <c r="B318" s="36"/>
      <c r="C318" s="462"/>
      <c r="D318" s="463"/>
      <c r="E318" s="463"/>
      <c r="F318" s="659"/>
      <c r="G318" s="1410"/>
      <c r="H318" s="463"/>
      <c r="I318" s="463"/>
      <c r="J318" s="463"/>
      <c r="K318" s="463"/>
      <c r="L318" s="1374"/>
    </row>
    <row r="319" spans="1:12" s="25" customFormat="1" x14ac:dyDescent="0.3">
      <c r="A319" s="1405"/>
      <c r="B319" s="461"/>
      <c r="C319" s="461"/>
      <c r="D319" s="461"/>
      <c r="E319" s="660"/>
      <c r="F319" s="660"/>
      <c r="G319" s="1413"/>
      <c r="H319" s="660"/>
      <c r="I319" s="463"/>
      <c r="J319" s="463"/>
      <c r="K319" s="463"/>
      <c r="L319" s="1374"/>
    </row>
    <row r="320" spans="1:12" s="25" customFormat="1" x14ac:dyDescent="0.3">
      <c r="A320" s="1405"/>
      <c r="B320" s="36"/>
      <c r="C320" s="462"/>
      <c r="D320" s="463"/>
      <c r="E320" s="463"/>
      <c r="F320" s="659"/>
      <c r="G320" s="1413"/>
      <c r="H320" s="463"/>
      <c r="I320" s="463"/>
      <c r="J320" s="463"/>
      <c r="K320" s="463"/>
      <c r="L320" s="1374"/>
    </row>
    <row r="321" spans="1:12" s="25" customFormat="1" ht="18.75" customHeight="1" x14ac:dyDescent="0.3">
      <c r="A321" s="1403"/>
      <c r="B321" s="37" t="s">
        <v>130</v>
      </c>
      <c r="D321" s="94" t="s">
        <v>131</v>
      </c>
      <c r="E321" s="20"/>
      <c r="F321" s="606"/>
      <c r="G321" s="1403"/>
      <c r="H321" s="37" t="s">
        <v>130</v>
      </c>
      <c r="J321" s="94" t="s">
        <v>131</v>
      </c>
      <c r="K321" s="20"/>
      <c r="L321" s="1374"/>
    </row>
    <row r="322" spans="1:12" s="25" customFormat="1" ht="51.75" customHeight="1" x14ac:dyDescent="0.3">
      <c r="A322" s="1403"/>
      <c r="B322" s="38" t="s">
        <v>132</v>
      </c>
      <c r="D322" s="38" t="s">
        <v>140</v>
      </c>
      <c r="E322" s="39"/>
      <c r="F322" s="606"/>
      <c r="G322" s="1403"/>
      <c r="H322" s="38" t="s">
        <v>139</v>
      </c>
      <c r="J322" s="38" t="s">
        <v>140</v>
      </c>
      <c r="K322" s="39"/>
      <c r="L322" s="1374"/>
    </row>
    <row r="323" spans="1:12" s="25" customFormat="1" ht="23.25" customHeight="1" x14ac:dyDescent="0.3">
      <c r="A323" s="1403"/>
      <c r="B323" s="38"/>
      <c r="D323" s="38"/>
      <c r="E323" s="39"/>
      <c r="F323" s="606"/>
      <c r="G323" s="1403"/>
      <c r="H323" s="38"/>
      <c r="J323" s="38"/>
      <c r="K323" s="39"/>
      <c r="L323" s="1374"/>
    </row>
    <row r="324" spans="1:12" s="25" customFormat="1" ht="18.75" customHeight="1" x14ac:dyDescent="0.3">
      <c r="A324" s="1416"/>
      <c r="B324" s="208"/>
      <c r="C324" s="208"/>
      <c r="D324" s="208"/>
      <c r="E324" s="208"/>
      <c r="F324" s="861"/>
      <c r="G324" s="1416"/>
      <c r="H324" s="208"/>
      <c r="I324" s="208"/>
      <c r="J324" s="208"/>
      <c r="K324" s="208"/>
      <c r="L324" s="1374"/>
    </row>
    <row r="325" spans="1:12" s="21" customFormat="1" x14ac:dyDescent="0.3">
      <c r="A325" s="1403"/>
      <c r="B325" s="20"/>
      <c r="C325" s="20"/>
      <c r="D325" s="20"/>
      <c r="E325" s="20"/>
      <c r="F325" s="656"/>
      <c r="G325" s="1403"/>
      <c r="H325" s="20"/>
      <c r="I325" s="20"/>
      <c r="J325" s="20"/>
      <c r="K325" s="20"/>
      <c r="L325" s="1373"/>
    </row>
    <row r="326" spans="1:12" s="25" customFormat="1" ht="18.75" customHeight="1" x14ac:dyDescent="0.3">
      <c r="A326" s="1403"/>
      <c r="B326" s="22" t="s">
        <v>115</v>
      </c>
      <c r="C326" s="20"/>
      <c r="D326" s="20"/>
      <c r="E326" s="20"/>
      <c r="F326" s="656"/>
      <c r="G326" s="1403"/>
      <c r="H326" s="22" t="s">
        <v>115</v>
      </c>
      <c r="I326" s="20"/>
      <c r="J326" s="20"/>
      <c r="K326" s="20"/>
      <c r="L326" s="1374"/>
    </row>
    <row r="327" spans="1:12" s="25" customFormat="1" ht="18.75" customHeight="1" x14ac:dyDescent="0.3">
      <c r="A327" s="1403"/>
      <c r="B327" s="22" t="s">
        <v>137</v>
      </c>
      <c r="C327" s="20"/>
      <c r="D327" s="20"/>
      <c r="E327" s="20"/>
      <c r="F327" s="606"/>
      <c r="G327" s="1403"/>
      <c r="H327" s="22" t="s">
        <v>138</v>
      </c>
      <c r="I327" s="20"/>
      <c r="J327" s="20"/>
      <c r="K327" s="20"/>
      <c r="L327" s="1374"/>
    </row>
    <row r="328" spans="1:12" s="25" customFormat="1" ht="18.75" customHeight="1" x14ac:dyDescent="0.3">
      <c r="A328" s="1403"/>
      <c r="B328" s="20"/>
      <c r="C328" s="20"/>
      <c r="D328" s="20"/>
      <c r="E328" s="20"/>
      <c r="F328" s="606"/>
      <c r="G328" s="1403"/>
      <c r="H328" s="20"/>
      <c r="I328" s="20"/>
      <c r="J328" s="20"/>
      <c r="K328" s="20"/>
      <c r="L328" s="1374"/>
    </row>
    <row r="329" spans="1:12" s="25" customFormat="1" ht="18.75" customHeight="1" x14ac:dyDescent="0.3">
      <c r="A329" s="1403"/>
      <c r="B329" s="20"/>
      <c r="C329" s="20"/>
      <c r="E329" s="603" t="s">
        <v>116</v>
      </c>
      <c r="F329" s="606"/>
      <c r="G329" s="1403"/>
      <c r="H329" s="20"/>
      <c r="I329" s="20"/>
      <c r="K329" s="603" t="s">
        <v>116</v>
      </c>
      <c r="L329" s="1374"/>
    </row>
    <row r="330" spans="1:12" s="25" customFormat="1" ht="18.75" customHeight="1" x14ac:dyDescent="0.3">
      <c r="A330" s="1403"/>
      <c r="B330" s="20"/>
      <c r="C330" s="20"/>
      <c r="E330" s="603" t="s">
        <v>134</v>
      </c>
      <c r="F330" s="606"/>
      <c r="G330" s="1403"/>
      <c r="H330" s="20"/>
      <c r="I330" s="20"/>
      <c r="K330" s="603" t="s">
        <v>134</v>
      </c>
      <c r="L330" s="1374"/>
    </row>
    <row r="331" spans="1:12" s="25" customFormat="1" ht="18.75" customHeight="1" x14ac:dyDescent="0.3">
      <c r="A331" s="1403"/>
      <c r="B331" s="20"/>
      <c r="C331" s="20"/>
      <c r="E331" s="603" t="s">
        <v>117</v>
      </c>
      <c r="F331" s="606"/>
      <c r="G331" s="1403"/>
      <c r="H331" s="20"/>
      <c r="I331" s="20"/>
      <c r="K331" s="603" t="s">
        <v>117</v>
      </c>
      <c r="L331" s="1374"/>
    </row>
    <row r="332" spans="1:12" s="25" customFormat="1" ht="18.75" customHeight="1" x14ac:dyDescent="0.3">
      <c r="A332" s="1403"/>
      <c r="B332" s="20"/>
      <c r="C332" s="20"/>
      <c r="E332" s="603" t="s">
        <v>417</v>
      </c>
      <c r="F332" s="606"/>
      <c r="G332" s="1403"/>
      <c r="H332" s="20"/>
      <c r="I332" s="20"/>
      <c r="K332" s="603" t="s">
        <v>417</v>
      </c>
      <c r="L332" s="1374"/>
    </row>
    <row r="333" spans="1:12" s="25" customFormat="1" ht="18.75" customHeight="1" x14ac:dyDescent="0.3">
      <c r="A333" s="1403"/>
      <c r="B333" s="20"/>
      <c r="C333" s="20"/>
      <c r="D333" s="20"/>
      <c r="E333" s="20"/>
      <c r="F333" s="656"/>
      <c r="G333" s="1403"/>
      <c r="H333" s="20"/>
      <c r="I333" s="20"/>
      <c r="J333" s="20"/>
      <c r="K333" s="20"/>
      <c r="L333" s="1374"/>
    </row>
    <row r="334" spans="1:12" s="25" customFormat="1" ht="18.75" customHeight="1" x14ac:dyDescent="0.3">
      <c r="A334" s="1403"/>
      <c r="B334" s="20"/>
      <c r="C334" s="20"/>
      <c r="D334" s="20"/>
      <c r="E334" s="20"/>
      <c r="F334" s="656"/>
      <c r="G334" s="1403"/>
      <c r="H334" s="20"/>
      <c r="I334" s="20"/>
      <c r="J334" s="20"/>
      <c r="K334" s="20"/>
      <c r="L334" s="1374"/>
    </row>
    <row r="335" spans="1:12" s="25" customFormat="1" ht="18.75" customHeight="1" x14ac:dyDescent="0.3">
      <c r="A335" s="1403"/>
      <c r="B335" s="20"/>
      <c r="C335" s="20"/>
      <c r="D335" s="20"/>
      <c r="E335" s="20"/>
      <c r="F335" s="656"/>
      <c r="G335" s="1403"/>
      <c r="H335" s="20"/>
      <c r="I335" s="20"/>
      <c r="J335" s="20"/>
      <c r="K335" s="20"/>
      <c r="L335" s="1374"/>
    </row>
    <row r="336" spans="1:12" s="25" customFormat="1" ht="18.75" customHeight="1" x14ac:dyDescent="0.3">
      <c r="A336" s="1403"/>
      <c r="B336" s="1612" t="s">
        <v>119</v>
      </c>
      <c r="C336" s="1612"/>
      <c r="D336" s="1612"/>
      <c r="E336" s="26"/>
      <c r="F336" s="606"/>
      <c r="G336" s="1403"/>
      <c r="H336" s="1612" t="s">
        <v>119</v>
      </c>
      <c r="I336" s="1612"/>
      <c r="J336" s="1612"/>
      <c r="K336" s="26"/>
      <c r="L336" s="1374"/>
    </row>
    <row r="337" spans="1:12" s="25" customFormat="1" ht="18.75" customHeight="1" x14ac:dyDescent="0.3">
      <c r="A337" s="1403"/>
      <c r="B337" s="1610">
        <v>45643</v>
      </c>
      <c r="C337" s="1610"/>
      <c r="D337" s="1610"/>
      <c r="E337" s="27"/>
      <c r="F337" s="606"/>
      <c r="G337" s="1403"/>
      <c r="H337" s="1610">
        <f>B337</f>
        <v>45643</v>
      </c>
      <c r="I337" s="1610"/>
      <c r="J337" s="1610"/>
      <c r="K337" s="27"/>
      <c r="L337" s="1374"/>
    </row>
    <row r="338" spans="1:12" s="25" customFormat="1" ht="18.75" customHeight="1" x14ac:dyDescent="0.3">
      <c r="A338" s="1403"/>
      <c r="B338" s="20"/>
      <c r="C338" s="20"/>
      <c r="D338" s="20"/>
      <c r="E338" s="27"/>
      <c r="F338" s="606"/>
      <c r="G338" s="1403"/>
      <c r="H338" s="20"/>
      <c r="I338" s="20"/>
      <c r="J338" s="20"/>
      <c r="K338" s="27"/>
      <c r="L338" s="1374"/>
    </row>
    <row r="339" spans="1:12" s="25" customFormat="1" ht="18.75" customHeight="1" x14ac:dyDescent="0.3">
      <c r="A339" s="1403"/>
      <c r="B339" s="1438"/>
      <c r="C339" s="20"/>
      <c r="D339" s="20"/>
      <c r="E339" s="27"/>
      <c r="F339" s="606"/>
      <c r="G339" s="1403"/>
      <c r="H339" s="1438"/>
      <c r="I339" s="20"/>
      <c r="J339" s="20"/>
      <c r="K339" s="27"/>
      <c r="L339" s="1374"/>
    </row>
    <row r="340" spans="1:12" s="25" customFormat="1" ht="18.75" customHeight="1" x14ac:dyDescent="0.3">
      <c r="A340" s="28" t="s">
        <v>120</v>
      </c>
      <c r="B340" s="29" t="s">
        <v>121</v>
      </c>
      <c r="C340" s="1611" t="s">
        <v>122</v>
      </c>
      <c r="D340" s="1611"/>
      <c r="E340" s="1611"/>
      <c r="F340" s="606"/>
      <c r="G340" s="28" t="s">
        <v>120</v>
      </c>
      <c r="H340" s="29" t="s">
        <v>121</v>
      </c>
      <c r="I340" s="1611" t="s">
        <v>123</v>
      </c>
      <c r="J340" s="1611"/>
      <c r="K340" s="1611"/>
      <c r="L340" s="1374"/>
    </row>
    <row r="341" spans="1:12" s="25" customFormat="1" ht="18.75" customHeight="1" x14ac:dyDescent="0.3">
      <c r="A341" s="28" t="s">
        <v>124</v>
      </c>
      <c r="B341" s="28" t="s">
        <v>265</v>
      </c>
      <c r="C341" s="29" t="s">
        <v>125</v>
      </c>
      <c r="D341" s="1437" t="s">
        <v>126</v>
      </c>
      <c r="E341" s="1437" t="s">
        <v>127</v>
      </c>
      <c r="F341" s="606"/>
      <c r="G341" s="28" t="s">
        <v>124</v>
      </c>
      <c r="H341" s="28" t="s">
        <v>265</v>
      </c>
      <c r="I341" s="29" t="s">
        <v>125</v>
      </c>
      <c r="J341" s="1437" t="s">
        <v>126</v>
      </c>
      <c r="K341" s="1437" t="s">
        <v>127</v>
      </c>
      <c r="L341" s="1374"/>
    </row>
    <row r="342" spans="1:12" s="4" customFormat="1" ht="18.75" customHeight="1" x14ac:dyDescent="0.3">
      <c r="A342" s="1404">
        <v>1</v>
      </c>
      <c r="B342" s="6" t="s">
        <v>94</v>
      </c>
      <c r="C342" s="2" t="s">
        <v>5</v>
      </c>
      <c r="D342" s="3">
        <v>60</v>
      </c>
      <c r="E342" s="3">
        <v>151.80000000000001</v>
      </c>
      <c r="F342" s="680"/>
      <c r="G342" s="1404">
        <v>1</v>
      </c>
      <c r="H342" s="6" t="s">
        <v>94</v>
      </c>
      <c r="I342" s="2" t="s">
        <v>5</v>
      </c>
      <c r="J342" s="3">
        <v>60</v>
      </c>
      <c r="K342" s="3">
        <v>151.80000000000001</v>
      </c>
      <c r="L342" s="1375" t="s">
        <v>480</v>
      </c>
    </row>
    <row r="343" spans="1:12" s="25" customFormat="1" ht="19.5" customHeight="1" x14ac:dyDescent="0.3">
      <c r="A343" s="1404">
        <v>2</v>
      </c>
      <c r="B343" s="6" t="s">
        <v>43</v>
      </c>
      <c r="C343" s="2" t="s">
        <v>17</v>
      </c>
      <c r="D343" s="3">
        <v>41</v>
      </c>
      <c r="E343" s="3">
        <v>242.70999999999998</v>
      </c>
      <c r="F343" s="606"/>
      <c r="G343" s="1404">
        <v>2</v>
      </c>
      <c r="H343" s="6" t="s">
        <v>43</v>
      </c>
      <c r="I343" s="2" t="s">
        <v>44</v>
      </c>
      <c r="J343" s="3">
        <v>50</v>
      </c>
      <c r="K343" s="3">
        <v>298.71999999999997</v>
      </c>
      <c r="L343" s="788">
        <v>45551</v>
      </c>
    </row>
    <row r="344" spans="1:12" s="25" customFormat="1" x14ac:dyDescent="0.3">
      <c r="A344" s="1404">
        <v>3</v>
      </c>
      <c r="B344" s="6" t="s">
        <v>271</v>
      </c>
      <c r="C344" s="2" t="s">
        <v>2</v>
      </c>
      <c r="D344" s="3">
        <v>10</v>
      </c>
      <c r="E344" s="3">
        <v>36.6</v>
      </c>
      <c r="F344" s="606">
        <v>93.2</v>
      </c>
      <c r="G344" s="1404">
        <v>3</v>
      </c>
      <c r="H344" s="6" t="s">
        <v>271</v>
      </c>
      <c r="I344" s="2" t="s">
        <v>2</v>
      </c>
      <c r="J344" s="3">
        <v>10</v>
      </c>
      <c r="K344" s="3">
        <v>36.6</v>
      </c>
      <c r="L344" s="1374"/>
    </row>
    <row r="345" spans="1:12" s="25" customFormat="1" x14ac:dyDescent="0.3">
      <c r="A345" s="1404">
        <v>4</v>
      </c>
      <c r="B345" s="6" t="s">
        <v>107</v>
      </c>
      <c r="C345" s="2" t="s">
        <v>14</v>
      </c>
      <c r="D345" s="3">
        <v>3.4</v>
      </c>
      <c r="E345" s="3">
        <v>93.2</v>
      </c>
      <c r="F345" s="606"/>
      <c r="G345" s="1404">
        <v>4</v>
      </c>
      <c r="H345" s="6" t="s">
        <v>107</v>
      </c>
      <c r="I345" s="2" t="s">
        <v>14</v>
      </c>
      <c r="J345" s="3">
        <v>3.4</v>
      </c>
      <c r="K345" s="3">
        <v>93.2</v>
      </c>
      <c r="L345" s="1374"/>
    </row>
    <row r="346" spans="1:12" s="25" customFormat="1" x14ac:dyDescent="0.3">
      <c r="A346" s="5">
        <v>5</v>
      </c>
      <c r="B346" s="6" t="s">
        <v>93</v>
      </c>
      <c r="C346" s="2" t="s">
        <v>2</v>
      </c>
      <c r="D346" s="3">
        <v>80</v>
      </c>
      <c r="E346" s="3">
        <v>92</v>
      </c>
      <c r="F346" s="606"/>
      <c r="G346" s="5">
        <v>5</v>
      </c>
      <c r="H346" s="6" t="s">
        <v>93</v>
      </c>
      <c r="I346" s="2" t="s">
        <v>2</v>
      </c>
      <c r="J346" s="3">
        <v>80</v>
      </c>
      <c r="K346" s="3">
        <v>92</v>
      </c>
      <c r="L346" s="1374"/>
    </row>
    <row r="347" spans="1:12" s="25" customFormat="1" ht="19.5" customHeight="1" x14ac:dyDescent="0.3">
      <c r="A347" s="5">
        <v>6</v>
      </c>
      <c r="B347" s="6" t="s">
        <v>484</v>
      </c>
      <c r="C347" s="2" t="s">
        <v>5</v>
      </c>
      <c r="D347" s="3">
        <v>35</v>
      </c>
      <c r="E347" s="3">
        <v>141</v>
      </c>
      <c r="F347" s="606"/>
      <c r="G347" s="5">
        <v>6</v>
      </c>
      <c r="H347" s="6" t="s">
        <v>484</v>
      </c>
      <c r="I347" s="2" t="s">
        <v>5</v>
      </c>
      <c r="J347" s="3">
        <v>35</v>
      </c>
      <c r="K347" s="3">
        <v>141</v>
      </c>
      <c r="L347" s="788"/>
    </row>
    <row r="348" spans="1:12" s="25" customFormat="1" ht="19.5" customHeight="1" x14ac:dyDescent="0.3">
      <c r="A348" s="1437"/>
      <c r="B348" s="6"/>
      <c r="C348" s="2"/>
      <c r="D348" s="3"/>
      <c r="E348" s="3"/>
      <c r="F348" s="605"/>
      <c r="G348" s="1437"/>
      <c r="H348" s="6"/>
      <c r="I348" s="2"/>
      <c r="J348" s="3"/>
      <c r="K348" s="3"/>
      <c r="L348" s="1374"/>
    </row>
    <row r="349" spans="1:12" s="25" customFormat="1" x14ac:dyDescent="0.3">
      <c r="A349" s="5"/>
      <c r="B349" s="6"/>
      <c r="C349" s="2"/>
      <c r="D349" s="3"/>
      <c r="E349" s="3"/>
      <c r="F349" s="656"/>
      <c r="G349" s="5"/>
      <c r="H349" s="6"/>
      <c r="I349" s="2"/>
      <c r="J349" s="3"/>
      <c r="K349" s="3"/>
      <c r="L349" s="1374"/>
    </row>
    <row r="350" spans="1:12" s="25" customFormat="1" x14ac:dyDescent="0.3">
      <c r="A350" s="5"/>
      <c r="B350" s="6"/>
      <c r="C350" s="2" t="s">
        <v>128</v>
      </c>
      <c r="D350" s="3">
        <f>SUM(D342:D348)</f>
        <v>229.4</v>
      </c>
      <c r="E350" s="3">
        <f>SUM(E342:E348)</f>
        <v>757.31000000000006</v>
      </c>
      <c r="F350" s="658">
        <v>587.5</v>
      </c>
      <c r="G350" s="5"/>
      <c r="H350" s="6"/>
      <c r="I350" s="2" t="s">
        <v>128</v>
      </c>
      <c r="J350" s="3">
        <f>SUM(J342:J348)</f>
        <v>238.4</v>
      </c>
      <c r="K350" s="3">
        <f>SUM(K342:K348)</f>
        <v>813.32</v>
      </c>
      <c r="L350" s="1374"/>
    </row>
    <row r="351" spans="1:12" s="25" customFormat="1" ht="18.75" hidden="1" customHeight="1" x14ac:dyDescent="0.3">
      <c r="A351" s="5"/>
      <c r="B351" s="6"/>
      <c r="C351" s="2"/>
      <c r="D351" s="3">
        <f>SUM(D343:D349)</f>
        <v>169.4</v>
      </c>
      <c r="E351" s="3"/>
      <c r="F351" s="656"/>
      <c r="G351" s="5"/>
      <c r="H351" s="6"/>
      <c r="I351" s="2"/>
      <c r="J351" s="3"/>
      <c r="K351" s="3"/>
      <c r="L351" s="1374"/>
    </row>
    <row r="352" spans="1:12" s="25" customFormat="1" ht="18.75" hidden="1" customHeight="1" x14ac:dyDescent="0.3">
      <c r="A352" s="5">
        <v>1</v>
      </c>
      <c r="B352" s="6" t="s">
        <v>1</v>
      </c>
      <c r="C352" s="2" t="s">
        <v>5</v>
      </c>
      <c r="D352" s="3">
        <f>SUM(D345:D350)</f>
        <v>347.8</v>
      </c>
      <c r="E352" s="3">
        <v>86</v>
      </c>
      <c r="F352" s="656"/>
      <c r="G352" s="5">
        <v>1</v>
      </c>
      <c r="H352" s="6" t="s">
        <v>1</v>
      </c>
      <c r="I352" s="2" t="s">
        <v>5</v>
      </c>
      <c r="J352" s="3">
        <v>200</v>
      </c>
      <c r="K352" s="3">
        <v>86</v>
      </c>
      <c r="L352" s="1374"/>
    </row>
    <row r="353" spans="1:12" s="25" customFormat="1" ht="18.75" hidden="1" customHeight="1" x14ac:dyDescent="0.3">
      <c r="A353" s="5">
        <v>2</v>
      </c>
      <c r="B353" s="6" t="s">
        <v>238</v>
      </c>
      <c r="C353" s="2" t="s">
        <v>251</v>
      </c>
      <c r="D353" s="3">
        <f t="shared" ref="D353:D362" si="3">SUM(D345:D351)</f>
        <v>517.20000000000005</v>
      </c>
      <c r="E353" s="3">
        <v>114</v>
      </c>
      <c r="F353" s="656"/>
      <c r="G353" s="5">
        <v>2</v>
      </c>
      <c r="H353" s="6" t="s">
        <v>238</v>
      </c>
      <c r="I353" s="2" t="s">
        <v>251</v>
      </c>
      <c r="J353" s="3">
        <v>225</v>
      </c>
      <c r="K353" s="3">
        <v>114</v>
      </c>
      <c r="L353" s="1374"/>
    </row>
    <row r="354" spans="1:12" s="25" customFormat="1" ht="18.75" hidden="1" customHeight="1" x14ac:dyDescent="0.3">
      <c r="A354" s="5">
        <v>3</v>
      </c>
      <c r="B354" s="6" t="s">
        <v>93</v>
      </c>
      <c r="C354" s="2" t="s">
        <v>5</v>
      </c>
      <c r="D354" s="3">
        <f t="shared" si="3"/>
        <v>861.59999999999991</v>
      </c>
      <c r="E354" s="3">
        <v>94.25</v>
      </c>
      <c r="F354" s="656"/>
      <c r="G354" s="5">
        <v>3</v>
      </c>
      <c r="H354" s="6" t="s">
        <v>93</v>
      </c>
      <c r="I354" s="2" t="s">
        <v>5</v>
      </c>
      <c r="J354" s="3">
        <v>135</v>
      </c>
      <c r="K354" s="3">
        <v>94.25</v>
      </c>
      <c r="L354" s="1374"/>
    </row>
    <row r="355" spans="1:12" s="25" customFormat="1" ht="18.75" hidden="1" customHeight="1" x14ac:dyDescent="0.3">
      <c r="A355" s="5">
        <v>4</v>
      </c>
      <c r="B355" s="6" t="s">
        <v>253</v>
      </c>
      <c r="C355" s="2" t="s">
        <v>218</v>
      </c>
      <c r="D355" s="3">
        <f t="shared" si="3"/>
        <v>1298.8</v>
      </c>
      <c r="E355" s="3">
        <v>146.4</v>
      </c>
      <c r="F355" s="656"/>
      <c r="G355" s="5">
        <v>4</v>
      </c>
      <c r="H355" s="6" t="s">
        <v>253</v>
      </c>
      <c r="I355" s="2" t="s">
        <v>218</v>
      </c>
      <c r="J355" s="3">
        <v>125</v>
      </c>
      <c r="K355" s="3">
        <v>146.4</v>
      </c>
      <c r="L355" s="1374"/>
    </row>
    <row r="356" spans="1:12" s="25" customFormat="1" ht="18.75" hidden="1" customHeight="1" x14ac:dyDescent="0.3">
      <c r="A356" s="5">
        <v>5</v>
      </c>
      <c r="B356" s="6" t="s">
        <v>255</v>
      </c>
      <c r="C356" s="2" t="s">
        <v>218</v>
      </c>
      <c r="D356" s="3">
        <f t="shared" si="3"/>
        <v>2125.4</v>
      </c>
      <c r="E356" s="3">
        <v>105.16</v>
      </c>
      <c r="F356" s="656"/>
      <c r="G356" s="5">
        <v>5</v>
      </c>
      <c r="H356" s="6" t="s">
        <v>255</v>
      </c>
      <c r="I356" s="2" t="s">
        <v>218</v>
      </c>
      <c r="J356" s="3">
        <v>80</v>
      </c>
      <c r="K356" s="3">
        <v>105.16</v>
      </c>
      <c r="L356" s="1374"/>
    </row>
    <row r="357" spans="1:12" s="25" customFormat="1" ht="18.75" hidden="1" customHeight="1" x14ac:dyDescent="0.3">
      <c r="A357" s="5">
        <v>6</v>
      </c>
      <c r="B357" s="6" t="s">
        <v>252</v>
      </c>
      <c r="C357" s="2" t="s">
        <v>251</v>
      </c>
      <c r="D357" s="3">
        <f t="shared" si="3"/>
        <v>3424.2</v>
      </c>
      <c r="E357" s="3">
        <v>142</v>
      </c>
      <c r="F357" s="656"/>
      <c r="G357" s="5">
        <v>6</v>
      </c>
      <c r="H357" s="6" t="s">
        <v>252</v>
      </c>
      <c r="I357" s="2" t="s">
        <v>251</v>
      </c>
      <c r="J357" s="3">
        <v>105</v>
      </c>
      <c r="K357" s="3">
        <v>142</v>
      </c>
      <c r="L357" s="1374"/>
    </row>
    <row r="358" spans="1:12" s="25" customFormat="1" ht="18.75" hidden="1" customHeight="1" x14ac:dyDescent="0.3">
      <c r="A358" s="5">
        <v>7</v>
      </c>
      <c r="B358" s="6" t="s">
        <v>254</v>
      </c>
      <c r="C358" s="2" t="s">
        <v>218</v>
      </c>
      <c r="D358" s="3">
        <f t="shared" si="3"/>
        <v>5549.6</v>
      </c>
      <c r="E358" s="3">
        <v>144</v>
      </c>
      <c r="F358" s="656"/>
      <c r="G358" s="5">
        <v>7</v>
      </c>
      <c r="H358" s="6" t="s">
        <v>254</v>
      </c>
      <c r="I358" s="2" t="s">
        <v>218</v>
      </c>
      <c r="J358" s="3">
        <v>120</v>
      </c>
      <c r="K358" s="3">
        <v>144</v>
      </c>
      <c r="L358" s="1374"/>
    </row>
    <row r="359" spans="1:12" s="25" customFormat="1" ht="18.75" hidden="1" customHeight="1" x14ac:dyDescent="0.3">
      <c r="A359" s="5">
        <v>8</v>
      </c>
      <c r="B359" s="6" t="s">
        <v>31</v>
      </c>
      <c r="C359" s="2" t="s">
        <v>5</v>
      </c>
      <c r="D359" s="3">
        <f t="shared" si="3"/>
        <v>8744.4000000000015</v>
      </c>
      <c r="E359" s="3">
        <v>88</v>
      </c>
      <c r="F359" s="656"/>
      <c r="G359" s="5">
        <v>8</v>
      </c>
      <c r="H359" s="6" t="s">
        <v>31</v>
      </c>
      <c r="I359" s="2" t="s">
        <v>5</v>
      </c>
      <c r="J359" s="3">
        <v>55</v>
      </c>
      <c r="K359" s="3">
        <v>88</v>
      </c>
      <c r="L359" s="1374"/>
    </row>
    <row r="360" spans="1:12" s="50" customFormat="1" ht="18.75" hidden="1" customHeight="1" x14ac:dyDescent="0.3">
      <c r="A360" s="1437"/>
      <c r="B360" s="1"/>
      <c r="C360" s="1437"/>
      <c r="D360" s="3">
        <f t="shared" si="3"/>
        <v>14124.6</v>
      </c>
      <c r="E360" s="7"/>
      <c r="F360" s="657"/>
      <c r="G360" s="1437"/>
      <c r="H360" s="1"/>
      <c r="I360" s="1437"/>
      <c r="J360" s="7"/>
      <c r="K360" s="7"/>
      <c r="L360" s="1377"/>
    </row>
    <row r="361" spans="1:12" s="25" customFormat="1" ht="18.75" hidden="1" customHeight="1" x14ac:dyDescent="0.3">
      <c r="A361" s="5"/>
      <c r="B361" s="6"/>
      <c r="C361" s="2" t="s">
        <v>128</v>
      </c>
      <c r="D361" s="3">
        <f t="shared" si="3"/>
        <v>22521.200000000004</v>
      </c>
      <c r="E361" s="3">
        <v>919.81</v>
      </c>
      <c r="F361" s="656"/>
      <c r="G361" s="5"/>
      <c r="H361" s="6"/>
      <c r="I361" s="2" t="s">
        <v>128</v>
      </c>
      <c r="J361" s="3">
        <v>1045</v>
      </c>
      <c r="K361" s="3">
        <v>919.81</v>
      </c>
      <c r="L361" s="1374"/>
    </row>
    <row r="362" spans="1:12" s="25" customFormat="1" ht="18.75" hidden="1" customHeight="1" x14ac:dyDescent="0.3">
      <c r="A362" s="5"/>
      <c r="B362" s="6"/>
      <c r="C362" s="2"/>
      <c r="D362" s="3">
        <f t="shared" si="3"/>
        <v>36128.6</v>
      </c>
      <c r="E362" s="3"/>
      <c r="F362" s="656"/>
      <c r="G362" s="5"/>
      <c r="H362" s="6"/>
      <c r="I362" s="2"/>
      <c r="J362" s="3"/>
      <c r="K362" s="3"/>
      <c r="L362" s="1374"/>
    </row>
    <row r="363" spans="1:12" s="25" customFormat="1" x14ac:dyDescent="0.3">
      <c r="A363" s="5"/>
      <c r="B363" s="6"/>
      <c r="C363" s="2"/>
      <c r="D363" s="3"/>
      <c r="E363" s="3"/>
      <c r="F363" s="678">
        <f>F350-E350</f>
        <v>-169.81000000000006</v>
      </c>
      <c r="G363" s="5"/>
      <c r="H363" s="6"/>
      <c r="I363" s="2"/>
      <c r="J363" s="3"/>
      <c r="K363" s="3"/>
      <c r="L363" s="1374"/>
    </row>
    <row r="364" spans="1:12" s="25" customFormat="1" x14ac:dyDescent="0.3">
      <c r="A364" s="5"/>
      <c r="B364" s="6"/>
      <c r="C364" s="2"/>
      <c r="D364" s="3"/>
      <c r="E364" s="3"/>
      <c r="F364" s="656"/>
      <c r="G364" s="5"/>
      <c r="H364" s="6"/>
      <c r="I364" s="2"/>
      <c r="J364" s="3"/>
      <c r="K364" s="3"/>
      <c r="L364" s="1374"/>
    </row>
    <row r="365" spans="1:12" s="25" customFormat="1" x14ac:dyDescent="0.3">
      <c r="A365" s="28" t="s">
        <v>124</v>
      </c>
      <c r="B365" s="3" t="s">
        <v>259</v>
      </c>
      <c r="C365" s="2" t="s">
        <v>125</v>
      </c>
      <c r="D365" s="3" t="s">
        <v>126</v>
      </c>
      <c r="E365" s="3" t="s">
        <v>127</v>
      </c>
      <c r="F365" s="656"/>
      <c r="G365" s="28" t="s">
        <v>124</v>
      </c>
      <c r="H365" s="3" t="s">
        <v>247</v>
      </c>
      <c r="I365" s="2" t="s">
        <v>125</v>
      </c>
      <c r="J365" s="3" t="s">
        <v>126</v>
      </c>
      <c r="K365" s="3" t="s">
        <v>127</v>
      </c>
      <c r="L365" s="1374"/>
    </row>
    <row r="366" spans="1:12" s="8" customFormat="1" x14ac:dyDescent="0.3">
      <c r="A366" s="5">
        <v>1</v>
      </c>
      <c r="B366" s="6" t="s">
        <v>276</v>
      </c>
      <c r="C366" s="2" t="s">
        <v>9</v>
      </c>
      <c r="D366" s="3">
        <v>80</v>
      </c>
      <c r="E366" s="3">
        <v>134.75</v>
      </c>
      <c r="F366" s="605"/>
      <c r="G366" s="5">
        <v>1</v>
      </c>
      <c r="H366" s="6" t="s">
        <v>276</v>
      </c>
      <c r="I366" s="2" t="s">
        <v>9</v>
      </c>
      <c r="J366" s="3">
        <v>80</v>
      </c>
      <c r="K366" s="3">
        <v>134.75</v>
      </c>
      <c r="L366" s="1379"/>
    </row>
    <row r="367" spans="1:12" s="25" customFormat="1" ht="19.5" customHeight="1" x14ac:dyDescent="0.3">
      <c r="A367" s="5">
        <v>2</v>
      </c>
      <c r="B367" s="6" t="s">
        <v>56</v>
      </c>
      <c r="C367" s="2" t="s">
        <v>7</v>
      </c>
      <c r="D367" s="3">
        <v>50</v>
      </c>
      <c r="E367" s="3">
        <v>252.125</v>
      </c>
      <c r="F367" s="490"/>
      <c r="G367" s="5">
        <v>2</v>
      </c>
      <c r="H367" s="6" t="s">
        <v>56</v>
      </c>
      <c r="I367" s="2" t="s">
        <v>7</v>
      </c>
      <c r="J367" s="3">
        <v>50</v>
      </c>
      <c r="K367" s="3">
        <v>252.125</v>
      </c>
      <c r="L367" s="1374"/>
    </row>
    <row r="368" spans="1:12" s="50" customFormat="1" x14ac:dyDescent="0.3">
      <c r="A368" s="5">
        <v>3</v>
      </c>
      <c r="B368" s="6" t="s">
        <v>61</v>
      </c>
      <c r="C368" s="2" t="s">
        <v>17</v>
      </c>
      <c r="D368" s="3">
        <v>30</v>
      </c>
      <c r="E368" s="3">
        <v>228.14999999999998</v>
      </c>
      <c r="F368" s="605">
        <v>28</v>
      </c>
      <c r="G368" s="5">
        <v>3</v>
      </c>
      <c r="H368" s="6" t="s">
        <v>61</v>
      </c>
      <c r="I368" s="2" t="s">
        <v>44</v>
      </c>
      <c r="J368" s="3">
        <v>35</v>
      </c>
      <c r="K368" s="3">
        <v>273.77999999999997</v>
      </c>
      <c r="L368" s="1377"/>
    </row>
    <row r="369" spans="1:12" s="25" customFormat="1" ht="19.5" customHeight="1" x14ac:dyDescent="0.3">
      <c r="A369" s="5">
        <v>4</v>
      </c>
      <c r="B369" s="6" t="s">
        <v>346</v>
      </c>
      <c r="C369" s="2" t="s">
        <v>14</v>
      </c>
      <c r="D369" s="3">
        <v>32</v>
      </c>
      <c r="E369" s="3">
        <v>6</v>
      </c>
      <c r="F369" s="677">
        <f>0.031*800</f>
        <v>24.8</v>
      </c>
      <c r="G369" s="5">
        <v>4</v>
      </c>
      <c r="H369" s="6" t="s">
        <v>346</v>
      </c>
      <c r="I369" s="2" t="s">
        <v>14</v>
      </c>
      <c r="J369" s="3">
        <v>32</v>
      </c>
      <c r="K369" s="3">
        <v>6</v>
      </c>
      <c r="L369" s="788"/>
    </row>
    <row r="370" spans="1:12" s="25" customFormat="1" ht="19.5" customHeight="1" x14ac:dyDescent="0.3">
      <c r="A370" s="5">
        <v>5</v>
      </c>
      <c r="B370" s="6" t="s">
        <v>113</v>
      </c>
      <c r="C370" s="2" t="s">
        <v>2</v>
      </c>
      <c r="D370" s="3">
        <v>15</v>
      </c>
      <c r="E370" s="3">
        <v>94.2</v>
      </c>
      <c r="F370" s="656"/>
      <c r="G370" s="5">
        <v>5</v>
      </c>
      <c r="H370" s="6" t="s">
        <v>113</v>
      </c>
      <c r="I370" s="2" t="s">
        <v>2</v>
      </c>
      <c r="J370" s="3">
        <v>15</v>
      </c>
      <c r="K370" s="3">
        <v>94.2</v>
      </c>
      <c r="L370" s="1374"/>
    </row>
    <row r="371" spans="1:12" s="50" customFormat="1" x14ac:dyDescent="0.3">
      <c r="A371" s="5">
        <v>6</v>
      </c>
      <c r="B371" s="6" t="s">
        <v>107</v>
      </c>
      <c r="C371" s="2" t="s">
        <v>14</v>
      </c>
      <c r="D371" s="3">
        <v>3.4</v>
      </c>
      <c r="E371" s="3">
        <v>93.2</v>
      </c>
      <c r="F371" s="605"/>
      <c r="G371" s="5">
        <v>6</v>
      </c>
      <c r="H371" s="6" t="s">
        <v>107</v>
      </c>
      <c r="I371" s="2" t="s">
        <v>14</v>
      </c>
      <c r="J371" s="3">
        <v>3.4</v>
      </c>
      <c r="K371" s="3">
        <v>93.2</v>
      </c>
      <c r="L371" s="1379"/>
    </row>
    <row r="372" spans="1:12" s="25" customFormat="1" ht="19.5" customHeight="1" x14ac:dyDescent="0.3">
      <c r="A372" s="5">
        <v>7</v>
      </c>
      <c r="B372" s="6" t="s">
        <v>108</v>
      </c>
      <c r="C372" s="2" t="s">
        <v>65</v>
      </c>
      <c r="D372" s="3">
        <v>1.2</v>
      </c>
      <c r="E372" s="3">
        <v>21.5</v>
      </c>
      <c r="F372" s="656"/>
      <c r="G372" s="5">
        <v>7</v>
      </c>
      <c r="H372" s="6" t="s">
        <v>108</v>
      </c>
      <c r="I372" s="2" t="s">
        <v>65</v>
      </c>
      <c r="J372" s="3">
        <v>1.2</v>
      </c>
      <c r="K372" s="3">
        <v>21.5</v>
      </c>
      <c r="L372" s="1374"/>
    </row>
    <row r="373" spans="1:12" s="25" customFormat="1" x14ac:dyDescent="0.3">
      <c r="A373" s="1437"/>
      <c r="B373" s="6"/>
      <c r="C373" s="2"/>
      <c r="D373" s="3"/>
      <c r="E373" s="3"/>
      <c r="F373" s="656"/>
      <c r="G373" s="1437"/>
      <c r="H373" s="6"/>
      <c r="I373" s="2"/>
      <c r="J373" s="3"/>
      <c r="K373" s="3"/>
      <c r="L373" s="1374"/>
    </row>
    <row r="374" spans="1:12" s="50" customFormat="1" x14ac:dyDescent="0.3">
      <c r="A374" s="5"/>
      <c r="B374" s="6"/>
      <c r="C374" s="2"/>
      <c r="D374" s="3"/>
      <c r="E374" s="3"/>
      <c r="F374" s="657"/>
      <c r="G374" s="5"/>
      <c r="H374" s="6"/>
      <c r="I374" s="2"/>
      <c r="J374" s="3"/>
      <c r="K374" s="3"/>
      <c r="L374" s="1377"/>
    </row>
    <row r="375" spans="1:12" s="25" customFormat="1" x14ac:dyDescent="0.3">
      <c r="A375" s="1437"/>
      <c r="B375" s="6"/>
      <c r="C375" s="2" t="s">
        <v>128</v>
      </c>
      <c r="D375" s="3">
        <f>SUM(D366:D374)</f>
        <v>211.6</v>
      </c>
      <c r="E375" s="3">
        <f>SUM(E366:E374)</f>
        <v>829.92500000000007</v>
      </c>
      <c r="F375" s="658">
        <v>822.5</v>
      </c>
      <c r="G375" s="1437"/>
      <c r="H375" s="6"/>
      <c r="I375" s="2" t="s">
        <v>128</v>
      </c>
      <c r="J375" s="3">
        <f>SUM(J366:J374)</f>
        <v>216.6</v>
      </c>
      <c r="K375" s="3">
        <f>SUM(K366:K374)</f>
        <v>875.55500000000006</v>
      </c>
      <c r="L375" s="1374"/>
    </row>
    <row r="376" spans="1:12" s="25" customFormat="1" x14ac:dyDescent="0.3">
      <c r="A376" s="5"/>
      <c r="B376" s="6"/>
      <c r="C376" s="2"/>
      <c r="D376" s="3"/>
      <c r="E376" s="3"/>
      <c r="F376" s="678">
        <f>F375-E375</f>
        <v>-7.4250000000000682</v>
      </c>
      <c r="G376" s="5"/>
      <c r="H376" s="6"/>
      <c r="I376" s="2"/>
      <c r="J376" s="3"/>
      <c r="K376" s="3"/>
      <c r="L376" s="1374"/>
    </row>
    <row r="377" spans="1:12" s="25" customFormat="1" x14ac:dyDescent="0.3">
      <c r="A377" s="5"/>
      <c r="B377" s="6"/>
      <c r="C377" s="2"/>
      <c r="D377" s="3"/>
      <c r="E377" s="3"/>
      <c r="F377" s="656"/>
      <c r="G377" s="5"/>
      <c r="H377" s="6"/>
      <c r="I377" s="2"/>
      <c r="J377" s="3"/>
      <c r="K377" s="3"/>
      <c r="L377" s="1374"/>
    </row>
    <row r="378" spans="1:12" s="25" customFormat="1" x14ac:dyDescent="0.3">
      <c r="A378" s="1437"/>
      <c r="B378" s="6"/>
      <c r="C378" s="2" t="s">
        <v>136</v>
      </c>
      <c r="D378" s="3">
        <f>+D375+D350</f>
        <v>441</v>
      </c>
      <c r="E378" s="3">
        <f>+E375+E350</f>
        <v>1587.2350000000001</v>
      </c>
      <c r="F378" s="659"/>
      <c r="G378" s="3"/>
      <c r="H378" s="3"/>
      <c r="I378" s="3" t="s">
        <v>136</v>
      </c>
      <c r="J378" s="3">
        <f>+J375+J350</f>
        <v>455</v>
      </c>
      <c r="K378" s="3">
        <f>+K375+K350</f>
        <v>1688.875</v>
      </c>
      <c r="L378" s="1374"/>
    </row>
    <row r="379" spans="1:12" s="25" customFormat="1" x14ac:dyDescent="0.3">
      <c r="A379" s="1405"/>
      <c r="B379" s="36"/>
      <c r="C379" s="462"/>
      <c r="D379" s="463"/>
      <c r="E379" s="463"/>
      <c r="F379" s="659"/>
      <c r="G379" s="1410"/>
      <c r="H379" s="463"/>
      <c r="I379" s="463"/>
      <c r="J379" s="463"/>
      <c r="K379" s="463"/>
      <c r="L379" s="1374"/>
    </row>
    <row r="380" spans="1:12" s="25" customFormat="1" x14ac:dyDescent="0.3">
      <c r="A380" s="1405"/>
      <c r="B380" s="461"/>
      <c r="C380" s="461"/>
      <c r="D380" s="461"/>
      <c r="E380" s="660"/>
      <c r="F380" s="660"/>
      <c r="G380" s="1413"/>
      <c r="H380" s="660"/>
      <c r="I380" s="463"/>
      <c r="J380" s="463"/>
      <c r="K380" s="463"/>
      <c r="L380" s="1374"/>
    </row>
    <row r="381" spans="1:12" s="25" customFormat="1" x14ac:dyDescent="0.3">
      <c r="A381" s="1405"/>
      <c r="B381" s="36"/>
      <c r="C381" s="462"/>
      <c r="D381" s="463"/>
      <c r="E381" s="463"/>
      <c r="F381" s="659"/>
      <c r="G381" s="1413"/>
      <c r="H381" s="463"/>
      <c r="I381" s="463"/>
      <c r="J381" s="463"/>
      <c r="K381" s="463"/>
      <c r="L381" s="1374"/>
    </row>
    <row r="382" spans="1:12" s="25" customFormat="1" ht="18.75" customHeight="1" x14ac:dyDescent="0.3">
      <c r="A382" s="1403"/>
      <c r="B382" s="37" t="s">
        <v>130</v>
      </c>
      <c r="D382" s="94" t="s">
        <v>131</v>
      </c>
      <c r="E382" s="20"/>
      <c r="F382" s="606"/>
      <c r="G382" s="1403"/>
      <c r="H382" s="37" t="s">
        <v>130</v>
      </c>
      <c r="J382" s="94" t="s">
        <v>131</v>
      </c>
      <c r="K382" s="20"/>
      <c r="L382" s="1374"/>
    </row>
    <row r="383" spans="1:12" s="25" customFormat="1" ht="51.75" customHeight="1" x14ac:dyDescent="0.3">
      <c r="A383" s="1403"/>
      <c r="B383" s="38" t="s">
        <v>132</v>
      </c>
      <c r="D383" s="38" t="s">
        <v>140</v>
      </c>
      <c r="E383" s="39"/>
      <c r="F383" s="606"/>
      <c r="G383" s="1403"/>
      <c r="H383" s="38" t="s">
        <v>139</v>
      </c>
      <c r="J383" s="38" t="s">
        <v>140</v>
      </c>
      <c r="K383" s="39"/>
      <c r="L383" s="1374"/>
    </row>
    <row r="384" spans="1:12" s="25" customFormat="1" ht="23.25" customHeight="1" x14ac:dyDescent="0.3">
      <c r="A384" s="1403"/>
      <c r="B384" s="38"/>
      <c r="D384" s="38"/>
      <c r="E384" s="39"/>
      <c r="F384" s="606"/>
      <c r="G384" s="1403"/>
      <c r="H384" s="38"/>
      <c r="J384" s="38"/>
      <c r="K384" s="39"/>
      <c r="L384" s="1374"/>
    </row>
    <row r="385" spans="1:12" s="25" customFormat="1" ht="18.75" customHeight="1" x14ac:dyDescent="0.3">
      <c r="A385" s="1416"/>
      <c r="B385" s="208"/>
      <c r="C385" s="208"/>
      <c r="D385" s="208"/>
      <c r="E385" s="208"/>
      <c r="F385" s="861"/>
      <c r="G385" s="1416"/>
      <c r="H385" s="208"/>
      <c r="I385" s="208"/>
      <c r="J385" s="208"/>
      <c r="K385" s="208"/>
      <c r="L385" s="1374"/>
    </row>
    <row r="386" spans="1:12" s="21" customFormat="1" x14ac:dyDescent="0.3">
      <c r="A386" s="1403"/>
      <c r="B386" s="20"/>
      <c r="C386" s="20"/>
      <c r="D386" s="20"/>
      <c r="E386" s="20"/>
      <c r="F386" s="656"/>
      <c r="G386" s="1403"/>
      <c r="H386" s="20"/>
      <c r="I386" s="20"/>
      <c r="J386" s="20"/>
      <c r="K386" s="20"/>
      <c r="L386" s="1373"/>
    </row>
    <row r="387" spans="1:12" s="25" customFormat="1" ht="18.75" customHeight="1" x14ac:dyDescent="0.3">
      <c r="A387" s="1403"/>
      <c r="B387" s="22" t="s">
        <v>115</v>
      </c>
      <c r="C387" s="20"/>
      <c r="D387" s="20"/>
      <c r="E387" s="20"/>
      <c r="F387" s="656"/>
      <c r="G387" s="1403"/>
      <c r="H387" s="22" t="s">
        <v>115</v>
      </c>
      <c r="I387" s="20"/>
      <c r="J387" s="20"/>
      <c r="K387" s="20"/>
      <c r="L387" s="1374"/>
    </row>
    <row r="388" spans="1:12" s="25" customFormat="1" ht="18.75" customHeight="1" x14ac:dyDescent="0.3">
      <c r="A388" s="1403"/>
      <c r="B388" s="22" t="s">
        <v>137</v>
      </c>
      <c r="C388" s="20"/>
      <c r="D388" s="20"/>
      <c r="E388" s="20"/>
      <c r="F388" s="606"/>
      <c r="G388" s="1403"/>
      <c r="H388" s="22" t="s">
        <v>138</v>
      </c>
      <c r="I388" s="20"/>
      <c r="J388" s="20"/>
      <c r="K388" s="20"/>
      <c r="L388" s="1374"/>
    </row>
    <row r="389" spans="1:12" s="25" customFormat="1" ht="18.75" customHeight="1" x14ac:dyDescent="0.3">
      <c r="A389" s="1403"/>
      <c r="B389" s="20"/>
      <c r="C389" s="20"/>
      <c r="D389" s="20"/>
      <c r="E389" s="20"/>
      <c r="F389" s="606"/>
      <c r="G389" s="1403"/>
      <c r="H389" s="20"/>
      <c r="I389" s="20"/>
      <c r="J389" s="20"/>
      <c r="K389" s="20"/>
      <c r="L389" s="1374"/>
    </row>
    <row r="390" spans="1:12" s="25" customFormat="1" ht="18.75" customHeight="1" x14ac:dyDescent="0.3">
      <c r="A390" s="1403"/>
      <c r="B390" s="20"/>
      <c r="C390" s="20"/>
      <c r="E390" s="603" t="s">
        <v>116</v>
      </c>
      <c r="F390" s="606"/>
      <c r="G390" s="1403"/>
      <c r="H390" s="20"/>
      <c r="I390" s="20"/>
      <c r="K390" s="603" t="s">
        <v>116</v>
      </c>
      <c r="L390" s="1374"/>
    </row>
    <row r="391" spans="1:12" s="25" customFormat="1" ht="18.75" customHeight="1" x14ac:dyDescent="0.3">
      <c r="A391" s="1403"/>
      <c r="B391" s="20"/>
      <c r="C391" s="20"/>
      <c r="E391" s="603" t="s">
        <v>134</v>
      </c>
      <c r="F391" s="606"/>
      <c r="G391" s="1403"/>
      <c r="H391" s="20"/>
      <c r="I391" s="20"/>
      <c r="K391" s="603" t="s">
        <v>134</v>
      </c>
      <c r="L391" s="1374"/>
    </row>
    <row r="392" spans="1:12" s="25" customFormat="1" ht="18.75" customHeight="1" x14ac:dyDescent="0.3">
      <c r="A392" s="1403"/>
      <c r="B392" s="20"/>
      <c r="C392" s="20"/>
      <c r="E392" s="603" t="s">
        <v>117</v>
      </c>
      <c r="F392" s="606"/>
      <c r="G392" s="1403"/>
      <c r="H392" s="20"/>
      <c r="I392" s="20"/>
      <c r="K392" s="603" t="s">
        <v>117</v>
      </c>
      <c r="L392" s="1374"/>
    </row>
    <row r="393" spans="1:12" s="25" customFormat="1" ht="18.75" customHeight="1" x14ac:dyDescent="0.3">
      <c r="A393" s="1403"/>
      <c r="B393" s="20"/>
      <c r="C393" s="20"/>
      <c r="E393" s="603" t="s">
        <v>417</v>
      </c>
      <c r="F393" s="606"/>
      <c r="G393" s="1403"/>
      <c r="H393" s="20"/>
      <c r="I393" s="20"/>
      <c r="K393" s="603" t="s">
        <v>417</v>
      </c>
      <c r="L393" s="1374"/>
    </row>
    <row r="394" spans="1:12" s="25" customFormat="1" ht="18.75" customHeight="1" x14ac:dyDescent="0.3">
      <c r="A394" s="1403"/>
      <c r="B394" s="20"/>
      <c r="C394" s="20"/>
      <c r="D394" s="20"/>
      <c r="E394" s="20"/>
      <c r="F394" s="656"/>
      <c r="G394" s="1403"/>
      <c r="H394" s="20"/>
      <c r="I394" s="20"/>
      <c r="J394" s="20"/>
      <c r="K394" s="20"/>
      <c r="L394" s="1374"/>
    </row>
    <row r="395" spans="1:12" s="25" customFormat="1" ht="18.75" customHeight="1" x14ac:dyDescent="0.3">
      <c r="A395" s="1403"/>
      <c r="B395" s="20"/>
      <c r="C395" s="20"/>
      <c r="D395" s="20"/>
      <c r="E395" s="20"/>
      <c r="F395" s="656"/>
      <c r="G395" s="1403"/>
      <c r="H395" s="20"/>
      <c r="I395" s="20"/>
      <c r="J395" s="20"/>
      <c r="K395" s="20"/>
      <c r="L395" s="1374"/>
    </row>
    <row r="396" spans="1:12" s="25" customFormat="1" ht="18.75" customHeight="1" x14ac:dyDescent="0.3">
      <c r="A396" s="1403"/>
      <c r="B396" s="20"/>
      <c r="C396" s="20"/>
      <c r="D396" s="20"/>
      <c r="E396" s="20"/>
      <c r="F396" s="656"/>
      <c r="G396" s="1403"/>
      <c r="H396" s="20"/>
      <c r="I396" s="20"/>
      <c r="J396" s="20"/>
      <c r="K396" s="20"/>
      <c r="L396" s="1374"/>
    </row>
    <row r="397" spans="1:12" s="25" customFormat="1" ht="18.75" customHeight="1" x14ac:dyDescent="0.3">
      <c r="A397" s="1403"/>
      <c r="B397" s="1612" t="s">
        <v>119</v>
      </c>
      <c r="C397" s="1612"/>
      <c r="D397" s="1612"/>
      <c r="E397" s="26"/>
      <c r="F397" s="606"/>
      <c r="G397" s="1403"/>
      <c r="H397" s="1612" t="s">
        <v>119</v>
      </c>
      <c r="I397" s="1612"/>
      <c r="J397" s="1612"/>
      <c r="K397" s="26"/>
      <c r="L397" s="1374"/>
    </row>
    <row r="398" spans="1:12" s="25" customFormat="1" ht="18.75" customHeight="1" x14ac:dyDescent="0.3">
      <c r="A398" s="1403"/>
      <c r="B398" s="1610">
        <v>45644</v>
      </c>
      <c r="C398" s="1610"/>
      <c r="D398" s="1610"/>
      <c r="E398" s="27"/>
      <c r="F398" s="606"/>
      <c r="G398" s="1403"/>
      <c r="H398" s="1610">
        <f>B398</f>
        <v>45644</v>
      </c>
      <c r="I398" s="1610"/>
      <c r="J398" s="1610"/>
      <c r="K398" s="27"/>
      <c r="L398" s="1374"/>
    </row>
    <row r="399" spans="1:12" s="25" customFormat="1" ht="18.75" customHeight="1" x14ac:dyDescent="0.3">
      <c r="A399" s="1403"/>
      <c r="B399" s="20"/>
      <c r="C399" s="20"/>
      <c r="D399" s="20"/>
      <c r="E399" s="27"/>
      <c r="F399" s="606"/>
      <c r="G399" s="1403"/>
      <c r="H399" s="20"/>
      <c r="I399" s="20"/>
      <c r="J399" s="20"/>
      <c r="K399" s="27"/>
      <c r="L399" s="1374"/>
    </row>
    <row r="400" spans="1:12" s="25" customFormat="1" ht="18.75" customHeight="1" x14ac:dyDescent="0.3">
      <c r="A400" s="1403"/>
      <c r="B400" s="1438"/>
      <c r="C400" s="20"/>
      <c r="D400" s="20"/>
      <c r="E400" s="27"/>
      <c r="F400" s="606"/>
      <c r="G400" s="1403"/>
      <c r="H400" s="1438"/>
      <c r="I400" s="20"/>
      <c r="J400" s="20"/>
      <c r="K400" s="27"/>
      <c r="L400" s="1374"/>
    </row>
    <row r="401" spans="1:12" s="25" customFormat="1" ht="18.75" customHeight="1" x14ac:dyDescent="0.3">
      <c r="A401" s="28" t="s">
        <v>120</v>
      </c>
      <c r="B401" s="29" t="s">
        <v>121</v>
      </c>
      <c r="C401" s="1611" t="s">
        <v>122</v>
      </c>
      <c r="D401" s="1611"/>
      <c r="E401" s="1611"/>
      <c r="F401" s="606"/>
      <c r="G401" s="28" t="s">
        <v>120</v>
      </c>
      <c r="H401" s="29" t="s">
        <v>121</v>
      </c>
      <c r="I401" s="1611" t="s">
        <v>123</v>
      </c>
      <c r="J401" s="1611"/>
      <c r="K401" s="1611"/>
      <c r="L401" s="1374"/>
    </row>
    <row r="402" spans="1:12" s="25" customFormat="1" ht="18.75" customHeight="1" x14ac:dyDescent="0.3">
      <c r="A402" s="28" t="s">
        <v>124</v>
      </c>
      <c r="B402" s="28" t="s">
        <v>265</v>
      </c>
      <c r="C402" s="29" t="s">
        <v>125</v>
      </c>
      <c r="D402" s="1437" t="s">
        <v>126</v>
      </c>
      <c r="E402" s="1437" t="s">
        <v>127</v>
      </c>
      <c r="F402" s="606"/>
      <c r="G402" s="28" t="s">
        <v>124</v>
      </c>
      <c r="H402" s="28" t="s">
        <v>265</v>
      </c>
      <c r="I402" s="29" t="s">
        <v>125</v>
      </c>
      <c r="J402" s="1437" t="s">
        <v>126</v>
      </c>
      <c r="K402" s="1437" t="s">
        <v>127</v>
      </c>
      <c r="L402" s="1374"/>
    </row>
    <row r="403" spans="1:12" s="50" customFormat="1" x14ac:dyDescent="0.3">
      <c r="A403" s="5">
        <v>1</v>
      </c>
      <c r="B403" s="6" t="s">
        <v>103</v>
      </c>
      <c r="C403" s="2" t="s">
        <v>104</v>
      </c>
      <c r="D403" s="3">
        <v>50</v>
      </c>
      <c r="E403" s="3">
        <v>220</v>
      </c>
      <c r="F403" s="678">
        <v>36</v>
      </c>
      <c r="G403" s="5">
        <v>1</v>
      </c>
      <c r="H403" s="6" t="s">
        <v>103</v>
      </c>
      <c r="I403" s="2" t="s">
        <v>104</v>
      </c>
      <c r="J403" s="3">
        <v>50</v>
      </c>
      <c r="K403" s="3">
        <v>220</v>
      </c>
      <c r="L403" s="1337"/>
    </row>
    <row r="404" spans="1:12" s="50" customFormat="1" x14ac:dyDescent="0.3">
      <c r="A404" s="5">
        <v>2</v>
      </c>
      <c r="B404" s="6" t="s">
        <v>260</v>
      </c>
      <c r="C404" s="2" t="s">
        <v>17</v>
      </c>
      <c r="D404" s="3">
        <v>20</v>
      </c>
      <c r="E404" s="3">
        <v>182.25</v>
      </c>
      <c r="F404" s="605"/>
      <c r="G404" s="5">
        <v>2</v>
      </c>
      <c r="H404" s="6" t="s">
        <v>260</v>
      </c>
      <c r="I404" s="2" t="s">
        <v>44</v>
      </c>
      <c r="J404" s="3">
        <v>25</v>
      </c>
      <c r="K404" s="3">
        <v>218.7</v>
      </c>
      <c r="L404" s="1377"/>
    </row>
    <row r="405" spans="1:12" s="25" customFormat="1" x14ac:dyDescent="0.3">
      <c r="A405" s="5">
        <v>3</v>
      </c>
      <c r="B405" s="6" t="s">
        <v>114</v>
      </c>
      <c r="C405" s="2" t="s">
        <v>2</v>
      </c>
      <c r="D405" s="3">
        <v>6</v>
      </c>
      <c r="E405" s="3">
        <v>28</v>
      </c>
      <c r="F405" s="606"/>
      <c r="G405" s="5">
        <v>3</v>
      </c>
      <c r="H405" s="6" t="s">
        <v>114</v>
      </c>
      <c r="I405" s="2" t="s">
        <v>2</v>
      </c>
      <c r="J405" s="3">
        <v>6</v>
      </c>
      <c r="K405" s="3">
        <v>28</v>
      </c>
      <c r="L405" s="788"/>
    </row>
    <row r="406" spans="1:12" s="25" customFormat="1" x14ac:dyDescent="0.3">
      <c r="A406" s="5">
        <v>4</v>
      </c>
      <c r="B406" s="6" t="s">
        <v>107</v>
      </c>
      <c r="C406" s="2" t="s">
        <v>14</v>
      </c>
      <c r="D406" s="3">
        <v>3.4</v>
      </c>
      <c r="E406" s="3">
        <v>93.2</v>
      </c>
      <c r="F406" s="606"/>
      <c r="G406" s="5">
        <v>4</v>
      </c>
      <c r="H406" s="6" t="s">
        <v>107</v>
      </c>
      <c r="I406" s="2" t="s">
        <v>14</v>
      </c>
      <c r="J406" s="3">
        <v>3.4</v>
      </c>
      <c r="K406" s="3">
        <v>93.2</v>
      </c>
      <c r="L406" s="1374"/>
    </row>
    <row r="407" spans="1:12" s="25" customFormat="1" x14ac:dyDescent="0.3">
      <c r="A407" s="1404">
        <v>5</v>
      </c>
      <c r="B407" s="6" t="s">
        <v>93</v>
      </c>
      <c r="C407" s="2" t="s">
        <v>2</v>
      </c>
      <c r="D407" s="3">
        <v>80</v>
      </c>
      <c r="E407" s="3">
        <v>92</v>
      </c>
      <c r="F407" s="606"/>
      <c r="G407" s="1404">
        <v>5</v>
      </c>
      <c r="H407" s="6" t="s">
        <v>93</v>
      </c>
      <c r="I407" s="2" t="s">
        <v>2</v>
      </c>
      <c r="J407" s="3">
        <v>80</v>
      </c>
      <c r="K407" s="3">
        <v>92</v>
      </c>
      <c r="L407" s="1374"/>
    </row>
    <row r="408" spans="1:12" s="25" customFormat="1" ht="19.5" customHeight="1" x14ac:dyDescent="0.3">
      <c r="A408" s="5">
        <v>6</v>
      </c>
      <c r="B408" s="6" t="s">
        <v>80</v>
      </c>
      <c r="C408" s="2" t="s">
        <v>5</v>
      </c>
      <c r="D408" s="3">
        <v>30</v>
      </c>
      <c r="E408" s="3">
        <v>124.6</v>
      </c>
      <c r="F408" s="606"/>
      <c r="G408" s="5">
        <v>6</v>
      </c>
      <c r="H408" s="6" t="s">
        <v>80</v>
      </c>
      <c r="I408" s="2" t="s">
        <v>5</v>
      </c>
      <c r="J408" s="3">
        <v>30</v>
      </c>
      <c r="K408" s="3">
        <v>124.6</v>
      </c>
      <c r="L408" s="788"/>
    </row>
    <row r="409" spans="1:12" s="25" customFormat="1" ht="19.5" customHeight="1" x14ac:dyDescent="0.3">
      <c r="A409" s="1437"/>
      <c r="B409" s="6"/>
      <c r="C409" s="2"/>
      <c r="D409" s="3"/>
      <c r="E409" s="3"/>
      <c r="F409" s="605"/>
      <c r="G409" s="1437"/>
      <c r="H409" s="6"/>
      <c r="I409" s="2"/>
      <c r="J409" s="3"/>
      <c r="K409" s="3"/>
      <c r="L409" s="1374"/>
    </row>
    <row r="410" spans="1:12" s="25" customFormat="1" x14ac:dyDescent="0.3">
      <c r="A410" s="5"/>
      <c r="B410" s="6"/>
      <c r="C410" s="2"/>
      <c r="D410" s="3"/>
      <c r="E410" s="3"/>
      <c r="F410" s="656"/>
      <c r="G410" s="5"/>
      <c r="H410" s="6"/>
      <c r="I410" s="2"/>
      <c r="J410" s="3"/>
      <c r="K410" s="3"/>
      <c r="L410" s="1374"/>
    </row>
    <row r="411" spans="1:12" s="25" customFormat="1" x14ac:dyDescent="0.3">
      <c r="A411" s="5"/>
      <c r="B411" s="6"/>
      <c r="C411" s="2" t="s">
        <v>128</v>
      </c>
      <c r="D411" s="3">
        <f>SUM(D403:D409)</f>
        <v>189.4</v>
      </c>
      <c r="E411" s="3">
        <f>SUM(E403:E409)</f>
        <v>740.05000000000007</v>
      </c>
      <c r="F411" s="658">
        <v>587.5</v>
      </c>
      <c r="G411" s="5"/>
      <c r="H411" s="6"/>
      <c r="I411" s="2" t="s">
        <v>128</v>
      </c>
      <c r="J411" s="3">
        <f>SUM(J403:J409)</f>
        <v>194.4</v>
      </c>
      <c r="K411" s="3">
        <f>SUM(K403:K409)</f>
        <v>776.5</v>
      </c>
      <c r="L411" s="1374"/>
    </row>
    <row r="412" spans="1:12" s="25" customFormat="1" ht="18.75" hidden="1" customHeight="1" x14ac:dyDescent="0.3">
      <c r="A412" s="5"/>
      <c r="B412" s="6"/>
      <c r="C412" s="2"/>
      <c r="D412" s="3">
        <f>SUM(D404:D410)</f>
        <v>139.4</v>
      </c>
      <c r="E412" s="3"/>
      <c r="F412" s="656"/>
      <c r="G412" s="5"/>
      <c r="H412" s="6"/>
      <c r="I412" s="2"/>
      <c r="J412" s="3"/>
      <c r="K412" s="3"/>
      <c r="L412" s="1374"/>
    </row>
    <row r="413" spans="1:12" s="25" customFormat="1" ht="18.75" hidden="1" customHeight="1" x14ac:dyDescent="0.3">
      <c r="A413" s="5">
        <v>1</v>
      </c>
      <c r="B413" s="6" t="s">
        <v>1</v>
      </c>
      <c r="C413" s="2" t="s">
        <v>5</v>
      </c>
      <c r="D413" s="3">
        <f>SUM(D406:D411)</f>
        <v>302.8</v>
      </c>
      <c r="E413" s="3">
        <v>86</v>
      </c>
      <c r="F413" s="656"/>
      <c r="G413" s="5">
        <v>1</v>
      </c>
      <c r="H413" s="6" t="s">
        <v>1</v>
      </c>
      <c r="I413" s="2" t="s">
        <v>5</v>
      </c>
      <c r="J413" s="3">
        <v>200</v>
      </c>
      <c r="K413" s="3">
        <v>86</v>
      </c>
      <c r="L413" s="1374"/>
    </row>
    <row r="414" spans="1:12" s="25" customFormat="1" ht="18.75" hidden="1" customHeight="1" x14ac:dyDescent="0.3">
      <c r="A414" s="5">
        <v>2</v>
      </c>
      <c r="B414" s="6" t="s">
        <v>238</v>
      </c>
      <c r="C414" s="2" t="s">
        <v>251</v>
      </c>
      <c r="D414" s="3">
        <f t="shared" ref="D414:D423" si="4">SUM(D406:D412)</f>
        <v>442.20000000000005</v>
      </c>
      <c r="E414" s="3">
        <v>114</v>
      </c>
      <c r="F414" s="656"/>
      <c r="G414" s="5">
        <v>2</v>
      </c>
      <c r="H414" s="6" t="s">
        <v>238</v>
      </c>
      <c r="I414" s="2" t="s">
        <v>251</v>
      </c>
      <c r="J414" s="3">
        <v>225</v>
      </c>
      <c r="K414" s="3">
        <v>114</v>
      </c>
      <c r="L414" s="1374"/>
    </row>
    <row r="415" spans="1:12" s="25" customFormat="1" ht="18.75" hidden="1" customHeight="1" x14ac:dyDescent="0.3">
      <c r="A415" s="5">
        <v>3</v>
      </c>
      <c r="B415" s="6" t="s">
        <v>93</v>
      </c>
      <c r="C415" s="2" t="s">
        <v>5</v>
      </c>
      <c r="D415" s="3">
        <f t="shared" si="4"/>
        <v>741.59999999999991</v>
      </c>
      <c r="E415" s="3">
        <v>94.25</v>
      </c>
      <c r="F415" s="656"/>
      <c r="G415" s="5">
        <v>3</v>
      </c>
      <c r="H415" s="6" t="s">
        <v>93</v>
      </c>
      <c r="I415" s="2" t="s">
        <v>5</v>
      </c>
      <c r="J415" s="3">
        <v>135</v>
      </c>
      <c r="K415" s="3">
        <v>94.25</v>
      </c>
      <c r="L415" s="1374"/>
    </row>
    <row r="416" spans="1:12" s="25" customFormat="1" ht="18.75" hidden="1" customHeight="1" x14ac:dyDescent="0.3">
      <c r="A416" s="5">
        <v>4</v>
      </c>
      <c r="B416" s="6" t="s">
        <v>253</v>
      </c>
      <c r="C416" s="2" t="s">
        <v>218</v>
      </c>
      <c r="D416" s="3">
        <f t="shared" si="4"/>
        <v>1103.8000000000002</v>
      </c>
      <c r="E416" s="3">
        <v>146.4</v>
      </c>
      <c r="F416" s="656"/>
      <c r="G416" s="5">
        <v>4</v>
      </c>
      <c r="H416" s="6" t="s">
        <v>253</v>
      </c>
      <c r="I416" s="2" t="s">
        <v>218</v>
      </c>
      <c r="J416" s="3">
        <v>125</v>
      </c>
      <c r="K416" s="3">
        <v>146.4</v>
      </c>
      <c r="L416" s="1374"/>
    </row>
    <row r="417" spans="1:12" s="25" customFormat="1" ht="18.75" hidden="1" customHeight="1" x14ac:dyDescent="0.3">
      <c r="A417" s="5">
        <v>5</v>
      </c>
      <c r="B417" s="6" t="s">
        <v>255</v>
      </c>
      <c r="C417" s="2" t="s">
        <v>218</v>
      </c>
      <c r="D417" s="3">
        <f t="shared" si="4"/>
        <v>1815.4</v>
      </c>
      <c r="E417" s="3">
        <v>105.16</v>
      </c>
      <c r="F417" s="656"/>
      <c r="G417" s="5">
        <v>5</v>
      </c>
      <c r="H417" s="6" t="s">
        <v>255</v>
      </c>
      <c r="I417" s="2" t="s">
        <v>218</v>
      </c>
      <c r="J417" s="3">
        <v>80</v>
      </c>
      <c r="K417" s="3">
        <v>105.16</v>
      </c>
      <c r="L417" s="1374"/>
    </row>
    <row r="418" spans="1:12" s="25" customFormat="1" ht="18.75" hidden="1" customHeight="1" x14ac:dyDescent="0.3">
      <c r="A418" s="5">
        <v>6</v>
      </c>
      <c r="B418" s="6" t="s">
        <v>252</v>
      </c>
      <c r="C418" s="2" t="s">
        <v>251</v>
      </c>
      <c r="D418" s="3">
        <f t="shared" si="4"/>
        <v>2919.2000000000003</v>
      </c>
      <c r="E418" s="3">
        <v>142</v>
      </c>
      <c r="F418" s="656"/>
      <c r="G418" s="5">
        <v>6</v>
      </c>
      <c r="H418" s="6" t="s">
        <v>252</v>
      </c>
      <c r="I418" s="2" t="s">
        <v>251</v>
      </c>
      <c r="J418" s="3">
        <v>105</v>
      </c>
      <c r="K418" s="3">
        <v>142</v>
      </c>
      <c r="L418" s="1374"/>
    </row>
    <row r="419" spans="1:12" s="25" customFormat="1" ht="18.75" hidden="1" customHeight="1" x14ac:dyDescent="0.3">
      <c r="A419" s="5">
        <v>7</v>
      </c>
      <c r="B419" s="6" t="s">
        <v>254</v>
      </c>
      <c r="C419" s="2" t="s">
        <v>218</v>
      </c>
      <c r="D419" s="3">
        <f t="shared" si="4"/>
        <v>4734.6000000000004</v>
      </c>
      <c r="E419" s="3">
        <v>144</v>
      </c>
      <c r="F419" s="656"/>
      <c r="G419" s="5">
        <v>7</v>
      </c>
      <c r="H419" s="6" t="s">
        <v>254</v>
      </c>
      <c r="I419" s="2" t="s">
        <v>218</v>
      </c>
      <c r="J419" s="3">
        <v>120</v>
      </c>
      <c r="K419" s="3">
        <v>144</v>
      </c>
      <c r="L419" s="1374"/>
    </row>
    <row r="420" spans="1:12" s="25" customFormat="1" ht="18.75" hidden="1" customHeight="1" x14ac:dyDescent="0.3">
      <c r="A420" s="5">
        <v>8</v>
      </c>
      <c r="B420" s="6" t="s">
        <v>31</v>
      </c>
      <c r="C420" s="2" t="s">
        <v>5</v>
      </c>
      <c r="D420" s="3">
        <f t="shared" si="4"/>
        <v>7464.4000000000015</v>
      </c>
      <c r="E420" s="3">
        <v>88</v>
      </c>
      <c r="F420" s="656"/>
      <c r="G420" s="5">
        <v>8</v>
      </c>
      <c r="H420" s="6" t="s">
        <v>31</v>
      </c>
      <c r="I420" s="2" t="s">
        <v>5</v>
      </c>
      <c r="J420" s="3">
        <v>55</v>
      </c>
      <c r="K420" s="3">
        <v>88</v>
      </c>
      <c r="L420" s="1374"/>
    </row>
    <row r="421" spans="1:12" s="50" customFormat="1" ht="18.75" hidden="1" customHeight="1" x14ac:dyDescent="0.3">
      <c r="A421" s="1437"/>
      <c r="B421" s="1"/>
      <c r="C421" s="1437"/>
      <c r="D421" s="3">
        <f t="shared" si="4"/>
        <v>12059.6</v>
      </c>
      <c r="E421" s="7"/>
      <c r="F421" s="657"/>
      <c r="G421" s="1437"/>
      <c r="H421" s="1"/>
      <c r="I421" s="1437"/>
      <c r="J421" s="7"/>
      <c r="K421" s="7"/>
      <c r="L421" s="1377"/>
    </row>
    <row r="422" spans="1:12" s="25" customFormat="1" ht="18.75" hidden="1" customHeight="1" x14ac:dyDescent="0.3">
      <c r="A422" s="5"/>
      <c r="B422" s="6"/>
      <c r="C422" s="2" t="s">
        <v>128</v>
      </c>
      <c r="D422" s="3">
        <f t="shared" si="4"/>
        <v>19221.200000000004</v>
      </c>
      <c r="E422" s="3">
        <v>919.81</v>
      </c>
      <c r="F422" s="656"/>
      <c r="G422" s="5"/>
      <c r="H422" s="6"/>
      <c r="I422" s="2" t="s">
        <v>128</v>
      </c>
      <c r="J422" s="3">
        <v>1045</v>
      </c>
      <c r="K422" s="3">
        <v>919.81</v>
      </c>
      <c r="L422" s="1374"/>
    </row>
    <row r="423" spans="1:12" s="25" customFormat="1" ht="18.75" hidden="1" customHeight="1" x14ac:dyDescent="0.3">
      <c r="A423" s="5"/>
      <c r="B423" s="6"/>
      <c r="C423" s="2"/>
      <c r="D423" s="3">
        <f t="shared" si="4"/>
        <v>30838.6</v>
      </c>
      <c r="E423" s="3"/>
      <c r="F423" s="656"/>
      <c r="G423" s="5"/>
      <c r="H423" s="6"/>
      <c r="I423" s="2"/>
      <c r="J423" s="3"/>
      <c r="K423" s="3"/>
      <c r="L423" s="1374"/>
    </row>
    <row r="424" spans="1:12" s="25" customFormat="1" x14ac:dyDescent="0.3">
      <c r="A424" s="5"/>
      <c r="B424" s="6"/>
      <c r="C424" s="2"/>
      <c r="D424" s="3"/>
      <c r="E424" s="3"/>
      <c r="F424" s="678">
        <f>F411-E411</f>
        <v>-152.55000000000007</v>
      </c>
      <c r="G424" s="5"/>
      <c r="H424" s="6"/>
      <c r="I424" s="2"/>
      <c r="J424" s="3"/>
      <c r="K424" s="3"/>
      <c r="L424" s="1374"/>
    </row>
    <row r="425" spans="1:12" s="25" customFormat="1" x14ac:dyDescent="0.3">
      <c r="A425" s="5"/>
      <c r="B425" s="6"/>
      <c r="C425" s="2"/>
      <c r="D425" s="3"/>
      <c r="E425" s="3"/>
      <c r="F425" s="656"/>
      <c r="G425" s="5"/>
      <c r="H425" s="6"/>
      <c r="I425" s="2"/>
      <c r="J425" s="3"/>
      <c r="K425" s="3"/>
      <c r="L425" s="1374"/>
    </row>
    <row r="426" spans="1:12" s="25" customFormat="1" x14ac:dyDescent="0.3">
      <c r="A426" s="28" t="s">
        <v>124</v>
      </c>
      <c r="B426" s="3" t="s">
        <v>259</v>
      </c>
      <c r="C426" s="2" t="s">
        <v>125</v>
      </c>
      <c r="D426" s="3" t="s">
        <v>126</v>
      </c>
      <c r="E426" s="3" t="s">
        <v>127</v>
      </c>
      <c r="F426" s="656"/>
      <c r="G426" s="28" t="s">
        <v>124</v>
      </c>
      <c r="H426" s="3" t="s">
        <v>247</v>
      </c>
      <c r="I426" s="2" t="s">
        <v>125</v>
      </c>
      <c r="J426" s="3" t="s">
        <v>126</v>
      </c>
      <c r="K426" s="3" t="s">
        <v>127</v>
      </c>
      <c r="L426" s="1374"/>
    </row>
    <row r="427" spans="1:12" s="8" customFormat="1" x14ac:dyDescent="0.3">
      <c r="A427" s="5">
        <v>1</v>
      </c>
      <c r="B427" s="6" t="s">
        <v>91</v>
      </c>
      <c r="C427" s="2" t="s">
        <v>9</v>
      </c>
      <c r="D427" s="3">
        <v>70</v>
      </c>
      <c r="E427" s="3">
        <v>122</v>
      </c>
      <c r="F427" s="605"/>
      <c r="G427" s="5">
        <v>1</v>
      </c>
      <c r="H427" s="6" t="s">
        <v>91</v>
      </c>
      <c r="I427" s="2" t="s">
        <v>9</v>
      </c>
      <c r="J427" s="3">
        <v>70</v>
      </c>
      <c r="K427" s="3">
        <v>122</v>
      </c>
      <c r="L427" s="1379"/>
    </row>
    <row r="428" spans="1:12" s="25" customFormat="1" ht="19.5" customHeight="1" x14ac:dyDescent="0.3">
      <c r="A428" s="5">
        <v>2</v>
      </c>
      <c r="B428" s="6" t="s">
        <v>470</v>
      </c>
      <c r="C428" s="2" t="s">
        <v>4</v>
      </c>
      <c r="D428" s="3">
        <v>65</v>
      </c>
      <c r="E428" s="3">
        <v>180.8</v>
      </c>
      <c r="F428" s="490"/>
      <c r="G428" s="5">
        <v>2</v>
      </c>
      <c r="H428" s="6" t="s">
        <v>470</v>
      </c>
      <c r="I428" s="2" t="s">
        <v>17</v>
      </c>
      <c r="J428" s="3">
        <v>80</v>
      </c>
      <c r="K428" s="3">
        <v>271.20000000000005</v>
      </c>
      <c r="L428" s="1374">
        <v>45603</v>
      </c>
    </row>
    <row r="429" spans="1:12" s="50" customFormat="1" x14ac:dyDescent="0.3">
      <c r="A429" s="5">
        <v>3</v>
      </c>
      <c r="B429" s="6" t="s">
        <v>278</v>
      </c>
      <c r="C429" s="2" t="s">
        <v>17</v>
      </c>
      <c r="D429" s="3">
        <v>20</v>
      </c>
      <c r="E429" s="3">
        <v>213.71</v>
      </c>
      <c r="F429" s="605"/>
      <c r="G429" s="5">
        <v>3</v>
      </c>
      <c r="H429" s="6" t="s">
        <v>278</v>
      </c>
      <c r="I429" s="2" t="s">
        <v>44</v>
      </c>
      <c r="J429" s="3">
        <v>25</v>
      </c>
      <c r="K429" s="3">
        <v>256.45</v>
      </c>
      <c r="L429" s="1377"/>
    </row>
    <row r="430" spans="1:12" s="25" customFormat="1" ht="19.5" customHeight="1" x14ac:dyDescent="0.3">
      <c r="A430" s="5">
        <v>4</v>
      </c>
      <c r="B430" s="6" t="s">
        <v>346</v>
      </c>
      <c r="C430" s="2" t="s">
        <v>14</v>
      </c>
      <c r="D430" s="3">
        <v>32</v>
      </c>
      <c r="E430" s="3">
        <v>6</v>
      </c>
      <c r="F430" s="677">
        <f>0.031*800</f>
        <v>24.8</v>
      </c>
      <c r="G430" s="5">
        <v>4</v>
      </c>
      <c r="H430" s="6" t="s">
        <v>346</v>
      </c>
      <c r="I430" s="2" t="s">
        <v>14</v>
      </c>
      <c r="J430" s="3">
        <v>32</v>
      </c>
      <c r="K430" s="3">
        <v>6</v>
      </c>
      <c r="L430" s="788"/>
    </row>
    <row r="431" spans="1:12" s="25" customFormat="1" x14ac:dyDescent="0.3">
      <c r="A431" s="5">
        <v>5</v>
      </c>
      <c r="B431" s="6" t="s">
        <v>144</v>
      </c>
      <c r="C431" s="2" t="s">
        <v>2</v>
      </c>
      <c r="D431" s="3">
        <v>18</v>
      </c>
      <c r="E431" s="3">
        <v>88</v>
      </c>
      <c r="F431" s="594"/>
      <c r="G431" s="5">
        <v>5</v>
      </c>
      <c r="H431" s="6" t="s">
        <v>144</v>
      </c>
      <c r="I431" s="2" t="s">
        <v>2</v>
      </c>
      <c r="J431" s="3">
        <v>18</v>
      </c>
      <c r="K431" s="3">
        <v>88</v>
      </c>
      <c r="L431" s="788"/>
    </row>
    <row r="432" spans="1:12" s="50" customFormat="1" x14ac:dyDescent="0.3">
      <c r="A432" s="5">
        <v>6</v>
      </c>
      <c r="B432" s="6" t="s">
        <v>107</v>
      </c>
      <c r="C432" s="2" t="s">
        <v>14</v>
      </c>
      <c r="D432" s="3">
        <v>3.4</v>
      </c>
      <c r="E432" s="3">
        <v>93.2</v>
      </c>
      <c r="F432" s="605"/>
      <c r="G432" s="5">
        <v>6</v>
      </c>
      <c r="H432" s="6" t="s">
        <v>107</v>
      </c>
      <c r="I432" s="2" t="s">
        <v>14</v>
      </c>
      <c r="J432" s="3">
        <v>3.4</v>
      </c>
      <c r="K432" s="3">
        <v>93.2</v>
      </c>
      <c r="L432" s="1379"/>
    </row>
    <row r="433" spans="1:12" s="25" customFormat="1" ht="19.5" customHeight="1" x14ac:dyDescent="0.3">
      <c r="A433" s="5">
        <v>7</v>
      </c>
      <c r="B433" s="6" t="s">
        <v>108</v>
      </c>
      <c r="C433" s="2" t="s">
        <v>65</v>
      </c>
      <c r="D433" s="3">
        <v>1.2</v>
      </c>
      <c r="E433" s="3">
        <v>21.5</v>
      </c>
      <c r="F433" s="656"/>
      <c r="G433" s="5">
        <v>7</v>
      </c>
      <c r="H433" s="6" t="s">
        <v>108</v>
      </c>
      <c r="I433" s="2" t="s">
        <v>65</v>
      </c>
      <c r="J433" s="3">
        <v>1.2</v>
      </c>
      <c r="K433" s="3">
        <v>21.5</v>
      </c>
      <c r="L433" s="1374"/>
    </row>
    <row r="434" spans="1:12" s="25" customFormat="1" x14ac:dyDescent="0.3">
      <c r="A434" s="1437"/>
      <c r="B434" s="6"/>
      <c r="C434" s="2"/>
      <c r="D434" s="3"/>
      <c r="E434" s="3"/>
      <c r="F434" s="656"/>
      <c r="G434" s="1437"/>
      <c r="H434" s="6"/>
      <c r="I434" s="2"/>
      <c r="J434" s="3"/>
      <c r="K434" s="3"/>
      <c r="L434" s="1374"/>
    </row>
    <row r="435" spans="1:12" s="50" customFormat="1" x14ac:dyDescent="0.3">
      <c r="A435" s="5"/>
      <c r="B435" s="6"/>
      <c r="C435" s="2"/>
      <c r="D435" s="3"/>
      <c r="E435" s="3"/>
      <c r="F435" s="657"/>
      <c r="G435" s="5"/>
      <c r="H435" s="6"/>
      <c r="I435" s="2"/>
      <c r="J435" s="3"/>
      <c r="K435" s="3"/>
      <c r="L435" s="1377"/>
    </row>
    <row r="436" spans="1:12" s="25" customFormat="1" x14ac:dyDescent="0.3">
      <c r="A436" s="1437"/>
      <c r="B436" s="6"/>
      <c r="C436" s="2" t="s">
        <v>128</v>
      </c>
      <c r="D436" s="3">
        <f>SUM(D427:D435)</f>
        <v>209.6</v>
      </c>
      <c r="E436" s="3">
        <f>SUM(E427:E435)</f>
        <v>725.21</v>
      </c>
      <c r="F436" s="658">
        <v>822.5</v>
      </c>
      <c r="G436" s="1437"/>
      <c r="H436" s="6"/>
      <c r="I436" s="2" t="s">
        <v>128</v>
      </c>
      <c r="J436" s="3">
        <f>SUM(J427:J435)</f>
        <v>229.6</v>
      </c>
      <c r="K436" s="3">
        <f>SUM(K427:K435)</f>
        <v>858.35000000000014</v>
      </c>
      <c r="L436" s="1374"/>
    </row>
    <row r="437" spans="1:12" s="25" customFormat="1" x14ac:dyDescent="0.3">
      <c r="A437" s="5"/>
      <c r="B437" s="6"/>
      <c r="C437" s="2"/>
      <c r="D437" s="3"/>
      <c r="E437" s="3"/>
      <c r="F437" s="678">
        <f>F436-E436</f>
        <v>97.289999999999964</v>
      </c>
      <c r="G437" s="5"/>
      <c r="H437" s="6"/>
      <c r="I437" s="2"/>
      <c r="J437" s="3"/>
      <c r="K437" s="3"/>
      <c r="L437" s="1374"/>
    </row>
    <row r="438" spans="1:12" s="25" customFormat="1" x14ac:dyDescent="0.3">
      <c r="A438" s="5"/>
      <c r="B438" s="6"/>
      <c r="C438" s="2"/>
      <c r="D438" s="3"/>
      <c r="E438" s="3"/>
      <c r="F438" s="656"/>
      <c r="G438" s="5"/>
      <c r="H438" s="6"/>
      <c r="I438" s="2"/>
      <c r="J438" s="3"/>
      <c r="K438" s="3"/>
      <c r="L438" s="1374"/>
    </row>
    <row r="439" spans="1:12" s="25" customFormat="1" x14ac:dyDescent="0.3">
      <c r="A439" s="1437"/>
      <c r="B439" s="6"/>
      <c r="C439" s="2" t="s">
        <v>136</v>
      </c>
      <c r="D439" s="3">
        <f>+D436+D411</f>
        <v>399</v>
      </c>
      <c r="E439" s="3">
        <f>+E436+E411</f>
        <v>1465.2600000000002</v>
      </c>
      <c r="F439" s="659"/>
      <c r="G439" s="3"/>
      <c r="H439" s="3"/>
      <c r="I439" s="3" t="s">
        <v>136</v>
      </c>
      <c r="J439" s="3">
        <f>+J436+J411</f>
        <v>424</v>
      </c>
      <c r="K439" s="3">
        <f>+K436+K411</f>
        <v>1634.8500000000001</v>
      </c>
      <c r="L439" s="1374"/>
    </row>
    <row r="440" spans="1:12" s="25" customFormat="1" x14ac:dyDescent="0.3">
      <c r="A440" s="1405"/>
      <c r="B440" s="36"/>
      <c r="C440" s="462"/>
      <c r="D440" s="463"/>
      <c r="E440" s="463"/>
      <c r="F440" s="659"/>
      <c r="G440" s="1410"/>
      <c r="H440" s="463"/>
      <c r="I440" s="463"/>
      <c r="J440" s="463"/>
      <c r="K440" s="463"/>
      <c r="L440" s="1374"/>
    </row>
    <row r="441" spans="1:12" s="25" customFormat="1" x14ac:dyDescent="0.3">
      <c r="A441" s="1405"/>
      <c r="B441" s="461"/>
      <c r="C441" s="461"/>
      <c r="D441" s="461"/>
      <c r="E441" s="660"/>
      <c r="F441" s="660"/>
      <c r="G441" s="1413"/>
      <c r="H441" s="660"/>
      <c r="I441" s="463"/>
      <c r="J441" s="463"/>
      <c r="K441" s="463"/>
      <c r="L441" s="1374"/>
    </row>
    <row r="442" spans="1:12" s="25" customFormat="1" x14ac:dyDescent="0.3">
      <c r="A442" s="1405"/>
      <c r="B442" s="36"/>
      <c r="C442" s="462"/>
      <c r="D442" s="463"/>
      <c r="E442" s="463"/>
      <c r="F442" s="659"/>
      <c r="G442" s="1413"/>
      <c r="H442" s="463"/>
      <c r="I442" s="463"/>
      <c r="J442" s="463"/>
      <c r="K442" s="463"/>
      <c r="L442" s="1374"/>
    </row>
    <row r="443" spans="1:12" s="25" customFormat="1" ht="18.75" customHeight="1" x14ac:dyDescent="0.3">
      <c r="A443" s="1403"/>
      <c r="B443" s="37" t="s">
        <v>130</v>
      </c>
      <c r="D443" s="94" t="s">
        <v>131</v>
      </c>
      <c r="E443" s="20"/>
      <c r="F443" s="606"/>
      <c r="G443" s="1403"/>
      <c r="H443" s="37" t="s">
        <v>130</v>
      </c>
      <c r="J443" s="94" t="s">
        <v>131</v>
      </c>
      <c r="K443" s="20"/>
      <c r="L443" s="1374"/>
    </row>
    <row r="444" spans="1:12" s="25" customFormat="1" ht="51.75" customHeight="1" x14ac:dyDescent="0.3">
      <c r="A444" s="1403"/>
      <c r="B444" s="38" t="s">
        <v>132</v>
      </c>
      <c r="D444" s="38" t="s">
        <v>140</v>
      </c>
      <c r="E444" s="39"/>
      <c r="F444" s="606"/>
      <c r="G444" s="1403"/>
      <c r="H444" s="38" t="s">
        <v>139</v>
      </c>
      <c r="J444" s="38" t="s">
        <v>140</v>
      </c>
      <c r="K444" s="39"/>
      <c r="L444" s="1374"/>
    </row>
    <row r="445" spans="1:12" s="25" customFormat="1" ht="23.25" customHeight="1" x14ac:dyDescent="0.3">
      <c r="A445" s="1403"/>
      <c r="B445" s="38"/>
      <c r="D445" s="38"/>
      <c r="E445" s="39"/>
      <c r="F445" s="606"/>
      <c r="G445" s="1403"/>
      <c r="H445" s="38"/>
      <c r="J445" s="38"/>
      <c r="K445" s="39"/>
      <c r="L445" s="1374"/>
    </row>
    <row r="446" spans="1:12" s="25" customFormat="1" ht="18.75" customHeight="1" x14ac:dyDescent="0.3">
      <c r="A446" s="1416"/>
      <c r="B446" s="208"/>
      <c r="C446" s="208"/>
      <c r="D446" s="208"/>
      <c r="E446" s="208"/>
      <c r="F446" s="861"/>
      <c r="G446" s="1416"/>
      <c r="H446" s="208"/>
      <c r="I446" s="208"/>
      <c r="J446" s="208"/>
      <c r="K446" s="208"/>
      <c r="L446" s="1374"/>
    </row>
    <row r="447" spans="1:12" s="21" customFormat="1" x14ac:dyDescent="0.3">
      <c r="A447" s="1403"/>
      <c r="B447" s="20"/>
      <c r="C447" s="20"/>
      <c r="D447" s="20"/>
      <c r="E447" s="20"/>
      <c r="F447" s="656"/>
      <c r="G447" s="1403"/>
      <c r="H447" s="20"/>
      <c r="I447" s="20"/>
      <c r="J447" s="20"/>
      <c r="K447" s="20"/>
      <c r="L447" s="1373"/>
    </row>
    <row r="448" spans="1:12" s="25" customFormat="1" ht="18.75" customHeight="1" x14ac:dyDescent="0.3">
      <c r="A448" s="1403"/>
      <c r="B448" s="22" t="s">
        <v>115</v>
      </c>
      <c r="C448" s="20"/>
      <c r="D448" s="20"/>
      <c r="E448" s="20"/>
      <c r="F448" s="656"/>
      <c r="G448" s="1403"/>
      <c r="H448" s="22" t="s">
        <v>115</v>
      </c>
      <c r="I448" s="20"/>
      <c r="J448" s="20"/>
      <c r="K448" s="20"/>
      <c r="L448" s="1374"/>
    </row>
    <row r="449" spans="1:12" s="25" customFormat="1" ht="18.75" customHeight="1" x14ac:dyDescent="0.3">
      <c r="A449" s="1403"/>
      <c r="B449" s="22" t="s">
        <v>137</v>
      </c>
      <c r="C449" s="20"/>
      <c r="D449" s="20"/>
      <c r="E449" s="20"/>
      <c r="F449" s="606"/>
      <c r="G449" s="1403"/>
      <c r="H449" s="22" t="s">
        <v>138</v>
      </c>
      <c r="I449" s="20"/>
      <c r="J449" s="20"/>
      <c r="K449" s="20"/>
      <c r="L449" s="1374"/>
    </row>
    <row r="450" spans="1:12" s="25" customFormat="1" ht="18.75" customHeight="1" x14ac:dyDescent="0.3">
      <c r="A450" s="1403"/>
      <c r="B450" s="20"/>
      <c r="C450" s="20"/>
      <c r="D450" s="20"/>
      <c r="E450" s="20"/>
      <c r="F450" s="606"/>
      <c r="G450" s="1403"/>
      <c r="H450" s="20"/>
      <c r="I450" s="20"/>
      <c r="J450" s="20"/>
      <c r="K450" s="20"/>
      <c r="L450" s="1374"/>
    </row>
    <row r="451" spans="1:12" s="25" customFormat="1" ht="18.75" customHeight="1" x14ac:dyDescent="0.3">
      <c r="A451" s="1403"/>
      <c r="B451" s="20"/>
      <c r="C451" s="20"/>
      <c r="E451" s="603" t="s">
        <v>116</v>
      </c>
      <c r="F451" s="606"/>
      <c r="G451" s="1403"/>
      <c r="H451" s="20"/>
      <c r="I451" s="20"/>
      <c r="K451" s="603" t="s">
        <v>116</v>
      </c>
      <c r="L451" s="1374"/>
    </row>
    <row r="452" spans="1:12" s="25" customFormat="1" ht="18.75" customHeight="1" x14ac:dyDescent="0.3">
      <c r="A452" s="1403"/>
      <c r="B452" s="20"/>
      <c r="C452" s="20"/>
      <c r="E452" s="603" t="s">
        <v>134</v>
      </c>
      <c r="F452" s="606"/>
      <c r="G452" s="1403"/>
      <c r="H452" s="20"/>
      <c r="I452" s="20"/>
      <c r="K452" s="603" t="s">
        <v>134</v>
      </c>
      <c r="L452" s="1374"/>
    </row>
    <row r="453" spans="1:12" s="25" customFormat="1" ht="18.75" customHeight="1" x14ac:dyDescent="0.3">
      <c r="A453" s="1403"/>
      <c r="B453" s="20"/>
      <c r="C453" s="20"/>
      <c r="E453" s="603" t="s">
        <v>117</v>
      </c>
      <c r="F453" s="606"/>
      <c r="G453" s="1403"/>
      <c r="H453" s="20"/>
      <c r="I453" s="20"/>
      <c r="K453" s="603" t="s">
        <v>117</v>
      </c>
      <c r="L453" s="1374"/>
    </row>
    <row r="454" spans="1:12" s="25" customFormat="1" ht="18.75" customHeight="1" x14ac:dyDescent="0.3">
      <c r="A454" s="1403"/>
      <c r="B454" s="20"/>
      <c r="C454" s="20"/>
      <c r="E454" s="603" t="s">
        <v>417</v>
      </c>
      <c r="F454" s="606"/>
      <c r="G454" s="1403"/>
      <c r="H454" s="20"/>
      <c r="I454" s="20"/>
      <c r="K454" s="603" t="s">
        <v>417</v>
      </c>
      <c r="L454" s="1374"/>
    </row>
    <row r="455" spans="1:12" s="25" customFormat="1" ht="18.75" customHeight="1" x14ac:dyDescent="0.3">
      <c r="A455" s="1403"/>
      <c r="B455" s="20"/>
      <c r="C455" s="20"/>
      <c r="D455" s="20"/>
      <c r="E455" s="20"/>
      <c r="F455" s="656"/>
      <c r="G455" s="1403"/>
      <c r="H455" s="20"/>
      <c r="I455" s="20"/>
      <c r="J455" s="20"/>
      <c r="K455" s="20"/>
      <c r="L455" s="1374"/>
    </row>
    <row r="456" spans="1:12" s="25" customFormat="1" ht="18.75" customHeight="1" x14ac:dyDescent="0.3">
      <c r="A456" s="1403"/>
      <c r="B456" s="20"/>
      <c r="C456" s="20"/>
      <c r="D456" s="20"/>
      <c r="E456" s="20"/>
      <c r="F456" s="656"/>
      <c r="G456" s="1403"/>
      <c r="H456" s="20"/>
      <c r="I456" s="20"/>
      <c r="J456" s="20"/>
      <c r="K456" s="20"/>
      <c r="L456" s="1374"/>
    </row>
    <row r="457" spans="1:12" s="25" customFormat="1" ht="18.75" customHeight="1" x14ac:dyDescent="0.3">
      <c r="A457" s="1403"/>
      <c r="B457" s="20"/>
      <c r="C457" s="20"/>
      <c r="D457" s="20"/>
      <c r="E457" s="20"/>
      <c r="F457" s="656"/>
      <c r="G457" s="1403"/>
      <c r="H457" s="20"/>
      <c r="I457" s="20"/>
      <c r="J457" s="20"/>
      <c r="K457" s="20"/>
      <c r="L457" s="1374"/>
    </row>
    <row r="458" spans="1:12" s="25" customFormat="1" ht="18.75" customHeight="1" x14ac:dyDescent="0.3">
      <c r="A458" s="1403"/>
      <c r="B458" s="1612" t="s">
        <v>119</v>
      </c>
      <c r="C458" s="1612"/>
      <c r="D458" s="1612"/>
      <c r="E458" s="26"/>
      <c r="F458" s="606"/>
      <c r="G458" s="1403"/>
      <c r="H458" s="1612" t="s">
        <v>119</v>
      </c>
      <c r="I458" s="1612"/>
      <c r="J458" s="1612"/>
      <c r="K458" s="26"/>
      <c r="L458" s="1374"/>
    </row>
    <row r="459" spans="1:12" s="25" customFormat="1" ht="18.75" customHeight="1" x14ac:dyDescent="0.3">
      <c r="A459" s="1403"/>
      <c r="B459" s="1610">
        <v>45645</v>
      </c>
      <c r="C459" s="1610"/>
      <c r="D459" s="1610"/>
      <c r="E459" s="27"/>
      <c r="F459" s="606"/>
      <c r="G459" s="1403"/>
      <c r="H459" s="1610">
        <f>B459</f>
        <v>45645</v>
      </c>
      <c r="I459" s="1610"/>
      <c r="J459" s="1610"/>
      <c r="K459" s="27"/>
      <c r="L459" s="1374"/>
    </row>
    <row r="460" spans="1:12" s="25" customFormat="1" ht="18.75" customHeight="1" x14ac:dyDescent="0.3">
      <c r="A460" s="1403"/>
      <c r="B460" s="20"/>
      <c r="C460" s="20"/>
      <c r="D460" s="20"/>
      <c r="E460" s="27"/>
      <c r="F460" s="606"/>
      <c r="G460" s="1403"/>
      <c r="H460" s="20"/>
      <c r="I460" s="20"/>
      <c r="J460" s="20"/>
      <c r="K460" s="27"/>
      <c r="L460" s="1374"/>
    </row>
    <row r="461" spans="1:12" s="25" customFormat="1" ht="18.75" customHeight="1" x14ac:dyDescent="0.3">
      <c r="A461" s="1403"/>
      <c r="B461" s="1438"/>
      <c r="C461" s="20"/>
      <c r="D461" s="20"/>
      <c r="E461" s="27"/>
      <c r="F461" s="606"/>
      <c r="G461" s="1403"/>
      <c r="H461" s="1438"/>
      <c r="I461" s="20"/>
      <c r="J461" s="20"/>
      <c r="K461" s="27"/>
      <c r="L461" s="1374"/>
    </row>
    <row r="462" spans="1:12" s="25" customFormat="1" ht="18.75" customHeight="1" x14ac:dyDescent="0.3">
      <c r="A462" s="28" t="s">
        <v>120</v>
      </c>
      <c r="B462" s="29" t="s">
        <v>121</v>
      </c>
      <c r="C462" s="1611" t="s">
        <v>122</v>
      </c>
      <c r="D462" s="1611"/>
      <c r="E462" s="1611"/>
      <c r="F462" s="606"/>
      <c r="G462" s="28" t="s">
        <v>120</v>
      </c>
      <c r="H462" s="29" t="s">
        <v>121</v>
      </c>
      <c r="I462" s="1611" t="s">
        <v>123</v>
      </c>
      <c r="J462" s="1611"/>
      <c r="K462" s="1611"/>
      <c r="L462" s="1374"/>
    </row>
    <row r="463" spans="1:12" s="25" customFormat="1" ht="18.75" customHeight="1" x14ac:dyDescent="0.3">
      <c r="A463" s="28" t="s">
        <v>124</v>
      </c>
      <c r="B463" s="28" t="s">
        <v>265</v>
      </c>
      <c r="C463" s="29" t="s">
        <v>125</v>
      </c>
      <c r="D463" s="1437" t="s">
        <v>126</v>
      </c>
      <c r="E463" s="1437" t="s">
        <v>127</v>
      </c>
      <c r="F463" s="606"/>
      <c r="G463" s="28" t="s">
        <v>124</v>
      </c>
      <c r="H463" s="28" t="s">
        <v>265</v>
      </c>
      <c r="I463" s="29" t="s">
        <v>125</v>
      </c>
      <c r="J463" s="1437" t="s">
        <v>126</v>
      </c>
      <c r="K463" s="1437" t="s">
        <v>127</v>
      </c>
      <c r="L463" s="1374"/>
    </row>
    <row r="464" spans="1:12" s="50" customFormat="1" ht="18.75" customHeight="1" x14ac:dyDescent="0.3">
      <c r="A464" s="5">
        <v>1</v>
      </c>
      <c r="B464" s="6" t="s">
        <v>58</v>
      </c>
      <c r="C464" s="2" t="s">
        <v>59</v>
      </c>
      <c r="D464" s="3">
        <v>84</v>
      </c>
      <c r="E464" s="3">
        <v>336.63</v>
      </c>
      <c r="F464" s="606"/>
      <c r="G464" s="5">
        <v>1</v>
      </c>
      <c r="H464" s="6" t="s">
        <v>58</v>
      </c>
      <c r="I464" s="2" t="s">
        <v>60</v>
      </c>
      <c r="J464" s="3">
        <v>90</v>
      </c>
      <c r="K464" s="3">
        <v>376.70499999999998</v>
      </c>
      <c r="L464" s="1379">
        <v>368.69</v>
      </c>
    </row>
    <row r="465" spans="1:12" s="25" customFormat="1" x14ac:dyDescent="0.3">
      <c r="A465" s="1404">
        <v>2</v>
      </c>
      <c r="B465" s="6" t="s">
        <v>271</v>
      </c>
      <c r="C465" s="2" t="s">
        <v>2</v>
      </c>
      <c r="D465" s="3">
        <v>10</v>
      </c>
      <c r="E465" s="3">
        <v>36.6</v>
      </c>
      <c r="F465" s="606"/>
      <c r="G465" s="1404">
        <v>2</v>
      </c>
      <c r="H465" s="6" t="s">
        <v>271</v>
      </c>
      <c r="I465" s="2" t="s">
        <v>2</v>
      </c>
      <c r="J465" s="3">
        <v>10</v>
      </c>
      <c r="K465" s="3">
        <v>36.6</v>
      </c>
      <c r="L465" s="1374"/>
    </row>
    <row r="466" spans="1:12" s="25" customFormat="1" x14ac:dyDescent="0.3">
      <c r="A466" s="5">
        <v>3</v>
      </c>
      <c r="B466" s="6" t="s">
        <v>107</v>
      </c>
      <c r="C466" s="2" t="s">
        <v>14</v>
      </c>
      <c r="D466" s="3">
        <v>3.4</v>
      </c>
      <c r="E466" s="3">
        <v>93.2</v>
      </c>
      <c r="F466" s="606"/>
      <c r="G466" s="5">
        <v>3</v>
      </c>
      <c r="H466" s="6" t="s">
        <v>107</v>
      </c>
      <c r="I466" s="2" t="s">
        <v>14</v>
      </c>
      <c r="J466" s="3">
        <v>3.4</v>
      </c>
      <c r="K466" s="3">
        <v>93.2</v>
      </c>
      <c r="L466" s="1374"/>
    </row>
    <row r="467" spans="1:12" s="25" customFormat="1" x14ac:dyDescent="0.3">
      <c r="A467" s="5">
        <v>4</v>
      </c>
      <c r="B467" s="6" t="s">
        <v>93</v>
      </c>
      <c r="C467" s="2" t="s">
        <v>2</v>
      </c>
      <c r="D467" s="3">
        <v>80</v>
      </c>
      <c r="E467" s="3">
        <v>92</v>
      </c>
      <c r="F467" s="605"/>
      <c r="G467" s="5">
        <v>4</v>
      </c>
      <c r="H467" s="6" t="s">
        <v>93</v>
      </c>
      <c r="I467" s="2" t="s">
        <v>2</v>
      </c>
      <c r="J467" s="3">
        <v>80</v>
      </c>
      <c r="K467" s="3">
        <v>92</v>
      </c>
      <c r="L467" s="788"/>
    </row>
    <row r="468" spans="1:12" s="25" customFormat="1" x14ac:dyDescent="0.3">
      <c r="A468" s="5">
        <v>5</v>
      </c>
      <c r="B468" s="6" t="s">
        <v>80</v>
      </c>
      <c r="C468" s="2" t="s">
        <v>5</v>
      </c>
      <c r="D468" s="3">
        <v>30</v>
      </c>
      <c r="E468" s="3">
        <v>124.6</v>
      </c>
      <c r="F468" s="605"/>
      <c r="G468" s="5">
        <v>5</v>
      </c>
      <c r="H468" s="6" t="s">
        <v>80</v>
      </c>
      <c r="I468" s="2" t="s">
        <v>5</v>
      </c>
      <c r="J468" s="3">
        <v>30</v>
      </c>
      <c r="K468" s="3">
        <v>124.6</v>
      </c>
      <c r="L468" s="788"/>
    </row>
    <row r="469" spans="1:12" s="25" customFormat="1" ht="19.5" customHeight="1" x14ac:dyDescent="0.3">
      <c r="A469" s="1437"/>
      <c r="B469" s="6"/>
      <c r="C469" s="2"/>
      <c r="D469" s="3"/>
      <c r="E469" s="3"/>
      <c r="F469" s="605"/>
      <c r="G469" s="1437"/>
      <c r="H469" s="6"/>
      <c r="I469" s="2"/>
      <c r="J469" s="3"/>
      <c r="K469" s="3"/>
      <c r="L469" s="1374"/>
    </row>
    <row r="470" spans="1:12" s="25" customFormat="1" x14ac:dyDescent="0.3">
      <c r="A470" s="5"/>
      <c r="B470" s="6"/>
      <c r="C470" s="2"/>
      <c r="D470" s="3"/>
      <c r="E470" s="3"/>
      <c r="F470" s="656"/>
      <c r="G470" s="5"/>
      <c r="H470" s="6"/>
      <c r="I470" s="2"/>
      <c r="J470" s="3"/>
      <c r="K470" s="3"/>
      <c r="L470" s="1374"/>
    </row>
    <row r="471" spans="1:12" s="25" customFormat="1" x14ac:dyDescent="0.3">
      <c r="A471" s="5"/>
      <c r="B471" s="6"/>
      <c r="C471" s="2" t="s">
        <v>128</v>
      </c>
      <c r="D471" s="3">
        <f>SUM(D464:D469)</f>
        <v>207.4</v>
      </c>
      <c r="E471" s="3">
        <f>SUM(E464:E469)</f>
        <v>683.03000000000009</v>
      </c>
      <c r="F471" s="658">
        <v>587.5</v>
      </c>
      <c r="G471" s="5"/>
      <c r="H471" s="6"/>
      <c r="I471" s="2" t="s">
        <v>128</v>
      </c>
      <c r="J471" s="3">
        <f>SUM(J464:J469)</f>
        <v>213.4</v>
      </c>
      <c r="K471" s="3">
        <f>SUM(K464:K469)</f>
        <v>723.10500000000002</v>
      </c>
      <c r="L471" s="1374"/>
    </row>
    <row r="472" spans="1:12" s="25" customFormat="1" ht="18.75" hidden="1" customHeight="1" x14ac:dyDescent="0.3">
      <c r="A472" s="5"/>
      <c r="B472" s="6"/>
      <c r="C472" s="2"/>
      <c r="D472" s="3">
        <f>SUM(D465:D470)</f>
        <v>123.4</v>
      </c>
      <c r="E472" s="3"/>
      <c r="F472" s="656"/>
      <c r="G472" s="5"/>
      <c r="H472" s="6"/>
      <c r="I472" s="2"/>
      <c r="J472" s="3"/>
      <c r="K472" s="3"/>
      <c r="L472" s="1374"/>
    </row>
    <row r="473" spans="1:12" s="25" customFormat="1" ht="18.75" hidden="1" customHeight="1" x14ac:dyDescent="0.3">
      <c r="A473" s="5">
        <v>1</v>
      </c>
      <c r="B473" s="6" t="s">
        <v>1</v>
      </c>
      <c r="C473" s="2" t="s">
        <v>5</v>
      </c>
      <c r="D473" s="3">
        <f>SUM(D466:D471)</f>
        <v>320.8</v>
      </c>
      <c r="E473" s="3">
        <v>86</v>
      </c>
      <c r="F473" s="656"/>
      <c r="G473" s="5">
        <v>1</v>
      </c>
      <c r="H473" s="6" t="s">
        <v>1</v>
      </c>
      <c r="I473" s="2" t="s">
        <v>5</v>
      </c>
      <c r="J473" s="3">
        <v>200</v>
      </c>
      <c r="K473" s="3">
        <v>86</v>
      </c>
      <c r="L473" s="1374"/>
    </row>
    <row r="474" spans="1:12" s="25" customFormat="1" ht="18.75" hidden="1" customHeight="1" x14ac:dyDescent="0.3">
      <c r="A474" s="5">
        <v>2</v>
      </c>
      <c r="B474" s="6" t="s">
        <v>238</v>
      </c>
      <c r="C474" s="2" t="s">
        <v>251</v>
      </c>
      <c r="D474" s="3">
        <f t="shared" ref="D474:D483" si="5">SUM(D466:D472)</f>
        <v>444.20000000000005</v>
      </c>
      <c r="E474" s="3">
        <v>114</v>
      </c>
      <c r="F474" s="656"/>
      <c r="G474" s="5">
        <v>2</v>
      </c>
      <c r="H474" s="6" t="s">
        <v>238</v>
      </c>
      <c r="I474" s="2" t="s">
        <v>251</v>
      </c>
      <c r="J474" s="3">
        <v>225</v>
      </c>
      <c r="K474" s="3">
        <v>114</v>
      </c>
      <c r="L474" s="1374"/>
    </row>
    <row r="475" spans="1:12" s="25" customFormat="1" ht="18.75" hidden="1" customHeight="1" x14ac:dyDescent="0.3">
      <c r="A475" s="5">
        <v>3</v>
      </c>
      <c r="B475" s="6" t="s">
        <v>93</v>
      </c>
      <c r="C475" s="2" t="s">
        <v>5</v>
      </c>
      <c r="D475" s="3">
        <f t="shared" si="5"/>
        <v>761.59999999999991</v>
      </c>
      <c r="E475" s="3">
        <v>94.25</v>
      </c>
      <c r="F475" s="656"/>
      <c r="G475" s="5">
        <v>3</v>
      </c>
      <c r="H475" s="6" t="s">
        <v>93</v>
      </c>
      <c r="I475" s="2" t="s">
        <v>5</v>
      </c>
      <c r="J475" s="3">
        <v>135</v>
      </c>
      <c r="K475" s="3">
        <v>94.25</v>
      </c>
      <c r="L475" s="1374"/>
    </row>
    <row r="476" spans="1:12" s="25" customFormat="1" ht="18.75" hidden="1" customHeight="1" x14ac:dyDescent="0.3">
      <c r="A476" s="5">
        <v>4</v>
      </c>
      <c r="B476" s="6" t="s">
        <v>253</v>
      </c>
      <c r="C476" s="2" t="s">
        <v>218</v>
      </c>
      <c r="D476" s="3">
        <f t="shared" si="5"/>
        <v>1125.8000000000002</v>
      </c>
      <c r="E476" s="3">
        <v>146.4</v>
      </c>
      <c r="F476" s="656"/>
      <c r="G476" s="5">
        <v>4</v>
      </c>
      <c r="H476" s="6" t="s">
        <v>253</v>
      </c>
      <c r="I476" s="2" t="s">
        <v>218</v>
      </c>
      <c r="J476" s="3">
        <v>125</v>
      </c>
      <c r="K476" s="3">
        <v>146.4</v>
      </c>
      <c r="L476" s="1374"/>
    </row>
    <row r="477" spans="1:12" s="25" customFormat="1" ht="18.75" hidden="1" customHeight="1" x14ac:dyDescent="0.3">
      <c r="A477" s="5">
        <v>5</v>
      </c>
      <c r="B477" s="6" t="s">
        <v>255</v>
      </c>
      <c r="C477" s="2" t="s">
        <v>218</v>
      </c>
      <c r="D477" s="3">
        <f t="shared" si="5"/>
        <v>1857.4</v>
      </c>
      <c r="E477" s="3">
        <v>105.16</v>
      </c>
      <c r="F477" s="656"/>
      <c r="G477" s="5">
        <v>5</v>
      </c>
      <c r="H477" s="6" t="s">
        <v>255</v>
      </c>
      <c r="I477" s="2" t="s">
        <v>218</v>
      </c>
      <c r="J477" s="3">
        <v>80</v>
      </c>
      <c r="K477" s="3">
        <v>105.16</v>
      </c>
      <c r="L477" s="1374"/>
    </row>
    <row r="478" spans="1:12" s="25" customFormat="1" ht="18.75" hidden="1" customHeight="1" x14ac:dyDescent="0.3">
      <c r="A478" s="5">
        <v>6</v>
      </c>
      <c r="B478" s="6" t="s">
        <v>252</v>
      </c>
      <c r="C478" s="2" t="s">
        <v>251</v>
      </c>
      <c r="D478" s="3">
        <f t="shared" si="5"/>
        <v>2983.2000000000003</v>
      </c>
      <c r="E478" s="3">
        <v>142</v>
      </c>
      <c r="F478" s="656"/>
      <c r="G478" s="5">
        <v>6</v>
      </c>
      <c r="H478" s="6" t="s">
        <v>252</v>
      </c>
      <c r="I478" s="2" t="s">
        <v>251</v>
      </c>
      <c r="J478" s="3">
        <v>105</v>
      </c>
      <c r="K478" s="3">
        <v>142</v>
      </c>
      <c r="L478" s="1374"/>
    </row>
    <row r="479" spans="1:12" s="25" customFormat="1" ht="18.75" hidden="1" customHeight="1" x14ac:dyDescent="0.3">
      <c r="A479" s="5">
        <v>7</v>
      </c>
      <c r="B479" s="6" t="s">
        <v>254</v>
      </c>
      <c r="C479" s="2" t="s">
        <v>218</v>
      </c>
      <c r="D479" s="3">
        <f t="shared" si="5"/>
        <v>4840.6000000000004</v>
      </c>
      <c r="E479" s="3">
        <v>144</v>
      </c>
      <c r="F479" s="656"/>
      <c r="G479" s="5">
        <v>7</v>
      </c>
      <c r="H479" s="6" t="s">
        <v>254</v>
      </c>
      <c r="I479" s="2" t="s">
        <v>218</v>
      </c>
      <c r="J479" s="3">
        <v>120</v>
      </c>
      <c r="K479" s="3">
        <v>144</v>
      </c>
      <c r="L479" s="1374"/>
    </row>
    <row r="480" spans="1:12" s="25" customFormat="1" ht="18.75" hidden="1" customHeight="1" x14ac:dyDescent="0.3">
      <c r="A480" s="5">
        <v>8</v>
      </c>
      <c r="B480" s="6" t="s">
        <v>31</v>
      </c>
      <c r="C480" s="2" t="s">
        <v>5</v>
      </c>
      <c r="D480" s="3">
        <f t="shared" si="5"/>
        <v>7616.4000000000015</v>
      </c>
      <c r="E480" s="3">
        <v>88</v>
      </c>
      <c r="F480" s="656"/>
      <c r="G480" s="5">
        <v>8</v>
      </c>
      <c r="H480" s="6" t="s">
        <v>31</v>
      </c>
      <c r="I480" s="2" t="s">
        <v>5</v>
      </c>
      <c r="J480" s="3">
        <v>55</v>
      </c>
      <c r="K480" s="3">
        <v>88</v>
      </c>
      <c r="L480" s="1374"/>
    </row>
    <row r="481" spans="1:12" s="50" customFormat="1" ht="18.75" hidden="1" customHeight="1" x14ac:dyDescent="0.3">
      <c r="A481" s="1437"/>
      <c r="B481" s="1"/>
      <c r="C481" s="1437"/>
      <c r="D481" s="3">
        <f t="shared" si="5"/>
        <v>12333.6</v>
      </c>
      <c r="E481" s="7"/>
      <c r="F481" s="657"/>
      <c r="G481" s="1437"/>
      <c r="H481" s="1"/>
      <c r="I481" s="1437"/>
      <c r="J481" s="7"/>
      <c r="K481" s="7"/>
      <c r="L481" s="1377"/>
    </row>
    <row r="482" spans="1:12" s="25" customFormat="1" ht="18.75" hidden="1" customHeight="1" x14ac:dyDescent="0.3">
      <c r="A482" s="5"/>
      <c r="B482" s="6"/>
      <c r="C482" s="2" t="s">
        <v>128</v>
      </c>
      <c r="D482" s="3">
        <f t="shared" si="5"/>
        <v>19629.200000000004</v>
      </c>
      <c r="E482" s="3">
        <v>919.81</v>
      </c>
      <c r="F482" s="656"/>
      <c r="G482" s="5"/>
      <c r="H482" s="6"/>
      <c r="I482" s="2" t="s">
        <v>128</v>
      </c>
      <c r="J482" s="3">
        <v>1045</v>
      </c>
      <c r="K482" s="3">
        <v>919.81</v>
      </c>
      <c r="L482" s="1374"/>
    </row>
    <row r="483" spans="1:12" s="25" customFormat="1" ht="18.75" hidden="1" customHeight="1" x14ac:dyDescent="0.3">
      <c r="A483" s="5"/>
      <c r="B483" s="6"/>
      <c r="C483" s="2"/>
      <c r="D483" s="3">
        <f t="shared" si="5"/>
        <v>31518.6</v>
      </c>
      <c r="E483" s="3"/>
      <c r="F483" s="656"/>
      <c r="G483" s="5"/>
      <c r="H483" s="6"/>
      <c r="I483" s="2"/>
      <c r="J483" s="3"/>
      <c r="K483" s="3"/>
      <c r="L483" s="1374"/>
    </row>
    <row r="484" spans="1:12" s="25" customFormat="1" x14ac:dyDescent="0.3">
      <c r="A484" s="5"/>
      <c r="B484" s="6"/>
      <c r="C484" s="2"/>
      <c r="D484" s="3"/>
      <c r="E484" s="3"/>
      <c r="F484" s="678">
        <f>F471-E471</f>
        <v>-95.530000000000086</v>
      </c>
      <c r="G484" s="5"/>
      <c r="H484" s="6"/>
      <c r="I484" s="2"/>
      <c r="J484" s="3"/>
      <c r="K484" s="3"/>
      <c r="L484" s="1374"/>
    </row>
    <row r="485" spans="1:12" s="25" customFormat="1" x14ac:dyDescent="0.3">
      <c r="A485" s="5"/>
      <c r="B485" s="6"/>
      <c r="C485" s="2"/>
      <c r="D485" s="3"/>
      <c r="E485" s="3"/>
      <c r="F485" s="656"/>
      <c r="G485" s="5"/>
      <c r="H485" s="6"/>
      <c r="I485" s="2"/>
      <c r="J485" s="3"/>
      <c r="K485" s="3"/>
      <c r="L485" s="1374"/>
    </row>
    <row r="486" spans="1:12" s="25" customFormat="1" x14ac:dyDescent="0.3">
      <c r="A486" s="28" t="s">
        <v>124</v>
      </c>
      <c r="B486" s="3" t="s">
        <v>259</v>
      </c>
      <c r="C486" s="2" t="s">
        <v>125</v>
      </c>
      <c r="D486" s="3" t="s">
        <v>126</v>
      </c>
      <c r="E486" s="3" t="s">
        <v>127</v>
      </c>
      <c r="F486" s="656"/>
      <c r="G486" s="28" t="s">
        <v>124</v>
      </c>
      <c r="H486" s="3" t="s">
        <v>247</v>
      </c>
      <c r="I486" s="2" t="s">
        <v>125</v>
      </c>
      <c r="J486" s="3" t="s">
        <v>126</v>
      </c>
      <c r="K486" s="3" t="s">
        <v>127</v>
      </c>
      <c r="L486" s="1374"/>
    </row>
    <row r="487" spans="1:12" s="8" customFormat="1" x14ac:dyDescent="0.3">
      <c r="A487" s="5">
        <v>1</v>
      </c>
      <c r="B487" s="6" t="s">
        <v>261</v>
      </c>
      <c r="C487" s="2" t="s">
        <v>9</v>
      </c>
      <c r="D487" s="3">
        <v>70</v>
      </c>
      <c r="E487" s="3">
        <v>105.25</v>
      </c>
      <c r="F487" s="605"/>
      <c r="G487" s="5">
        <v>1</v>
      </c>
      <c r="H487" s="6" t="s">
        <v>261</v>
      </c>
      <c r="I487" s="2" t="s">
        <v>9</v>
      </c>
      <c r="J487" s="3">
        <v>70</v>
      </c>
      <c r="K487" s="3">
        <v>105.25</v>
      </c>
      <c r="L487" s="1379"/>
    </row>
    <row r="488" spans="1:12" s="25" customFormat="1" ht="19.5" customHeight="1" x14ac:dyDescent="0.3">
      <c r="A488" s="5">
        <v>2</v>
      </c>
      <c r="B488" s="6" t="s">
        <v>30</v>
      </c>
      <c r="C488" s="2" t="s">
        <v>28</v>
      </c>
      <c r="D488" s="3">
        <v>65</v>
      </c>
      <c r="E488" s="3">
        <v>222</v>
      </c>
      <c r="F488" s="490"/>
      <c r="G488" s="5">
        <v>2</v>
      </c>
      <c r="H488" s="6" t="s">
        <v>30</v>
      </c>
      <c r="I488" s="2" t="s">
        <v>7</v>
      </c>
      <c r="J488" s="3">
        <v>85</v>
      </c>
      <c r="K488" s="3">
        <v>333</v>
      </c>
      <c r="L488" s="1374">
        <v>45587</v>
      </c>
    </row>
    <row r="489" spans="1:12" s="25" customFormat="1" ht="19.5" customHeight="1" x14ac:dyDescent="0.3">
      <c r="A489" s="5">
        <v>3</v>
      </c>
      <c r="B489" s="6" t="s">
        <v>179</v>
      </c>
      <c r="C489" s="2" t="s">
        <v>17</v>
      </c>
      <c r="D489" s="3">
        <v>30</v>
      </c>
      <c r="E489" s="3">
        <v>202.41</v>
      </c>
      <c r="F489" s="680"/>
      <c r="G489" s="5">
        <v>3</v>
      </c>
      <c r="H489" s="6" t="s">
        <v>179</v>
      </c>
      <c r="I489" s="2" t="s">
        <v>44</v>
      </c>
      <c r="J489" s="3">
        <v>35</v>
      </c>
      <c r="K489" s="3">
        <v>242.89</v>
      </c>
      <c r="L489" s="1374"/>
    </row>
    <row r="490" spans="1:12" s="25" customFormat="1" ht="19.5" customHeight="1" x14ac:dyDescent="0.3">
      <c r="A490" s="5">
        <v>4</v>
      </c>
      <c r="B490" s="6" t="s">
        <v>346</v>
      </c>
      <c r="C490" s="2" t="s">
        <v>14</v>
      </c>
      <c r="D490" s="3">
        <v>32</v>
      </c>
      <c r="E490" s="3">
        <v>6</v>
      </c>
      <c r="F490" s="677"/>
      <c r="G490" s="5">
        <v>4</v>
      </c>
      <c r="H490" s="6" t="s">
        <v>346</v>
      </c>
      <c r="I490" s="2" t="s">
        <v>14</v>
      </c>
      <c r="J490" s="3">
        <v>32</v>
      </c>
      <c r="K490" s="3">
        <v>6</v>
      </c>
      <c r="L490" s="788"/>
    </row>
    <row r="491" spans="1:12" s="25" customFormat="1" ht="19.5" customHeight="1" x14ac:dyDescent="0.3">
      <c r="A491" s="5">
        <v>5</v>
      </c>
      <c r="B491" s="6" t="s">
        <v>113</v>
      </c>
      <c r="C491" s="2" t="s">
        <v>2</v>
      </c>
      <c r="D491" s="3">
        <v>15</v>
      </c>
      <c r="E491" s="3">
        <v>94.2</v>
      </c>
      <c r="F491" s="656"/>
      <c r="G491" s="5">
        <v>5</v>
      </c>
      <c r="H491" s="6" t="s">
        <v>113</v>
      </c>
      <c r="I491" s="2" t="s">
        <v>2</v>
      </c>
      <c r="J491" s="3">
        <v>15</v>
      </c>
      <c r="K491" s="3">
        <v>94.2</v>
      </c>
      <c r="L491" s="1374"/>
    </row>
    <row r="492" spans="1:12" s="50" customFormat="1" x14ac:dyDescent="0.3">
      <c r="A492" s="5">
        <v>6</v>
      </c>
      <c r="B492" s="6" t="s">
        <v>107</v>
      </c>
      <c r="C492" s="2" t="s">
        <v>14</v>
      </c>
      <c r="D492" s="3">
        <v>3.4</v>
      </c>
      <c r="E492" s="3">
        <v>93.2</v>
      </c>
      <c r="F492" s="605"/>
      <c r="G492" s="5">
        <v>6</v>
      </c>
      <c r="H492" s="6" t="s">
        <v>107</v>
      </c>
      <c r="I492" s="2" t="s">
        <v>14</v>
      </c>
      <c r="J492" s="3">
        <v>3.4</v>
      </c>
      <c r="K492" s="3">
        <v>93.2</v>
      </c>
      <c r="L492" s="1379"/>
    </row>
    <row r="493" spans="1:12" s="25" customFormat="1" ht="19.5" customHeight="1" x14ac:dyDescent="0.3">
      <c r="A493" s="5">
        <v>7</v>
      </c>
      <c r="B493" s="6" t="s">
        <v>108</v>
      </c>
      <c r="C493" s="2" t="s">
        <v>65</v>
      </c>
      <c r="D493" s="3">
        <v>1.2</v>
      </c>
      <c r="E493" s="3">
        <v>21.5</v>
      </c>
      <c r="F493" s="656"/>
      <c r="G493" s="5">
        <v>7</v>
      </c>
      <c r="H493" s="6" t="s">
        <v>108</v>
      </c>
      <c r="I493" s="2" t="s">
        <v>65</v>
      </c>
      <c r="J493" s="3">
        <v>1.2</v>
      </c>
      <c r="K493" s="3">
        <v>21.5</v>
      </c>
      <c r="L493" s="1374"/>
    </row>
    <row r="494" spans="1:12" s="25" customFormat="1" x14ac:dyDescent="0.3">
      <c r="A494" s="1437"/>
      <c r="B494" s="6"/>
      <c r="C494" s="2"/>
      <c r="D494" s="3"/>
      <c r="E494" s="3"/>
      <c r="F494" s="656"/>
      <c r="G494" s="1437"/>
      <c r="H494" s="6"/>
      <c r="I494" s="2"/>
      <c r="J494" s="3"/>
      <c r="K494" s="3"/>
      <c r="L494" s="1374"/>
    </row>
    <row r="495" spans="1:12" s="50" customFormat="1" x14ac:dyDescent="0.3">
      <c r="A495" s="5"/>
      <c r="B495" s="6"/>
      <c r="C495" s="2"/>
      <c r="D495" s="3"/>
      <c r="E495" s="3"/>
      <c r="F495" s="657"/>
      <c r="G495" s="5"/>
      <c r="H495" s="6"/>
      <c r="I495" s="2"/>
      <c r="J495" s="3"/>
      <c r="K495" s="3"/>
      <c r="L495" s="1377"/>
    </row>
    <row r="496" spans="1:12" s="25" customFormat="1" x14ac:dyDescent="0.3">
      <c r="A496" s="1437"/>
      <c r="B496" s="6"/>
      <c r="C496" s="2" t="s">
        <v>128</v>
      </c>
      <c r="D496" s="3">
        <f>SUM(D487:D495)</f>
        <v>216.6</v>
      </c>
      <c r="E496" s="3">
        <f>SUM(E487:E495)</f>
        <v>744.56000000000006</v>
      </c>
      <c r="F496" s="658">
        <v>822.5</v>
      </c>
      <c r="G496" s="1437"/>
      <c r="H496" s="6"/>
      <c r="I496" s="2" t="s">
        <v>128</v>
      </c>
      <c r="J496" s="3">
        <f>SUM(J487:J495)</f>
        <v>241.6</v>
      </c>
      <c r="K496" s="3">
        <f>SUM(K487:K495)</f>
        <v>896.04000000000008</v>
      </c>
      <c r="L496" s="1374"/>
    </row>
    <row r="497" spans="1:12" s="25" customFormat="1" x14ac:dyDescent="0.3">
      <c r="A497" s="5"/>
      <c r="B497" s="6"/>
      <c r="C497" s="2"/>
      <c r="D497" s="3"/>
      <c r="E497" s="3"/>
      <c r="F497" s="678">
        <f>F496-E496</f>
        <v>77.939999999999941</v>
      </c>
      <c r="G497" s="5"/>
      <c r="H497" s="6"/>
      <c r="I497" s="2"/>
      <c r="J497" s="3"/>
      <c r="K497" s="3"/>
      <c r="L497" s="1374"/>
    </row>
    <row r="498" spans="1:12" s="25" customFormat="1" x14ac:dyDescent="0.3">
      <c r="A498" s="5"/>
      <c r="B498" s="6"/>
      <c r="C498" s="2"/>
      <c r="D498" s="3"/>
      <c r="E498" s="3"/>
      <c r="F498" s="656"/>
      <c r="G498" s="5"/>
      <c r="H498" s="6"/>
      <c r="I498" s="2"/>
      <c r="J498" s="3"/>
      <c r="K498" s="3"/>
      <c r="L498" s="1374"/>
    </row>
    <row r="499" spans="1:12" s="25" customFormat="1" x14ac:dyDescent="0.3">
      <c r="A499" s="1437"/>
      <c r="B499" s="6"/>
      <c r="C499" s="2" t="s">
        <v>136</v>
      </c>
      <c r="D499" s="3">
        <f>+D496+D471</f>
        <v>424</v>
      </c>
      <c r="E499" s="3">
        <f>+E496+E471</f>
        <v>1427.5900000000001</v>
      </c>
      <c r="F499" s="659"/>
      <c r="G499" s="3"/>
      <c r="H499" s="3"/>
      <c r="I499" s="3" t="s">
        <v>136</v>
      </c>
      <c r="J499" s="3">
        <f>+J496+J471</f>
        <v>455</v>
      </c>
      <c r="K499" s="3">
        <f>+K496+K471</f>
        <v>1619.145</v>
      </c>
      <c r="L499" s="1374"/>
    </row>
    <row r="500" spans="1:12" s="25" customFormat="1" x14ac:dyDescent="0.3">
      <c r="A500" s="1405"/>
      <c r="B500" s="36"/>
      <c r="C500" s="462"/>
      <c r="D500" s="463"/>
      <c r="E500" s="463"/>
      <c r="F500" s="659"/>
      <c r="G500" s="1410"/>
      <c r="H500" s="463"/>
      <c r="I500" s="463"/>
      <c r="J500" s="463"/>
      <c r="K500" s="463"/>
      <c r="L500" s="1374"/>
    </row>
    <row r="501" spans="1:12" s="25" customFormat="1" x14ac:dyDescent="0.25">
      <c r="A501" s="1405"/>
      <c r="B501" s="461"/>
      <c r="C501" s="461"/>
      <c r="D501" s="461"/>
      <c r="E501" s="660"/>
      <c r="F501" s="660"/>
      <c r="G501" s="1413"/>
      <c r="H501" s="1413"/>
      <c r="I501" s="1413"/>
      <c r="J501" s="1413"/>
      <c r="K501" s="1413"/>
      <c r="L501" s="1374"/>
    </row>
    <row r="502" spans="1:12" s="25" customFormat="1" x14ac:dyDescent="0.3">
      <c r="A502" s="1405"/>
      <c r="B502" s="36"/>
      <c r="C502" s="462"/>
      <c r="D502" s="463"/>
      <c r="E502" s="463"/>
      <c r="F502" s="659"/>
      <c r="G502" s="1413"/>
      <c r="H502" s="463"/>
      <c r="I502" s="463"/>
      <c r="J502" s="463"/>
      <c r="K502" s="463"/>
      <c r="L502" s="1374"/>
    </row>
    <row r="503" spans="1:12" s="25" customFormat="1" ht="18.75" customHeight="1" x14ac:dyDescent="0.3">
      <c r="A503" s="1403"/>
      <c r="B503" s="37" t="s">
        <v>130</v>
      </c>
      <c r="D503" s="94" t="s">
        <v>131</v>
      </c>
      <c r="E503" s="20"/>
      <c r="F503" s="606"/>
      <c r="G503" s="1403"/>
      <c r="H503" s="37" t="s">
        <v>130</v>
      </c>
      <c r="J503" s="94" t="s">
        <v>131</v>
      </c>
      <c r="K503" s="20"/>
      <c r="L503" s="1374"/>
    </row>
    <row r="504" spans="1:12" s="25" customFormat="1" ht="51.75" customHeight="1" x14ac:dyDescent="0.3">
      <c r="A504" s="1403"/>
      <c r="B504" s="38" t="s">
        <v>132</v>
      </c>
      <c r="D504" s="38" t="s">
        <v>140</v>
      </c>
      <c r="E504" s="39"/>
      <c r="F504" s="606"/>
      <c r="G504" s="1403"/>
      <c r="H504" s="38" t="s">
        <v>139</v>
      </c>
      <c r="J504" s="38" t="s">
        <v>140</v>
      </c>
      <c r="K504" s="39"/>
      <c r="L504" s="1374"/>
    </row>
    <row r="505" spans="1:12" s="25" customFormat="1" ht="23.25" customHeight="1" x14ac:dyDescent="0.3">
      <c r="A505" s="1403"/>
      <c r="B505" s="38"/>
      <c r="D505" s="38"/>
      <c r="E505" s="39"/>
      <c r="F505" s="606"/>
      <c r="G505" s="1403"/>
      <c r="H505" s="38"/>
      <c r="J505" s="38"/>
      <c r="K505" s="39"/>
      <c r="L505" s="1374"/>
    </row>
    <row r="506" spans="1:12" s="25" customFormat="1" ht="18.75" customHeight="1" x14ac:dyDescent="0.3">
      <c r="A506" s="1416"/>
      <c r="B506" s="208"/>
      <c r="C506" s="208"/>
      <c r="D506" s="208"/>
      <c r="E506" s="208"/>
      <c r="F506" s="861"/>
      <c r="G506" s="1416"/>
      <c r="H506" s="208"/>
      <c r="I506" s="208"/>
      <c r="J506" s="208"/>
      <c r="K506" s="208"/>
      <c r="L506" s="1374"/>
    </row>
    <row r="507" spans="1:12" s="21" customFormat="1" x14ac:dyDescent="0.3">
      <c r="A507" s="1403"/>
      <c r="B507" s="20"/>
      <c r="C507" s="20"/>
      <c r="D507" s="20"/>
      <c r="E507" s="20"/>
      <c r="F507" s="656"/>
      <c r="G507" s="1403"/>
      <c r="H507" s="20"/>
      <c r="I507" s="20"/>
      <c r="J507" s="20"/>
      <c r="K507" s="20"/>
      <c r="L507" s="1373"/>
    </row>
    <row r="508" spans="1:12" s="25" customFormat="1" ht="18.75" customHeight="1" x14ac:dyDescent="0.3">
      <c r="A508" s="1403"/>
      <c r="B508" s="22" t="s">
        <v>115</v>
      </c>
      <c r="C508" s="20"/>
      <c r="D508" s="20"/>
      <c r="E508" s="20"/>
      <c r="F508" s="656"/>
      <c r="G508" s="1403"/>
      <c r="H508" s="22" t="s">
        <v>115</v>
      </c>
      <c r="I508" s="20"/>
      <c r="J508" s="20"/>
      <c r="K508" s="20"/>
      <c r="L508" s="1374"/>
    </row>
    <row r="509" spans="1:12" s="25" customFormat="1" ht="18.75" customHeight="1" x14ac:dyDescent="0.3">
      <c r="A509" s="1403"/>
      <c r="B509" s="22" t="s">
        <v>137</v>
      </c>
      <c r="C509" s="20"/>
      <c r="D509" s="20"/>
      <c r="E509" s="20"/>
      <c r="F509" s="606"/>
      <c r="G509" s="1403"/>
      <c r="H509" s="22" t="s">
        <v>138</v>
      </c>
      <c r="I509" s="20"/>
      <c r="J509" s="20"/>
      <c r="K509" s="20"/>
      <c r="L509" s="1374"/>
    </row>
    <row r="510" spans="1:12" s="25" customFormat="1" ht="18.75" customHeight="1" x14ac:dyDescent="0.3">
      <c r="A510" s="1403"/>
      <c r="B510" s="20"/>
      <c r="C510" s="20"/>
      <c r="D510" s="20"/>
      <c r="E510" s="20"/>
      <c r="F510" s="606"/>
      <c r="G510" s="1403"/>
      <c r="H510" s="20"/>
      <c r="I510" s="20"/>
      <c r="J510" s="20"/>
      <c r="K510" s="20"/>
      <c r="L510" s="1374"/>
    </row>
    <row r="511" spans="1:12" s="25" customFormat="1" ht="18.75" customHeight="1" x14ac:dyDescent="0.3">
      <c r="A511" s="1403"/>
      <c r="B511" s="20"/>
      <c r="C511" s="20"/>
      <c r="E511" s="603" t="s">
        <v>116</v>
      </c>
      <c r="F511" s="606"/>
      <c r="G511" s="1403"/>
      <c r="H511" s="20"/>
      <c r="I511" s="20"/>
      <c r="K511" s="603" t="s">
        <v>116</v>
      </c>
      <c r="L511" s="1374"/>
    </row>
    <row r="512" spans="1:12" s="25" customFormat="1" ht="18.75" customHeight="1" x14ac:dyDescent="0.3">
      <c r="A512" s="1403"/>
      <c r="B512" s="20"/>
      <c r="C512" s="20"/>
      <c r="E512" s="603" t="s">
        <v>134</v>
      </c>
      <c r="F512" s="606"/>
      <c r="G512" s="1403"/>
      <c r="H512" s="20"/>
      <c r="I512" s="20"/>
      <c r="K512" s="603" t="s">
        <v>134</v>
      </c>
      <c r="L512" s="1374"/>
    </row>
    <row r="513" spans="1:12" s="25" customFormat="1" ht="18.75" customHeight="1" x14ac:dyDescent="0.3">
      <c r="A513" s="1403"/>
      <c r="B513" s="20"/>
      <c r="C513" s="20"/>
      <c r="E513" s="603" t="s">
        <v>117</v>
      </c>
      <c r="F513" s="606"/>
      <c r="G513" s="1403"/>
      <c r="H513" s="20"/>
      <c r="I513" s="20"/>
      <c r="K513" s="603" t="s">
        <v>117</v>
      </c>
      <c r="L513" s="1374"/>
    </row>
    <row r="514" spans="1:12" s="25" customFormat="1" ht="18.75" customHeight="1" x14ac:dyDescent="0.3">
      <c r="A514" s="1403"/>
      <c r="B514" s="20"/>
      <c r="C514" s="20"/>
      <c r="E514" s="603" t="s">
        <v>417</v>
      </c>
      <c r="F514" s="606"/>
      <c r="G514" s="1403"/>
      <c r="H514" s="20"/>
      <c r="I514" s="20"/>
      <c r="K514" s="603" t="s">
        <v>417</v>
      </c>
      <c r="L514" s="1374"/>
    </row>
    <row r="515" spans="1:12" s="25" customFormat="1" ht="18.75" customHeight="1" x14ac:dyDescent="0.3">
      <c r="A515" s="1403"/>
      <c r="B515" s="20"/>
      <c r="C515" s="20"/>
      <c r="D515" s="20"/>
      <c r="E515" s="20"/>
      <c r="F515" s="656"/>
      <c r="G515" s="1403"/>
      <c r="H515" s="20"/>
      <c r="I515" s="20"/>
      <c r="J515" s="20"/>
      <c r="K515" s="20"/>
      <c r="L515" s="1374"/>
    </row>
    <row r="516" spans="1:12" s="25" customFormat="1" ht="18.75" customHeight="1" x14ac:dyDescent="0.3">
      <c r="A516" s="1403"/>
      <c r="B516" s="20"/>
      <c r="C516" s="20"/>
      <c r="D516" s="20"/>
      <c r="E516" s="20"/>
      <c r="F516" s="656"/>
      <c r="G516" s="1403"/>
      <c r="H516" s="20"/>
      <c r="I516" s="20"/>
      <c r="J516" s="20"/>
      <c r="K516" s="20"/>
      <c r="L516" s="1374"/>
    </row>
    <row r="517" spans="1:12" s="25" customFormat="1" ht="18.75" customHeight="1" x14ac:dyDescent="0.3">
      <c r="A517" s="1403"/>
      <c r="B517" s="20"/>
      <c r="C517" s="20"/>
      <c r="D517" s="20"/>
      <c r="E517" s="20"/>
      <c r="F517" s="656"/>
      <c r="G517" s="1403"/>
      <c r="H517" s="20"/>
      <c r="I517" s="20"/>
      <c r="J517" s="20"/>
      <c r="K517" s="20"/>
      <c r="L517" s="1374"/>
    </row>
    <row r="518" spans="1:12" s="25" customFormat="1" ht="18.75" customHeight="1" x14ac:dyDescent="0.3">
      <c r="A518" s="1403"/>
      <c r="B518" s="1612" t="s">
        <v>119</v>
      </c>
      <c r="C518" s="1612"/>
      <c r="D518" s="1612"/>
      <c r="E518" s="26"/>
      <c r="F518" s="606"/>
      <c r="G518" s="1403"/>
      <c r="H518" s="1612" t="s">
        <v>119</v>
      </c>
      <c r="I518" s="1612"/>
      <c r="J518" s="1612"/>
      <c r="K518" s="26"/>
      <c r="L518" s="1374"/>
    </row>
    <row r="519" spans="1:12" s="25" customFormat="1" ht="18.75" customHeight="1" x14ac:dyDescent="0.3">
      <c r="A519" s="1403"/>
      <c r="B519" s="1610">
        <v>45646</v>
      </c>
      <c r="C519" s="1610"/>
      <c r="D519" s="1610"/>
      <c r="E519" s="27"/>
      <c r="F519" s="606"/>
      <c r="G519" s="1403"/>
      <c r="H519" s="1610">
        <f>B519</f>
        <v>45646</v>
      </c>
      <c r="I519" s="1610"/>
      <c r="J519" s="1610"/>
      <c r="K519" s="27"/>
      <c r="L519" s="1374"/>
    </row>
    <row r="520" spans="1:12" s="25" customFormat="1" ht="18.75" customHeight="1" x14ac:dyDescent="0.3">
      <c r="A520" s="1403"/>
      <c r="B520" s="20"/>
      <c r="C520" s="20"/>
      <c r="D520" s="20"/>
      <c r="E520" s="27"/>
      <c r="F520" s="606"/>
      <c r="G520" s="1403"/>
      <c r="H520" s="20"/>
      <c r="I520" s="20"/>
      <c r="J520" s="20"/>
      <c r="K520" s="27"/>
      <c r="L520" s="1374"/>
    </row>
    <row r="521" spans="1:12" s="25" customFormat="1" ht="18.75" customHeight="1" x14ac:dyDescent="0.3">
      <c r="A521" s="1403"/>
      <c r="B521" s="1438"/>
      <c r="C521" s="20"/>
      <c r="D521" s="20"/>
      <c r="E521" s="27"/>
      <c r="F521" s="606"/>
      <c r="G521" s="1403"/>
      <c r="H521" s="1438"/>
      <c r="I521" s="20"/>
      <c r="J521" s="20"/>
      <c r="K521" s="27"/>
      <c r="L521" s="1374"/>
    </row>
    <row r="522" spans="1:12" s="25" customFormat="1" ht="18.75" customHeight="1" x14ac:dyDescent="0.3">
      <c r="A522" s="28" t="s">
        <v>120</v>
      </c>
      <c r="B522" s="29" t="s">
        <v>121</v>
      </c>
      <c r="C522" s="1611" t="s">
        <v>122</v>
      </c>
      <c r="D522" s="1611"/>
      <c r="E522" s="1611"/>
      <c r="F522" s="606"/>
      <c r="G522" s="28" t="s">
        <v>120</v>
      </c>
      <c r="H522" s="29" t="s">
        <v>121</v>
      </c>
      <c r="I522" s="1611" t="s">
        <v>123</v>
      </c>
      <c r="J522" s="1611"/>
      <c r="K522" s="1611"/>
      <c r="L522" s="1374"/>
    </row>
    <row r="523" spans="1:12" s="25" customFormat="1" ht="18.75" customHeight="1" x14ac:dyDescent="0.3">
      <c r="A523" s="28" t="s">
        <v>124</v>
      </c>
      <c r="B523" s="28" t="s">
        <v>265</v>
      </c>
      <c r="C523" s="29" t="s">
        <v>125</v>
      </c>
      <c r="D523" s="1437" t="s">
        <v>126</v>
      </c>
      <c r="E523" s="1437" t="s">
        <v>127</v>
      </c>
      <c r="F523" s="606"/>
      <c r="G523" s="28" t="s">
        <v>124</v>
      </c>
      <c r="H523" s="28" t="s">
        <v>265</v>
      </c>
      <c r="I523" s="29" t="s">
        <v>125</v>
      </c>
      <c r="J523" s="1437" t="s">
        <v>126</v>
      </c>
      <c r="K523" s="1437" t="s">
        <v>127</v>
      </c>
      <c r="L523" s="1374"/>
    </row>
    <row r="524" spans="1:12" s="50" customFormat="1" ht="18.75" customHeight="1" x14ac:dyDescent="0.3">
      <c r="A524" s="1437">
        <v>1</v>
      </c>
      <c r="B524" s="6" t="s">
        <v>74</v>
      </c>
      <c r="C524" s="2" t="s">
        <v>17</v>
      </c>
      <c r="D524" s="3">
        <v>65</v>
      </c>
      <c r="E524" s="3">
        <v>276</v>
      </c>
      <c r="F524" s="606"/>
      <c r="G524" s="1437">
        <v>1</v>
      </c>
      <c r="H524" s="6" t="s">
        <v>74</v>
      </c>
      <c r="I524" s="2" t="s">
        <v>17</v>
      </c>
      <c r="J524" s="3">
        <v>65</v>
      </c>
      <c r="K524" s="3">
        <v>276</v>
      </c>
      <c r="L524" s="1379"/>
    </row>
    <row r="525" spans="1:12" s="257" customFormat="1" x14ac:dyDescent="0.3">
      <c r="A525" s="5">
        <v>2</v>
      </c>
      <c r="B525" s="6" t="s">
        <v>258</v>
      </c>
      <c r="C525" s="2" t="s">
        <v>14</v>
      </c>
      <c r="D525" s="3">
        <v>17</v>
      </c>
      <c r="E525" s="3">
        <v>27.6</v>
      </c>
      <c r="F525" s="606"/>
      <c r="G525" s="5">
        <v>2</v>
      </c>
      <c r="H525" s="6" t="s">
        <v>258</v>
      </c>
      <c r="I525" s="2" t="s">
        <v>14</v>
      </c>
      <c r="J525" s="3">
        <v>17</v>
      </c>
      <c r="K525" s="3">
        <v>27.6</v>
      </c>
      <c r="L525" s="791"/>
    </row>
    <row r="526" spans="1:12" s="25" customFormat="1" x14ac:dyDescent="0.3">
      <c r="A526" s="1437">
        <v>3</v>
      </c>
      <c r="B526" s="6" t="s">
        <v>39</v>
      </c>
      <c r="C526" s="2" t="s">
        <v>2</v>
      </c>
      <c r="D526" s="3">
        <v>25</v>
      </c>
      <c r="E526" s="3">
        <v>173.2</v>
      </c>
      <c r="F526" s="605"/>
      <c r="G526" s="1437">
        <v>3</v>
      </c>
      <c r="H526" s="6" t="s">
        <v>39</v>
      </c>
      <c r="I526" s="2" t="s">
        <v>2</v>
      </c>
      <c r="J526" s="3">
        <v>25</v>
      </c>
      <c r="K526" s="3">
        <v>173.2</v>
      </c>
      <c r="L526" s="1374"/>
    </row>
    <row r="527" spans="1:12" s="25" customFormat="1" x14ac:dyDescent="0.3">
      <c r="A527" s="5">
        <v>4</v>
      </c>
      <c r="B527" s="6" t="s">
        <v>107</v>
      </c>
      <c r="C527" s="2" t="s">
        <v>14</v>
      </c>
      <c r="D527" s="3">
        <v>3.4</v>
      </c>
      <c r="E527" s="3">
        <v>93.2</v>
      </c>
      <c r="F527" s="606"/>
      <c r="G527" s="5">
        <v>4</v>
      </c>
      <c r="H527" s="6" t="s">
        <v>107</v>
      </c>
      <c r="I527" s="2" t="s">
        <v>14</v>
      </c>
      <c r="J527" s="3">
        <v>3.4</v>
      </c>
      <c r="K527" s="3">
        <v>93.2</v>
      </c>
      <c r="L527" s="1374"/>
    </row>
    <row r="528" spans="1:12" s="25" customFormat="1" x14ac:dyDescent="0.3">
      <c r="A528" s="5">
        <v>5</v>
      </c>
      <c r="B528" s="6" t="s">
        <v>93</v>
      </c>
      <c r="C528" s="2" t="s">
        <v>2</v>
      </c>
      <c r="D528" s="3">
        <v>80</v>
      </c>
      <c r="E528" s="3">
        <v>92</v>
      </c>
      <c r="F528" s="605"/>
      <c r="G528" s="1437">
        <v>5</v>
      </c>
      <c r="H528" s="6" t="s">
        <v>93</v>
      </c>
      <c r="I528" s="2" t="s">
        <v>2</v>
      </c>
      <c r="J528" s="3">
        <v>80</v>
      </c>
      <c r="K528" s="3">
        <v>92</v>
      </c>
      <c r="L528" s="788"/>
    </row>
    <row r="529" spans="1:12" s="25" customFormat="1" x14ac:dyDescent="0.3">
      <c r="A529" s="1437">
        <v>6</v>
      </c>
      <c r="B529" s="6" t="s">
        <v>80</v>
      </c>
      <c r="C529" s="2" t="s">
        <v>5</v>
      </c>
      <c r="D529" s="3">
        <v>30</v>
      </c>
      <c r="E529" s="3">
        <v>124.6</v>
      </c>
      <c r="F529" s="605"/>
      <c r="G529" s="5">
        <v>6</v>
      </c>
      <c r="H529" s="6" t="s">
        <v>80</v>
      </c>
      <c r="I529" s="2" t="s">
        <v>5</v>
      </c>
      <c r="J529" s="3">
        <v>30</v>
      </c>
      <c r="K529" s="3">
        <v>124.6</v>
      </c>
      <c r="L529" s="788"/>
    </row>
    <row r="530" spans="1:12" s="25" customFormat="1" x14ac:dyDescent="0.3">
      <c r="A530" s="5"/>
      <c r="B530" s="6"/>
      <c r="C530" s="2"/>
      <c r="D530" s="3"/>
      <c r="E530" s="3"/>
      <c r="F530" s="656"/>
      <c r="G530" s="5"/>
      <c r="H530" s="6"/>
      <c r="I530" s="2"/>
      <c r="J530" s="3"/>
      <c r="K530" s="3"/>
      <c r="L530" s="1374"/>
    </row>
    <row r="531" spans="1:12" s="25" customFormat="1" x14ac:dyDescent="0.3">
      <c r="A531" s="5"/>
      <c r="B531" s="6"/>
      <c r="C531" s="2"/>
      <c r="D531" s="3"/>
      <c r="E531" s="3"/>
      <c r="F531" s="656"/>
      <c r="G531" s="5"/>
      <c r="H531" s="6"/>
      <c r="I531" s="2"/>
      <c r="J531" s="3"/>
      <c r="K531" s="3"/>
      <c r="L531" s="1374"/>
    </row>
    <row r="532" spans="1:12" s="25" customFormat="1" x14ac:dyDescent="0.3">
      <c r="A532" s="5"/>
      <c r="B532" s="6"/>
      <c r="C532" s="2" t="s">
        <v>128</v>
      </c>
      <c r="D532" s="3">
        <f>SUM(D524:D530)</f>
        <v>220.4</v>
      </c>
      <c r="E532" s="3">
        <f>SUM(E524:E530)</f>
        <v>786.6</v>
      </c>
      <c r="F532" s="658">
        <v>587.5</v>
      </c>
      <c r="G532" s="5"/>
      <c r="H532" s="6"/>
      <c r="I532" s="2" t="s">
        <v>128</v>
      </c>
      <c r="J532" s="3">
        <f>SUM(J524:J530)</f>
        <v>220.4</v>
      </c>
      <c r="K532" s="3">
        <f>SUM(K524:K530)</f>
        <v>786.6</v>
      </c>
      <c r="L532" s="1374"/>
    </row>
    <row r="533" spans="1:12" s="25" customFormat="1" ht="18.75" hidden="1" customHeight="1" x14ac:dyDescent="0.3">
      <c r="A533" s="5"/>
      <c r="B533" s="6"/>
      <c r="C533" s="2"/>
      <c r="D533" s="3">
        <f>SUM(D525:D531)</f>
        <v>155.4</v>
      </c>
      <c r="E533" s="3"/>
      <c r="F533" s="656"/>
      <c r="G533" s="5"/>
      <c r="H533" s="6"/>
      <c r="I533" s="2"/>
      <c r="J533" s="3"/>
      <c r="K533" s="3"/>
      <c r="L533" s="1374"/>
    </row>
    <row r="534" spans="1:12" s="25" customFormat="1" ht="18.75" hidden="1" customHeight="1" x14ac:dyDescent="0.3">
      <c r="A534" s="5">
        <v>1</v>
      </c>
      <c r="B534" s="6" t="s">
        <v>1</v>
      </c>
      <c r="C534" s="2" t="s">
        <v>5</v>
      </c>
      <c r="D534" s="3">
        <f>SUM(D527:D532)</f>
        <v>333.8</v>
      </c>
      <c r="E534" s="3">
        <v>86</v>
      </c>
      <c r="F534" s="656"/>
      <c r="G534" s="5">
        <v>1</v>
      </c>
      <c r="H534" s="6" t="s">
        <v>1</v>
      </c>
      <c r="I534" s="2" t="s">
        <v>5</v>
      </c>
      <c r="J534" s="3">
        <v>200</v>
      </c>
      <c r="K534" s="3">
        <v>86</v>
      </c>
      <c r="L534" s="1374"/>
    </row>
    <row r="535" spans="1:12" s="25" customFormat="1" ht="18.75" hidden="1" customHeight="1" x14ac:dyDescent="0.3">
      <c r="A535" s="5">
        <v>2</v>
      </c>
      <c r="B535" s="6" t="s">
        <v>238</v>
      </c>
      <c r="C535" s="2" t="s">
        <v>251</v>
      </c>
      <c r="D535" s="3">
        <f t="shared" ref="D535:D544" si="6">SUM(D527:D533)</f>
        <v>489.20000000000005</v>
      </c>
      <c r="E535" s="3">
        <v>114</v>
      </c>
      <c r="F535" s="656"/>
      <c r="G535" s="5">
        <v>2</v>
      </c>
      <c r="H535" s="6" t="s">
        <v>238</v>
      </c>
      <c r="I535" s="2" t="s">
        <v>251</v>
      </c>
      <c r="J535" s="3">
        <v>225</v>
      </c>
      <c r="K535" s="3">
        <v>114</v>
      </c>
      <c r="L535" s="1374"/>
    </row>
    <row r="536" spans="1:12" s="25" customFormat="1" ht="18.75" hidden="1" customHeight="1" x14ac:dyDescent="0.3">
      <c r="A536" s="5">
        <v>3</v>
      </c>
      <c r="B536" s="6" t="s">
        <v>93</v>
      </c>
      <c r="C536" s="2" t="s">
        <v>5</v>
      </c>
      <c r="D536" s="3">
        <f t="shared" si="6"/>
        <v>819.59999999999991</v>
      </c>
      <c r="E536" s="3">
        <v>94.25</v>
      </c>
      <c r="F536" s="656"/>
      <c r="G536" s="5">
        <v>3</v>
      </c>
      <c r="H536" s="6" t="s">
        <v>93</v>
      </c>
      <c r="I536" s="2" t="s">
        <v>5</v>
      </c>
      <c r="J536" s="3">
        <v>135</v>
      </c>
      <c r="K536" s="3">
        <v>94.25</v>
      </c>
      <c r="L536" s="1374"/>
    </row>
    <row r="537" spans="1:12" s="25" customFormat="1" ht="18.75" hidden="1" customHeight="1" x14ac:dyDescent="0.3">
      <c r="A537" s="5">
        <v>4</v>
      </c>
      <c r="B537" s="6" t="s">
        <v>253</v>
      </c>
      <c r="C537" s="2" t="s">
        <v>218</v>
      </c>
      <c r="D537" s="3">
        <f t="shared" si="6"/>
        <v>1228.8000000000002</v>
      </c>
      <c r="E537" s="3">
        <v>146.4</v>
      </c>
      <c r="F537" s="656"/>
      <c r="G537" s="5">
        <v>4</v>
      </c>
      <c r="H537" s="6" t="s">
        <v>253</v>
      </c>
      <c r="I537" s="2" t="s">
        <v>218</v>
      </c>
      <c r="J537" s="3">
        <v>125</v>
      </c>
      <c r="K537" s="3">
        <v>146.4</v>
      </c>
      <c r="L537" s="1374"/>
    </row>
    <row r="538" spans="1:12" s="25" customFormat="1" ht="18.75" hidden="1" customHeight="1" x14ac:dyDescent="0.3">
      <c r="A538" s="5">
        <v>5</v>
      </c>
      <c r="B538" s="6" t="s">
        <v>255</v>
      </c>
      <c r="C538" s="2" t="s">
        <v>218</v>
      </c>
      <c r="D538" s="3">
        <f t="shared" si="6"/>
        <v>2018.4</v>
      </c>
      <c r="E538" s="3">
        <v>105.16</v>
      </c>
      <c r="F538" s="656"/>
      <c r="G538" s="5">
        <v>5</v>
      </c>
      <c r="H538" s="6" t="s">
        <v>255</v>
      </c>
      <c r="I538" s="2" t="s">
        <v>218</v>
      </c>
      <c r="J538" s="3">
        <v>80</v>
      </c>
      <c r="K538" s="3">
        <v>105.16</v>
      </c>
      <c r="L538" s="1374"/>
    </row>
    <row r="539" spans="1:12" s="25" customFormat="1" ht="18.75" hidden="1" customHeight="1" x14ac:dyDescent="0.3">
      <c r="A539" s="5">
        <v>6</v>
      </c>
      <c r="B539" s="6" t="s">
        <v>252</v>
      </c>
      <c r="C539" s="2" t="s">
        <v>251</v>
      </c>
      <c r="D539" s="3">
        <f t="shared" si="6"/>
        <v>3247.2000000000003</v>
      </c>
      <c r="E539" s="3">
        <v>142</v>
      </c>
      <c r="F539" s="656"/>
      <c r="G539" s="5">
        <v>6</v>
      </c>
      <c r="H539" s="6" t="s">
        <v>252</v>
      </c>
      <c r="I539" s="2" t="s">
        <v>251</v>
      </c>
      <c r="J539" s="3">
        <v>105</v>
      </c>
      <c r="K539" s="3">
        <v>142</v>
      </c>
      <c r="L539" s="1374"/>
    </row>
    <row r="540" spans="1:12" s="25" customFormat="1" ht="18.75" hidden="1" customHeight="1" x14ac:dyDescent="0.3">
      <c r="A540" s="5">
        <v>7</v>
      </c>
      <c r="B540" s="6" t="s">
        <v>254</v>
      </c>
      <c r="C540" s="2" t="s">
        <v>218</v>
      </c>
      <c r="D540" s="3">
        <f t="shared" si="6"/>
        <v>5265.6</v>
      </c>
      <c r="E540" s="3">
        <v>144</v>
      </c>
      <c r="F540" s="656"/>
      <c r="G540" s="5">
        <v>7</v>
      </c>
      <c r="H540" s="6" t="s">
        <v>254</v>
      </c>
      <c r="I540" s="2" t="s">
        <v>218</v>
      </c>
      <c r="J540" s="3">
        <v>120</v>
      </c>
      <c r="K540" s="3">
        <v>144</v>
      </c>
      <c r="L540" s="1374"/>
    </row>
    <row r="541" spans="1:12" s="25" customFormat="1" ht="18.75" hidden="1" customHeight="1" x14ac:dyDescent="0.3">
      <c r="A541" s="5">
        <v>8</v>
      </c>
      <c r="B541" s="6" t="s">
        <v>31</v>
      </c>
      <c r="C541" s="2" t="s">
        <v>5</v>
      </c>
      <c r="D541" s="3">
        <f t="shared" si="6"/>
        <v>8292.4000000000015</v>
      </c>
      <c r="E541" s="3">
        <v>88</v>
      </c>
      <c r="F541" s="656"/>
      <c r="G541" s="5">
        <v>8</v>
      </c>
      <c r="H541" s="6" t="s">
        <v>31</v>
      </c>
      <c r="I541" s="2" t="s">
        <v>5</v>
      </c>
      <c r="J541" s="3">
        <v>55</v>
      </c>
      <c r="K541" s="3">
        <v>88</v>
      </c>
      <c r="L541" s="1374"/>
    </row>
    <row r="542" spans="1:12" s="50" customFormat="1" ht="18.75" hidden="1" customHeight="1" x14ac:dyDescent="0.3">
      <c r="A542" s="1437"/>
      <c r="B542" s="1"/>
      <c r="C542" s="1437"/>
      <c r="D542" s="3">
        <f t="shared" si="6"/>
        <v>13402.6</v>
      </c>
      <c r="E542" s="7"/>
      <c r="F542" s="657"/>
      <c r="G542" s="1437"/>
      <c r="H542" s="1"/>
      <c r="I542" s="1437"/>
      <c r="J542" s="7"/>
      <c r="K542" s="7"/>
      <c r="L542" s="1377"/>
    </row>
    <row r="543" spans="1:12" s="25" customFormat="1" ht="18.75" hidden="1" customHeight="1" x14ac:dyDescent="0.3">
      <c r="A543" s="5"/>
      <c r="B543" s="6"/>
      <c r="C543" s="2" t="s">
        <v>128</v>
      </c>
      <c r="D543" s="3">
        <f t="shared" si="6"/>
        <v>21361.200000000004</v>
      </c>
      <c r="E543" s="3">
        <v>919.81</v>
      </c>
      <c r="F543" s="656"/>
      <c r="G543" s="5"/>
      <c r="H543" s="6"/>
      <c r="I543" s="2" t="s">
        <v>128</v>
      </c>
      <c r="J543" s="3">
        <v>1045</v>
      </c>
      <c r="K543" s="3">
        <v>919.81</v>
      </c>
      <c r="L543" s="1374"/>
    </row>
    <row r="544" spans="1:12" s="25" customFormat="1" ht="18.75" hidden="1" customHeight="1" x14ac:dyDescent="0.3">
      <c r="A544" s="5"/>
      <c r="B544" s="6"/>
      <c r="C544" s="2"/>
      <c r="D544" s="3">
        <f t="shared" si="6"/>
        <v>34274.6</v>
      </c>
      <c r="E544" s="3"/>
      <c r="F544" s="656"/>
      <c r="G544" s="5"/>
      <c r="H544" s="6"/>
      <c r="I544" s="2"/>
      <c r="J544" s="3"/>
      <c r="K544" s="3"/>
      <c r="L544" s="1374"/>
    </row>
    <row r="545" spans="1:12" s="25" customFormat="1" x14ac:dyDescent="0.3">
      <c r="A545" s="5"/>
      <c r="B545" s="6"/>
      <c r="C545" s="2"/>
      <c r="D545" s="3"/>
      <c r="E545" s="3"/>
      <c r="F545" s="678">
        <f>F532-E532</f>
        <v>-199.10000000000002</v>
      </c>
      <c r="G545" s="5"/>
      <c r="H545" s="6"/>
      <c r="I545" s="2"/>
      <c r="J545" s="3"/>
      <c r="K545" s="3"/>
      <c r="L545" s="1374"/>
    </row>
    <row r="546" spans="1:12" s="25" customFormat="1" x14ac:dyDescent="0.3">
      <c r="A546" s="5"/>
      <c r="B546" s="6"/>
      <c r="C546" s="2"/>
      <c r="D546" s="3"/>
      <c r="E546" s="3"/>
      <c r="F546" s="656"/>
      <c r="G546" s="5"/>
      <c r="H546" s="6"/>
      <c r="I546" s="2"/>
      <c r="J546" s="3"/>
      <c r="K546" s="3"/>
      <c r="L546" s="1374"/>
    </row>
    <row r="547" spans="1:12" s="25" customFormat="1" x14ac:dyDescent="0.3">
      <c r="A547" s="28" t="s">
        <v>124</v>
      </c>
      <c r="B547" s="3" t="s">
        <v>259</v>
      </c>
      <c r="C547" s="2" t="s">
        <v>125</v>
      </c>
      <c r="D547" s="3" t="s">
        <v>126</v>
      </c>
      <c r="E547" s="3" t="s">
        <v>127</v>
      </c>
      <c r="F547" s="656"/>
      <c r="G547" s="28" t="s">
        <v>124</v>
      </c>
      <c r="H547" s="3" t="s">
        <v>247</v>
      </c>
      <c r="I547" s="2" t="s">
        <v>125</v>
      </c>
      <c r="J547" s="3" t="s">
        <v>126</v>
      </c>
      <c r="K547" s="3" t="s">
        <v>127</v>
      </c>
      <c r="L547" s="1374"/>
    </row>
    <row r="548" spans="1:12" s="8" customFormat="1" x14ac:dyDescent="0.3">
      <c r="A548" s="5">
        <v>1</v>
      </c>
      <c r="B548" s="6" t="s">
        <v>88</v>
      </c>
      <c r="C548" s="2" t="s">
        <v>9</v>
      </c>
      <c r="D548" s="3">
        <v>70</v>
      </c>
      <c r="E548" s="3">
        <v>133.25</v>
      </c>
      <c r="F548" s="605"/>
      <c r="G548" s="5">
        <v>1</v>
      </c>
      <c r="H548" s="6" t="s">
        <v>88</v>
      </c>
      <c r="I548" s="2" t="s">
        <v>9</v>
      </c>
      <c r="J548" s="3">
        <v>70</v>
      </c>
      <c r="K548" s="3">
        <v>133.25</v>
      </c>
      <c r="L548" s="1379">
        <v>45219</v>
      </c>
    </row>
    <row r="549" spans="1:12" s="25" customFormat="1" ht="19.5" customHeight="1" x14ac:dyDescent="0.3">
      <c r="A549" s="5">
        <v>2</v>
      </c>
      <c r="B549" s="6" t="s">
        <v>94</v>
      </c>
      <c r="C549" s="2" t="s">
        <v>5</v>
      </c>
      <c r="D549" s="3">
        <v>60</v>
      </c>
      <c r="E549" s="3">
        <v>151.80000000000001</v>
      </c>
      <c r="F549" s="490"/>
      <c r="G549" s="5">
        <v>2</v>
      </c>
      <c r="H549" s="6" t="s">
        <v>94</v>
      </c>
      <c r="I549" s="2" t="s">
        <v>5</v>
      </c>
      <c r="J549" s="3">
        <v>60</v>
      </c>
      <c r="K549" s="3">
        <v>151.80000000000001</v>
      </c>
      <c r="L549" s="1374" t="s">
        <v>480</v>
      </c>
    </row>
    <row r="550" spans="1:12" s="50" customFormat="1" x14ac:dyDescent="0.3">
      <c r="A550" s="5">
        <v>3</v>
      </c>
      <c r="B550" s="6" t="s">
        <v>43</v>
      </c>
      <c r="C550" s="2" t="s">
        <v>17</v>
      </c>
      <c r="D550" s="3">
        <v>41</v>
      </c>
      <c r="E550" s="3">
        <v>242.70999999999998</v>
      </c>
      <c r="F550" s="605"/>
      <c r="G550" s="5">
        <v>3</v>
      </c>
      <c r="H550" s="6" t="s">
        <v>43</v>
      </c>
      <c r="I550" s="2" t="s">
        <v>44</v>
      </c>
      <c r="J550" s="3">
        <v>50</v>
      </c>
      <c r="K550" s="3">
        <v>298.71999999999997</v>
      </c>
      <c r="L550" s="1377">
        <v>45551</v>
      </c>
    </row>
    <row r="551" spans="1:12" s="25" customFormat="1" ht="19.5" customHeight="1" x14ac:dyDescent="0.3">
      <c r="A551" s="5">
        <v>4</v>
      </c>
      <c r="B551" s="6" t="s">
        <v>346</v>
      </c>
      <c r="C551" s="2" t="s">
        <v>14</v>
      </c>
      <c r="D551" s="3">
        <v>32</v>
      </c>
      <c r="E551" s="3">
        <v>6</v>
      </c>
      <c r="F551" s="677">
        <v>24.8</v>
      </c>
      <c r="G551" s="5">
        <v>4</v>
      </c>
      <c r="H551" s="6" t="s">
        <v>346</v>
      </c>
      <c r="I551" s="2" t="s">
        <v>14</v>
      </c>
      <c r="J551" s="3">
        <v>32</v>
      </c>
      <c r="K551" s="3">
        <v>6</v>
      </c>
      <c r="L551" s="788"/>
    </row>
    <row r="552" spans="1:12" s="25" customFormat="1" x14ac:dyDescent="0.3">
      <c r="A552" s="5">
        <v>5</v>
      </c>
      <c r="B552" s="6" t="s">
        <v>144</v>
      </c>
      <c r="C552" s="2" t="s">
        <v>2</v>
      </c>
      <c r="D552" s="3">
        <v>18</v>
      </c>
      <c r="E552" s="3">
        <v>88</v>
      </c>
      <c r="F552" s="594"/>
      <c r="G552" s="5">
        <v>5</v>
      </c>
      <c r="H552" s="6" t="s">
        <v>144</v>
      </c>
      <c r="I552" s="2" t="s">
        <v>2</v>
      </c>
      <c r="J552" s="3">
        <v>18</v>
      </c>
      <c r="K552" s="3">
        <v>88</v>
      </c>
      <c r="L552" s="788"/>
    </row>
    <row r="553" spans="1:12" s="50" customFormat="1" x14ac:dyDescent="0.3">
      <c r="A553" s="5">
        <v>6</v>
      </c>
      <c r="B553" s="6" t="s">
        <v>107</v>
      </c>
      <c r="C553" s="2" t="s">
        <v>14</v>
      </c>
      <c r="D553" s="3">
        <v>3.4</v>
      </c>
      <c r="E553" s="3">
        <v>93.2</v>
      </c>
      <c r="F553" s="605"/>
      <c r="G553" s="5">
        <v>6</v>
      </c>
      <c r="H553" s="6" t="s">
        <v>107</v>
      </c>
      <c r="I553" s="2" t="s">
        <v>14</v>
      </c>
      <c r="J553" s="3">
        <v>3.4</v>
      </c>
      <c r="K553" s="3">
        <v>93.2</v>
      </c>
      <c r="L553" s="1379"/>
    </row>
    <row r="554" spans="1:12" s="25" customFormat="1" ht="19.5" customHeight="1" x14ac:dyDescent="0.3">
      <c r="A554" s="5">
        <v>7</v>
      </c>
      <c r="B554" s="6" t="s">
        <v>108</v>
      </c>
      <c r="C554" s="2" t="s">
        <v>65</v>
      </c>
      <c r="D554" s="3">
        <v>1.2</v>
      </c>
      <c r="E554" s="3">
        <v>21.5</v>
      </c>
      <c r="F554" s="656"/>
      <c r="G554" s="5">
        <v>7</v>
      </c>
      <c r="H554" s="6" t="s">
        <v>108</v>
      </c>
      <c r="I554" s="2" t="s">
        <v>65</v>
      </c>
      <c r="J554" s="3">
        <v>1.2</v>
      </c>
      <c r="K554" s="3">
        <v>21.5</v>
      </c>
      <c r="L554" s="1374"/>
    </row>
    <row r="555" spans="1:12" s="25" customFormat="1" x14ac:dyDescent="0.3">
      <c r="A555" s="1437"/>
      <c r="B555" s="6"/>
      <c r="C555" s="2"/>
      <c r="D555" s="3"/>
      <c r="E555" s="3"/>
      <c r="F555" s="656"/>
      <c r="G555" s="1437"/>
      <c r="H555" s="6"/>
      <c r="I555" s="2"/>
      <c r="J555" s="3"/>
      <c r="K555" s="3"/>
      <c r="L555" s="1374"/>
    </row>
    <row r="556" spans="1:12" s="50" customFormat="1" x14ac:dyDescent="0.3">
      <c r="A556" s="5"/>
      <c r="B556" s="6"/>
      <c r="C556" s="2"/>
      <c r="D556" s="3"/>
      <c r="E556" s="3"/>
      <c r="F556" s="657"/>
      <c r="G556" s="5"/>
      <c r="H556" s="6"/>
      <c r="I556" s="2"/>
      <c r="J556" s="3"/>
      <c r="K556" s="3"/>
      <c r="L556" s="1377"/>
    </row>
    <row r="557" spans="1:12" s="25" customFormat="1" x14ac:dyDescent="0.3">
      <c r="A557" s="1437"/>
      <c r="B557" s="6"/>
      <c r="C557" s="2" t="s">
        <v>128</v>
      </c>
      <c r="D557" s="3">
        <f>SUM(D548:D556)</f>
        <v>225.6</v>
      </c>
      <c r="E557" s="3">
        <f>SUM(E548:E556)</f>
        <v>736.46</v>
      </c>
      <c r="F557" s="658">
        <v>822.5</v>
      </c>
      <c r="G557" s="1437"/>
      <c r="H557" s="6"/>
      <c r="I557" s="2" t="s">
        <v>128</v>
      </c>
      <c r="J557" s="3">
        <f>SUM(J548:J556)</f>
        <v>234.6</v>
      </c>
      <c r="K557" s="3">
        <f>SUM(K548:K556)</f>
        <v>792.47</v>
      </c>
      <c r="L557" s="1374"/>
    </row>
    <row r="558" spans="1:12" s="25" customFormat="1" x14ac:dyDescent="0.3">
      <c r="A558" s="5"/>
      <c r="B558" s="6"/>
      <c r="C558" s="2"/>
      <c r="D558" s="3"/>
      <c r="E558" s="3"/>
      <c r="F558" s="678">
        <f>F557-E557</f>
        <v>86.039999999999964</v>
      </c>
      <c r="G558" s="5"/>
      <c r="H558" s="6"/>
      <c r="I558" s="2"/>
      <c r="J558" s="3"/>
      <c r="K558" s="3"/>
      <c r="L558" s="1374"/>
    </row>
    <row r="559" spans="1:12" s="25" customFormat="1" x14ac:dyDescent="0.3">
      <c r="A559" s="5"/>
      <c r="B559" s="6"/>
      <c r="C559" s="2"/>
      <c r="D559" s="3"/>
      <c r="E559" s="3"/>
      <c r="F559" s="656"/>
      <c r="G559" s="5"/>
      <c r="H559" s="6"/>
      <c r="I559" s="2"/>
      <c r="J559" s="3"/>
      <c r="K559" s="3"/>
      <c r="L559" s="1374"/>
    </row>
    <row r="560" spans="1:12" s="25" customFormat="1" x14ac:dyDescent="0.3">
      <c r="A560" s="1437"/>
      <c r="B560" s="6"/>
      <c r="C560" s="2" t="s">
        <v>136</v>
      </c>
      <c r="D560" s="3">
        <f>+D557+D532</f>
        <v>446</v>
      </c>
      <c r="E560" s="3">
        <f>+E557+E532</f>
        <v>1523.06</v>
      </c>
      <c r="F560" s="659"/>
      <c r="G560" s="3"/>
      <c r="H560" s="3"/>
      <c r="I560" s="3" t="s">
        <v>136</v>
      </c>
      <c r="J560" s="3">
        <f>+J557+J532</f>
        <v>455</v>
      </c>
      <c r="K560" s="3">
        <f>+K557+K532</f>
        <v>1579.0700000000002</v>
      </c>
      <c r="L560" s="1374"/>
    </row>
    <row r="561" spans="1:12" s="25" customFormat="1" x14ac:dyDescent="0.3">
      <c r="A561" s="1405"/>
      <c r="B561" s="36"/>
      <c r="C561" s="462"/>
      <c r="D561" s="463"/>
      <c r="E561" s="463"/>
      <c r="F561" s="659"/>
      <c r="G561" s="1410"/>
      <c r="H561" s="463"/>
      <c r="I561" s="463"/>
      <c r="J561" s="463"/>
      <c r="K561" s="463"/>
      <c r="L561" s="1374"/>
    </row>
    <row r="562" spans="1:12" s="25" customFormat="1" x14ac:dyDescent="0.3">
      <c r="A562" s="1405"/>
      <c r="B562" s="461"/>
      <c r="C562" s="461"/>
      <c r="D562" s="461"/>
      <c r="E562" s="660"/>
      <c r="F562" s="660"/>
      <c r="G562" s="1413"/>
      <c r="H562" s="660"/>
      <c r="I562" s="463"/>
      <c r="J562" s="463"/>
      <c r="K562" s="463"/>
      <c r="L562" s="1374"/>
    </row>
    <row r="563" spans="1:12" s="25" customFormat="1" x14ac:dyDescent="0.3">
      <c r="A563" s="1405"/>
      <c r="B563" s="36"/>
      <c r="C563" s="462"/>
      <c r="D563" s="463"/>
      <c r="E563" s="463"/>
      <c r="F563" s="659"/>
      <c r="G563" s="1413"/>
      <c r="H563" s="463"/>
      <c r="I563" s="463"/>
      <c r="J563" s="463"/>
      <c r="K563" s="463"/>
      <c r="L563" s="1374"/>
    </row>
    <row r="564" spans="1:12" s="25" customFormat="1" ht="18.75" customHeight="1" x14ac:dyDescent="0.3">
      <c r="A564" s="1403"/>
      <c r="B564" s="37" t="s">
        <v>130</v>
      </c>
      <c r="D564" s="94" t="s">
        <v>131</v>
      </c>
      <c r="E564" s="20"/>
      <c r="F564" s="606"/>
      <c r="G564" s="1403"/>
      <c r="H564" s="37" t="s">
        <v>130</v>
      </c>
      <c r="J564" s="94" t="s">
        <v>131</v>
      </c>
      <c r="K564" s="20"/>
      <c r="L564" s="1374"/>
    </row>
    <row r="565" spans="1:12" s="25" customFormat="1" ht="51.75" customHeight="1" x14ac:dyDescent="0.3">
      <c r="A565" s="1403"/>
      <c r="B565" s="38" t="s">
        <v>132</v>
      </c>
      <c r="D565" s="38" t="s">
        <v>140</v>
      </c>
      <c r="E565" s="39"/>
      <c r="F565" s="606"/>
      <c r="G565" s="1403"/>
      <c r="H565" s="38" t="s">
        <v>139</v>
      </c>
      <c r="J565" s="38" t="s">
        <v>140</v>
      </c>
      <c r="K565" s="39"/>
      <c r="L565" s="1374"/>
    </row>
    <row r="566" spans="1:12" s="25" customFormat="1" ht="23.25" customHeight="1" x14ac:dyDescent="0.3">
      <c r="A566" s="1403"/>
      <c r="B566" s="38"/>
      <c r="D566" s="38"/>
      <c r="E566" s="39"/>
      <c r="F566" s="606"/>
      <c r="G566" s="1403"/>
      <c r="H566" s="38"/>
      <c r="J566" s="38"/>
      <c r="K566" s="39"/>
      <c r="L566" s="1374"/>
    </row>
    <row r="567" spans="1:12" s="25" customFormat="1" ht="18.75" customHeight="1" x14ac:dyDescent="0.3">
      <c r="A567" s="1416"/>
      <c r="B567" s="208"/>
      <c r="C567" s="208"/>
      <c r="D567" s="208"/>
      <c r="E567" s="208"/>
      <c r="F567" s="861"/>
      <c r="G567" s="1416"/>
      <c r="H567" s="208"/>
      <c r="I567" s="208"/>
      <c r="J567" s="208"/>
      <c r="K567" s="208"/>
      <c r="L567" s="1374"/>
    </row>
    <row r="568" spans="1:12" s="21" customFormat="1" x14ac:dyDescent="0.3">
      <c r="A568" s="1403"/>
      <c r="B568" s="20"/>
      <c r="C568" s="20"/>
      <c r="D568" s="20"/>
      <c r="E568" s="20"/>
      <c r="F568" s="656"/>
      <c r="G568" s="1403"/>
      <c r="H568" s="20"/>
      <c r="I568" s="20"/>
      <c r="J568" s="20"/>
      <c r="K568" s="20"/>
      <c r="L568" s="1373"/>
    </row>
    <row r="569" spans="1:12" s="25" customFormat="1" ht="18.75" customHeight="1" x14ac:dyDescent="0.3">
      <c r="A569" s="1403"/>
      <c r="B569" s="22" t="s">
        <v>115</v>
      </c>
      <c r="C569" s="20"/>
      <c r="D569" s="20"/>
      <c r="E569" s="20"/>
      <c r="F569" s="656"/>
      <c r="G569" s="1403"/>
      <c r="H569" s="22" t="s">
        <v>115</v>
      </c>
      <c r="I569" s="20"/>
      <c r="J569" s="20"/>
      <c r="K569" s="20"/>
      <c r="L569" s="1374"/>
    </row>
    <row r="570" spans="1:12" s="25" customFormat="1" ht="18.75" customHeight="1" x14ac:dyDescent="0.3">
      <c r="A570" s="1403"/>
      <c r="B570" s="22" t="s">
        <v>137</v>
      </c>
      <c r="C570" s="20"/>
      <c r="D570" s="20"/>
      <c r="E570" s="20"/>
      <c r="F570" s="606"/>
      <c r="G570" s="1403"/>
      <c r="H570" s="22" t="s">
        <v>138</v>
      </c>
      <c r="I570" s="20"/>
      <c r="J570" s="20"/>
      <c r="K570" s="20"/>
      <c r="L570" s="1374"/>
    </row>
    <row r="571" spans="1:12" s="25" customFormat="1" ht="18.75" customHeight="1" x14ac:dyDescent="0.3">
      <c r="A571" s="1403"/>
      <c r="B571" s="20"/>
      <c r="C571" s="20"/>
      <c r="D571" s="20"/>
      <c r="E571" s="20"/>
      <c r="F571" s="606"/>
      <c r="G571" s="1403"/>
      <c r="H571" s="20"/>
      <c r="I571" s="20"/>
      <c r="J571" s="20"/>
      <c r="K571" s="20"/>
      <c r="L571" s="1374"/>
    </row>
    <row r="572" spans="1:12" s="25" customFormat="1" ht="18.75" customHeight="1" x14ac:dyDescent="0.3">
      <c r="A572" s="1403"/>
      <c r="B572" s="20"/>
      <c r="C572" s="20"/>
      <c r="E572" s="603" t="s">
        <v>116</v>
      </c>
      <c r="F572" s="606"/>
      <c r="G572" s="1403"/>
      <c r="H572" s="20"/>
      <c r="I572" s="20"/>
      <c r="K572" s="603" t="s">
        <v>116</v>
      </c>
      <c r="L572" s="1374"/>
    </row>
    <row r="573" spans="1:12" s="25" customFormat="1" ht="18.75" customHeight="1" x14ac:dyDescent="0.3">
      <c r="A573" s="1403"/>
      <c r="B573" s="20"/>
      <c r="C573" s="20"/>
      <c r="E573" s="603" t="s">
        <v>134</v>
      </c>
      <c r="F573" s="606"/>
      <c r="G573" s="1403"/>
      <c r="H573" s="20"/>
      <c r="I573" s="20"/>
      <c r="K573" s="603" t="s">
        <v>134</v>
      </c>
      <c r="L573" s="1374"/>
    </row>
    <row r="574" spans="1:12" s="25" customFormat="1" ht="18.75" customHeight="1" x14ac:dyDescent="0.3">
      <c r="A574" s="1403"/>
      <c r="B574" s="20"/>
      <c r="C574" s="20"/>
      <c r="E574" s="603" t="s">
        <v>117</v>
      </c>
      <c r="F574" s="606"/>
      <c r="G574" s="1403"/>
      <c r="H574" s="20"/>
      <c r="I574" s="20"/>
      <c r="K574" s="603" t="s">
        <v>117</v>
      </c>
      <c r="L574" s="1374"/>
    </row>
    <row r="575" spans="1:12" s="25" customFormat="1" ht="18.75" customHeight="1" x14ac:dyDescent="0.3">
      <c r="A575" s="1403"/>
      <c r="B575" s="20"/>
      <c r="C575" s="20"/>
      <c r="E575" s="603" t="s">
        <v>417</v>
      </c>
      <c r="F575" s="606"/>
      <c r="G575" s="1403"/>
      <c r="H575" s="20"/>
      <c r="I575" s="20"/>
      <c r="K575" s="603" t="s">
        <v>417</v>
      </c>
      <c r="L575" s="1374"/>
    </row>
    <row r="576" spans="1:12" s="25" customFormat="1" ht="18.75" customHeight="1" x14ac:dyDescent="0.3">
      <c r="A576" s="1403"/>
      <c r="B576" s="20"/>
      <c r="C576" s="20"/>
      <c r="D576" s="20"/>
      <c r="E576" s="20"/>
      <c r="F576" s="656"/>
      <c r="G576" s="1403"/>
      <c r="H576" s="20"/>
      <c r="I576" s="20"/>
      <c r="J576" s="20"/>
      <c r="K576" s="20"/>
      <c r="L576" s="1374"/>
    </row>
    <row r="577" spans="1:13" s="25" customFormat="1" ht="18.75" customHeight="1" x14ac:dyDescent="0.3">
      <c r="A577" s="1403"/>
      <c r="B577" s="20"/>
      <c r="C577" s="20"/>
      <c r="D577" s="20"/>
      <c r="E577" s="20"/>
      <c r="F577" s="656"/>
      <c r="G577" s="1403"/>
      <c r="H577" s="20"/>
      <c r="I577" s="20"/>
      <c r="J577" s="20"/>
      <c r="K577" s="20"/>
      <c r="L577" s="1374"/>
    </row>
    <row r="578" spans="1:13" s="25" customFormat="1" ht="18.75" customHeight="1" x14ac:dyDescent="0.3">
      <c r="A578" s="1403"/>
      <c r="B578" s="20"/>
      <c r="C578" s="20"/>
      <c r="D578" s="20"/>
      <c r="E578" s="20"/>
      <c r="F578" s="656"/>
      <c r="G578" s="1403"/>
      <c r="H578" s="20"/>
      <c r="I578" s="20"/>
      <c r="J578" s="20"/>
      <c r="K578" s="20"/>
      <c r="L578" s="1374"/>
    </row>
    <row r="579" spans="1:13" s="25" customFormat="1" ht="18.75" customHeight="1" x14ac:dyDescent="0.3">
      <c r="A579" s="1403"/>
      <c r="B579" s="1612" t="s">
        <v>119</v>
      </c>
      <c r="C579" s="1612"/>
      <c r="D579" s="1612"/>
      <c r="E579" s="26"/>
      <c r="F579" s="606"/>
      <c r="G579" s="1403"/>
      <c r="H579" s="1612" t="s">
        <v>119</v>
      </c>
      <c r="I579" s="1612"/>
      <c r="J579" s="1612"/>
      <c r="K579" s="26"/>
      <c r="L579" s="1374"/>
    </row>
    <row r="580" spans="1:13" s="25" customFormat="1" ht="18.75" customHeight="1" x14ac:dyDescent="0.3">
      <c r="A580" s="1403"/>
      <c r="B580" s="1610">
        <v>45649</v>
      </c>
      <c r="C580" s="1610"/>
      <c r="D580" s="1610"/>
      <c r="E580" s="27"/>
      <c r="F580" s="606"/>
      <c r="G580" s="1403"/>
      <c r="H580" s="1610">
        <f>B580</f>
        <v>45649</v>
      </c>
      <c r="I580" s="1610"/>
      <c r="J580" s="1610"/>
      <c r="K580" s="27"/>
      <c r="L580" s="1374"/>
    </row>
    <row r="581" spans="1:13" s="25" customFormat="1" ht="18.75" customHeight="1" x14ac:dyDescent="0.3">
      <c r="A581" s="1403"/>
      <c r="B581" s="20"/>
      <c r="C581" s="20"/>
      <c r="D581" s="20"/>
      <c r="E581" s="27"/>
      <c r="F581" s="606"/>
      <c r="G581" s="1403"/>
      <c r="H581" s="20"/>
      <c r="I581" s="20"/>
      <c r="J581" s="20"/>
      <c r="K581" s="27"/>
      <c r="L581" s="1374"/>
    </row>
    <row r="582" spans="1:13" s="25" customFormat="1" ht="18.75" customHeight="1" x14ac:dyDescent="0.3">
      <c r="A582" s="1403"/>
      <c r="B582" s="1439"/>
      <c r="C582" s="20"/>
      <c r="D582" s="20"/>
      <c r="E582" s="27"/>
      <c r="F582" s="606"/>
      <c r="G582" s="1403"/>
      <c r="H582" s="1439"/>
      <c r="I582" s="20"/>
      <c r="J582" s="20"/>
      <c r="K582" s="27"/>
      <c r="L582" s="1374"/>
    </row>
    <row r="583" spans="1:13" s="25" customFormat="1" ht="18.75" customHeight="1" x14ac:dyDescent="0.3">
      <c r="A583" s="28" t="s">
        <v>120</v>
      </c>
      <c r="B583" s="29" t="s">
        <v>121</v>
      </c>
      <c r="C583" s="1611" t="s">
        <v>122</v>
      </c>
      <c r="D583" s="1611"/>
      <c r="E583" s="1611"/>
      <c r="F583" s="606"/>
      <c r="G583" s="28" t="s">
        <v>120</v>
      </c>
      <c r="H583" s="29" t="s">
        <v>121</v>
      </c>
      <c r="I583" s="1611" t="s">
        <v>123</v>
      </c>
      <c r="J583" s="1611"/>
      <c r="K583" s="1611"/>
      <c r="L583" s="1374"/>
    </row>
    <row r="584" spans="1:13" s="25" customFormat="1" ht="18.75" customHeight="1" x14ac:dyDescent="0.3">
      <c r="A584" s="28" t="s">
        <v>124</v>
      </c>
      <c r="B584" s="28" t="s">
        <v>265</v>
      </c>
      <c r="C584" s="29" t="s">
        <v>125</v>
      </c>
      <c r="D584" s="1440" t="s">
        <v>126</v>
      </c>
      <c r="E584" s="1440" t="s">
        <v>127</v>
      </c>
      <c r="F584" s="606"/>
      <c r="G584" s="28" t="s">
        <v>124</v>
      </c>
      <c r="H584" s="28" t="s">
        <v>265</v>
      </c>
      <c r="I584" s="29" t="s">
        <v>125</v>
      </c>
      <c r="J584" s="1440" t="s">
        <v>126</v>
      </c>
      <c r="K584" s="1440" t="s">
        <v>127</v>
      </c>
      <c r="L584" s="1374"/>
    </row>
    <row r="585" spans="1:13" s="50" customFormat="1" ht="18.75" customHeight="1" x14ac:dyDescent="0.3">
      <c r="A585" s="1440">
        <v>1</v>
      </c>
      <c r="B585" s="6" t="s">
        <v>270</v>
      </c>
      <c r="C585" s="2" t="s">
        <v>46</v>
      </c>
      <c r="D585" s="3">
        <v>40</v>
      </c>
      <c r="E585" s="3">
        <v>205.8</v>
      </c>
      <c r="F585" s="606"/>
      <c r="G585" s="1440">
        <v>1</v>
      </c>
      <c r="H585" s="6" t="s">
        <v>270</v>
      </c>
      <c r="I585" s="2" t="s">
        <v>46</v>
      </c>
      <c r="J585" s="3">
        <v>40</v>
      </c>
      <c r="K585" s="3">
        <v>205.8</v>
      </c>
      <c r="L585" s="1379"/>
    </row>
    <row r="586" spans="1:13" s="50" customFormat="1" x14ac:dyDescent="0.3">
      <c r="A586" s="5">
        <v>2</v>
      </c>
      <c r="B586" s="6" t="s">
        <v>64</v>
      </c>
      <c r="C586" s="2" t="s">
        <v>65</v>
      </c>
      <c r="D586" s="3">
        <v>15</v>
      </c>
      <c r="E586" s="3">
        <v>75</v>
      </c>
      <c r="F586" s="606">
        <v>28</v>
      </c>
      <c r="G586" s="5">
        <v>2</v>
      </c>
      <c r="H586" s="6" t="s">
        <v>64</v>
      </c>
      <c r="I586" s="2" t="s">
        <v>65</v>
      </c>
      <c r="J586" s="3">
        <v>15</v>
      </c>
      <c r="K586" s="3">
        <v>75</v>
      </c>
      <c r="L586" s="1379"/>
    </row>
    <row r="587" spans="1:13" s="25" customFormat="1" x14ac:dyDescent="0.3">
      <c r="A587" s="1440">
        <v>3</v>
      </c>
      <c r="B587" s="6" t="s">
        <v>114</v>
      </c>
      <c r="C587" s="2" t="s">
        <v>2</v>
      </c>
      <c r="D587" s="3">
        <v>6</v>
      </c>
      <c r="E587" s="3">
        <v>28</v>
      </c>
      <c r="F587" s="606">
        <v>161</v>
      </c>
      <c r="G587" s="1440">
        <v>3</v>
      </c>
      <c r="H587" s="6" t="s">
        <v>114</v>
      </c>
      <c r="I587" s="2" t="s">
        <v>2</v>
      </c>
      <c r="J587" s="3">
        <v>6</v>
      </c>
      <c r="K587" s="3">
        <v>28</v>
      </c>
      <c r="L587" s="1374"/>
    </row>
    <row r="588" spans="1:13" s="8" customFormat="1" ht="18.75" customHeight="1" x14ac:dyDescent="0.3">
      <c r="A588" s="5">
        <v>4</v>
      </c>
      <c r="B588" s="6" t="s">
        <v>107</v>
      </c>
      <c r="C588" s="2" t="s">
        <v>414</v>
      </c>
      <c r="D588" s="3">
        <v>6.8</v>
      </c>
      <c r="E588" s="3">
        <v>197.6</v>
      </c>
      <c r="F588" s="605">
        <v>21.5</v>
      </c>
      <c r="G588" s="5">
        <v>4</v>
      </c>
      <c r="H588" s="6" t="s">
        <v>107</v>
      </c>
      <c r="I588" s="2" t="s">
        <v>414</v>
      </c>
      <c r="J588" s="3">
        <v>6.8</v>
      </c>
      <c r="K588" s="3">
        <v>197.6</v>
      </c>
      <c r="L588" s="1374"/>
    </row>
    <row r="589" spans="1:13" s="25" customFormat="1" ht="19.5" customHeight="1" x14ac:dyDescent="0.3">
      <c r="A589" s="5">
        <v>5</v>
      </c>
      <c r="B589" s="6" t="s">
        <v>37</v>
      </c>
      <c r="C589" s="2" t="s">
        <v>5</v>
      </c>
      <c r="D589" s="3">
        <v>180</v>
      </c>
      <c r="E589" s="3">
        <v>161</v>
      </c>
      <c r="F589" s="605"/>
      <c r="G589" s="5">
        <v>5</v>
      </c>
      <c r="H589" s="6" t="s">
        <v>37</v>
      </c>
      <c r="I589" s="2" t="s">
        <v>5</v>
      </c>
      <c r="J589" s="3">
        <v>180</v>
      </c>
      <c r="K589" s="3">
        <v>161</v>
      </c>
      <c r="L589" s="1379" t="s">
        <v>479</v>
      </c>
      <c r="M589" s="25">
        <v>115</v>
      </c>
    </row>
    <row r="590" spans="1:13" s="25" customFormat="1" x14ac:dyDescent="0.3">
      <c r="A590" s="5"/>
      <c r="B590" s="6"/>
      <c r="C590" s="2"/>
      <c r="D590" s="3"/>
      <c r="E590" s="3"/>
      <c r="F590" s="656"/>
      <c r="G590" s="5"/>
      <c r="H590" s="6"/>
      <c r="I590" s="2"/>
      <c r="J590" s="3"/>
      <c r="K590" s="3"/>
      <c r="L590" s="1374"/>
    </row>
    <row r="591" spans="1:13" s="25" customFormat="1" x14ac:dyDescent="0.3">
      <c r="A591" s="5"/>
      <c r="B591" s="6"/>
      <c r="C591" s="2"/>
      <c r="D591" s="3"/>
      <c r="E591" s="3"/>
      <c r="F591" s="656"/>
      <c r="G591" s="5"/>
      <c r="H591" s="6"/>
      <c r="I591" s="2"/>
      <c r="J591" s="3"/>
      <c r="K591" s="3"/>
      <c r="L591" s="1374"/>
    </row>
    <row r="592" spans="1:13" s="25" customFormat="1" x14ac:dyDescent="0.3">
      <c r="A592" s="5"/>
      <c r="B592" s="6"/>
      <c r="C592" s="2" t="s">
        <v>128</v>
      </c>
      <c r="D592" s="3">
        <f>SUM(D585:D590)</f>
        <v>247.8</v>
      </c>
      <c r="E592" s="3">
        <f>SUM(E585:E590)</f>
        <v>667.4</v>
      </c>
      <c r="F592" s="658">
        <v>587.5</v>
      </c>
      <c r="G592" s="5"/>
      <c r="H592" s="6"/>
      <c r="I592" s="2" t="s">
        <v>128</v>
      </c>
      <c r="J592" s="3">
        <f>SUM(J585:J590)</f>
        <v>247.8</v>
      </c>
      <c r="K592" s="3">
        <f>SUM(K585:K590)</f>
        <v>667.4</v>
      </c>
      <c r="L592" s="1374"/>
    </row>
    <row r="593" spans="1:12" s="25" customFormat="1" ht="18.75" hidden="1" customHeight="1" x14ac:dyDescent="0.3">
      <c r="A593" s="5"/>
      <c r="B593" s="6"/>
      <c r="C593" s="2"/>
      <c r="D593" s="3">
        <f>SUM(D586:D591)</f>
        <v>207.8</v>
      </c>
      <c r="E593" s="3"/>
      <c r="F593" s="656"/>
      <c r="G593" s="5"/>
      <c r="H593" s="6"/>
      <c r="I593" s="2"/>
      <c r="J593" s="3"/>
      <c r="K593" s="3"/>
      <c r="L593" s="1374"/>
    </row>
    <row r="594" spans="1:12" s="25" customFormat="1" ht="18.75" hidden="1" customHeight="1" x14ac:dyDescent="0.3">
      <c r="A594" s="5">
        <v>1</v>
      </c>
      <c r="B594" s="6" t="s">
        <v>1</v>
      </c>
      <c r="C594" s="2" t="s">
        <v>5</v>
      </c>
      <c r="D594" s="3">
        <f>SUM(D587:D592)</f>
        <v>440.6</v>
      </c>
      <c r="E594" s="3">
        <v>86</v>
      </c>
      <c r="F594" s="656"/>
      <c r="G594" s="5">
        <v>1</v>
      </c>
      <c r="H594" s="6" t="s">
        <v>1</v>
      </c>
      <c r="I594" s="2" t="s">
        <v>5</v>
      </c>
      <c r="J594" s="3">
        <v>200</v>
      </c>
      <c r="K594" s="3">
        <v>86</v>
      </c>
      <c r="L594" s="1374"/>
    </row>
    <row r="595" spans="1:12" s="25" customFormat="1" ht="18.75" hidden="1" customHeight="1" x14ac:dyDescent="0.3">
      <c r="A595" s="5">
        <v>2</v>
      </c>
      <c r="B595" s="6" t="s">
        <v>238</v>
      </c>
      <c r="C595" s="2" t="s">
        <v>251</v>
      </c>
      <c r="D595" s="3">
        <f t="shared" ref="D595:D604" si="7">SUM(D587:D593)</f>
        <v>648.40000000000009</v>
      </c>
      <c r="E595" s="3">
        <v>114</v>
      </c>
      <c r="F595" s="656"/>
      <c r="G595" s="5">
        <v>2</v>
      </c>
      <c r="H595" s="6" t="s">
        <v>238</v>
      </c>
      <c r="I595" s="2" t="s">
        <v>251</v>
      </c>
      <c r="J595" s="3">
        <v>225</v>
      </c>
      <c r="K595" s="3">
        <v>114</v>
      </c>
      <c r="L595" s="1374"/>
    </row>
    <row r="596" spans="1:12" s="25" customFormat="1" ht="18.75" hidden="1" customHeight="1" x14ac:dyDescent="0.3">
      <c r="A596" s="5">
        <v>3</v>
      </c>
      <c r="B596" s="6" t="s">
        <v>93</v>
      </c>
      <c r="C596" s="2" t="s">
        <v>5</v>
      </c>
      <c r="D596" s="3">
        <f t="shared" si="7"/>
        <v>1083</v>
      </c>
      <c r="E596" s="3">
        <v>94.25</v>
      </c>
      <c r="F596" s="656"/>
      <c r="G596" s="5">
        <v>3</v>
      </c>
      <c r="H596" s="6" t="s">
        <v>93</v>
      </c>
      <c r="I596" s="2" t="s">
        <v>5</v>
      </c>
      <c r="J596" s="3">
        <v>135</v>
      </c>
      <c r="K596" s="3">
        <v>94.25</v>
      </c>
      <c r="L596" s="1374"/>
    </row>
    <row r="597" spans="1:12" s="25" customFormat="1" ht="18.75" hidden="1" customHeight="1" x14ac:dyDescent="0.3">
      <c r="A597" s="5">
        <v>4</v>
      </c>
      <c r="B597" s="6" t="s">
        <v>253</v>
      </c>
      <c r="C597" s="2" t="s">
        <v>218</v>
      </c>
      <c r="D597" s="3">
        <f t="shared" si="7"/>
        <v>1724.6000000000001</v>
      </c>
      <c r="E597" s="3">
        <v>146.4</v>
      </c>
      <c r="F597" s="656"/>
      <c r="G597" s="5">
        <v>4</v>
      </c>
      <c r="H597" s="6" t="s">
        <v>253</v>
      </c>
      <c r="I597" s="2" t="s">
        <v>218</v>
      </c>
      <c r="J597" s="3">
        <v>125</v>
      </c>
      <c r="K597" s="3">
        <v>146.4</v>
      </c>
      <c r="L597" s="1374"/>
    </row>
    <row r="598" spans="1:12" s="25" customFormat="1" ht="18.75" hidden="1" customHeight="1" x14ac:dyDescent="0.3">
      <c r="A598" s="5">
        <v>5</v>
      </c>
      <c r="B598" s="6" t="s">
        <v>255</v>
      </c>
      <c r="C598" s="2" t="s">
        <v>218</v>
      </c>
      <c r="D598" s="3">
        <f t="shared" si="7"/>
        <v>2627.6000000000004</v>
      </c>
      <c r="E598" s="3">
        <v>105.16</v>
      </c>
      <c r="F598" s="656"/>
      <c r="G598" s="5">
        <v>5</v>
      </c>
      <c r="H598" s="6" t="s">
        <v>255</v>
      </c>
      <c r="I598" s="2" t="s">
        <v>218</v>
      </c>
      <c r="J598" s="3">
        <v>80</v>
      </c>
      <c r="K598" s="3">
        <v>105.16</v>
      </c>
      <c r="L598" s="1374"/>
    </row>
    <row r="599" spans="1:12" s="25" customFormat="1" ht="18.75" hidden="1" customHeight="1" x14ac:dyDescent="0.3">
      <c r="A599" s="5">
        <v>6</v>
      </c>
      <c r="B599" s="6" t="s">
        <v>252</v>
      </c>
      <c r="C599" s="2" t="s">
        <v>251</v>
      </c>
      <c r="D599" s="3">
        <f t="shared" si="7"/>
        <v>4352.2000000000007</v>
      </c>
      <c r="E599" s="3">
        <v>142</v>
      </c>
      <c r="F599" s="656"/>
      <c r="G599" s="5">
        <v>6</v>
      </c>
      <c r="H599" s="6" t="s">
        <v>252</v>
      </c>
      <c r="I599" s="2" t="s">
        <v>251</v>
      </c>
      <c r="J599" s="3">
        <v>105</v>
      </c>
      <c r="K599" s="3">
        <v>142</v>
      </c>
      <c r="L599" s="1374"/>
    </row>
    <row r="600" spans="1:12" s="25" customFormat="1" ht="18.75" hidden="1" customHeight="1" x14ac:dyDescent="0.3">
      <c r="A600" s="5">
        <v>7</v>
      </c>
      <c r="B600" s="6" t="s">
        <v>254</v>
      </c>
      <c r="C600" s="2" t="s">
        <v>218</v>
      </c>
      <c r="D600" s="3">
        <f t="shared" si="7"/>
        <v>6979.8000000000011</v>
      </c>
      <c r="E600" s="3">
        <v>144</v>
      </c>
      <c r="F600" s="656"/>
      <c r="G600" s="5">
        <v>7</v>
      </c>
      <c r="H600" s="6" t="s">
        <v>254</v>
      </c>
      <c r="I600" s="2" t="s">
        <v>218</v>
      </c>
      <c r="J600" s="3">
        <v>120</v>
      </c>
      <c r="K600" s="3">
        <v>144</v>
      </c>
      <c r="L600" s="1374"/>
    </row>
    <row r="601" spans="1:12" s="25" customFormat="1" ht="18.75" hidden="1" customHeight="1" x14ac:dyDescent="0.3">
      <c r="A601" s="5">
        <v>8</v>
      </c>
      <c r="B601" s="6" t="s">
        <v>31</v>
      </c>
      <c r="C601" s="2" t="s">
        <v>5</v>
      </c>
      <c r="D601" s="3">
        <f t="shared" si="7"/>
        <v>11084.2</v>
      </c>
      <c r="E601" s="3">
        <v>88</v>
      </c>
      <c r="F601" s="656"/>
      <c r="G601" s="5">
        <v>8</v>
      </c>
      <c r="H601" s="6" t="s">
        <v>31</v>
      </c>
      <c r="I601" s="2" t="s">
        <v>5</v>
      </c>
      <c r="J601" s="3">
        <v>55</v>
      </c>
      <c r="K601" s="3">
        <v>88</v>
      </c>
      <c r="L601" s="1374"/>
    </row>
    <row r="602" spans="1:12" s="50" customFormat="1" ht="18.75" hidden="1" customHeight="1" x14ac:dyDescent="0.3">
      <c r="A602" s="1440"/>
      <c r="B602" s="1"/>
      <c r="C602" s="1440"/>
      <c r="D602" s="3">
        <f t="shared" si="7"/>
        <v>17856.200000000004</v>
      </c>
      <c r="E602" s="7"/>
      <c r="F602" s="657"/>
      <c r="G602" s="1440"/>
      <c r="H602" s="1"/>
      <c r="I602" s="1440"/>
      <c r="J602" s="7"/>
      <c r="K602" s="7"/>
      <c r="L602" s="1377"/>
    </row>
    <row r="603" spans="1:12" s="25" customFormat="1" ht="18.75" hidden="1" customHeight="1" x14ac:dyDescent="0.3">
      <c r="A603" s="5"/>
      <c r="B603" s="6"/>
      <c r="C603" s="2" t="s">
        <v>128</v>
      </c>
      <c r="D603" s="3">
        <f t="shared" si="7"/>
        <v>28499.800000000003</v>
      </c>
      <c r="E603" s="3">
        <v>919.81</v>
      </c>
      <c r="F603" s="656"/>
      <c r="G603" s="5"/>
      <c r="H603" s="6"/>
      <c r="I603" s="2" t="s">
        <v>128</v>
      </c>
      <c r="J603" s="3">
        <v>1045</v>
      </c>
      <c r="K603" s="3">
        <v>919.81</v>
      </c>
      <c r="L603" s="1374"/>
    </row>
    <row r="604" spans="1:12" s="25" customFormat="1" ht="18.75" hidden="1" customHeight="1" x14ac:dyDescent="0.3">
      <c r="A604" s="5"/>
      <c r="B604" s="6"/>
      <c r="C604" s="2"/>
      <c r="D604" s="3">
        <f t="shared" si="7"/>
        <v>45707.600000000006</v>
      </c>
      <c r="E604" s="3"/>
      <c r="F604" s="656"/>
      <c r="G604" s="5"/>
      <c r="H604" s="6"/>
      <c r="I604" s="2"/>
      <c r="J604" s="3"/>
      <c r="K604" s="3"/>
      <c r="L604" s="1374"/>
    </row>
    <row r="605" spans="1:12" s="25" customFormat="1" x14ac:dyDescent="0.3">
      <c r="A605" s="5"/>
      <c r="B605" s="6"/>
      <c r="C605" s="2"/>
      <c r="D605" s="3"/>
      <c r="E605" s="3"/>
      <c r="F605" s="678">
        <f>F592-E592</f>
        <v>-79.899999999999977</v>
      </c>
      <c r="G605" s="5"/>
      <c r="H605" s="6"/>
      <c r="I605" s="2"/>
      <c r="J605" s="3"/>
      <c r="K605" s="3"/>
      <c r="L605" s="1374"/>
    </row>
    <row r="606" spans="1:12" s="25" customFormat="1" x14ac:dyDescent="0.3">
      <c r="A606" s="5"/>
      <c r="B606" s="6"/>
      <c r="C606" s="2"/>
      <c r="D606" s="3"/>
      <c r="E606" s="3"/>
      <c r="F606" s="656"/>
      <c r="G606" s="5"/>
      <c r="H606" s="6"/>
      <c r="I606" s="2"/>
      <c r="J606" s="3"/>
      <c r="K606" s="3"/>
      <c r="L606" s="1374"/>
    </row>
    <row r="607" spans="1:12" s="25" customFormat="1" x14ac:dyDescent="0.3">
      <c r="A607" s="28" t="s">
        <v>124</v>
      </c>
      <c r="B607" s="3" t="s">
        <v>259</v>
      </c>
      <c r="C607" s="2" t="s">
        <v>125</v>
      </c>
      <c r="D607" s="3" t="s">
        <v>126</v>
      </c>
      <c r="E607" s="3" t="s">
        <v>127</v>
      </c>
      <c r="F607" s="656"/>
      <c r="G607" s="28" t="s">
        <v>124</v>
      </c>
      <c r="H607" s="3" t="s">
        <v>247</v>
      </c>
      <c r="I607" s="2" t="s">
        <v>125</v>
      </c>
      <c r="J607" s="3" t="s">
        <v>126</v>
      </c>
      <c r="K607" s="3" t="s">
        <v>127</v>
      </c>
      <c r="L607" s="1374"/>
    </row>
    <row r="608" spans="1:12" s="8" customFormat="1" x14ac:dyDescent="0.3">
      <c r="A608" s="5">
        <v>1</v>
      </c>
      <c r="B608" s="6" t="s">
        <v>10</v>
      </c>
      <c r="C608" s="2" t="s">
        <v>9</v>
      </c>
      <c r="D608" s="3">
        <v>70</v>
      </c>
      <c r="E608" s="3">
        <v>122</v>
      </c>
      <c r="F608" s="605">
        <v>122</v>
      </c>
      <c r="G608" s="5">
        <v>1</v>
      </c>
      <c r="H608" s="6" t="s">
        <v>10</v>
      </c>
      <c r="I608" s="2" t="s">
        <v>9</v>
      </c>
      <c r="J608" s="3">
        <v>70</v>
      </c>
      <c r="K608" s="3">
        <v>122</v>
      </c>
      <c r="L608" s="1379"/>
    </row>
    <row r="609" spans="1:12" s="25" customFormat="1" ht="19.5" customHeight="1" x14ac:dyDescent="0.3">
      <c r="A609" s="5">
        <v>2</v>
      </c>
      <c r="B609" s="6" t="s">
        <v>103</v>
      </c>
      <c r="C609" s="2" t="s">
        <v>104</v>
      </c>
      <c r="D609" s="3">
        <v>50</v>
      </c>
      <c r="E609" s="3">
        <v>220</v>
      </c>
      <c r="F609" s="490">
        <v>220</v>
      </c>
      <c r="G609" s="5">
        <v>2</v>
      </c>
      <c r="H609" s="6" t="s">
        <v>103</v>
      </c>
      <c r="I609" s="2" t="s">
        <v>104</v>
      </c>
      <c r="J609" s="3">
        <v>50</v>
      </c>
      <c r="K609" s="3">
        <v>220</v>
      </c>
      <c r="L609" s="1374"/>
    </row>
    <row r="610" spans="1:12" s="50" customFormat="1" x14ac:dyDescent="0.3">
      <c r="A610" s="5">
        <v>3</v>
      </c>
      <c r="B610" s="6" t="s">
        <v>260</v>
      </c>
      <c r="C610" s="2" t="s">
        <v>17</v>
      </c>
      <c r="D610" s="3">
        <v>20</v>
      </c>
      <c r="E610" s="3">
        <v>182.25</v>
      </c>
      <c r="F610" s="605">
        <v>188.25</v>
      </c>
      <c r="G610" s="5">
        <v>3</v>
      </c>
      <c r="H610" s="6" t="s">
        <v>260</v>
      </c>
      <c r="I610" s="2" t="s">
        <v>44</v>
      </c>
      <c r="J610" s="3">
        <v>25</v>
      </c>
      <c r="K610" s="3">
        <v>218.7</v>
      </c>
      <c r="L610" s="1377"/>
    </row>
    <row r="611" spans="1:12" s="50" customFormat="1" x14ac:dyDescent="0.3">
      <c r="A611" s="5">
        <v>4</v>
      </c>
      <c r="B611" s="6" t="s">
        <v>346</v>
      </c>
      <c r="C611" s="2" t="s">
        <v>14</v>
      </c>
      <c r="D611" s="3">
        <v>32</v>
      </c>
      <c r="E611" s="3">
        <v>6</v>
      </c>
      <c r="F611" s="605">
        <v>110</v>
      </c>
      <c r="G611" s="5">
        <v>4</v>
      </c>
      <c r="H611" s="6" t="s">
        <v>346</v>
      </c>
      <c r="I611" s="2" t="s">
        <v>14</v>
      </c>
      <c r="J611" s="3">
        <v>32</v>
      </c>
      <c r="K611" s="3">
        <v>6</v>
      </c>
      <c r="L611" s="1379"/>
    </row>
    <row r="612" spans="1:12" s="25" customFormat="1" ht="19.5" customHeight="1" x14ac:dyDescent="0.3">
      <c r="A612" s="5">
        <v>5</v>
      </c>
      <c r="B612" s="6" t="s">
        <v>491</v>
      </c>
      <c r="C612" s="2" t="s">
        <v>2</v>
      </c>
      <c r="D612" s="3">
        <v>30</v>
      </c>
      <c r="E612" s="3">
        <v>110</v>
      </c>
      <c r="F612" s="656">
        <v>197.6</v>
      </c>
      <c r="G612" s="5">
        <v>5</v>
      </c>
      <c r="H612" s="6" t="s">
        <v>491</v>
      </c>
      <c r="I612" s="2" t="s">
        <v>2</v>
      </c>
      <c r="J612" s="3">
        <v>30</v>
      </c>
      <c r="K612" s="3">
        <v>110</v>
      </c>
      <c r="L612" s="1374"/>
    </row>
    <row r="613" spans="1:12" s="50" customFormat="1" x14ac:dyDescent="0.3">
      <c r="A613" s="5">
        <v>6</v>
      </c>
      <c r="B613" s="6" t="s">
        <v>107</v>
      </c>
      <c r="C613" s="2" t="s">
        <v>414</v>
      </c>
      <c r="D613" s="3">
        <v>6.8</v>
      </c>
      <c r="E613" s="3">
        <v>186.4</v>
      </c>
      <c r="F613" s="605">
        <v>21.5</v>
      </c>
      <c r="G613" s="5">
        <v>6</v>
      </c>
      <c r="H613" s="6" t="s">
        <v>107</v>
      </c>
      <c r="I613" s="2" t="s">
        <v>414</v>
      </c>
      <c r="J613" s="3">
        <v>6.8</v>
      </c>
      <c r="K613" s="3">
        <v>186.4</v>
      </c>
      <c r="L613" s="1379"/>
    </row>
    <row r="614" spans="1:12" s="25" customFormat="1" ht="19.5" customHeight="1" x14ac:dyDescent="0.3">
      <c r="A614" s="5">
        <v>7</v>
      </c>
      <c r="B614" s="6" t="s">
        <v>108</v>
      </c>
      <c r="C614" s="2" t="s">
        <v>65</v>
      </c>
      <c r="D614" s="3">
        <v>1.2</v>
      </c>
      <c r="E614" s="3">
        <v>21.5</v>
      </c>
      <c r="F614" s="656"/>
      <c r="G614" s="5">
        <v>7</v>
      </c>
      <c r="H614" s="6" t="s">
        <v>108</v>
      </c>
      <c r="I614" s="2" t="s">
        <v>65</v>
      </c>
      <c r="J614" s="3">
        <v>1.2</v>
      </c>
      <c r="K614" s="3">
        <v>21.5</v>
      </c>
      <c r="L614" s="1374"/>
    </row>
    <row r="615" spans="1:12" s="25" customFormat="1" x14ac:dyDescent="0.3">
      <c r="A615" s="1440"/>
      <c r="B615" s="6"/>
      <c r="C615" s="2"/>
      <c r="D615" s="3"/>
      <c r="E615" s="3"/>
      <c r="F615" s="656"/>
      <c r="G615" s="1440"/>
      <c r="H615" s="6"/>
      <c r="I615" s="2"/>
      <c r="J615" s="3"/>
      <c r="K615" s="3"/>
      <c r="L615" s="1374"/>
    </row>
    <row r="616" spans="1:12" s="25" customFormat="1" x14ac:dyDescent="0.3">
      <c r="A616" s="1440"/>
      <c r="B616" s="6"/>
      <c r="C616" s="2"/>
      <c r="D616" s="3"/>
      <c r="E616" s="3"/>
      <c r="F616" s="656"/>
      <c r="G616" s="1440"/>
      <c r="H616" s="6"/>
      <c r="I616" s="2"/>
      <c r="J616" s="3"/>
      <c r="K616" s="3"/>
      <c r="L616" s="1374"/>
    </row>
    <row r="617" spans="1:12" s="50" customFormat="1" x14ac:dyDescent="0.3">
      <c r="A617" s="5"/>
      <c r="B617" s="6"/>
      <c r="C617" s="2"/>
      <c r="D617" s="3"/>
      <c r="E617" s="3"/>
      <c r="F617" s="657"/>
      <c r="G617" s="5"/>
      <c r="H617" s="6"/>
      <c r="I617" s="2"/>
      <c r="J617" s="3"/>
      <c r="K617" s="3"/>
      <c r="L617" s="1377"/>
    </row>
    <row r="618" spans="1:12" s="25" customFormat="1" x14ac:dyDescent="0.3">
      <c r="A618" s="1440"/>
      <c r="B618" s="6"/>
      <c r="C618" s="2" t="s">
        <v>128</v>
      </c>
      <c r="D618" s="3">
        <f>SUM(D608:D617)</f>
        <v>210</v>
      </c>
      <c r="E618" s="3">
        <f>SUM(E608:E617)</f>
        <v>848.15</v>
      </c>
      <c r="F618" s="658">
        <v>822.5</v>
      </c>
      <c r="G618" s="1440"/>
      <c r="H618" s="6"/>
      <c r="I618" s="2" t="s">
        <v>128</v>
      </c>
      <c r="J618" s="3">
        <f>SUM(J608:J617)</f>
        <v>215</v>
      </c>
      <c r="K618" s="3">
        <f>SUM(K608:K617)</f>
        <v>884.6</v>
      </c>
      <c r="L618" s="1374"/>
    </row>
    <row r="619" spans="1:12" s="25" customFormat="1" x14ac:dyDescent="0.3">
      <c r="A619" s="5"/>
      <c r="B619" s="6"/>
      <c r="C619" s="2"/>
      <c r="D619" s="3"/>
      <c r="E619" s="3"/>
      <c r="F619" s="678">
        <f>F618-E618</f>
        <v>-25.649999999999977</v>
      </c>
      <c r="G619" s="5"/>
      <c r="H619" s="6"/>
      <c r="I619" s="2"/>
      <c r="J619" s="3"/>
      <c r="K619" s="3"/>
      <c r="L619" s="1374"/>
    </row>
    <row r="620" spans="1:12" s="25" customFormat="1" x14ac:dyDescent="0.3">
      <c r="A620" s="5"/>
      <c r="B620" s="6"/>
      <c r="C620" s="2"/>
      <c r="D620" s="3"/>
      <c r="E620" s="3"/>
      <c r="F620" s="656"/>
      <c r="G620" s="5"/>
      <c r="H620" s="6"/>
      <c r="I620" s="2"/>
      <c r="J620" s="3"/>
      <c r="K620" s="3"/>
      <c r="L620" s="1374"/>
    </row>
    <row r="621" spans="1:12" s="25" customFormat="1" x14ac:dyDescent="0.3">
      <c r="A621" s="1440"/>
      <c r="B621" s="6"/>
      <c r="C621" s="2" t="s">
        <v>136</v>
      </c>
      <c r="D621" s="3">
        <f>+D618+D593</f>
        <v>417.8</v>
      </c>
      <c r="E621" s="3">
        <f>+E618+E593</f>
        <v>848.15</v>
      </c>
      <c r="F621" s="659"/>
      <c r="G621" s="3"/>
      <c r="H621" s="3"/>
      <c r="I621" s="3" t="s">
        <v>136</v>
      </c>
      <c r="J621" s="3">
        <f>+J618+J593</f>
        <v>215</v>
      </c>
      <c r="K621" s="3">
        <f>+K618+K593</f>
        <v>884.6</v>
      </c>
      <c r="L621" s="1374"/>
    </row>
    <row r="622" spans="1:12" s="25" customFormat="1" x14ac:dyDescent="0.3">
      <c r="A622" s="1405"/>
      <c r="B622" s="36"/>
      <c r="C622" s="462"/>
      <c r="D622" s="463"/>
      <c r="E622" s="463"/>
      <c r="F622" s="659"/>
      <c r="G622" s="1410"/>
      <c r="H622" s="463"/>
      <c r="I622" s="463"/>
      <c r="J622" s="463"/>
      <c r="K622" s="463"/>
      <c r="L622" s="1374"/>
    </row>
    <row r="623" spans="1:12" s="25" customFormat="1" x14ac:dyDescent="0.3">
      <c r="A623" s="1405"/>
      <c r="B623" s="461"/>
      <c r="C623" s="461"/>
      <c r="D623" s="461"/>
      <c r="E623" s="660"/>
      <c r="F623" s="660"/>
      <c r="G623" s="1413"/>
      <c r="H623" s="660"/>
      <c r="I623" s="463"/>
      <c r="J623" s="463"/>
      <c r="K623" s="463"/>
      <c r="L623" s="1374"/>
    </row>
    <row r="624" spans="1:12" s="25" customFormat="1" x14ac:dyDescent="0.3">
      <c r="A624" s="1405"/>
      <c r="B624" s="36"/>
      <c r="C624" s="462"/>
      <c r="D624" s="463"/>
      <c r="E624" s="463"/>
      <c r="F624" s="659"/>
      <c r="G624" s="1413"/>
      <c r="H624" s="463"/>
      <c r="I624" s="463"/>
      <c r="J624" s="463"/>
      <c r="K624" s="463"/>
      <c r="L624" s="1374"/>
    </row>
    <row r="625" spans="1:12" s="25" customFormat="1" ht="18.75" customHeight="1" x14ac:dyDescent="0.3">
      <c r="A625" s="1403"/>
      <c r="B625" s="37" t="s">
        <v>130</v>
      </c>
      <c r="D625" s="94" t="s">
        <v>131</v>
      </c>
      <c r="E625" s="20"/>
      <c r="F625" s="606"/>
      <c r="G625" s="1403"/>
      <c r="H625" s="37" t="s">
        <v>130</v>
      </c>
      <c r="J625" s="94" t="s">
        <v>131</v>
      </c>
      <c r="K625" s="20"/>
      <c r="L625" s="1374"/>
    </row>
    <row r="626" spans="1:12" s="25" customFormat="1" ht="51.75" customHeight="1" x14ac:dyDescent="0.3">
      <c r="A626" s="1403"/>
      <c r="B626" s="38" t="s">
        <v>132</v>
      </c>
      <c r="D626" s="38" t="s">
        <v>140</v>
      </c>
      <c r="E626" s="39"/>
      <c r="F626" s="606"/>
      <c r="G626" s="1403"/>
      <c r="H626" s="38" t="s">
        <v>139</v>
      </c>
      <c r="J626" s="38" t="s">
        <v>140</v>
      </c>
      <c r="K626" s="39"/>
      <c r="L626" s="1374"/>
    </row>
    <row r="627" spans="1:12" s="25" customFormat="1" ht="23.25" customHeight="1" x14ac:dyDescent="0.3">
      <c r="A627" s="1403"/>
      <c r="B627" s="38"/>
      <c r="D627" s="38"/>
      <c r="E627" s="39"/>
      <c r="F627" s="606"/>
      <c r="G627" s="1403"/>
      <c r="H627" s="38"/>
      <c r="J627" s="38"/>
      <c r="K627" s="39"/>
      <c r="L627" s="1374"/>
    </row>
    <row r="628" spans="1:12" s="25" customFormat="1" ht="18.75" customHeight="1" x14ac:dyDescent="0.3">
      <c r="A628" s="1416"/>
      <c r="B628" s="208"/>
      <c r="C628" s="208"/>
      <c r="D628" s="208"/>
      <c r="E628" s="208"/>
      <c r="F628" s="861"/>
      <c r="G628" s="1416"/>
      <c r="H628" s="208"/>
      <c r="I628" s="208"/>
      <c r="J628" s="208"/>
      <c r="K628" s="208"/>
      <c r="L628" s="1374"/>
    </row>
    <row r="629" spans="1:12" s="21" customFormat="1" x14ac:dyDescent="0.3">
      <c r="A629" s="1403"/>
      <c r="B629" s="20"/>
      <c r="C629" s="20"/>
      <c r="D629" s="20"/>
      <c r="E629" s="20"/>
      <c r="F629" s="656"/>
      <c r="G629" s="1403"/>
      <c r="H629" s="20"/>
      <c r="I629" s="20"/>
      <c r="J629" s="20"/>
      <c r="K629" s="20"/>
      <c r="L629" s="1373"/>
    </row>
    <row r="630" spans="1:12" s="25" customFormat="1" ht="18.75" customHeight="1" x14ac:dyDescent="0.3">
      <c r="A630" s="1403"/>
      <c r="B630" s="22" t="s">
        <v>115</v>
      </c>
      <c r="C630" s="20"/>
      <c r="D630" s="20"/>
      <c r="E630" s="20"/>
      <c r="F630" s="656"/>
      <c r="G630" s="1403"/>
      <c r="H630" s="22" t="s">
        <v>115</v>
      </c>
      <c r="I630" s="20"/>
      <c r="J630" s="20"/>
      <c r="K630" s="20"/>
      <c r="L630" s="1374"/>
    </row>
    <row r="631" spans="1:12" s="25" customFormat="1" ht="18.75" customHeight="1" x14ac:dyDescent="0.3">
      <c r="A631" s="1403"/>
      <c r="B631" s="22" t="s">
        <v>137</v>
      </c>
      <c r="C631" s="20"/>
      <c r="D631" s="20"/>
      <c r="E631" s="20"/>
      <c r="F631" s="606"/>
      <c r="G631" s="1403"/>
      <c r="H631" s="22" t="s">
        <v>138</v>
      </c>
      <c r="I631" s="20"/>
      <c r="J631" s="20"/>
      <c r="K631" s="20"/>
      <c r="L631" s="1374"/>
    </row>
    <row r="632" spans="1:12" s="25" customFormat="1" ht="18.75" customHeight="1" x14ac:dyDescent="0.3">
      <c r="A632" s="1403"/>
      <c r="B632" s="20"/>
      <c r="C632" s="20"/>
      <c r="D632" s="20"/>
      <c r="E632" s="20"/>
      <c r="F632" s="606"/>
      <c r="G632" s="1403"/>
      <c r="H632" s="20"/>
      <c r="I632" s="20"/>
      <c r="J632" s="20"/>
      <c r="K632" s="20"/>
      <c r="L632" s="1374"/>
    </row>
    <row r="633" spans="1:12" s="25" customFormat="1" ht="18.75" customHeight="1" x14ac:dyDescent="0.3">
      <c r="A633" s="1403"/>
      <c r="B633" s="20"/>
      <c r="C633" s="20"/>
      <c r="E633" s="603" t="s">
        <v>116</v>
      </c>
      <c r="F633" s="606"/>
      <c r="G633" s="1403"/>
      <c r="H633" s="20"/>
      <c r="I633" s="20"/>
      <c r="K633" s="603" t="s">
        <v>116</v>
      </c>
      <c r="L633" s="1374"/>
    </row>
    <row r="634" spans="1:12" s="25" customFormat="1" ht="18.75" customHeight="1" x14ac:dyDescent="0.3">
      <c r="A634" s="1403"/>
      <c r="B634" s="20"/>
      <c r="C634" s="20"/>
      <c r="E634" s="603" t="s">
        <v>134</v>
      </c>
      <c r="F634" s="606"/>
      <c r="G634" s="1403"/>
      <c r="H634" s="20"/>
      <c r="I634" s="20"/>
      <c r="K634" s="603" t="s">
        <v>134</v>
      </c>
      <c r="L634" s="1374"/>
    </row>
    <row r="635" spans="1:12" s="25" customFormat="1" ht="18.75" customHeight="1" x14ac:dyDescent="0.3">
      <c r="A635" s="1403"/>
      <c r="B635" s="20"/>
      <c r="C635" s="20"/>
      <c r="E635" s="603" t="s">
        <v>117</v>
      </c>
      <c r="F635" s="606"/>
      <c r="G635" s="1403"/>
      <c r="H635" s="20"/>
      <c r="I635" s="20"/>
      <c r="K635" s="603" t="s">
        <v>117</v>
      </c>
      <c r="L635" s="1374"/>
    </row>
    <row r="636" spans="1:12" s="25" customFormat="1" ht="18.75" customHeight="1" x14ac:dyDescent="0.3">
      <c r="A636" s="1403"/>
      <c r="B636" s="20"/>
      <c r="C636" s="20"/>
      <c r="E636" s="603" t="s">
        <v>417</v>
      </c>
      <c r="F636" s="606"/>
      <c r="G636" s="1403"/>
      <c r="H636" s="20"/>
      <c r="I636" s="20"/>
      <c r="K636" s="603" t="s">
        <v>417</v>
      </c>
      <c r="L636" s="1374"/>
    </row>
    <row r="637" spans="1:12" s="25" customFormat="1" ht="18.75" customHeight="1" x14ac:dyDescent="0.3">
      <c r="A637" s="1403"/>
      <c r="B637" s="20"/>
      <c r="C637" s="20"/>
      <c r="D637" s="20"/>
      <c r="E637" s="20"/>
      <c r="F637" s="656"/>
      <c r="G637" s="1403"/>
      <c r="H637" s="20"/>
      <c r="I637" s="20"/>
      <c r="J637" s="20"/>
      <c r="K637" s="20"/>
      <c r="L637" s="1374"/>
    </row>
    <row r="638" spans="1:12" s="25" customFormat="1" ht="18.75" customHeight="1" x14ac:dyDescent="0.3">
      <c r="A638" s="1403"/>
      <c r="B638" s="20"/>
      <c r="C638" s="20"/>
      <c r="D638" s="20"/>
      <c r="E638" s="20"/>
      <c r="F638" s="656"/>
      <c r="G638" s="1403"/>
      <c r="H638" s="20"/>
      <c r="I638" s="20"/>
      <c r="J638" s="20"/>
      <c r="K638" s="20"/>
      <c r="L638" s="1374"/>
    </row>
    <row r="639" spans="1:12" s="25" customFormat="1" ht="18.75" customHeight="1" x14ac:dyDescent="0.3">
      <c r="A639" s="1403"/>
      <c r="B639" s="20"/>
      <c r="C639" s="20"/>
      <c r="D639" s="20"/>
      <c r="E639" s="20"/>
      <c r="F639" s="656"/>
      <c r="G639" s="1403"/>
      <c r="H639" s="20"/>
      <c r="I639" s="20"/>
      <c r="J639" s="20"/>
      <c r="K639" s="20"/>
      <c r="L639" s="1374"/>
    </row>
    <row r="640" spans="1:12" s="25" customFormat="1" ht="18.75" customHeight="1" x14ac:dyDescent="0.3">
      <c r="A640" s="1403"/>
      <c r="B640" s="1612" t="s">
        <v>119</v>
      </c>
      <c r="C640" s="1612"/>
      <c r="D640" s="1612"/>
      <c r="E640" s="26"/>
      <c r="F640" s="606"/>
      <c r="G640" s="1403"/>
      <c r="H640" s="1612" t="s">
        <v>119</v>
      </c>
      <c r="I640" s="1612"/>
      <c r="J640" s="1612"/>
      <c r="K640" s="26"/>
      <c r="L640" s="1374"/>
    </row>
    <row r="641" spans="1:12" s="25" customFormat="1" ht="18.75" customHeight="1" x14ac:dyDescent="0.3">
      <c r="A641" s="1403"/>
      <c r="B641" s="1610">
        <v>45650</v>
      </c>
      <c r="C641" s="1610"/>
      <c r="D641" s="1610"/>
      <c r="E641" s="27"/>
      <c r="F641" s="606"/>
      <c r="G641" s="1403"/>
      <c r="H641" s="1610">
        <f>B641</f>
        <v>45650</v>
      </c>
      <c r="I641" s="1610"/>
      <c r="J641" s="1610"/>
      <c r="K641" s="27"/>
      <c r="L641" s="1374"/>
    </row>
    <row r="642" spans="1:12" s="25" customFormat="1" ht="18.75" customHeight="1" x14ac:dyDescent="0.3">
      <c r="A642" s="1403"/>
      <c r="B642" s="20"/>
      <c r="C642" s="20"/>
      <c r="D642" s="20"/>
      <c r="E642" s="27"/>
      <c r="F642" s="606"/>
      <c r="G642" s="1403"/>
      <c r="H642" s="20"/>
      <c r="I642" s="20"/>
      <c r="J642" s="20"/>
      <c r="K642" s="27"/>
      <c r="L642" s="1374"/>
    </row>
    <row r="643" spans="1:12" s="25" customFormat="1" ht="18.75" customHeight="1" x14ac:dyDescent="0.3">
      <c r="A643" s="1403"/>
      <c r="B643" s="1439"/>
      <c r="C643" s="20"/>
      <c r="D643" s="20"/>
      <c r="E643" s="27"/>
      <c r="F643" s="606"/>
      <c r="G643" s="1403"/>
      <c r="H643" s="1439"/>
      <c r="I643" s="20"/>
      <c r="J643" s="20"/>
      <c r="K643" s="27"/>
      <c r="L643" s="1374"/>
    </row>
    <row r="644" spans="1:12" s="25" customFormat="1" ht="18.75" customHeight="1" x14ac:dyDescent="0.3">
      <c r="A644" s="28" t="s">
        <v>120</v>
      </c>
      <c r="B644" s="29" t="s">
        <v>121</v>
      </c>
      <c r="C644" s="1611" t="s">
        <v>122</v>
      </c>
      <c r="D644" s="1611"/>
      <c r="E644" s="1611"/>
      <c r="F644" s="606"/>
      <c r="G644" s="28" t="s">
        <v>120</v>
      </c>
      <c r="H644" s="29" t="s">
        <v>121</v>
      </c>
      <c r="I644" s="1611" t="s">
        <v>123</v>
      </c>
      <c r="J644" s="1611"/>
      <c r="K644" s="1611"/>
      <c r="L644" s="1374"/>
    </row>
    <row r="645" spans="1:12" s="25" customFormat="1" ht="18.75" customHeight="1" x14ac:dyDescent="0.3">
      <c r="A645" s="28" t="s">
        <v>124</v>
      </c>
      <c r="B645" s="28" t="s">
        <v>265</v>
      </c>
      <c r="C645" s="29" t="s">
        <v>125</v>
      </c>
      <c r="D645" s="1440" t="s">
        <v>126</v>
      </c>
      <c r="E645" s="1440" t="s">
        <v>127</v>
      </c>
      <c r="F645" s="606"/>
      <c r="G645" s="28" t="s">
        <v>124</v>
      </c>
      <c r="H645" s="28" t="s">
        <v>265</v>
      </c>
      <c r="I645" s="29" t="s">
        <v>125</v>
      </c>
      <c r="J645" s="1440" t="s">
        <v>126</v>
      </c>
      <c r="K645" s="1440" t="s">
        <v>127</v>
      </c>
      <c r="L645" s="1374"/>
    </row>
    <row r="646" spans="1:12" s="50" customFormat="1" ht="18.75" customHeight="1" x14ac:dyDescent="0.3">
      <c r="A646" s="5">
        <v>1</v>
      </c>
      <c r="B646" s="6" t="s">
        <v>83</v>
      </c>
      <c r="C646" s="2" t="s">
        <v>267</v>
      </c>
      <c r="D646" s="3">
        <v>110</v>
      </c>
      <c r="E646" s="3">
        <v>302.39999999999998</v>
      </c>
      <c r="F646" s="606"/>
      <c r="G646" s="5">
        <v>1</v>
      </c>
      <c r="H646" s="6" t="s">
        <v>83</v>
      </c>
      <c r="I646" s="2" t="s">
        <v>85</v>
      </c>
      <c r="J646" s="3">
        <v>140</v>
      </c>
      <c r="K646" s="3">
        <v>500.08</v>
      </c>
      <c r="L646" s="1379"/>
    </row>
    <row r="647" spans="1:12" s="389" customFormat="1" x14ac:dyDescent="0.3">
      <c r="A647" s="5">
        <v>2</v>
      </c>
      <c r="B647" s="6" t="s">
        <v>347</v>
      </c>
      <c r="C647" s="2" t="s">
        <v>14</v>
      </c>
      <c r="D647" s="3">
        <v>24</v>
      </c>
      <c r="E647" s="3">
        <v>3.9199999999999995</v>
      </c>
      <c r="F647" s="606"/>
      <c r="G647" s="5">
        <v>2</v>
      </c>
      <c r="H647" s="6" t="s">
        <v>347</v>
      </c>
      <c r="I647" s="2" t="s">
        <v>14</v>
      </c>
      <c r="J647" s="3">
        <v>24</v>
      </c>
      <c r="K647" s="3">
        <v>3.9199999999999995</v>
      </c>
      <c r="L647" s="795"/>
    </row>
    <row r="648" spans="1:12" s="25" customFormat="1" x14ac:dyDescent="0.3">
      <c r="A648" s="5">
        <v>3</v>
      </c>
      <c r="B648" s="6" t="s">
        <v>271</v>
      </c>
      <c r="C648" s="2" t="s">
        <v>2</v>
      </c>
      <c r="D648" s="3">
        <v>10</v>
      </c>
      <c r="E648" s="3">
        <v>36.6</v>
      </c>
      <c r="F648" s="605"/>
      <c r="G648" s="5">
        <v>3</v>
      </c>
      <c r="H648" s="6" t="s">
        <v>271</v>
      </c>
      <c r="I648" s="2" t="s">
        <v>2</v>
      </c>
      <c r="J648" s="3">
        <v>10</v>
      </c>
      <c r="K648" s="3">
        <v>36.6</v>
      </c>
      <c r="L648" s="1374"/>
    </row>
    <row r="649" spans="1:12" s="25" customFormat="1" x14ac:dyDescent="0.3">
      <c r="A649" s="5">
        <v>4</v>
      </c>
      <c r="B649" s="6" t="s">
        <v>107</v>
      </c>
      <c r="C649" s="2" t="s">
        <v>414</v>
      </c>
      <c r="D649" s="3">
        <v>6.8</v>
      </c>
      <c r="E649" s="3">
        <v>186.4</v>
      </c>
      <c r="F649" s="606"/>
      <c r="G649" s="5">
        <v>4</v>
      </c>
      <c r="H649" s="6" t="s">
        <v>107</v>
      </c>
      <c r="I649" s="2" t="s">
        <v>414</v>
      </c>
      <c r="J649" s="3">
        <v>6.8</v>
      </c>
      <c r="K649" s="3">
        <v>186.4</v>
      </c>
      <c r="L649" s="1374"/>
    </row>
    <row r="650" spans="1:12" s="25" customFormat="1" x14ac:dyDescent="0.3">
      <c r="A650" s="5">
        <v>5</v>
      </c>
      <c r="B650" s="6" t="s">
        <v>483</v>
      </c>
      <c r="C650" s="2" t="s">
        <v>5</v>
      </c>
      <c r="D650" s="3">
        <v>30</v>
      </c>
      <c r="E650" s="3">
        <v>117.75</v>
      </c>
      <c r="F650" s="605"/>
      <c r="G650" s="5">
        <v>5</v>
      </c>
      <c r="H650" s="6" t="s">
        <v>483</v>
      </c>
      <c r="I650" s="2" t="s">
        <v>5</v>
      </c>
      <c r="J650" s="3">
        <v>30</v>
      </c>
      <c r="K650" s="3">
        <v>117.75</v>
      </c>
      <c r="L650" s="788"/>
    </row>
    <row r="651" spans="1:12" s="25" customFormat="1" ht="19.5" customHeight="1" x14ac:dyDescent="0.3">
      <c r="A651" s="1440"/>
      <c r="B651" s="6"/>
      <c r="C651" s="2"/>
      <c r="D651" s="3"/>
      <c r="E651" s="3"/>
      <c r="F651" s="605"/>
      <c r="G651" s="1440"/>
      <c r="H651" s="6"/>
      <c r="I651" s="2"/>
      <c r="J651" s="3"/>
      <c r="K651" s="3"/>
      <c r="L651" s="1374"/>
    </row>
    <row r="652" spans="1:12" s="25" customFormat="1" x14ac:dyDescent="0.3">
      <c r="A652" s="5"/>
      <c r="B652" s="6"/>
      <c r="C652" s="2"/>
      <c r="D652" s="3"/>
      <c r="E652" s="3"/>
      <c r="F652" s="656"/>
      <c r="G652" s="5"/>
      <c r="H652" s="6"/>
      <c r="I652" s="2"/>
      <c r="J652" s="3"/>
      <c r="K652" s="3"/>
      <c r="L652" s="1374"/>
    </row>
    <row r="653" spans="1:12" s="25" customFormat="1" x14ac:dyDescent="0.3">
      <c r="A653" s="5"/>
      <c r="B653" s="6"/>
      <c r="C653" s="2" t="s">
        <v>128</v>
      </c>
      <c r="D653" s="3">
        <f>SUM(D646:D651)</f>
        <v>180.8</v>
      </c>
      <c r="E653" s="3">
        <f>SUM(E646:E651)</f>
        <v>647.07000000000005</v>
      </c>
      <c r="F653" s="658">
        <v>587.5</v>
      </c>
      <c r="G653" s="5"/>
      <c r="H653" s="6"/>
      <c r="I653" s="2" t="s">
        <v>128</v>
      </c>
      <c r="J653" s="3">
        <f>SUM(J646:J651)</f>
        <v>210.8</v>
      </c>
      <c r="K653" s="3">
        <f>SUM(K646:K651)</f>
        <v>844.75</v>
      </c>
      <c r="L653" s="1374"/>
    </row>
    <row r="654" spans="1:12" s="25" customFormat="1" ht="18.75" hidden="1" customHeight="1" x14ac:dyDescent="0.3">
      <c r="A654" s="5"/>
      <c r="B654" s="6"/>
      <c r="C654" s="2"/>
      <c r="D654" s="3">
        <f>SUM(D647:D652)</f>
        <v>70.8</v>
      </c>
      <c r="E654" s="3"/>
      <c r="F654" s="656"/>
      <c r="G654" s="5"/>
      <c r="H654" s="6"/>
      <c r="I654" s="2"/>
      <c r="J654" s="3"/>
      <c r="K654" s="3"/>
      <c r="L654" s="1374"/>
    </row>
    <row r="655" spans="1:12" s="25" customFormat="1" ht="18.75" hidden="1" customHeight="1" x14ac:dyDescent="0.3">
      <c r="A655" s="5">
        <v>1</v>
      </c>
      <c r="B655" s="6" t="s">
        <v>1</v>
      </c>
      <c r="C655" s="2" t="s">
        <v>5</v>
      </c>
      <c r="D655" s="3">
        <f>SUM(D649:D653)</f>
        <v>217.60000000000002</v>
      </c>
      <c r="E655" s="3">
        <v>86</v>
      </c>
      <c r="F655" s="656"/>
      <c r="G655" s="5">
        <v>1</v>
      </c>
      <c r="H655" s="6" t="s">
        <v>1</v>
      </c>
      <c r="I655" s="2" t="s">
        <v>5</v>
      </c>
      <c r="J655" s="3">
        <v>200</v>
      </c>
      <c r="K655" s="3">
        <v>86</v>
      </c>
      <c r="L655" s="1374"/>
    </row>
    <row r="656" spans="1:12" s="25" customFormat="1" ht="18.75" hidden="1" customHeight="1" x14ac:dyDescent="0.3">
      <c r="A656" s="5">
        <v>2</v>
      </c>
      <c r="B656" s="6" t="s">
        <v>238</v>
      </c>
      <c r="C656" s="2" t="s">
        <v>251</v>
      </c>
      <c r="D656" s="3">
        <f>SUM(D649:D654)</f>
        <v>288.40000000000003</v>
      </c>
      <c r="E656" s="3">
        <v>114</v>
      </c>
      <c r="F656" s="656"/>
      <c r="G656" s="5">
        <v>2</v>
      </c>
      <c r="H656" s="6" t="s">
        <v>238</v>
      </c>
      <c r="I656" s="2" t="s">
        <v>251</v>
      </c>
      <c r="J656" s="3">
        <v>225</v>
      </c>
      <c r="K656" s="3">
        <v>114</v>
      </c>
      <c r="L656" s="1374"/>
    </row>
    <row r="657" spans="1:12" s="25" customFormat="1" ht="18.75" hidden="1" customHeight="1" x14ac:dyDescent="0.3">
      <c r="A657" s="5">
        <v>3</v>
      </c>
      <c r="B657" s="6" t="s">
        <v>93</v>
      </c>
      <c r="C657" s="2" t="s">
        <v>5</v>
      </c>
      <c r="D657" s="3">
        <f>SUM(D650:D655)</f>
        <v>499.20000000000005</v>
      </c>
      <c r="E657" s="3">
        <v>94.25</v>
      </c>
      <c r="F657" s="656"/>
      <c r="G657" s="5">
        <v>3</v>
      </c>
      <c r="H657" s="6" t="s">
        <v>93</v>
      </c>
      <c r="I657" s="2" t="s">
        <v>5</v>
      </c>
      <c r="J657" s="3">
        <v>135</v>
      </c>
      <c r="K657" s="3">
        <v>94.25</v>
      </c>
      <c r="L657" s="1374"/>
    </row>
    <row r="658" spans="1:12" s="25" customFormat="1" ht="18.75" hidden="1" customHeight="1" x14ac:dyDescent="0.3">
      <c r="A658" s="5">
        <v>4</v>
      </c>
      <c r="B658" s="6" t="s">
        <v>253</v>
      </c>
      <c r="C658" s="2" t="s">
        <v>218</v>
      </c>
      <c r="D658" s="3">
        <f t="shared" ref="D658:D665" si="8">SUM(D650:D656)</f>
        <v>787.60000000000014</v>
      </c>
      <c r="E658" s="3">
        <v>146.4</v>
      </c>
      <c r="F658" s="656"/>
      <c r="G658" s="5">
        <v>4</v>
      </c>
      <c r="H658" s="6" t="s">
        <v>253</v>
      </c>
      <c r="I658" s="2" t="s">
        <v>218</v>
      </c>
      <c r="J658" s="3">
        <v>125</v>
      </c>
      <c r="K658" s="3">
        <v>146.4</v>
      </c>
      <c r="L658" s="1374"/>
    </row>
    <row r="659" spans="1:12" s="25" customFormat="1" ht="18.75" hidden="1" customHeight="1" x14ac:dyDescent="0.3">
      <c r="A659" s="5">
        <v>5</v>
      </c>
      <c r="B659" s="6" t="s">
        <v>255</v>
      </c>
      <c r="C659" s="2" t="s">
        <v>218</v>
      </c>
      <c r="D659" s="3">
        <f t="shared" si="8"/>
        <v>1256.8000000000002</v>
      </c>
      <c r="E659" s="3">
        <v>105.16</v>
      </c>
      <c r="F659" s="656"/>
      <c r="G659" s="5">
        <v>5</v>
      </c>
      <c r="H659" s="6" t="s">
        <v>255</v>
      </c>
      <c r="I659" s="2" t="s">
        <v>218</v>
      </c>
      <c r="J659" s="3">
        <v>80</v>
      </c>
      <c r="K659" s="3">
        <v>105.16</v>
      </c>
      <c r="L659" s="1374"/>
    </row>
    <row r="660" spans="1:12" s="25" customFormat="1" ht="18.75" hidden="1" customHeight="1" x14ac:dyDescent="0.3">
      <c r="A660" s="5">
        <v>6</v>
      </c>
      <c r="B660" s="6" t="s">
        <v>252</v>
      </c>
      <c r="C660" s="2" t="s">
        <v>251</v>
      </c>
      <c r="D660" s="3">
        <f t="shared" si="8"/>
        <v>2044.4000000000003</v>
      </c>
      <c r="E660" s="3">
        <v>142</v>
      </c>
      <c r="F660" s="656"/>
      <c r="G660" s="5">
        <v>6</v>
      </c>
      <c r="H660" s="6" t="s">
        <v>252</v>
      </c>
      <c r="I660" s="2" t="s">
        <v>251</v>
      </c>
      <c r="J660" s="3">
        <v>105</v>
      </c>
      <c r="K660" s="3">
        <v>142</v>
      </c>
      <c r="L660" s="1374"/>
    </row>
    <row r="661" spans="1:12" s="25" customFormat="1" ht="18.75" hidden="1" customHeight="1" x14ac:dyDescent="0.3">
      <c r="A661" s="5">
        <v>7</v>
      </c>
      <c r="B661" s="6" t="s">
        <v>254</v>
      </c>
      <c r="C661" s="2" t="s">
        <v>218</v>
      </c>
      <c r="D661" s="3">
        <f t="shared" si="8"/>
        <v>3301.2000000000007</v>
      </c>
      <c r="E661" s="3">
        <v>144</v>
      </c>
      <c r="F661" s="656"/>
      <c r="G661" s="5">
        <v>7</v>
      </c>
      <c r="H661" s="6" t="s">
        <v>254</v>
      </c>
      <c r="I661" s="2" t="s">
        <v>218</v>
      </c>
      <c r="J661" s="3">
        <v>120</v>
      </c>
      <c r="K661" s="3">
        <v>144</v>
      </c>
      <c r="L661" s="1374"/>
    </row>
    <row r="662" spans="1:12" s="25" customFormat="1" ht="18.75" hidden="1" customHeight="1" x14ac:dyDescent="0.3">
      <c r="A662" s="5">
        <v>8</v>
      </c>
      <c r="B662" s="6" t="s">
        <v>31</v>
      </c>
      <c r="C662" s="2" t="s">
        <v>5</v>
      </c>
      <c r="D662" s="3">
        <f t="shared" si="8"/>
        <v>5164.8000000000011</v>
      </c>
      <c r="E662" s="3">
        <v>88</v>
      </c>
      <c r="F662" s="656"/>
      <c r="G662" s="5">
        <v>8</v>
      </c>
      <c r="H662" s="6" t="s">
        <v>31</v>
      </c>
      <c r="I662" s="2" t="s">
        <v>5</v>
      </c>
      <c r="J662" s="3">
        <v>55</v>
      </c>
      <c r="K662" s="3">
        <v>88</v>
      </c>
      <c r="L662" s="1374"/>
    </row>
    <row r="663" spans="1:12" s="50" customFormat="1" ht="18.75" hidden="1" customHeight="1" x14ac:dyDescent="0.3">
      <c r="A663" s="1440"/>
      <c r="B663" s="1"/>
      <c r="C663" s="1440"/>
      <c r="D663" s="3">
        <f t="shared" si="8"/>
        <v>8395.2000000000007</v>
      </c>
      <c r="E663" s="7"/>
      <c r="F663" s="657"/>
      <c r="G663" s="1440"/>
      <c r="H663" s="1"/>
      <c r="I663" s="1440"/>
      <c r="J663" s="7"/>
      <c r="K663" s="7"/>
      <c r="L663" s="1377"/>
    </row>
    <row r="664" spans="1:12" s="25" customFormat="1" ht="18.75" hidden="1" customHeight="1" x14ac:dyDescent="0.3">
      <c r="A664" s="5"/>
      <c r="B664" s="6"/>
      <c r="C664" s="2" t="s">
        <v>128</v>
      </c>
      <c r="D664" s="3">
        <f t="shared" si="8"/>
        <v>13342.400000000001</v>
      </c>
      <c r="E664" s="3">
        <v>919.81</v>
      </c>
      <c r="F664" s="656"/>
      <c r="G664" s="5"/>
      <c r="H664" s="6"/>
      <c r="I664" s="2" t="s">
        <v>128</v>
      </c>
      <c r="J664" s="3">
        <v>1045</v>
      </c>
      <c r="K664" s="3">
        <v>919.81</v>
      </c>
      <c r="L664" s="1374"/>
    </row>
    <row r="665" spans="1:12" s="25" customFormat="1" ht="18.75" hidden="1" customHeight="1" x14ac:dyDescent="0.3">
      <c r="A665" s="5"/>
      <c r="B665" s="6"/>
      <c r="C665" s="2"/>
      <c r="D665" s="3">
        <f t="shared" si="8"/>
        <v>21449.200000000004</v>
      </c>
      <c r="E665" s="3"/>
      <c r="F665" s="656"/>
      <c r="G665" s="5"/>
      <c r="H665" s="6"/>
      <c r="I665" s="2"/>
      <c r="J665" s="3"/>
      <c r="K665" s="3"/>
      <c r="L665" s="1374"/>
    </row>
    <row r="666" spans="1:12" s="25" customFormat="1" x14ac:dyDescent="0.3">
      <c r="A666" s="5"/>
      <c r="B666" s="6"/>
      <c r="C666" s="2"/>
      <c r="D666" s="3"/>
      <c r="E666" s="3"/>
      <c r="F666" s="678">
        <f>F653-E653</f>
        <v>-59.57000000000005</v>
      </c>
      <c r="G666" s="5"/>
      <c r="H666" s="6"/>
      <c r="I666" s="2"/>
      <c r="J666" s="3"/>
      <c r="K666" s="3"/>
      <c r="L666" s="1374"/>
    </row>
    <row r="667" spans="1:12" s="25" customFormat="1" x14ac:dyDescent="0.3">
      <c r="A667" s="5"/>
      <c r="B667" s="6"/>
      <c r="C667" s="2"/>
      <c r="D667" s="3"/>
      <c r="E667" s="3"/>
      <c r="F667" s="656"/>
      <c r="G667" s="5"/>
      <c r="H667" s="6"/>
      <c r="I667" s="2"/>
      <c r="J667" s="3"/>
      <c r="K667" s="3"/>
      <c r="L667" s="1374"/>
    </row>
    <row r="668" spans="1:12" s="25" customFormat="1" x14ac:dyDescent="0.3">
      <c r="A668" s="28" t="s">
        <v>124</v>
      </c>
      <c r="B668" s="3" t="s">
        <v>259</v>
      </c>
      <c r="C668" s="2" t="s">
        <v>125</v>
      </c>
      <c r="D668" s="3" t="s">
        <v>126</v>
      </c>
      <c r="E668" s="3" t="s">
        <v>127</v>
      </c>
      <c r="F668" s="656"/>
      <c r="G668" s="28" t="s">
        <v>124</v>
      </c>
      <c r="H668" s="3" t="s">
        <v>247</v>
      </c>
      <c r="I668" s="2" t="s">
        <v>125</v>
      </c>
      <c r="J668" s="3" t="s">
        <v>126</v>
      </c>
      <c r="K668" s="3" t="s">
        <v>127</v>
      </c>
      <c r="L668" s="1374"/>
    </row>
    <row r="669" spans="1:12" s="50" customFormat="1" x14ac:dyDescent="0.3">
      <c r="A669" s="1440">
        <v>1</v>
      </c>
      <c r="B669" s="6" t="s">
        <v>99</v>
      </c>
      <c r="C669" s="2" t="s">
        <v>9</v>
      </c>
      <c r="D669" s="3">
        <v>75</v>
      </c>
      <c r="E669" s="3">
        <v>235.98</v>
      </c>
      <c r="F669" s="606"/>
      <c r="G669" s="1440">
        <v>1</v>
      </c>
      <c r="H669" s="6" t="s">
        <v>99</v>
      </c>
      <c r="I669" s="2" t="s">
        <v>9</v>
      </c>
      <c r="J669" s="3">
        <v>75</v>
      </c>
      <c r="K669" s="3">
        <v>235.98</v>
      </c>
      <c r="L669" s="786"/>
    </row>
    <row r="670" spans="1:12" s="8" customFormat="1" x14ac:dyDescent="0.3">
      <c r="A670" s="1440">
        <v>2</v>
      </c>
      <c r="B670" s="6" t="s">
        <v>56</v>
      </c>
      <c r="C670" s="2" t="s">
        <v>7</v>
      </c>
      <c r="D670" s="3">
        <v>55</v>
      </c>
      <c r="E670" s="3">
        <v>252.125</v>
      </c>
      <c r="F670" s="606"/>
      <c r="G670" s="1440">
        <v>2</v>
      </c>
      <c r="H670" s="6" t="s">
        <v>56</v>
      </c>
      <c r="I670" s="2" t="s">
        <v>7</v>
      </c>
      <c r="J670" s="3">
        <v>55</v>
      </c>
      <c r="K670" s="3">
        <v>252.125</v>
      </c>
      <c r="L670" s="786"/>
    </row>
    <row r="671" spans="1:12" s="25" customFormat="1" x14ac:dyDescent="0.3">
      <c r="A671" s="5">
        <v>3</v>
      </c>
      <c r="B671" s="6" t="s">
        <v>43</v>
      </c>
      <c r="C671" s="2" t="s">
        <v>17</v>
      </c>
      <c r="D671" s="3">
        <v>41</v>
      </c>
      <c r="E671" s="3">
        <v>242.70999999999998</v>
      </c>
      <c r="F671" s="606"/>
      <c r="G671" s="5">
        <v>3</v>
      </c>
      <c r="H671" s="6" t="s">
        <v>43</v>
      </c>
      <c r="I671" s="2" t="s">
        <v>44</v>
      </c>
      <c r="J671" s="3">
        <v>50</v>
      </c>
      <c r="K671" s="3">
        <v>298.71999999999997</v>
      </c>
      <c r="L671" s="788">
        <v>45551</v>
      </c>
    </row>
    <row r="672" spans="1:12" s="25" customFormat="1" ht="19.5" customHeight="1" x14ac:dyDescent="0.3">
      <c r="A672" s="5">
        <v>4</v>
      </c>
      <c r="B672" s="6" t="s">
        <v>346</v>
      </c>
      <c r="C672" s="2" t="s">
        <v>14</v>
      </c>
      <c r="D672" s="3">
        <v>32</v>
      </c>
      <c r="E672" s="3">
        <v>6</v>
      </c>
      <c r="F672" s="677"/>
      <c r="G672" s="5">
        <v>4</v>
      </c>
      <c r="H672" s="6" t="s">
        <v>346</v>
      </c>
      <c r="I672" s="2" t="s">
        <v>14</v>
      </c>
      <c r="J672" s="3">
        <v>32</v>
      </c>
      <c r="K672" s="3">
        <v>6</v>
      </c>
      <c r="L672" s="788"/>
    </row>
    <row r="673" spans="1:12" s="25" customFormat="1" ht="19.5" customHeight="1" x14ac:dyDescent="0.3">
      <c r="A673" s="5">
        <v>5</v>
      </c>
      <c r="B673" s="6" t="s">
        <v>113</v>
      </c>
      <c r="C673" s="2" t="s">
        <v>2</v>
      </c>
      <c r="D673" s="3">
        <v>15</v>
      </c>
      <c r="E673" s="3">
        <v>94.2</v>
      </c>
      <c r="F673" s="656"/>
      <c r="G673" s="5">
        <v>5</v>
      </c>
      <c r="H673" s="6" t="s">
        <v>113</v>
      </c>
      <c r="I673" s="2" t="s">
        <v>2</v>
      </c>
      <c r="J673" s="3">
        <v>15</v>
      </c>
      <c r="K673" s="3">
        <v>94.2</v>
      </c>
      <c r="L673" s="1374"/>
    </row>
    <row r="674" spans="1:12" s="50" customFormat="1" x14ac:dyDescent="0.3">
      <c r="A674" s="5">
        <v>6</v>
      </c>
      <c r="B674" s="6" t="s">
        <v>107</v>
      </c>
      <c r="C674" s="2" t="s">
        <v>14</v>
      </c>
      <c r="D674" s="3">
        <v>3.4</v>
      </c>
      <c r="E674" s="3">
        <v>93.2</v>
      </c>
      <c r="F674" s="605"/>
      <c r="G674" s="5">
        <v>6</v>
      </c>
      <c r="H674" s="6" t="s">
        <v>107</v>
      </c>
      <c r="I674" s="2" t="s">
        <v>14</v>
      </c>
      <c r="J674" s="3">
        <v>3.4</v>
      </c>
      <c r="K674" s="3">
        <v>93.2</v>
      </c>
      <c r="L674" s="1379"/>
    </row>
    <row r="675" spans="1:12" s="25" customFormat="1" ht="19.5" customHeight="1" x14ac:dyDescent="0.3">
      <c r="A675" s="5">
        <v>7</v>
      </c>
      <c r="B675" s="6" t="s">
        <v>108</v>
      </c>
      <c r="C675" s="2" t="s">
        <v>65</v>
      </c>
      <c r="D675" s="3">
        <v>1.2</v>
      </c>
      <c r="E675" s="3">
        <v>21.5</v>
      </c>
      <c r="F675" s="656"/>
      <c r="G675" s="5">
        <v>7</v>
      </c>
      <c r="H675" s="6" t="s">
        <v>108</v>
      </c>
      <c r="I675" s="2" t="s">
        <v>65</v>
      </c>
      <c r="J675" s="3">
        <v>1.2</v>
      </c>
      <c r="K675" s="3">
        <v>21.5</v>
      </c>
      <c r="L675" s="1374"/>
    </row>
    <row r="676" spans="1:12" s="25" customFormat="1" x14ac:dyDescent="0.3">
      <c r="A676" s="1440"/>
      <c r="B676" s="6"/>
      <c r="C676" s="2"/>
      <c r="D676" s="3"/>
      <c r="E676" s="3"/>
      <c r="F676" s="656"/>
      <c r="G676" s="1440"/>
      <c r="H676" s="6"/>
      <c r="I676" s="2"/>
      <c r="J676" s="3"/>
      <c r="K676" s="3"/>
      <c r="L676" s="1374"/>
    </row>
    <row r="677" spans="1:12" s="50" customFormat="1" x14ac:dyDescent="0.3">
      <c r="A677" s="5"/>
      <c r="B677" s="6"/>
      <c r="C677" s="2"/>
      <c r="D677" s="3"/>
      <c r="E677" s="3"/>
      <c r="F677" s="657"/>
      <c r="G677" s="5"/>
      <c r="H677" s="6"/>
      <c r="I677" s="2"/>
      <c r="J677" s="3"/>
      <c r="K677" s="3"/>
      <c r="L677" s="1377"/>
    </row>
    <row r="678" spans="1:12" s="25" customFormat="1" x14ac:dyDescent="0.3">
      <c r="A678" s="1440"/>
      <c r="B678" s="6"/>
      <c r="C678" s="2" t="s">
        <v>128</v>
      </c>
      <c r="D678" s="3">
        <f>SUM(D669:D677)</f>
        <v>222.6</v>
      </c>
      <c r="E678" s="3">
        <f>SUM(E669:E677)</f>
        <v>945.71500000000015</v>
      </c>
      <c r="F678" s="658">
        <v>822.5</v>
      </c>
      <c r="G678" s="1440"/>
      <c r="H678" s="6"/>
      <c r="I678" s="2" t="s">
        <v>128</v>
      </c>
      <c r="J678" s="3">
        <f>SUM(J669:J677)</f>
        <v>231.6</v>
      </c>
      <c r="K678" s="3">
        <f>SUM(K669:K677)</f>
        <v>1001.7250000000001</v>
      </c>
      <c r="L678" s="1374"/>
    </row>
    <row r="679" spans="1:12" s="25" customFormat="1" x14ac:dyDescent="0.3">
      <c r="A679" s="5"/>
      <c r="B679" s="6"/>
      <c r="C679" s="2"/>
      <c r="D679" s="3"/>
      <c r="E679" s="3"/>
      <c r="F679" s="678">
        <f>F678-E678</f>
        <v>-123.21500000000015</v>
      </c>
      <c r="G679" s="5"/>
      <c r="H679" s="6"/>
      <c r="I679" s="2"/>
      <c r="J679" s="3"/>
      <c r="K679" s="3"/>
      <c r="L679" s="1374"/>
    </row>
    <row r="680" spans="1:12" s="25" customFormat="1" x14ac:dyDescent="0.3">
      <c r="A680" s="5"/>
      <c r="B680" s="6"/>
      <c r="C680" s="2"/>
      <c r="D680" s="3"/>
      <c r="E680" s="3"/>
      <c r="F680" s="656"/>
      <c r="G680" s="5"/>
      <c r="H680" s="6"/>
      <c r="I680" s="2"/>
      <c r="J680" s="3"/>
      <c r="K680" s="3"/>
      <c r="L680" s="1374"/>
    </row>
    <row r="681" spans="1:12" s="25" customFormat="1" x14ac:dyDescent="0.3">
      <c r="A681" s="1440"/>
      <c r="B681" s="6"/>
      <c r="C681" s="2" t="s">
        <v>136</v>
      </c>
      <c r="D681" s="3">
        <f>+D678+D653</f>
        <v>403.4</v>
      </c>
      <c r="E681" s="3">
        <f>+E678+E653</f>
        <v>1592.7850000000003</v>
      </c>
      <c r="F681" s="659"/>
      <c r="G681" s="3"/>
      <c r="H681" s="3"/>
      <c r="I681" s="3" t="s">
        <v>136</v>
      </c>
      <c r="J681" s="3">
        <f>+J678+J653</f>
        <v>442.4</v>
      </c>
      <c r="K681" s="3">
        <f>+K678+K653</f>
        <v>1846.4750000000001</v>
      </c>
      <c r="L681" s="1374"/>
    </row>
    <row r="682" spans="1:12" s="25" customFormat="1" x14ac:dyDescent="0.3">
      <c r="A682" s="1405"/>
      <c r="B682" s="36"/>
      <c r="C682" s="462"/>
      <c r="D682" s="463"/>
      <c r="E682" s="463"/>
      <c r="F682" s="659"/>
      <c r="G682" s="1410"/>
      <c r="H682" s="463"/>
      <c r="I682" s="463"/>
      <c r="J682" s="463"/>
      <c r="K682" s="463"/>
      <c r="L682" s="1374"/>
    </row>
    <row r="683" spans="1:12" s="25" customFormat="1" x14ac:dyDescent="0.3">
      <c r="A683" s="1405"/>
      <c r="B683" s="461"/>
      <c r="C683" s="461"/>
      <c r="D683" s="461"/>
      <c r="E683" s="660"/>
      <c r="F683" s="660"/>
      <c r="G683" s="1413"/>
      <c r="H683" s="660"/>
      <c r="I683" s="463"/>
      <c r="J683" s="463"/>
      <c r="K683" s="463"/>
      <c r="L683" s="1374"/>
    </row>
    <row r="684" spans="1:12" s="25" customFormat="1" x14ac:dyDescent="0.3">
      <c r="A684" s="1405"/>
      <c r="B684" s="36"/>
      <c r="C684" s="462"/>
      <c r="D684" s="463"/>
      <c r="E684" s="463"/>
      <c r="F684" s="659"/>
      <c r="G684" s="1413"/>
      <c r="H684" s="463"/>
      <c r="I684" s="463"/>
      <c r="J684" s="463"/>
      <c r="K684" s="463"/>
      <c r="L684" s="1374"/>
    </row>
    <row r="685" spans="1:12" s="25" customFormat="1" ht="18.75" customHeight="1" x14ac:dyDescent="0.3">
      <c r="A685" s="1403"/>
      <c r="B685" s="37" t="s">
        <v>130</v>
      </c>
      <c r="D685" s="94" t="s">
        <v>131</v>
      </c>
      <c r="E685" s="20"/>
      <c r="F685" s="606"/>
      <c r="G685" s="1403"/>
      <c r="H685" s="37" t="s">
        <v>130</v>
      </c>
      <c r="J685" s="94" t="s">
        <v>131</v>
      </c>
      <c r="K685" s="20"/>
      <c r="L685" s="1374"/>
    </row>
    <row r="686" spans="1:12" s="25" customFormat="1" ht="51.75" customHeight="1" x14ac:dyDescent="0.3">
      <c r="A686" s="1403"/>
      <c r="B686" s="38" t="s">
        <v>132</v>
      </c>
      <c r="D686" s="38" t="s">
        <v>140</v>
      </c>
      <c r="E686" s="39"/>
      <c r="F686" s="606"/>
      <c r="G686" s="1403"/>
      <c r="H686" s="38" t="s">
        <v>139</v>
      </c>
      <c r="J686" s="38" t="s">
        <v>140</v>
      </c>
      <c r="K686" s="39"/>
      <c r="L686" s="1374"/>
    </row>
    <row r="687" spans="1:12" s="25" customFormat="1" ht="23.25" customHeight="1" x14ac:dyDescent="0.3">
      <c r="A687" s="1403"/>
      <c r="B687" s="38"/>
      <c r="D687" s="38"/>
      <c r="E687" s="39"/>
      <c r="F687" s="606"/>
      <c r="G687" s="1403"/>
      <c r="H687" s="38"/>
      <c r="J687" s="38"/>
      <c r="K687" s="39"/>
      <c r="L687" s="1374"/>
    </row>
    <row r="688" spans="1:12" s="25" customFormat="1" ht="18.75" customHeight="1" x14ac:dyDescent="0.3">
      <c r="A688" s="1416"/>
      <c r="B688" s="208"/>
      <c r="C688" s="208"/>
      <c r="D688" s="208"/>
      <c r="E688" s="208"/>
      <c r="F688" s="861"/>
      <c r="G688" s="1416"/>
      <c r="H688" s="208"/>
      <c r="I688" s="208"/>
      <c r="J688" s="208"/>
      <c r="K688" s="208"/>
      <c r="L688" s="1374"/>
    </row>
    <row r="689" spans="1:12" s="21" customFormat="1" x14ac:dyDescent="0.3">
      <c r="A689" s="1403"/>
      <c r="B689" s="20"/>
      <c r="C689" s="20"/>
      <c r="D689" s="20"/>
      <c r="E689" s="20"/>
      <c r="F689" s="656"/>
      <c r="G689" s="1403"/>
      <c r="H689" s="20"/>
      <c r="I689" s="20"/>
      <c r="J689" s="20"/>
      <c r="K689" s="20"/>
      <c r="L689" s="1373"/>
    </row>
    <row r="690" spans="1:12" s="25" customFormat="1" ht="18.75" customHeight="1" x14ac:dyDescent="0.3">
      <c r="A690" s="1403"/>
      <c r="B690" s="22" t="s">
        <v>115</v>
      </c>
      <c r="C690" s="20"/>
      <c r="D690" s="20"/>
      <c r="E690" s="20"/>
      <c r="F690" s="656"/>
      <c r="G690" s="1403"/>
      <c r="H690" s="22" t="s">
        <v>115</v>
      </c>
      <c r="I690" s="20"/>
      <c r="J690" s="20"/>
      <c r="K690" s="20"/>
      <c r="L690" s="1374"/>
    </row>
    <row r="691" spans="1:12" s="25" customFormat="1" ht="18.75" customHeight="1" x14ac:dyDescent="0.3">
      <c r="A691" s="1403"/>
      <c r="B691" s="22" t="s">
        <v>137</v>
      </c>
      <c r="C691" s="20"/>
      <c r="D691" s="20"/>
      <c r="E691" s="20"/>
      <c r="F691" s="606"/>
      <c r="G691" s="1403"/>
      <c r="H691" s="22" t="s">
        <v>138</v>
      </c>
      <c r="I691" s="20"/>
      <c r="J691" s="20"/>
      <c r="K691" s="20"/>
      <c r="L691" s="1374"/>
    </row>
    <row r="692" spans="1:12" s="25" customFormat="1" ht="18.75" customHeight="1" x14ac:dyDescent="0.3">
      <c r="A692" s="1403"/>
      <c r="B692" s="20"/>
      <c r="C692" s="20"/>
      <c r="D692" s="20"/>
      <c r="E692" s="20"/>
      <c r="F692" s="606"/>
      <c r="G692" s="1403"/>
      <c r="H692" s="20"/>
      <c r="I692" s="20"/>
      <c r="J692" s="20"/>
      <c r="K692" s="20"/>
      <c r="L692" s="1374"/>
    </row>
    <row r="693" spans="1:12" s="25" customFormat="1" ht="18.75" customHeight="1" x14ac:dyDescent="0.3">
      <c r="A693" s="1403"/>
      <c r="B693" s="20"/>
      <c r="C693" s="20"/>
      <c r="E693" s="603" t="s">
        <v>116</v>
      </c>
      <c r="F693" s="606"/>
      <c r="G693" s="1403"/>
      <c r="H693" s="20"/>
      <c r="I693" s="20"/>
      <c r="K693" s="603" t="s">
        <v>116</v>
      </c>
      <c r="L693" s="1374"/>
    </row>
    <row r="694" spans="1:12" s="25" customFormat="1" ht="18.75" customHeight="1" x14ac:dyDescent="0.3">
      <c r="A694" s="1403"/>
      <c r="B694" s="20"/>
      <c r="C694" s="20"/>
      <c r="E694" s="603" t="s">
        <v>134</v>
      </c>
      <c r="F694" s="606"/>
      <c r="G694" s="1403"/>
      <c r="H694" s="20"/>
      <c r="I694" s="20"/>
      <c r="K694" s="603" t="s">
        <v>134</v>
      </c>
      <c r="L694" s="1374"/>
    </row>
    <row r="695" spans="1:12" s="25" customFormat="1" ht="18.75" customHeight="1" x14ac:dyDescent="0.3">
      <c r="A695" s="1403"/>
      <c r="B695" s="20"/>
      <c r="C695" s="20"/>
      <c r="E695" s="603" t="s">
        <v>117</v>
      </c>
      <c r="F695" s="606"/>
      <c r="G695" s="1403"/>
      <c r="H695" s="20"/>
      <c r="I695" s="20"/>
      <c r="K695" s="603" t="s">
        <v>117</v>
      </c>
      <c r="L695" s="1374"/>
    </row>
    <row r="696" spans="1:12" s="25" customFormat="1" ht="18.75" customHeight="1" x14ac:dyDescent="0.3">
      <c r="A696" s="1403"/>
      <c r="B696" s="20"/>
      <c r="C696" s="20"/>
      <c r="E696" s="603" t="s">
        <v>417</v>
      </c>
      <c r="F696" s="606"/>
      <c r="G696" s="1403"/>
      <c r="H696" s="20"/>
      <c r="I696" s="20"/>
      <c r="K696" s="603" t="s">
        <v>417</v>
      </c>
      <c r="L696" s="1374"/>
    </row>
    <row r="697" spans="1:12" s="25" customFormat="1" ht="18.75" customHeight="1" x14ac:dyDescent="0.3">
      <c r="A697" s="1403"/>
      <c r="B697" s="20"/>
      <c r="C697" s="20"/>
      <c r="D697" s="20"/>
      <c r="E697" s="20"/>
      <c r="F697" s="656"/>
      <c r="G697" s="1403"/>
      <c r="H697" s="20"/>
      <c r="I697" s="20"/>
      <c r="J697" s="20"/>
      <c r="K697" s="20"/>
      <c r="L697" s="1374"/>
    </row>
    <row r="698" spans="1:12" s="25" customFormat="1" ht="18.75" customHeight="1" x14ac:dyDescent="0.3">
      <c r="A698" s="1403"/>
      <c r="B698" s="20"/>
      <c r="C698" s="20"/>
      <c r="D698" s="20"/>
      <c r="E698" s="20"/>
      <c r="F698" s="656"/>
      <c r="G698" s="1403"/>
      <c r="H698" s="20"/>
      <c r="I698" s="20"/>
      <c r="J698" s="20"/>
      <c r="K698" s="20"/>
      <c r="L698" s="1374"/>
    </row>
    <row r="699" spans="1:12" s="25" customFormat="1" ht="18.75" customHeight="1" x14ac:dyDescent="0.3">
      <c r="A699" s="1403"/>
      <c r="B699" s="20"/>
      <c r="C699" s="20"/>
      <c r="D699" s="20"/>
      <c r="E699" s="20"/>
      <c r="F699" s="656"/>
      <c r="G699" s="1403"/>
      <c r="H699" s="20"/>
      <c r="I699" s="20"/>
      <c r="J699" s="20"/>
      <c r="K699" s="20"/>
      <c r="L699" s="1374"/>
    </row>
    <row r="700" spans="1:12" s="25" customFormat="1" ht="18.75" customHeight="1" x14ac:dyDescent="0.3">
      <c r="A700" s="1403"/>
      <c r="B700" s="1612" t="s">
        <v>119</v>
      </c>
      <c r="C700" s="1612"/>
      <c r="D700" s="1612"/>
      <c r="E700" s="26"/>
      <c r="F700" s="606"/>
      <c r="G700" s="1403"/>
      <c r="H700" s="1612" t="s">
        <v>119</v>
      </c>
      <c r="I700" s="1612"/>
      <c r="J700" s="1612"/>
      <c r="K700" s="26"/>
      <c r="L700" s="1374"/>
    </row>
    <row r="701" spans="1:12" s="25" customFormat="1" ht="18.75" customHeight="1" x14ac:dyDescent="0.3">
      <c r="A701" s="1403"/>
      <c r="B701" s="1610">
        <v>45651</v>
      </c>
      <c r="C701" s="1610"/>
      <c r="D701" s="1610"/>
      <c r="E701" s="27"/>
      <c r="F701" s="606"/>
      <c r="G701" s="1403"/>
      <c r="H701" s="1610">
        <v>45652</v>
      </c>
      <c r="I701" s="1610"/>
      <c r="J701" s="1610"/>
      <c r="K701" s="27"/>
      <c r="L701" s="1374"/>
    </row>
    <row r="702" spans="1:12" s="25" customFormat="1" ht="18.75" customHeight="1" x14ac:dyDescent="0.3">
      <c r="A702" s="1403"/>
      <c r="B702" s="20"/>
      <c r="C702" s="20"/>
      <c r="D702" s="20"/>
      <c r="E702" s="27"/>
      <c r="F702" s="606"/>
      <c r="G702" s="1403"/>
      <c r="H702" s="20"/>
      <c r="I702" s="20"/>
      <c r="J702" s="20"/>
      <c r="K702" s="27"/>
      <c r="L702" s="1374"/>
    </row>
    <row r="703" spans="1:12" s="25" customFormat="1" ht="18.75" customHeight="1" x14ac:dyDescent="0.3">
      <c r="A703" s="1403"/>
      <c r="B703" s="1439"/>
      <c r="C703" s="20"/>
      <c r="D703" s="20"/>
      <c r="E703" s="27"/>
      <c r="F703" s="606"/>
      <c r="G703" s="1403"/>
      <c r="H703" s="1439"/>
      <c r="I703" s="20"/>
      <c r="J703" s="20"/>
      <c r="K703" s="27"/>
      <c r="L703" s="1374"/>
    </row>
    <row r="704" spans="1:12" s="25" customFormat="1" ht="18.75" customHeight="1" x14ac:dyDescent="0.3">
      <c r="A704" s="28" t="s">
        <v>120</v>
      </c>
      <c r="B704" s="29" t="s">
        <v>121</v>
      </c>
      <c r="C704" s="1611" t="s">
        <v>122</v>
      </c>
      <c r="D704" s="1611"/>
      <c r="E704" s="1611"/>
      <c r="F704" s="606"/>
      <c r="G704" s="28" t="s">
        <v>120</v>
      </c>
      <c r="H704" s="29" t="s">
        <v>121</v>
      </c>
      <c r="I704" s="1611" t="s">
        <v>123</v>
      </c>
      <c r="J704" s="1611"/>
      <c r="K704" s="1611"/>
      <c r="L704" s="1374"/>
    </row>
    <row r="705" spans="1:12" s="25" customFormat="1" ht="18.75" customHeight="1" x14ac:dyDescent="0.3">
      <c r="A705" s="28" t="s">
        <v>124</v>
      </c>
      <c r="B705" s="28" t="s">
        <v>265</v>
      </c>
      <c r="C705" s="29" t="s">
        <v>125</v>
      </c>
      <c r="D705" s="1440" t="s">
        <v>126</v>
      </c>
      <c r="E705" s="1440" t="s">
        <v>127</v>
      </c>
      <c r="F705" s="606"/>
      <c r="G705" s="28" t="s">
        <v>124</v>
      </c>
      <c r="H705" s="28" t="s">
        <v>265</v>
      </c>
      <c r="I705" s="29" t="s">
        <v>125</v>
      </c>
      <c r="J705" s="1440" t="s">
        <v>126</v>
      </c>
      <c r="K705" s="1440" t="s">
        <v>127</v>
      </c>
      <c r="L705" s="1374"/>
    </row>
    <row r="706" spans="1:12" s="50" customFormat="1" ht="18.75" customHeight="1" x14ac:dyDescent="0.3">
      <c r="A706" s="1440">
        <v>1</v>
      </c>
      <c r="B706" s="6" t="s">
        <v>74</v>
      </c>
      <c r="C706" s="2" t="s">
        <v>17</v>
      </c>
      <c r="D706" s="3">
        <v>65</v>
      </c>
      <c r="E706" s="3">
        <v>276</v>
      </c>
      <c r="F706" s="606"/>
      <c r="G706" s="1440">
        <v>1</v>
      </c>
      <c r="H706" s="6" t="s">
        <v>74</v>
      </c>
      <c r="I706" s="2" t="s">
        <v>17</v>
      </c>
      <c r="J706" s="3">
        <v>65</v>
      </c>
      <c r="K706" s="3">
        <v>276</v>
      </c>
      <c r="L706" s="1379"/>
    </row>
    <row r="707" spans="1:12" s="257" customFormat="1" x14ac:dyDescent="0.3">
      <c r="A707" s="5">
        <v>2</v>
      </c>
      <c r="B707" s="6" t="s">
        <v>416</v>
      </c>
      <c r="C707" s="2" t="s">
        <v>14</v>
      </c>
      <c r="D707" s="3">
        <v>20</v>
      </c>
      <c r="E707" s="3">
        <v>22</v>
      </c>
      <c r="F707" s="606"/>
      <c r="G707" s="5">
        <v>2</v>
      </c>
      <c r="H707" s="6" t="s">
        <v>416</v>
      </c>
      <c r="I707" s="2" t="s">
        <v>14</v>
      </c>
      <c r="J707" s="3">
        <v>20</v>
      </c>
      <c r="K707" s="3">
        <v>22</v>
      </c>
      <c r="L707" s="791"/>
    </row>
    <row r="708" spans="1:12" s="25" customFormat="1" x14ac:dyDescent="0.3">
      <c r="A708" s="5">
        <v>3</v>
      </c>
      <c r="B708" s="6" t="s">
        <v>114</v>
      </c>
      <c r="C708" s="2" t="s">
        <v>2</v>
      </c>
      <c r="D708" s="3">
        <v>6</v>
      </c>
      <c r="E708" s="3">
        <v>28</v>
      </c>
      <c r="F708" s="605"/>
      <c r="G708" s="5">
        <v>3</v>
      </c>
      <c r="H708" s="6" t="s">
        <v>114</v>
      </c>
      <c r="I708" s="2" t="s">
        <v>2</v>
      </c>
      <c r="J708" s="3">
        <v>6</v>
      </c>
      <c r="K708" s="3">
        <v>28</v>
      </c>
      <c r="L708" s="1374"/>
    </row>
    <row r="709" spans="1:12" s="25" customFormat="1" x14ac:dyDescent="0.3">
      <c r="A709" s="5">
        <v>4</v>
      </c>
      <c r="B709" s="6" t="s">
        <v>107</v>
      </c>
      <c r="C709" s="2" t="s">
        <v>14</v>
      </c>
      <c r="D709" s="3">
        <v>3.4</v>
      </c>
      <c r="E709" s="3">
        <v>93.2</v>
      </c>
      <c r="F709" s="606"/>
      <c r="G709" s="5">
        <v>4</v>
      </c>
      <c r="H709" s="6" t="s">
        <v>107</v>
      </c>
      <c r="I709" s="2" t="s">
        <v>14</v>
      </c>
      <c r="J709" s="3">
        <v>3.4</v>
      </c>
      <c r="K709" s="3">
        <v>93.2</v>
      </c>
      <c r="L709" s="1374"/>
    </row>
    <row r="710" spans="1:12" s="25" customFormat="1" x14ac:dyDescent="0.3">
      <c r="A710" s="5">
        <v>5</v>
      </c>
      <c r="B710" s="6" t="s">
        <v>93</v>
      </c>
      <c r="C710" s="2" t="s">
        <v>2</v>
      </c>
      <c r="D710" s="3">
        <v>80</v>
      </c>
      <c r="E710" s="3">
        <v>92</v>
      </c>
      <c r="F710" s="605"/>
      <c r="G710" s="5">
        <v>5</v>
      </c>
      <c r="H710" s="6" t="s">
        <v>93</v>
      </c>
      <c r="I710" s="2" t="s">
        <v>2</v>
      </c>
      <c r="J710" s="3">
        <v>80</v>
      </c>
      <c r="K710" s="3">
        <v>92</v>
      </c>
      <c r="L710" s="788"/>
    </row>
    <row r="711" spans="1:12" s="25" customFormat="1" x14ac:dyDescent="0.3">
      <c r="A711" s="5">
        <v>6</v>
      </c>
      <c r="B711" s="6" t="s">
        <v>483</v>
      </c>
      <c r="C711" s="2" t="s">
        <v>5</v>
      </c>
      <c r="D711" s="3">
        <v>30</v>
      </c>
      <c r="E711" s="3">
        <v>117.75</v>
      </c>
      <c r="F711" s="605"/>
      <c r="G711" s="5">
        <v>6</v>
      </c>
      <c r="H711" s="6" t="s">
        <v>483</v>
      </c>
      <c r="I711" s="2" t="s">
        <v>5</v>
      </c>
      <c r="J711" s="3">
        <v>30</v>
      </c>
      <c r="K711" s="3">
        <v>117.75</v>
      </c>
      <c r="L711" s="788"/>
    </row>
    <row r="712" spans="1:12" s="25" customFormat="1" x14ac:dyDescent="0.3">
      <c r="A712" s="5"/>
      <c r="B712" s="6"/>
      <c r="C712" s="2"/>
      <c r="D712" s="3"/>
      <c r="E712" s="3"/>
      <c r="F712" s="656"/>
      <c r="G712" s="5"/>
      <c r="H712" s="6"/>
      <c r="I712" s="2"/>
      <c r="J712" s="3"/>
      <c r="K712" s="3"/>
      <c r="L712" s="1374"/>
    </row>
    <row r="713" spans="1:12" s="25" customFormat="1" x14ac:dyDescent="0.3">
      <c r="A713" s="5"/>
      <c r="B713" s="6"/>
      <c r="C713" s="2"/>
      <c r="D713" s="3"/>
      <c r="E713" s="3"/>
      <c r="F713" s="656"/>
      <c r="G713" s="5"/>
      <c r="H713" s="6"/>
      <c r="I713" s="2"/>
      <c r="J713" s="3"/>
      <c r="K713" s="3"/>
      <c r="L713" s="1374"/>
    </row>
    <row r="714" spans="1:12" s="25" customFormat="1" x14ac:dyDescent="0.3">
      <c r="A714" s="5"/>
      <c r="B714" s="6"/>
      <c r="C714" s="2" t="s">
        <v>128</v>
      </c>
      <c r="D714" s="3">
        <f>SUM(D706:D712)</f>
        <v>204.4</v>
      </c>
      <c r="E714" s="3">
        <f>SUM(E706:E712)</f>
        <v>628.95000000000005</v>
      </c>
      <c r="F714" s="658">
        <v>587.5</v>
      </c>
      <c r="G714" s="5"/>
      <c r="H714" s="6"/>
      <c r="I714" s="2" t="s">
        <v>128</v>
      </c>
      <c r="J714" s="3">
        <f>SUM(J706:J712)</f>
        <v>204.4</v>
      </c>
      <c r="K714" s="3">
        <f>SUM(K706:K712)</f>
        <v>628.95000000000005</v>
      </c>
      <c r="L714" s="1374"/>
    </row>
    <row r="715" spans="1:12" s="25" customFormat="1" ht="18.75" hidden="1" customHeight="1" x14ac:dyDescent="0.3">
      <c r="A715" s="5"/>
      <c r="B715" s="6"/>
      <c r="C715" s="2"/>
      <c r="D715" s="3">
        <f>SUM(D707:D713)</f>
        <v>139.4</v>
      </c>
      <c r="E715" s="3"/>
      <c r="F715" s="656"/>
      <c r="G715" s="5"/>
      <c r="H715" s="6"/>
      <c r="I715" s="2"/>
      <c r="J715" s="3"/>
      <c r="K715" s="3"/>
      <c r="L715" s="1374"/>
    </row>
    <row r="716" spans="1:12" s="25" customFormat="1" ht="18.75" hidden="1" customHeight="1" x14ac:dyDescent="0.3">
      <c r="A716" s="5">
        <v>1</v>
      </c>
      <c r="B716" s="6" t="s">
        <v>1</v>
      </c>
      <c r="C716" s="2" t="s">
        <v>5</v>
      </c>
      <c r="D716" s="3">
        <f>SUM(D709:D714)</f>
        <v>317.8</v>
      </c>
      <c r="E716" s="3">
        <v>86</v>
      </c>
      <c r="F716" s="656"/>
      <c r="G716" s="5">
        <v>1</v>
      </c>
      <c r="H716" s="6" t="s">
        <v>1</v>
      </c>
      <c r="I716" s="2" t="s">
        <v>5</v>
      </c>
      <c r="J716" s="3">
        <v>200</v>
      </c>
      <c r="K716" s="3">
        <v>86</v>
      </c>
      <c r="L716" s="1374"/>
    </row>
    <row r="717" spans="1:12" s="25" customFormat="1" ht="18.75" hidden="1" customHeight="1" x14ac:dyDescent="0.3">
      <c r="A717" s="5">
        <v>2</v>
      </c>
      <c r="B717" s="6" t="s">
        <v>238</v>
      </c>
      <c r="C717" s="2" t="s">
        <v>251</v>
      </c>
      <c r="D717" s="3">
        <f t="shared" ref="D717:D726" si="9">SUM(D709:D715)</f>
        <v>457.20000000000005</v>
      </c>
      <c r="E717" s="3">
        <v>114</v>
      </c>
      <c r="F717" s="656"/>
      <c r="G717" s="5">
        <v>2</v>
      </c>
      <c r="H717" s="6" t="s">
        <v>238</v>
      </c>
      <c r="I717" s="2" t="s">
        <v>251</v>
      </c>
      <c r="J717" s="3">
        <v>225</v>
      </c>
      <c r="K717" s="3">
        <v>114</v>
      </c>
      <c r="L717" s="1374"/>
    </row>
    <row r="718" spans="1:12" s="25" customFormat="1" ht="18.75" hidden="1" customHeight="1" x14ac:dyDescent="0.3">
      <c r="A718" s="5">
        <v>3</v>
      </c>
      <c r="B718" s="6" t="s">
        <v>93</v>
      </c>
      <c r="C718" s="2" t="s">
        <v>5</v>
      </c>
      <c r="D718" s="3">
        <f t="shared" si="9"/>
        <v>771.59999999999991</v>
      </c>
      <c r="E718" s="3">
        <v>94.25</v>
      </c>
      <c r="F718" s="656"/>
      <c r="G718" s="5">
        <v>3</v>
      </c>
      <c r="H718" s="6" t="s">
        <v>93</v>
      </c>
      <c r="I718" s="2" t="s">
        <v>5</v>
      </c>
      <c r="J718" s="3">
        <v>135</v>
      </c>
      <c r="K718" s="3">
        <v>94.25</v>
      </c>
      <c r="L718" s="1374"/>
    </row>
    <row r="719" spans="1:12" s="25" customFormat="1" ht="18.75" hidden="1" customHeight="1" x14ac:dyDescent="0.3">
      <c r="A719" s="5">
        <v>4</v>
      </c>
      <c r="B719" s="6" t="s">
        <v>253</v>
      </c>
      <c r="C719" s="2" t="s">
        <v>218</v>
      </c>
      <c r="D719" s="3">
        <f t="shared" si="9"/>
        <v>1148.8000000000002</v>
      </c>
      <c r="E719" s="3">
        <v>146.4</v>
      </c>
      <c r="F719" s="656"/>
      <c r="G719" s="5">
        <v>4</v>
      </c>
      <c r="H719" s="6" t="s">
        <v>253</v>
      </c>
      <c r="I719" s="2" t="s">
        <v>218</v>
      </c>
      <c r="J719" s="3">
        <v>125</v>
      </c>
      <c r="K719" s="3">
        <v>146.4</v>
      </c>
      <c r="L719" s="1374"/>
    </row>
    <row r="720" spans="1:12" s="25" customFormat="1" ht="18.75" hidden="1" customHeight="1" x14ac:dyDescent="0.3">
      <c r="A720" s="5">
        <v>5</v>
      </c>
      <c r="B720" s="6" t="s">
        <v>255</v>
      </c>
      <c r="C720" s="2" t="s">
        <v>218</v>
      </c>
      <c r="D720" s="3">
        <f t="shared" si="9"/>
        <v>1890.4</v>
      </c>
      <c r="E720" s="3">
        <v>105.16</v>
      </c>
      <c r="F720" s="656"/>
      <c r="G720" s="5">
        <v>5</v>
      </c>
      <c r="H720" s="6" t="s">
        <v>255</v>
      </c>
      <c r="I720" s="2" t="s">
        <v>218</v>
      </c>
      <c r="J720" s="3">
        <v>80</v>
      </c>
      <c r="K720" s="3">
        <v>105.16</v>
      </c>
      <c r="L720" s="1374"/>
    </row>
    <row r="721" spans="1:12" s="25" customFormat="1" ht="18.75" hidden="1" customHeight="1" x14ac:dyDescent="0.3">
      <c r="A721" s="5">
        <v>6</v>
      </c>
      <c r="B721" s="6" t="s">
        <v>252</v>
      </c>
      <c r="C721" s="2" t="s">
        <v>251</v>
      </c>
      <c r="D721" s="3">
        <f t="shared" si="9"/>
        <v>3039.2000000000003</v>
      </c>
      <c r="E721" s="3">
        <v>142</v>
      </c>
      <c r="F721" s="656"/>
      <c r="G721" s="5">
        <v>6</v>
      </c>
      <c r="H721" s="6" t="s">
        <v>252</v>
      </c>
      <c r="I721" s="2" t="s">
        <v>251</v>
      </c>
      <c r="J721" s="3">
        <v>105</v>
      </c>
      <c r="K721" s="3">
        <v>142</v>
      </c>
      <c r="L721" s="1374"/>
    </row>
    <row r="722" spans="1:12" s="25" customFormat="1" ht="18.75" hidden="1" customHeight="1" x14ac:dyDescent="0.3">
      <c r="A722" s="5">
        <v>7</v>
      </c>
      <c r="B722" s="6" t="s">
        <v>254</v>
      </c>
      <c r="C722" s="2" t="s">
        <v>218</v>
      </c>
      <c r="D722" s="3">
        <f t="shared" si="9"/>
        <v>4929.6000000000004</v>
      </c>
      <c r="E722" s="3">
        <v>144</v>
      </c>
      <c r="F722" s="656"/>
      <c r="G722" s="5">
        <v>7</v>
      </c>
      <c r="H722" s="6" t="s">
        <v>254</v>
      </c>
      <c r="I722" s="2" t="s">
        <v>218</v>
      </c>
      <c r="J722" s="3">
        <v>120</v>
      </c>
      <c r="K722" s="3">
        <v>144</v>
      </c>
      <c r="L722" s="1374"/>
    </row>
    <row r="723" spans="1:12" s="25" customFormat="1" ht="18.75" hidden="1" customHeight="1" x14ac:dyDescent="0.3">
      <c r="A723" s="5">
        <v>8</v>
      </c>
      <c r="B723" s="6" t="s">
        <v>31</v>
      </c>
      <c r="C723" s="2" t="s">
        <v>5</v>
      </c>
      <c r="D723" s="3">
        <f t="shared" si="9"/>
        <v>7764.4000000000015</v>
      </c>
      <c r="E723" s="3">
        <v>88</v>
      </c>
      <c r="F723" s="656"/>
      <c r="G723" s="5">
        <v>8</v>
      </c>
      <c r="H723" s="6" t="s">
        <v>31</v>
      </c>
      <c r="I723" s="2" t="s">
        <v>5</v>
      </c>
      <c r="J723" s="3">
        <v>55</v>
      </c>
      <c r="K723" s="3">
        <v>88</v>
      </c>
      <c r="L723" s="1374"/>
    </row>
    <row r="724" spans="1:12" s="50" customFormat="1" ht="18.75" hidden="1" customHeight="1" x14ac:dyDescent="0.3">
      <c r="A724" s="1440"/>
      <c r="B724" s="1"/>
      <c r="C724" s="1440"/>
      <c r="D724" s="3">
        <f t="shared" si="9"/>
        <v>12554.6</v>
      </c>
      <c r="E724" s="7"/>
      <c r="F724" s="657"/>
      <c r="G724" s="1440"/>
      <c r="H724" s="1"/>
      <c r="I724" s="1440"/>
      <c r="J724" s="7"/>
      <c r="K724" s="7"/>
      <c r="L724" s="1377"/>
    </row>
    <row r="725" spans="1:12" s="25" customFormat="1" ht="18.75" hidden="1" customHeight="1" x14ac:dyDescent="0.3">
      <c r="A725" s="5"/>
      <c r="B725" s="6"/>
      <c r="C725" s="2" t="s">
        <v>128</v>
      </c>
      <c r="D725" s="3">
        <f t="shared" si="9"/>
        <v>20001.200000000004</v>
      </c>
      <c r="E725" s="3">
        <v>919.81</v>
      </c>
      <c r="F725" s="656"/>
      <c r="G725" s="5"/>
      <c r="H725" s="6"/>
      <c r="I725" s="2" t="s">
        <v>128</v>
      </c>
      <c r="J725" s="3">
        <v>1045</v>
      </c>
      <c r="K725" s="3">
        <v>919.81</v>
      </c>
      <c r="L725" s="1374"/>
    </row>
    <row r="726" spans="1:12" s="25" customFormat="1" ht="18.75" hidden="1" customHeight="1" x14ac:dyDescent="0.3">
      <c r="A726" s="5"/>
      <c r="B726" s="6"/>
      <c r="C726" s="2"/>
      <c r="D726" s="3">
        <f t="shared" si="9"/>
        <v>32098.6</v>
      </c>
      <c r="E726" s="3"/>
      <c r="F726" s="656"/>
      <c r="G726" s="5"/>
      <c r="H726" s="6"/>
      <c r="I726" s="2"/>
      <c r="J726" s="3"/>
      <c r="K726" s="3"/>
      <c r="L726" s="1374"/>
    </row>
    <row r="727" spans="1:12" s="25" customFormat="1" x14ac:dyDescent="0.3">
      <c r="A727" s="5"/>
      <c r="B727" s="6"/>
      <c r="C727" s="2"/>
      <c r="D727" s="3"/>
      <c r="E727" s="3"/>
      <c r="F727" s="678">
        <f>F714-E714</f>
        <v>-41.450000000000045</v>
      </c>
      <c r="G727" s="5"/>
      <c r="H727" s="6"/>
      <c r="I727" s="2"/>
      <c r="J727" s="3"/>
      <c r="K727" s="3"/>
      <c r="L727" s="1374"/>
    </row>
    <row r="728" spans="1:12" s="25" customFormat="1" x14ac:dyDescent="0.3">
      <c r="A728" s="5"/>
      <c r="B728" s="6"/>
      <c r="C728" s="2"/>
      <c r="D728" s="3"/>
      <c r="E728" s="3"/>
      <c r="F728" s="656"/>
      <c r="G728" s="5"/>
      <c r="H728" s="6"/>
      <c r="I728" s="2"/>
      <c r="J728" s="3"/>
      <c r="K728" s="3"/>
      <c r="L728" s="1374"/>
    </row>
    <row r="729" spans="1:12" s="25" customFormat="1" x14ac:dyDescent="0.3">
      <c r="A729" s="28" t="s">
        <v>124</v>
      </c>
      <c r="B729" s="3" t="s">
        <v>259</v>
      </c>
      <c r="C729" s="2" t="s">
        <v>125</v>
      </c>
      <c r="D729" s="3" t="s">
        <v>126</v>
      </c>
      <c r="E729" s="3" t="s">
        <v>127</v>
      </c>
      <c r="F729" s="656"/>
      <c r="G729" s="28" t="s">
        <v>124</v>
      </c>
      <c r="H729" s="3" t="s">
        <v>247</v>
      </c>
      <c r="I729" s="2" t="s">
        <v>125</v>
      </c>
      <c r="J729" s="3" t="s">
        <v>126</v>
      </c>
      <c r="K729" s="3" t="s">
        <v>127</v>
      </c>
      <c r="L729" s="1374"/>
    </row>
    <row r="730" spans="1:12" s="8" customFormat="1" x14ac:dyDescent="0.3">
      <c r="A730" s="5">
        <v>1</v>
      </c>
      <c r="B730" s="6" t="s">
        <v>100</v>
      </c>
      <c r="C730" s="2" t="s">
        <v>9</v>
      </c>
      <c r="D730" s="3">
        <v>80</v>
      </c>
      <c r="E730" s="3">
        <v>287.25</v>
      </c>
      <c r="F730" s="605"/>
      <c r="G730" s="5">
        <v>1</v>
      </c>
      <c r="H730" s="6" t="s">
        <v>100</v>
      </c>
      <c r="I730" s="2" t="s">
        <v>9</v>
      </c>
      <c r="J730" s="3">
        <v>80</v>
      </c>
      <c r="K730" s="3">
        <v>287.25</v>
      </c>
      <c r="L730" s="1379"/>
    </row>
    <row r="731" spans="1:12" s="25" customFormat="1" ht="19.5" customHeight="1" x14ac:dyDescent="0.3">
      <c r="A731" s="5">
        <v>2</v>
      </c>
      <c r="B731" s="6" t="s">
        <v>30</v>
      </c>
      <c r="C731" s="2" t="s">
        <v>28</v>
      </c>
      <c r="D731" s="3">
        <v>70</v>
      </c>
      <c r="E731" s="3">
        <v>222</v>
      </c>
      <c r="F731" s="490"/>
      <c r="G731" s="5">
        <v>2</v>
      </c>
      <c r="H731" s="6" t="s">
        <v>30</v>
      </c>
      <c r="I731" s="2" t="s">
        <v>7</v>
      </c>
      <c r="J731" s="3">
        <v>90</v>
      </c>
      <c r="K731" s="3">
        <v>333</v>
      </c>
      <c r="L731" s="1374">
        <v>45587</v>
      </c>
    </row>
    <row r="732" spans="1:12" s="50" customFormat="1" x14ac:dyDescent="0.3">
      <c r="A732" s="5">
        <v>3</v>
      </c>
      <c r="B732" s="6" t="s">
        <v>278</v>
      </c>
      <c r="C732" s="2" t="s">
        <v>17</v>
      </c>
      <c r="D732" s="3">
        <v>20</v>
      </c>
      <c r="E732" s="3">
        <v>184.5</v>
      </c>
      <c r="F732" s="605">
        <v>219.71</v>
      </c>
      <c r="G732" s="5">
        <v>3</v>
      </c>
      <c r="H732" s="6" t="s">
        <v>278</v>
      </c>
      <c r="I732" s="2" t="s">
        <v>44</v>
      </c>
      <c r="J732" s="3">
        <v>25</v>
      </c>
      <c r="K732" s="3">
        <v>221.4</v>
      </c>
      <c r="L732" s="1377"/>
    </row>
    <row r="733" spans="1:12" s="25" customFormat="1" ht="19.5" customHeight="1" x14ac:dyDescent="0.3">
      <c r="A733" s="5">
        <v>4</v>
      </c>
      <c r="B733" s="6" t="s">
        <v>346</v>
      </c>
      <c r="C733" s="2" t="s">
        <v>14</v>
      </c>
      <c r="D733" s="3">
        <v>32</v>
      </c>
      <c r="E733" s="3">
        <v>6</v>
      </c>
      <c r="F733" s="677">
        <v>110</v>
      </c>
      <c r="G733" s="5">
        <v>4</v>
      </c>
      <c r="H733" s="6" t="s">
        <v>346</v>
      </c>
      <c r="I733" s="2" t="s">
        <v>14</v>
      </c>
      <c r="J733" s="3">
        <v>32</v>
      </c>
      <c r="K733" s="3">
        <v>6</v>
      </c>
      <c r="L733" s="788"/>
    </row>
    <row r="734" spans="1:12" s="25" customFormat="1" ht="19.5" customHeight="1" x14ac:dyDescent="0.3">
      <c r="A734" s="5">
        <v>5</v>
      </c>
      <c r="B734" s="6" t="s">
        <v>144</v>
      </c>
      <c r="C734" s="2" t="s">
        <v>2</v>
      </c>
      <c r="D734" s="3">
        <v>18</v>
      </c>
      <c r="E734" s="3">
        <v>88</v>
      </c>
      <c r="F734" s="656"/>
      <c r="G734" s="5">
        <v>5</v>
      </c>
      <c r="H734" s="6" t="s">
        <v>144</v>
      </c>
      <c r="I734" s="2" t="s">
        <v>2</v>
      </c>
      <c r="J734" s="3">
        <v>18</v>
      </c>
      <c r="K734" s="3">
        <v>88</v>
      </c>
      <c r="L734" s="1374"/>
    </row>
    <row r="735" spans="1:12" s="50" customFormat="1" x14ac:dyDescent="0.3">
      <c r="A735" s="5">
        <v>6</v>
      </c>
      <c r="B735" s="6" t="s">
        <v>107</v>
      </c>
      <c r="C735" s="2" t="s">
        <v>14</v>
      </c>
      <c r="D735" s="3">
        <v>3.4</v>
      </c>
      <c r="E735" s="3">
        <v>93.2</v>
      </c>
      <c r="F735" s="605">
        <v>21.5</v>
      </c>
      <c r="G735" s="5">
        <v>6</v>
      </c>
      <c r="H735" s="6" t="s">
        <v>107</v>
      </c>
      <c r="I735" s="2" t="s">
        <v>14</v>
      </c>
      <c r="J735" s="3">
        <v>3.4</v>
      </c>
      <c r="K735" s="3">
        <v>93.2</v>
      </c>
      <c r="L735" s="1379"/>
    </row>
    <row r="736" spans="1:12" s="25" customFormat="1" ht="19.5" customHeight="1" x14ac:dyDescent="0.3">
      <c r="A736" s="5">
        <v>7</v>
      </c>
      <c r="B736" s="6" t="s">
        <v>108</v>
      </c>
      <c r="C736" s="2" t="s">
        <v>65</v>
      </c>
      <c r="D736" s="3">
        <v>1.2</v>
      </c>
      <c r="E736" s="3">
        <v>21.5</v>
      </c>
      <c r="F736" s="656"/>
      <c r="G736" s="5">
        <v>7</v>
      </c>
      <c r="H736" s="6" t="s">
        <v>108</v>
      </c>
      <c r="I736" s="2" t="s">
        <v>65</v>
      </c>
      <c r="J736" s="3">
        <v>1.2</v>
      </c>
      <c r="K736" s="3">
        <v>21.5</v>
      </c>
      <c r="L736" s="1374"/>
    </row>
    <row r="737" spans="1:12" s="25" customFormat="1" x14ac:dyDescent="0.3">
      <c r="A737" s="1440"/>
      <c r="B737" s="6"/>
      <c r="C737" s="2"/>
      <c r="D737" s="3"/>
      <c r="E737" s="3"/>
      <c r="F737" s="656"/>
      <c r="G737" s="1440"/>
      <c r="H737" s="6"/>
      <c r="I737" s="2"/>
      <c r="J737" s="3"/>
      <c r="K737" s="3"/>
      <c r="L737" s="1374"/>
    </row>
    <row r="738" spans="1:12" s="50" customFormat="1" x14ac:dyDescent="0.3">
      <c r="A738" s="5"/>
      <c r="B738" s="6"/>
      <c r="C738" s="2"/>
      <c r="D738" s="3"/>
      <c r="E738" s="3"/>
      <c r="F738" s="657"/>
      <c r="G738" s="5"/>
      <c r="H738" s="6"/>
      <c r="I738" s="2"/>
      <c r="J738" s="3"/>
      <c r="K738" s="3"/>
      <c r="L738" s="1377"/>
    </row>
    <row r="739" spans="1:12" s="25" customFormat="1" x14ac:dyDescent="0.3">
      <c r="A739" s="1440"/>
      <c r="B739" s="6"/>
      <c r="C739" s="2" t="s">
        <v>128</v>
      </c>
      <c r="D739" s="3">
        <f>SUM(D730:D738)</f>
        <v>224.6</v>
      </c>
      <c r="E739" s="3">
        <f>SUM(E730:E738)</f>
        <v>902.45</v>
      </c>
      <c r="F739" s="658">
        <v>822.5</v>
      </c>
      <c r="G739" s="1440"/>
      <c r="H739" s="6"/>
      <c r="I739" s="2" t="s">
        <v>128</v>
      </c>
      <c r="J739" s="3">
        <f>SUM(J730:J738)</f>
        <v>249.6</v>
      </c>
      <c r="K739" s="3">
        <f>SUM(K730:K738)</f>
        <v>1050.3499999999999</v>
      </c>
      <c r="L739" s="1374"/>
    </row>
    <row r="740" spans="1:12" s="25" customFormat="1" x14ac:dyDescent="0.3">
      <c r="A740" s="5"/>
      <c r="B740" s="6"/>
      <c r="C740" s="2"/>
      <c r="D740" s="3"/>
      <c r="E740" s="3"/>
      <c r="F740" s="678">
        <f>F739-E739</f>
        <v>-79.950000000000045</v>
      </c>
      <c r="G740" s="5"/>
      <c r="H740" s="6"/>
      <c r="I740" s="2"/>
      <c r="J740" s="3"/>
      <c r="K740" s="3"/>
      <c r="L740" s="1374"/>
    </row>
    <row r="741" spans="1:12" s="25" customFormat="1" x14ac:dyDescent="0.3">
      <c r="A741" s="5"/>
      <c r="B741" s="6"/>
      <c r="C741" s="2"/>
      <c r="D741" s="3"/>
      <c r="E741" s="3"/>
      <c r="F741" s="656"/>
      <c r="G741" s="5"/>
      <c r="H741" s="6"/>
      <c r="I741" s="2"/>
      <c r="J741" s="3"/>
      <c r="K741" s="3"/>
      <c r="L741" s="1374"/>
    </row>
    <row r="742" spans="1:12" s="25" customFormat="1" x14ac:dyDescent="0.3">
      <c r="A742" s="1440"/>
      <c r="B742" s="6"/>
      <c r="C742" s="2" t="s">
        <v>136</v>
      </c>
      <c r="D742" s="3">
        <f>+D739+D714</f>
        <v>429</v>
      </c>
      <c r="E742" s="3">
        <f>+E739+E714</f>
        <v>1531.4</v>
      </c>
      <c r="F742" s="659"/>
      <c r="G742" s="3"/>
      <c r="H742" s="3"/>
      <c r="I742" s="3" t="s">
        <v>136</v>
      </c>
      <c r="J742" s="3">
        <f>+J739+J714</f>
        <v>454</v>
      </c>
      <c r="K742" s="3">
        <f>+K739+K714</f>
        <v>1679.3</v>
      </c>
      <c r="L742" s="1374"/>
    </row>
    <row r="743" spans="1:12" s="25" customFormat="1" x14ac:dyDescent="0.3">
      <c r="A743" s="1405"/>
      <c r="B743" s="36"/>
      <c r="C743" s="462"/>
      <c r="D743" s="463"/>
      <c r="E743" s="463"/>
      <c r="F743" s="659"/>
      <c r="G743" s="1410"/>
      <c r="H743" s="463"/>
      <c r="I743" s="463"/>
      <c r="J743" s="463"/>
      <c r="K743" s="463"/>
      <c r="L743" s="1374"/>
    </row>
    <row r="744" spans="1:12" s="25" customFormat="1" x14ac:dyDescent="0.3">
      <c r="A744" s="1405"/>
      <c r="B744" s="461"/>
      <c r="C744" s="461"/>
      <c r="D744" s="461"/>
      <c r="E744" s="660"/>
      <c r="F744" s="660"/>
      <c r="G744" s="1413"/>
      <c r="H744" s="660"/>
      <c r="I744" s="463"/>
      <c r="J744" s="463"/>
      <c r="K744" s="463"/>
      <c r="L744" s="1374"/>
    </row>
    <row r="745" spans="1:12" s="25" customFormat="1" x14ac:dyDescent="0.3">
      <c r="A745" s="1405"/>
      <c r="B745" s="36"/>
      <c r="C745" s="462"/>
      <c r="D745" s="463"/>
      <c r="E745" s="463"/>
      <c r="F745" s="659"/>
      <c r="G745" s="1413"/>
      <c r="H745" s="463"/>
      <c r="I745" s="463"/>
      <c r="J745" s="463"/>
      <c r="K745" s="463"/>
      <c r="L745" s="1374"/>
    </row>
    <row r="746" spans="1:12" s="25" customFormat="1" ht="18.75" customHeight="1" x14ac:dyDescent="0.3">
      <c r="A746" s="1403"/>
      <c r="B746" s="37" t="s">
        <v>130</v>
      </c>
      <c r="D746" s="94" t="s">
        <v>131</v>
      </c>
      <c r="E746" s="20"/>
      <c r="F746" s="606"/>
      <c r="G746" s="1403"/>
      <c r="H746" s="37" t="s">
        <v>130</v>
      </c>
      <c r="J746" s="94" t="s">
        <v>131</v>
      </c>
      <c r="K746" s="20"/>
      <c r="L746" s="1374"/>
    </row>
    <row r="747" spans="1:12" s="25" customFormat="1" ht="51.75" customHeight="1" x14ac:dyDescent="0.3">
      <c r="A747" s="1403"/>
      <c r="B747" s="38" t="s">
        <v>132</v>
      </c>
      <c r="D747" s="38" t="s">
        <v>140</v>
      </c>
      <c r="E747" s="39"/>
      <c r="F747" s="606"/>
      <c r="G747" s="1403"/>
      <c r="H747" s="38" t="s">
        <v>139</v>
      </c>
      <c r="J747" s="38" t="s">
        <v>140</v>
      </c>
      <c r="K747" s="39"/>
      <c r="L747" s="1374"/>
    </row>
    <row r="748" spans="1:12" s="25" customFormat="1" ht="23.25" customHeight="1" x14ac:dyDescent="0.3">
      <c r="A748" s="1403"/>
      <c r="B748" s="38"/>
      <c r="D748" s="38"/>
      <c r="E748" s="39"/>
      <c r="F748" s="606"/>
      <c r="G748" s="1403"/>
      <c r="H748" s="38"/>
      <c r="J748" s="38"/>
      <c r="K748" s="39"/>
      <c r="L748" s="1374"/>
    </row>
    <row r="749" spans="1:12" s="257" customFormat="1" ht="18.75" customHeight="1" x14ac:dyDescent="0.3">
      <c r="A749" s="1426"/>
      <c r="B749" s="98"/>
      <c r="C749" s="98"/>
      <c r="D749" s="98"/>
      <c r="E749" s="98"/>
      <c r="F749" s="1427"/>
      <c r="G749" s="1426"/>
      <c r="H749" s="98"/>
      <c r="I749" s="98"/>
      <c r="J749" s="98"/>
      <c r="K749" s="98"/>
      <c r="L749" s="1378"/>
    </row>
    <row r="750" spans="1:12" x14ac:dyDescent="0.3">
      <c r="A750" s="1428"/>
      <c r="G750" s="1428"/>
    </row>
    <row r="751" spans="1:12" s="257" customFormat="1" ht="18.75" customHeight="1" x14ac:dyDescent="0.3">
      <c r="A751" s="1428"/>
      <c r="B751" s="476" t="s">
        <v>115</v>
      </c>
      <c r="C751" s="32"/>
      <c r="D751" s="32"/>
      <c r="E751" s="32"/>
      <c r="F751" s="670"/>
      <c r="G751" s="1428"/>
      <c r="H751" s="476" t="s">
        <v>115</v>
      </c>
      <c r="I751" s="32"/>
      <c r="J751" s="32"/>
      <c r="K751" s="32"/>
      <c r="L751" s="1378"/>
    </row>
    <row r="752" spans="1:12" s="257" customFormat="1" ht="18.75" customHeight="1" x14ac:dyDescent="0.3">
      <c r="A752" s="1428"/>
      <c r="B752" s="476" t="s">
        <v>137</v>
      </c>
      <c r="C752" s="32"/>
      <c r="D752" s="32"/>
      <c r="E752" s="32"/>
      <c r="F752" s="645"/>
      <c r="G752" s="1428"/>
      <c r="H752" s="476" t="s">
        <v>138</v>
      </c>
      <c r="I752" s="32"/>
      <c r="J752" s="32"/>
      <c r="K752" s="32"/>
      <c r="L752" s="1378"/>
    </row>
    <row r="753" spans="1:12" s="257" customFormat="1" ht="18.75" customHeight="1" x14ac:dyDescent="0.3">
      <c r="A753" s="1428"/>
      <c r="B753" s="32"/>
      <c r="C753" s="32"/>
      <c r="D753" s="32"/>
      <c r="E753" s="32"/>
      <c r="F753" s="645"/>
      <c r="G753" s="1428"/>
      <c r="H753" s="32"/>
      <c r="I753" s="32"/>
      <c r="J753" s="32"/>
      <c r="K753" s="32"/>
      <c r="L753" s="1378"/>
    </row>
    <row r="754" spans="1:12" s="257" customFormat="1" ht="18.75" customHeight="1" x14ac:dyDescent="0.3">
      <c r="A754" s="1428"/>
      <c r="B754" s="32"/>
      <c r="C754" s="32"/>
      <c r="E754" s="604" t="s">
        <v>116</v>
      </c>
      <c r="F754" s="645"/>
      <c r="G754" s="1428"/>
      <c r="H754" s="32"/>
      <c r="I754" s="32"/>
      <c r="K754" s="604" t="s">
        <v>116</v>
      </c>
      <c r="L754" s="1378"/>
    </row>
    <row r="755" spans="1:12" s="257" customFormat="1" ht="18.75" customHeight="1" x14ac:dyDescent="0.3">
      <c r="A755" s="1428"/>
      <c r="B755" s="32"/>
      <c r="C755" s="32"/>
      <c r="E755" s="604" t="s">
        <v>134</v>
      </c>
      <c r="F755" s="645"/>
      <c r="G755" s="1428"/>
      <c r="H755" s="32"/>
      <c r="I755" s="32"/>
      <c r="K755" s="604" t="s">
        <v>134</v>
      </c>
      <c r="L755" s="1378"/>
    </row>
    <row r="756" spans="1:12" s="257" customFormat="1" ht="18.75" customHeight="1" x14ac:dyDescent="0.3">
      <c r="A756" s="1428"/>
      <c r="B756" s="32"/>
      <c r="C756" s="32"/>
      <c r="E756" s="604" t="s">
        <v>117</v>
      </c>
      <c r="F756" s="645"/>
      <c r="G756" s="1428"/>
      <c r="H756" s="32"/>
      <c r="I756" s="32"/>
      <c r="K756" s="604" t="s">
        <v>117</v>
      </c>
      <c r="L756" s="1378"/>
    </row>
    <row r="757" spans="1:12" s="257" customFormat="1" ht="18.75" customHeight="1" x14ac:dyDescent="0.3">
      <c r="A757" s="1428"/>
      <c r="B757" s="32"/>
      <c r="C757" s="32"/>
      <c r="E757" s="604" t="s">
        <v>417</v>
      </c>
      <c r="F757" s="645"/>
      <c r="G757" s="1428"/>
      <c r="H757" s="32"/>
      <c r="I757" s="32"/>
      <c r="K757" s="604" t="s">
        <v>417</v>
      </c>
      <c r="L757" s="1378"/>
    </row>
    <row r="758" spans="1:12" s="257" customFormat="1" ht="18.75" customHeight="1" x14ac:dyDescent="0.3">
      <c r="A758" s="1428"/>
      <c r="B758" s="32"/>
      <c r="C758" s="32"/>
      <c r="D758" s="32"/>
      <c r="E758" s="32"/>
      <c r="F758" s="670"/>
      <c r="G758" s="1428"/>
      <c r="H758" s="32"/>
      <c r="I758" s="32"/>
      <c r="J758" s="32"/>
      <c r="K758" s="32"/>
      <c r="L758" s="1378"/>
    </row>
    <row r="759" spans="1:12" s="257" customFormat="1" ht="18.75" customHeight="1" x14ac:dyDescent="0.3">
      <c r="A759" s="1428"/>
      <c r="B759" s="32"/>
      <c r="C759" s="32"/>
      <c r="D759" s="32"/>
      <c r="E759" s="32"/>
      <c r="F759" s="670"/>
      <c r="G759" s="1428"/>
      <c r="H759" s="32"/>
      <c r="I759" s="32"/>
      <c r="J759" s="32"/>
      <c r="K759" s="32"/>
      <c r="L759" s="1378"/>
    </row>
    <row r="760" spans="1:12" s="257" customFormat="1" ht="18.75" customHeight="1" x14ac:dyDescent="0.3">
      <c r="A760" s="1428"/>
      <c r="B760" s="32"/>
      <c r="C760" s="32"/>
      <c r="D760" s="32"/>
      <c r="E760" s="32"/>
      <c r="F760" s="670"/>
      <c r="G760" s="1428"/>
      <c r="H760" s="32"/>
      <c r="I760" s="32"/>
      <c r="J760" s="32"/>
      <c r="K760" s="32"/>
      <c r="L760" s="1378"/>
    </row>
    <row r="761" spans="1:12" s="257" customFormat="1" ht="18.75" customHeight="1" x14ac:dyDescent="0.3">
      <c r="A761" s="1428"/>
      <c r="B761" s="1605" t="s">
        <v>119</v>
      </c>
      <c r="C761" s="1605"/>
      <c r="D761" s="1605"/>
      <c r="E761" s="481"/>
      <c r="F761" s="645"/>
      <c r="G761" s="1428"/>
      <c r="H761" s="1605" t="s">
        <v>119</v>
      </c>
      <c r="I761" s="1605"/>
      <c r="J761" s="1605"/>
      <c r="K761" s="481"/>
      <c r="L761" s="1378"/>
    </row>
    <row r="762" spans="1:12" s="257" customFormat="1" ht="18.75" customHeight="1" x14ac:dyDescent="0.3">
      <c r="A762" s="1428"/>
      <c r="B762" s="1606"/>
      <c r="C762" s="1606"/>
      <c r="D762" s="1606"/>
      <c r="E762" s="482"/>
      <c r="F762" s="645"/>
      <c r="G762" s="1428"/>
      <c r="H762" s="1606">
        <f>B762</f>
        <v>0</v>
      </c>
      <c r="I762" s="1606"/>
      <c r="J762" s="1606"/>
      <c r="K762" s="482"/>
      <c r="L762" s="1378"/>
    </row>
    <row r="763" spans="1:12" s="257" customFormat="1" ht="18.75" customHeight="1" x14ac:dyDescent="0.3">
      <c r="A763" s="1428"/>
      <c r="B763" s="32"/>
      <c r="C763" s="32"/>
      <c r="D763" s="32"/>
      <c r="E763" s="482"/>
      <c r="F763" s="645"/>
      <c r="G763" s="1428"/>
      <c r="H763" s="32"/>
      <c r="I763" s="32"/>
      <c r="J763" s="32"/>
      <c r="K763" s="482"/>
      <c r="L763" s="1378"/>
    </row>
    <row r="764" spans="1:12" s="257" customFormat="1" ht="18.75" customHeight="1" x14ac:dyDescent="0.3">
      <c r="A764" s="1428"/>
      <c r="B764" s="1421"/>
      <c r="C764" s="32"/>
      <c r="D764" s="32"/>
      <c r="E764" s="482"/>
      <c r="F764" s="645"/>
      <c r="G764" s="1428"/>
      <c r="H764" s="1421"/>
      <c r="I764" s="32"/>
      <c r="J764" s="32"/>
      <c r="K764" s="482"/>
      <c r="L764" s="1378"/>
    </row>
    <row r="765" spans="1:12" s="257" customFormat="1" ht="18.75" customHeight="1" x14ac:dyDescent="0.3">
      <c r="A765" s="469" t="s">
        <v>120</v>
      </c>
      <c r="B765" s="475" t="s">
        <v>121</v>
      </c>
      <c r="C765" s="1604" t="s">
        <v>122</v>
      </c>
      <c r="D765" s="1604"/>
      <c r="E765" s="1604"/>
      <c r="F765" s="645"/>
      <c r="G765" s="469" t="s">
        <v>120</v>
      </c>
      <c r="H765" s="475" t="s">
        <v>121</v>
      </c>
      <c r="I765" s="1604" t="s">
        <v>123</v>
      </c>
      <c r="J765" s="1604"/>
      <c r="K765" s="1604"/>
      <c r="L765" s="1378"/>
    </row>
    <row r="766" spans="1:12" s="257" customFormat="1" ht="18.75" customHeight="1" x14ac:dyDescent="0.3">
      <c r="A766" s="469" t="s">
        <v>124</v>
      </c>
      <c r="B766" s="469" t="s">
        <v>265</v>
      </c>
      <c r="C766" s="475" t="s">
        <v>125</v>
      </c>
      <c r="D766" s="1422" t="s">
        <v>126</v>
      </c>
      <c r="E766" s="1422" t="s">
        <v>127</v>
      </c>
      <c r="F766" s="645"/>
      <c r="G766" s="469" t="s">
        <v>124</v>
      </c>
      <c r="H766" s="469" t="s">
        <v>265</v>
      </c>
      <c r="I766" s="475" t="s">
        <v>125</v>
      </c>
      <c r="J766" s="1422" t="s">
        <v>126</v>
      </c>
      <c r="K766" s="1422" t="s">
        <v>127</v>
      </c>
      <c r="L766" s="1378"/>
    </row>
    <row r="767" spans="1:12" s="420" customFormat="1" ht="18.75" customHeight="1" x14ac:dyDescent="0.3">
      <c r="A767" s="1422">
        <v>1</v>
      </c>
      <c r="B767" s="13" t="s">
        <v>83</v>
      </c>
      <c r="C767" s="14" t="s">
        <v>86</v>
      </c>
      <c r="D767" s="15">
        <v>90</v>
      </c>
      <c r="E767" s="15">
        <v>302.39999999999998</v>
      </c>
      <c r="F767" s="645"/>
      <c r="G767" s="1422">
        <v>1</v>
      </c>
      <c r="H767" s="13" t="s">
        <v>83</v>
      </c>
      <c r="I767" s="14" t="s">
        <v>85</v>
      </c>
      <c r="J767" s="15">
        <v>110</v>
      </c>
      <c r="K767" s="15">
        <v>500.08</v>
      </c>
      <c r="L767" s="1376"/>
    </row>
    <row r="768" spans="1:12" s="420" customFormat="1" x14ac:dyDescent="0.3">
      <c r="A768" s="12">
        <v>2</v>
      </c>
      <c r="B768" s="13" t="s">
        <v>347</v>
      </c>
      <c r="C768" s="14" t="s">
        <v>14</v>
      </c>
      <c r="D768" s="15">
        <v>24</v>
      </c>
      <c r="E768" s="15">
        <v>3.9199999999999995</v>
      </c>
      <c r="F768" s="645"/>
      <c r="G768" s="12">
        <v>2</v>
      </c>
      <c r="H768" s="13" t="s">
        <v>347</v>
      </c>
      <c r="I768" s="14" t="s">
        <v>14</v>
      </c>
      <c r="J768" s="15">
        <v>24</v>
      </c>
      <c r="K768" s="15">
        <v>3.9199999999999995</v>
      </c>
      <c r="L768" s="1376"/>
    </row>
    <row r="769" spans="1:12" s="257" customFormat="1" x14ac:dyDescent="0.3">
      <c r="A769" s="12">
        <v>3</v>
      </c>
      <c r="B769" s="13" t="s">
        <v>271</v>
      </c>
      <c r="C769" s="14" t="s">
        <v>2</v>
      </c>
      <c r="D769" s="15">
        <v>10</v>
      </c>
      <c r="E769" s="15">
        <v>36.6</v>
      </c>
      <c r="F769" s="645"/>
      <c r="G769" s="12">
        <v>3</v>
      </c>
      <c r="H769" s="13" t="s">
        <v>271</v>
      </c>
      <c r="I769" s="14" t="s">
        <v>2</v>
      </c>
      <c r="J769" s="15">
        <v>10</v>
      </c>
      <c r="K769" s="15">
        <v>36.6</v>
      </c>
      <c r="L769" s="791"/>
    </row>
    <row r="770" spans="1:12" s="257" customFormat="1" x14ac:dyDescent="0.3">
      <c r="A770" s="12">
        <v>4</v>
      </c>
      <c r="B770" s="13" t="s">
        <v>107</v>
      </c>
      <c r="C770" s="14" t="s">
        <v>14</v>
      </c>
      <c r="D770" s="15">
        <v>3.4</v>
      </c>
      <c r="E770" s="15">
        <v>93.2</v>
      </c>
      <c r="F770" s="645"/>
      <c r="G770" s="12">
        <v>4</v>
      </c>
      <c r="H770" s="13" t="s">
        <v>107</v>
      </c>
      <c r="I770" s="14" t="s">
        <v>14</v>
      </c>
      <c r="J770" s="15">
        <v>3.4</v>
      </c>
      <c r="K770" s="15">
        <v>93.2</v>
      </c>
      <c r="L770" s="1378"/>
    </row>
    <row r="771" spans="1:12" s="257" customFormat="1" x14ac:dyDescent="0.3">
      <c r="A771" s="1425">
        <v>5</v>
      </c>
      <c r="B771" s="13" t="s">
        <v>93</v>
      </c>
      <c r="C771" s="14" t="s">
        <v>2</v>
      </c>
      <c r="D771" s="15">
        <v>60</v>
      </c>
      <c r="E771" s="15">
        <v>92</v>
      </c>
      <c r="F771" s="645">
        <v>124.6</v>
      </c>
      <c r="G771" s="1425">
        <v>5</v>
      </c>
      <c r="H771" s="13" t="s">
        <v>93</v>
      </c>
      <c r="I771" s="14" t="s">
        <v>2</v>
      </c>
      <c r="J771" s="15">
        <v>60</v>
      </c>
      <c r="K771" s="15">
        <v>92</v>
      </c>
      <c r="L771" s="1378"/>
    </row>
    <row r="772" spans="1:12" s="257" customFormat="1" ht="19.5" customHeight="1" x14ac:dyDescent="0.3">
      <c r="A772" s="12">
        <v>6</v>
      </c>
      <c r="B772" s="13" t="s">
        <v>484</v>
      </c>
      <c r="C772" s="14" t="s">
        <v>5</v>
      </c>
      <c r="D772" s="15">
        <v>35</v>
      </c>
      <c r="E772" s="15">
        <v>141</v>
      </c>
      <c r="F772" s="645"/>
      <c r="G772" s="12">
        <v>6</v>
      </c>
      <c r="H772" s="13" t="s">
        <v>484</v>
      </c>
      <c r="I772" s="14" t="s">
        <v>5</v>
      </c>
      <c r="J772" s="15">
        <v>35</v>
      </c>
      <c r="K772" s="15">
        <v>141</v>
      </c>
      <c r="L772" s="791"/>
    </row>
    <row r="773" spans="1:12" s="257" customFormat="1" ht="19.5" customHeight="1" x14ac:dyDescent="0.3">
      <c r="A773" s="1422"/>
      <c r="B773" s="13"/>
      <c r="C773" s="14"/>
      <c r="D773" s="15"/>
      <c r="E773" s="15"/>
      <c r="F773" s="607"/>
      <c r="G773" s="1422"/>
      <c r="H773" s="13"/>
      <c r="I773" s="14"/>
      <c r="J773" s="15"/>
      <c r="K773" s="15"/>
      <c r="L773" s="1378"/>
    </row>
    <row r="774" spans="1:12" s="257" customFormat="1" x14ac:dyDescent="0.3">
      <c r="A774" s="12"/>
      <c r="B774" s="13"/>
      <c r="C774" s="14"/>
      <c r="D774" s="15"/>
      <c r="E774" s="15"/>
      <c r="F774" s="670"/>
      <c r="G774" s="12"/>
      <c r="H774" s="13"/>
      <c r="I774" s="14"/>
      <c r="J774" s="15"/>
      <c r="K774" s="15"/>
      <c r="L774" s="1378"/>
    </row>
    <row r="775" spans="1:12" s="257" customFormat="1" x14ac:dyDescent="0.3">
      <c r="A775" s="12"/>
      <c r="B775" s="13"/>
      <c r="C775" s="14" t="s">
        <v>128</v>
      </c>
      <c r="D775" s="15">
        <f>SUM(D767:D773)</f>
        <v>222.4</v>
      </c>
      <c r="E775" s="15">
        <f>SUM(E767:E773)</f>
        <v>669.12</v>
      </c>
      <c r="F775" s="673">
        <v>587.5</v>
      </c>
      <c r="G775" s="12"/>
      <c r="H775" s="13"/>
      <c r="I775" s="14" t="s">
        <v>128</v>
      </c>
      <c r="J775" s="15">
        <f>SUM(J767:J773)</f>
        <v>242.4</v>
      </c>
      <c r="K775" s="15">
        <f>SUM(K767:K773)</f>
        <v>866.80000000000007</v>
      </c>
      <c r="L775" s="1378"/>
    </row>
    <row r="776" spans="1:12" s="257" customFormat="1" ht="18.75" hidden="1" customHeight="1" x14ac:dyDescent="0.3">
      <c r="A776" s="12"/>
      <c r="B776" s="13"/>
      <c r="C776" s="14"/>
      <c r="D776" s="15">
        <f>SUM(D768:D774)</f>
        <v>132.4</v>
      </c>
      <c r="E776" s="15"/>
      <c r="F776" s="670"/>
      <c r="G776" s="12"/>
      <c r="H776" s="13"/>
      <c r="I776" s="14"/>
      <c r="J776" s="15"/>
      <c r="K776" s="15"/>
      <c r="L776" s="1378"/>
    </row>
    <row r="777" spans="1:12" s="257" customFormat="1" ht="18.75" hidden="1" customHeight="1" x14ac:dyDescent="0.3">
      <c r="A777" s="12">
        <v>1</v>
      </c>
      <c r="B777" s="13" t="s">
        <v>1</v>
      </c>
      <c r="C777" s="14" t="s">
        <v>5</v>
      </c>
      <c r="D777" s="15">
        <f>SUM(D770:D775)</f>
        <v>320.8</v>
      </c>
      <c r="E777" s="15">
        <v>86</v>
      </c>
      <c r="F777" s="670"/>
      <c r="G777" s="12">
        <v>1</v>
      </c>
      <c r="H777" s="13" t="s">
        <v>1</v>
      </c>
      <c r="I777" s="14" t="s">
        <v>5</v>
      </c>
      <c r="J777" s="15">
        <v>200</v>
      </c>
      <c r="K777" s="15">
        <v>86</v>
      </c>
      <c r="L777" s="1378"/>
    </row>
    <row r="778" spans="1:12" s="257" customFormat="1" ht="18.75" hidden="1" customHeight="1" x14ac:dyDescent="0.3">
      <c r="A778" s="12">
        <v>2</v>
      </c>
      <c r="B778" s="13" t="s">
        <v>238</v>
      </c>
      <c r="C778" s="14" t="s">
        <v>251</v>
      </c>
      <c r="D778" s="15">
        <f t="shared" ref="D778:D787" si="10">SUM(D770:D776)</f>
        <v>453.20000000000005</v>
      </c>
      <c r="E778" s="15">
        <v>114</v>
      </c>
      <c r="F778" s="670"/>
      <c r="G778" s="12">
        <v>2</v>
      </c>
      <c r="H778" s="13" t="s">
        <v>238</v>
      </c>
      <c r="I778" s="14" t="s">
        <v>251</v>
      </c>
      <c r="J778" s="15">
        <v>225</v>
      </c>
      <c r="K778" s="15">
        <v>114</v>
      </c>
      <c r="L778" s="1378"/>
    </row>
    <row r="779" spans="1:12" s="257" customFormat="1" ht="18.75" hidden="1" customHeight="1" x14ac:dyDescent="0.3">
      <c r="A779" s="12">
        <v>3</v>
      </c>
      <c r="B779" s="13" t="s">
        <v>93</v>
      </c>
      <c r="C779" s="14" t="s">
        <v>5</v>
      </c>
      <c r="D779" s="15">
        <f t="shared" si="10"/>
        <v>770.59999999999991</v>
      </c>
      <c r="E779" s="15">
        <v>94.25</v>
      </c>
      <c r="F779" s="670"/>
      <c r="G779" s="12">
        <v>3</v>
      </c>
      <c r="H779" s="13" t="s">
        <v>93</v>
      </c>
      <c r="I779" s="14" t="s">
        <v>5</v>
      </c>
      <c r="J779" s="15">
        <v>135</v>
      </c>
      <c r="K779" s="15">
        <v>94.25</v>
      </c>
      <c r="L779" s="1378"/>
    </row>
    <row r="780" spans="1:12" s="257" customFormat="1" ht="18.75" hidden="1" customHeight="1" x14ac:dyDescent="0.3">
      <c r="A780" s="12">
        <v>4</v>
      </c>
      <c r="B780" s="13" t="s">
        <v>253</v>
      </c>
      <c r="C780" s="14" t="s">
        <v>218</v>
      </c>
      <c r="D780" s="15">
        <f t="shared" si="10"/>
        <v>1163.8</v>
      </c>
      <c r="E780" s="15">
        <v>146.4</v>
      </c>
      <c r="F780" s="670"/>
      <c r="G780" s="12">
        <v>4</v>
      </c>
      <c r="H780" s="13" t="s">
        <v>253</v>
      </c>
      <c r="I780" s="14" t="s">
        <v>218</v>
      </c>
      <c r="J780" s="15">
        <v>125</v>
      </c>
      <c r="K780" s="15">
        <v>146.4</v>
      </c>
      <c r="L780" s="1378"/>
    </row>
    <row r="781" spans="1:12" s="257" customFormat="1" ht="18.75" hidden="1" customHeight="1" x14ac:dyDescent="0.3">
      <c r="A781" s="12">
        <v>5</v>
      </c>
      <c r="B781" s="13" t="s">
        <v>255</v>
      </c>
      <c r="C781" s="14" t="s">
        <v>218</v>
      </c>
      <c r="D781" s="15">
        <f t="shared" si="10"/>
        <v>1899.4</v>
      </c>
      <c r="E781" s="15">
        <v>105.16</v>
      </c>
      <c r="F781" s="670"/>
      <c r="G781" s="12">
        <v>5</v>
      </c>
      <c r="H781" s="13" t="s">
        <v>255</v>
      </c>
      <c r="I781" s="14" t="s">
        <v>218</v>
      </c>
      <c r="J781" s="15">
        <v>80</v>
      </c>
      <c r="K781" s="15">
        <v>105.16</v>
      </c>
      <c r="L781" s="1378"/>
    </row>
    <row r="782" spans="1:12" s="257" customFormat="1" ht="18.75" hidden="1" customHeight="1" x14ac:dyDescent="0.3">
      <c r="A782" s="12">
        <v>6</v>
      </c>
      <c r="B782" s="13" t="s">
        <v>252</v>
      </c>
      <c r="C782" s="14" t="s">
        <v>251</v>
      </c>
      <c r="D782" s="15">
        <f t="shared" si="10"/>
        <v>3063.2</v>
      </c>
      <c r="E782" s="15">
        <v>142</v>
      </c>
      <c r="F782" s="670"/>
      <c r="G782" s="12">
        <v>6</v>
      </c>
      <c r="H782" s="13" t="s">
        <v>252</v>
      </c>
      <c r="I782" s="14" t="s">
        <v>251</v>
      </c>
      <c r="J782" s="15">
        <v>105</v>
      </c>
      <c r="K782" s="15">
        <v>142</v>
      </c>
      <c r="L782" s="1378"/>
    </row>
    <row r="783" spans="1:12" s="257" customFormat="1" ht="18.75" hidden="1" customHeight="1" x14ac:dyDescent="0.3">
      <c r="A783" s="12">
        <v>7</v>
      </c>
      <c r="B783" s="13" t="s">
        <v>254</v>
      </c>
      <c r="C783" s="14" t="s">
        <v>218</v>
      </c>
      <c r="D783" s="15">
        <f t="shared" si="10"/>
        <v>4962.6000000000004</v>
      </c>
      <c r="E783" s="15">
        <v>144</v>
      </c>
      <c r="F783" s="670"/>
      <c r="G783" s="12">
        <v>7</v>
      </c>
      <c r="H783" s="13" t="s">
        <v>254</v>
      </c>
      <c r="I783" s="14" t="s">
        <v>218</v>
      </c>
      <c r="J783" s="15">
        <v>120</v>
      </c>
      <c r="K783" s="15">
        <v>144</v>
      </c>
      <c r="L783" s="1378"/>
    </row>
    <row r="784" spans="1:12" s="257" customFormat="1" ht="18.75" hidden="1" customHeight="1" x14ac:dyDescent="0.3">
      <c r="A784" s="12">
        <v>8</v>
      </c>
      <c r="B784" s="13" t="s">
        <v>31</v>
      </c>
      <c r="C784" s="14" t="s">
        <v>5</v>
      </c>
      <c r="D784" s="15">
        <f t="shared" si="10"/>
        <v>7803.4000000000005</v>
      </c>
      <c r="E784" s="15">
        <v>88</v>
      </c>
      <c r="F784" s="670"/>
      <c r="G784" s="12">
        <v>8</v>
      </c>
      <c r="H784" s="13" t="s">
        <v>31</v>
      </c>
      <c r="I784" s="14" t="s">
        <v>5</v>
      </c>
      <c r="J784" s="15">
        <v>55</v>
      </c>
      <c r="K784" s="15">
        <v>88</v>
      </c>
      <c r="L784" s="1378"/>
    </row>
    <row r="785" spans="1:12" s="420" customFormat="1" ht="18.75" hidden="1" customHeight="1" x14ac:dyDescent="0.3">
      <c r="A785" s="1422"/>
      <c r="B785" s="467"/>
      <c r="C785" s="1422"/>
      <c r="D785" s="15">
        <f t="shared" si="10"/>
        <v>12633.599999999999</v>
      </c>
      <c r="E785" s="468"/>
      <c r="F785" s="672"/>
      <c r="G785" s="1422"/>
      <c r="H785" s="467"/>
      <c r="I785" s="1422"/>
      <c r="J785" s="468"/>
      <c r="K785" s="468"/>
      <c r="L785" s="1429"/>
    </row>
    <row r="786" spans="1:12" s="257" customFormat="1" ht="18.75" hidden="1" customHeight="1" x14ac:dyDescent="0.3">
      <c r="A786" s="12"/>
      <c r="B786" s="13"/>
      <c r="C786" s="14" t="s">
        <v>128</v>
      </c>
      <c r="D786" s="15">
        <f t="shared" si="10"/>
        <v>20116.2</v>
      </c>
      <c r="E786" s="15">
        <v>919.81</v>
      </c>
      <c r="F786" s="670"/>
      <c r="G786" s="12"/>
      <c r="H786" s="13"/>
      <c r="I786" s="14" t="s">
        <v>128</v>
      </c>
      <c r="J786" s="15">
        <v>1045</v>
      </c>
      <c r="K786" s="15">
        <v>919.81</v>
      </c>
      <c r="L786" s="1378"/>
    </row>
    <row r="787" spans="1:12" s="257" customFormat="1" ht="18.75" hidden="1" customHeight="1" x14ac:dyDescent="0.3">
      <c r="A787" s="12"/>
      <c r="B787" s="13"/>
      <c r="C787" s="14"/>
      <c r="D787" s="15">
        <f t="shared" si="10"/>
        <v>32296.6</v>
      </c>
      <c r="E787" s="15"/>
      <c r="F787" s="670"/>
      <c r="G787" s="12"/>
      <c r="H787" s="13"/>
      <c r="I787" s="14"/>
      <c r="J787" s="15"/>
      <c r="K787" s="15"/>
      <c r="L787" s="1378"/>
    </row>
    <row r="788" spans="1:12" s="257" customFormat="1" x14ac:dyDescent="0.3">
      <c r="A788" s="12"/>
      <c r="B788" s="13"/>
      <c r="C788" s="14"/>
      <c r="D788" s="15"/>
      <c r="E788" s="15"/>
      <c r="F788" s="1370">
        <f>F775-E775</f>
        <v>-81.62</v>
      </c>
      <c r="G788" s="12"/>
      <c r="H788" s="13"/>
      <c r="I788" s="14"/>
      <c r="J788" s="15"/>
      <c r="K788" s="15"/>
      <c r="L788" s="1378"/>
    </row>
    <row r="789" spans="1:12" s="257" customFormat="1" x14ac:dyDescent="0.3">
      <c r="A789" s="12"/>
      <c r="B789" s="13"/>
      <c r="C789" s="14"/>
      <c r="D789" s="15"/>
      <c r="E789" s="15"/>
      <c r="F789" s="670"/>
      <c r="G789" s="12"/>
      <c r="H789" s="13"/>
      <c r="I789" s="14"/>
      <c r="J789" s="15"/>
      <c r="K789" s="15"/>
      <c r="L789" s="1378"/>
    </row>
    <row r="790" spans="1:12" s="257" customFormat="1" x14ac:dyDescent="0.3">
      <c r="A790" s="469" t="s">
        <v>124</v>
      </c>
      <c r="B790" s="15" t="s">
        <v>259</v>
      </c>
      <c r="C790" s="14" t="s">
        <v>125</v>
      </c>
      <c r="D790" s="15" t="s">
        <v>126</v>
      </c>
      <c r="E790" s="15" t="s">
        <v>127</v>
      </c>
      <c r="F790" s="670"/>
      <c r="G790" s="469" t="s">
        <v>124</v>
      </c>
      <c r="H790" s="15" t="s">
        <v>247</v>
      </c>
      <c r="I790" s="14" t="s">
        <v>125</v>
      </c>
      <c r="J790" s="15" t="s">
        <v>126</v>
      </c>
      <c r="K790" s="15" t="s">
        <v>127</v>
      </c>
      <c r="L790" s="1378"/>
    </row>
    <row r="791" spans="1:12" s="389" customFormat="1" x14ac:dyDescent="0.3">
      <c r="A791" s="12">
        <v>1</v>
      </c>
      <c r="B791" s="13" t="s">
        <v>95</v>
      </c>
      <c r="C791" s="14" t="s">
        <v>9</v>
      </c>
      <c r="D791" s="15">
        <v>70</v>
      </c>
      <c r="E791" s="15">
        <v>105.25</v>
      </c>
      <c r="F791" s="607"/>
      <c r="G791" s="12">
        <v>1</v>
      </c>
      <c r="H791" s="13" t="s">
        <v>95</v>
      </c>
      <c r="I791" s="14" t="s">
        <v>9</v>
      </c>
      <c r="J791" s="15">
        <v>70</v>
      </c>
      <c r="K791" s="15">
        <v>105.25</v>
      </c>
      <c r="L791" s="1376"/>
    </row>
    <row r="792" spans="1:12" s="257" customFormat="1" ht="19.5" customHeight="1" x14ac:dyDescent="0.3">
      <c r="A792" s="12">
        <v>2</v>
      </c>
      <c r="B792" s="13" t="s">
        <v>94</v>
      </c>
      <c r="C792" s="14" t="s">
        <v>5</v>
      </c>
      <c r="D792" s="15">
        <v>60</v>
      </c>
      <c r="E792" s="15">
        <v>151.80000000000001</v>
      </c>
      <c r="F792" s="526"/>
      <c r="G792" s="12">
        <v>2</v>
      </c>
      <c r="H792" s="13" t="s">
        <v>94</v>
      </c>
      <c r="I792" s="14" t="s">
        <v>5</v>
      </c>
      <c r="J792" s="15">
        <v>60</v>
      </c>
      <c r="K792" s="15">
        <v>151.80000000000001</v>
      </c>
      <c r="L792" s="1378" t="s">
        <v>480</v>
      </c>
    </row>
    <row r="793" spans="1:12" s="420" customFormat="1" x14ac:dyDescent="0.3">
      <c r="A793" s="12">
        <v>3</v>
      </c>
      <c r="B793" s="13" t="s">
        <v>43</v>
      </c>
      <c r="C793" s="14" t="s">
        <v>17</v>
      </c>
      <c r="D793" s="15">
        <v>41</v>
      </c>
      <c r="E793" s="15">
        <v>242.70999999999998</v>
      </c>
      <c r="F793" s="607"/>
      <c r="G793" s="12">
        <v>3</v>
      </c>
      <c r="H793" s="13" t="s">
        <v>43</v>
      </c>
      <c r="I793" s="14" t="s">
        <v>44</v>
      </c>
      <c r="J793" s="15">
        <v>50</v>
      </c>
      <c r="K793" s="15">
        <v>298.71999999999997</v>
      </c>
      <c r="L793" s="1429">
        <v>45551</v>
      </c>
    </row>
    <row r="794" spans="1:12" s="257" customFormat="1" ht="19.5" customHeight="1" x14ac:dyDescent="0.3">
      <c r="A794" s="12">
        <v>4</v>
      </c>
      <c r="B794" s="13" t="s">
        <v>346</v>
      </c>
      <c r="C794" s="14" t="s">
        <v>14</v>
      </c>
      <c r="D794" s="15">
        <v>32</v>
      </c>
      <c r="E794" s="15">
        <v>6</v>
      </c>
      <c r="F794" s="1430">
        <f>0.031*800</f>
        <v>24.8</v>
      </c>
      <c r="G794" s="12">
        <v>4</v>
      </c>
      <c r="H794" s="13" t="s">
        <v>346</v>
      </c>
      <c r="I794" s="14" t="s">
        <v>14</v>
      </c>
      <c r="J794" s="15">
        <v>32</v>
      </c>
      <c r="K794" s="15">
        <v>6</v>
      </c>
      <c r="L794" s="791"/>
    </row>
    <row r="795" spans="1:12" s="257" customFormat="1" ht="19.5" customHeight="1" x14ac:dyDescent="0.3">
      <c r="A795" s="12">
        <v>5</v>
      </c>
      <c r="B795" s="13" t="s">
        <v>113</v>
      </c>
      <c r="C795" s="14" t="s">
        <v>2</v>
      </c>
      <c r="D795" s="15">
        <v>15</v>
      </c>
      <c r="E795" s="15">
        <v>94.2</v>
      </c>
      <c r="F795" s="670"/>
      <c r="G795" s="12">
        <v>5</v>
      </c>
      <c r="H795" s="13" t="s">
        <v>113</v>
      </c>
      <c r="I795" s="14" t="s">
        <v>2</v>
      </c>
      <c r="J795" s="15">
        <v>15</v>
      </c>
      <c r="K795" s="15">
        <v>94.2</v>
      </c>
      <c r="L795" s="1378"/>
    </row>
    <row r="796" spans="1:12" s="420" customFormat="1" x14ac:dyDescent="0.3">
      <c r="A796" s="12">
        <v>6</v>
      </c>
      <c r="B796" s="13" t="s">
        <v>107</v>
      </c>
      <c r="C796" s="14" t="s">
        <v>14</v>
      </c>
      <c r="D796" s="15">
        <v>3.4</v>
      </c>
      <c r="E796" s="15">
        <v>93.2</v>
      </c>
      <c r="F796" s="607"/>
      <c r="G796" s="12">
        <v>6</v>
      </c>
      <c r="H796" s="13" t="s">
        <v>107</v>
      </c>
      <c r="I796" s="14" t="s">
        <v>14</v>
      </c>
      <c r="J796" s="15">
        <v>3.4</v>
      </c>
      <c r="K796" s="15">
        <v>93.2</v>
      </c>
      <c r="L796" s="1376"/>
    </row>
    <row r="797" spans="1:12" s="257" customFormat="1" ht="19.5" customHeight="1" x14ac:dyDescent="0.3">
      <c r="A797" s="12">
        <v>7</v>
      </c>
      <c r="B797" s="13" t="s">
        <v>108</v>
      </c>
      <c r="C797" s="14" t="s">
        <v>65</v>
      </c>
      <c r="D797" s="15">
        <v>1.2</v>
      </c>
      <c r="E797" s="15">
        <v>21.5</v>
      </c>
      <c r="F797" s="670"/>
      <c r="G797" s="12">
        <v>7</v>
      </c>
      <c r="H797" s="13" t="s">
        <v>108</v>
      </c>
      <c r="I797" s="14" t="s">
        <v>65</v>
      </c>
      <c r="J797" s="15">
        <v>1.2</v>
      </c>
      <c r="K797" s="15">
        <v>21.5</v>
      </c>
      <c r="L797" s="1378"/>
    </row>
    <row r="798" spans="1:12" s="257" customFormat="1" x14ac:dyDescent="0.3">
      <c r="A798" s="1422"/>
      <c r="B798" s="13"/>
      <c r="C798" s="14"/>
      <c r="D798" s="15"/>
      <c r="E798" s="15"/>
      <c r="F798" s="670"/>
      <c r="G798" s="1422"/>
      <c r="H798" s="13"/>
      <c r="I798" s="14"/>
      <c r="J798" s="15"/>
      <c r="K798" s="15"/>
      <c r="L798" s="1378"/>
    </row>
    <row r="799" spans="1:12" s="420" customFormat="1" x14ac:dyDescent="0.3">
      <c r="A799" s="12"/>
      <c r="B799" s="13"/>
      <c r="C799" s="14"/>
      <c r="D799" s="15"/>
      <c r="E799" s="15"/>
      <c r="F799" s="672"/>
      <c r="G799" s="12"/>
      <c r="H799" s="13"/>
      <c r="I799" s="14"/>
      <c r="J799" s="15"/>
      <c r="K799" s="15"/>
      <c r="L799" s="1429"/>
    </row>
    <row r="800" spans="1:12" s="257" customFormat="1" x14ac:dyDescent="0.3">
      <c r="A800" s="1422"/>
      <c r="B800" s="13"/>
      <c r="C800" s="14" t="s">
        <v>128</v>
      </c>
      <c r="D800" s="15">
        <f>SUM(D791:D799)</f>
        <v>222.6</v>
      </c>
      <c r="E800" s="15">
        <f>SUM(E791:E799)</f>
        <v>714.66000000000008</v>
      </c>
      <c r="F800" s="673">
        <v>822.5</v>
      </c>
      <c r="G800" s="1422"/>
      <c r="H800" s="13"/>
      <c r="I800" s="14" t="s">
        <v>128</v>
      </c>
      <c r="J800" s="15">
        <f>SUM(J791:J799)</f>
        <v>231.6</v>
      </c>
      <c r="K800" s="15">
        <f>SUM(K791:K799)</f>
        <v>770.67000000000007</v>
      </c>
      <c r="L800" s="1378"/>
    </row>
    <row r="801" spans="1:12" s="257" customFormat="1" x14ac:dyDescent="0.3">
      <c r="A801" s="12"/>
      <c r="B801" s="13"/>
      <c r="C801" s="14"/>
      <c r="D801" s="15"/>
      <c r="E801" s="15"/>
      <c r="F801" s="1370">
        <f>F800-E800</f>
        <v>107.83999999999992</v>
      </c>
      <c r="G801" s="12"/>
      <c r="H801" s="13"/>
      <c r="I801" s="14"/>
      <c r="J801" s="15"/>
      <c r="K801" s="15"/>
      <c r="L801" s="1378"/>
    </row>
    <row r="802" spans="1:12" s="257" customFormat="1" x14ac:dyDescent="0.3">
      <c r="A802" s="12"/>
      <c r="B802" s="13"/>
      <c r="C802" s="14"/>
      <c r="D802" s="15"/>
      <c r="E802" s="15"/>
      <c r="F802" s="670"/>
      <c r="G802" s="12"/>
      <c r="H802" s="13"/>
      <c r="I802" s="14"/>
      <c r="J802" s="15"/>
      <c r="K802" s="15"/>
      <c r="L802" s="1378"/>
    </row>
    <row r="803" spans="1:12" s="257" customFormat="1" x14ac:dyDescent="0.3">
      <c r="A803" s="1422"/>
      <c r="B803" s="13"/>
      <c r="C803" s="14" t="s">
        <v>136</v>
      </c>
      <c r="D803" s="15">
        <f>+D800+D775</f>
        <v>445</v>
      </c>
      <c r="E803" s="15">
        <f>+E800+E775</f>
        <v>1383.7800000000002</v>
      </c>
      <c r="F803" s="674"/>
      <c r="G803" s="15"/>
      <c r="H803" s="15"/>
      <c r="I803" s="15" t="s">
        <v>136</v>
      </c>
      <c r="J803" s="15">
        <f>+J800+J775</f>
        <v>474</v>
      </c>
      <c r="K803" s="15">
        <f>+K800+K775</f>
        <v>1637.4700000000003</v>
      </c>
      <c r="L803" s="1378"/>
    </row>
    <row r="804" spans="1:12" s="257" customFormat="1" x14ac:dyDescent="0.3">
      <c r="A804" s="1431"/>
      <c r="B804" s="259"/>
      <c r="C804" s="472"/>
      <c r="D804" s="473"/>
      <c r="E804" s="473"/>
      <c r="F804" s="674"/>
      <c r="G804" s="1432"/>
      <c r="H804" s="473"/>
      <c r="I804" s="473"/>
      <c r="J804" s="473"/>
      <c r="K804" s="473"/>
      <c r="L804" s="1378"/>
    </row>
    <row r="805" spans="1:12" s="257" customFormat="1" x14ac:dyDescent="0.3">
      <c r="A805" s="1431"/>
      <c r="B805" s="471"/>
      <c r="C805" s="471"/>
      <c r="D805" s="471"/>
      <c r="E805" s="675"/>
      <c r="F805" s="675"/>
      <c r="G805" s="1433"/>
      <c r="H805" s="675"/>
      <c r="I805" s="473"/>
      <c r="J805" s="473"/>
      <c r="K805" s="473"/>
      <c r="L805" s="1378"/>
    </row>
    <row r="806" spans="1:12" s="257" customFormat="1" x14ac:dyDescent="0.3">
      <c r="A806" s="1431"/>
      <c r="B806" s="259"/>
      <c r="C806" s="472"/>
      <c r="D806" s="473"/>
      <c r="E806" s="473"/>
      <c r="F806" s="674"/>
      <c r="G806" s="1433"/>
      <c r="H806" s="473"/>
      <c r="I806" s="473"/>
      <c r="J806" s="473"/>
      <c r="K806" s="473"/>
      <c r="L806" s="1378"/>
    </row>
    <row r="807" spans="1:12" s="257" customFormat="1" ht="18.75" customHeight="1" x14ac:dyDescent="0.3">
      <c r="A807" s="1428"/>
      <c r="B807" s="260" t="s">
        <v>130</v>
      </c>
      <c r="D807" s="261" t="s">
        <v>131</v>
      </c>
      <c r="E807" s="32"/>
      <c r="F807" s="645"/>
      <c r="G807" s="1428"/>
      <c r="H807" s="260" t="s">
        <v>130</v>
      </c>
      <c r="J807" s="261" t="s">
        <v>131</v>
      </c>
      <c r="K807" s="32"/>
      <c r="L807" s="1378"/>
    </row>
    <row r="808" spans="1:12" s="257" customFormat="1" ht="51.75" customHeight="1" x14ac:dyDescent="0.3">
      <c r="A808" s="1428"/>
      <c r="B808" s="262" t="s">
        <v>132</v>
      </c>
      <c r="D808" s="262" t="s">
        <v>140</v>
      </c>
      <c r="E808" s="263"/>
      <c r="F808" s="645"/>
      <c r="G808" s="1428"/>
      <c r="H808" s="262" t="s">
        <v>139</v>
      </c>
      <c r="J808" s="262" t="s">
        <v>140</v>
      </c>
      <c r="K808" s="263"/>
      <c r="L808" s="1378"/>
    </row>
    <row r="809" spans="1:12" s="257" customFormat="1" ht="23.25" customHeight="1" x14ac:dyDescent="0.3">
      <c r="A809" s="1428"/>
      <c r="B809" s="262"/>
      <c r="D809" s="262"/>
      <c r="E809" s="263"/>
      <c r="F809" s="645"/>
      <c r="G809" s="1428"/>
      <c r="H809" s="262"/>
      <c r="J809" s="262"/>
      <c r="K809" s="263"/>
      <c r="L809" s="1378"/>
    </row>
    <row r="810" spans="1:12" s="257" customFormat="1" ht="18.75" customHeight="1" x14ac:dyDescent="0.3">
      <c r="A810" s="1426"/>
      <c r="B810" s="98"/>
      <c r="C810" s="98"/>
      <c r="D810" s="98"/>
      <c r="E810" s="98"/>
      <c r="F810" s="1427"/>
      <c r="G810" s="1426"/>
      <c r="H810" s="98"/>
      <c r="I810" s="98"/>
      <c r="J810" s="98"/>
      <c r="K810" s="98"/>
      <c r="L810" s="1378"/>
    </row>
    <row r="811" spans="1:12" x14ac:dyDescent="0.3">
      <c r="A811" s="1428"/>
      <c r="G811" s="1428"/>
    </row>
    <row r="812" spans="1:12" s="257" customFormat="1" ht="18.75" customHeight="1" x14ac:dyDescent="0.3">
      <c r="A812" s="1428"/>
      <c r="B812" s="476" t="s">
        <v>115</v>
      </c>
      <c r="C812" s="32"/>
      <c r="D812" s="32"/>
      <c r="E812" s="32"/>
      <c r="F812" s="670"/>
      <c r="G812" s="1428"/>
      <c r="H812" s="476" t="s">
        <v>115</v>
      </c>
      <c r="I812" s="32"/>
      <c r="J812" s="32"/>
      <c r="K812" s="32"/>
      <c r="L812" s="1378"/>
    </row>
    <row r="813" spans="1:12" s="257" customFormat="1" ht="18.75" customHeight="1" x14ac:dyDescent="0.3">
      <c r="A813" s="1428"/>
      <c r="B813" s="476" t="s">
        <v>137</v>
      </c>
      <c r="C813" s="32"/>
      <c r="D813" s="32"/>
      <c r="E813" s="32"/>
      <c r="F813" s="645"/>
      <c r="G813" s="1428"/>
      <c r="H813" s="476" t="s">
        <v>138</v>
      </c>
      <c r="I813" s="32"/>
      <c r="J813" s="32"/>
      <c r="K813" s="32"/>
      <c r="L813" s="1378"/>
    </row>
    <row r="814" spans="1:12" s="257" customFormat="1" ht="18.75" customHeight="1" x14ac:dyDescent="0.3">
      <c r="A814" s="1428"/>
      <c r="B814" s="32"/>
      <c r="C814" s="32"/>
      <c r="D814" s="32"/>
      <c r="E814" s="32"/>
      <c r="F814" s="645"/>
      <c r="G814" s="1428"/>
      <c r="H814" s="32"/>
      <c r="I814" s="32"/>
      <c r="J814" s="32"/>
      <c r="K814" s="32"/>
      <c r="L814" s="1378"/>
    </row>
    <row r="815" spans="1:12" s="257" customFormat="1" ht="18.75" customHeight="1" x14ac:dyDescent="0.3">
      <c r="A815" s="1428"/>
      <c r="B815" s="32"/>
      <c r="C815" s="32"/>
      <c r="E815" s="604" t="s">
        <v>116</v>
      </c>
      <c r="F815" s="645"/>
      <c r="G815" s="1428"/>
      <c r="H815" s="32"/>
      <c r="I815" s="32"/>
      <c r="K815" s="604" t="s">
        <v>116</v>
      </c>
      <c r="L815" s="1378"/>
    </row>
    <row r="816" spans="1:12" s="257" customFormat="1" ht="18.75" customHeight="1" x14ac:dyDescent="0.3">
      <c r="A816" s="1428"/>
      <c r="B816" s="32"/>
      <c r="C816" s="32"/>
      <c r="E816" s="604" t="s">
        <v>134</v>
      </c>
      <c r="F816" s="645"/>
      <c r="G816" s="1428"/>
      <c r="H816" s="32"/>
      <c r="I816" s="32"/>
      <c r="K816" s="604" t="s">
        <v>134</v>
      </c>
      <c r="L816" s="1378"/>
    </row>
    <row r="817" spans="1:12" s="257" customFormat="1" ht="18.75" customHeight="1" x14ac:dyDescent="0.3">
      <c r="A817" s="1428"/>
      <c r="B817" s="32"/>
      <c r="C817" s="32"/>
      <c r="E817" s="604" t="s">
        <v>117</v>
      </c>
      <c r="F817" s="645"/>
      <c r="G817" s="1428"/>
      <c r="H817" s="32"/>
      <c r="I817" s="32"/>
      <c r="K817" s="604" t="s">
        <v>117</v>
      </c>
      <c r="L817" s="1378"/>
    </row>
    <row r="818" spans="1:12" s="257" customFormat="1" ht="18.75" customHeight="1" x14ac:dyDescent="0.3">
      <c r="A818" s="1428"/>
      <c r="B818" s="32"/>
      <c r="C818" s="32"/>
      <c r="E818" s="604" t="s">
        <v>417</v>
      </c>
      <c r="F818" s="645"/>
      <c r="G818" s="1428"/>
      <c r="H818" s="32"/>
      <c r="I818" s="32"/>
      <c r="K818" s="604" t="s">
        <v>417</v>
      </c>
      <c r="L818" s="1378"/>
    </row>
    <row r="819" spans="1:12" s="257" customFormat="1" ht="18.75" customHeight="1" x14ac:dyDescent="0.3">
      <c r="A819" s="1428"/>
      <c r="B819" s="32"/>
      <c r="C819" s="32"/>
      <c r="D819" s="32"/>
      <c r="E819" s="32"/>
      <c r="F819" s="670"/>
      <c r="G819" s="1428"/>
      <c r="H819" s="32"/>
      <c r="I819" s="32"/>
      <c r="J819" s="32"/>
      <c r="K819" s="32"/>
      <c r="L819" s="1378"/>
    </row>
    <row r="820" spans="1:12" s="257" customFormat="1" ht="18.75" customHeight="1" x14ac:dyDescent="0.3">
      <c r="A820" s="1428"/>
      <c r="B820" s="32"/>
      <c r="C820" s="32"/>
      <c r="D820" s="32"/>
      <c r="E820" s="32"/>
      <c r="F820" s="670"/>
      <c r="G820" s="1428"/>
      <c r="H820" s="32"/>
      <c r="I820" s="32"/>
      <c r="J820" s="32"/>
      <c r="K820" s="32"/>
      <c r="L820" s="1378"/>
    </row>
    <row r="821" spans="1:12" s="257" customFormat="1" ht="18.75" customHeight="1" x14ac:dyDescent="0.3">
      <c r="A821" s="1428"/>
      <c r="B821" s="32"/>
      <c r="C821" s="32"/>
      <c r="D821" s="32"/>
      <c r="E821" s="32"/>
      <c r="F821" s="670"/>
      <c r="G821" s="1428"/>
      <c r="H821" s="32"/>
      <c r="I821" s="32"/>
      <c r="J821" s="32"/>
      <c r="K821" s="32"/>
      <c r="L821" s="1378"/>
    </row>
    <row r="822" spans="1:12" s="257" customFormat="1" ht="18.75" customHeight="1" x14ac:dyDescent="0.3">
      <c r="A822" s="1428"/>
      <c r="B822" s="1605" t="s">
        <v>119</v>
      </c>
      <c r="C822" s="1605"/>
      <c r="D822" s="1605"/>
      <c r="E822" s="481"/>
      <c r="F822" s="645"/>
      <c r="G822" s="1428"/>
      <c r="H822" s="1605" t="s">
        <v>119</v>
      </c>
      <c r="I822" s="1605"/>
      <c r="J822" s="1605"/>
      <c r="K822" s="481"/>
      <c r="L822" s="1378"/>
    </row>
    <row r="823" spans="1:12" s="257" customFormat="1" ht="18.75" customHeight="1" x14ac:dyDescent="0.3">
      <c r="A823" s="1428"/>
      <c r="B823" s="1606"/>
      <c r="C823" s="1606"/>
      <c r="D823" s="1606"/>
      <c r="E823" s="482"/>
      <c r="F823" s="645"/>
      <c r="G823" s="1428"/>
      <c r="H823" s="1606">
        <f>B823</f>
        <v>0</v>
      </c>
      <c r="I823" s="1606"/>
      <c r="J823" s="1606"/>
      <c r="K823" s="482"/>
      <c r="L823" s="1378"/>
    </row>
    <row r="824" spans="1:12" s="257" customFormat="1" ht="18.75" customHeight="1" x14ac:dyDescent="0.3">
      <c r="A824" s="1428"/>
      <c r="B824" s="32"/>
      <c r="C824" s="32"/>
      <c r="D824" s="32"/>
      <c r="E824" s="482"/>
      <c r="F824" s="645"/>
      <c r="G824" s="1428"/>
      <c r="H824" s="32"/>
      <c r="I824" s="32"/>
      <c r="J824" s="32"/>
      <c r="K824" s="482"/>
      <c r="L824" s="1378"/>
    </row>
    <row r="825" spans="1:12" s="257" customFormat="1" ht="18.75" customHeight="1" x14ac:dyDescent="0.3">
      <c r="A825" s="1428"/>
      <c r="B825" s="1421"/>
      <c r="C825" s="32"/>
      <c r="D825" s="32"/>
      <c r="E825" s="482"/>
      <c r="F825" s="645"/>
      <c r="G825" s="1428"/>
      <c r="H825" s="1421"/>
      <c r="I825" s="32"/>
      <c r="J825" s="32"/>
      <c r="K825" s="482"/>
      <c r="L825" s="1378"/>
    </row>
    <row r="826" spans="1:12" s="257" customFormat="1" ht="18.75" customHeight="1" x14ac:dyDescent="0.3">
      <c r="A826" s="469" t="s">
        <v>120</v>
      </c>
      <c r="B826" s="475" t="s">
        <v>121</v>
      </c>
      <c r="C826" s="1604" t="s">
        <v>122</v>
      </c>
      <c r="D826" s="1604"/>
      <c r="E826" s="1604"/>
      <c r="F826" s="645"/>
      <c r="G826" s="469" t="s">
        <v>120</v>
      </c>
      <c r="H826" s="475" t="s">
        <v>121</v>
      </c>
      <c r="I826" s="1604" t="s">
        <v>123</v>
      </c>
      <c r="J826" s="1604"/>
      <c r="K826" s="1604"/>
      <c r="L826" s="1378"/>
    </row>
    <row r="827" spans="1:12" s="257" customFormat="1" ht="18.75" customHeight="1" x14ac:dyDescent="0.3">
      <c r="A827" s="469" t="s">
        <v>124</v>
      </c>
      <c r="B827" s="469" t="s">
        <v>265</v>
      </c>
      <c r="C827" s="475" t="s">
        <v>125</v>
      </c>
      <c r="D827" s="1422" t="s">
        <v>126</v>
      </c>
      <c r="E827" s="1422" t="s">
        <v>127</v>
      </c>
      <c r="F827" s="645"/>
      <c r="G827" s="469" t="s">
        <v>124</v>
      </c>
      <c r="H827" s="469" t="s">
        <v>265</v>
      </c>
      <c r="I827" s="475" t="s">
        <v>125</v>
      </c>
      <c r="J827" s="1422" t="s">
        <v>126</v>
      </c>
      <c r="K827" s="1422" t="s">
        <v>127</v>
      </c>
      <c r="L827" s="1378"/>
    </row>
    <row r="828" spans="1:12" s="420" customFormat="1" ht="18.75" customHeight="1" x14ac:dyDescent="0.3">
      <c r="A828" s="1422">
        <v>1</v>
      </c>
      <c r="B828" s="13" t="s">
        <v>241</v>
      </c>
      <c r="C828" s="14" t="s">
        <v>230</v>
      </c>
      <c r="D828" s="15">
        <v>130</v>
      </c>
      <c r="E828" s="15">
        <v>262.82</v>
      </c>
      <c r="F828" s="645"/>
      <c r="G828" s="1422">
        <v>1</v>
      </c>
      <c r="H828" s="13" t="s">
        <v>241</v>
      </c>
      <c r="I828" s="14" t="s">
        <v>264</v>
      </c>
      <c r="J828" s="15">
        <v>160</v>
      </c>
      <c r="K828" s="15">
        <v>282.82</v>
      </c>
      <c r="L828" s="1376"/>
    </row>
    <row r="829" spans="1:12" s="420" customFormat="1" x14ac:dyDescent="0.3">
      <c r="A829" s="12">
        <v>2</v>
      </c>
      <c r="B829" s="13" t="s">
        <v>39</v>
      </c>
      <c r="C829" s="14" t="s">
        <v>2</v>
      </c>
      <c r="D829" s="15">
        <v>35</v>
      </c>
      <c r="E829" s="15">
        <v>173.2</v>
      </c>
      <c r="F829" s="645"/>
      <c r="G829" s="12">
        <v>2</v>
      </c>
      <c r="H829" s="13" t="s">
        <v>39</v>
      </c>
      <c r="I829" s="14" t="s">
        <v>2</v>
      </c>
      <c r="J829" s="15">
        <v>35</v>
      </c>
      <c r="K829" s="15">
        <v>173.2</v>
      </c>
      <c r="L829" s="1376"/>
    </row>
    <row r="830" spans="1:12" s="420" customFormat="1" x14ac:dyDescent="0.3">
      <c r="A830" s="12">
        <v>3</v>
      </c>
      <c r="B830" s="13" t="s">
        <v>483</v>
      </c>
      <c r="C830" s="14" t="s">
        <v>5</v>
      </c>
      <c r="D830" s="15">
        <v>30</v>
      </c>
      <c r="E830" s="15">
        <v>117.75</v>
      </c>
      <c r="F830" s="645"/>
      <c r="G830" s="12">
        <v>3</v>
      </c>
      <c r="H830" s="13" t="s">
        <v>483</v>
      </c>
      <c r="I830" s="14" t="s">
        <v>5</v>
      </c>
      <c r="J830" s="15">
        <v>30</v>
      </c>
      <c r="K830" s="15">
        <v>117.75</v>
      </c>
      <c r="L830" s="1376"/>
    </row>
    <row r="831" spans="1:12" s="257" customFormat="1" x14ac:dyDescent="0.3">
      <c r="A831" s="1422"/>
      <c r="B831" s="13"/>
      <c r="C831" s="14"/>
      <c r="D831" s="15"/>
      <c r="E831" s="15"/>
      <c r="F831" s="607"/>
      <c r="G831" s="1422"/>
      <c r="H831" s="13"/>
      <c r="I831" s="14"/>
      <c r="J831" s="15"/>
      <c r="K831" s="15"/>
      <c r="L831" s="1378"/>
    </row>
    <row r="832" spans="1:12" s="257" customFormat="1" x14ac:dyDescent="0.3">
      <c r="A832" s="12"/>
      <c r="B832" s="13"/>
      <c r="C832" s="14"/>
      <c r="D832" s="15"/>
      <c r="E832" s="15"/>
      <c r="F832" s="645"/>
      <c r="G832" s="12"/>
      <c r="H832" s="13"/>
      <c r="I832" s="14"/>
      <c r="J832" s="15"/>
      <c r="K832" s="15"/>
      <c r="L832" s="1378"/>
    </row>
    <row r="833" spans="1:12" s="389" customFormat="1" ht="18.75" customHeight="1" x14ac:dyDescent="0.3">
      <c r="A833" s="12"/>
      <c r="B833" s="13"/>
      <c r="C833" s="14"/>
      <c r="D833" s="15"/>
      <c r="E833" s="15"/>
      <c r="F833" s="607"/>
      <c r="G833" s="12"/>
      <c r="H833" s="13"/>
      <c r="I833" s="14"/>
      <c r="J833" s="15"/>
      <c r="K833" s="15"/>
      <c r="L833" s="1376"/>
    </row>
    <row r="834" spans="1:12" s="257" customFormat="1" ht="19.5" customHeight="1" x14ac:dyDescent="0.3">
      <c r="A834" s="1422"/>
      <c r="B834" s="13"/>
      <c r="C834" s="14"/>
      <c r="D834" s="15"/>
      <c r="E834" s="15"/>
      <c r="F834" s="607"/>
      <c r="G834" s="1422"/>
      <c r="H834" s="13"/>
      <c r="I834" s="14"/>
      <c r="J834" s="15"/>
      <c r="K834" s="15"/>
      <c r="L834" s="1378"/>
    </row>
    <row r="835" spans="1:12" s="257" customFormat="1" x14ac:dyDescent="0.3">
      <c r="A835" s="12"/>
      <c r="B835" s="13"/>
      <c r="C835" s="14"/>
      <c r="D835" s="15"/>
      <c r="E835" s="15"/>
      <c r="F835" s="670"/>
      <c r="G835" s="12"/>
      <c r="H835" s="13"/>
      <c r="I835" s="14"/>
      <c r="J835" s="15"/>
      <c r="K835" s="15"/>
      <c r="L835" s="1378"/>
    </row>
    <row r="836" spans="1:12" s="257" customFormat="1" x14ac:dyDescent="0.3">
      <c r="A836" s="12"/>
      <c r="B836" s="13"/>
      <c r="C836" s="14" t="s">
        <v>128</v>
      </c>
      <c r="D836" s="15">
        <f>SUM(D828:D834)</f>
        <v>195</v>
      </c>
      <c r="E836" s="15">
        <f>SUM(E828:E834)</f>
        <v>553.77</v>
      </c>
      <c r="F836" s="673">
        <v>587.5</v>
      </c>
      <c r="G836" s="12"/>
      <c r="H836" s="13"/>
      <c r="I836" s="14" t="s">
        <v>128</v>
      </c>
      <c r="J836" s="15">
        <f>SUM(J828:J834)</f>
        <v>225</v>
      </c>
      <c r="K836" s="15">
        <f>SUM(K828:K834)</f>
        <v>573.77</v>
      </c>
      <c r="L836" s="1378"/>
    </row>
    <row r="837" spans="1:12" s="257" customFormat="1" ht="18.75" hidden="1" customHeight="1" x14ac:dyDescent="0.3">
      <c r="A837" s="12"/>
      <c r="B837" s="13"/>
      <c r="C837" s="14"/>
      <c r="D837" s="15">
        <f>SUM(D829:D835)</f>
        <v>65</v>
      </c>
      <c r="E837" s="15"/>
      <c r="F837" s="670"/>
      <c r="G837" s="12"/>
      <c r="H837" s="13"/>
      <c r="I837" s="14"/>
      <c r="J837" s="15"/>
      <c r="K837" s="15"/>
      <c r="L837" s="1378"/>
    </row>
    <row r="838" spans="1:12" s="257" customFormat="1" ht="18.75" hidden="1" customHeight="1" x14ac:dyDescent="0.3">
      <c r="A838" s="12">
        <v>1</v>
      </c>
      <c r="B838" s="13" t="s">
        <v>1</v>
      </c>
      <c r="C838" s="14" t="s">
        <v>5</v>
      </c>
      <c r="D838" s="15">
        <f>SUM(D831:D836)</f>
        <v>195</v>
      </c>
      <c r="E838" s="15">
        <v>86</v>
      </c>
      <c r="F838" s="670"/>
      <c r="G838" s="12">
        <v>1</v>
      </c>
      <c r="H838" s="13" t="s">
        <v>1</v>
      </c>
      <c r="I838" s="14" t="s">
        <v>5</v>
      </c>
      <c r="J838" s="15">
        <v>200</v>
      </c>
      <c r="K838" s="15">
        <v>86</v>
      </c>
      <c r="L838" s="1378"/>
    </row>
    <row r="839" spans="1:12" s="257" customFormat="1" ht="18.75" hidden="1" customHeight="1" x14ac:dyDescent="0.3">
      <c r="A839" s="12">
        <v>2</v>
      </c>
      <c r="B839" s="13" t="s">
        <v>238</v>
      </c>
      <c r="C839" s="14" t="s">
        <v>251</v>
      </c>
      <c r="D839" s="15">
        <f t="shared" ref="D839:D848" si="11">SUM(D831:D837)</f>
        <v>260</v>
      </c>
      <c r="E839" s="15">
        <v>114</v>
      </c>
      <c r="F839" s="670"/>
      <c r="G839" s="12">
        <v>2</v>
      </c>
      <c r="H839" s="13" t="s">
        <v>238</v>
      </c>
      <c r="I839" s="14" t="s">
        <v>251</v>
      </c>
      <c r="J839" s="15">
        <v>225</v>
      </c>
      <c r="K839" s="15">
        <v>114</v>
      </c>
      <c r="L839" s="1378"/>
    </row>
    <row r="840" spans="1:12" s="257" customFormat="1" ht="18.75" hidden="1" customHeight="1" x14ac:dyDescent="0.3">
      <c r="A840" s="12">
        <v>3</v>
      </c>
      <c r="B840" s="13" t="s">
        <v>93</v>
      </c>
      <c r="C840" s="14" t="s">
        <v>5</v>
      </c>
      <c r="D840" s="15">
        <f t="shared" si="11"/>
        <v>455</v>
      </c>
      <c r="E840" s="15">
        <v>94.25</v>
      </c>
      <c r="F840" s="670"/>
      <c r="G840" s="12">
        <v>3</v>
      </c>
      <c r="H840" s="13" t="s">
        <v>93</v>
      </c>
      <c r="I840" s="14" t="s">
        <v>5</v>
      </c>
      <c r="J840" s="15">
        <v>135</v>
      </c>
      <c r="K840" s="15">
        <v>94.25</v>
      </c>
      <c r="L840" s="1378"/>
    </row>
    <row r="841" spans="1:12" s="257" customFormat="1" ht="18.75" hidden="1" customHeight="1" x14ac:dyDescent="0.3">
      <c r="A841" s="12">
        <v>4</v>
      </c>
      <c r="B841" s="13" t="s">
        <v>253</v>
      </c>
      <c r="C841" s="14" t="s">
        <v>218</v>
      </c>
      <c r="D841" s="15">
        <f t="shared" si="11"/>
        <v>715</v>
      </c>
      <c r="E841" s="15">
        <v>146.4</v>
      </c>
      <c r="F841" s="670"/>
      <c r="G841" s="12">
        <v>4</v>
      </c>
      <c r="H841" s="13" t="s">
        <v>253</v>
      </c>
      <c r="I841" s="14" t="s">
        <v>218</v>
      </c>
      <c r="J841" s="15">
        <v>125</v>
      </c>
      <c r="K841" s="15">
        <v>146.4</v>
      </c>
      <c r="L841" s="1378"/>
    </row>
    <row r="842" spans="1:12" s="257" customFormat="1" ht="18.75" hidden="1" customHeight="1" x14ac:dyDescent="0.3">
      <c r="A842" s="12">
        <v>5</v>
      </c>
      <c r="B842" s="13" t="s">
        <v>255</v>
      </c>
      <c r="C842" s="14" t="s">
        <v>218</v>
      </c>
      <c r="D842" s="15">
        <f t="shared" si="11"/>
        <v>1170</v>
      </c>
      <c r="E842" s="15">
        <v>105.16</v>
      </c>
      <c r="F842" s="670"/>
      <c r="G842" s="12">
        <v>5</v>
      </c>
      <c r="H842" s="13" t="s">
        <v>255</v>
      </c>
      <c r="I842" s="14" t="s">
        <v>218</v>
      </c>
      <c r="J842" s="15">
        <v>80</v>
      </c>
      <c r="K842" s="15">
        <v>105.16</v>
      </c>
      <c r="L842" s="1378"/>
    </row>
    <row r="843" spans="1:12" s="257" customFormat="1" ht="18.75" hidden="1" customHeight="1" x14ac:dyDescent="0.3">
      <c r="A843" s="12">
        <v>6</v>
      </c>
      <c r="B843" s="13" t="s">
        <v>252</v>
      </c>
      <c r="C843" s="14" t="s">
        <v>251</v>
      </c>
      <c r="D843" s="15">
        <f t="shared" si="11"/>
        <v>1885</v>
      </c>
      <c r="E843" s="15">
        <v>142</v>
      </c>
      <c r="F843" s="670"/>
      <c r="G843" s="12">
        <v>6</v>
      </c>
      <c r="H843" s="13" t="s">
        <v>252</v>
      </c>
      <c r="I843" s="14" t="s">
        <v>251</v>
      </c>
      <c r="J843" s="15">
        <v>105</v>
      </c>
      <c r="K843" s="15">
        <v>142</v>
      </c>
      <c r="L843" s="1378"/>
    </row>
    <row r="844" spans="1:12" s="257" customFormat="1" ht="18.75" hidden="1" customHeight="1" x14ac:dyDescent="0.3">
      <c r="A844" s="12">
        <v>7</v>
      </c>
      <c r="B844" s="13" t="s">
        <v>254</v>
      </c>
      <c r="C844" s="14" t="s">
        <v>218</v>
      </c>
      <c r="D844" s="15">
        <f t="shared" si="11"/>
        <v>3055</v>
      </c>
      <c r="E844" s="15">
        <v>144</v>
      </c>
      <c r="F844" s="670"/>
      <c r="G844" s="12">
        <v>7</v>
      </c>
      <c r="H844" s="13" t="s">
        <v>254</v>
      </c>
      <c r="I844" s="14" t="s">
        <v>218</v>
      </c>
      <c r="J844" s="15">
        <v>120</v>
      </c>
      <c r="K844" s="15">
        <v>144</v>
      </c>
      <c r="L844" s="1378"/>
    </row>
    <row r="845" spans="1:12" s="257" customFormat="1" ht="18.75" hidden="1" customHeight="1" x14ac:dyDescent="0.3">
      <c r="A845" s="12">
        <v>8</v>
      </c>
      <c r="B845" s="13" t="s">
        <v>31</v>
      </c>
      <c r="C845" s="14" t="s">
        <v>5</v>
      </c>
      <c r="D845" s="15">
        <f t="shared" si="11"/>
        <v>4745</v>
      </c>
      <c r="E845" s="15">
        <v>88</v>
      </c>
      <c r="F845" s="670"/>
      <c r="G845" s="12">
        <v>8</v>
      </c>
      <c r="H845" s="13" t="s">
        <v>31</v>
      </c>
      <c r="I845" s="14" t="s">
        <v>5</v>
      </c>
      <c r="J845" s="15">
        <v>55</v>
      </c>
      <c r="K845" s="15">
        <v>88</v>
      </c>
      <c r="L845" s="1378"/>
    </row>
    <row r="846" spans="1:12" s="420" customFormat="1" ht="18.75" hidden="1" customHeight="1" x14ac:dyDescent="0.3">
      <c r="A846" s="1422"/>
      <c r="B846" s="467"/>
      <c r="C846" s="1422"/>
      <c r="D846" s="15">
        <f t="shared" si="11"/>
        <v>7735</v>
      </c>
      <c r="E846" s="468"/>
      <c r="F846" s="672"/>
      <c r="G846" s="1422"/>
      <c r="H846" s="467"/>
      <c r="I846" s="1422"/>
      <c r="J846" s="468"/>
      <c r="K846" s="468"/>
      <c r="L846" s="1429"/>
    </row>
    <row r="847" spans="1:12" s="257" customFormat="1" ht="18.75" hidden="1" customHeight="1" x14ac:dyDescent="0.3">
      <c r="A847" s="12"/>
      <c r="B847" s="13"/>
      <c r="C847" s="14" t="s">
        <v>128</v>
      </c>
      <c r="D847" s="15">
        <f t="shared" si="11"/>
        <v>12285</v>
      </c>
      <c r="E847" s="15">
        <v>919.81</v>
      </c>
      <c r="F847" s="670"/>
      <c r="G847" s="12"/>
      <c r="H847" s="13"/>
      <c r="I847" s="14" t="s">
        <v>128</v>
      </c>
      <c r="J847" s="15">
        <v>1045</v>
      </c>
      <c r="K847" s="15">
        <v>919.81</v>
      </c>
      <c r="L847" s="1378"/>
    </row>
    <row r="848" spans="1:12" s="257" customFormat="1" ht="18.75" hidden="1" customHeight="1" x14ac:dyDescent="0.3">
      <c r="A848" s="12"/>
      <c r="B848" s="13"/>
      <c r="C848" s="14"/>
      <c r="D848" s="15">
        <f t="shared" si="11"/>
        <v>19760</v>
      </c>
      <c r="E848" s="15"/>
      <c r="F848" s="670"/>
      <c r="G848" s="12"/>
      <c r="H848" s="13"/>
      <c r="I848" s="14"/>
      <c r="J848" s="15"/>
      <c r="K848" s="15"/>
      <c r="L848" s="1378"/>
    </row>
    <row r="849" spans="1:12" s="257" customFormat="1" x14ac:dyDescent="0.3">
      <c r="A849" s="12"/>
      <c r="B849" s="13"/>
      <c r="C849" s="14"/>
      <c r="D849" s="15"/>
      <c r="E849" s="15"/>
      <c r="F849" s="1370">
        <f>F836-E836</f>
        <v>33.730000000000018</v>
      </c>
      <c r="G849" s="12"/>
      <c r="H849" s="13"/>
      <c r="I849" s="14"/>
      <c r="J849" s="15"/>
      <c r="K849" s="15"/>
      <c r="L849" s="1378"/>
    </row>
    <row r="850" spans="1:12" s="257" customFormat="1" x14ac:dyDescent="0.3">
      <c r="A850" s="12"/>
      <c r="B850" s="13"/>
      <c r="C850" s="14"/>
      <c r="D850" s="15"/>
      <c r="E850" s="15"/>
      <c r="F850" s="670"/>
      <c r="G850" s="12"/>
      <c r="H850" s="13"/>
      <c r="I850" s="14"/>
      <c r="J850" s="15"/>
      <c r="K850" s="15"/>
      <c r="L850" s="1378"/>
    </row>
    <row r="851" spans="1:12" s="257" customFormat="1" x14ac:dyDescent="0.3">
      <c r="A851" s="469" t="s">
        <v>124</v>
      </c>
      <c r="B851" s="15" t="s">
        <v>259</v>
      </c>
      <c r="C851" s="14" t="s">
        <v>125</v>
      </c>
      <c r="D851" s="15" t="s">
        <v>126</v>
      </c>
      <c r="E851" s="15" t="s">
        <v>127</v>
      </c>
      <c r="F851" s="670"/>
      <c r="G851" s="469" t="s">
        <v>124</v>
      </c>
      <c r="H851" s="15" t="s">
        <v>247</v>
      </c>
      <c r="I851" s="14" t="s">
        <v>125</v>
      </c>
      <c r="J851" s="15" t="s">
        <v>126</v>
      </c>
      <c r="K851" s="15" t="s">
        <v>127</v>
      </c>
      <c r="L851" s="1378"/>
    </row>
    <row r="852" spans="1:12" s="389" customFormat="1" x14ac:dyDescent="0.3">
      <c r="A852" s="12">
        <v>1</v>
      </c>
      <c r="B852" s="13" t="s">
        <v>100</v>
      </c>
      <c r="C852" s="14" t="s">
        <v>9</v>
      </c>
      <c r="D852" s="15">
        <v>70</v>
      </c>
      <c r="E852" s="15">
        <v>287.25</v>
      </c>
      <c r="F852" s="607"/>
      <c r="G852" s="12">
        <v>1</v>
      </c>
      <c r="H852" s="13" t="s">
        <v>100</v>
      </c>
      <c r="I852" s="14" t="s">
        <v>9</v>
      </c>
      <c r="J852" s="15">
        <v>70</v>
      </c>
      <c r="K852" s="15">
        <v>287.25</v>
      </c>
      <c r="L852" s="1376"/>
    </row>
    <row r="853" spans="1:12" s="420" customFormat="1" ht="18.75" customHeight="1" x14ac:dyDescent="0.3">
      <c r="A853" s="12">
        <v>2</v>
      </c>
      <c r="B853" s="13" t="s">
        <v>30</v>
      </c>
      <c r="C853" s="14" t="s">
        <v>28</v>
      </c>
      <c r="D853" s="15">
        <v>60</v>
      </c>
      <c r="E853" s="15">
        <v>222</v>
      </c>
      <c r="F853" s="645"/>
      <c r="G853" s="12">
        <v>2</v>
      </c>
      <c r="H853" s="13" t="s">
        <v>30</v>
      </c>
      <c r="I853" s="14" t="s">
        <v>7</v>
      </c>
      <c r="J853" s="15">
        <v>85</v>
      </c>
      <c r="K853" s="15">
        <v>333</v>
      </c>
      <c r="L853" s="1376">
        <v>45587</v>
      </c>
    </row>
    <row r="854" spans="1:12" s="420" customFormat="1" x14ac:dyDescent="0.3">
      <c r="A854" s="12">
        <v>3</v>
      </c>
      <c r="B854" s="13" t="s">
        <v>61</v>
      </c>
      <c r="C854" s="14" t="s">
        <v>17</v>
      </c>
      <c r="D854" s="15">
        <v>30</v>
      </c>
      <c r="E854" s="15">
        <v>228.14999999999998</v>
      </c>
      <c r="F854" s="645">
        <v>28</v>
      </c>
      <c r="G854" s="12">
        <v>3</v>
      </c>
      <c r="H854" s="13" t="s">
        <v>61</v>
      </c>
      <c r="I854" s="14" t="s">
        <v>44</v>
      </c>
      <c r="J854" s="15">
        <v>35</v>
      </c>
      <c r="K854" s="15">
        <v>273.77999999999997</v>
      </c>
      <c r="L854" s="1376"/>
    </row>
    <row r="855" spans="1:12" s="257" customFormat="1" ht="19.5" customHeight="1" x14ac:dyDescent="0.3">
      <c r="A855" s="12">
        <v>4</v>
      </c>
      <c r="B855" s="13" t="s">
        <v>346</v>
      </c>
      <c r="C855" s="14" t="s">
        <v>14</v>
      </c>
      <c r="D855" s="15">
        <v>32</v>
      </c>
      <c r="E855" s="15">
        <v>6</v>
      </c>
      <c r="F855" s="1430">
        <f>0.031*800</f>
        <v>24.8</v>
      </c>
      <c r="G855" s="12">
        <v>4</v>
      </c>
      <c r="H855" s="13" t="s">
        <v>346</v>
      </c>
      <c r="I855" s="14" t="s">
        <v>14</v>
      </c>
      <c r="J855" s="15">
        <v>32</v>
      </c>
      <c r="K855" s="15">
        <v>6</v>
      </c>
      <c r="L855" s="791"/>
    </row>
    <row r="856" spans="1:12" s="257" customFormat="1" x14ac:dyDescent="0.3">
      <c r="A856" s="12">
        <v>5</v>
      </c>
      <c r="B856" s="13" t="s">
        <v>491</v>
      </c>
      <c r="C856" s="14" t="s">
        <v>2</v>
      </c>
      <c r="D856" s="15">
        <v>30</v>
      </c>
      <c r="E856" s="15">
        <v>110</v>
      </c>
      <c r="F856" s="645">
        <v>50</v>
      </c>
      <c r="G856" s="12">
        <v>5</v>
      </c>
      <c r="H856" s="13" t="s">
        <v>491</v>
      </c>
      <c r="I856" s="14" t="s">
        <v>2</v>
      </c>
      <c r="J856" s="15">
        <v>30</v>
      </c>
      <c r="K856" s="15">
        <v>110</v>
      </c>
      <c r="L856" s="791"/>
    </row>
    <row r="857" spans="1:12" s="420" customFormat="1" x14ac:dyDescent="0.3">
      <c r="A857" s="12">
        <v>6</v>
      </c>
      <c r="B857" s="13" t="s">
        <v>107</v>
      </c>
      <c r="C857" s="14" t="s">
        <v>14</v>
      </c>
      <c r="D857" s="15">
        <v>3.4</v>
      </c>
      <c r="E857" s="15">
        <v>93.2</v>
      </c>
      <c r="F857" s="607"/>
      <c r="G857" s="12">
        <v>6</v>
      </c>
      <c r="H857" s="13" t="s">
        <v>107</v>
      </c>
      <c r="I857" s="14" t="s">
        <v>14</v>
      </c>
      <c r="J857" s="15">
        <v>3.4</v>
      </c>
      <c r="K857" s="15">
        <v>93.2</v>
      </c>
      <c r="L857" s="1376"/>
    </row>
    <row r="858" spans="1:12" s="257" customFormat="1" ht="19.5" customHeight="1" x14ac:dyDescent="0.3">
      <c r="A858" s="12">
        <v>7</v>
      </c>
      <c r="B858" s="13" t="s">
        <v>108</v>
      </c>
      <c r="C858" s="14" t="s">
        <v>65</v>
      </c>
      <c r="D858" s="15">
        <v>1.2</v>
      </c>
      <c r="E858" s="15">
        <v>21.5</v>
      </c>
      <c r="F858" s="670"/>
      <c r="G858" s="12">
        <v>7</v>
      </c>
      <c r="H858" s="13" t="s">
        <v>108</v>
      </c>
      <c r="I858" s="14" t="s">
        <v>65</v>
      </c>
      <c r="J858" s="15">
        <v>1.2</v>
      </c>
      <c r="K858" s="15">
        <v>21.5</v>
      </c>
      <c r="L858" s="1378"/>
    </row>
    <row r="859" spans="1:12" s="257" customFormat="1" x14ac:dyDescent="0.3">
      <c r="A859" s="1422"/>
      <c r="B859" s="13"/>
      <c r="C859" s="14"/>
      <c r="D859" s="15"/>
      <c r="E859" s="15"/>
      <c r="F859" s="670"/>
      <c r="G859" s="1422"/>
      <c r="H859" s="13"/>
      <c r="I859" s="14"/>
      <c r="J859" s="15"/>
      <c r="K859" s="15"/>
      <c r="L859" s="1378"/>
    </row>
    <row r="860" spans="1:12" s="420" customFormat="1" x14ac:dyDescent="0.3">
      <c r="A860" s="12"/>
      <c r="B860" s="13"/>
      <c r="C860" s="14"/>
      <c r="D860" s="15"/>
      <c r="E860" s="15"/>
      <c r="F860" s="672"/>
      <c r="G860" s="12"/>
      <c r="H860" s="13"/>
      <c r="I860" s="14"/>
      <c r="J860" s="15"/>
      <c r="K860" s="15"/>
      <c r="L860" s="1429"/>
    </row>
    <row r="861" spans="1:12" s="257" customFormat="1" x14ac:dyDescent="0.3">
      <c r="A861" s="1422"/>
      <c r="B861" s="13"/>
      <c r="C861" s="14" t="s">
        <v>128</v>
      </c>
      <c r="D861" s="15">
        <f>SUM(D852:D860)</f>
        <v>226.6</v>
      </c>
      <c r="E861" s="15">
        <f>SUM(E852:E860)</f>
        <v>968.1</v>
      </c>
      <c r="F861" s="673">
        <v>822.5</v>
      </c>
      <c r="G861" s="1422"/>
      <c r="H861" s="13"/>
      <c r="I861" s="14" t="s">
        <v>128</v>
      </c>
      <c r="J861" s="15">
        <f>SUM(J852:J860)</f>
        <v>256.60000000000002</v>
      </c>
      <c r="K861" s="15">
        <f>SUM(K852:K860)</f>
        <v>1124.73</v>
      </c>
      <c r="L861" s="1378"/>
    </row>
    <row r="862" spans="1:12" s="257" customFormat="1" x14ac:dyDescent="0.3">
      <c r="A862" s="12"/>
      <c r="B862" s="13"/>
      <c r="C862" s="14"/>
      <c r="D862" s="15"/>
      <c r="E862" s="15"/>
      <c r="F862" s="1370">
        <f>F861-E861</f>
        <v>-145.60000000000002</v>
      </c>
      <c r="G862" s="12"/>
      <c r="H862" s="13"/>
      <c r="I862" s="14"/>
      <c r="J862" s="15"/>
      <c r="K862" s="15"/>
      <c r="L862" s="1378"/>
    </row>
    <row r="863" spans="1:12" s="257" customFormat="1" x14ac:dyDescent="0.3">
      <c r="A863" s="12"/>
      <c r="B863" s="13"/>
      <c r="C863" s="14"/>
      <c r="D863" s="15"/>
      <c r="E863" s="15"/>
      <c r="F863" s="670"/>
      <c r="G863" s="12"/>
      <c r="H863" s="13"/>
      <c r="I863" s="14"/>
      <c r="J863" s="15"/>
      <c r="K863" s="15"/>
      <c r="L863" s="1378"/>
    </row>
    <row r="864" spans="1:12" s="257" customFormat="1" x14ac:dyDescent="0.3">
      <c r="A864" s="1422"/>
      <c r="B864" s="13"/>
      <c r="C864" s="14" t="s">
        <v>136</v>
      </c>
      <c r="D864" s="15">
        <f>+D861+D836</f>
        <v>421.6</v>
      </c>
      <c r="E864" s="15">
        <f>+E861+E836</f>
        <v>1521.87</v>
      </c>
      <c r="F864" s="674"/>
      <c r="G864" s="15"/>
      <c r="H864" s="15"/>
      <c r="I864" s="15" t="s">
        <v>136</v>
      </c>
      <c r="J864" s="15">
        <f>+J861+J836</f>
        <v>481.6</v>
      </c>
      <c r="K864" s="15">
        <f>+K861+K836</f>
        <v>1698.5</v>
      </c>
      <c r="L864" s="1378"/>
    </row>
    <row r="865" spans="1:12" s="257" customFormat="1" x14ac:dyDescent="0.3">
      <c r="A865" s="1431"/>
      <c r="B865" s="259"/>
      <c r="C865" s="472"/>
      <c r="D865" s="473"/>
      <c r="E865" s="473"/>
      <c r="F865" s="674"/>
      <c r="G865" s="1432"/>
      <c r="H865" s="473"/>
      <c r="I865" s="473"/>
      <c r="J865" s="473"/>
      <c r="K865" s="473"/>
      <c r="L865" s="1378"/>
    </row>
    <row r="866" spans="1:12" s="257" customFormat="1" x14ac:dyDescent="0.3">
      <c r="A866" s="1431"/>
      <c r="B866" s="471"/>
      <c r="C866" s="471"/>
      <c r="D866" s="471"/>
      <c r="E866" s="675"/>
      <c r="F866" s="675"/>
      <c r="G866" s="1433"/>
      <c r="H866" s="675"/>
      <c r="I866" s="473"/>
      <c r="J866" s="473"/>
      <c r="K866" s="473"/>
      <c r="L866" s="1378"/>
    </row>
    <row r="867" spans="1:12" s="257" customFormat="1" x14ac:dyDescent="0.3">
      <c r="A867" s="1431"/>
      <c r="B867" s="259"/>
      <c r="C867" s="472"/>
      <c r="D867" s="473"/>
      <c r="E867" s="473"/>
      <c r="F867" s="674"/>
      <c r="G867" s="1433"/>
      <c r="H867" s="473"/>
      <c r="I867" s="473"/>
      <c r="J867" s="473"/>
      <c r="K867" s="473"/>
      <c r="L867" s="1378"/>
    </row>
    <row r="868" spans="1:12" s="257" customFormat="1" ht="18.75" customHeight="1" x14ac:dyDescent="0.3">
      <c r="A868" s="1428"/>
      <c r="B868" s="260" t="s">
        <v>130</v>
      </c>
      <c r="D868" s="261" t="s">
        <v>131</v>
      </c>
      <c r="E868" s="32"/>
      <c r="F868" s="645"/>
      <c r="G868" s="1428"/>
      <c r="H868" s="260" t="s">
        <v>130</v>
      </c>
      <c r="J868" s="261" t="s">
        <v>131</v>
      </c>
      <c r="K868" s="32"/>
      <c r="L868" s="1378"/>
    </row>
    <row r="869" spans="1:12" s="257" customFormat="1" ht="51.75" customHeight="1" x14ac:dyDescent="0.3">
      <c r="A869" s="1428"/>
      <c r="B869" s="262" t="s">
        <v>132</v>
      </c>
      <c r="D869" s="262" t="s">
        <v>140</v>
      </c>
      <c r="E869" s="263"/>
      <c r="F869" s="645"/>
      <c r="G869" s="1428"/>
      <c r="H869" s="262" t="s">
        <v>139</v>
      </c>
      <c r="J869" s="262" t="s">
        <v>140</v>
      </c>
      <c r="K869" s="263"/>
      <c r="L869" s="1378"/>
    </row>
    <row r="870" spans="1:12" s="257" customFormat="1" ht="23.25" customHeight="1" x14ac:dyDescent="0.3">
      <c r="A870" s="1428"/>
      <c r="B870" s="262"/>
      <c r="D870" s="262"/>
      <c r="E870" s="263"/>
      <c r="F870" s="645"/>
      <c r="G870" s="1428"/>
      <c r="H870" s="262"/>
      <c r="J870" s="262"/>
      <c r="K870" s="263"/>
      <c r="L870" s="1378"/>
    </row>
    <row r="871" spans="1:12" s="257" customFormat="1" ht="18.75" customHeight="1" x14ac:dyDescent="0.3">
      <c r="A871" s="1426"/>
      <c r="B871" s="98"/>
      <c r="C871" s="98"/>
      <c r="D871" s="98"/>
      <c r="E871" s="98"/>
      <c r="F871" s="1427"/>
      <c r="G871" s="1426"/>
      <c r="H871" s="98"/>
      <c r="I871" s="98"/>
      <c r="J871" s="98"/>
      <c r="K871" s="98"/>
      <c r="L871" s="1378"/>
    </row>
    <row r="872" spans="1:12" x14ac:dyDescent="0.3">
      <c r="A872" s="1428"/>
      <c r="G872" s="1428"/>
    </row>
    <row r="873" spans="1:12" s="257" customFormat="1" ht="18.75" customHeight="1" x14ac:dyDescent="0.3">
      <c r="A873" s="1428"/>
      <c r="B873" s="476" t="s">
        <v>115</v>
      </c>
      <c r="C873" s="32"/>
      <c r="D873" s="32"/>
      <c r="E873" s="32"/>
      <c r="F873" s="670"/>
      <c r="G873" s="1428"/>
      <c r="H873" s="476" t="s">
        <v>115</v>
      </c>
      <c r="I873" s="32"/>
      <c r="J873" s="32"/>
      <c r="K873" s="32"/>
      <c r="L873" s="1378"/>
    </row>
    <row r="874" spans="1:12" s="257" customFormat="1" ht="18.75" customHeight="1" x14ac:dyDescent="0.3">
      <c r="A874" s="1428"/>
      <c r="B874" s="476" t="s">
        <v>137</v>
      </c>
      <c r="C874" s="32"/>
      <c r="D874" s="32"/>
      <c r="E874" s="32"/>
      <c r="F874" s="645"/>
      <c r="G874" s="1428"/>
      <c r="H874" s="476" t="s">
        <v>138</v>
      </c>
      <c r="I874" s="32"/>
      <c r="J874" s="32"/>
      <c r="K874" s="32"/>
      <c r="L874" s="1378"/>
    </row>
    <row r="875" spans="1:12" s="257" customFormat="1" ht="18.75" customHeight="1" x14ac:dyDescent="0.3">
      <c r="A875" s="1428"/>
      <c r="B875" s="32"/>
      <c r="C875" s="32"/>
      <c r="D875" s="32"/>
      <c r="E875" s="32"/>
      <c r="F875" s="645"/>
      <c r="G875" s="1428"/>
      <c r="H875" s="32"/>
      <c r="I875" s="32"/>
      <c r="J875" s="32"/>
      <c r="K875" s="32"/>
      <c r="L875" s="1378"/>
    </row>
    <row r="876" spans="1:12" s="257" customFormat="1" ht="18.75" customHeight="1" x14ac:dyDescent="0.3">
      <c r="A876" s="1428"/>
      <c r="B876" s="32"/>
      <c r="C876" s="32"/>
      <c r="E876" s="604" t="s">
        <v>116</v>
      </c>
      <c r="F876" s="645"/>
      <c r="G876" s="1428"/>
      <c r="H876" s="32"/>
      <c r="I876" s="32"/>
      <c r="K876" s="604" t="s">
        <v>116</v>
      </c>
      <c r="L876" s="1378"/>
    </row>
    <row r="877" spans="1:12" s="257" customFormat="1" ht="18.75" customHeight="1" x14ac:dyDescent="0.3">
      <c r="A877" s="1428"/>
      <c r="B877" s="32"/>
      <c r="C877" s="32"/>
      <c r="E877" s="604" t="s">
        <v>134</v>
      </c>
      <c r="F877" s="645"/>
      <c r="G877" s="1428"/>
      <c r="H877" s="32"/>
      <c r="I877" s="32"/>
      <c r="K877" s="604" t="s">
        <v>134</v>
      </c>
      <c r="L877" s="1378"/>
    </row>
    <row r="878" spans="1:12" s="257" customFormat="1" ht="18.75" customHeight="1" x14ac:dyDescent="0.3">
      <c r="A878" s="1428"/>
      <c r="B878" s="32"/>
      <c r="C878" s="32"/>
      <c r="E878" s="604" t="s">
        <v>117</v>
      </c>
      <c r="F878" s="645"/>
      <c r="G878" s="1428"/>
      <c r="H878" s="32"/>
      <c r="I878" s="32"/>
      <c r="K878" s="604" t="s">
        <v>117</v>
      </c>
      <c r="L878" s="1378"/>
    </row>
    <row r="879" spans="1:12" s="257" customFormat="1" ht="18.75" customHeight="1" x14ac:dyDescent="0.3">
      <c r="A879" s="1428"/>
      <c r="B879" s="32"/>
      <c r="C879" s="32"/>
      <c r="E879" s="604" t="s">
        <v>417</v>
      </c>
      <c r="F879" s="645"/>
      <c r="G879" s="1428"/>
      <c r="H879" s="32"/>
      <c r="I879" s="32"/>
      <c r="K879" s="604" t="s">
        <v>417</v>
      </c>
      <c r="L879" s="1378"/>
    </row>
    <row r="880" spans="1:12" s="257" customFormat="1" ht="18.75" customHeight="1" x14ac:dyDescent="0.3">
      <c r="A880" s="1428"/>
      <c r="B880" s="32"/>
      <c r="C880" s="32"/>
      <c r="D880" s="32"/>
      <c r="E880" s="32"/>
      <c r="F880" s="670"/>
      <c r="G880" s="1428"/>
      <c r="H880" s="32"/>
      <c r="I880" s="32"/>
      <c r="J880" s="32"/>
      <c r="K880" s="32"/>
      <c r="L880" s="1378"/>
    </row>
    <row r="881" spans="1:12" s="257" customFormat="1" ht="18.75" customHeight="1" x14ac:dyDescent="0.3">
      <c r="A881" s="1428"/>
      <c r="B881" s="32"/>
      <c r="C881" s="32"/>
      <c r="D881" s="32"/>
      <c r="E881" s="32"/>
      <c r="F881" s="670"/>
      <c r="G881" s="1428"/>
      <c r="H881" s="32"/>
      <c r="I881" s="32"/>
      <c r="J881" s="32"/>
      <c r="K881" s="32"/>
      <c r="L881" s="1378"/>
    </row>
    <row r="882" spans="1:12" s="257" customFormat="1" ht="18.75" customHeight="1" x14ac:dyDescent="0.3">
      <c r="A882" s="1428"/>
      <c r="B882" s="32"/>
      <c r="C882" s="32"/>
      <c r="D882" s="32"/>
      <c r="E882" s="32"/>
      <c r="F882" s="670"/>
      <c r="G882" s="1428"/>
      <c r="H882" s="32"/>
      <c r="I882" s="32"/>
      <c r="J882" s="32"/>
      <c r="K882" s="32"/>
      <c r="L882" s="1378"/>
    </row>
    <row r="883" spans="1:12" s="257" customFormat="1" ht="18.75" customHeight="1" x14ac:dyDescent="0.3">
      <c r="A883" s="1428"/>
      <c r="B883" s="1605" t="s">
        <v>119</v>
      </c>
      <c r="C883" s="1605"/>
      <c r="D883" s="1605"/>
      <c r="E883" s="481"/>
      <c r="F883" s="645"/>
      <c r="G883" s="1428"/>
      <c r="H883" s="1605" t="s">
        <v>119</v>
      </c>
      <c r="I883" s="1605"/>
      <c r="J883" s="1605"/>
      <c r="K883" s="481"/>
      <c r="L883" s="1378"/>
    </row>
    <row r="884" spans="1:12" s="257" customFormat="1" ht="18.75" customHeight="1" x14ac:dyDescent="0.3">
      <c r="A884" s="1428"/>
      <c r="B884" s="1606">
        <v>45627</v>
      </c>
      <c r="C884" s="1606"/>
      <c r="D884" s="1606"/>
      <c r="E884" s="482"/>
      <c r="F884" s="645"/>
      <c r="G884" s="1428"/>
      <c r="H884" s="1606">
        <f>B884</f>
        <v>45627</v>
      </c>
      <c r="I884" s="1606"/>
      <c r="J884" s="1606"/>
      <c r="K884" s="482"/>
      <c r="L884" s="1378"/>
    </row>
    <row r="885" spans="1:12" s="257" customFormat="1" ht="18.75" customHeight="1" x14ac:dyDescent="0.3">
      <c r="A885" s="1428"/>
      <c r="B885" s="32"/>
      <c r="C885" s="32"/>
      <c r="D885" s="32"/>
      <c r="E885" s="482"/>
      <c r="F885" s="645"/>
      <c r="G885" s="1428"/>
      <c r="H885" s="32"/>
      <c r="I885" s="32"/>
      <c r="J885" s="32"/>
      <c r="K885" s="482"/>
      <c r="L885" s="1378"/>
    </row>
    <row r="886" spans="1:12" s="257" customFormat="1" ht="18.75" customHeight="1" x14ac:dyDescent="0.3">
      <c r="A886" s="1428"/>
      <c r="B886" s="1421"/>
      <c r="C886" s="32"/>
      <c r="D886" s="32"/>
      <c r="E886" s="482"/>
      <c r="F886" s="645"/>
      <c r="G886" s="1428"/>
      <c r="H886" s="1421"/>
      <c r="I886" s="32"/>
      <c r="J886" s="32"/>
      <c r="K886" s="482"/>
      <c r="L886" s="1378"/>
    </row>
    <row r="887" spans="1:12" s="257" customFormat="1" ht="18.75" customHeight="1" x14ac:dyDescent="0.3">
      <c r="A887" s="469" t="s">
        <v>120</v>
      </c>
      <c r="B887" s="475" t="s">
        <v>121</v>
      </c>
      <c r="C887" s="1604" t="s">
        <v>122</v>
      </c>
      <c r="D887" s="1604"/>
      <c r="E887" s="1604"/>
      <c r="F887" s="645"/>
      <c r="G887" s="469" t="s">
        <v>120</v>
      </c>
      <c r="H887" s="475" t="s">
        <v>121</v>
      </c>
      <c r="I887" s="1604" t="s">
        <v>123</v>
      </c>
      <c r="J887" s="1604"/>
      <c r="K887" s="1604"/>
      <c r="L887" s="1378"/>
    </row>
    <row r="888" spans="1:12" s="257" customFormat="1" ht="18.75" customHeight="1" x14ac:dyDescent="0.3">
      <c r="A888" s="469" t="s">
        <v>124</v>
      </c>
      <c r="B888" s="469" t="s">
        <v>265</v>
      </c>
      <c r="C888" s="475" t="s">
        <v>125</v>
      </c>
      <c r="D888" s="1422" t="s">
        <v>126</v>
      </c>
      <c r="E888" s="1422" t="s">
        <v>127</v>
      </c>
      <c r="F888" s="645"/>
      <c r="G888" s="469" t="s">
        <v>124</v>
      </c>
      <c r="H888" s="469" t="s">
        <v>265</v>
      </c>
      <c r="I888" s="475" t="s">
        <v>125</v>
      </c>
      <c r="J888" s="1422" t="s">
        <v>126</v>
      </c>
      <c r="K888" s="1422" t="s">
        <v>127</v>
      </c>
      <c r="L888" s="1378"/>
    </row>
    <row r="889" spans="1:12" s="420" customFormat="1" ht="18.75" customHeight="1" x14ac:dyDescent="0.3">
      <c r="A889" s="1422"/>
      <c r="B889" s="13"/>
      <c r="C889" s="14"/>
      <c r="D889" s="15"/>
      <c r="E889" s="15"/>
      <c r="F889" s="645"/>
      <c r="G889" s="1422"/>
      <c r="H889" s="13"/>
      <c r="I889" s="14"/>
      <c r="J889" s="15"/>
      <c r="K889" s="15"/>
      <c r="L889" s="1376"/>
    </row>
    <row r="890" spans="1:12" s="420" customFormat="1" x14ac:dyDescent="0.3">
      <c r="A890" s="12"/>
      <c r="B890" s="13"/>
      <c r="C890" s="14"/>
      <c r="D890" s="15"/>
      <c r="E890" s="15"/>
      <c r="F890" s="645"/>
      <c r="G890" s="12"/>
      <c r="H890" s="13"/>
      <c r="I890" s="14"/>
      <c r="J890" s="15"/>
      <c r="K890" s="15"/>
      <c r="L890" s="1376"/>
    </row>
    <row r="891" spans="1:12" s="420" customFormat="1" x14ac:dyDescent="0.3">
      <c r="A891" s="12"/>
      <c r="B891" s="13"/>
      <c r="C891" s="14"/>
      <c r="D891" s="15"/>
      <c r="E891" s="15"/>
      <c r="F891" s="645"/>
      <c r="G891" s="12"/>
      <c r="H891" s="13"/>
      <c r="I891" s="14"/>
      <c r="J891" s="15"/>
      <c r="K891" s="15"/>
      <c r="L891" s="1376"/>
    </row>
    <row r="892" spans="1:12" s="257" customFormat="1" x14ac:dyDescent="0.3">
      <c r="A892" s="1422">
        <v>4</v>
      </c>
      <c r="B892" s="13" t="s">
        <v>114</v>
      </c>
      <c r="C892" s="14" t="s">
        <v>2</v>
      </c>
      <c r="D892" s="15">
        <v>6</v>
      </c>
      <c r="E892" s="15">
        <v>28</v>
      </c>
      <c r="F892" s="607"/>
      <c r="G892" s="1422">
        <v>4</v>
      </c>
      <c r="H892" s="13" t="s">
        <v>114</v>
      </c>
      <c r="I892" s="14" t="s">
        <v>2</v>
      </c>
      <c r="J892" s="15">
        <v>6</v>
      </c>
      <c r="K892" s="15">
        <v>28</v>
      </c>
      <c r="L892" s="1378"/>
    </row>
    <row r="893" spans="1:12" s="257" customFormat="1" x14ac:dyDescent="0.3">
      <c r="A893" s="12">
        <v>5</v>
      </c>
      <c r="B893" s="13" t="s">
        <v>107</v>
      </c>
      <c r="C893" s="14" t="s">
        <v>14</v>
      </c>
      <c r="D893" s="15">
        <v>3.4</v>
      </c>
      <c r="E893" s="15">
        <v>93.2</v>
      </c>
      <c r="F893" s="645"/>
      <c r="G893" s="12">
        <v>5</v>
      </c>
      <c r="H893" s="13" t="s">
        <v>107</v>
      </c>
      <c r="I893" s="14" t="s">
        <v>14</v>
      </c>
      <c r="J893" s="15">
        <v>3.4</v>
      </c>
      <c r="K893" s="15">
        <v>93.2</v>
      </c>
      <c r="L893" s="1378"/>
    </row>
    <row r="894" spans="1:12" s="389" customFormat="1" ht="18.75" customHeight="1" x14ac:dyDescent="0.3">
      <c r="A894" s="12"/>
      <c r="B894" s="13"/>
      <c r="C894" s="14"/>
      <c r="D894" s="15"/>
      <c r="E894" s="15"/>
      <c r="F894" s="607"/>
      <c r="G894" s="12"/>
      <c r="H894" s="13"/>
      <c r="I894" s="14"/>
      <c r="J894" s="15"/>
      <c r="K894" s="15"/>
      <c r="L894" s="1376"/>
    </row>
    <row r="895" spans="1:12" s="257" customFormat="1" ht="19.5" customHeight="1" x14ac:dyDescent="0.3">
      <c r="A895" s="1422"/>
      <c r="B895" s="13"/>
      <c r="C895" s="14"/>
      <c r="D895" s="15"/>
      <c r="E895" s="15"/>
      <c r="F895" s="607"/>
      <c r="G895" s="1422"/>
      <c r="H895" s="13"/>
      <c r="I895" s="14"/>
      <c r="J895" s="15"/>
      <c r="K895" s="15"/>
      <c r="L895" s="1378"/>
    </row>
    <row r="896" spans="1:12" s="257" customFormat="1" x14ac:dyDescent="0.3">
      <c r="A896" s="12"/>
      <c r="B896" s="13"/>
      <c r="C896" s="14"/>
      <c r="D896" s="15"/>
      <c r="E896" s="15"/>
      <c r="F896" s="670"/>
      <c r="G896" s="12"/>
      <c r="H896" s="13"/>
      <c r="I896" s="14"/>
      <c r="J896" s="15"/>
      <c r="K896" s="15"/>
      <c r="L896" s="1378"/>
    </row>
    <row r="897" spans="1:12" s="257" customFormat="1" x14ac:dyDescent="0.3">
      <c r="A897" s="12"/>
      <c r="B897" s="13"/>
      <c r="C897" s="14" t="s">
        <v>128</v>
      </c>
      <c r="D897" s="15">
        <f>SUM(D889:D895)</f>
        <v>9.4</v>
      </c>
      <c r="E897" s="15">
        <f>SUM(E889:E895)</f>
        <v>121.2</v>
      </c>
      <c r="F897" s="673">
        <v>587.5</v>
      </c>
      <c r="G897" s="12"/>
      <c r="H897" s="13"/>
      <c r="I897" s="14" t="s">
        <v>128</v>
      </c>
      <c r="J897" s="15">
        <f>SUM(J889:J895)</f>
        <v>9.4</v>
      </c>
      <c r="K897" s="15">
        <f>SUM(K889:K895)</f>
        <v>121.2</v>
      </c>
      <c r="L897" s="1378"/>
    </row>
    <row r="898" spans="1:12" s="257" customFormat="1" ht="18.75" hidden="1" customHeight="1" x14ac:dyDescent="0.3">
      <c r="A898" s="12"/>
      <c r="B898" s="13"/>
      <c r="C898" s="14"/>
      <c r="D898" s="15">
        <f>SUM(D890:D896)</f>
        <v>9.4</v>
      </c>
      <c r="E898" s="15"/>
      <c r="F898" s="670"/>
      <c r="G898" s="12"/>
      <c r="H898" s="13"/>
      <c r="I898" s="14"/>
      <c r="J898" s="15"/>
      <c r="K898" s="15"/>
      <c r="L898" s="1378"/>
    </row>
    <row r="899" spans="1:12" s="257" customFormat="1" ht="18.75" hidden="1" customHeight="1" x14ac:dyDescent="0.3">
      <c r="A899" s="12">
        <v>1</v>
      </c>
      <c r="B899" s="13" t="s">
        <v>1</v>
      </c>
      <c r="C899" s="14" t="s">
        <v>5</v>
      </c>
      <c r="D899" s="15">
        <f>SUM(D892:D897)</f>
        <v>18.8</v>
      </c>
      <c r="E899" s="15">
        <v>86</v>
      </c>
      <c r="F899" s="670"/>
      <c r="G899" s="12">
        <v>1</v>
      </c>
      <c r="H899" s="13" t="s">
        <v>1</v>
      </c>
      <c r="I899" s="14" t="s">
        <v>5</v>
      </c>
      <c r="J899" s="15">
        <v>200</v>
      </c>
      <c r="K899" s="15">
        <v>86</v>
      </c>
      <c r="L899" s="1378"/>
    </row>
    <row r="900" spans="1:12" s="257" customFormat="1" ht="18.75" hidden="1" customHeight="1" x14ac:dyDescent="0.3">
      <c r="A900" s="12">
        <v>2</v>
      </c>
      <c r="B900" s="13" t="s">
        <v>238</v>
      </c>
      <c r="C900" s="14" t="s">
        <v>251</v>
      </c>
      <c r="D900" s="15">
        <f t="shared" ref="D900:D909" si="12">SUM(D892:D898)</f>
        <v>28.200000000000003</v>
      </c>
      <c r="E900" s="15">
        <v>114</v>
      </c>
      <c r="F900" s="670"/>
      <c r="G900" s="12">
        <v>2</v>
      </c>
      <c r="H900" s="13" t="s">
        <v>238</v>
      </c>
      <c r="I900" s="14" t="s">
        <v>251</v>
      </c>
      <c r="J900" s="15">
        <v>225</v>
      </c>
      <c r="K900" s="15">
        <v>114</v>
      </c>
      <c r="L900" s="1378"/>
    </row>
    <row r="901" spans="1:12" s="257" customFormat="1" ht="18.75" hidden="1" customHeight="1" x14ac:dyDescent="0.3">
      <c r="A901" s="12">
        <v>3</v>
      </c>
      <c r="B901" s="13" t="s">
        <v>93</v>
      </c>
      <c r="C901" s="14" t="s">
        <v>5</v>
      </c>
      <c r="D901" s="15">
        <f t="shared" si="12"/>
        <v>41</v>
      </c>
      <c r="E901" s="15">
        <v>94.25</v>
      </c>
      <c r="F901" s="670"/>
      <c r="G901" s="12">
        <v>3</v>
      </c>
      <c r="H901" s="13" t="s">
        <v>93</v>
      </c>
      <c r="I901" s="14" t="s">
        <v>5</v>
      </c>
      <c r="J901" s="15">
        <v>135</v>
      </c>
      <c r="K901" s="15">
        <v>94.25</v>
      </c>
      <c r="L901" s="1378"/>
    </row>
    <row r="902" spans="1:12" s="257" customFormat="1" ht="18.75" hidden="1" customHeight="1" x14ac:dyDescent="0.3">
      <c r="A902" s="12">
        <v>4</v>
      </c>
      <c r="B902" s="13" t="s">
        <v>253</v>
      </c>
      <c r="C902" s="14" t="s">
        <v>218</v>
      </c>
      <c r="D902" s="15">
        <f t="shared" si="12"/>
        <v>65.800000000000011</v>
      </c>
      <c r="E902" s="15">
        <v>146.4</v>
      </c>
      <c r="F902" s="670"/>
      <c r="G902" s="12">
        <v>4</v>
      </c>
      <c r="H902" s="13" t="s">
        <v>253</v>
      </c>
      <c r="I902" s="14" t="s">
        <v>218</v>
      </c>
      <c r="J902" s="15">
        <v>125</v>
      </c>
      <c r="K902" s="15">
        <v>146.4</v>
      </c>
      <c r="L902" s="1378"/>
    </row>
    <row r="903" spans="1:12" s="257" customFormat="1" ht="18.75" hidden="1" customHeight="1" x14ac:dyDescent="0.3">
      <c r="A903" s="12">
        <v>5</v>
      </c>
      <c r="B903" s="13" t="s">
        <v>255</v>
      </c>
      <c r="C903" s="14" t="s">
        <v>218</v>
      </c>
      <c r="D903" s="15">
        <f t="shared" si="12"/>
        <v>106.80000000000001</v>
      </c>
      <c r="E903" s="15">
        <v>105.16</v>
      </c>
      <c r="F903" s="670"/>
      <c r="G903" s="12">
        <v>5</v>
      </c>
      <c r="H903" s="13" t="s">
        <v>255</v>
      </c>
      <c r="I903" s="14" t="s">
        <v>218</v>
      </c>
      <c r="J903" s="15">
        <v>80</v>
      </c>
      <c r="K903" s="15">
        <v>105.16</v>
      </c>
      <c r="L903" s="1378"/>
    </row>
    <row r="904" spans="1:12" s="257" customFormat="1" ht="18.75" hidden="1" customHeight="1" x14ac:dyDescent="0.3">
      <c r="A904" s="12">
        <v>6</v>
      </c>
      <c r="B904" s="13" t="s">
        <v>252</v>
      </c>
      <c r="C904" s="14" t="s">
        <v>251</v>
      </c>
      <c r="D904" s="15">
        <f t="shared" si="12"/>
        <v>172.60000000000002</v>
      </c>
      <c r="E904" s="15">
        <v>142</v>
      </c>
      <c r="F904" s="670"/>
      <c r="G904" s="12">
        <v>6</v>
      </c>
      <c r="H904" s="13" t="s">
        <v>252</v>
      </c>
      <c r="I904" s="14" t="s">
        <v>251</v>
      </c>
      <c r="J904" s="15">
        <v>105</v>
      </c>
      <c r="K904" s="15">
        <v>142</v>
      </c>
      <c r="L904" s="1378"/>
    </row>
    <row r="905" spans="1:12" s="257" customFormat="1" ht="18.75" hidden="1" customHeight="1" x14ac:dyDescent="0.3">
      <c r="A905" s="12">
        <v>7</v>
      </c>
      <c r="B905" s="13" t="s">
        <v>254</v>
      </c>
      <c r="C905" s="14" t="s">
        <v>218</v>
      </c>
      <c r="D905" s="15">
        <f t="shared" si="12"/>
        <v>279.40000000000003</v>
      </c>
      <c r="E905" s="15">
        <v>144</v>
      </c>
      <c r="F905" s="670"/>
      <c r="G905" s="12">
        <v>7</v>
      </c>
      <c r="H905" s="13" t="s">
        <v>254</v>
      </c>
      <c r="I905" s="14" t="s">
        <v>218</v>
      </c>
      <c r="J905" s="15">
        <v>120</v>
      </c>
      <c r="K905" s="15">
        <v>144</v>
      </c>
      <c r="L905" s="1378"/>
    </row>
    <row r="906" spans="1:12" s="257" customFormat="1" ht="18.75" hidden="1" customHeight="1" x14ac:dyDescent="0.3">
      <c r="A906" s="12">
        <v>8</v>
      </c>
      <c r="B906" s="13" t="s">
        <v>31</v>
      </c>
      <c r="C906" s="14" t="s">
        <v>5</v>
      </c>
      <c r="D906" s="15">
        <f t="shared" si="12"/>
        <v>442.6</v>
      </c>
      <c r="E906" s="15">
        <v>88</v>
      </c>
      <c r="F906" s="670"/>
      <c r="G906" s="12">
        <v>8</v>
      </c>
      <c r="H906" s="13" t="s">
        <v>31</v>
      </c>
      <c r="I906" s="14" t="s">
        <v>5</v>
      </c>
      <c r="J906" s="15">
        <v>55</v>
      </c>
      <c r="K906" s="15">
        <v>88</v>
      </c>
      <c r="L906" s="1378"/>
    </row>
    <row r="907" spans="1:12" s="420" customFormat="1" ht="18.75" hidden="1" customHeight="1" x14ac:dyDescent="0.3">
      <c r="A907" s="1422"/>
      <c r="B907" s="467"/>
      <c r="C907" s="1422"/>
      <c r="D907" s="15">
        <f t="shared" si="12"/>
        <v>712.60000000000014</v>
      </c>
      <c r="E907" s="468"/>
      <c r="F907" s="672"/>
      <c r="G907" s="1422"/>
      <c r="H907" s="467"/>
      <c r="I907" s="1422"/>
      <c r="J907" s="468"/>
      <c r="K907" s="468"/>
      <c r="L907" s="1429"/>
    </row>
    <row r="908" spans="1:12" s="257" customFormat="1" ht="18.75" hidden="1" customHeight="1" x14ac:dyDescent="0.3">
      <c r="A908" s="12"/>
      <c r="B908" s="13"/>
      <c r="C908" s="14" t="s">
        <v>128</v>
      </c>
      <c r="D908" s="15">
        <f t="shared" si="12"/>
        <v>1136.4000000000001</v>
      </c>
      <c r="E908" s="15">
        <v>919.81</v>
      </c>
      <c r="F908" s="670"/>
      <c r="G908" s="12"/>
      <c r="H908" s="13"/>
      <c r="I908" s="14" t="s">
        <v>128</v>
      </c>
      <c r="J908" s="15">
        <v>1045</v>
      </c>
      <c r="K908" s="15">
        <v>919.81</v>
      </c>
      <c r="L908" s="1378"/>
    </row>
    <row r="909" spans="1:12" s="257" customFormat="1" ht="18.75" hidden="1" customHeight="1" x14ac:dyDescent="0.3">
      <c r="A909" s="12"/>
      <c r="B909" s="13"/>
      <c r="C909" s="14"/>
      <c r="D909" s="15">
        <f t="shared" si="12"/>
        <v>1820.8000000000004</v>
      </c>
      <c r="E909" s="15"/>
      <c r="F909" s="670"/>
      <c r="G909" s="12"/>
      <c r="H909" s="13"/>
      <c r="I909" s="14"/>
      <c r="J909" s="15"/>
      <c r="K909" s="15"/>
      <c r="L909" s="1378"/>
    </row>
    <row r="910" spans="1:12" s="257" customFormat="1" x14ac:dyDescent="0.3">
      <c r="A910" s="12"/>
      <c r="B910" s="13"/>
      <c r="C910" s="14"/>
      <c r="D910" s="15"/>
      <c r="E910" s="15"/>
      <c r="F910" s="1370">
        <f>F897-E897</f>
        <v>466.3</v>
      </c>
      <c r="G910" s="12"/>
      <c r="H910" s="13"/>
      <c r="I910" s="14"/>
      <c r="J910" s="15"/>
      <c r="K910" s="15"/>
      <c r="L910" s="1378"/>
    </row>
    <row r="911" spans="1:12" s="257" customFormat="1" x14ac:dyDescent="0.3">
      <c r="A911" s="12"/>
      <c r="B911" s="13"/>
      <c r="C911" s="14"/>
      <c r="D911" s="15"/>
      <c r="E911" s="15"/>
      <c r="F911" s="670"/>
      <c r="G911" s="12"/>
      <c r="H911" s="13"/>
      <c r="I911" s="14"/>
      <c r="J911" s="15"/>
      <c r="K911" s="15"/>
      <c r="L911" s="1378"/>
    </row>
    <row r="912" spans="1:12" s="257" customFormat="1" x14ac:dyDescent="0.3">
      <c r="A912" s="469" t="s">
        <v>124</v>
      </c>
      <c r="B912" s="15" t="s">
        <v>259</v>
      </c>
      <c r="C912" s="14" t="s">
        <v>125</v>
      </c>
      <c r="D912" s="15" t="s">
        <v>126</v>
      </c>
      <c r="E912" s="15" t="s">
        <v>127</v>
      </c>
      <c r="F912" s="670"/>
      <c r="G912" s="469" t="s">
        <v>124</v>
      </c>
      <c r="H912" s="15" t="s">
        <v>247</v>
      </c>
      <c r="I912" s="14" t="s">
        <v>125</v>
      </c>
      <c r="J912" s="15" t="s">
        <v>126</v>
      </c>
      <c r="K912" s="15" t="s">
        <v>127</v>
      </c>
      <c r="L912" s="1378"/>
    </row>
    <row r="913" spans="1:12" s="389" customFormat="1" x14ac:dyDescent="0.3">
      <c r="A913" s="12"/>
      <c r="B913" s="13"/>
      <c r="C913" s="14"/>
      <c r="D913" s="15"/>
      <c r="E913" s="15"/>
      <c r="F913" s="607"/>
      <c r="G913" s="12"/>
      <c r="H913" s="13"/>
      <c r="I913" s="14"/>
      <c r="J913" s="15"/>
      <c r="K913" s="15"/>
      <c r="L913" s="1376"/>
    </row>
    <row r="914" spans="1:12" s="257" customFormat="1" ht="19.5" customHeight="1" x14ac:dyDescent="0.3">
      <c r="A914" s="12"/>
      <c r="B914" s="13"/>
      <c r="C914" s="14"/>
      <c r="D914" s="15"/>
      <c r="E914" s="15"/>
      <c r="F914" s="526"/>
      <c r="G914" s="12"/>
      <c r="H914" s="13"/>
      <c r="I914" s="14"/>
      <c r="J914" s="15"/>
      <c r="K914" s="15"/>
      <c r="L914" s="1378"/>
    </row>
    <row r="915" spans="1:12" s="420" customFormat="1" x14ac:dyDescent="0.3">
      <c r="A915" s="12"/>
      <c r="B915" s="13"/>
      <c r="C915" s="14"/>
      <c r="D915" s="15"/>
      <c r="E915" s="15"/>
      <c r="F915" s="607"/>
      <c r="G915" s="12"/>
      <c r="H915" s="13"/>
      <c r="I915" s="14"/>
      <c r="J915" s="15"/>
      <c r="K915" s="15"/>
      <c r="L915" s="1429"/>
    </row>
    <row r="916" spans="1:12" s="257" customFormat="1" ht="19.5" customHeight="1" x14ac:dyDescent="0.3">
      <c r="A916" s="12"/>
      <c r="B916" s="13"/>
      <c r="C916" s="14"/>
      <c r="D916" s="15"/>
      <c r="E916" s="15"/>
      <c r="F916" s="1430"/>
      <c r="G916" s="12"/>
      <c r="H916" s="13"/>
      <c r="I916" s="14"/>
      <c r="J916" s="15"/>
      <c r="K916" s="15"/>
      <c r="L916" s="791"/>
    </row>
    <row r="917" spans="1:12" s="257" customFormat="1" ht="19.5" customHeight="1" x14ac:dyDescent="0.3">
      <c r="A917" s="12">
        <v>5</v>
      </c>
      <c r="B917" s="13" t="s">
        <v>144</v>
      </c>
      <c r="C917" s="14" t="s">
        <v>2</v>
      </c>
      <c r="D917" s="15">
        <v>18</v>
      </c>
      <c r="E917" s="15">
        <v>88</v>
      </c>
      <c r="F917" s="670"/>
      <c r="G917" s="12">
        <v>5</v>
      </c>
      <c r="H917" s="13" t="s">
        <v>144</v>
      </c>
      <c r="I917" s="14" t="s">
        <v>2</v>
      </c>
      <c r="J917" s="15">
        <v>18</v>
      </c>
      <c r="K917" s="15">
        <v>88</v>
      </c>
      <c r="L917" s="1378"/>
    </row>
    <row r="918" spans="1:12" s="420" customFormat="1" x14ac:dyDescent="0.3">
      <c r="A918" s="12">
        <v>6</v>
      </c>
      <c r="B918" s="13" t="s">
        <v>107</v>
      </c>
      <c r="C918" s="14" t="s">
        <v>14</v>
      </c>
      <c r="D918" s="15">
        <v>3.4</v>
      </c>
      <c r="E918" s="15">
        <v>93.2</v>
      </c>
      <c r="F918" s="607"/>
      <c r="G918" s="12">
        <v>6</v>
      </c>
      <c r="H918" s="13" t="s">
        <v>107</v>
      </c>
      <c r="I918" s="14" t="s">
        <v>14</v>
      </c>
      <c r="J918" s="15">
        <v>3.4</v>
      </c>
      <c r="K918" s="15">
        <v>93.2</v>
      </c>
      <c r="L918" s="1376"/>
    </row>
    <row r="919" spans="1:12" s="257" customFormat="1" ht="19.5" customHeight="1" x14ac:dyDescent="0.3">
      <c r="A919" s="12">
        <v>7</v>
      </c>
      <c r="B919" s="13" t="s">
        <v>108</v>
      </c>
      <c r="C919" s="14" t="s">
        <v>65</v>
      </c>
      <c r="D919" s="15">
        <v>1.2</v>
      </c>
      <c r="E919" s="15">
        <v>21.5</v>
      </c>
      <c r="F919" s="670"/>
      <c r="G919" s="12">
        <v>7</v>
      </c>
      <c r="H919" s="13" t="s">
        <v>108</v>
      </c>
      <c r="I919" s="14" t="s">
        <v>65</v>
      </c>
      <c r="J919" s="15">
        <v>1.2</v>
      </c>
      <c r="K919" s="15">
        <v>21.5</v>
      </c>
      <c r="L919" s="1378"/>
    </row>
    <row r="920" spans="1:12" s="257" customFormat="1" x14ac:dyDescent="0.3">
      <c r="A920" s="1422"/>
      <c r="B920" s="13"/>
      <c r="C920" s="14"/>
      <c r="D920" s="15"/>
      <c r="E920" s="15"/>
      <c r="F920" s="670"/>
      <c r="G920" s="1422"/>
      <c r="H920" s="13"/>
      <c r="I920" s="14"/>
      <c r="J920" s="15"/>
      <c r="K920" s="15"/>
      <c r="L920" s="1378"/>
    </row>
    <row r="921" spans="1:12" s="420" customFormat="1" x14ac:dyDescent="0.3">
      <c r="A921" s="12"/>
      <c r="B921" s="13"/>
      <c r="C921" s="14"/>
      <c r="D921" s="15"/>
      <c r="E921" s="15"/>
      <c r="F921" s="672"/>
      <c r="G921" s="12"/>
      <c r="H921" s="13"/>
      <c r="I921" s="14"/>
      <c r="J921" s="15"/>
      <c r="K921" s="15"/>
      <c r="L921" s="1429"/>
    </row>
    <row r="922" spans="1:12" s="257" customFormat="1" x14ac:dyDescent="0.3">
      <c r="A922" s="1422"/>
      <c r="B922" s="13"/>
      <c r="C922" s="14" t="s">
        <v>128</v>
      </c>
      <c r="D922" s="15">
        <f>SUM(D913:D921)</f>
        <v>22.599999999999998</v>
      </c>
      <c r="E922" s="15">
        <f>SUM(E913:E921)</f>
        <v>202.7</v>
      </c>
      <c r="F922" s="673">
        <v>822.5</v>
      </c>
      <c r="G922" s="1422"/>
      <c r="H922" s="13"/>
      <c r="I922" s="14" t="s">
        <v>128</v>
      </c>
      <c r="J922" s="15">
        <f>SUM(J913:J921)</f>
        <v>22.599999999999998</v>
      </c>
      <c r="K922" s="15">
        <f>SUM(K913:K921)</f>
        <v>202.7</v>
      </c>
      <c r="L922" s="1378"/>
    </row>
    <row r="923" spans="1:12" s="257" customFormat="1" x14ac:dyDescent="0.3">
      <c r="A923" s="12"/>
      <c r="B923" s="13"/>
      <c r="C923" s="14"/>
      <c r="D923" s="15"/>
      <c r="E923" s="15"/>
      <c r="F923" s="1370">
        <f>F922-E922</f>
        <v>619.79999999999995</v>
      </c>
      <c r="G923" s="12"/>
      <c r="H923" s="13"/>
      <c r="I923" s="14"/>
      <c r="J923" s="15"/>
      <c r="K923" s="15"/>
      <c r="L923" s="1378"/>
    </row>
    <row r="924" spans="1:12" s="257" customFormat="1" x14ac:dyDescent="0.3">
      <c r="A924" s="12"/>
      <c r="B924" s="13"/>
      <c r="C924" s="14"/>
      <c r="D924" s="15"/>
      <c r="E924" s="15"/>
      <c r="F924" s="670"/>
      <c r="G924" s="12"/>
      <c r="H924" s="13"/>
      <c r="I924" s="14"/>
      <c r="J924" s="15"/>
      <c r="K924" s="15"/>
      <c r="L924" s="1378"/>
    </row>
    <row r="925" spans="1:12" s="257" customFormat="1" x14ac:dyDescent="0.3">
      <c r="A925" s="1422"/>
      <c r="B925" s="13"/>
      <c r="C925" s="14" t="s">
        <v>136</v>
      </c>
      <c r="D925" s="15">
        <f>+D922+D897</f>
        <v>32</v>
      </c>
      <c r="E925" s="15">
        <f>+E922+E897</f>
        <v>323.89999999999998</v>
      </c>
      <c r="F925" s="674"/>
      <c r="G925" s="15"/>
      <c r="H925" s="15"/>
      <c r="I925" s="15" t="s">
        <v>136</v>
      </c>
      <c r="J925" s="15">
        <f>+J922+J897</f>
        <v>32</v>
      </c>
      <c r="K925" s="15">
        <f>+K922+K897</f>
        <v>323.89999999999998</v>
      </c>
      <c r="L925" s="1378"/>
    </row>
    <row r="926" spans="1:12" s="257" customFormat="1" x14ac:dyDescent="0.3">
      <c r="A926" s="1431"/>
      <c r="B926" s="259"/>
      <c r="C926" s="472"/>
      <c r="D926" s="473"/>
      <c r="E926" s="473"/>
      <c r="F926" s="674"/>
      <c r="G926" s="1432"/>
      <c r="H926" s="473"/>
      <c r="I926" s="473"/>
      <c r="J926" s="473"/>
      <c r="K926" s="473"/>
      <c r="L926" s="1378"/>
    </row>
    <row r="927" spans="1:12" s="257" customFormat="1" x14ac:dyDescent="0.3">
      <c r="A927" s="1431"/>
      <c r="B927" s="471"/>
      <c r="C927" s="471"/>
      <c r="D927" s="471"/>
      <c r="E927" s="675"/>
      <c r="F927" s="675"/>
      <c r="G927" s="1433"/>
      <c r="H927" s="675"/>
      <c r="I927" s="473"/>
      <c r="J927" s="473"/>
      <c r="K927" s="473"/>
      <c r="L927" s="1378"/>
    </row>
    <row r="928" spans="1:12" s="257" customFormat="1" x14ac:dyDescent="0.3">
      <c r="A928" s="1431"/>
      <c r="B928" s="259"/>
      <c r="C928" s="472"/>
      <c r="D928" s="473"/>
      <c r="E928" s="473"/>
      <c r="F928" s="674"/>
      <c r="G928" s="1433"/>
      <c r="H928" s="473"/>
      <c r="I928" s="473"/>
      <c r="J928" s="473"/>
      <c r="K928" s="473"/>
      <c r="L928" s="1378"/>
    </row>
    <row r="929" spans="1:12" s="257" customFormat="1" ht="18.75" customHeight="1" x14ac:dyDescent="0.3">
      <c r="A929" s="1428"/>
      <c r="B929" s="260" t="s">
        <v>130</v>
      </c>
      <c r="D929" s="261" t="s">
        <v>131</v>
      </c>
      <c r="E929" s="32"/>
      <c r="F929" s="645"/>
      <c r="G929" s="1428"/>
      <c r="H929" s="260" t="s">
        <v>130</v>
      </c>
      <c r="J929" s="261" t="s">
        <v>131</v>
      </c>
      <c r="K929" s="32"/>
      <c r="L929" s="1378"/>
    </row>
    <row r="930" spans="1:12" s="257" customFormat="1" ht="51.75" customHeight="1" x14ac:dyDescent="0.3">
      <c r="A930" s="1428"/>
      <c r="B930" s="262" t="s">
        <v>132</v>
      </c>
      <c r="D930" s="262" t="s">
        <v>140</v>
      </c>
      <c r="E930" s="263"/>
      <c r="F930" s="645"/>
      <c r="G930" s="1428"/>
      <c r="H930" s="262" t="s">
        <v>139</v>
      </c>
      <c r="J930" s="262" t="s">
        <v>140</v>
      </c>
      <c r="K930" s="263"/>
      <c r="L930" s="1378"/>
    </row>
    <row r="931" spans="1:12" s="257" customFormat="1" ht="23.25" customHeight="1" x14ac:dyDescent="0.3">
      <c r="A931" s="1428"/>
      <c r="B931" s="262"/>
      <c r="D931" s="262"/>
      <c r="E931" s="263"/>
      <c r="F931" s="645"/>
      <c r="G931" s="1428"/>
      <c r="H931" s="262"/>
      <c r="J931" s="262"/>
      <c r="K931" s="263"/>
      <c r="L931" s="1378"/>
    </row>
    <row r="932" spans="1:12" s="257" customFormat="1" ht="18.75" customHeight="1" x14ac:dyDescent="0.3">
      <c r="A932" s="1426"/>
      <c r="B932" s="98"/>
      <c r="C932" s="98"/>
      <c r="D932" s="98"/>
      <c r="E932" s="98"/>
      <c r="F932" s="1427"/>
      <c r="G932" s="1426"/>
      <c r="H932" s="98"/>
      <c r="I932" s="98"/>
      <c r="J932" s="98"/>
      <c r="K932" s="98"/>
      <c r="L932" s="1378"/>
    </row>
    <row r="933" spans="1:12" x14ac:dyDescent="0.3">
      <c r="A933" s="1428"/>
      <c r="G933" s="1428"/>
    </row>
    <row r="934" spans="1:12" s="257" customFormat="1" ht="18.75" customHeight="1" x14ac:dyDescent="0.3">
      <c r="A934" s="1428"/>
      <c r="B934" s="476" t="s">
        <v>115</v>
      </c>
      <c r="C934" s="32"/>
      <c r="D934" s="32"/>
      <c r="E934" s="32"/>
      <c r="F934" s="670"/>
      <c r="G934" s="1428"/>
      <c r="H934" s="476" t="s">
        <v>115</v>
      </c>
      <c r="I934" s="32"/>
      <c r="J934" s="32"/>
      <c r="K934" s="32"/>
      <c r="L934" s="1378"/>
    </row>
    <row r="935" spans="1:12" s="257" customFormat="1" ht="18.75" customHeight="1" x14ac:dyDescent="0.3">
      <c r="A935" s="1428"/>
      <c r="B935" s="476" t="s">
        <v>137</v>
      </c>
      <c r="C935" s="32"/>
      <c r="D935" s="32"/>
      <c r="E935" s="32"/>
      <c r="F935" s="645"/>
      <c r="G935" s="1428"/>
      <c r="H935" s="476" t="s">
        <v>138</v>
      </c>
      <c r="I935" s="32"/>
      <c r="J935" s="32"/>
      <c r="K935" s="32"/>
      <c r="L935" s="1378"/>
    </row>
    <row r="936" spans="1:12" s="257" customFormat="1" ht="18.75" customHeight="1" x14ac:dyDescent="0.3">
      <c r="A936" s="1428"/>
      <c r="B936" s="32"/>
      <c r="C936" s="32"/>
      <c r="D936" s="32"/>
      <c r="E936" s="32"/>
      <c r="F936" s="645"/>
      <c r="G936" s="1428"/>
      <c r="H936" s="32"/>
      <c r="I936" s="32"/>
      <c r="J936" s="32"/>
      <c r="K936" s="32"/>
      <c r="L936" s="1378"/>
    </row>
    <row r="937" spans="1:12" s="257" customFormat="1" ht="18.75" customHeight="1" x14ac:dyDescent="0.3">
      <c r="A937" s="1428"/>
      <c r="B937" s="32"/>
      <c r="C937" s="32"/>
      <c r="E937" s="604" t="s">
        <v>116</v>
      </c>
      <c r="F937" s="645"/>
      <c r="G937" s="1428"/>
      <c r="H937" s="32"/>
      <c r="I937" s="32"/>
      <c r="K937" s="604" t="s">
        <v>116</v>
      </c>
      <c r="L937" s="1378"/>
    </row>
    <row r="938" spans="1:12" s="257" customFormat="1" ht="18.75" customHeight="1" x14ac:dyDescent="0.3">
      <c r="A938" s="1428"/>
      <c r="B938" s="32"/>
      <c r="C938" s="32"/>
      <c r="E938" s="604" t="s">
        <v>134</v>
      </c>
      <c r="F938" s="645"/>
      <c r="G938" s="1428"/>
      <c r="H938" s="32"/>
      <c r="I938" s="32"/>
      <c r="K938" s="604" t="s">
        <v>134</v>
      </c>
      <c r="L938" s="1378"/>
    </row>
    <row r="939" spans="1:12" s="257" customFormat="1" ht="18.75" customHeight="1" x14ac:dyDescent="0.3">
      <c r="A939" s="1428"/>
      <c r="B939" s="32"/>
      <c r="C939" s="32"/>
      <c r="E939" s="604" t="s">
        <v>117</v>
      </c>
      <c r="F939" s="645"/>
      <c r="G939" s="1428"/>
      <c r="H939" s="32"/>
      <c r="I939" s="32"/>
      <c r="K939" s="604" t="s">
        <v>117</v>
      </c>
      <c r="L939" s="1378"/>
    </row>
    <row r="940" spans="1:12" s="257" customFormat="1" ht="18.75" customHeight="1" x14ac:dyDescent="0.3">
      <c r="A940" s="1428"/>
      <c r="B940" s="32"/>
      <c r="C940" s="32"/>
      <c r="E940" s="604" t="s">
        <v>417</v>
      </c>
      <c r="F940" s="645"/>
      <c r="G940" s="1428"/>
      <c r="H940" s="32"/>
      <c r="I940" s="32"/>
      <c r="K940" s="604" t="s">
        <v>417</v>
      </c>
      <c r="L940" s="1378"/>
    </row>
    <row r="941" spans="1:12" s="257" customFormat="1" ht="18.75" customHeight="1" x14ac:dyDescent="0.3">
      <c r="A941" s="1428"/>
      <c r="B941" s="32"/>
      <c r="C941" s="32"/>
      <c r="D941" s="32"/>
      <c r="E941" s="32"/>
      <c r="F941" s="670"/>
      <c r="G941" s="1428"/>
      <c r="H941" s="32"/>
      <c r="I941" s="32"/>
      <c r="J941" s="32"/>
      <c r="K941" s="32"/>
      <c r="L941" s="1378"/>
    </row>
    <row r="942" spans="1:12" s="257" customFormat="1" ht="18.75" customHeight="1" x14ac:dyDescent="0.3">
      <c r="A942" s="1428"/>
      <c r="B942" s="32"/>
      <c r="C942" s="32"/>
      <c r="D942" s="32"/>
      <c r="E942" s="32"/>
      <c r="F942" s="670"/>
      <c r="G942" s="1428"/>
      <c r="H942" s="32"/>
      <c r="I942" s="32"/>
      <c r="J942" s="32"/>
      <c r="K942" s="32"/>
      <c r="L942" s="1378"/>
    </row>
    <row r="943" spans="1:12" s="257" customFormat="1" ht="18.75" customHeight="1" x14ac:dyDescent="0.3">
      <c r="A943" s="1428"/>
      <c r="B943" s="32"/>
      <c r="C943" s="32"/>
      <c r="D943" s="32"/>
      <c r="E943" s="32"/>
      <c r="F943" s="670"/>
      <c r="G943" s="1428"/>
      <c r="H943" s="32"/>
      <c r="I943" s="32"/>
      <c r="J943" s="32"/>
      <c r="K943" s="32"/>
      <c r="L943" s="1378"/>
    </row>
    <row r="944" spans="1:12" s="257" customFormat="1" ht="18.75" customHeight="1" x14ac:dyDescent="0.3">
      <c r="A944" s="1428"/>
      <c r="B944" s="1605" t="s">
        <v>119</v>
      </c>
      <c r="C944" s="1605"/>
      <c r="D944" s="1605"/>
      <c r="E944" s="481"/>
      <c r="F944" s="645"/>
      <c r="G944" s="1428"/>
      <c r="H944" s="1605" t="s">
        <v>119</v>
      </c>
      <c r="I944" s="1605"/>
      <c r="J944" s="1605"/>
      <c r="K944" s="481"/>
      <c r="L944" s="1378"/>
    </row>
    <row r="945" spans="1:12" s="257" customFormat="1" ht="18.75" customHeight="1" x14ac:dyDescent="0.3">
      <c r="A945" s="1428"/>
      <c r="B945" s="1606"/>
      <c r="C945" s="1606"/>
      <c r="D945" s="1606"/>
      <c r="E945" s="482"/>
      <c r="F945" s="645"/>
      <c r="G945" s="1428"/>
      <c r="H945" s="1606">
        <f>B945</f>
        <v>0</v>
      </c>
      <c r="I945" s="1606"/>
      <c r="J945" s="1606"/>
      <c r="K945" s="482"/>
      <c r="L945" s="1378"/>
    </row>
    <row r="946" spans="1:12" s="257" customFormat="1" ht="18.75" customHeight="1" x14ac:dyDescent="0.3">
      <c r="A946" s="1428"/>
      <c r="B946" s="32"/>
      <c r="C946" s="32"/>
      <c r="D946" s="32"/>
      <c r="E946" s="482"/>
      <c r="F946" s="645"/>
      <c r="G946" s="1428"/>
      <c r="H946" s="32"/>
      <c r="I946" s="32"/>
      <c r="J946" s="32"/>
      <c r="K946" s="482"/>
      <c r="L946" s="1378"/>
    </row>
    <row r="947" spans="1:12" s="257" customFormat="1" ht="18.75" customHeight="1" x14ac:dyDescent="0.3">
      <c r="A947" s="1428"/>
      <c r="B947" s="1421"/>
      <c r="C947" s="32"/>
      <c r="D947" s="32"/>
      <c r="E947" s="482"/>
      <c r="F947" s="645"/>
      <c r="G947" s="1428"/>
      <c r="H947" s="1421"/>
      <c r="I947" s="32"/>
      <c r="J947" s="32"/>
      <c r="K947" s="482"/>
      <c r="L947" s="1378"/>
    </row>
    <row r="948" spans="1:12" s="257" customFormat="1" ht="18.75" customHeight="1" x14ac:dyDescent="0.3">
      <c r="A948" s="469" t="s">
        <v>120</v>
      </c>
      <c r="B948" s="475" t="s">
        <v>121</v>
      </c>
      <c r="C948" s="1604" t="s">
        <v>122</v>
      </c>
      <c r="D948" s="1604"/>
      <c r="E948" s="1604"/>
      <c r="F948" s="645"/>
      <c r="G948" s="469" t="s">
        <v>120</v>
      </c>
      <c r="H948" s="475" t="s">
        <v>121</v>
      </c>
      <c r="I948" s="1604" t="s">
        <v>123</v>
      </c>
      <c r="J948" s="1604"/>
      <c r="K948" s="1604"/>
      <c r="L948" s="1378"/>
    </row>
    <row r="949" spans="1:12" s="257" customFormat="1" ht="18.75" customHeight="1" x14ac:dyDescent="0.3">
      <c r="A949" s="469" t="s">
        <v>124</v>
      </c>
      <c r="B949" s="469" t="s">
        <v>265</v>
      </c>
      <c r="C949" s="475" t="s">
        <v>125</v>
      </c>
      <c r="D949" s="1422" t="s">
        <v>126</v>
      </c>
      <c r="E949" s="1422" t="s">
        <v>127</v>
      </c>
      <c r="F949" s="645"/>
      <c r="G949" s="469" t="s">
        <v>124</v>
      </c>
      <c r="H949" s="469" t="s">
        <v>265</v>
      </c>
      <c r="I949" s="475" t="s">
        <v>125</v>
      </c>
      <c r="J949" s="1422" t="s">
        <v>126</v>
      </c>
      <c r="K949" s="1422" t="s">
        <v>127</v>
      </c>
      <c r="L949" s="1378"/>
    </row>
    <row r="950" spans="1:12" s="420" customFormat="1" ht="18.75" customHeight="1" x14ac:dyDescent="0.3">
      <c r="A950" s="1422"/>
      <c r="B950" s="13"/>
      <c r="C950" s="14"/>
      <c r="D950" s="15"/>
      <c r="E950" s="15"/>
      <c r="F950" s="645"/>
      <c r="G950" s="1422"/>
      <c r="H950" s="13"/>
      <c r="I950" s="14"/>
      <c r="J950" s="15"/>
      <c r="K950" s="15"/>
      <c r="L950" s="1376"/>
    </row>
    <row r="951" spans="1:12" s="420" customFormat="1" x14ac:dyDescent="0.3">
      <c r="A951" s="12"/>
      <c r="B951" s="13"/>
      <c r="C951" s="14"/>
      <c r="D951" s="15"/>
      <c r="E951" s="15"/>
      <c r="F951" s="645"/>
      <c r="G951" s="12"/>
      <c r="H951" s="13"/>
      <c r="I951" s="14"/>
      <c r="J951" s="15"/>
      <c r="K951" s="15"/>
      <c r="L951" s="1376"/>
    </row>
    <row r="952" spans="1:12" s="420" customFormat="1" x14ac:dyDescent="0.3">
      <c r="A952" s="12"/>
      <c r="B952" s="13"/>
      <c r="C952" s="14"/>
      <c r="D952" s="15"/>
      <c r="E952" s="15"/>
      <c r="F952" s="645"/>
      <c r="G952" s="12"/>
      <c r="H952" s="13"/>
      <c r="I952" s="14"/>
      <c r="J952" s="15"/>
      <c r="K952" s="15"/>
      <c r="L952" s="1376"/>
    </row>
    <row r="953" spans="1:12" s="257" customFormat="1" x14ac:dyDescent="0.3">
      <c r="A953" s="1422">
        <v>4</v>
      </c>
      <c r="B953" s="13" t="s">
        <v>114</v>
      </c>
      <c r="C953" s="14" t="s">
        <v>2</v>
      </c>
      <c r="D953" s="15">
        <v>6</v>
      </c>
      <c r="E953" s="15">
        <v>28</v>
      </c>
      <c r="F953" s="607"/>
      <c r="G953" s="1422">
        <v>4</v>
      </c>
      <c r="H953" s="13" t="s">
        <v>114</v>
      </c>
      <c r="I953" s="14" t="s">
        <v>2</v>
      </c>
      <c r="J953" s="15">
        <v>6</v>
      </c>
      <c r="K953" s="15">
        <v>28</v>
      </c>
      <c r="L953" s="1378"/>
    </row>
    <row r="954" spans="1:12" s="257" customFormat="1" x14ac:dyDescent="0.3">
      <c r="A954" s="12">
        <v>5</v>
      </c>
      <c r="B954" s="13" t="s">
        <v>107</v>
      </c>
      <c r="C954" s="14" t="s">
        <v>14</v>
      </c>
      <c r="D954" s="15">
        <v>3.4</v>
      </c>
      <c r="E954" s="15">
        <v>93.2</v>
      </c>
      <c r="F954" s="645"/>
      <c r="G954" s="12">
        <v>5</v>
      </c>
      <c r="H954" s="13" t="s">
        <v>107</v>
      </c>
      <c r="I954" s="14" t="s">
        <v>14</v>
      </c>
      <c r="J954" s="15">
        <v>3.4</v>
      </c>
      <c r="K954" s="15">
        <v>93.2</v>
      </c>
      <c r="L954" s="1378"/>
    </row>
    <row r="955" spans="1:12" s="389" customFormat="1" ht="18.75" customHeight="1" x14ac:dyDescent="0.3">
      <c r="A955" s="12"/>
      <c r="B955" s="13"/>
      <c r="C955" s="14"/>
      <c r="D955" s="15"/>
      <c r="E955" s="15"/>
      <c r="F955" s="607"/>
      <c r="G955" s="12"/>
      <c r="H955" s="13"/>
      <c r="I955" s="14"/>
      <c r="J955" s="15"/>
      <c r="K955" s="15"/>
      <c r="L955" s="1376"/>
    </row>
    <row r="956" spans="1:12" s="257" customFormat="1" ht="19.5" customHeight="1" x14ac:dyDescent="0.3">
      <c r="A956" s="1422"/>
      <c r="B956" s="13"/>
      <c r="C956" s="14"/>
      <c r="D956" s="15"/>
      <c r="E956" s="15"/>
      <c r="F956" s="607"/>
      <c r="G956" s="1422"/>
      <c r="H956" s="13"/>
      <c r="I956" s="14"/>
      <c r="J956" s="15"/>
      <c r="K956" s="15"/>
      <c r="L956" s="1378"/>
    </row>
    <row r="957" spans="1:12" s="257" customFormat="1" x14ac:dyDescent="0.3">
      <c r="A957" s="12"/>
      <c r="B957" s="13"/>
      <c r="C957" s="14"/>
      <c r="D957" s="15"/>
      <c r="E957" s="15"/>
      <c r="F957" s="670"/>
      <c r="G957" s="12"/>
      <c r="H957" s="13"/>
      <c r="I957" s="14"/>
      <c r="J957" s="15"/>
      <c r="K957" s="15"/>
      <c r="L957" s="1378"/>
    </row>
    <row r="958" spans="1:12" s="257" customFormat="1" x14ac:dyDescent="0.3">
      <c r="A958" s="12"/>
      <c r="B958" s="13"/>
      <c r="C958" s="14" t="s">
        <v>128</v>
      </c>
      <c r="D958" s="15">
        <f>SUM(D950:D956)</f>
        <v>9.4</v>
      </c>
      <c r="E958" s="15">
        <f>SUM(E950:E956)</f>
        <v>121.2</v>
      </c>
      <c r="F958" s="673">
        <v>587.5</v>
      </c>
      <c r="G958" s="12"/>
      <c r="H958" s="13"/>
      <c r="I958" s="14" t="s">
        <v>128</v>
      </c>
      <c r="J958" s="15">
        <f>SUM(J950:J956)</f>
        <v>9.4</v>
      </c>
      <c r="K958" s="15">
        <f>SUM(K950:K956)</f>
        <v>121.2</v>
      </c>
      <c r="L958" s="1378"/>
    </row>
    <row r="959" spans="1:12" s="257" customFormat="1" ht="18.75" hidden="1" customHeight="1" x14ac:dyDescent="0.3">
      <c r="A959" s="12"/>
      <c r="B959" s="13"/>
      <c r="C959" s="14"/>
      <c r="D959" s="15">
        <f>SUM(D951:D957)</f>
        <v>9.4</v>
      </c>
      <c r="E959" s="15"/>
      <c r="F959" s="670"/>
      <c r="G959" s="12"/>
      <c r="H959" s="13"/>
      <c r="I959" s="14"/>
      <c r="J959" s="15"/>
      <c r="K959" s="15"/>
      <c r="L959" s="1378"/>
    </row>
    <row r="960" spans="1:12" s="257" customFormat="1" ht="18.75" hidden="1" customHeight="1" x14ac:dyDescent="0.3">
      <c r="A960" s="12">
        <v>1</v>
      </c>
      <c r="B960" s="13" t="s">
        <v>1</v>
      </c>
      <c r="C960" s="14" t="s">
        <v>5</v>
      </c>
      <c r="D960" s="15">
        <f>SUM(D953:D958)</f>
        <v>18.8</v>
      </c>
      <c r="E960" s="15">
        <v>86</v>
      </c>
      <c r="F960" s="670"/>
      <c r="G960" s="12">
        <v>1</v>
      </c>
      <c r="H960" s="13" t="s">
        <v>1</v>
      </c>
      <c r="I960" s="14" t="s">
        <v>5</v>
      </c>
      <c r="J960" s="15">
        <v>200</v>
      </c>
      <c r="K960" s="15">
        <v>86</v>
      </c>
      <c r="L960" s="1378"/>
    </row>
    <row r="961" spans="1:12" s="257" customFormat="1" ht="18.75" hidden="1" customHeight="1" x14ac:dyDescent="0.3">
      <c r="A961" s="12">
        <v>2</v>
      </c>
      <c r="B961" s="13" t="s">
        <v>238</v>
      </c>
      <c r="C961" s="14" t="s">
        <v>251</v>
      </c>
      <c r="D961" s="15">
        <f t="shared" ref="D961:D970" si="13">SUM(D953:D959)</f>
        <v>28.200000000000003</v>
      </c>
      <c r="E961" s="15">
        <v>114</v>
      </c>
      <c r="F961" s="670"/>
      <c r="G961" s="12">
        <v>2</v>
      </c>
      <c r="H961" s="13" t="s">
        <v>238</v>
      </c>
      <c r="I961" s="14" t="s">
        <v>251</v>
      </c>
      <c r="J961" s="15">
        <v>225</v>
      </c>
      <c r="K961" s="15">
        <v>114</v>
      </c>
      <c r="L961" s="1378"/>
    </row>
    <row r="962" spans="1:12" s="257" customFormat="1" ht="18.75" hidden="1" customHeight="1" x14ac:dyDescent="0.3">
      <c r="A962" s="12">
        <v>3</v>
      </c>
      <c r="B962" s="13" t="s">
        <v>93</v>
      </c>
      <c r="C962" s="14" t="s">
        <v>5</v>
      </c>
      <c r="D962" s="15">
        <f t="shared" si="13"/>
        <v>41</v>
      </c>
      <c r="E962" s="15">
        <v>94.25</v>
      </c>
      <c r="F962" s="670"/>
      <c r="G962" s="12">
        <v>3</v>
      </c>
      <c r="H962" s="13" t="s">
        <v>93</v>
      </c>
      <c r="I962" s="14" t="s">
        <v>5</v>
      </c>
      <c r="J962" s="15">
        <v>135</v>
      </c>
      <c r="K962" s="15">
        <v>94.25</v>
      </c>
      <c r="L962" s="1378"/>
    </row>
    <row r="963" spans="1:12" s="257" customFormat="1" ht="18.75" hidden="1" customHeight="1" x14ac:dyDescent="0.3">
      <c r="A963" s="12">
        <v>4</v>
      </c>
      <c r="B963" s="13" t="s">
        <v>253</v>
      </c>
      <c r="C963" s="14" t="s">
        <v>218</v>
      </c>
      <c r="D963" s="15">
        <f t="shared" si="13"/>
        <v>65.800000000000011</v>
      </c>
      <c r="E963" s="15">
        <v>146.4</v>
      </c>
      <c r="F963" s="670"/>
      <c r="G963" s="12">
        <v>4</v>
      </c>
      <c r="H963" s="13" t="s">
        <v>253</v>
      </c>
      <c r="I963" s="14" t="s">
        <v>218</v>
      </c>
      <c r="J963" s="15">
        <v>125</v>
      </c>
      <c r="K963" s="15">
        <v>146.4</v>
      </c>
      <c r="L963" s="1378"/>
    </row>
    <row r="964" spans="1:12" s="257" customFormat="1" ht="18.75" hidden="1" customHeight="1" x14ac:dyDescent="0.3">
      <c r="A964" s="12">
        <v>5</v>
      </c>
      <c r="B964" s="13" t="s">
        <v>255</v>
      </c>
      <c r="C964" s="14" t="s">
        <v>218</v>
      </c>
      <c r="D964" s="15">
        <f t="shared" si="13"/>
        <v>106.80000000000001</v>
      </c>
      <c r="E964" s="15">
        <v>105.16</v>
      </c>
      <c r="F964" s="670"/>
      <c r="G964" s="12">
        <v>5</v>
      </c>
      <c r="H964" s="13" t="s">
        <v>255</v>
      </c>
      <c r="I964" s="14" t="s">
        <v>218</v>
      </c>
      <c r="J964" s="15">
        <v>80</v>
      </c>
      <c r="K964" s="15">
        <v>105.16</v>
      </c>
      <c r="L964" s="1378"/>
    </row>
    <row r="965" spans="1:12" s="257" customFormat="1" ht="18.75" hidden="1" customHeight="1" x14ac:dyDescent="0.3">
      <c r="A965" s="12">
        <v>6</v>
      </c>
      <c r="B965" s="13" t="s">
        <v>252</v>
      </c>
      <c r="C965" s="14" t="s">
        <v>251</v>
      </c>
      <c r="D965" s="15">
        <f t="shared" si="13"/>
        <v>172.60000000000002</v>
      </c>
      <c r="E965" s="15">
        <v>142</v>
      </c>
      <c r="F965" s="670"/>
      <c r="G965" s="12">
        <v>6</v>
      </c>
      <c r="H965" s="13" t="s">
        <v>252</v>
      </c>
      <c r="I965" s="14" t="s">
        <v>251</v>
      </c>
      <c r="J965" s="15">
        <v>105</v>
      </c>
      <c r="K965" s="15">
        <v>142</v>
      </c>
      <c r="L965" s="1378"/>
    </row>
    <row r="966" spans="1:12" s="257" customFormat="1" ht="18.75" hidden="1" customHeight="1" x14ac:dyDescent="0.3">
      <c r="A966" s="12">
        <v>7</v>
      </c>
      <c r="B966" s="13" t="s">
        <v>254</v>
      </c>
      <c r="C966" s="14" t="s">
        <v>218</v>
      </c>
      <c r="D966" s="15">
        <f t="shared" si="13"/>
        <v>279.40000000000003</v>
      </c>
      <c r="E966" s="15">
        <v>144</v>
      </c>
      <c r="F966" s="670"/>
      <c r="G966" s="12">
        <v>7</v>
      </c>
      <c r="H966" s="13" t="s">
        <v>254</v>
      </c>
      <c r="I966" s="14" t="s">
        <v>218</v>
      </c>
      <c r="J966" s="15">
        <v>120</v>
      </c>
      <c r="K966" s="15">
        <v>144</v>
      </c>
      <c r="L966" s="1378"/>
    </row>
    <row r="967" spans="1:12" s="257" customFormat="1" ht="18.75" hidden="1" customHeight="1" x14ac:dyDescent="0.3">
      <c r="A967" s="12">
        <v>8</v>
      </c>
      <c r="B967" s="13" t="s">
        <v>31</v>
      </c>
      <c r="C967" s="14" t="s">
        <v>5</v>
      </c>
      <c r="D967" s="15">
        <f t="shared" si="13"/>
        <v>442.6</v>
      </c>
      <c r="E967" s="15">
        <v>88</v>
      </c>
      <c r="F967" s="670"/>
      <c r="G967" s="12">
        <v>8</v>
      </c>
      <c r="H967" s="13" t="s">
        <v>31</v>
      </c>
      <c r="I967" s="14" t="s">
        <v>5</v>
      </c>
      <c r="J967" s="15">
        <v>55</v>
      </c>
      <c r="K967" s="15">
        <v>88</v>
      </c>
      <c r="L967" s="1378"/>
    </row>
    <row r="968" spans="1:12" s="420" customFormat="1" ht="18.75" hidden="1" customHeight="1" x14ac:dyDescent="0.3">
      <c r="A968" s="1422"/>
      <c r="B968" s="467"/>
      <c r="C968" s="1422"/>
      <c r="D968" s="15">
        <f t="shared" si="13"/>
        <v>712.60000000000014</v>
      </c>
      <c r="E968" s="468"/>
      <c r="F968" s="672"/>
      <c r="G968" s="1422"/>
      <c r="H968" s="467"/>
      <c r="I968" s="1422"/>
      <c r="J968" s="468"/>
      <c r="K968" s="468"/>
      <c r="L968" s="1429"/>
    </row>
    <row r="969" spans="1:12" s="257" customFormat="1" ht="18.75" hidden="1" customHeight="1" x14ac:dyDescent="0.3">
      <c r="A969" s="12"/>
      <c r="B969" s="13"/>
      <c r="C969" s="14" t="s">
        <v>128</v>
      </c>
      <c r="D969" s="15">
        <f t="shared" si="13"/>
        <v>1136.4000000000001</v>
      </c>
      <c r="E969" s="15">
        <v>919.81</v>
      </c>
      <c r="F969" s="670"/>
      <c r="G969" s="12"/>
      <c r="H969" s="13"/>
      <c r="I969" s="14" t="s">
        <v>128</v>
      </c>
      <c r="J969" s="15">
        <v>1045</v>
      </c>
      <c r="K969" s="15">
        <v>919.81</v>
      </c>
      <c r="L969" s="1378"/>
    </row>
    <row r="970" spans="1:12" s="257" customFormat="1" ht="18.75" hidden="1" customHeight="1" x14ac:dyDescent="0.3">
      <c r="A970" s="12"/>
      <c r="B970" s="13"/>
      <c r="C970" s="14"/>
      <c r="D970" s="15">
        <f t="shared" si="13"/>
        <v>1820.8000000000004</v>
      </c>
      <c r="E970" s="15"/>
      <c r="F970" s="670"/>
      <c r="G970" s="12"/>
      <c r="H970" s="13"/>
      <c r="I970" s="14"/>
      <c r="J970" s="15"/>
      <c r="K970" s="15"/>
      <c r="L970" s="1378"/>
    </row>
    <row r="971" spans="1:12" s="257" customFormat="1" x14ac:dyDescent="0.3">
      <c r="A971" s="12"/>
      <c r="B971" s="13"/>
      <c r="C971" s="14"/>
      <c r="D971" s="15"/>
      <c r="E971" s="15"/>
      <c r="F971" s="1370">
        <f>F958-E958</f>
        <v>466.3</v>
      </c>
      <c r="G971" s="12"/>
      <c r="H971" s="13"/>
      <c r="I971" s="14"/>
      <c r="J971" s="15"/>
      <c r="K971" s="15"/>
      <c r="L971" s="1378"/>
    </row>
    <row r="972" spans="1:12" s="257" customFormat="1" x14ac:dyDescent="0.3">
      <c r="A972" s="12"/>
      <c r="B972" s="13"/>
      <c r="C972" s="14"/>
      <c r="D972" s="15"/>
      <c r="E972" s="15"/>
      <c r="F972" s="670"/>
      <c r="G972" s="12"/>
      <c r="H972" s="13"/>
      <c r="I972" s="14"/>
      <c r="J972" s="15"/>
      <c r="K972" s="15"/>
      <c r="L972" s="1378"/>
    </row>
    <row r="973" spans="1:12" s="257" customFormat="1" x14ac:dyDescent="0.3">
      <c r="A973" s="469" t="s">
        <v>124</v>
      </c>
      <c r="B973" s="15" t="s">
        <v>259</v>
      </c>
      <c r="C973" s="14" t="s">
        <v>125</v>
      </c>
      <c r="D973" s="15" t="s">
        <v>126</v>
      </c>
      <c r="E973" s="15" t="s">
        <v>127</v>
      </c>
      <c r="F973" s="670"/>
      <c r="G973" s="469" t="s">
        <v>124</v>
      </c>
      <c r="H973" s="15" t="s">
        <v>247</v>
      </c>
      <c r="I973" s="14" t="s">
        <v>125</v>
      </c>
      <c r="J973" s="15" t="s">
        <v>126</v>
      </c>
      <c r="K973" s="15" t="s">
        <v>127</v>
      </c>
      <c r="L973" s="1378"/>
    </row>
    <row r="974" spans="1:12" s="389" customFormat="1" x14ac:dyDescent="0.3">
      <c r="A974" s="12"/>
      <c r="B974" s="13"/>
      <c r="C974" s="14"/>
      <c r="D974" s="15"/>
      <c r="E974" s="15"/>
      <c r="F974" s="607"/>
      <c r="G974" s="12"/>
      <c r="H974" s="13"/>
      <c r="I974" s="14"/>
      <c r="J974" s="15"/>
      <c r="K974" s="15"/>
      <c r="L974" s="1376"/>
    </row>
    <row r="975" spans="1:12" s="257" customFormat="1" ht="19.5" customHeight="1" x14ac:dyDescent="0.3">
      <c r="A975" s="12"/>
      <c r="B975" s="13"/>
      <c r="C975" s="14"/>
      <c r="D975" s="15"/>
      <c r="E975" s="15"/>
      <c r="F975" s="526"/>
      <c r="G975" s="12"/>
      <c r="H975" s="13"/>
      <c r="I975" s="14"/>
      <c r="J975" s="15"/>
      <c r="K975" s="15"/>
      <c r="L975" s="1378"/>
    </row>
    <row r="976" spans="1:12" s="420" customFormat="1" x14ac:dyDescent="0.3">
      <c r="A976" s="12"/>
      <c r="B976" s="13"/>
      <c r="C976" s="14"/>
      <c r="D976" s="15"/>
      <c r="E976" s="15"/>
      <c r="F976" s="607"/>
      <c r="G976" s="12"/>
      <c r="H976" s="13"/>
      <c r="I976" s="14"/>
      <c r="J976" s="15"/>
      <c r="K976" s="15"/>
      <c r="L976" s="1429"/>
    </row>
    <row r="977" spans="1:12" s="257" customFormat="1" ht="19.5" customHeight="1" x14ac:dyDescent="0.3">
      <c r="A977" s="12"/>
      <c r="B977" s="13"/>
      <c r="C977" s="14"/>
      <c r="D977" s="15"/>
      <c r="E977" s="15"/>
      <c r="F977" s="1430"/>
      <c r="G977" s="12"/>
      <c r="H977" s="13"/>
      <c r="I977" s="14"/>
      <c r="J977" s="15"/>
      <c r="K977" s="15"/>
      <c r="L977" s="791"/>
    </row>
    <row r="978" spans="1:12" s="257" customFormat="1" ht="19.5" customHeight="1" x14ac:dyDescent="0.3">
      <c r="A978" s="12">
        <v>5</v>
      </c>
      <c r="B978" s="13" t="s">
        <v>144</v>
      </c>
      <c r="C978" s="14" t="s">
        <v>2</v>
      </c>
      <c r="D978" s="15">
        <v>18</v>
      </c>
      <c r="E978" s="15">
        <v>88</v>
      </c>
      <c r="F978" s="670"/>
      <c r="G978" s="12">
        <v>5</v>
      </c>
      <c r="H978" s="13" t="s">
        <v>144</v>
      </c>
      <c r="I978" s="14" t="s">
        <v>2</v>
      </c>
      <c r="J978" s="15">
        <v>18</v>
      </c>
      <c r="K978" s="15">
        <v>88</v>
      </c>
      <c r="L978" s="1378"/>
    </row>
    <row r="979" spans="1:12" s="420" customFormat="1" x14ac:dyDescent="0.3">
      <c r="A979" s="12">
        <v>6</v>
      </c>
      <c r="B979" s="13" t="s">
        <v>107</v>
      </c>
      <c r="C979" s="14" t="s">
        <v>14</v>
      </c>
      <c r="D979" s="15">
        <v>3.4</v>
      </c>
      <c r="E979" s="15">
        <v>93.2</v>
      </c>
      <c r="F979" s="607"/>
      <c r="G979" s="12">
        <v>6</v>
      </c>
      <c r="H979" s="13" t="s">
        <v>107</v>
      </c>
      <c r="I979" s="14" t="s">
        <v>14</v>
      </c>
      <c r="J979" s="15">
        <v>3.4</v>
      </c>
      <c r="K979" s="15">
        <v>93.2</v>
      </c>
      <c r="L979" s="1376"/>
    </row>
    <row r="980" spans="1:12" s="257" customFormat="1" ht="19.5" customHeight="1" x14ac:dyDescent="0.3">
      <c r="A980" s="12">
        <v>7</v>
      </c>
      <c r="B980" s="13" t="s">
        <v>108</v>
      </c>
      <c r="C980" s="14" t="s">
        <v>65</v>
      </c>
      <c r="D980" s="15">
        <v>1.2</v>
      </c>
      <c r="E980" s="15">
        <v>21.5</v>
      </c>
      <c r="F980" s="670"/>
      <c r="G980" s="12">
        <v>7</v>
      </c>
      <c r="H980" s="13" t="s">
        <v>108</v>
      </c>
      <c r="I980" s="14" t="s">
        <v>65</v>
      </c>
      <c r="J980" s="15">
        <v>1.2</v>
      </c>
      <c r="K980" s="15">
        <v>21.5</v>
      </c>
      <c r="L980" s="1378"/>
    </row>
    <row r="981" spans="1:12" s="257" customFormat="1" x14ac:dyDescent="0.3">
      <c r="A981" s="1422"/>
      <c r="B981" s="13"/>
      <c r="C981" s="14"/>
      <c r="D981" s="15"/>
      <c r="E981" s="15"/>
      <c r="F981" s="670"/>
      <c r="G981" s="1422"/>
      <c r="H981" s="13"/>
      <c r="I981" s="14"/>
      <c r="J981" s="15"/>
      <c r="K981" s="15"/>
      <c r="L981" s="1378"/>
    </row>
    <row r="982" spans="1:12" s="420" customFormat="1" x14ac:dyDescent="0.3">
      <c r="A982" s="12"/>
      <c r="B982" s="13"/>
      <c r="C982" s="14"/>
      <c r="D982" s="15"/>
      <c r="E982" s="15"/>
      <c r="F982" s="672"/>
      <c r="G982" s="12"/>
      <c r="H982" s="13"/>
      <c r="I982" s="14"/>
      <c r="J982" s="15"/>
      <c r="K982" s="15"/>
      <c r="L982" s="1429"/>
    </row>
    <row r="983" spans="1:12" s="257" customFormat="1" x14ac:dyDescent="0.3">
      <c r="A983" s="1422"/>
      <c r="B983" s="13"/>
      <c r="C983" s="14" t="s">
        <v>128</v>
      </c>
      <c r="D983" s="15">
        <f>SUM(D974:D982)</f>
        <v>22.599999999999998</v>
      </c>
      <c r="E983" s="15">
        <f>SUM(E974:E982)</f>
        <v>202.7</v>
      </c>
      <c r="F983" s="673">
        <v>822.5</v>
      </c>
      <c r="G983" s="1422"/>
      <c r="H983" s="13"/>
      <c r="I983" s="14" t="s">
        <v>128</v>
      </c>
      <c r="J983" s="15">
        <f>SUM(J974:J982)</f>
        <v>22.599999999999998</v>
      </c>
      <c r="K983" s="15">
        <f>SUM(K974:K982)</f>
        <v>202.7</v>
      </c>
      <c r="L983" s="1378"/>
    </row>
    <row r="984" spans="1:12" s="257" customFormat="1" x14ac:dyDescent="0.3">
      <c r="A984" s="12"/>
      <c r="B984" s="13"/>
      <c r="C984" s="14"/>
      <c r="D984" s="15"/>
      <c r="E984" s="15"/>
      <c r="F984" s="1370">
        <f>F983-E983</f>
        <v>619.79999999999995</v>
      </c>
      <c r="G984" s="12"/>
      <c r="H984" s="13"/>
      <c r="I984" s="14"/>
      <c r="J984" s="15"/>
      <c r="K984" s="15"/>
      <c r="L984" s="1378"/>
    </row>
    <row r="985" spans="1:12" s="257" customFormat="1" x14ac:dyDescent="0.3">
      <c r="A985" s="12"/>
      <c r="B985" s="13"/>
      <c r="C985" s="14"/>
      <c r="D985" s="15"/>
      <c r="E985" s="15"/>
      <c r="F985" s="670"/>
      <c r="G985" s="12"/>
      <c r="H985" s="13"/>
      <c r="I985" s="14"/>
      <c r="J985" s="15"/>
      <c r="K985" s="15"/>
      <c r="L985" s="1378"/>
    </row>
    <row r="986" spans="1:12" s="257" customFormat="1" x14ac:dyDescent="0.3">
      <c r="A986" s="1422"/>
      <c r="B986" s="13"/>
      <c r="C986" s="14" t="s">
        <v>136</v>
      </c>
      <c r="D986" s="15">
        <f>+D983+D958</f>
        <v>32</v>
      </c>
      <c r="E986" s="15">
        <f>+E983+E958</f>
        <v>323.89999999999998</v>
      </c>
      <c r="F986" s="674"/>
      <c r="G986" s="15"/>
      <c r="H986" s="15"/>
      <c r="I986" s="15" t="s">
        <v>136</v>
      </c>
      <c r="J986" s="15">
        <f>+J983+J958</f>
        <v>32</v>
      </c>
      <c r="K986" s="15">
        <f>+K983+K958</f>
        <v>323.89999999999998</v>
      </c>
      <c r="L986" s="1378"/>
    </row>
    <row r="987" spans="1:12" s="257" customFormat="1" x14ac:dyDescent="0.3">
      <c r="A987" s="1431"/>
      <c r="B987" s="259"/>
      <c r="C987" s="472"/>
      <c r="D987" s="473"/>
      <c r="E987" s="473"/>
      <c r="F987" s="674"/>
      <c r="G987" s="1432"/>
      <c r="H987" s="473"/>
      <c r="I987" s="473"/>
      <c r="J987" s="473"/>
      <c r="K987" s="473"/>
      <c r="L987" s="1378"/>
    </row>
    <row r="988" spans="1:12" s="257" customFormat="1" x14ac:dyDescent="0.3">
      <c r="A988" s="1431"/>
      <c r="B988" s="471"/>
      <c r="C988" s="471"/>
      <c r="D988" s="471"/>
      <c r="E988" s="675"/>
      <c r="F988" s="675"/>
      <c r="G988" s="1433"/>
      <c r="H988" s="675"/>
      <c r="I988" s="473"/>
      <c r="J988" s="473"/>
      <c r="K988" s="473"/>
      <c r="L988" s="1378"/>
    </row>
    <row r="989" spans="1:12" s="257" customFormat="1" x14ac:dyDescent="0.3">
      <c r="A989" s="1431"/>
      <c r="B989" s="259"/>
      <c r="C989" s="472"/>
      <c r="D989" s="473"/>
      <c r="E989" s="473"/>
      <c r="F989" s="674"/>
      <c r="G989" s="1433"/>
      <c r="H989" s="473"/>
      <c r="I989" s="473"/>
      <c r="J989" s="473"/>
      <c r="K989" s="473"/>
      <c r="L989" s="1378"/>
    </row>
    <row r="990" spans="1:12" s="257" customFormat="1" ht="18.75" customHeight="1" x14ac:dyDescent="0.3">
      <c r="A990" s="1428"/>
      <c r="B990" s="260" t="s">
        <v>130</v>
      </c>
      <c r="D990" s="261" t="s">
        <v>131</v>
      </c>
      <c r="E990" s="32"/>
      <c r="F990" s="645"/>
      <c r="G990" s="1428"/>
      <c r="H990" s="260" t="s">
        <v>130</v>
      </c>
      <c r="J990" s="261" t="s">
        <v>131</v>
      </c>
      <c r="K990" s="32"/>
      <c r="L990" s="1378"/>
    </row>
    <row r="991" spans="1:12" s="257" customFormat="1" ht="51.75" customHeight="1" x14ac:dyDescent="0.3">
      <c r="A991" s="1428"/>
      <c r="B991" s="262" t="s">
        <v>132</v>
      </c>
      <c r="D991" s="262" t="s">
        <v>140</v>
      </c>
      <c r="E991" s="263"/>
      <c r="F991" s="645"/>
      <c r="G991" s="1428"/>
      <c r="H991" s="262" t="s">
        <v>139</v>
      </c>
      <c r="J991" s="262" t="s">
        <v>140</v>
      </c>
      <c r="K991" s="263"/>
      <c r="L991" s="1378"/>
    </row>
    <row r="992" spans="1:12" s="257" customFormat="1" ht="23.25" customHeight="1" x14ac:dyDescent="0.3">
      <c r="A992" s="1428"/>
      <c r="B992" s="262"/>
      <c r="D992" s="262"/>
      <c r="E992" s="263"/>
      <c r="F992" s="645"/>
      <c r="G992" s="1428"/>
      <c r="H992" s="262"/>
      <c r="J992" s="262"/>
      <c r="K992" s="263"/>
      <c r="L992" s="1378"/>
    </row>
    <row r="993" spans="1:12" s="257" customFormat="1" ht="23.25" customHeight="1" x14ac:dyDescent="0.3">
      <c r="A993" s="1407"/>
      <c r="B993" s="770"/>
      <c r="C993" s="419"/>
      <c r="D993" s="770"/>
      <c r="E993" s="771"/>
      <c r="F993" s="772"/>
      <c r="G993" s="1434"/>
      <c r="H993" s="419"/>
      <c r="I993" s="770"/>
      <c r="J993" s="771"/>
      <c r="K993" s="770"/>
      <c r="L993" s="1378"/>
    </row>
  </sheetData>
  <mergeCells count="102">
    <mergeCell ref="B13:D13"/>
    <mergeCell ref="H13:J13"/>
    <mergeCell ref="B14:D14"/>
    <mergeCell ref="H14:J14"/>
    <mergeCell ref="C17:E17"/>
    <mergeCell ref="I17:K17"/>
    <mergeCell ref="B120:D120"/>
    <mergeCell ref="H120:J120"/>
    <mergeCell ref="B121:D121"/>
    <mergeCell ref="H121:J121"/>
    <mergeCell ref="C124:E124"/>
    <mergeCell ref="I124:K124"/>
    <mergeCell ref="B73:D73"/>
    <mergeCell ref="H73:J73"/>
    <mergeCell ref="B74:D74"/>
    <mergeCell ref="H74:J74"/>
    <mergeCell ref="C77:E77"/>
    <mergeCell ref="I77:K77"/>
    <mergeCell ref="B241:D241"/>
    <mergeCell ref="H241:J241"/>
    <mergeCell ref="B242:D242"/>
    <mergeCell ref="H242:J242"/>
    <mergeCell ref="C245:E245"/>
    <mergeCell ref="I245:K245"/>
    <mergeCell ref="B180:D180"/>
    <mergeCell ref="H180:J180"/>
    <mergeCell ref="B181:D181"/>
    <mergeCell ref="H181:J181"/>
    <mergeCell ref="C184:E184"/>
    <mergeCell ref="I184:K184"/>
    <mergeCell ref="B336:D336"/>
    <mergeCell ref="H336:J336"/>
    <mergeCell ref="B337:D337"/>
    <mergeCell ref="H337:J337"/>
    <mergeCell ref="C340:E340"/>
    <mergeCell ref="I340:K340"/>
    <mergeCell ref="B289:D289"/>
    <mergeCell ref="H289:J289"/>
    <mergeCell ref="B290:D290"/>
    <mergeCell ref="H290:J290"/>
    <mergeCell ref="C293:E293"/>
    <mergeCell ref="I293:K293"/>
    <mergeCell ref="B458:D458"/>
    <mergeCell ref="H458:J458"/>
    <mergeCell ref="B459:D459"/>
    <mergeCell ref="H459:J459"/>
    <mergeCell ref="C462:E462"/>
    <mergeCell ref="I462:K462"/>
    <mergeCell ref="B397:D397"/>
    <mergeCell ref="H397:J397"/>
    <mergeCell ref="B398:D398"/>
    <mergeCell ref="H398:J398"/>
    <mergeCell ref="C401:E401"/>
    <mergeCell ref="I401:K401"/>
    <mergeCell ref="B579:D579"/>
    <mergeCell ref="H579:J579"/>
    <mergeCell ref="B580:D580"/>
    <mergeCell ref="H580:J580"/>
    <mergeCell ref="C583:E583"/>
    <mergeCell ref="I583:K583"/>
    <mergeCell ref="B518:D518"/>
    <mergeCell ref="H518:J518"/>
    <mergeCell ref="B519:D519"/>
    <mergeCell ref="H519:J519"/>
    <mergeCell ref="C522:E522"/>
    <mergeCell ref="I522:K522"/>
    <mergeCell ref="B700:D700"/>
    <mergeCell ref="H700:J700"/>
    <mergeCell ref="B701:D701"/>
    <mergeCell ref="H701:J701"/>
    <mergeCell ref="C704:E704"/>
    <mergeCell ref="I704:K704"/>
    <mergeCell ref="B640:D640"/>
    <mergeCell ref="H640:J640"/>
    <mergeCell ref="B641:D641"/>
    <mergeCell ref="H641:J641"/>
    <mergeCell ref="C644:E644"/>
    <mergeCell ref="I644:K644"/>
    <mergeCell ref="B822:D822"/>
    <mergeCell ref="H822:J822"/>
    <mergeCell ref="B823:D823"/>
    <mergeCell ref="H823:J823"/>
    <mergeCell ref="C826:E826"/>
    <mergeCell ref="I826:K826"/>
    <mergeCell ref="B761:D761"/>
    <mergeCell ref="H761:J761"/>
    <mergeCell ref="B762:D762"/>
    <mergeCell ref="H762:J762"/>
    <mergeCell ref="C765:E765"/>
    <mergeCell ref="I765:K765"/>
    <mergeCell ref="B944:D944"/>
    <mergeCell ref="H944:J944"/>
    <mergeCell ref="B945:D945"/>
    <mergeCell ref="H945:J945"/>
    <mergeCell ref="C948:E948"/>
    <mergeCell ref="I948:K948"/>
    <mergeCell ref="B883:D883"/>
    <mergeCell ref="H883:J883"/>
    <mergeCell ref="B884:D884"/>
    <mergeCell ref="H884:J884"/>
    <mergeCell ref="C887:E887"/>
    <mergeCell ref="I887:K887"/>
  </mergeCells>
  <printOptions horizontalCentered="1"/>
  <pageMargins left="0.59055118110236227" right="0.59055118110236227" top="0.78740157480314965" bottom="0.78740157480314965" header="0.31496062992125984" footer="0.31496062992125984"/>
  <pageSetup paperSize="9" scale="75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232"/>
  <sheetViews>
    <sheetView topLeftCell="A1131" zoomScale="60" zoomScaleNormal="60" zoomScalePageLayoutView="60" workbookViewId="0">
      <selection activeCell="A1161" sqref="A1161:XFD1161"/>
    </sheetView>
  </sheetViews>
  <sheetFormatPr defaultRowHeight="18.75" x14ac:dyDescent="0.3"/>
  <cols>
    <col min="1" max="1" width="7.125" style="1559" customWidth="1"/>
    <col min="2" max="2" width="37.25" style="430" customWidth="1"/>
    <col min="3" max="3" width="14.75" style="430" customWidth="1"/>
    <col min="4" max="5" width="14.5" style="430" customWidth="1"/>
    <col min="6" max="6" width="18" style="1154" customWidth="1"/>
    <col min="7" max="7" width="7.375" style="1559" customWidth="1"/>
    <col min="8" max="8" width="37.125" style="430" customWidth="1"/>
    <col min="9" max="9" width="15.125" style="430" customWidth="1"/>
    <col min="10" max="10" width="13.5" style="430" customWidth="1"/>
    <col min="11" max="11" width="15.25" style="430" customWidth="1"/>
    <col min="12" max="12" width="11.375" style="1382" customWidth="1"/>
    <col min="13" max="16" width="7.5" style="31" customWidth="1"/>
    <col min="17" max="17" width="2.875" style="31" customWidth="1"/>
    <col min="18" max="31" width="3.375" style="31" customWidth="1"/>
    <col min="32" max="16384" width="9" style="31"/>
  </cols>
  <sheetData>
    <row r="1" spans="1:12" s="257" customFormat="1" ht="18.75" customHeight="1" x14ac:dyDescent="0.3">
      <c r="A1" s="1530"/>
      <c r="B1" s="1531"/>
      <c r="C1" s="1531"/>
      <c r="D1" s="1531"/>
      <c r="E1" s="1531"/>
      <c r="F1" s="1532"/>
      <c r="G1" s="1530"/>
      <c r="H1" s="1531"/>
      <c r="I1" s="1531"/>
      <c r="J1" s="1531"/>
      <c r="K1" s="1531"/>
      <c r="L1" s="1378"/>
    </row>
    <row r="2" spans="1:12" s="21" customFormat="1" x14ac:dyDescent="0.3">
      <c r="A2" s="1533"/>
      <c r="B2" s="430"/>
      <c r="C2" s="430"/>
      <c r="D2" s="430"/>
      <c r="E2" s="430"/>
      <c r="F2" s="1154"/>
      <c r="G2" s="1533"/>
      <c r="H2" s="430"/>
      <c r="I2" s="430"/>
      <c r="J2" s="430"/>
      <c r="K2" s="430"/>
      <c r="L2" s="1373"/>
    </row>
    <row r="3" spans="1:12" s="25" customFormat="1" ht="18.75" customHeight="1" x14ac:dyDescent="0.3">
      <c r="A3" s="1533"/>
      <c r="B3" s="429" t="s">
        <v>115</v>
      </c>
      <c r="C3" s="430"/>
      <c r="D3" s="430"/>
      <c r="E3" s="430"/>
      <c r="F3" s="1154"/>
      <c r="G3" s="1533"/>
      <c r="H3" s="429" t="s">
        <v>115</v>
      </c>
      <c r="I3" s="430"/>
      <c r="J3" s="430"/>
      <c r="K3" s="430"/>
      <c r="L3" s="1374"/>
    </row>
    <row r="4" spans="1:12" s="25" customFormat="1" ht="18.75" customHeight="1" x14ac:dyDescent="0.3">
      <c r="A4" s="1533"/>
      <c r="B4" s="429" t="s">
        <v>137</v>
      </c>
      <c r="C4" s="430"/>
      <c r="D4" s="430"/>
      <c r="E4" s="430"/>
      <c r="F4" s="1151"/>
      <c r="G4" s="1533"/>
      <c r="H4" s="429" t="s">
        <v>138</v>
      </c>
      <c r="I4" s="430"/>
      <c r="J4" s="430"/>
      <c r="K4" s="430"/>
      <c r="L4" s="1374"/>
    </row>
    <row r="5" spans="1:12" s="25" customFormat="1" ht="18.75" customHeight="1" x14ac:dyDescent="0.3">
      <c r="A5" s="1533"/>
      <c r="B5" s="430"/>
      <c r="C5" s="430"/>
      <c r="D5" s="430"/>
      <c r="E5" s="430"/>
      <c r="F5" s="1151"/>
      <c r="G5" s="1533"/>
      <c r="H5" s="430"/>
      <c r="I5" s="430"/>
      <c r="J5" s="430"/>
      <c r="K5" s="430"/>
      <c r="L5" s="1374"/>
    </row>
    <row r="6" spans="1:12" s="25" customFormat="1" ht="18.75" customHeight="1" x14ac:dyDescent="0.3">
      <c r="A6" s="1533"/>
      <c r="B6" s="430"/>
      <c r="C6" s="430"/>
      <c r="D6" s="428"/>
      <c r="E6" s="1176" t="s">
        <v>116</v>
      </c>
      <c r="F6" s="1151"/>
      <c r="G6" s="1533"/>
      <c r="H6" s="430"/>
      <c r="I6" s="430"/>
      <c r="J6" s="428"/>
      <c r="K6" s="1176" t="s">
        <v>116</v>
      </c>
      <c r="L6" s="1374"/>
    </row>
    <row r="7" spans="1:12" s="25" customFormat="1" ht="18.75" customHeight="1" x14ac:dyDescent="0.3">
      <c r="A7" s="1533"/>
      <c r="B7" s="430"/>
      <c r="C7" s="430"/>
      <c r="D7" s="428"/>
      <c r="E7" s="1176" t="s">
        <v>134</v>
      </c>
      <c r="F7" s="1151"/>
      <c r="G7" s="1533"/>
      <c r="H7" s="430"/>
      <c r="I7" s="430"/>
      <c r="J7" s="428"/>
      <c r="K7" s="1176" t="s">
        <v>134</v>
      </c>
      <c r="L7" s="1374"/>
    </row>
    <row r="8" spans="1:12" s="25" customFormat="1" ht="18.75" customHeight="1" x14ac:dyDescent="0.3">
      <c r="A8" s="1533"/>
      <c r="B8" s="430"/>
      <c r="C8" s="430"/>
      <c r="D8" s="428"/>
      <c r="E8" s="1176" t="s">
        <v>117</v>
      </c>
      <c r="F8" s="1151"/>
      <c r="G8" s="1533"/>
      <c r="H8" s="430"/>
      <c r="I8" s="430"/>
      <c r="J8" s="428"/>
      <c r="K8" s="1176" t="s">
        <v>117</v>
      </c>
      <c r="L8" s="1374"/>
    </row>
    <row r="9" spans="1:12" s="25" customFormat="1" ht="18.75" customHeight="1" x14ac:dyDescent="0.3">
      <c r="A9" s="1533"/>
      <c r="B9" s="430"/>
      <c r="C9" s="430"/>
      <c r="D9" s="428"/>
      <c r="E9" s="1176" t="s">
        <v>497</v>
      </c>
      <c r="F9" s="1151"/>
      <c r="G9" s="1533"/>
      <c r="H9" s="430"/>
      <c r="I9" s="430"/>
      <c r="J9" s="428"/>
      <c r="K9" s="1176" t="s">
        <v>497</v>
      </c>
      <c r="L9" s="1374"/>
    </row>
    <row r="10" spans="1:12" s="25" customFormat="1" ht="18.75" customHeight="1" x14ac:dyDescent="0.3">
      <c r="A10" s="1533"/>
      <c r="B10" s="430"/>
      <c r="C10" s="430"/>
      <c r="D10" s="430"/>
      <c r="E10" s="430"/>
      <c r="F10" s="1154"/>
      <c r="G10" s="1533"/>
      <c r="H10" s="430"/>
      <c r="I10" s="430"/>
      <c r="J10" s="430"/>
      <c r="K10" s="430"/>
      <c r="L10" s="1374"/>
    </row>
    <row r="11" spans="1:12" s="25" customFormat="1" ht="18.75" customHeight="1" x14ac:dyDescent="0.3">
      <c r="A11" s="1533"/>
      <c r="B11" s="430"/>
      <c r="C11" s="430"/>
      <c r="D11" s="430"/>
      <c r="E11" s="430"/>
      <c r="F11" s="1154"/>
      <c r="G11" s="1533"/>
      <c r="H11" s="430"/>
      <c r="I11" s="430"/>
      <c r="J11" s="430"/>
      <c r="K11" s="430"/>
      <c r="L11" s="1374"/>
    </row>
    <row r="12" spans="1:12" s="25" customFormat="1" ht="18.75" customHeight="1" x14ac:dyDescent="0.3">
      <c r="A12" s="1533"/>
      <c r="B12" s="430"/>
      <c r="C12" s="430"/>
      <c r="D12" s="430"/>
      <c r="E12" s="430"/>
      <c r="F12" s="1154"/>
      <c r="G12" s="1533"/>
      <c r="H12" s="430"/>
      <c r="I12" s="430"/>
      <c r="J12" s="430"/>
      <c r="K12" s="430"/>
      <c r="L12" s="1374"/>
    </row>
    <row r="13" spans="1:12" s="25" customFormat="1" ht="18.75" customHeight="1" x14ac:dyDescent="0.3">
      <c r="A13" s="1533"/>
      <c r="B13" s="1628" t="s">
        <v>119</v>
      </c>
      <c r="C13" s="1628"/>
      <c r="D13" s="1628"/>
      <c r="E13" s="432"/>
      <c r="F13" s="1151"/>
      <c r="G13" s="1533"/>
      <c r="H13" s="1628" t="s">
        <v>119</v>
      </c>
      <c r="I13" s="1628"/>
      <c r="J13" s="1628"/>
      <c r="K13" s="432"/>
      <c r="L13" s="1374"/>
    </row>
    <row r="14" spans="1:12" s="25" customFormat="1" ht="18.75" customHeight="1" x14ac:dyDescent="0.3">
      <c r="A14" s="1533"/>
      <c r="B14" s="1629">
        <v>45691</v>
      </c>
      <c r="C14" s="1629"/>
      <c r="D14" s="1629"/>
      <c r="E14" s="433"/>
      <c r="F14" s="1151"/>
      <c r="G14" s="1533"/>
      <c r="H14" s="1629">
        <f>B14</f>
        <v>45691</v>
      </c>
      <c r="I14" s="1629"/>
      <c r="J14" s="1629"/>
      <c r="K14" s="433"/>
      <c r="L14" s="1374"/>
    </row>
    <row r="15" spans="1:12" s="25" customFormat="1" ht="18.75" customHeight="1" x14ac:dyDescent="0.3">
      <c r="A15" s="1533"/>
      <c r="B15" s="430"/>
      <c r="C15" s="430"/>
      <c r="D15" s="430"/>
      <c r="E15" s="433"/>
      <c r="F15" s="1151"/>
      <c r="G15" s="1533"/>
      <c r="H15" s="430"/>
      <c r="I15" s="430"/>
      <c r="J15" s="430"/>
      <c r="K15" s="433"/>
      <c r="L15" s="1374"/>
    </row>
    <row r="16" spans="1:12" s="25" customFormat="1" ht="18.75" customHeight="1" x14ac:dyDescent="0.3">
      <c r="A16" s="1533"/>
      <c r="B16" s="1525"/>
      <c r="C16" s="430"/>
      <c r="D16" s="430"/>
      <c r="E16" s="433"/>
      <c r="F16" s="1151"/>
      <c r="G16" s="1533"/>
      <c r="H16" s="1525"/>
      <c r="I16" s="430"/>
      <c r="J16" s="430"/>
      <c r="K16" s="433"/>
      <c r="L16" s="1374"/>
    </row>
    <row r="17" spans="1:13" s="25" customFormat="1" ht="18.75" customHeight="1" x14ac:dyDescent="0.3">
      <c r="A17" s="434" t="s">
        <v>120</v>
      </c>
      <c r="B17" s="435" t="s">
        <v>121</v>
      </c>
      <c r="C17" s="1630" t="s">
        <v>122</v>
      </c>
      <c r="D17" s="1630"/>
      <c r="E17" s="1630"/>
      <c r="F17" s="1151"/>
      <c r="G17" s="434" t="s">
        <v>120</v>
      </c>
      <c r="H17" s="435" t="s">
        <v>121</v>
      </c>
      <c r="I17" s="1630" t="s">
        <v>123</v>
      </c>
      <c r="J17" s="1630"/>
      <c r="K17" s="1630"/>
      <c r="L17" s="1374"/>
    </row>
    <row r="18" spans="1:13" s="25" customFormat="1" ht="18.75" customHeight="1" x14ac:dyDescent="0.3">
      <c r="A18" s="434" t="s">
        <v>124</v>
      </c>
      <c r="B18" s="434" t="s">
        <v>265</v>
      </c>
      <c r="C18" s="435" t="s">
        <v>125</v>
      </c>
      <c r="D18" s="1526" t="s">
        <v>126</v>
      </c>
      <c r="E18" s="1526" t="s">
        <v>127</v>
      </c>
      <c r="F18" s="1151"/>
      <c r="G18" s="434" t="s">
        <v>124</v>
      </c>
      <c r="H18" s="434" t="s">
        <v>265</v>
      </c>
      <c r="I18" s="435" t="s">
        <v>125</v>
      </c>
      <c r="J18" s="1526" t="s">
        <v>126</v>
      </c>
      <c r="K18" s="1526" t="s">
        <v>127</v>
      </c>
      <c r="L18" s="1374"/>
    </row>
    <row r="19" spans="1:13" s="50" customFormat="1" ht="18.75" customHeight="1" x14ac:dyDescent="0.3">
      <c r="A19" s="1526">
        <v>1</v>
      </c>
      <c r="B19" s="437" t="s">
        <v>270</v>
      </c>
      <c r="C19" s="438" t="s">
        <v>46</v>
      </c>
      <c r="D19" s="439">
        <v>40</v>
      </c>
      <c r="E19" s="439">
        <v>205.8</v>
      </c>
      <c r="F19" s="1151"/>
      <c r="G19" s="1526">
        <v>1</v>
      </c>
      <c r="H19" s="437" t="s">
        <v>270</v>
      </c>
      <c r="I19" s="438" t="s">
        <v>46</v>
      </c>
      <c r="J19" s="439">
        <v>40</v>
      </c>
      <c r="K19" s="439">
        <v>205.8</v>
      </c>
      <c r="L19" s="1379"/>
    </row>
    <row r="20" spans="1:13" s="50" customFormat="1" x14ac:dyDescent="0.3">
      <c r="A20" s="436">
        <v>2</v>
      </c>
      <c r="B20" s="437" t="s">
        <v>64</v>
      </c>
      <c r="C20" s="438" t="s">
        <v>65</v>
      </c>
      <c r="D20" s="439">
        <v>15</v>
      </c>
      <c r="E20" s="439">
        <v>75</v>
      </c>
      <c r="F20" s="1151">
        <v>28</v>
      </c>
      <c r="G20" s="436">
        <v>2</v>
      </c>
      <c r="H20" s="437" t="s">
        <v>64</v>
      </c>
      <c r="I20" s="438" t="s">
        <v>65</v>
      </c>
      <c r="J20" s="439">
        <v>15</v>
      </c>
      <c r="K20" s="439">
        <v>75</v>
      </c>
      <c r="L20" s="1379"/>
    </row>
    <row r="21" spans="1:13" s="25" customFormat="1" x14ac:dyDescent="0.3">
      <c r="A21" s="1526">
        <v>3</v>
      </c>
      <c r="B21" s="437" t="s">
        <v>114</v>
      </c>
      <c r="C21" s="438" t="s">
        <v>2</v>
      </c>
      <c r="D21" s="439">
        <v>6</v>
      </c>
      <c r="E21" s="439">
        <v>28</v>
      </c>
      <c r="F21" s="1151">
        <v>161</v>
      </c>
      <c r="G21" s="1526">
        <v>3</v>
      </c>
      <c r="H21" s="437" t="s">
        <v>114</v>
      </c>
      <c r="I21" s="438" t="s">
        <v>2</v>
      </c>
      <c r="J21" s="439">
        <v>6</v>
      </c>
      <c r="K21" s="439">
        <v>28</v>
      </c>
      <c r="L21" s="1374"/>
    </row>
    <row r="22" spans="1:13" s="8" customFormat="1" ht="18.75" customHeight="1" x14ac:dyDescent="0.3">
      <c r="A22" s="436">
        <v>4</v>
      </c>
      <c r="B22" s="437" t="s">
        <v>107</v>
      </c>
      <c r="C22" s="438" t="s">
        <v>414</v>
      </c>
      <c r="D22" s="439">
        <v>6.8</v>
      </c>
      <c r="E22" s="439">
        <v>197.6</v>
      </c>
      <c r="F22" s="1177">
        <v>21.5</v>
      </c>
      <c r="G22" s="436">
        <v>4</v>
      </c>
      <c r="H22" s="437" t="s">
        <v>107</v>
      </c>
      <c r="I22" s="438" t="s">
        <v>414</v>
      </c>
      <c r="J22" s="439">
        <v>6.8</v>
      </c>
      <c r="K22" s="439">
        <v>197.6</v>
      </c>
      <c r="L22" s="1374"/>
    </row>
    <row r="23" spans="1:13" s="25" customFormat="1" ht="19.5" customHeight="1" x14ac:dyDescent="0.3">
      <c r="A23" s="436">
        <v>5</v>
      </c>
      <c r="B23" s="437" t="s">
        <v>37</v>
      </c>
      <c r="C23" s="438" t="s">
        <v>5</v>
      </c>
      <c r="D23" s="439">
        <v>180</v>
      </c>
      <c r="E23" s="439">
        <v>161</v>
      </c>
      <c r="F23" s="1177"/>
      <c r="G23" s="436">
        <v>5</v>
      </c>
      <c r="H23" s="437" t="s">
        <v>37</v>
      </c>
      <c r="I23" s="438" t="s">
        <v>5</v>
      </c>
      <c r="J23" s="439">
        <v>180</v>
      </c>
      <c r="K23" s="439">
        <v>161</v>
      </c>
      <c r="L23" s="1379" t="s">
        <v>479</v>
      </c>
      <c r="M23" s="25">
        <v>115</v>
      </c>
    </row>
    <row r="24" spans="1:13" s="25" customFormat="1" x14ac:dyDescent="0.3">
      <c r="A24" s="436"/>
      <c r="B24" s="437"/>
      <c r="C24" s="438"/>
      <c r="D24" s="439"/>
      <c r="E24" s="439"/>
      <c r="F24" s="1154"/>
      <c r="G24" s="436"/>
      <c r="H24" s="437"/>
      <c r="I24" s="438"/>
      <c r="J24" s="439"/>
      <c r="K24" s="439"/>
      <c r="L24" s="1374"/>
    </row>
    <row r="25" spans="1:13" s="25" customFormat="1" x14ac:dyDescent="0.3">
      <c r="A25" s="436"/>
      <c r="B25" s="437"/>
      <c r="C25" s="438"/>
      <c r="D25" s="439"/>
      <c r="E25" s="439"/>
      <c r="F25" s="1154"/>
      <c r="G25" s="436"/>
      <c r="H25" s="437"/>
      <c r="I25" s="438"/>
      <c r="J25" s="439"/>
      <c r="K25" s="439"/>
      <c r="L25" s="1374"/>
    </row>
    <row r="26" spans="1:13" s="25" customFormat="1" x14ac:dyDescent="0.3">
      <c r="A26" s="436"/>
      <c r="B26" s="437"/>
      <c r="C26" s="438" t="s">
        <v>128</v>
      </c>
      <c r="D26" s="439">
        <f>SUM(D19:D24)</f>
        <v>247.8</v>
      </c>
      <c r="E26" s="439">
        <f>SUM(E19:E24)</f>
        <v>667.4</v>
      </c>
      <c r="F26" s="1534">
        <v>587.5</v>
      </c>
      <c r="G26" s="436"/>
      <c r="H26" s="437"/>
      <c r="I26" s="438" t="s">
        <v>128</v>
      </c>
      <c r="J26" s="439">
        <f>SUM(J19:J24)</f>
        <v>247.8</v>
      </c>
      <c r="K26" s="439">
        <f>SUM(K19:K24)</f>
        <v>667.4</v>
      </c>
      <c r="L26" s="1374"/>
    </row>
    <row r="27" spans="1:13" s="25" customFormat="1" ht="18.75" hidden="1" customHeight="1" x14ac:dyDescent="0.3">
      <c r="A27" s="436"/>
      <c r="B27" s="437"/>
      <c r="C27" s="438"/>
      <c r="D27" s="439">
        <f>SUM(D20:D25)</f>
        <v>207.8</v>
      </c>
      <c r="E27" s="439"/>
      <c r="F27" s="1154"/>
      <c r="G27" s="436"/>
      <c r="H27" s="437"/>
      <c r="I27" s="438"/>
      <c r="J27" s="439"/>
      <c r="K27" s="439"/>
      <c r="L27" s="1374"/>
    </row>
    <row r="28" spans="1:13" s="25" customFormat="1" ht="18.75" hidden="1" customHeight="1" x14ac:dyDescent="0.3">
      <c r="A28" s="436">
        <v>1</v>
      </c>
      <c r="B28" s="437" t="s">
        <v>1</v>
      </c>
      <c r="C28" s="438" t="s">
        <v>5</v>
      </c>
      <c r="D28" s="439">
        <f>SUM(D21:D26)</f>
        <v>440.6</v>
      </c>
      <c r="E28" s="439">
        <v>86</v>
      </c>
      <c r="F28" s="1154"/>
      <c r="G28" s="436">
        <v>1</v>
      </c>
      <c r="H28" s="437" t="s">
        <v>1</v>
      </c>
      <c r="I28" s="438" t="s">
        <v>5</v>
      </c>
      <c r="J28" s="439">
        <v>200</v>
      </c>
      <c r="K28" s="439">
        <v>86</v>
      </c>
      <c r="L28" s="1374"/>
    </row>
    <row r="29" spans="1:13" s="25" customFormat="1" ht="18.75" hidden="1" customHeight="1" x14ac:dyDescent="0.3">
      <c r="A29" s="436">
        <v>2</v>
      </c>
      <c r="B29" s="437" t="s">
        <v>238</v>
      </c>
      <c r="C29" s="438" t="s">
        <v>251</v>
      </c>
      <c r="D29" s="439">
        <f t="shared" ref="D29:D38" si="0">SUM(D21:D27)</f>
        <v>648.40000000000009</v>
      </c>
      <c r="E29" s="439">
        <v>114</v>
      </c>
      <c r="F29" s="1154"/>
      <c r="G29" s="436">
        <v>2</v>
      </c>
      <c r="H29" s="437" t="s">
        <v>238</v>
      </c>
      <c r="I29" s="438" t="s">
        <v>251</v>
      </c>
      <c r="J29" s="439">
        <v>225</v>
      </c>
      <c r="K29" s="439">
        <v>114</v>
      </c>
      <c r="L29" s="1374"/>
    </row>
    <row r="30" spans="1:13" s="25" customFormat="1" ht="18.75" hidden="1" customHeight="1" x14ac:dyDescent="0.3">
      <c r="A30" s="436">
        <v>3</v>
      </c>
      <c r="B30" s="437" t="s">
        <v>93</v>
      </c>
      <c r="C30" s="438" t="s">
        <v>5</v>
      </c>
      <c r="D30" s="439">
        <f t="shared" si="0"/>
        <v>1083</v>
      </c>
      <c r="E30" s="439">
        <v>94.25</v>
      </c>
      <c r="F30" s="1154"/>
      <c r="G30" s="436">
        <v>3</v>
      </c>
      <c r="H30" s="437" t="s">
        <v>93</v>
      </c>
      <c r="I30" s="438" t="s">
        <v>5</v>
      </c>
      <c r="J30" s="439">
        <v>135</v>
      </c>
      <c r="K30" s="439">
        <v>94.25</v>
      </c>
      <c r="L30" s="1374"/>
    </row>
    <row r="31" spans="1:13" s="25" customFormat="1" ht="18.75" hidden="1" customHeight="1" x14ac:dyDescent="0.3">
      <c r="A31" s="436">
        <v>4</v>
      </c>
      <c r="B31" s="437" t="s">
        <v>253</v>
      </c>
      <c r="C31" s="438" t="s">
        <v>218</v>
      </c>
      <c r="D31" s="439">
        <f t="shared" si="0"/>
        <v>1724.6000000000001</v>
      </c>
      <c r="E31" s="439">
        <v>146.4</v>
      </c>
      <c r="F31" s="1154"/>
      <c r="G31" s="436">
        <v>4</v>
      </c>
      <c r="H31" s="437" t="s">
        <v>253</v>
      </c>
      <c r="I31" s="438" t="s">
        <v>218</v>
      </c>
      <c r="J31" s="439">
        <v>125</v>
      </c>
      <c r="K31" s="439">
        <v>146.4</v>
      </c>
      <c r="L31" s="1374"/>
    </row>
    <row r="32" spans="1:13" s="25" customFormat="1" ht="18.75" hidden="1" customHeight="1" x14ac:dyDescent="0.3">
      <c r="A32" s="436">
        <v>5</v>
      </c>
      <c r="B32" s="437" t="s">
        <v>255</v>
      </c>
      <c r="C32" s="438" t="s">
        <v>218</v>
      </c>
      <c r="D32" s="439">
        <f t="shared" si="0"/>
        <v>2627.6000000000004</v>
      </c>
      <c r="E32" s="439">
        <v>105.16</v>
      </c>
      <c r="F32" s="1154"/>
      <c r="G32" s="436">
        <v>5</v>
      </c>
      <c r="H32" s="437" t="s">
        <v>255</v>
      </c>
      <c r="I32" s="438" t="s">
        <v>218</v>
      </c>
      <c r="J32" s="439">
        <v>80</v>
      </c>
      <c r="K32" s="439">
        <v>105.16</v>
      </c>
      <c r="L32" s="1374"/>
    </row>
    <row r="33" spans="1:12" s="25" customFormat="1" ht="18.75" hidden="1" customHeight="1" x14ac:dyDescent="0.3">
      <c r="A33" s="436">
        <v>6</v>
      </c>
      <c r="B33" s="437" t="s">
        <v>252</v>
      </c>
      <c r="C33" s="438" t="s">
        <v>251</v>
      </c>
      <c r="D33" s="439">
        <f t="shared" si="0"/>
        <v>4352.2000000000007</v>
      </c>
      <c r="E33" s="439">
        <v>142</v>
      </c>
      <c r="F33" s="1154"/>
      <c r="G33" s="436">
        <v>6</v>
      </c>
      <c r="H33" s="437" t="s">
        <v>252</v>
      </c>
      <c r="I33" s="438" t="s">
        <v>251</v>
      </c>
      <c r="J33" s="439">
        <v>105</v>
      </c>
      <c r="K33" s="439">
        <v>142</v>
      </c>
      <c r="L33" s="1374"/>
    </row>
    <row r="34" spans="1:12" s="25" customFormat="1" ht="18.75" hidden="1" customHeight="1" x14ac:dyDescent="0.3">
      <c r="A34" s="436">
        <v>7</v>
      </c>
      <c r="B34" s="437" t="s">
        <v>254</v>
      </c>
      <c r="C34" s="438" t="s">
        <v>218</v>
      </c>
      <c r="D34" s="439">
        <f t="shared" si="0"/>
        <v>6979.8000000000011</v>
      </c>
      <c r="E34" s="439">
        <v>144</v>
      </c>
      <c r="F34" s="1154"/>
      <c r="G34" s="436">
        <v>7</v>
      </c>
      <c r="H34" s="437" t="s">
        <v>254</v>
      </c>
      <c r="I34" s="438" t="s">
        <v>218</v>
      </c>
      <c r="J34" s="439">
        <v>120</v>
      </c>
      <c r="K34" s="439">
        <v>144</v>
      </c>
      <c r="L34" s="1374"/>
    </row>
    <row r="35" spans="1:12" s="25" customFormat="1" ht="18.75" hidden="1" customHeight="1" x14ac:dyDescent="0.3">
      <c r="A35" s="436">
        <v>8</v>
      </c>
      <c r="B35" s="437" t="s">
        <v>31</v>
      </c>
      <c r="C35" s="438" t="s">
        <v>5</v>
      </c>
      <c r="D35" s="439">
        <f t="shared" si="0"/>
        <v>11084.2</v>
      </c>
      <c r="E35" s="439">
        <v>88</v>
      </c>
      <c r="F35" s="1154"/>
      <c r="G35" s="436">
        <v>8</v>
      </c>
      <c r="H35" s="437" t="s">
        <v>31</v>
      </c>
      <c r="I35" s="438" t="s">
        <v>5</v>
      </c>
      <c r="J35" s="439">
        <v>55</v>
      </c>
      <c r="K35" s="439">
        <v>88</v>
      </c>
      <c r="L35" s="1374"/>
    </row>
    <row r="36" spans="1:12" s="50" customFormat="1" ht="18.75" hidden="1" customHeight="1" x14ac:dyDescent="0.3">
      <c r="A36" s="1526"/>
      <c r="B36" s="453"/>
      <c r="C36" s="1526"/>
      <c r="D36" s="439">
        <f t="shared" si="0"/>
        <v>17856.200000000004</v>
      </c>
      <c r="E36" s="454"/>
      <c r="F36" s="1150"/>
      <c r="G36" s="1526"/>
      <c r="H36" s="453"/>
      <c r="I36" s="1526"/>
      <c r="J36" s="454"/>
      <c r="K36" s="454"/>
      <c r="L36" s="1377"/>
    </row>
    <row r="37" spans="1:12" s="25" customFormat="1" ht="18.75" hidden="1" customHeight="1" x14ac:dyDescent="0.3">
      <c r="A37" s="436"/>
      <c r="B37" s="437"/>
      <c r="C37" s="438" t="s">
        <v>128</v>
      </c>
      <c r="D37" s="439">
        <f t="shared" si="0"/>
        <v>28499.800000000003</v>
      </c>
      <c r="E37" s="439">
        <v>919.81</v>
      </c>
      <c r="F37" s="1154"/>
      <c r="G37" s="436"/>
      <c r="H37" s="437"/>
      <c r="I37" s="438" t="s">
        <v>128</v>
      </c>
      <c r="J37" s="439">
        <v>1045</v>
      </c>
      <c r="K37" s="439">
        <v>919.81</v>
      </c>
      <c r="L37" s="1374"/>
    </row>
    <row r="38" spans="1:12" s="25" customFormat="1" ht="18.75" hidden="1" customHeight="1" x14ac:dyDescent="0.3">
      <c r="A38" s="436"/>
      <c r="B38" s="437"/>
      <c r="C38" s="438"/>
      <c r="D38" s="439">
        <f t="shared" si="0"/>
        <v>45707.600000000006</v>
      </c>
      <c r="E38" s="439"/>
      <c r="F38" s="1154"/>
      <c r="G38" s="436"/>
      <c r="H38" s="437"/>
      <c r="I38" s="438"/>
      <c r="J38" s="439"/>
      <c r="K38" s="439"/>
      <c r="L38" s="1374"/>
    </row>
    <row r="39" spans="1:12" s="25" customFormat="1" x14ac:dyDescent="0.3">
      <c r="A39" s="436"/>
      <c r="B39" s="437"/>
      <c r="C39" s="438"/>
      <c r="D39" s="439"/>
      <c r="E39" s="439"/>
      <c r="F39" s="1535">
        <f>F26-E26</f>
        <v>-79.899999999999977</v>
      </c>
      <c r="G39" s="436"/>
      <c r="H39" s="437"/>
      <c r="I39" s="438"/>
      <c r="J39" s="439"/>
      <c r="K39" s="439"/>
      <c r="L39" s="1374"/>
    </row>
    <row r="40" spans="1:12" s="25" customFormat="1" x14ac:dyDescent="0.3">
      <c r="A40" s="436"/>
      <c r="B40" s="437"/>
      <c r="C40" s="438"/>
      <c r="D40" s="439"/>
      <c r="E40" s="439"/>
      <c r="F40" s="1154"/>
      <c r="G40" s="436"/>
      <c r="H40" s="437"/>
      <c r="I40" s="438"/>
      <c r="J40" s="439"/>
      <c r="K40" s="439"/>
      <c r="L40" s="1374"/>
    </row>
    <row r="41" spans="1:12" s="25" customFormat="1" x14ac:dyDescent="0.3">
      <c r="A41" s="434" t="s">
        <v>124</v>
      </c>
      <c r="B41" s="439" t="s">
        <v>259</v>
      </c>
      <c r="C41" s="438" t="s">
        <v>125</v>
      </c>
      <c r="D41" s="439" t="s">
        <v>126</v>
      </c>
      <c r="E41" s="439" t="s">
        <v>127</v>
      </c>
      <c r="F41" s="1154"/>
      <c r="G41" s="434" t="s">
        <v>124</v>
      </c>
      <c r="H41" s="439" t="s">
        <v>247</v>
      </c>
      <c r="I41" s="438" t="s">
        <v>125</v>
      </c>
      <c r="J41" s="439" t="s">
        <v>126</v>
      </c>
      <c r="K41" s="439" t="s">
        <v>127</v>
      </c>
      <c r="L41" s="1374"/>
    </row>
    <row r="42" spans="1:12" s="8" customFormat="1" x14ac:dyDescent="0.3">
      <c r="A42" s="436">
        <v>1</v>
      </c>
      <c r="B42" s="437" t="s">
        <v>181</v>
      </c>
      <c r="C42" s="438" t="s">
        <v>501</v>
      </c>
      <c r="D42" s="439">
        <v>90</v>
      </c>
      <c r="E42" s="439">
        <v>140.64839999999998</v>
      </c>
      <c r="F42" s="1177"/>
      <c r="G42" s="436">
        <v>1</v>
      </c>
      <c r="H42" s="437" t="s">
        <v>181</v>
      </c>
      <c r="I42" s="438" t="s">
        <v>501</v>
      </c>
      <c r="J42" s="439">
        <v>90</v>
      </c>
      <c r="K42" s="439">
        <v>140.64839999999998</v>
      </c>
      <c r="L42" s="1379">
        <v>45670</v>
      </c>
    </row>
    <row r="43" spans="1:12" s="25" customFormat="1" ht="19.5" customHeight="1" x14ac:dyDescent="0.3">
      <c r="A43" s="436">
        <v>2</v>
      </c>
      <c r="B43" s="437" t="s">
        <v>105</v>
      </c>
      <c r="C43" s="438" t="s">
        <v>104</v>
      </c>
      <c r="D43" s="439">
        <v>50</v>
      </c>
      <c r="E43" s="439">
        <v>166.1</v>
      </c>
      <c r="F43" s="1536"/>
      <c r="G43" s="436">
        <v>2</v>
      </c>
      <c r="H43" s="437" t="s">
        <v>105</v>
      </c>
      <c r="I43" s="438" t="s">
        <v>104</v>
      </c>
      <c r="J43" s="439">
        <v>50</v>
      </c>
      <c r="K43" s="439">
        <v>166.1</v>
      </c>
      <c r="L43" s="1374"/>
    </row>
    <row r="44" spans="1:12" s="50" customFormat="1" x14ac:dyDescent="0.3">
      <c r="A44" s="436">
        <v>3</v>
      </c>
      <c r="B44" s="437" t="s">
        <v>260</v>
      </c>
      <c r="C44" s="438" t="s">
        <v>17</v>
      </c>
      <c r="D44" s="439">
        <v>20</v>
      </c>
      <c r="E44" s="439">
        <v>182.25</v>
      </c>
      <c r="F44" s="1177">
        <v>188.25</v>
      </c>
      <c r="G44" s="436">
        <v>3</v>
      </c>
      <c r="H44" s="437" t="s">
        <v>260</v>
      </c>
      <c r="I44" s="438" t="s">
        <v>44</v>
      </c>
      <c r="J44" s="439">
        <v>25</v>
      </c>
      <c r="K44" s="439">
        <v>218.7</v>
      </c>
      <c r="L44" s="1377"/>
    </row>
    <row r="45" spans="1:12" s="50" customFormat="1" x14ac:dyDescent="0.3">
      <c r="A45" s="436">
        <v>4</v>
      </c>
      <c r="B45" s="437" t="s">
        <v>346</v>
      </c>
      <c r="C45" s="438" t="s">
        <v>14</v>
      </c>
      <c r="D45" s="439">
        <v>32</v>
      </c>
      <c r="E45" s="439">
        <v>6</v>
      </c>
      <c r="F45" s="1177">
        <v>110</v>
      </c>
      <c r="G45" s="436">
        <v>4</v>
      </c>
      <c r="H45" s="437" t="s">
        <v>346</v>
      </c>
      <c r="I45" s="438" t="s">
        <v>14</v>
      </c>
      <c r="J45" s="439">
        <v>32</v>
      </c>
      <c r="K45" s="439">
        <v>6</v>
      </c>
      <c r="L45" s="1379"/>
    </row>
    <row r="46" spans="1:12" s="25" customFormat="1" ht="19.5" customHeight="1" x14ac:dyDescent="0.3">
      <c r="A46" s="436">
        <v>5</v>
      </c>
      <c r="B46" s="437" t="s">
        <v>144</v>
      </c>
      <c r="C46" s="438" t="s">
        <v>2</v>
      </c>
      <c r="D46" s="439">
        <v>18</v>
      </c>
      <c r="E46" s="439">
        <v>88</v>
      </c>
      <c r="F46" s="1154"/>
      <c r="G46" s="436">
        <v>5</v>
      </c>
      <c r="H46" s="437" t="s">
        <v>144</v>
      </c>
      <c r="I46" s="438" t="s">
        <v>2</v>
      </c>
      <c r="J46" s="439">
        <v>18</v>
      </c>
      <c r="K46" s="439">
        <v>88</v>
      </c>
      <c r="L46" s="1374"/>
    </row>
    <row r="47" spans="1:12" s="50" customFormat="1" x14ac:dyDescent="0.3">
      <c r="A47" s="436">
        <v>6</v>
      </c>
      <c r="B47" s="437" t="s">
        <v>107</v>
      </c>
      <c r="C47" s="438" t="s">
        <v>414</v>
      </c>
      <c r="D47" s="439">
        <v>6.8</v>
      </c>
      <c r="E47" s="439">
        <v>186.4</v>
      </c>
      <c r="F47" s="1177">
        <v>21.5</v>
      </c>
      <c r="G47" s="436">
        <v>6</v>
      </c>
      <c r="H47" s="437" t="s">
        <v>107</v>
      </c>
      <c r="I47" s="438" t="s">
        <v>414</v>
      </c>
      <c r="J47" s="439">
        <v>6.8</v>
      </c>
      <c r="K47" s="439">
        <v>186.4</v>
      </c>
      <c r="L47" s="1379"/>
    </row>
    <row r="48" spans="1:12" s="25" customFormat="1" ht="19.5" customHeight="1" x14ac:dyDescent="0.3">
      <c r="A48" s="436">
        <v>7</v>
      </c>
      <c r="B48" s="437" t="s">
        <v>108</v>
      </c>
      <c r="C48" s="438" t="s">
        <v>65</v>
      </c>
      <c r="D48" s="439">
        <v>1.2</v>
      </c>
      <c r="E48" s="439">
        <v>21.5</v>
      </c>
      <c r="F48" s="1154"/>
      <c r="G48" s="436">
        <v>7</v>
      </c>
      <c r="H48" s="437" t="s">
        <v>108</v>
      </c>
      <c r="I48" s="438" t="s">
        <v>65</v>
      </c>
      <c r="J48" s="439">
        <v>1.2</v>
      </c>
      <c r="K48" s="439">
        <v>21.5</v>
      </c>
      <c r="L48" s="1374"/>
    </row>
    <row r="49" spans="1:12" s="25" customFormat="1" x14ac:dyDescent="0.3">
      <c r="A49" s="1526"/>
      <c r="B49" s="437"/>
      <c r="C49" s="438"/>
      <c r="D49" s="439"/>
      <c r="E49" s="439"/>
      <c r="F49" s="1154"/>
      <c r="G49" s="1526"/>
      <c r="H49" s="437"/>
      <c r="I49" s="438"/>
      <c r="J49" s="439"/>
      <c r="K49" s="439"/>
      <c r="L49" s="1374"/>
    </row>
    <row r="50" spans="1:12" s="25" customFormat="1" x14ac:dyDescent="0.3">
      <c r="A50" s="1526"/>
      <c r="B50" s="437"/>
      <c r="C50" s="438"/>
      <c r="D50" s="439"/>
      <c r="E50" s="439"/>
      <c r="F50" s="1154"/>
      <c r="G50" s="1526"/>
      <c r="H50" s="437"/>
      <c r="I50" s="438"/>
      <c r="J50" s="439"/>
      <c r="K50" s="439"/>
      <c r="L50" s="1374"/>
    </row>
    <row r="51" spans="1:12" s="50" customFormat="1" x14ac:dyDescent="0.3">
      <c r="A51" s="436"/>
      <c r="B51" s="437"/>
      <c r="C51" s="438"/>
      <c r="D51" s="439"/>
      <c r="E51" s="439"/>
      <c r="F51" s="1150"/>
      <c r="G51" s="436"/>
      <c r="H51" s="437"/>
      <c r="I51" s="438"/>
      <c r="J51" s="439"/>
      <c r="K51" s="439"/>
      <c r="L51" s="1377"/>
    </row>
    <row r="52" spans="1:12" s="25" customFormat="1" x14ac:dyDescent="0.3">
      <c r="A52" s="1526"/>
      <c r="B52" s="437"/>
      <c r="C52" s="438" t="s">
        <v>128</v>
      </c>
      <c r="D52" s="439">
        <f>SUM(D42:D51)</f>
        <v>218</v>
      </c>
      <c r="E52" s="439">
        <f>SUM(E42:E51)</f>
        <v>790.89839999999992</v>
      </c>
      <c r="F52" s="1534">
        <v>822.5</v>
      </c>
      <c r="G52" s="1526"/>
      <c r="H52" s="437"/>
      <c r="I52" s="438" t="s">
        <v>128</v>
      </c>
      <c r="J52" s="439">
        <f>SUM(J42:J51)</f>
        <v>223</v>
      </c>
      <c r="K52" s="439">
        <f>SUM(K42:K51)</f>
        <v>827.34839999999997</v>
      </c>
      <c r="L52" s="1374"/>
    </row>
    <row r="53" spans="1:12" s="25" customFormat="1" x14ac:dyDescent="0.3">
      <c r="A53" s="436"/>
      <c r="B53" s="437"/>
      <c r="C53" s="438"/>
      <c r="D53" s="439"/>
      <c r="E53" s="439"/>
      <c r="F53" s="1535">
        <f>F52-E52</f>
        <v>31.601600000000076</v>
      </c>
      <c r="G53" s="436"/>
      <c r="H53" s="437"/>
      <c r="I53" s="438"/>
      <c r="J53" s="439"/>
      <c r="K53" s="439"/>
      <c r="L53" s="1374"/>
    </row>
    <row r="54" spans="1:12" s="25" customFormat="1" x14ac:dyDescent="0.3">
      <c r="A54" s="436"/>
      <c r="B54" s="437"/>
      <c r="C54" s="438"/>
      <c r="D54" s="439"/>
      <c r="E54" s="439"/>
      <c r="F54" s="1154"/>
      <c r="G54" s="436"/>
      <c r="H54" s="437"/>
      <c r="I54" s="438"/>
      <c r="J54" s="439"/>
      <c r="K54" s="439"/>
      <c r="L54" s="1374"/>
    </row>
    <row r="55" spans="1:12" s="25" customFormat="1" x14ac:dyDescent="0.3">
      <c r="A55" s="1526"/>
      <c r="B55" s="437"/>
      <c r="C55" s="438" t="s">
        <v>136</v>
      </c>
      <c r="D55" s="439">
        <f>+D52+D27</f>
        <v>425.8</v>
      </c>
      <c r="E55" s="439">
        <f>+E52+E27</f>
        <v>790.89839999999992</v>
      </c>
      <c r="F55" s="1153"/>
      <c r="G55" s="439"/>
      <c r="H55" s="439"/>
      <c r="I55" s="439" t="s">
        <v>136</v>
      </c>
      <c r="J55" s="439">
        <f>+J52+J27</f>
        <v>223</v>
      </c>
      <c r="K55" s="439">
        <f>+K52+K27</f>
        <v>827.34839999999997</v>
      </c>
      <c r="L55" s="1374"/>
    </row>
    <row r="56" spans="1:12" s="25" customFormat="1" x14ac:dyDescent="0.3">
      <c r="A56" s="1537"/>
      <c r="B56" s="440"/>
      <c r="C56" s="488"/>
      <c r="D56" s="489"/>
      <c r="E56" s="489"/>
      <c r="F56" s="1153"/>
      <c r="G56" s="1538"/>
      <c r="H56" s="489"/>
      <c r="I56" s="489"/>
      <c r="J56" s="489"/>
      <c r="K56" s="489"/>
      <c r="L56" s="1374"/>
    </row>
    <row r="57" spans="1:12" s="25" customFormat="1" x14ac:dyDescent="0.3">
      <c r="A57" s="1537"/>
      <c r="B57" s="487"/>
      <c r="C57" s="487"/>
      <c r="D57" s="487"/>
      <c r="E57" s="1152"/>
      <c r="F57" s="1152"/>
      <c r="G57" s="1539"/>
      <c r="H57" s="1152"/>
      <c r="I57" s="489"/>
      <c r="J57" s="489"/>
      <c r="K57" s="489"/>
      <c r="L57" s="1374"/>
    </row>
    <row r="58" spans="1:12" s="25" customFormat="1" x14ac:dyDescent="0.3">
      <c r="A58" s="1537"/>
      <c r="B58" s="440"/>
      <c r="C58" s="488"/>
      <c r="D58" s="489"/>
      <c r="E58" s="489"/>
      <c r="F58" s="1153"/>
      <c r="G58" s="1539"/>
      <c r="H58" s="489"/>
      <c r="I58" s="489"/>
      <c r="J58" s="489"/>
      <c r="K58" s="489"/>
      <c r="L58" s="1374"/>
    </row>
    <row r="59" spans="1:12" s="25" customFormat="1" ht="18.75" customHeight="1" x14ac:dyDescent="0.3">
      <c r="A59" s="1533"/>
      <c r="B59" s="441" t="s">
        <v>130</v>
      </c>
      <c r="C59" s="428"/>
      <c r="D59" s="442" t="s">
        <v>131</v>
      </c>
      <c r="E59" s="430"/>
      <c r="F59" s="1151"/>
      <c r="G59" s="1533"/>
      <c r="H59" s="441" t="s">
        <v>130</v>
      </c>
      <c r="I59" s="428"/>
      <c r="J59" s="442" t="s">
        <v>131</v>
      </c>
      <c r="K59" s="430"/>
      <c r="L59" s="1374"/>
    </row>
    <row r="60" spans="1:12" s="25" customFormat="1" ht="51.75" customHeight="1" x14ac:dyDescent="0.3">
      <c r="A60" s="1533"/>
      <c r="B60" s="443" t="s">
        <v>132</v>
      </c>
      <c r="C60" s="428"/>
      <c r="D60" s="443" t="s">
        <v>140</v>
      </c>
      <c r="E60" s="444"/>
      <c r="F60" s="1151"/>
      <c r="G60" s="1533"/>
      <c r="H60" s="443" t="s">
        <v>139</v>
      </c>
      <c r="I60" s="428"/>
      <c r="J60" s="443" t="s">
        <v>140</v>
      </c>
      <c r="K60" s="444"/>
      <c r="L60" s="1374"/>
    </row>
    <row r="61" spans="1:12" s="25" customFormat="1" ht="23.25" customHeight="1" x14ac:dyDescent="0.3">
      <c r="A61" s="1533"/>
      <c r="B61" s="443"/>
      <c r="C61" s="428"/>
      <c r="D61" s="443"/>
      <c r="E61" s="444"/>
      <c r="F61" s="1151"/>
      <c r="G61" s="1533"/>
      <c r="H61" s="443"/>
      <c r="I61" s="428"/>
      <c r="J61" s="443"/>
      <c r="K61" s="444"/>
      <c r="L61" s="1374"/>
    </row>
    <row r="62" spans="1:12" s="25" customFormat="1" ht="18.75" customHeight="1" x14ac:dyDescent="0.3">
      <c r="A62" s="1530"/>
      <c r="B62" s="1531"/>
      <c r="C62" s="1531"/>
      <c r="D62" s="1531"/>
      <c r="E62" s="1531"/>
      <c r="F62" s="1532"/>
      <c r="G62" s="1530"/>
      <c r="H62" s="1531"/>
      <c r="I62" s="1531"/>
      <c r="J62" s="1531"/>
      <c r="K62" s="1531"/>
      <c r="L62" s="1374"/>
    </row>
    <row r="63" spans="1:12" s="21" customFormat="1" x14ac:dyDescent="0.3">
      <c r="A63" s="1533"/>
      <c r="B63" s="430"/>
      <c r="C63" s="430"/>
      <c r="D63" s="430"/>
      <c r="E63" s="430"/>
      <c r="F63" s="1154"/>
      <c r="G63" s="1533"/>
      <c r="H63" s="430"/>
      <c r="I63" s="430"/>
      <c r="J63" s="430"/>
      <c r="K63" s="430"/>
      <c r="L63" s="1373"/>
    </row>
    <row r="64" spans="1:12" s="25" customFormat="1" ht="18.75" customHeight="1" x14ac:dyDescent="0.3">
      <c r="A64" s="1533"/>
      <c r="B64" s="429" t="s">
        <v>115</v>
      </c>
      <c r="C64" s="430"/>
      <c r="D64" s="430"/>
      <c r="E64" s="430"/>
      <c r="F64" s="1154"/>
      <c r="G64" s="1533"/>
      <c r="H64" s="429" t="s">
        <v>115</v>
      </c>
      <c r="I64" s="430"/>
      <c r="J64" s="430"/>
      <c r="K64" s="430"/>
      <c r="L64" s="1374"/>
    </row>
    <row r="65" spans="1:12" s="25" customFormat="1" ht="18.75" customHeight="1" x14ac:dyDescent="0.3">
      <c r="A65" s="1533"/>
      <c r="B65" s="429" t="s">
        <v>137</v>
      </c>
      <c r="C65" s="430"/>
      <c r="D65" s="430"/>
      <c r="E65" s="430"/>
      <c r="F65" s="1151"/>
      <c r="G65" s="1533"/>
      <c r="H65" s="429" t="s">
        <v>138</v>
      </c>
      <c r="I65" s="430"/>
      <c r="J65" s="430"/>
      <c r="K65" s="430"/>
      <c r="L65" s="1374"/>
    </row>
    <row r="66" spans="1:12" s="25" customFormat="1" ht="18.75" customHeight="1" x14ac:dyDescent="0.3">
      <c r="A66" s="1533"/>
      <c r="B66" s="430"/>
      <c r="C66" s="430"/>
      <c r="D66" s="430"/>
      <c r="E66" s="430"/>
      <c r="F66" s="1151"/>
      <c r="G66" s="1533"/>
      <c r="H66" s="430"/>
      <c r="I66" s="430"/>
      <c r="J66" s="430"/>
      <c r="K66" s="430"/>
      <c r="L66" s="1374"/>
    </row>
    <row r="67" spans="1:12" s="25" customFormat="1" ht="18.75" customHeight="1" x14ac:dyDescent="0.3">
      <c r="A67" s="1533"/>
      <c r="B67" s="430"/>
      <c r="C67" s="430"/>
      <c r="D67" s="428"/>
      <c r="E67" s="1176" t="s">
        <v>116</v>
      </c>
      <c r="F67" s="1151"/>
      <c r="G67" s="1533"/>
      <c r="H67" s="430"/>
      <c r="I67" s="430"/>
      <c r="J67" s="428"/>
      <c r="K67" s="1176" t="s">
        <v>116</v>
      </c>
      <c r="L67" s="1374"/>
    </row>
    <row r="68" spans="1:12" s="25" customFormat="1" ht="18.75" customHeight="1" x14ac:dyDescent="0.3">
      <c r="A68" s="1533"/>
      <c r="B68" s="430"/>
      <c r="C68" s="430"/>
      <c r="D68" s="428"/>
      <c r="E68" s="1176" t="s">
        <v>134</v>
      </c>
      <c r="F68" s="1151"/>
      <c r="G68" s="1533"/>
      <c r="H68" s="430"/>
      <c r="I68" s="430"/>
      <c r="J68" s="428"/>
      <c r="K68" s="1176" t="s">
        <v>134</v>
      </c>
      <c r="L68" s="1374"/>
    </row>
    <row r="69" spans="1:12" s="25" customFormat="1" ht="18.75" customHeight="1" x14ac:dyDescent="0.3">
      <c r="A69" s="1533"/>
      <c r="B69" s="430"/>
      <c r="C69" s="430"/>
      <c r="D69" s="428"/>
      <c r="E69" s="1176" t="s">
        <v>117</v>
      </c>
      <c r="F69" s="1151"/>
      <c r="G69" s="1533"/>
      <c r="H69" s="430"/>
      <c r="I69" s="430"/>
      <c r="J69" s="428"/>
      <c r="K69" s="1176" t="s">
        <v>117</v>
      </c>
      <c r="L69" s="1374"/>
    </row>
    <row r="70" spans="1:12" s="25" customFormat="1" ht="18.75" customHeight="1" x14ac:dyDescent="0.3">
      <c r="A70" s="1533"/>
      <c r="B70" s="430"/>
      <c r="C70" s="430"/>
      <c r="D70" s="428"/>
      <c r="E70" s="1176" t="s">
        <v>497</v>
      </c>
      <c r="F70" s="1151"/>
      <c r="G70" s="1533"/>
      <c r="H70" s="430"/>
      <c r="I70" s="430"/>
      <c r="J70" s="428"/>
      <c r="K70" s="1176" t="s">
        <v>497</v>
      </c>
      <c r="L70" s="1374"/>
    </row>
    <row r="71" spans="1:12" s="25" customFormat="1" ht="18.75" customHeight="1" x14ac:dyDescent="0.3">
      <c r="A71" s="1533"/>
      <c r="B71" s="430"/>
      <c r="C71" s="430"/>
      <c r="D71" s="430"/>
      <c r="E71" s="430"/>
      <c r="F71" s="1154"/>
      <c r="G71" s="1533"/>
      <c r="H71" s="430"/>
      <c r="I71" s="430"/>
      <c r="J71" s="430"/>
      <c r="K71" s="430"/>
      <c r="L71" s="1374"/>
    </row>
    <row r="72" spans="1:12" s="25" customFormat="1" ht="18.75" customHeight="1" x14ac:dyDescent="0.3">
      <c r="A72" s="1533"/>
      <c r="B72" s="430"/>
      <c r="C72" s="430"/>
      <c r="D72" s="430"/>
      <c r="E72" s="430"/>
      <c r="F72" s="1154"/>
      <c r="G72" s="1533"/>
      <c r="H72" s="430"/>
      <c r="I72" s="430"/>
      <c r="J72" s="430"/>
      <c r="K72" s="430"/>
      <c r="L72" s="1374"/>
    </row>
    <row r="73" spans="1:12" s="25" customFormat="1" ht="18.75" customHeight="1" x14ac:dyDescent="0.3">
      <c r="A73" s="1533"/>
      <c r="B73" s="430"/>
      <c r="C73" s="430"/>
      <c r="D73" s="430"/>
      <c r="E73" s="430"/>
      <c r="F73" s="1154"/>
      <c r="G73" s="1533"/>
      <c r="H73" s="430"/>
      <c r="I73" s="430"/>
      <c r="J73" s="430"/>
      <c r="K73" s="430"/>
      <c r="L73" s="1374"/>
    </row>
    <row r="74" spans="1:12" s="25" customFormat="1" ht="18.75" customHeight="1" x14ac:dyDescent="0.3">
      <c r="A74" s="1533"/>
      <c r="B74" s="1628" t="s">
        <v>119</v>
      </c>
      <c r="C74" s="1628"/>
      <c r="D74" s="1628"/>
      <c r="E74" s="432"/>
      <c r="F74" s="1151"/>
      <c r="G74" s="1533"/>
      <c r="H74" s="1628" t="s">
        <v>119</v>
      </c>
      <c r="I74" s="1628"/>
      <c r="J74" s="1628"/>
      <c r="K74" s="432"/>
      <c r="L74" s="1374"/>
    </row>
    <row r="75" spans="1:12" s="25" customFormat="1" ht="18.75" customHeight="1" x14ac:dyDescent="0.3">
      <c r="A75" s="1533"/>
      <c r="B75" s="1629">
        <v>45692</v>
      </c>
      <c r="C75" s="1629"/>
      <c r="D75" s="1629"/>
      <c r="E75" s="433"/>
      <c r="F75" s="1151"/>
      <c r="G75" s="1533"/>
      <c r="H75" s="1629">
        <f>B75</f>
        <v>45692</v>
      </c>
      <c r="I75" s="1629"/>
      <c r="J75" s="1629"/>
      <c r="K75" s="433"/>
      <c r="L75" s="1374"/>
    </row>
    <row r="76" spans="1:12" s="25" customFormat="1" ht="18.75" customHeight="1" x14ac:dyDescent="0.3">
      <c r="A76" s="1533"/>
      <c r="B76" s="430"/>
      <c r="C76" s="430"/>
      <c r="D76" s="430"/>
      <c r="E76" s="433"/>
      <c r="F76" s="1151"/>
      <c r="G76" s="1533"/>
      <c r="H76" s="430"/>
      <c r="I76" s="430"/>
      <c r="J76" s="430"/>
      <c r="K76" s="433"/>
      <c r="L76" s="1374"/>
    </row>
    <row r="77" spans="1:12" s="25" customFormat="1" ht="18.75" customHeight="1" x14ac:dyDescent="0.3">
      <c r="A77" s="1533"/>
      <c r="B77" s="1525"/>
      <c r="C77" s="430"/>
      <c r="D77" s="430"/>
      <c r="E77" s="433"/>
      <c r="F77" s="1151"/>
      <c r="G77" s="1533"/>
      <c r="H77" s="1525"/>
      <c r="I77" s="430"/>
      <c r="J77" s="430"/>
      <c r="K77" s="433"/>
      <c r="L77" s="1374"/>
    </row>
    <row r="78" spans="1:12" s="25" customFormat="1" ht="18.75" customHeight="1" x14ac:dyDescent="0.3">
      <c r="A78" s="434" t="s">
        <v>120</v>
      </c>
      <c r="B78" s="435" t="s">
        <v>121</v>
      </c>
      <c r="C78" s="1630" t="s">
        <v>122</v>
      </c>
      <c r="D78" s="1630"/>
      <c r="E78" s="1630"/>
      <c r="F78" s="1151"/>
      <c r="G78" s="434" t="s">
        <v>120</v>
      </c>
      <c r="H78" s="435" t="s">
        <v>121</v>
      </c>
      <c r="I78" s="1630" t="s">
        <v>123</v>
      </c>
      <c r="J78" s="1630"/>
      <c r="K78" s="1630"/>
      <c r="L78" s="1374"/>
    </row>
    <row r="79" spans="1:12" s="25" customFormat="1" ht="18.75" customHeight="1" x14ac:dyDescent="0.3">
      <c r="A79" s="434" t="s">
        <v>124</v>
      </c>
      <c r="B79" s="434" t="s">
        <v>265</v>
      </c>
      <c r="C79" s="435" t="s">
        <v>125</v>
      </c>
      <c r="D79" s="1526" t="s">
        <v>126</v>
      </c>
      <c r="E79" s="1526" t="s">
        <v>127</v>
      </c>
      <c r="F79" s="1151"/>
      <c r="G79" s="434" t="s">
        <v>124</v>
      </c>
      <c r="H79" s="434" t="s">
        <v>265</v>
      </c>
      <c r="I79" s="435" t="s">
        <v>125</v>
      </c>
      <c r="J79" s="1526" t="s">
        <v>126</v>
      </c>
      <c r="K79" s="1526" t="s">
        <v>127</v>
      </c>
      <c r="L79" s="1374"/>
    </row>
    <row r="80" spans="1:12" s="50" customFormat="1" ht="18.75" customHeight="1" x14ac:dyDescent="0.3">
      <c r="A80" s="1526">
        <v>1</v>
      </c>
      <c r="B80" s="437" t="s">
        <v>27</v>
      </c>
      <c r="C80" s="438" t="s">
        <v>28</v>
      </c>
      <c r="D80" s="439">
        <v>65</v>
      </c>
      <c r="E80" s="439">
        <v>178</v>
      </c>
      <c r="F80" s="1151"/>
      <c r="G80" s="1526">
        <v>1</v>
      </c>
      <c r="H80" s="437" t="s">
        <v>27</v>
      </c>
      <c r="I80" s="438" t="s">
        <v>7</v>
      </c>
      <c r="J80" s="439">
        <v>85</v>
      </c>
      <c r="K80" s="439">
        <v>223</v>
      </c>
      <c r="L80" s="1379">
        <v>45384</v>
      </c>
    </row>
    <row r="81" spans="1:12" s="25" customFormat="1" ht="19.5" customHeight="1" x14ac:dyDescent="0.3">
      <c r="A81" s="436">
        <v>2</v>
      </c>
      <c r="B81" s="437" t="s">
        <v>61</v>
      </c>
      <c r="C81" s="438" t="s">
        <v>17</v>
      </c>
      <c r="D81" s="439">
        <v>30</v>
      </c>
      <c r="E81" s="439">
        <v>228.14999999999998</v>
      </c>
      <c r="F81" s="1177">
        <v>28</v>
      </c>
      <c r="G81" s="436">
        <v>2</v>
      </c>
      <c r="H81" s="437" t="s">
        <v>61</v>
      </c>
      <c r="I81" s="438" t="s">
        <v>44</v>
      </c>
      <c r="J81" s="439">
        <v>35</v>
      </c>
      <c r="K81" s="439">
        <v>273.77999999999997</v>
      </c>
      <c r="L81" s="788"/>
    </row>
    <row r="82" spans="1:12" s="25" customFormat="1" ht="19.5" customHeight="1" x14ac:dyDescent="0.3">
      <c r="A82" s="436">
        <v>3</v>
      </c>
      <c r="B82" s="437" t="s">
        <v>202</v>
      </c>
      <c r="C82" s="438" t="s">
        <v>2</v>
      </c>
      <c r="D82" s="439">
        <v>12</v>
      </c>
      <c r="E82" s="439">
        <v>41.1</v>
      </c>
      <c r="F82" s="1151"/>
      <c r="G82" s="436">
        <v>3</v>
      </c>
      <c r="H82" s="437" t="s">
        <v>202</v>
      </c>
      <c r="I82" s="438" t="s">
        <v>2</v>
      </c>
      <c r="J82" s="439">
        <v>12</v>
      </c>
      <c r="K82" s="439">
        <v>41.1</v>
      </c>
      <c r="L82" s="788"/>
    </row>
    <row r="83" spans="1:12" s="25" customFormat="1" x14ac:dyDescent="0.3">
      <c r="A83" s="436">
        <v>4</v>
      </c>
      <c r="B83" s="437" t="s">
        <v>107</v>
      </c>
      <c r="C83" s="438" t="s">
        <v>14</v>
      </c>
      <c r="D83" s="439">
        <v>3.4</v>
      </c>
      <c r="E83" s="439">
        <v>93.2</v>
      </c>
      <c r="F83" s="1151"/>
      <c r="G83" s="436">
        <v>4</v>
      </c>
      <c r="H83" s="437" t="s">
        <v>107</v>
      </c>
      <c r="I83" s="438" t="s">
        <v>14</v>
      </c>
      <c r="J83" s="439">
        <v>3.4</v>
      </c>
      <c r="K83" s="439">
        <v>93.2</v>
      </c>
      <c r="L83" s="1374"/>
    </row>
    <row r="84" spans="1:12" s="25" customFormat="1" x14ac:dyDescent="0.3">
      <c r="A84" s="436">
        <v>5</v>
      </c>
      <c r="B84" s="437" t="s">
        <v>93</v>
      </c>
      <c r="C84" s="438" t="s">
        <v>2</v>
      </c>
      <c r="D84" s="439">
        <v>80</v>
      </c>
      <c r="E84" s="439">
        <v>92</v>
      </c>
      <c r="F84" s="1177"/>
      <c r="G84" s="436">
        <v>5</v>
      </c>
      <c r="H84" s="437" t="s">
        <v>93</v>
      </c>
      <c r="I84" s="438" t="s">
        <v>2</v>
      </c>
      <c r="J84" s="439">
        <v>80</v>
      </c>
      <c r="K84" s="439">
        <v>92</v>
      </c>
      <c r="L84" s="788"/>
    </row>
    <row r="85" spans="1:12" s="25" customFormat="1" ht="19.5" customHeight="1" x14ac:dyDescent="0.3">
      <c r="A85" s="436">
        <v>6</v>
      </c>
      <c r="B85" s="437" t="s">
        <v>483</v>
      </c>
      <c r="C85" s="438" t="s">
        <v>5</v>
      </c>
      <c r="D85" s="439">
        <v>30</v>
      </c>
      <c r="E85" s="439">
        <v>117.75</v>
      </c>
      <c r="F85" s="1151"/>
      <c r="G85" s="436">
        <v>6</v>
      </c>
      <c r="H85" s="437" t="s">
        <v>483</v>
      </c>
      <c r="I85" s="438" t="s">
        <v>5</v>
      </c>
      <c r="J85" s="439">
        <v>30</v>
      </c>
      <c r="K85" s="439">
        <v>117.75</v>
      </c>
      <c r="L85" s="788"/>
    </row>
    <row r="86" spans="1:12" s="25" customFormat="1" ht="19.5" customHeight="1" x14ac:dyDescent="0.3">
      <c r="A86" s="1526"/>
      <c r="B86" s="437"/>
      <c r="C86" s="438"/>
      <c r="D86" s="439"/>
      <c r="E86" s="439"/>
      <c r="F86" s="1177"/>
      <c r="G86" s="1526"/>
      <c r="H86" s="437"/>
      <c r="I86" s="438"/>
      <c r="J86" s="439"/>
      <c r="K86" s="439"/>
      <c r="L86" s="1374"/>
    </row>
    <row r="87" spans="1:12" s="25" customFormat="1" x14ac:dyDescent="0.3">
      <c r="A87" s="436"/>
      <c r="B87" s="437"/>
      <c r="C87" s="438"/>
      <c r="D87" s="439"/>
      <c r="E87" s="439"/>
      <c r="F87" s="1154"/>
      <c r="G87" s="436"/>
      <c r="H87" s="437"/>
      <c r="I87" s="438"/>
      <c r="J87" s="439"/>
      <c r="K87" s="439"/>
      <c r="L87" s="1374"/>
    </row>
    <row r="88" spans="1:12" s="25" customFormat="1" x14ac:dyDescent="0.3">
      <c r="A88" s="436"/>
      <c r="B88" s="437"/>
      <c r="C88" s="438" t="s">
        <v>128</v>
      </c>
      <c r="D88" s="439">
        <f>SUM(D80:D86)</f>
        <v>220.4</v>
      </c>
      <c r="E88" s="439">
        <f>SUM(E80:E86)</f>
        <v>750.2</v>
      </c>
      <c r="F88" s="1534">
        <v>587.5</v>
      </c>
      <c r="G88" s="436"/>
      <c r="H88" s="437"/>
      <c r="I88" s="438" t="s">
        <v>128</v>
      </c>
      <c r="J88" s="439">
        <f>SUM(J80:J86)</f>
        <v>245.4</v>
      </c>
      <c r="K88" s="439">
        <f>SUM(K80:K86)</f>
        <v>840.83</v>
      </c>
      <c r="L88" s="1374"/>
    </row>
    <row r="89" spans="1:12" s="25" customFormat="1" ht="18.75" hidden="1" customHeight="1" x14ac:dyDescent="0.3">
      <c r="A89" s="436"/>
      <c r="B89" s="437"/>
      <c r="C89" s="438"/>
      <c r="D89" s="439">
        <f>SUM(D81:D87)</f>
        <v>155.4</v>
      </c>
      <c r="E89" s="439"/>
      <c r="F89" s="1154"/>
      <c r="G89" s="436"/>
      <c r="H89" s="437"/>
      <c r="I89" s="438"/>
      <c r="J89" s="439"/>
      <c r="K89" s="439"/>
      <c r="L89" s="1374"/>
    </row>
    <row r="90" spans="1:12" s="25" customFormat="1" ht="18.75" hidden="1" customHeight="1" x14ac:dyDescent="0.3">
      <c r="A90" s="436">
        <v>1</v>
      </c>
      <c r="B90" s="437" t="s">
        <v>1</v>
      </c>
      <c r="C90" s="438" t="s">
        <v>5</v>
      </c>
      <c r="D90" s="439">
        <f>SUM(D83:D88)</f>
        <v>333.8</v>
      </c>
      <c r="E90" s="439">
        <v>86</v>
      </c>
      <c r="F90" s="1154"/>
      <c r="G90" s="436">
        <v>1</v>
      </c>
      <c r="H90" s="437" t="s">
        <v>1</v>
      </c>
      <c r="I90" s="438" t="s">
        <v>5</v>
      </c>
      <c r="J90" s="439">
        <v>200</v>
      </c>
      <c r="K90" s="439">
        <v>86</v>
      </c>
      <c r="L90" s="1374"/>
    </row>
    <row r="91" spans="1:12" s="25" customFormat="1" ht="18.75" hidden="1" customHeight="1" x14ac:dyDescent="0.3">
      <c r="A91" s="436">
        <v>2</v>
      </c>
      <c r="B91" s="437" t="s">
        <v>238</v>
      </c>
      <c r="C91" s="438" t="s">
        <v>251</v>
      </c>
      <c r="D91" s="439">
        <f t="shared" ref="D91:D100" si="1">SUM(D83:D89)</f>
        <v>489.20000000000005</v>
      </c>
      <c r="E91" s="439">
        <v>114</v>
      </c>
      <c r="F91" s="1154"/>
      <c r="G91" s="436">
        <v>2</v>
      </c>
      <c r="H91" s="437" t="s">
        <v>238</v>
      </c>
      <c r="I91" s="438" t="s">
        <v>251</v>
      </c>
      <c r="J91" s="439">
        <v>225</v>
      </c>
      <c r="K91" s="439">
        <v>114</v>
      </c>
      <c r="L91" s="1374"/>
    </row>
    <row r="92" spans="1:12" s="25" customFormat="1" ht="18.75" hidden="1" customHeight="1" x14ac:dyDescent="0.3">
      <c r="A92" s="436">
        <v>3</v>
      </c>
      <c r="B92" s="437" t="s">
        <v>93</v>
      </c>
      <c r="C92" s="438" t="s">
        <v>5</v>
      </c>
      <c r="D92" s="439">
        <f t="shared" si="1"/>
        <v>819.59999999999991</v>
      </c>
      <c r="E92" s="439">
        <v>94.25</v>
      </c>
      <c r="F92" s="1154"/>
      <c r="G92" s="436">
        <v>3</v>
      </c>
      <c r="H92" s="437" t="s">
        <v>93</v>
      </c>
      <c r="I92" s="438" t="s">
        <v>5</v>
      </c>
      <c r="J92" s="439">
        <v>135</v>
      </c>
      <c r="K92" s="439">
        <v>94.25</v>
      </c>
      <c r="L92" s="1374"/>
    </row>
    <row r="93" spans="1:12" s="25" customFormat="1" ht="18.75" hidden="1" customHeight="1" x14ac:dyDescent="0.3">
      <c r="A93" s="436">
        <v>4</v>
      </c>
      <c r="B93" s="437" t="s">
        <v>253</v>
      </c>
      <c r="C93" s="438" t="s">
        <v>218</v>
      </c>
      <c r="D93" s="439">
        <f t="shared" si="1"/>
        <v>1228.8000000000002</v>
      </c>
      <c r="E93" s="439">
        <v>146.4</v>
      </c>
      <c r="F93" s="1154"/>
      <c r="G93" s="436">
        <v>4</v>
      </c>
      <c r="H93" s="437" t="s">
        <v>253</v>
      </c>
      <c r="I93" s="438" t="s">
        <v>218</v>
      </c>
      <c r="J93" s="439">
        <v>125</v>
      </c>
      <c r="K93" s="439">
        <v>146.4</v>
      </c>
      <c r="L93" s="1374"/>
    </row>
    <row r="94" spans="1:12" s="25" customFormat="1" ht="18.75" hidden="1" customHeight="1" x14ac:dyDescent="0.3">
      <c r="A94" s="436">
        <v>5</v>
      </c>
      <c r="B94" s="437" t="s">
        <v>255</v>
      </c>
      <c r="C94" s="438" t="s">
        <v>218</v>
      </c>
      <c r="D94" s="439">
        <f t="shared" si="1"/>
        <v>2018.4</v>
      </c>
      <c r="E94" s="439">
        <v>105.16</v>
      </c>
      <c r="F94" s="1154"/>
      <c r="G94" s="436">
        <v>5</v>
      </c>
      <c r="H94" s="437" t="s">
        <v>255</v>
      </c>
      <c r="I94" s="438" t="s">
        <v>218</v>
      </c>
      <c r="J94" s="439">
        <v>80</v>
      </c>
      <c r="K94" s="439">
        <v>105.16</v>
      </c>
      <c r="L94" s="1374"/>
    </row>
    <row r="95" spans="1:12" s="25" customFormat="1" ht="18.75" hidden="1" customHeight="1" x14ac:dyDescent="0.3">
      <c r="A95" s="436">
        <v>6</v>
      </c>
      <c r="B95" s="437" t="s">
        <v>252</v>
      </c>
      <c r="C95" s="438" t="s">
        <v>251</v>
      </c>
      <c r="D95" s="439">
        <f t="shared" si="1"/>
        <v>3247.2000000000003</v>
      </c>
      <c r="E95" s="439">
        <v>142</v>
      </c>
      <c r="F95" s="1154"/>
      <c r="G95" s="436">
        <v>6</v>
      </c>
      <c r="H95" s="437" t="s">
        <v>252</v>
      </c>
      <c r="I95" s="438" t="s">
        <v>251</v>
      </c>
      <c r="J95" s="439">
        <v>105</v>
      </c>
      <c r="K95" s="439">
        <v>142</v>
      </c>
      <c r="L95" s="1374"/>
    </row>
    <row r="96" spans="1:12" s="25" customFormat="1" ht="18.75" hidden="1" customHeight="1" x14ac:dyDescent="0.3">
      <c r="A96" s="436">
        <v>7</v>
      </c>
      <c r="B96" s="437" t="s">
        <v>254</v>
      </c>
      <c r="C96" s="438" t="s">
        <v>218</v>
      </c>
      <c r="D96" s="439">
        <f t="shared" si="1"/>
        <v>5265.6</v>
      </c>
      <c r="E96" s="439">
        <v>144</v>
      </c>
      <c r="F96" s="1154"/>
      <c r="G96" s="436">
        <v>7</v>
      </c>
      <c r="H96" s="437" t="s">
        <v>254</v>
      </c>
      <c r="I96" s="438" t="s">
        <v>218</v>
      </c>
      <c r="J96" s="439">
        <v>120</v>
      </c>
      <c r="K96" s="439">
        <v>144</v>
      </c>
      <c r="L96" s="1374"/>
    </row>
    <row r="97" spans="1:19" s="25" customFormat="1" ht="18.75" hidden="1" customHeight="1" x14ac:dyDescent="0.3">
      <c r="A97" s="436">
        <v>8</v>
      </c>
      <c r="B97" s="437" t="s">
        <v>31</v>
      </c>
      <c r="C97" s="438" t="s">
        <v>5</v>
      </c>
      <c r="D97" s="439">
        <f t="shared" si="1"/>
        <v>8292.4000000000015</v>
      </c>
      <c r="E97" s="439">
        <v>88</v>
      </c>
      <c r="F97" s="1154"/>
      <c r="G97" s="436">
        <v>8</v>
      </c>
      <c r="H97" s="437" t="s">
        <v>31</v>
      </c>
      <c r="I97" s="438" t="s">
        <v>5</v>
      </c>
      <c r="J97" s="439">
        <v>55</v>
      </c>
      <c r="K97" s="439">
        <v>88</v>
      </c>
      <c r="L97" s="1374"/>
    </row>
    <row r="98" spans="1:19" s="50" customFormat="1" ht="18.75" hidden="1" customHeight="1" x14ac:dyDescent="0.3">
      <c r="A98" s="1526"/>
      <c r="B98" s="453"/>
      <c r="C98" s="1526"/>
      <c r="D98" s="439">
        <f t="shared" si="1"/>
        <v>13402.6</v>
      </c>
      <c r="E98" s="454"/>
      <c r="F98" s="1150"/>
      <c r="G98" s="1526"/>
      <c r="H98" s="453"/>
      <c r="I98" s="1526"/>
      <c r="J98" s="454"/>
      <c r="K98" s="454"/>
      <c r="L98" s="1374"/>
      <c r="M98" s="25"/>
      <c r="N98" s="25"/>
      <c r="O98" s="25"/>
      <c r="P98" s="25"/>
      <c r="Q98" s="25"/>
    </row>
    <row r="99" spans="1:19" s="25" customFormat="1" ht="18.75" hidden="1" customHeight="1" x14ac:dyDescent="0.3">
      <c r="A99" s="436"/>
      <c r="B99" s="437"/>
      <c r="C99" s="438" t="s">
        <v>128</v>
      </c>
      <c r="D99" s="439">
        <f t="shared" si="1"/>
        <v>21361.200000000004</v>
      </c>
      <c r="E99" s="439">
        <v>919.81</v>
      </c>
      <c r="F99" s="1154"/>
      <c r="G99" s="436"/>
      <c r="H99" s="437"/>
      <c r="I99" s="438" t="s">
        <v>128</v>
      </c>
      <c r="J99" s="439">
        <v>1045</v>
      </c>
      <c r="K99" s="439">
        <v>919.81</v>
      </c>
      <c r="L99" s="1374"/>
    </row>
    <row r="100" spans="1:19" s="25" customFormat="1" ht="18.75" hidden="1" customHeight="1" x14ac:dyDescent="0.3">
      <c r="A100" s="436"/>
      <c r="B100" s="437"/>
      <c r="C100" s="438"/>
      <c r="D100" s="439">
        <f t="shared" si="1"/>
        <v>34274.6</v>
      </c>
      <c r="E100" s="439"/>
      <c r="F100" s="1154"/>
      <c r="G100" s="436"/>
      <c r="H100" s="437"/>
      <c r="I100" s="438"/>
      <c r="J100" s="439"/>
      <c r="K100" s="439"/>
      <c r="L100" s="1374"/>
    </row>
    <row r="101" spans="1:19" s="25" customFormat="1" x14ac:dyDescent="0.3">
      <c r="A101" s="436"/>
      <c r="B101" s="437"/>
      <c r="C101" s="438"/>
      <c r="D101" s="439"/>
      <c r="E101" s="439"/>
      <c r="F101" s="1535">
        <f>F88-E88</f>
        <v>-162.70000000000005</v>
      </c>
      <c r="G101" s="436"/>
      <c r="H101" s="437"/>
      <c r="I101" s="438"/>
      <c r="J101" s="439"/>
      <c r="K101" s="439"/>
      <c r="L101" s="1374"/>
    </row>
    <row r="102" spans="1:19" s="25" customFormat="1" x14ac:dyDescent="0.3">
      <c r="A102" s="436"/>
      <c r="B102" s="437"/>
      <c r="C102" s="438"/>
      <c r="D102" s="439"/>
      <c r="E102" s="439"/>
      <c r="F102" s="1154"/>
      <c r="G102" s="436"/>
      <c r="H102" s="437"/>
      <c r="I102" s="438"/>
      <c r="J102" s="439"/>
      <c r="K102" s="439"/>
      <c r="L102" s="1374"/>
    </row>
    <row r="103" spans="1:19" s="25" customFormat="1" x14ac:dyDescent="0.3">
      <c r="A103" s="434" t="s">
        <v>124</v>
      </c>
      <c r="B103" s="439" t="s">
        <v>259</v>
      </c>
      <c r="C103" s="438" t="s">
        <v>125</v>
      </c>
      <c r="D103" s="439" t="s">
        <v>126</v>
      </c>
      <c r="E103" s="439" t="s">
        <v>127</v>
      </c>
      <c r="F103" s="1154"/>
      <c r="G103" s="434" t="s">
        <v>124</v>
      </c>
      <c r="H103" s="439" t="s">
        <v>247</v>
      </c>
      <c r="I103" s="438" t="s">
        <v>125</v>
      </c>
      <c r="J103" s="439" t="s">
        <v>126</v>
      </c>
      <c r="K103" s="439" t="s">
        <v>127</v>
      </c>
      <c r="L103" s="1374"/>
    </row>
    <row r="104" spans="1:19" s="8" customFormat="1" x14ac:dyDescent="0.3">
      <c r="A104" s="436">
        <v>1</v>
      </c>
      <c r="B104" s="437" t="s">
        <v>99</v>
      </c>
      <c r="C104" s="438" t="s">
        <v>508</v>
      </c>
      <c r="D104" s="439">
        <v>70</v>
      </c>
      <c r="E104" s="439">
        <v>218.5</v>
      </c>
      <c r="F104" s="1177"/>
      <c r="G104" s="436">
        <v>1</v>
      </c>
      <c r="H104" s="437" t="s">
        <v>99</v>
      </c>
      <c r="I104" s="438" t="s">
        <v>9</v>
      </c>
      <c r="J104" s="439">
        <v>80</v>
      </c>
      <c r="K104" s="439">
        <v>235.98</v>
      </c>
      <c r="M104" s="25"/>
      <c r="N104" s="25"/>
      <c r="O104" s="25"/>
      <c r="P104" s="25"/>
      <c r="Q104" s="25"/>
      <c r="R104" s="25"/>
      <c r="S104" s="25"/>
    </row>
    <row r="105" spans="1:19" s="25" customFormat="1" x14ac:dyDescent="0.3">
      <c r="A105" s="436">
        <v>2</v>
      </c>
      <c r="B105" s="437" t="s">
        <v>94</v>
      </c>
      <c r="C105" s="438" t="s">
        <v>5</v>
      </c>
      <c r="D105" s="439">
        <v>60</v>
      </c>
      <c r="E105" s="439">
        <v>151.80000000000001</v>
      </c>
      <c r="F105" s="1151"/>
      <c r="G105" s="436">
        <v>2</v>
      </c>
      <c r="H105" s="437" t="s">
        <v>94</v>
      </c>
      <c r="I105" s="438" t="s">
        <v>5</v>
      </c>
      <c r="J105" s="439">
        <v>60</v>
      </c>
      <c r="K105" s="439">
        <v>151.80000000000001</v>
      </c>
      <c r="L105" s="1374"/>
    </row>
    <row r="106" spans="1:19" s="50" customFormat="1" x14ac:dyDescent="0.3">
      <c r="A106" s="436">
        <v>3</v>
      </c>
      <c r="B106" s="437" t="s">
        <v>43</v>
      </c>
      <c r="C106" s="438" t="s">
        <v>17</v>
      </c>
      <c r="D106" s="439">
        <v>41</v>
      </c>
      <c r="E106" s="439">
        <v>242.70999999999998</v>
      </c>
      <c r="F106" s="1177"/>
      <c r="G106" s="436">
        <v>3</v>
      </c>
      <c r="H106" s="437" t="s">
        <v>43</v>
      </c>
      <c r="I106" s="438" t="s">
        <v>44</v>
      </c>
      <c r="J106" s="439">
        <v>50</v>
      </c>
      <c r="K106" s="439">
        <v>298.71999999999997</v>
      </c>
      <c r="L106" s="1374"/>
      <c r="M106" s="25"/>
      <c r="N106" s="25"/>
      <c r="O106" s="25"/>
      <c r="P106" s="25"/>
      <c r="Q106" s="25"/>
      <c r="R106" s="25"/>
      <c r="S106" s="25"/>
    </row>
    <row r="107" spans="1:19" s="50" customFormat="1" x14ac:dyDescent="0.3">
      <c r="A107" s="436">
        <v>4</v>
      </c>
      <c r="B107" s="437" t="s">
        <v>346</v>
      </c>
      <c r="C107" s="438" t="s">
        <v>14</v>
      </c>
      <c r="D107" s="439">
        <v>32</v>
      </c>
      <c r="E107" s="439">
        <v>6</v>
      </c>
      <c r="F107" s="1177">
        <v>110</v>
      </c>
      <c r="G107" s="436">
        <v>4</v>
      </c>
      <c r="H107" s="437" t="s">
        <v>346</v>
      </c>
      <c r="I107" s="438" t="s">
        <v>14</v>
      </c>
      <c r="J107" s="439">
        <v>32</v>
      </c>
      <c r="K107" s="439">
        <v>6</v>
      </c>
      <c r="L107" s="1379"/>
    </row>
    <row r="108" spans="1:19" s="25" customFormat="1" ht="19.5" customHeight="1" x14ac:dyDescent="0.3">
      <c r="A108" s="436">
        <v>5</v>
      </c>
      <c r="B108" s="437" t="s">
        <v>113</v>
      </c>
      <c r="C108" s="438" t="s">
        <v>2</v>
      </c>
      <c r="D108" s="439">
        <v>15</v>
      </c>
      <c r="E108" s="439">
        <v>94.2</v>
      </c>
      <c r="F108" s="1154"/>
      <c r="G108" s="436">
        <v>5</v>
      </c>
      <c r="H108" s="437" t="s">
        <v>113</v>
      </c>
      <c r="I108" s="438" t="s">
        <v>2</v>
      </c>
      <c r="J108" s="439">
        <v>15</v>
      </c>
      <c r="K108" s="439">
        <v>94.2</v>
      </c>
      <c r="L108" s="1374"/>
    </row>
    <row r="109" spans="1:19" s="50" customFormat="1" x14ac:dyDescent="0.3">
      <c r="A109" s="436">
        <v>6</v>
      </c>
      <c r="B109" s="437" t="s">
        <v>107</v>
      </c>
      <c r="C109" s="438" t="s">
        <v>14</v>
      </c>
      <c r="D109" s="439">
        <v>3.4</v>
      </c>
      <c r="E109" s="439">
        <v>93.2</v>
      </c>
      <c r="F109" s="1177"/>
      <c r="G109" s="436">
        <v>6</v>
      </c>
      <c r="H109" s="437" t="s">
        <v>107</v>
      </c>
      <c r="I109" s="438" t="s">
        <v>14</v>
      </c>
      <c r="J109" s="439">
        <v>3.4</v>
      </c>
      <c r="K109" s="439">
        <v>93.2</v>
      </c>
      <c r="L109" s="1379"/>
    </row>
    <row r="110" spans="1:19" s="25" customFormat="1" ht="19.5" customHeight="1" x14ac:dyDescent="0.3">
      <c r="A110" s="436">
        <v>7</v>
      </c>
      <c r="B110" s="437" t="s">
        <v>108</v>
      </c>
      <c r="C110" s="438" t="s">
        <v>65</v>
      </c>
      <c r="D110" s="439">
        <v>1.2</v>
      </c>
      <c r="E110" s="439">
        <v>21.5</v>
      </c>
      <c r="F110" s="1154"/>
      <c r="G110" s="436">
        <v>7</v>
      </c>
      <c r="H110" s="437" t="s">
        <v>108</v>
      </c>
      <c r="I110" s="438" t="s">
        <v>65</v>
      </c>
      <c r="J110" s="439">
        <v>1.2</v>
      </c>
      <c r="K110" s="439">
        <v>21.5</v>
      </c>
      <c r="L110" s="1374"/>
    </row>
    <row r="111" spans="1:19" s="25" customFormat="1" x14ac:dyDescent="0.3">
      <c r="A111" s="1526"/>
      <c r="B111" s="437"/>
      <c r="C111" s="438"/>
      <c r="D111" s="439"/>
      <c r="E111" s="439"/>
      <c r="F111" s="1154"/>
      <c r="G111" s="1526"/>
      <c r="H111" s="437"/>
      <c r="I111" s="438"/>
      <c r="J111" s="439"/>
      <c r="K111" s="439"/>
      <c r="L111" s="1374"/>
    </row>
    <row r="112" spans="1:19" s="50" customFormat="1" x14ac:dyDescent="0.3">
      <c r="A112" s="436"/>
      <c r="B112" s="437"/>
      <c r="C112" s="438"/>
      <c r="D112" s="439"/>
      <c r="E112" s="439"/>
      <c r="F112" s="1150"/>
      <c r="G112" s="436"/>
      <c r="H112" s="437"/>
      <c r="I112" s="438"/>
      <c r="J112" s="439"/>
      <c r="K112" s="439"/>
      <c r="L112" s="1377"/>
    </row>
    <row r="113" spans="1:12" s="25" customFormat="1" x14ac:dyDescent="0.3">
      <c r="A113" s="1526"/>
      <c r="B113" s="437"/>
      <c r="C113" s="438" t="s">
        <v>128</v>
      </c>
      <c r="D113" s="439">
        <f>SUM(D104:D112)</f>
        <v>222.6</v>
      </c>
      <c r="E113" s="439">
        <f>SUM(E104:E112)</f>
        <v>827.91000000000008</v>
      </c>
      <c r="F113" s="1534">
        <v>822.5</v>
      </c>
      <c r="G113" s="1526"/>
      <c r="H113" s="437"/>
      <c r="I113" s="438" t="s">
        <v>128</v>
      </c>
      <c r="J113" s="439">
        <f>SUM(J104:J112)</f>
        <v>241.6</v>
      </c>
      <c r="K113" s="439">
        <f>SUM(K104:K112)</f>
        <v>901.40000000000009</v>
      </c>
      <c r="L113" s="1374"/>
    </row>
    <row r="114" spans="1:12" s="25" customFormat="1" x14ac:dyDescent="0.3">
      <c r="A114" s="436"/>
      <c r="B114" s="437"/>
      <c r="C114" s="438"/>
      <c r="D114" s="439"/>
      <c r="E114" s="439"/>
      <c r="F114" s="1535">
        <f>F113-E113</f>
        <v>-5.4100000000000819</v>
      </c>
      <c r="G114" s="436"/>
      <c r="H114" s="437"/>
      <c r="I114" s="438"/>
      <c r="J114" s="439"/>
      <c r="K114" s="439"/>
      <c r="L114" s="1374"/>
    </row>
    <row r="115" spans="1:12" s="25" customFormat="1" x14ac:dyDescent="0.3">
      <c r="A115" s="436"/>
      <c r="B115" s="437"/>
      <c r="C115" s="438"/>
      <c r="D115" s="439"/>
      <c r="E115" s="439"/>
      <c r="F115" s="1154"/>
      <c r="G115" s="436"/>
      <c r="H115" s="437"/>
      <c r="I115" s="438"/>
      <c r="J115" s="439"/>
      <c r="K115" s="439"/>
      <c r="L115" s="1374"/>
    </row>
    <row r="116" spans="1:12" s="25" customFormat="1" x14ac:dyDescent="0.3">
      <c r="A116" s="1526"/>
      <c r="B116" s="437"/>
      <c r="C116" s="438" t="s">
        <v>136</v>
      </c>
      <c r="D116" s="439">
        <f>+D113+D88</f>
        <v>443</v>
      </c>
      <c r="E116" s="439">
        <f>+E113+E88</f>
        <v>1578.1100000000001</v>
      </c>
      <c r="F116" s="1153"/>
      <c r="G116" s="439"/>
      <c r="H116" s="439"/>
      <c r="I116" s="439" t="s">
        <v>136</v>
      </c>
      <c r="J116" s="439">
        <f>+J113+J88</f>
        <v>487</v>
      </c>
      <c r="K116" s="439">
        <f>+K113+K88</f>
        <v>1742.23</v>
      </c>
      <c r="L116" s="1374"/>
    </row>
    <row r="117" spans="1:12" s="25" customFormat="1" x14ac:dyDescent="0.3">
      <c r="A117" s="1537"/>
      <c r="B117" s="440"/>
      <c r="C117" s="488"/>
      <c r="D117" s="489"/>
      <c r="E117" s="489"/>
      <c r="F117" s="1153"/>
      <c r="G117" s="1538"/>
      <c r="H117" s="489"/>
      <c r="I117" s="489"/>
      <c r="J117" s="489"/>
      <c r="K117" s="489"/>
      <c r="L117" s="1374"/>
    </row>
    <row r="118" spans="1:12" s="25" customFormat="1" x14ac:dyDescent="0.3">
      <c r="A118" s="1537"/>
      <c r="B118" s="487"/>
      <c r="C118" s="487"/>
      <c r="D118" s="487"/>
      <c r="E118" s="1152"/>
      <c r="F118" s="1152"/>
      <c r="G118" s="1539"/>
      <c r="H118" s="1152"/>
      <c r="I118" s="489"/>
      <c r="J118" s="489"/>
      <c r="K118" s="489"/>
      <c r="L118" s="1374"/>
    </row>
    <row r="119" spans="1:12" s="25" customFormat="1" x14ac:dyDescent="0.3">
      <c r="A119" s="1537"/>
      <c r="B119" s="440"/>
      <c r="C119" s="488"/>
      <c r="D119" s="489"/>
      <c r="E119" s="489"/>
      <c r="F119" s="1153"/>
      <c r="G119" s="1539"/>
      <c r="H119" s="489"/>
      <c r="I119" s="489"/>
      <c r="J119" s="489"/>
      <c r="K119" s="489"/>
      <c r="L119" s="1374"/>
    </row>
    <row r="120" spans="1:12" s="25" customFormat="1" ht="18.75" customHeight="1" x14ac:dyDescent="0.3">
      <c r="A120" s="1533"/>
      <c r="B120" s="441" t="s">
        <v>130</v>
      </c>
      <c r="C120" s="428"/>
      <c r="D120" s="442" t="s">
        <v>131</v>
      </c>
      <c r="E120" s="430"/>
      <c r="F120" s="1151"/>
      <c r="G120" s="1533"/>
      <c r="H120" s="441" t="s">
        <v>130</v>
      </c>
      <c r="I120" s="428"/>
      <c r="J120" s="442" t="s">
        <v>131</v>
      </c>
      <c r="K120" s="430"/>
      <c r="L120" s="1374"/>
    </row>
    <row r="121" spans="1:12" s="25" customFormat="1" ht="51.75" customHeight="1" x14ac:dyDescent="0.3">
      <c r="A121" s="1533"/>
      <c r="B121" s="443" t="s">
        <v>132</v>
      </c>
      <c r="C121" s="428"/>
      <c r="D121" s="443" t="s">
        <v>140</v>
      </c>
      <c r="E121" s="444"/>
      <c r="F121" s="1151"/>
      <c r="G121" s="1533"/>
      <c r="H121" s="443" t="s">
        <v>139</v>
      </c>
      <c r="I121" s="428"/>
      <c r="J121" s="443" t="s">
        <v>140</v>
      </c>
      <c r="K121" s="444"/>
      <c r="L121" s="1374"/>
    </row>
    <row r="122" spans="1:12" s="25" customFormat="1" ht="20.25" customHeight="1" x14ac:dyDescent="0.3">
      <c r="A122" s="1533"/>
      <c r="B122" s="443"/>
      <c r="C122" s="428"/>
      <c r="D122" s="443"/>
      <c r="E122" s="444"/>
      <c r="F122" s="1151"/>
      <c r="G122" s="1533"/>
      <c r="H122" s="443"/>
      <c r="I122" s="428"/>
      <c r="J122" s="443"/>
      <c r="K122" s="444"/>
      <c r="L122" s="1374"/>
    </row>
    <row r="123" spans="1:12" s="25" customFormat="1" ht="20.25" customHeight="1" x14ac:dyDescent="0.3">
      <c r="A123" s="1540"/>
      <c r="B123" s="1541"/>
      <c r="C123" s="1542"/>
      <c r="D123" s="1541"/>
      <c r="E123" s="1543"/>
      <c r="F123" s="1544"/>
      <c r="G123" s="1540"/>
      <c r="H123" s="1541"/>
      <c r="I123" s="1542"/>
      <c r="J123" s="1541"/>
      <c r="K123" s="1543"/>
      <c r="L123" s="1374"/>
    </row>
    <row r="124" spans="1:12" s="257" customFormat="1" ht="23.25" customHeight="1" x14ac:dyDescent="0.3">
      <c r="A124" s="1533"/>
      <c r="B124" s="443"/>
      <c r="C124" s="428"/>
      <c r="D124" s="443"/>
      <c r="E124" s="444"/>
      <c r="F124" s="1151"/>
      <c r="G124" s="1533"/>
      <c r="H124" s="443"/>
      <c r="I124" s="428"/>
      <c r="J124" s="443"/>
      <c r="K124" s="444"/>
      <c r="L124" s="1378"/>
    </row>
    <row r="125" spans="1:12" s="257" customFormat="1" ht="18.75" customHeight="1" x14ac:dyDescent="0.3">
      <c r="A125" s="1533"/>
      <c r="B125" s="429" t="s">
        <v>115</v>
      </c>
      <c r="C125" s="430"/>
      <c r="D125" s="430"/>
      <c r="E125" s="430"/>
      <c r="F125" s="1154"/>
      <c r="G125" s="1533"/>
      <c r="H125" s="429" t="s">
        <v>115</v>
      </c>
      <c r="I125" s="430"/>
      <c r="J125" s="430"/>
      <c r="K125" s="430"/>
      <c r="L125" s="1378"/>
    </row>
    <row r="126" spans="1:12" s="257" customFormat="1" ht="18.75" customHeight="1" x14ac:dyDescent="0.3">
      <c r="A126" s="1533"/>
      <c r="B126" s="429" t="s">
        <v>137</v>
      </c>
      <c r="C126" s="430"/>
      <c r="D126" s="430"/>
      <c r="E126" s="430"/>
      <c r="F126" s="1151"/>
      <c r="G126" s="1533"/>
      <c r="H126" s="429" t="s">
        <v>138</v>
      </c>
      <c r="I126" s="430"/>
      <c r="J126" s="430"/>
      <c r="K126" s="430"/>
      <c r="L126" s="1378"/>
    </row>
    <row r="127" spans="1:12" s="257" customFormat="1" ht="18.75" customHeight="1" x14ac:dyDescent="0.3">
      <c r="A127" s="1533"/>
      <c r="B127" s="430"/>
      <c r="C127" s="430"/>
      <c r="D127" s="430"/>
      <c r="E127" s="430"/>
      <c r="F127" s="1151"/>
      <c r="G127" s="1533"/>
      <c r="H127" s="430"/>
      <c r="I127" s="430"/>
      <c r="J127" s="430"/>
      <c r="K127" s="430"/>
      <c r="L127" s="1378"/>
    </row>
    <row r="128" spans="1:12" s="257" customFormat="1" ht="18.75" customHeight="1" x14ac:dyDescent="0.3">
      <c r="A128" s="1533"/>
      <c r="B128" s="430"/>
      <c r="C128" s="430"/>
      <c r="D128" s="428"/>
      <c r="E128" s="1176" t="s">
        <v>116</v>
      </c>
      <c r="F128" s="1151"/>
      <c r="G128" s="1533"/>
      <c r="H128" s="430"/>
      <c r="I128" s="430"/>
      <c r="J128" s="428"/>
      <c r="K128" s="1176" t="s">
        <v>116</v>
      </c>
      <c r="L128" s="1378"/>
    </row>
    <row r="129" spans="1:19" s="257" customFormat="1" ht="18.75" customHeight="1" x14ac:dyDescent="0.3">
      <c r="A129" s="1533"/>
      <c r="B129" s="430"/>
      <c r="C129" s="430"/>
      <c r="D129" s="428"/>
      <c r="E129" s="1176" t="s">
        <v>134</v>
      </c>
      <c r="F129" s="1151"/>
      <c r="G129" s="1533"/>
      <c r="H129" s="430"/>
      <c r="I129" s="430"/>
      <c r="J129" s="428"/>
      <c r="K129" s="1176" t="s">
        <v>134</v>
      </c>
      <c r="L129" s="1378"/>
    </row>
    <row r="130" spans="1:19" s="257" customFormat="1" ht="18.75" customHeight="1" x14ac:dyDescent="0.3">
      <c r="A130" s="1533"/>
      <c r="B130" s="430"/>
      <c r="C130" s="430"/>
      <c r="D130" s="428"/>
      <c r="E130" s="1176" t="s">
        <v>117</v>
      </c>
      <c r="F130" s="1151"/>
      <c r="G130" s="1533"/>
      <c r="H130" s="430"/>
      <c r="I130" s="430"/>
      <c r="J130" s="428"/>
      <c r="K130" s="1176" t="s">
        <v>117</v>
      </c>
      <c r="L130" s="1378"/>
    </row>
    <row r="131" spans="1:19" s="257" customFormat="1" ht="18.75" customHeight="1" x14ac:dyDescent="0.3">
      <c r="A131" s="1533"/>
      <c r="B131" s="430"/>
      <c r="C131" s="430"/>
      <c r="D131" s="428"/>
      <c r="E131" s="1176" t="s">
        <v>417</v>
      </c>
      <c r="F131" s="1151"/>
      <c r="G131" s="1533"/>
      <c r="H131" s="430"/>
      <c r="I131" s="430"/>
      <c r="J131" s="428"/>
      <c r="K131" s="1176" t="s">
        <v>417</v>
      </c>
      <c r="L131" s="1378"/>
      <c r="M131" s="1520" t="s">
        <v>509</v>
      </c>
      <c r="N131" s="419"/>
      <c r="O131" s="419"/>
      <c r="P131" s="419"/>
      <c r="Q131" s="419"/>
      <c r="R131" s="419"/>
      <c r="S131" s="419"/>
    </row>
    <row r="132" spans="1:19" s="257" customFormat="1" ht="18.75" customHeight="1" x14ac:dyDescent="0.3">
      <c r="A132" s="1533"/>
      <c r="B132" s="430"/>
      <c r="C132" s="430"/>
      <c r="D132" s="430"/>
      <c r="E132" s="430"/>
      <c r="F132" s="1154"/>
      <c r="G132" s="1533"/>
      <c r="H132" s="430"/>
      <c r="I132" s="430"/>
      <c r="J132" s="430"/>
      <c r="K132" s="430"/>
      <c r="L132" s="1378"/>
      <c r="M132" s="1527" t="s">
        <v>511</v>
      </c>
      <c r="N132" s="419"/>
      <c r="O132" s="419"/>
      <c r="P132" s="419"/>
      <c r="Q132" s="419"/>
      <c r="R132" s="419"/>
      <c r="S132" s="419"/>
    </row>
    <row r="133" spans="1:19" s="257" customFormat="1" ht="18.75" customHeight="1" x14ac:dyDescent="0.3">
      <c r="A133" s="1533"/>
      <c r="B133" s="1533"/>
      <c r="C133" s="1533"/>
      <c r="D133" s="1533"/>
      <c r="E133" s="1533"/>
      <c r="F133" s="1533"/>
      <c r="G133" s="1533"/>
      <c r="H133" s="1533"/>
      <c r="I133" s="1533"/>
      <c r="J133" s="1533"/>
      <c r="K133" s="1533"/>
      <c r="L133" s="1378"/>
      <c r="M133" s="1527" t="s">
        <v>510</v>
      </c>
      <c r="N133" s="19"/>
      <c r="O133" s="19"/>
      <c r="P133" s="19"/>
      <c r="Q133" s="419"/>
      <c r="R133" s="419"/>
      <c r="S133" s="419"/>
    </row>
    <row r="134" spans="1:19" s="257" customFormat="1" ht="18.75" customHeight="1" x14ac:dyDescent="0.3">
      <c r="A134" s="1533"/>
      <c r="B134" s="430"/>
      <c r="C134" s="430"/>
      <c r="D134" s="430"/>
      <c r="E134" s="430"/>
      <c r="F134" s="1154"/>
      <c r="G134" s="1533"/>
      <c r="H134" s="430"/>
      <c r="I134" s="430"/>
      <c r="J134" s="430"/>
      <c r="K134" s="430"/>
      <c r="L134" s="1378"/>
    </row>
    <row r="135" spans="1:19" s="257" customFormat="1" ht="18.75" customHeight="1" x14ac:dyDescent="0.3">
      <c r="A135" s="1533"/>
      <c r="B135" s="1628" t="s">
        <v>119</v>
      </c>
      <c r="C135" s="1628"/>
      <c r="D135" s="1628"/>
      <c r="E135" s="432"/>
      <c r="F135" s="1151"/>
      <c r="G135" s="1533"/>
      <c r="H135" s="1628" t="s">
        <v>119</v>
      </c>
      <c r="I135" s="1628"/>
      <c r="J135" s="1628"/>
      <c r="K135" s="432"/>
      <c r="L135" s="1378"/>
    </row>
    <row r="136" spans="1:19" s="257" customFormat="1" ht="18.75" customHeight="1" x14ac:dyDescent="0.3">
      <c r="A136" s="1533"/>
      <c r="B136" s="1629">
        <v>45693</v>
      </c>
      <c r="C136" s="1629"/>
      <c r="D136" s="1629"/>
      <c r="E136" s="433"/>
      <c r="F136" s="1151"/>
      <c r="G136" s="1533"/>
      <c r="H136" s="1629">
        <f>B136</f>
        <v>45693</v>
      </c>
      <c r="I136" s="1629"/>
      <c r="J136" s="1629"/>
      <c r="K136" s="433"/>
      <c r="L136" s="1378"/>
    </row>
    <row r="137" spans="1:19" s="257" customFormat="1" ht="18.75" customHeight="1" x14ac:dyDescent="0.3">
      <c r="A137" s="1533"/>
      <c r="B137" s="430"/>
      <c r="C137" s="430"/>
      <c r="D137" s="430"/>
      <c r="E137" s="433"/>
      <c r="F137" s="1151"/>
      <c r="G137" s="1533"/>
      <c r="H137" s="430"/>
      <c r="I137" s="430"/>
      <c r="J137" s="430"/>
      <c r="K137" s="433"/>
      <c r="L137" s="1378"/>
    </row>
    <row r="138" spans="1:19" s="257" customFormat="1" ht="18.75" customHeight="1" x14ac:dyDescent="0.3">
      <c r="A138" s="1533"/>
      <c r="B138" s="1525"/>
      <c r="C138" s="430"/>
      <c r="D138" s="430"/>
      <c r="E138" s="433"/>
      <c r="F138" s="1151"/>
      <c r="G138" s="1533"/>
      <c r="H138" s="1525"/>
      <c r="I138" s="430"/>
      <c r="J138" s="430"/>
      <c r="K138" s="433"/>
      <c r="L138" s="1378"/>
    </row>
    <row r="139" spans="1:19" s="257" customFormat="1" ht="18.75" customHeight="1" x14ac:dyDescent="0.3">
      <c r="A139" s="434" t="s">
        <v>120</v>
      </c>
      <c r="B139" s="435" t="s">
        <v>121</v>
      </c>
      <c r="C139" s="1630" t="s">
        <v>122</v>
      </c>
      <c r="D139" s="1630"/>
      <c r="E139" s="1630"/>
      <c r="F139" s="1151"/>
      <c r="G139" s="434" t="s">
        <v>120</v>
      </c>
      <c r="H139" s="435" t="s">
        <v>121</v>
      </c>
      <c r="I139" s="1630" t="s">
        <v>123</v>
      </c>
      <c r="J139" s="1630"/>
      <c r="K139" s="1630"/>
      <c r="L139" s="1378"/>
    </row>
    <row r="140" spans="1:19" s="257" customFormat="1" ht="18.75" customHeight="1" x14ac:dyDescent="0.3">
      <c r="A140" s="434" t="s">
        <v>124</v>
      </c>
      <c r="B140" s="434" t="s">
        <v>265</v>
      </c>
      <c r="C140" s="435" t="s">
        <v>125</v>
      </c>
      <c r="D140" s="1526" t="s">
        <v>126</v>
      </c>
      <c r="E140" s="1526" t="s">
        <v>127</v>
      </c>
      <c r="F140" s="1151"/>
      <c r="G140" s="434" t="s">
        <v>124</v>
      </c>
      <c r="H140" s="434" t="s">
        <v>265</v>
      </c>
      <c r="I140" s="435" t="s">
        <v>125</v>
      </c>
      <c r="J140" s="1526" t="s">
        <v>126</v>
      </c>
      <c r="K140" s="1526" t="s">
        <v>127</v>
      </c>
      <c r="L140" s="1378"/>
    </row>
    <row r="141" spans="1:19" s="257" customFormat="1" ht="19.5" customHeight="1" x14ac:dyDescent="0.3">
      <c r="A141" s="436">
        <v>1</v>
      </c>
      <c r="B141" s="437" t="s">
        <v>470</v>
      </c>
      <c r="C141" s="438" t="s">
        <v>4</v>
      </c>
      <c r="D141" s="439">
        <v>65</v>
      </c>
      <c r="E141" s="439">
        <v>180.8</v>
      </c>
      <c r="F141" s="1151">
        <v>454.15</v>
      </c>
      <c r="G141" s="436">
        <v>1</v>
      </c>
      <c r="H141" s="437" t="s">
        <v>470</v>
      </c>
      <c r="I141" s="438" t="s">
        <v>73</v>
      </c>
      <c r="J141" s="439">
        <v>70</v>
      </c>
      <c r="K141" s="439">
        <v>226</v>
      </c>
      <c r="L141" s="791"/>
    </row>
    <row r="142" spans="1:19" s="257" customFormat="1" ht="19.5" customHeight="1" x14ac:dyDescent="0.3">
      <c r="A142" s="436">
        <v>2</v>
      </c>
      <c r="B142" s="437" t="s">
        <v>43</v>
      </c>
      <c r="C142" s="438" t="s">
        <v>17</v>
      </c>
      <c r="D142" s="439">
        <v>40</v>
      </c>
      <c r="E142" s="439">
        <v>242.70999999999998</v>
      </c>
      <c r="F142" s="1151"/>
      <c r="G142" s="436">
        <v>2</v>
      </c>
      <c r="H142" s="437" t="s">
        <v>43</v>
      </c>
      <c r="I142" s="438" t="s">
        <v>44</v>
      </c>
      <c r="J142" s="439">
        <v>50</v>
      </c>
      <c r="K142" s="439">
        <v>298.71999999999997</v>
      </c>
      <c r="L142" s="791">
        <v>45670</v>
      </c>
    </row>
    <row r="143" spans="1:19" s="257" customFormat="1" x14ac:dyDescent="0.3">
      <c r="A143" s="1526">
        <v>3</v>
      </c>
      <c r="B143" s="437" t="s">
        <v>114</v>
      </c>
      <c r="C143" s="438" t="s">
        <v>2</v>
      </c>
      <c r="D143" s="439">
        <v>6</v>
      </c>
      <c r="E143" s="439">
        <v>28</v>
      </c>
      <c r="F143" s="1151"/>
      <c r="G143" s="1526">
        <v>3</v>
      </c>
      <c r="H143" s="437" t="s">
        <v>114</v>
      </c>
      <c r="I143" s="438" t="s">
        <v>2</v>
      </c>
      <c r="J143" s="439">
        <v>6</v>
      </c>
      <c r="K143" s="439">
        <v>28</v>
      </c>
      <c r="L143" s="1378"/>
    </row>
    <row r="144" spans="1:19" s="420" customFormat="1" x14ac:dyDescent="0.3">
      <c r="A144" s="436">
        <v>4</v>
      </c>
      <c r="B144" s="437" t="s">
        <v>107</v>
      </c>
      <c r="C144" s="438" t="s">
        <v>14</v>
      </c>
      <c r="D144" s="439">
        <v>3.4</v>
      </c>
      <c r="E144" s="439">
        <v>93.2</v>
      </c>
      <c r="F144" s="1177"/>
      <c r="G144" s="436">
        <v>4</v>
      </c>
      <c r="H144" s="437" t="s">
        <v>107</v>
      </c>
      <c r="I144" s="438" t="s">
        <v>14</v>
      </c>
      <c r="J144" s="439">
        <v>3.4</v>
      </c>
      <c r="K144" s="439">
        <v>93.2</v>
      </c>
      <c r="L144" s="1376"/>
    </row>
    <row r="145" spans="1:12" s="257" customFormat="1" x14ac:dyDescent="0.3">
      <c r="A145" s="436">
        <v>5</v>
      </c>
      <c r="B145" s="437" t="s">
        <v>93</v>
      </c>
      <c r="C145" s="438" t="s">
        <v>2</v>
      </c>
      <c r="D145" s="439">
        <v>80</v>
      </c>
      <c r="E145" s="439">
        <v>92</v>
      </c>
      <c r="F145" s="1177"/>
      <c r="G145" s="436">
        <v>5</v>
      </c>
      <c r="H145" s="437" t="s">
        <v>93</v>
      </c>
      <c r="I145" s="438" t="s">
        <v>2</v>
      </c>
      <c r="J145" s="439">
        <v>80</v>
      </c>
      <c r="K145" s="439">
        <v>92</v>
      </c>
      <c r="L145" s="791"/>
    </row>
    <row r="146" spans="1:12" s="257" customFormat="1" ht="19.5" customHeight="1" x14ac:dyDescent="0.3">
      <c r="A146" s="1526"/>
      <c r="B146" s="437"/>
      <c r="C146" s="438"/>
      <c r="D146" s="439"/>
      <c r="E146" s="439"/>
      <c r="F146" s="1177"/>
      <c r="G146" s="1526"/>
      <c r="H146" s="437"/>
      <c r="I146" s="438"/>
      <c r="J146" s="439"/>
      <c r="K146" s="439"/>
      <c r="L146" s="1378"/>
    </row>
    <row r="147" spans="1:12" s="257" customFormat="1" x14ac:dyDescent="0.3">
      <c r="A147" s="436"/>
      <c r="B147" s="437"/>
      <c r="C147" s="438"/>
      <c r="D147" s="439"/>
      <c r="E147" s="439"/>
      <c r="F147" s="1154"/>
      <c r="G147" s="436"/>
      <c r="H147" s="437"/>
      <c r="I147" s="438"/>
      <c r="J147" s="439"/>
      <c r="K147" s="439"/>
      <c r="L147" s="1378"/>
    </row>
    <row r="148" spans="1:12" s="257" customFormat="1" x14ac:dyDescent="0.3">
      <c r="A148" s="436"/>
      <c r="B148" s="437"/>
      <c r="C148" s="438" t="s">
        <v>128</v>
      </c>
      <c r="D148" s="439">
        <f>SUM(D141:D146)</f>
        <v>194.4</v>
      </c>
      <c r="E148" s="439">
        <f>SUM(E141:E146)</f>
        <v>636.71</v>
      </c>
      <c r="F148" s="1534">
        <v>587.5</v>
      </c>
      <c r="G148" s="436"/>
      <c r="H148" s="437"/>
      <c r="I148" s="438" t="s">
        <v>128</v>
      </c>
      <c r="J148" s="439">
        <f>SUM(J141:J146)</f>
        <v>209.4</v>
      </c>
      <c r="K148" s="439">
        <f>SUM(K141:K146)</f>
        <v>737.92000000000007</v>
      </c>
      <c r="L148" s="1378"/>
    </row>
    <row r="149" spans="1:12" s="257" customFormat="1" ht="18.75" hidden="1" customHeight="1" x14ac:dyDescent="0.3">
      <c r="A149" s="436"/>
      <c r="B149" s="437"/>
      <c r="C149" s="438"/>
      <c r="D149" s="439">
        <f>SUM(D142:D147)</f>
        <v>129.4</v>
      </c>
      <c r="E149" s="439"/>
      <c r="F149" s="1154"/>
      <c r="G149" s="436"/>
      <c r="H149" s="437"/>
      <c r="I149" s="438"/>
      <c r="J149" s="439"/>
      <c r="K149" s="439"/>
      <c r="L149" s="1378"/>
    </row>
    <row r="150" spans="1:12" s="257" customFormat="1" ht="18.75" hidden="1" customHeight="1" x14ac:dyDescent="0.3">
      <c r="A150" s="436">
        <v>1</v>
      </c>
      <c r="B150" s="437" t="s">
        <v>1</v>
      </c>
      <c r="C150" s="438" t="s">
        <v>5</v>
      </c>
      <c r="D150" s="439">
        <f>SUM(D144:D148)</f>
        <v>277.8</v>
      </c>
      <c r="E150" s="439">
        <v>86</v>
      </c>
      <c r="F150" s="1154"/>
      <c r="G150" s="436">
        <v>1</v>
      </c>
      <c r="H150" s="437" t="s">
        <v>1</v>
      </c>
      <c r="I150" s="438" t="s">
        <v>5</v>
      </c>
      <c r="J150" s="439">
        <v>200</v>
      </c>
      <c r="K150" s="439">
        <v>86</v>
      </c>
      <c r="L150" s="1378"/>
    </row>
    <row r="151" spans="1:12" s="257" customFormat="1" ht="18.75" hidden="1" customHeight="1" x14ac:dyDescent="0.3">
      <c r="A151" s="436">
        <v>2</v>
      </c>
      <c r="B151" s="437" t="s">
        <v>238</v>
      </c>
      <c r="C151" s="438" t="s">
        <v>251</v>
      </c>
      <c r="D151" s="439">
        <f>SUM(D144:D149)</f>
        <v>407.20000000000005</v>
      </c>
      <c r="E151" s="439">
        <v>114</v>
      </c>
      <c r="F151" s="1154"/>
      <c r="G151" s="436">
        <v>2</v>
      </c>
      <c r="H151" s="437" t="s">
        <v>238</v>
      </c>
      <c r="I151" s="438" t="s">
        <v>251</v>
      </c>
      <c r="J151" s="439">
        <v>225</v>
      </c>
      <c r="K151" s="439">
        <v>114</v>
      </c>
      <c r="L151" s="1378"/>
    </row>
    <row r="152" spans="1:12" s="257" customFormat="1" ht="18.75" hidden="1" customHeight="1" x14ac:dyDescent="0.3">
      <c r="A152" s="436">
        <v>3</v>
      </c>
      <c r="B152" s="437" t="s">
        <v>93</v>
      </c>
      <c r="C152" s="438" t="s">
        <v>5</v>
      </c>
      <c r="D152" s="439">
        <f>SUM(D145:D150)</f>
        <v>681.59999999999991</v>
      </c>
      <c r="E152" s="439">
        <v>94.25</v>
      </c>
      <c r="F152" s="1154"/>
      <c r="G152" s="436">
        <v>3</v>
      </c>
      <c r="H152" s="437" t="s">
        <v>93</v>
      </c>
      <c r="I152" s="438" t="s">
        <v>5</v>
      </c>
      <c r="J152" s="439">
        <v>135</v>
      </c>
      <c r="K152" s="439">
        <v>94.25</v>
      </c>
      <c r="L152" s="1378"/>
    </row>
    <row r="153" spans="1:12" s="257" customFormat="1" ht="18.75" hidden="1" customHeight="1" x14ac:dyDescent="0.3">
      <c r="A153" s="436">
        <v>4</v>
      </c>
      <c r="B153" s="437" t="s">
        <v>253</v>
      </c>
      <c r="C153" s="438" t="s">
        <v>218</v>
      </c>
      <c r="D153" s="439">
        <f t="shared" ref="D153:D160" si="2">SUM(D145:D151)</f>
        <v>1088.8</v>
      </c>
      <c r="E153" s="439">
        <v>146.4</v>
      </c>
      <c r="F153" s="1154"/>
      <c r="G153" s="436">
        <v>4</v>
      </c>
      <c r="H153" s="437" t="s">
        <v>253</v>
      </c>
      <c r="I153" s="438" t="s">
        <v>218</v>
      </c>
      <c r="J153" s="439">
        <v>125</v>
      </c>
      <c r="K153" s="439">
        <v>146.4</v>
      </c>
      <c r="L153" s="1378"/>
    </row>
    <row r="154" spans="1:12" s="257" customFormat="1" ht="18.75" hidden="1" customHeight="1" x14ac:dyDescent="0.3">
      <c r="A154" s="436">
        <v>5</v>
      </c>
      <c r="B154" s="437" t="s">
        <v>255</v>
      </c>
      <c r="C154" s="438" t="s">
        <v>218</v>
      </c>
      <c r="D154" s="439">
        <f t="shared" si="2"/>
        <v>1690.4</v>
      </c>
      <c r="E154" s="439">
        <v>105.16</v>
      </c>
      <c r="F154" s="1154"/>
      <c r="G154" s="436">
        <v>5</v>
      </c>
      <c r="H154" s="437" t="s">
        <v>255</v>
      </c>
      <c r="I154" s="438" t="s">
        <v>218</v>
      </c>
      <c r="J154" s="439">
        <v>80</v>
      </c>
      <c r="K154" s="439">
        <v>105.16</v>
      </c>
      <c r="L154" s="1378"/>
    </row>
    <row r="155" spans="1:12" s="257" customFormat="1" ht="18.75" hidden="1" customHeight="1" x14ac:dyDescent="0.3">
      <c r="A155" s="436">
        <v>6</v>
      </c>
      <c r="B155" s="437" t="s">
        <v>252</v>
      </c>
      <c r="C155" s="438" t="s">
        <v>251</v>
      </c>
      <c r="D155" s="439">
        <f t="shared" si="2"/>
        <v>2779.2</v>
      </c>
      <c r="E155" s="439">
        <v>142</v>
      </c>
      <c r="F155" s="1154"/>
      <c r="G155" s="436">
        <v>6</v>
      </c>
      <c r="H155" s="437" t="s">
        <v>252</v>
      </c>
      <c r="I155" s="438" t="s">
        <v>251</v>
      </c>
      <c r="J155" s="439">
        <v>105</v>
      </c>
      <c r="K155" s="439">
        <v>142</v>
      </c>
      <c r="L155" s="1378"/>
    </row>
    <row r="156" spans="1:12" s="257" customFormat="1" ht="18.75" hidden="1" customHeight="1" x14ac:dyDescent="0.3">
      <c r="A156" s="436">
        <v>7</v>
      </c>
      <c r="B156" s="437" t="s">
        <v>254</v>
      </c>
      <c r="C156" s="438" t="s">
        <v>218</v>
      </c>
      <c r="D156" s="439">
        <f t="shared" si="2"/>
        <v>4469.6000000000004</v>
      </c>
      <c r="E156" s="439">
        <v>144</v>
      </c>
      <c r="F156" s="1154"/>
      <c r="G156" s="436">
        <v>7</v>
      </c>
      <c r="H156" s="437" t="s">
        <v>254</v>
      </c>
      <c r="I156" s="438" t="s">
        <v>218</v>
      </c>
      <c r="J156" s="439">
        <v>120</v>
      </c>
      <c r="K156" s="439">
        <v>144</v>
      </c>
      <c r="L156" s="1378"/>
    </row>
    <row r="157" spans="1:12" s="257" customFormat="1" ht="18.75" hidden="1" customHeight="1" x14ac:dyDescent="0.3">
      <c r="A157" s="436">
        <v>8</v>
      </c>
      <c r="B157" s="437" t="s">
        <v>31</v>
      </c>
      <c r="C157" s="438" t="s">
        <v>5</v>
      </c>
      <c r="D157" s="439">
        <f t="shared" si="2"/>
        <v>7054.4000000000005</v>
      </c>
      <c r="E157" s="439">
        <v>88</v>
      </c>
      <c r="F157" s="1154"/>
      <c r="G157" s="436">
        <v>8</v>
      </c>
      <c r="H157" s="437" t="s">
        <v>31</v>
      </c>
      <c r="I157" s="438" t="s">
        <v>5</v>
      </c>
      <c r="J157" s="439">
        <v>55</v>
      </c>
      <c r="K157" s="439">
        <v>88</v>
      </c>
      <c r="L157" s="1378"/>
    </row>
    <row r="158" spans="1:12" s="420" customFormat="1" ht="18.75" hidden="1" customHeight="1" x14ac:dyDescent="0.3">
      <c r="A158" s="1526"/>
      <c r="B158" s="453"/>
      <c r="C158" s="1526"/>
      <c r="D158" s="439">
        <f t="shared" si="2"/>
        <v>11394.599999999999</v>
      </c>
      <c r="E158" s="454"/>
      <c r="F158" s="1150"/>
      <c r="G158" s="1526"/>
      <c r="H158" s="453"/>
      <c r="I158" s="1526"/>
      <c r="J158" s="454"/>
      <c r="K158" s="454"/>
      <c r="L158" s="1429"/>
    </row>
    <row r="159" spans="1:12" s="257" customFormat="1" ht="18.75" hidden="1" customHeight="1" x14ac:dyDescent="0.3">
      <c r="A159" s="436"/>
      <c r="B159" s="437"/>
      <c r="C159" s="438" t="s">
        <v>128</v>
      </c>
      <c r="D159" s="439">
        <f t="shared" si="2"/>
        <v>18171.2</v>
      </c>
      <c r="E159" s="439">
        <v>919.81</v>
      </c>
      <c r="F159" s="1154"/>
      <c r="G159" s="436"/>
      <c r="H159" s="437"/>
      <c r="I159" s="438" t="s">
        <v>128</v>
      </c>
      <c r="J159" s="439">
        <v>1045</v>
      </c>
      <c r="K159" s="439">
        <v>919.81</v>
      </c>
      <c r="L159" s="1378"/>
    </row>
    <row r="160" spans="1:12" s="257" customFormat="1" ht="18.75" hidden="1" customHeight="1" x14ac:dyDescent="0.3">
      <c r="A160" s="436"/>
      <c r="B160" s="437"/>
      <c r="C160" s="438"/>
      <c r="D160" s="439">
        <f t="shared" si="2"/>
        <v>29158.6</v>
      </c>
      <c r="E160" s="439"/>
      <c r="F160" s="1154"/>
      <c r="G160" s="436"/>
      <c r="H160" s="437"/>
      <c r="I160" s="438"/>
      <c r="J160" s="439"/>
      <c r="K160" s="439"/>
      <c r="L160" s="1378"/>
    </row>
    <row r="161" spans="1:12" s="257" customFormat="1" x14ac:dyDescent="0.3">
      <c r="A161" s="436"/>
      <c r="B161" s="437"/>
      <c r="C161" s="438"/>
      <c r="D161" s="439"/>
      <c r="E161" s="439"/>
      <c r="F161" s="1535">
        <f>F148-E148</f>
        <v>-49.210000000000036</v>
      </c>
      <c r="G161" s="436"/>
      <c r="H161" s="437"/>
      <c r="I161" s="438"/>
      <c r="J161" s="439"/>
      <c r="K161" s="439"/>
      <c r="L161" s="1378"/>
    </row>
    <row r="162" spans="1:12" s="257" customFormat="1" x14ac:dyDescent="0.3">
      <c r="A162" s="436"/>
      <c r="B162" s="437"/>
      <c r="C162" s="438"/>
      <c r="D162" s="439"/>
      <c r="E162" s="439"/>
      <c r="F162" s="1154"/>
      <c r="G162" s="436"/>
      <c r="H162" s="437"/>
      <c r="I162" s="438"/>
      <c r="J162" s="439"/>
      <c r="K162" s="439"/>
      <c r="L162" s="1378"/>
    </row>
    <row r="163" spans="1:12" s="257" customFormat="1" x14ac:dyDescent="0.3">
      <c r="A163" s="434" t="s">
        <v>124</v>
      </c>
      <c r="B163" s="439" t="s">
        <v>259</v>
      </c>
      <c r="C163" s="438" t="s">
        <v>125</v>
      </c>
      <c r="D163" s="439" t="s">
        <v>126</v>
      </c>
      <c r="E163" s="439" t="s">
        <v>127</v>
      </c>
      <c r="F163" s="1154"/>
      <c r="G163" s="434" t="s">
        <v>124</v>
      </c>
      <c r="H163" s="439" t="s">
        <v>247</v>
      </c>
      <c r="I163" s="438" t="s">
        <v>125</v>
      </c>
      <c r="J163" s="439" t="s">
        <v>126</v>
      </c>
      <c r="K163" s="439" t="s">
        <v>127</v>
      </c>
      <c r="L163" s="1378"/>
    </row>
    <row r="164" spans="1:12" s="420" customFormat="1" x14ac:dyDescent="0.3">
      <c r="A164" s="1526">
        <v>1</v>
      </c>
      <c r="B164" s="437" t="s">
        <v>91</v>
      </c>
      <c r="C164" s="438" t="s">
        <v>508</v>
      </c>
      <c r="D164" s="439">
        <v>70</v>
      </c>
      <c r="E164" s="439">
        <v>122</v>
      </c>
      <c r="F164" s="1151"/>
      <c r="G164" s="1526">
        <v>1</v>
      </c>
      <c r="H164" s="437" t="s">
        <v>91</v>
      </c>
      <c r="I164" s="438" t="s">
        <v>9</v>
      </c>
      <c r="J164" s="439">
        <v>80</v>
      </c>
      <c r="K164" s="439">
        <v>131.76000000000002</v>
      </c>
      <c r="L164" s="795"/>
    </row>
    <row r="165" spans="1:12" s="389" customFormat="1" x14ac:dyDescent="0.3">
      <c r="A165" s="436">
        <v>2</v>
      </c>
      <c r="B165" s="437" t="s">
        <v>57</v>
      </c>
      <c r="C165" s="438" t="s">
        <v>183</v>
      </c>
      <c r="D165" s="439">
        <v>50</v>
      </c>
      <c r="E165" s="439">
        <v>265.99</v>
      </c>
      <c r="F165" s="1151"/>
      <c r="G165" s="436">
        <v>2</v>
      </c>
      <c r="H165" s="437" t="s">
        <v>57</v>
      </c>
      <c r="I165" s="438" t="s">
        <v>183</v>
      </c>
      <c r="J165" s="439">
        <v>50</v>
      </c>
      <c r="K165" s="439">
        <v>265.99</v>
      </c>
      <c r="L165" s="795"/>
    </row>
    <row r="166" spans="1:12" s="257" customFormat="1" x14ac:dyDescent="0.3">
      <c r="A166" s="436">
        <v>3</v>
      </c>
      <c r="B166" s="437" t="s">
        <v>278</v>
      </c>
      <c r="C166" s="438" t="s">
        <v>17</v>
      </c>
      <c r="D166" s="439">
        <v>20</v>
      </c>
      <c r="E166" s="439">
        <v>184.5</v>
      </c>
      <c r="F166" s="1151"/>
      <c r="G166" s="436">
        <v>3</v>
      </c>
      <c r="H166" s="437" t="s">
        <v>278</v>
      </c>
      <c r="I166" s="438" t="s">
        <v>44</v>
      </c>
      <c r="J166" s="439">
        <v>25</v>
      </c>
      <c r="K166" s="439">
        <v>221.4</v>
      </c>
      <c r="L166" s="791"/>
    </row>
    <row r="167" spans="1:12" s="257" customFormat="1" ht="19.5" customHeight="1" x14ac:dyDescent="0.3">
      <c r="A167" s="436">
        <v>4</v>
      </c>
      <c r="B167" s="437" t="s">
        <v>346</v>
      </c>
      <c r="C167" s="438" t="s">
        <v>14</v>
      </c>
      <c r="D167" s="439">
        <v>32</v>
      </c>
      <c r="E167" s="439">
        <v>6</v>
      </c>
      <c r="F167" s="1545"/>
      <c r="G167" s="436">
        <v>4</v>
      </c>
      <c r="H167" s="437" t="s">
        <v>346</v>
      </c>
      <c r="I167" s="438" t="s">
        <v>14</v>
      </c>
      <c r="J167" s="439">
        <v>32</v>
      </c>
      <c r="K167" s="439">
        <v>6</v>
      </c>
      <c r="L167" s="791"/>
    </row>
    <row r="168" spans="1:12" s="257" customFormat="1" ht="19.5" customHeight="1" x14ac:dyDescent="0.3">
      <c r="A168" s="436">
        <v>5</v>
      </c>
      <c r="B168" s="437" t="s">
        <v>144</v>
      </c>
      <c r="C168" s="438" t="s">
        <v>2</v>
      </c>
      <c r="D168" s="439">
        <v>18</v>
      </c>
      <c r="E168" s="439">
        <v>88</v>
      </c>
      <c r="F168" s="1154"/>
      <c r="G168" s="436">
        <v>5</v>
      </c>
      <c r="H168" s="437" t="s">
        <v>144</v>
      </c>
      <c r="I168" s="438" t="s">
        <v>2</v>
      </c>
      <c r="J168" s="439">
        <v>18</v>
      </c>
      <c r="K168" s="439">
        <v>88</v>
      </c>
      <c r="L168" s="1378"/>
    </row>
    <row r="169" spans="1:12" s="420" customFormat="1" x14ac:dyDescent="0.3">
      <c r="A169" s="436">
        <v>6</v>
      </c>
      <c r="B169" s="437" t="s">
        <v>107</v>
      </c>
      <c r="C169" s="438" t="s">
        <v>14</v>
      </c>
      <c r="D169" s="439">
        <v>3.4</v>
      </c>
      <c r="E169" s="439">
        <v>93.2</v>
      </c>
      <c r="F169" s="1177"/>
      <c r="G169" s="436">
        <v>6</v>
      </c>
      <c r="H169" s="437" t="s">
        <v>107</v>
      </c>
      <c r="I169" s="438" t="s">
        <v>14</v>
      </c>
      <c r="J169" s="439">
        <v>3.4</v>
      </c>
      <c r="K169" s="439">
        <v>93.2</v>
      </c>
      <c r="L169" s="1376"/>
    </row>
    <row r="170" spans="1:12" s="257" customFormat="1" ht="19.5" customHeight="1" x14ac:dyDescent="0.3">
      <c r="A170" s="436">
        <v>7</v>
      </c>
      <c r="B170" s="437" t="s">
        <v>108</v>
      </c>
      <c r="C170" s="438" t="s">
        <v>65</v>
      </c>
      <c r="D170" s="439">
        <v>1.2</v>
      </c>
      <c r="E170" s="439">
        <v>21.5</v>
      </c>
      <c r="F170" s="1154"/>
      <c r="G170" s="436">
        <v>7</v>
      </c>
      <c r="H170" s="437" t="s">
        <v>108</v>
      </c>
      <c r="I170" s="438" t="s">
        <v>65</v>
      </c>
      <c r="J170" s="439">
        <v>1.2</v>
      </c>
      <c r="K170" s="439">
        <v>21.5</v>
      </c>
      <c r="L170" s="1378"/>
    </row>
    <row r="171" spans="1:12" s="257" customFormat="1" x14ac:dyDescent="0.3">
      <c r="A171" s="1526"/>
      <c r="B171" s="437"/>
      <c r="C171" s="438"/>
      <c r="D171" s="439"/>
      <c r="E171" s="439"/>
      <c r="F171" s="1154"/>
      <c r="G171" s="1526"/>
      <c r="H171" s="437"/>
      <c r="I171" s="438"/>
      <c r="J171" s="439"/>
      <c r="K171" s="439"/>
      <c r="L171" s="1378"/>
    </row>
    <row r="172" spans="1:12" s="420" customFormat="1" x14ac:dyDescent="0.3">
      <c r="A172" s="436"/>
      <c r="B172" s="437"/>
      <c r="C172" s="438"/>
      <c r="D172" s="439"/>
      <c r="E172" s="439"/>
      <c r="F172" s="1150"/>
      <c r="G172" s="436"/>
      <c r="H172" s="437"/>
      <c r="I172" s="438"/>
      <c r="J172" s="439"/>
      <c r="K172" s="439"/>
      <c r="L172" s="1429"/>
    </row>
    <row r="173" spans="1:12" s="257" customFormat="1" x14ac:dyDescent="0.3">
      <c r="A173" s="1526"/>
      <c r="B173" s="437"/>
      <c r="C173" s="438" t="s">
        <v>128</v>
      </c>
      <c r="D173" s="439">
        <f>SUM(D164:D172)</f>
        <v>194.6</v>
      </c>
      <c r="E173" s="439">
        <f>SUM(E164:E172)</f>
        <v>781.19</v>
      </c>
      <c r="F173" s="1534">
        <v>822.5</v>
      </c>
      <c r="G173" s="1526"/>
      <c r="H173" s="437"/>
      <c r="I173" s="438" t="s">
        <v>128</v>
      </c>
      <c r="J173" s="439">
        <f>SUM(J164:J172)</f>
        <v>209.6</v>
      </c>
      <c r="K173" s="439">
        <f>SUM(K164:K172)</f>
        <v>827.85</v>
      </c>
      <c r="L173" s="1378"/>
    </row>
    <row r="174" spans="1:12" s="257" customFormat="1" x14ac:dyDescent="0.3">
      <c r="A174" s="436"/>
      <c r="B174" s="437"/>
      <c r="C174" s="438"/>
      <c r="D174" s="439"/>
      <c r="E174" s="439"/>
      <c r="F174" s="1535">
        <f>F173-E173</f>
        <v>41.309999999999945</v>
      </c>
      <c r="G174" s="436"/>
      <c r="H174" s="437"/>
      <c r="I174" s="438"/>
      <c r="J174" s="439"/>
      <c r="K174" s="439"/>
      <c r="L174" s="1378"/>
    </row>
    <row r="175" spans="1:12" s="257" customFormat="1" x14ac:dyDescent="0.3">
      <c r="A175" s="436"/>
      <c r="B175" s="437"/>
      <c r="C175" s="438"/>
      <c r="D175" s="439"/>
      <c r="E175" s="439"/>
      <c r="F175" s="1154"/>
      <c r="G175" s="436"/>
      <c r="H175" s="437"/>
      <c r="I175" s="438"/>
      <c r="J175" s="439"/>
      <c r="K175" s="439"/>
      <c r="L175" s="1378"/>
    </row>
    <row r="176" spans="1:12" s="257" customFormat="1" x14ac:dyDescent="0.3">
      <c r="A176" s="1526"/>
      <c r="B176" s="437"/>
      <c r="C176" s="438" t="s">
        <v>136</v>
      </c>
      <c r="D176" s="439">
        <f>+D173+D148</f>
        <v>389</v>
      </c>
      <c r="E176" s="439">
        <f>+E173+E148</f>
        <v>1417.9</v>
      </c>
      <c r="F176" s="1153"/>
      <c r="G176" s="439"/>
      <c r="H176" s="439"/>
      <c r="I176" s="439" t="s">
        <v>136</v>
      </c>
      <c r="J176" s="439">
        <f>+J173+J148</f>
        <v>419</v>
      </c>
      <c r="K176" s="439">
        <f>+K173+K148</f>
        <v>1565.77</v>
      </c>
      <c r="L176" s="1378"/>
    </row>
    <row r="177" spans="1:12" s="257" customFormat="1" x14ac:dyDescent="0.3">
      <c r="A177" s="1537"/>
      <c r="B177" s="440"/>
      <c r="C177" s="488"/>
      <c r="D177" s="489"/>
      <c r="E177" s="489"/>
      <c r="F177" s="1153"/>
      <c r="G177" s="1538"/>
      <c r="H177" s="489"/>
      <c r="I177" s="489"/>
      <c r="J177" s="489"/>
      <c r="K177" s="489"/>
      <c r="L177" s="1378"/>
    </row>
    <row r="178" spans="1:12" s="257" customFormat="1" x14ac:dyDescent="0.3">
      <c r="A178" s="1537"/>
      <c r="B178" s="487"/>
      <c r="C178" s="487"/>
      <c r="D178" s="487"/>
      <c r="E178" s="1152"/>
      <c r="F178" s="1152"/>
      <c r="G178" s="1539"/>
      <c r="H178" s="1152"/>
      <c r="I178" s="489"/>
      <c r="J178" s="489"/>
      <c r="K178" s="489"/>
      <c r="L178" s="1378"/>
    </row>
    <row r="179" spans="1:12" s="257" customFormat="1" x14ac:dyDescent="0.3">
      <c r="A179" s="1537"/>
      <c r="B179" s="440"/>
      <c r="C179" s="488"/>
      <c r="D179" s="489"/>
      <c r="E179" s="489"/>
      <c r="F179" s="1153"/>
      <c r="G179" s="1539"/>
      <c r="H179" s="489"/>
      <c r="I179" s="489"/>
      <c r="J179" s="489"/>
      <c r="K179" s="489"/>
      <c r="L179" s="1378"/>
    </row>
    <row r="180" spans="1:12" s="257" customFormat="1" ht="18.75" customHeight="1" x14ac:dyDescent="0.3">
      <c r="A180" s="1533"/>
      <c r="B180" s="441" t="s">
        <v>130</v>
      </c>
      <c r="C180" s="428"/>
      <c r="D180" s="442" t="s">
        <v>131</v>
      </c>
      <c r="E180" s="430"/>
      <c r="F180" s="1151"/>
      <c r="G180" s="1533"/>
      <c r="H180" s="441" t="s">
        <v>130</v>
      </c>
      <c r="I180" s="428"/>
      <c r="J180" s="442" t="s">
        <v>131</v>
      </c>
      <c r="K180" s="430"/>
      <c r="L180" s="1378"/>
    </row>
    <row r="181" spans="1:12" s="257" customFormat="1" ht="51.75" customHeight="1" x14ac:dyDescent="0.3">
      <c r="A181" s="1533"/>
      <c r="B181" s="443" t="s">
        <v>132</v>
      </c>
      <c r="C181" s="428"/>
      <c r="D181" s="443" t="s">
        <v>140</v>
      </c>
      <c r="E181" s="444"/>
      <c r="F181" s="1151"/>
      <c r="G181" s="1533"/>
      <c r="H181" s="443" t="s">
        <v>139</v>
      </c>
      <c r="I181" s="428"/>
      <c r="J181" s="443" t="s">
        <v>140</v>
      </c>
      <c r="K181" s="444"/>
      <c r="L181" s="1378"/>
    </row>
    <row r="182" spans="1:12" s="257" customFormat="1" ht="23.25" customHeight="1" x14ac:dyDescent="0.3">
      <c r="A182" s="1533"/>
      <c r="B182" s="443"/>
      <c r="C182" s="428"/>
      <c r="D182" s="443"/>
      <c r="E182" s="444"/>
      <c r="F182" s="1151"/>
      <c r="G182" s="1533"/>
      <c r="H182" s="443"/>
      <c r="I182" s="428"/>
      <c r="J182" s="443"/>
      <c r="K182" s="444"/>
      <c r="L182" s="1378"/>
    </row>
    <row r="183" spans="1:12" s="257" customFormat="1" ht="18.75" customHeight="1" x14ac:dyDescent="0.3">
      <c r="A183" s="1530"/>
      <c r="B183" s="1531"/>
      <c r="C183" s="1531"/>
      <c r="D183" s="1531"/>
      <c r="E183" s="1531"/>
      <c r="F183" s="1532"/>
      <c r="G183" s="1530"/>
      <c r="H183" s="1531"/>
      <c r="I183" s="1531"/>
      <c r="J183" s="1531"/>
      <c r="K183" s="1531"/>
      <c r="L183" s="1378"/>
    </row>
    <row r="184" spans="1:12" s="21" customFormat="1" x14ac:dyDescent="0.3">
      <c r="A184" s="1533"/>
      <c r="B184" s="430"/>
      <c r="C184" s="430"/>
      <c r="D184" s="430"/>
      <c r="E184" s="430"/>
      <c r="F184" s="1154"/>
      <c r="G184" s="1533"/>
      <c r="H184" s="430"/>
      <c r="I184" s="430"/>
      <c r="J184" s="430"/>
      <c r="K184" s="430"/>
      <c r="L184" s="1373"/>
    </row>
    <row r="185" spans="1:12" s="25" customFormat="1" ht="18.75" customHeight="1" x14ac:dyDescent="0.3">
      <c r="A185" s="1533"/>
      <c r="B185" s="429" t="s">
        <v>115</v>
      </c>
      <c r="C185" s="430"/>
      <c r="D185" s="430"/>
      <c r="E185" s="430"/>
      <c r="F185" s="1154"/>
      <c r="G185" s="1533"/>
      <c r="H185" s="429" t="s">
        <v>115</v>
      </c>
      <c r="I185" s="430"/>
      <c r="J185" s="430"/>
      <c r="K185" s="430"/>
      <c r="L185" s="1374"/>
    </row>
    <row r="186" spans="1:12" s="25" customFormat="1" ht="18.75" customHeight="1" x14ac:dyDescent="0.3">
      <c r="A186" s="1533"/>
      <c r="B186" s="429" t="s">
        <v>137</v>
      </c>
      <c r="C186" s="430"/>
      <c r="D186" s="430"/>
      <c r="E186" s="430"/>
      <c r="F186" s="1151"/>
      <c r="G186" s="1533"/>
      <c r="H186" s="429" t="s">
        <v>138</v>
      </c>
      <c r="I186" s="430"/>
      <c r="J186" s="430"/>
      <c r="K186" s="430"/>
      <c r="L186" s="1374"/>
    </row>
    <row r="187" spans="1:12" s="25" customFormat="1" ht="18.75" customHeight="1" x14ac:dyDescent="0.3">
      <c r="A187" s="1533"/>
      <c r="B187" s="430"/>
      <c r="C187" s="430"/>
      <c r="D187" s="430"/>
      <c r="E187" s="430"/>
      <c r="F187" s="1151"/>
      <c r="G187" s="1533"/>
      <c r="H187" s="430"/>
      <c r="I187" s="430"/>
      <c r="J187" s="430"/>
      <c r="K187" s="430"/>
      <c r="L187" s="1374"/>
    </row>
    <row r="188" spans="1:12" s="25" customFormat="1" ht="18.75" customHeight="1" x14ac:dyDescent="0.3">
      <c r="A188" s="1533"/>
      <c r="B188" s="430"/>
      <c r="C188" s="430"/>
      <c r="D188" s="428"/>
      <c r="E188" s="1176" t="s">
        <v>116</v>
      </c>
      <c r="F188" s="1151"/>
      <c r="G188" s="1533"/>
      <c r="H188" s="430"/>
      <c r="I188" s="430"/>
      <c r="J188" s="428"/>
      <c r="K188" s="1176" t="s">
        <v>116</v>
      </c>
      <c r="L188" s="1374"/>
    </row>
    <row r="189" spans="1:12" s="25" customFormat="1" ht="18.75" customHeight="1" x14ac:dyDescent="0.3">
      <c r="A189" s="1533"/>
      <c r="B189" s="430"/>
      <c r="C189" s="430"/>
      <c r="D189" s="428"/>
      <c r="E189" s="1176" t="s">
        <v>134</v>
      </c>
      <c r="F189" s="1151"/>
      <c r="G189" s="1533"/>
      <c r="H189" s="430"/>
      <c r="I189" s="430"/>
      <c r="J189" s="428"/>
      <c r="K189" s="1176" t="s">
        <v>134</v>
      </c>
      <c r="L189" s="1374"/>
    </row>
    <row r="190" spans="1:12" s="25" customFormat="1" ht="18.75" customHeight="1" x14ac:dyDescent="0.3">
      <c r="A190" s="1533"/>
      <c r="B190" s="430"/>
      <c r="C190" s="430"/>
      <c r="D190" s="428"/>
      <c r="E190" s="1176" t="s">
        <v>117</v>
      </c>
      <c r="F190" s="1151"/>
      <c r="G190" s="1533"/>
      <c r="H190" s="430"/>
      <c r="I190" s="430"/>
      <c r="J190" s="428"/>
      <c r="K190" s="1176" t="s">
        <v>117</v>
      </c>
      <c r="L190" s="1374"/>
    </row>
    <row r="191" spans="1:12" s="25" customFormat="1" ht="18.75" customHeight="1" x14ac:dyDescent="0.3">
      <c r="A191" s="1533"/>
      <c r="B191" s="430"/>
      <c r="C191" s="430"/>
      <c r="D191" s="428"/>
      <c r="E191" s="1176" t="s">
        <v>497</v>
      </c>
      <c r="F191" s="1151"/>
      <c r="G191" s="1533"/>
      <c r="H191" s="430"/>
      <c r="I191" s="430"/>
      <c r="J191" s="428"/>
      <c r="K191" s="1176" t="s">
        <v>497</v>
      </c>
      <c r="L191" s="1374"/>
    </row>
    <row r="192" spans="1:12" s="25" customFormat="1" ht="18.75" customHeight="1" x14ac:dyDescent="0.3">
      <c r="A192" s="1533"/>
      <c r="B192" s="430"/>
      <c r="C192" s="430"/>
      <c r="D192" s="430"/>
      <c r="E192" s="430"/>
      <c r="F192" s="1154"/>
      <c r="G192" s="1533"/>
      <c r="H192" s="430"/>
      <c r="I192" s="430"/>
      <c r="J192" s="430"/>
      <c r="K192" s="430"/>
      <c r="L192" s="1374"/>
    </row>
    <row r="193" spans="1:12" s="257" customFormat="1" ht="18.75" customHeight="1" x14ac:dyDescent="0.3">
      <c r="A193" s="1533"/>
      <c r="B193" s="1546" t="s">
        <v>510</v>
      </c>
      <c r="C193" s="1547"/>
      <c r="D193" s="1547"/>
      <c r="E193" s="430"/>
      <c r="F193" s="1154"/>
      <c r="G193" s="1533"/>
      <c r="H193" s="430"/>
      <c r="I193" s="430"/>
      <c r="J193" s="430"/>
      <c r="K193" s="430"/>
      <c r="L193" s="1378"/>
    </row>
    <row r="194" spans="1:12" s="257" customFormat="1" ht="18.75" customHeight="1" x14ac:dyDescent="0.3">
      <c r="A194" s="1533"/>
      <c r="B194" s="430"/>
      <c r="C194" s="430"/>
      <c r="D194" s="430"/>
      <c r="E194" s="430"/>
      <c r="F194" s="1154"/>
      <c r="G194" s="1533"/>
      <c r="H194" s="430"/>
      <c r="I194" s="430"/>
      <c r="J194" s="430"/>
      <c r="K194" s="430"/>
      <c r="L194" s="1378"/>
    </row>
    <row r="195" spans="1:12" s="257" customFormat="1" ht="18.75" customHeight="1" x14ac:dyDescent="0.3">
      <c r="A195" s="1533"/>
      <c r="B195" s="1628" t="s">
        <v>119</v>
      </c>
      <c r="C195" s="1628"/>
      <c r="D195" s="1628"/>
      <c r="E195" s="432"/>
      <c r="F195" s="1151"/>
      <c r="G195" s="1533"/>
      <c r="H195" s="1628" t="s">
        <v>119</v>
      </c>
      <c r="I195" s="1628"/>
      <c r="J195" s="1628"/>
      <c r="K195" s="432"/>
      <c r="L195" s="1378"/>
    </row>
    <row r="196" spans="1:12" s="257" customFormat="1" ht="18.75" customHeight="1" x14ac:dyDescent="0.3">
      <c r="A196" s="1533"/>
      <c r="B196" s="1629">
        <v>45694</v>
      </c>
      <c r="C196" s="1629"/>
      <c r="D196" s="1629"/>
      <c r="E196" s="433"/>
      <c r="F196" s="1151"/>
      <c r="G196" s="1533"/>
      <c r="H196" s="1629">
        <f>B196</f>
        <v>45694</v>
      </c>
      <c r="I196" s="1629"/>
      <c r="J196" s="1629"/>
      <c r="K196" s="433"/>
      <c r="L196" s="1378"/>
    </row>
    <row r="197" spans="1:12" s="257" customFormat="1" ht="18.75" customHeight="1" x14ac:dyDescent="0.3">
      <c r="A197" s="1533"/>
      <c r="B197" s="430"/>
      <c r="C197" s="430"/>
      <c r="D197" s="430"/>
      <c r="E197" s="433"/>
      <c r="F197" s="1151"/>
      <c r="G197" s="1533"/>
      <c r="H197" s="430"/>
      <c r="I197" s="430"/>
      <c r="J197" s="430"/>
      <c r="K197" s="433"/>
      <c r="L197" s="1378"/>
    </row>
    <row r="198" spans="1:12" s="257" customFormat="1" ht="18.75" customHeight="1" x14ac:dyDescent="0.3">
      <c r="A198" s="1533"/>
      <c r="B198" s="1525"/>
      <c r="C198" s="430"/>
      <c r="D198" s="430"/>
      <c r="E198" s="433"/>
      <c r="F198" s="1151"/>
      <c r="G198" s="1533"/>
      <c r="H198" s="1525"/>
      <c r="I198" s="430"/>
      <c r="J198" s="430"/>
      <c r="K198" s="433"/>
      <c r="L198" s="1378"/>
    </row>
    <row r="199" spans="1:12" s="257" customFormat="1" ht="18.75" customHeight="1" x14ac:dyDescent="0.3">
      <c r="A199" s="434" t="s">
        <v>120</v>
      </c>
      <c r="B199" s="435" t="s">
        <v>121</v>
      </c>
      <c r="C199" s="1630" t="s">
        <v>122</v>
      </c>
      <c r="D199" s="1630"/>
      <c r="E199" s="1630"/>
      <c r="F199" s="1151"/>
      <c r="G199" s="434" t="s">
        <v>120</v>
      </c>
      <c r="H199" s="435" t="s">
        <v>121</v>
      </c>
      <c r="I199" s="1630" t="s">
        <v>123</v>
      </c>
      <c r="J199" s="1630"/>
      <c r="K199" s="1630"/>
      <c r="L199" s="1378"/>
    </row>
    <row r="200" spans="1:12" s="257" customFormat="1" ht="18.75" customHeight="1" x14ac:dyDescent="0.3">
      <c r="A200" s="434" t="s">
        <v>124</v>
      </c>
      <c r="B200" s="434" t="s">
        <v>265</v>
      </c>
      <c r="C200" s="435" t="s">
        <v>125</v>
      </c>
      <c r="D200" s="1526" t="s">
        <v>126</v>
      </c>
      <c r="E200" s="1526" t="s">
        <v>127</v>
      </c>
      <c r="F200" s="1151"/>
      <c r="G200" s="434" t="s">
        <v>124</v>
      </c>
      <c r="H200" s="434" t="s">
        <v>265</v>
      </c>
      <c r="I200" s="435" t="s">
        <v>125</v>
      </c>
      <c r="J200" s="1526" t="s">
        <v>126</v>
      </c>
      <c r="K200" s="1526" t="s">
        <v>127</v>
      </c>
      <c r="L200" s="1378"/>
    </row>
    <row r="201" spans="1:12" s="257" customFormat="1" x14ac:dyDescent="0.3">
      <c r="A201" s="436">
        <v>1</v>
      </c>
      <c r="B201" s="437" t="s">
        <v>27</v>
      </c>
      <c r="C201" s="438" t="s">
        <v>28</v>
      </c>
      <c r="D201" s="439">
        <v>65</v>
      </c>
      <c r="E201" s="439">
        <v>178</v>
      </c>
      <c r="F201" s="1151"/>
      <c r="G201" s="436">
        <v>1</v>
      </c>
      <c r="H201" s="437" t="s">
        <v>27</v>
      </c>
      <c r="I201" s="438" t="s">
        <v>7</v>
      </c>
      <c r="J201" s="439">
        <v>92</v>
      </c>
      <c r="K201" s="439">
        <v>223</v>
      </c>
      <c r="L201" s="791">
        <v>45670</v>
      </c>
    </row>
    <row r="202" spans="1:12" s="257" customFormat="1" ht="19.5" customHeight="1" x14ac:dyDescent="0.3">
      <c r="A202" s="436">
        <v>2</v>
      </c>
      <c r="B202" s="437" t="s">
        <v>260</v>
      </c>
      <c r="C202" s="438" t="s">
        <v>17</v>
      </c>
      <c r="D202" s="439">
        <v>20</v>
      </c>
      <c r="E202" s="439">
        <v>182.25</v>
      </c>
      <c r="F202" s="1151"/>
      <c r="G202" s="436">
        <v>2</v>
      </c>
      <c r="H202" s="437" t="s">
        <v>260</v>
      </c>
      <c r="I202" s="438" t="s">
        <v>44</v>
      </c>
      <c r="J202" s="439">
        <v>25</v>
      </c>
      <c r="K202" s="439">
        <v>218.7</v>
      </c>
      <c r="L202" s="791">
        <v>45555</v>
      </c>
    </row>
    <row r="203" spans="1:12" s="257" customFormat="1" x14ac:dyDescent="0.3">
      <c r="A203" s="436">
        <v>3</v>
      </c>
      <c r="B203" s="437" t="s">
        <v>271</v>
      </c>
      <c r="C203" s="438" t="s">
        <v>2</v>
      </c>
      <c r="D203" s="439">
        <v>7</v>
      </c>
      <c r="E203" s="439">
        <v>36.6</v>
      </c>
      <c r="F203" s="1177"/>
      <c r="G203" s="436">
        <v>3</v>
      </c>
      <c r="H203" s="437" t="s">
        <v>271</v>
      </c>
      <c r="I203" s="438" t="s">
        <v>2</v>
      </c>
      <c r="J203" s="439">
        <v>7</v>
      </c>
      <c r="K203" s="439">
        <v>36.6</v>
      </c>
      <c r="L203" s="1378"/>
    </row>
    <row r="204" spans="1:12" s="257" customFormat="1" x14ac:dyDescent="0.3">
      <c r="A204" s="436">
        <v>4</v>
      </c>
      <c r="B204" s="437" t="s">
        <v>107</v>
      </c>
      <c r="C204" s="438" t="s">
        <v>14</v>
      </c>
      <c r="D204" s="439">
        <v>3.71</v>
      </c>
      <c r="E204" s="439">
        <v>93.2</v>
      </c>
      <c r="F204" s="1151"/>
      <c r="G204" s="436">
        <v>4</v>
      </c>
      <c r="H204" s="437" t="s">
        <v>107</v>
      </c>
      <c r="I204" s="438" t="s">
        <v>14</v>
      </c>
      <c r="J204" s="439">
        <v>3.71</v>
      </c>
      <c r="K204" s="439">
        <v>93.2</v>
      </c>
      <c r="L204" s="1378"/>
    </row>
    <row r="205" spans="1:12" s="257" customFormat="1" x14ac:dyDescent="0.3">
      <c r="A205" s="436">
        <v>5</v>
      </c>
      <c r="B205" s="437" t="s">
        <v>93</v>
      </c>
      <c r="C205" s="438" t="s">
        <v>2</v>
      </c>
      <c r="D205" s="439">
        <v>80</v>
      </c>
      <c r="E205" s="439">
        <v>92</v>
      </c>
      <c r="F205" s="1177"/>
      <c r="G205" s="436">
        <v>5</v>
      </c>
      <c r="H205" s="437" t="s">
        <v>93</v>
      </c>
      <c r="I205" s="438" t="s">
        <v>2</v>
      </c>
      <c r="J205" s="439">
        <v>80</v>
      </c>
      <c r="K205" s="439">
        <v>92</v>
      </c>
      <c r="L205" s="791"/>
    </row>
    <row r="206" spans="1:12" s="257" customFormat="1" x14ac:dyDescent="0.3">
      <c r="A206" s="436">
        <v>6</v>
      </c>
      <c r="B206" s="437" t="s">
        <v>80</v>
      </c>
      <c r="C206" s="438" t="s">
        <v>5</v>
      </c>
      <c r="D206" s="439">
        <v>30</v>
      </c>
      <c r="E206" s="439">
        <v>124.6</v>
      </c>
      <c r="F206" s="1151"/>
      <c r="G206" s="436">
        <v>6</v>
      </c>
      <c r="H206" s="437" t="s">
        <v>80</v>
      </c>
      <c r="I206" s="438" t="s">
        <v>5</v>
      </c>
      <c r="J206" s="439">
        <v>30</v>
      </c>
      <c r="K206" s="439">
        <v>124.6</v>
      </c>
      <c r="L206" s="1499"/>
    </row>
    <row r="207" spans="1:12" s="257" customFormat="1" ht="19.5" customHeight="1" x14ac:dyDescent="0.3">
      <c r="A207" s="1526"/>
      <c r="B207" s="437"/>
      <c r="C207" s="438"/>
      <c r="D207" s="439"/>
      <c r="E207" s="439"/>
      <c r="F207" s="1177"/>
      <c r="G207" s="1526"/>
      <c r="H207" s="437"/>
      <c r="I207" s="438"/>
      <c r="J207" s="439"/>
      <c r="K207" s="439"/>
      <c r="L207" s="1378"/>
    </row>
    <row r="208" spans="1:12" s="257" customFormat="1" x14ac:dyDescent="0.3">
      <c r="A208" s="436"/>
      <c r="B208" s="437"/>
      <c r="C208" s="438"/>
      <c r="D208" s="439"/>
      <c r="E208" s="439"/>
      <c r="F208" s="1154"/>
      <c r="G208" s="436"/>
      <c r="H208" s="437"/>
      <c r="I208" s="438"/>
      <c r="J208" s="439"/>
      <c r="K208" s="439"/>
      <c r="L208" s="1378"/>
    </row>
    <row r="209" spans="1:12" s="257" customFormat="1" x14ac:dyDescent="0.3">
      <c r="A209" s="436"/>
      <c r="B209" s="437"/>
      <c r="C209" s="438" t="s">
        <v>128</v>
      </c>
      <c r="D209" s="439">
        <f>SUM(D201:D207)</f>
        <v>205.70999999999998</v>
      </c>
      <c r="E209" s="439">
        <f>SUM(E201:E207)</f>
        <v>706.65</v>
      </c>
      <c r="F209" s="1534">
        <v>587.5</v>
      </c>
      <c r="G209" s="436"/>
      <c r="H209" s="437"/>
      <c r="I209" s="438" t="s">
        <v>128</v>
      </c>
      <c r="J209" s="439">
        <f>SUM(J201:J207)</f>
        <v>237.70999999999998</v>
      </c>
      <c r="K209" s="439">
        <f>SUM(K201:K207)</f>
        <v>788.1</v>
      </c>
      <c r="L209" s="1378"/>
    </row>
    <row r="210" spans="1:12" s="257" customFormat="1" ht="18.75" hidden="1" customHeight="1" x14ac:dyDescent="0.3">
      <c r="A210" s="436"/>
      <c r="B210" s="437"/>
      <c r="C210" s="438"/>
      <c r="D210" s="439">
        <f>SUM(D202:D208)</f>
        <v>140.71</v>
      </c>
      <c r="E210" s="439"/>
      <c r="F210" s="1154"/>
      <c r="G210" s="436"/>
      <c r="H210" s="437"/>
      <c r="I210" s="438"/>
      <c r="J210" s="439"/>
      <c r="K210" s="439"/>
      <c r="L210" s="1378"/>
    </row>
    <row r="211" spans="1:12" s="257" customFormat="1" ht="18.75" hidden="1" customHeight="1" x14ac:dyDescent="0.3">
      <c r="A211" s="436">
        <v>1</v>
      </c>
      <c r="B211" s="437" t="s">
        <v>1</v>
      </c>
      <c r="C211" s="438" t="s">
        <v>5</v>
      </c>
      <c r="D211" s="439">
        <f>SUM(D204:D209)</f>
        <v>319.41999999999996</v>
      </c>
      <c r="E211" s="439">
        <v>86</v>
      </c>
      <c r="F211" s="1154"/>
      <c r="G211" s="436">
        <v>1</v>
      </c>
      <c r="H211" s="437" t="s">
        <v>1</v>
      </c>
      <c r="I211" s="438" t="s">
        <v>5</v>
      </c>
      <c r="J211" s="439">
        <v>200</v>
      </c>
      <c r="K211" s="439">
        <v>86</v>
      </c>
      <c r="L211" s="1378"/>
    </row>
    <row r="212" spans="1:12" s="257" customFormat="1" ht="18.75" hidden="1" customHeight="1" x14ac:dyDescent="0.3">
      <c r="A212" s="436">
        <v>2</v>
      </c>
      <c r="B212" s="437" t="s">
        <v>238</v>
      </c>
      <c r="C212" s="438" t="s">
        <v>251</v>
      </c>
      <c r="D212" s="439">
        <f t="shared" ref="D212:D221" si="3">SUM(D204:D210)</f>
        <v>460.13</v>
      </c>
      <c r="E212" s="439">
        <v>114</v>
      </c>
      <c r="F212" s="1154"/>
      <c r="G212" s="436">
        <v>2</v>
      </c>
      <c r="H212" s="437" t="s">
        <v>238</v>
      </c>
      <c r="I212" s="438" t="s">
        <v>251</v>
      </c>
      <c r="J212" s="439">
        <v>225</v>
      </c>
      <c r="K212" s="439">
        <v>114</v>
      </c>
      <c r="L212" s="1378"/>
    </row>
    <row r="213" spans="1:12" s="257" customFormat="1" ht="18.75" hidden="1" customHeight="1" x14ac:dyDescent="0.3">
      <c r="A213" s="436">
        <v>3</v>
      </c>
      <c r="B213" s="437" t="s">
        <v>93</v>
      </c>
      <c r="C213" s="438" t="s">
        <v>5</v>
      </c>
      <c r="D213" s="439">
        <f t="shared" si="3"/>
        <v>775.83999999999992</v>
      </c>
      <c r="E213" s="439">
        <v>94.25</v>
      </c>
      <c r="F213" s="1154"/>
      <c r="G213" s="436">
        <v>3</v>
      </c>
      <c r="H213" s="437" t="s">
        <v>93</v>
      </c>
      <c r="I213" s="438" t="s">
        <v>5</v>
      </c>
      <c r="J213" s="439">
        <v>135</v>
      </c>
      <c r="K213" s="439">
        <v>94.25</v>
      </c>
      <c r="L213" s="1378"/>
    </row>
    <row r="214" spans="1:12" s="257" customFormat="1" ht="18.75" hidden="1" customHeight="1" x14ac:dyDescent="0.3">
      <c r="A214" s="436">
        <v>4</v>
      </c>
      <c r="B214" s="437" t="s">
        <v>253</v>
      </c>
      <c r="C214" s="438" t="s">
        <v>218</v>
      </c>
      <c r="D214" s="439">
        <f t="shared" si="3"/>
        <v>1155.9699999999998</v>
      </c>
      <c r="E214" s="439">
        <v>146.4</v>
      </c>
      <c r="F214" s="1154"/>
      <c r="G214" s="436">
        <v>4</v>
      </c>
      <c r="H214" s="437" t="s">
        <v>253</v>
      </c>
      <c r="I214" s="438" t="s">
        <v>218</v>
      </c>
      <c r="J214" s="439">
        <v>125</v>
      </c>
      <c r="K214" s="439">
        <v>146.4</v>
      </c>
      <c r="L214" s="1378"/>
    </row>
    <row r="215" spans="1:12" s="257" customFormat="1" ht="18.75" hidden="1" customHeight="1" x14ac:dyDescent="0.3">
      <c r="A215" s="436">
        <v>5</v>
      </c>
      <c r="B215" s="437" t="s">
        <v>255</v>
      </c>
      <c r="C215" s="438" t="s">
        <v>218</v>
      </c>
      <c r="D215" s="439">
        <f t="shared" si="3"/>
        <v>1901.8099999999997</v>
      </c>
      <c r="E215" s="439">
        <v>105.16</v>
      </c>
      <c r="F215" s="1154"/>
      <c r="G215" s="436">
        <v>5</v>
      </c>
      <c r="H215" s="437" t="s">
        <v>255</v>
      </c>
      <c r="I215" s="438" t="s">
        <v>218</v>
      </c>
      <c r="J215" s="439">
        <v>80</v>
      </c>
      <c r="K215" s="439">
        <v>105.16</v>
      </c>
      <c r="L215" s="1378"/>
    </row>
    <row r="216" spans="1:12" s="257" customFormat="1" ht="18.75" hidden="1" customHeight="1" x14ac:dyDescent="0.3">
      <c r="A216" s="436">
        <v>6</v>
      </c>
      <c r="B216" s="437" t="s">
        <v>252</v>
      </c>
      <c r="C216" s="438" t="s">
        <v>251</v>
      </c>
      <c r="D216" s="439">
        <f t="shared" si="3"/>
        <v>3057.7799999999997</v>
      </c>
      <c r="E216" s="439">
        <v>142</v>
      </c>
      <c r="F216" s="1154"/>
      <c r="G216" s="436">
        <v>6</v>
      </c>
      <c r="H216" s="437" t="s">
        <v>252</v>
      </c>
      <c r="I216" s="438" t="s">
        <v>251</v>
      </c>
      <c r="J216" s="439">
        <v>105</v>
      </c>
      <c r="K216" s="439">
        <v>142</v>
      </c>
      <c r="L216" s="1378"/>
    </row>
    <row r="217" spans="1:12" s="257" customFormat="1" ht="18.75" hidden="1" customHeight="1" x14ac:dyDescent="0.3">
      <c r="A217" s="436">
        <v>7</v>
      </c>
      <c r="B217" s="437" t="s">
        <v>254</v>
      </c>
      <c r="C217" s="438" t="s">
        <v>218</v>
      </c>
      <c r="D217" s="439">
        <f t="shared" si="3"/>
        <v>4959.5899999999992</v>
      </c>
      <c r="E217" s="439">
        <v>144</v>
      </c>
      <c r="F217" s="1154"/>
      <c r="G217" s="436">
        <v>7</v>
      </c>
      <c r="H217" s="437" t="s">
        <v>254</v>
      </c>
      <c r="I217" s="438" t="s">
        <v>218</v>
      </c>
      <c r="J217" s="439">
        <v>120</v>
      </c>
      <c r="K217" s="439">
        <v>144</v>
      </c>
      <c r="L217" s="1378"/>
    </row>
    <row r="218" spans="1:12" s="257" customFormat="1" ht="18.75" hidden="1" customHeight="1" x14ac:dyDescent="0.3">
      <c r="A218" s="436">
        <v>8</v>
      </c>
      <c r="B218" s="437" t="s">
        <v>31</v>
      </c>
      <c r="C218" s="438" t="s">
        <v>5</v>
      </c>
      <c r="D218" s="439">
        <f t="shared" si="3"/>
        <v>7811.6599999999989</v>
      </c>
      <c r="E218" s="439">
        <v>88</v>
      </c>
      <c r="F218" s="1154"/>
      <c r="G218" s="436">
        <v>8</v>
      </c>
      <c r="H218" s="437" t="s">
        <v>31</v>
      </c>
      <c r="I218" s="438" t="s">
        <v>5</v>
      </c>
      <c r="J218" s="439">
        <v>55</v>
      </c>
      <c r="K218" s="439">
        <v>88</v>
      </c>
      <c r="L218" s="1378"/>
    </row>
    <row r="219" spans="1:12" s="420" customFormat="1" ht="18.75" hidden="1" customHeight="1" x14ac:dyDescent="0.3">
      <c r="A219" s="1526"/>
      <c r="B219" s="453"/>
      <c r="C219" s="1526"/>
      <c r="D219" s="439">
        <f t="shared" si="3"/>
        <v>12630.539999999997</v>
      </c>
      <c r="E219" s="454"/>
      <c r="F219" s="1150"/>
      <c r="G219" s="1526"/>
      <c r="H219" s="453"/>
      <c r="I219" s="1526"/>
      <c r="J219" s="454"/>
      <c r="K219" s="454"/>
      <c r="L219" s="1429"/>
    </row>
    <row r="220" spans="1:12" s="257" customFormat="1" ht="18.75" hidden="1" customHeight="1" x14ac:dyDescent="0.3">
      <c r="A220" s="436"/>
      <c r="B220" s="437"/>
      <c r="C220" s="438" t="s">
        <v>128</v>
      </c>
      <c r="D220" s="439">
        <f t="shared" si="3"/>
        <v>20122.78</v>
      </c>
      <c r="E220" s="439">
        <v>919.81</v>
      </c>
      <c r="F220" s="1154"/>
      <c r="G220" s="436"/>
      <c r="H220" s="437"/>
      <c r="I220" s="438" t="s">
        <v>128</v>
      </c>
      <c r="J220" s="439">
        <v>1045</v>
      </c>
      <c r="K220" s="439">
        <v>919.81</v>
      </c>
      <c r="L220" s="1378"/>
    </row>
    <row r="221" spans="1:12" s="257" customFormat="1" ht="18.75" hidden="1" customHeight="1" x14ac:dyDescent="0.3">
      <c r="A221" s="436"/>
      <c r="B221" s="437"/>
      <c r="C221" s="438"/>
      <c r="D221" s="439">
        <f t="shared" si="3"/>
        <v>32293.189999999995</v>
      </c>
      <c r="E221" s="439"/>
      <c r="F221" s="1154"/>
      <c r="G221" s="436"/>
      <c r="H221" s="437"/>
      <c r="I221" s="438"/>
      <c r="J221" s="439"/>
      <c r="K221" s="439"/>
      <c r="L221" s="1378"/>
    </row>
    <row r="222" spans="1:12" s="257" customFormat="1" x14ac:dyDescent="0.3">
      <c r="A222" s="436"/>
      <c r="B222" s="437"/>
      <c r="C222" s="438"/>
      <c r="D222" s="439"/>
      <c r="E222" s="439"/>
      <c r="F222" s="1535">
        <f>F209-E209</f>
        <v>-119.14999999999998</v>
      </c>
      <c r="G222" s="436"/>
      <c r="H222" s="437"/>
      <c r="I222" s="438"/>
      <c r="J222" s="439"/>
      <c r="K222" s="439"/>
      <c r="L222" s="1378"/>
    </row>
    <row r="223" spans="1:12" s="257" customFormat="1" x14ac:dyDescent="0.3">
      <c r="A223" s="436"/>
      <c r="B223" s="437"/>
      <c r="C223" s="438"/>
      <c r="D223" s="439"/>
      <c r="E223" s="439"/>
      <c r="F223" s="1154"/>
      <c r="G223" s="436"/>
      <c r="H223" s="437"/>
      <c r="I223" s="438"/>
      <c r="J223" s="439"/>
      <c r="K223" s="439"/>
      <c r="L223" s="1378"/>
    </row>
    <row r="224" spans="1:12" s="257" customFormat="1" x14ac:dyDescent="0.3">
      <c r="A224" s="434" t="s">
        <v>124</v>
      </c>
      <c r="B224" s="439" t="s">
        <v>259</v>
      </c>
      <c r="C224" s="438" t="s">
        <v>125</v>
      </c>
      <c r="D224" s="439" t="s">
        <v>126</v>
      </c>
      <c r="E224" s="439" t="s">
        <v>127</v>
      </c>
      <c r="F224" s="1154"/>
      <c r="G224" s="434" t="s">
        <v>124</v>
      </c>
      <c r="H224" s="439" t="s">
        <v>247</v>
      </c>
      <c r="I224" s="438" t="s">
        <v>125</v>
      </c>
      <c r="J224" s="439" t="s">
        <v>126</v>
      </c>
      <c r="K224" s="439" t="s">
        <v>127</v>
      </c>
      <c r="L224" s="1378"/>
    </row>
    <row r="225" spans="1:12" s="389" customFormat="1" x14ac:dyDescent="0.3">
      <c r="A225" s="436">
        <v>1</v>
      </c>
      <c r="B225" s="437" t="s">
        <v>474</v>
      </c>
      <c r="C225" s="438" t="s">
        <v>9</v>
      </c>
      <c r="D225" s="439">
        <v>80</v>
      </c>
      <c r="E225" s="439">
        <v>132</v>
      </c>
      <c r="F225" s="1177"/>
      <c r="G225" s="436">
        <v>1</v>
      </c>
      <c r="H225" s="437" t="s">
        <v>474</v>
      </c>
      <c r="I225" s="438" t="s">
        <v>9</v>
      </c>
      <c r="J225" s="439">
        <v>90</v>
      </c>
      <c r="K225" s="439">
        <v>157.68</v>
      </c>
      <c r="L225" s="1376"/>
    </row>
    <row r="226" spans="1:12" s="257" customFormat="1" x14ac:dyDescent="0.3">
      <c r="A226" s="436">
        <v>2</v>
      </c>
      <c r="B226" s="437" t="s">
        <v>180</v>
      </c>
      <c r="C226" s="438" t="s">
        <v>7</v>
      </c>
      <c r="D226" s="439">
        <v>50</v>
      </c>
      <c r="E226" s="439">
        <v>196.125</v>
      </c>
      <c r="F226" s="1151"/>
      <c r="G226" s="436">
        <v>2</v>
      </c>
      <c r="H226" s="437" t="s">
        <v>180</v>
      </c>
      <c r="I226" s="438" t="s">
        <v>7</v>
      </c>
      <c r="J226" s="439">
        <v>50</v>
      </c>
      <c r="K226" s="439">
        <v>196.125</v>
      </c>
      <c r="L226" s="791"/>
    </row>
    <row r="227" spans="1:12" s="257" customFormat="1" ht="19.5" customHeight="1" x14ac:dyDescent="0.3">
      <c r="A227" s="436">
        <v>3</v>
      </c>
      <c r="B227" s="437" t="s">
        <v>61</v>
      </c>
      <c r="C227" s="438" t="s">
        <v>17</v>
      </c>
      <c r="D227" s="439">
        <v>30</v>
      </c>
      <c r="E227" s="439">
        <v>228.14999999999998</v>
      </c>
      <c r="F227" s="1177">
        <v>28</v>
      </c>
      <c r="G227" s="436">
        <v>3</v>
      </c>
      <c r="H227" s="437" t="s">
        <v>61</v>
      </c>
      <c r="I227" s="438" t="s">
        <v>44</v>
      </c>
      <c r="J227" s="439">
        <v>35</v>
      </c>
      <c r="K227" s="439">
        <v>273.77999999999997</v>
      </c>
      <c r="L227" s="791"/>
    </row>
    <row r="228" spans="1:12" s="257" customFormat="1" ht="19.5" customHeight="1" x14ac:dyDescent="0.3">
      <c r="A228" s="436">
        <v>4</v>
      </c>
      <c r="B228" s="437" t="s">
        <v>346</v>
      </c>
      <c r="C228" s="438" t="s">
        <v>14</v>
      </c>
      <c r="D228" s="439">
        <v>36</v>
      </c>
      <c r="E228" s="439">
        <v>6</v>
      </c>
      <c r="F228" s="1545">
        <v>24.8</v>
      </c>
      <c r="G228" s="436">
        <v>4</v>
      </c>
      <c r="H228" s="437" t="s">
        <v>346</v>
      </c>
      <c r="I228" s="438" t="s">
        <v>14</v>
      </c>
      <c r="J228" s="439">
        <v>36</v>
      </c>
      <c r="K228" s="439">
        <v>6</v>
      </c>
      <c r="L228" s="791"/>
    </row>
    <row r="229" spans="1:12" s="257" customFormat="1" ht="19.5" customHeight="1" x14ac:dyDescent="0.3">
      <c r="A229" s="436">
        <v>5</v>
      </c>
      <c r="B229" s="437" t="s">
        <v>113</v>
      </c>
      <c r="C229" s="438" t="s">
        <v>2</v>
      </c>
      <c r="D229" s="439">
        <v>15</v>
      </c>
      <c r="E229" s="439">
        <v>94.2</v>
      </c>
      <c r="F229" s="1154"/>
      <c r="G229" s="436">
        <v>5</v>
      </c>
      <c r="H229" s="437" t="s">
        <v>113</v>
      </c>
      <c r="I229" s="438" t="s">
        <v>2</v>
      </c>
      <c r="J229" s="439">
        <v>15</v>
      </c>
      <c r="K229" s="439">
        <v>94.2</v>
      </c>
      <c r="L229" s="1378"/>
    </row>
    <row r="230" spans="1:12" s="25" customFormat="1" x14ac:dyDescent="0.3">
      <c r="A230" s="436">
        <v>6</v>
      </c>
      <c r="B230" s="437" t="s">
        <v>107</v>
      </c>
      <c r="C230" s="438" t="s">
        <v>193</v>
      </c>
      <c r="D230" s="439">
        <v>3.71</v>
      </c>
      <c r="E230" s="439">
        <v>93.2</v>
      </c>
      <c r="F230" s="1151"/>
      <c r="G230" s="436">
        <v>6</v>
      </c>
      <c r="H230" s="437" t="s">
        <v>107</v>
      </c>
      <c r="I230" s="438" t="s">
        <v>193</v>
      </c>
      <c r="J230" s="439">
        <v>3.71</v>
      </c>
      <c r="K230" s="439">
        <v>93.2</v>
      </c>
      <c r="L230" s="1374"/>
    </row>
    <row r="231" spans="1:12" s="50" customFormat="1" x14ac:dyDescent="0.3">
      <c r="A231" s="436">
        <v>7</v>
      </c>
      <c r="B231" s="437" t="s">
        <v>108</v>
      </c>
      <c r="C231" s="438" t="s">
        <v>65</v>
      </c>
      <c r="D231" s="439">
        <v>1.2</v>
      </c>
      <c r="E231" s="439">
        <v>21.5</v>
      </c>
      <c r="F231" s="1151"/>
      <c r="G231" s="436">
        <v>7</v>
      </c>
      <c r="H231" s="437" t="s">
        <v>108</v>
      </c>
      <c r="I231" s="438" t="s">
        <v>65</v>
      </c>
      <c r="J231" s="439">
        <v>1.2</v>
      </c>
      <c r="K231" s="439">
        <v>21.5</v>
      </c>
      <c r="L231" s="786"/>
    </row>
    <row r="232" spans="1:12" s="25" customFormat="1" x14ac:dyDescent="0.3">
      <c r="A232" s="1526"/>
      <c r="B232" s="437"/>
      <c r="C232" s="438"/>
      <c r="D232" s="439"/>
      <c r="E232" s="439"/>
      <c r="F232" s="1154"/>
      <c r="G232" s="1526"/>
      <c r="H232" s="437"/>
      <c r="I232" s="438"/>
      <c r="J232" s="439"/>
      <c r="K232" s="439"/>
      <c r="L232" s="1374"/>
    </row>
    <row r="233" spans="1:12" s="50" customFormat="1" x14ac:dyDescent="0.3">
      <c r="A233" s="436"/>
      <c r="B233" s="437"/>
      <c r="C233" s="438"/>
      <c r="D233" s="439"/>
      <c r="E233" s="439"/>
      <c r="F233" s="1150"/>
      <c r="G233" s="436"/>
      <c r="H233" s="437"/>
      <c r="I233" s="438"/>
      <c r="J233" s="439"/>
      <c r="K233" s="439"/>
      <c r="L233" s="1377"/>
    </row>
    <row r="234" spans="1:12" s="25" customFormat="1" x14ac:dyDescent="0.3">
      <c r="A234" s="1526"/>
      <c r="B234" s="437"/>
      <c r="C234" s="438" t="s">
        <v>128</v>
      </c>
      <c r="D234" s="439">
        <f>SUM(D225:D233)</f>
        <v>215.91</v>
      </c>
      <c r="E234" s="439">
        <f>SUM(E225:E233)</f>
        <v>771.17500000000007</v>
      </c>
      <c r="F234" s="1534">
        <v>822.5</v>
      </c>
      <c r="G234" s="1526"/>
      <c r="H234" s="437"/>
      <c r="I234" s="438" t="s">
        <v>128</v>
      </c>
      <c r="J234" s="439">
        <f>SUM(J225:J233)</f>
        <v>230.91</v>
      </c>
      <c r="K234" s="439">
        <f>SUM(K225:K233)</f>
        <v>842.48500000000013</v>
      </c>
      <c r="L234" s="1374"/>
    </row>
    <row r="235" spans="1:12" s="25" customFormat="1" x14ac:dyDescent="0.3">
      <c r="A235" s="436"/>
      <c r="B235" s="437"/>
      <c r="C235" s="438"/>
      <c r="D235" s="439"/>
      <c r="E235" s="439"/>
      <c r="F235" s="1535">
        <f>F234-E234</f>
        <v>51.324999999999932</v>
      </c>
      <c r="G235" s="436"/>
      <c r="H235" s="437"/>
      <c r="I235" s="438"/>
      <c r="J235" s="439"/>
      <c r="K235" s="439"/>
      <c r="L235" s="1374"/>
    </row>
    <row r="236" spans="1:12" s="25" customFormat="1" x14ac:dyDescent="0.3">
      <c r="A236" s="436"/>
      <c r="B236" s="437"/>
      <c r="C236" s="438"/>
      <c r="D236" s="439"/>
      <c r="E236" s="439"/>
      <c r="F236" s="1154"/>
      <c r="G236" s="436"/>
      <c r="H236" s="437"/>
      <c r="I236" s="438"/>
      <c r="J236" s="439"/>
      <c r="K236" s="439"/>
      <c r="L236" s="1374"/>
    </row>
    <row r="237" spans="1:12" s="25" customFormat="1" x14ac:dyDescent="0.3">
      <c r="A237" s="1526"/>
      <c r="B237" s="437"/>
      <c r="C237" s="438" t="s">
        <v>136</v>
      </c>
      <c r="D237" s="439">
        <f>+D234+D209</f>
        <v>421.62</v>
      </c>
      <c r="E237" s="439">
        <f>+E234+E209</f>
        <v>1477.825</v>
      </c>
      <c r="F237" s="1153"/>
      <c r="G237" s="439"/>
      <c r="H237" s="439"/>
      <c r="I237" s="439" t="s">
        <v>136</v>
      </c>
      <c r="J237" s="439">
        <f>+J234+J209</f>
        <v>468.62</v>
      </c>
      <c r="K237" s="439">
        <f>+K234+K209</f>
        <v>1630.585</v>
      </c>
      <c r="L237" s="1374"/>
    </row>
    <row r="238" spans="1:12" s="25" customFormat="1" x14ac:dyDescent="0.3">
      <c r="A238" s="1537"/>
      <c r="B238" s="440"/>
      <c r="C238" s="488"/>
      <c r="D238" s="489"/>
      <c r="E238" s="489"/>
      <c r="F238" s="1153"/>
      <c r="G238" s="1538"/>
      <c r="H238" s="489"/>
      <c r="I238" s="489"/>
      <c r="J238" s="489"/>
      <c r="K238" s="489"/>
      <c r="L238" s="1374"/>
    </row>
    <row r="239" spans="1:12" s="25" customFormat="1" x14ac:dyDescent="0.3">
      <c r="A239" s="1537"/>
      <c r="B239" s="487"/>
      <c r="C239" s="487"/>
      <c r="D239" s="487"/>
      <c r="E239" s="1152"/>
      <c r="F239" s="1152"/>
      <c r="G239" s="1539"/>
      <c r="H239" s="1152"/>
      <c r="I239" s="489"/>
      <c r="J239" s="489"/>
      <c r="K239" s="489"/>
      <c r="L239" s="1374"/>
    </row>
    <row r="240" spans="1:12" s="25" customFormat="1" x14ac:dyDescent="0.3">
      <c r="A240" s="1537"/>
      <c r="B240" s="440"/>
      <c r="C240" s="488"/>
      <c r="D240" s="489"/>
      <c r="E240" s="489"/>
      <c r="F240" s="1153"/>
      <c r="G240" s="1539"/>
      <c r="H240" s="489"/>
      <c r="I240" s="489"/>
      <c r="J240" s="489"/>
      <c r="K240" s="489"/>
      <c r="L240" s="1374"/>
    </row>
    <row r="241" spans="1:12" s="25" customFormat="1" ht="18.75" customHeight="1" x14ac:dyDescent="0.3">
      <c r="A241" s="1533"/>
      <c r="B241" s="441" t="s">
        <v>130</v>
      </c>
      <c r="C241" s="428"/>
      <c r="D241" s="442" t="s">
        <v>131</v>
      </c>
      <c r="E241" s="430"/>
      <c r="F241" s="1151"/>
      <c r="G241" s="1533"/>
      <c r="H241" s="441" t="s">
        <v>130</v>
      </c>
      <c r="I241" s="428"/>
      <c r="J241" s="442" t="s">
        <v>131</v>
      </c>
      <c r="K241" s="430"/>
      <c r="L241" s="1374"/>
    </row>
    <row r="242" spans="1:12" s="25" customFormat="1" ht="51.75" customHeight="1" x14ac:dyDescent="0.3">
      <c r="A242" s="1533"/>
      <c r="B242" s="443" t="s">
        <v>132</v>
      </c>
      <c r="C242" s="428"/>
      <c r="D242" s="443" t="s">
        <v>140</v>
      </c>
      <c r="E242" s="444"/>
      <c r="F242" s="1151"/>
      <c r="G242" s="1533"/>
      <c r="H242" s="443" t="s">
        <v>139</v>
      </c>
      <c r="I242" s="428"/>
      <c r="J242" s="443" t="s">
        <v>140</v>
      </c>
      <c r="K242" s="444"/>
      <c r="L242" s="1374"/>
    </row>
    <row r="243" spans="1:12" s="25" customFormat="1" ht="23.25" customHeight="1" x14ac:dyDescent="0.3">
      <c r="A243" s="1533"/>
      <c r="B243" s="443"/>
      <c r="C243" s="428"/>
      <c r="D243" s="443"/>
      <c r="E243" s="444"/>
      <c r="F243" s="1151"/>
      <c r="G243" s="1533"/>
      <c r="H243" s="443"/>
      <c r="I243" s="428"/>
      <c r="J243" s="443"/>
      <c r="K243" s="444"/>
      <c r="L243" s="1374"/>
    </row>
    <row r="244" spans="1:12" s="25" customFormat="1" ht="18.75" customHeight="1" x14ac:dyDescent="0.3">
      <c r="A244" s="1530"/>
      <c r="B244" s="1531"/>
      <c r="C244" s="1531"/>
      <c r="D244" s="1531"/>
      <c r="E244" s="1531"/>
      <c r="F244" s="1532"/>
      <c r="G244" s="1530"/>
      <c r="H244" s="1531"/>
      <c r="I244" s="1531"/>
      <c r="J244" s="1531"/>
      <c r="K244" s="1531"/>
      <c r="L244" s="1374"/>
    </row>
    <row r="245" spans="1:12" s="21" customFormat="1" x14ac:dyDescent="0.3">
      <c r="A245" s="1533"/>
      <c r="B245" s="430"/>
      <c r="C245" s="430"/>
      <c r="D245" s="430"/>
      <c r="E245" s="430"/>
      <c r="F245" s="1154"/>
      <c r="G245" s="1533"/>
      <c r="H245" s="430"/>
      <c r="I245" s="430"/>
      <c r="J245" s="430"/>
      <c r="K245" s="430"/>
      <c r="L245" s="1373"/>
    </row>
    <row r="246" spans="1:12" s="25" customFormat="1" ht="18.75" customHeight="1" x14ac:dyDescent="0.3">
      <c r="A246" s="1533"/>
      <c r="B246" s="429" t="s">
        <v>115</v>
      </c>
      <c r="C246" s="430"/>
      <c r="D246" s="430"/>
      <c r="E246" s="430"/>
      <c r="F246" s="1154"/>
      <c r="G246" s="1533"/>
      <c r="H246" s="429" t="s">
        <v>115</v>
      </c>
      <c r="I246" s="430"/>
      <c r="J246" s="430"/>
      <c r="K246" s="430"/>
      <c r="L246" s="1374"/>
    </row>
    <row r="247" spans="1:12" s="25" customFormat="1" ht="18.75" customHeight="1" x14ac:dyDescent="0.3">
      <c r="A247" s="1533"/>
      <c r="B247" s="429" t="s">
        <v>137</v>
      </c>
      <c r="C247" s="430"/>
      <c r="D247" s="430"/>
      <c r="E247" s="430"/>
      <c r="F247" s="1151"/>
      <c r="G247" s="1533"/>
      <c r="H247" s="429" t="s">
        <v>138</v>
      </c>
      <c r="I247" s="430"/>
      <c r="J247" s="430"/>
      <c r="K247" s="430"/>
      <c r="L247" s="1374"/>
    </row>
    <row r="248" spans="1:12" s="25" customFormat="1" ht="18.75" customHeight="1" x14ac:dyDescent="0.3">
      <c r="A248" s="1533"/>
      <c r="B248" s="430"/>
      <c r="C248" s="430"/>
      <c r="D248" s="430"/>
      <c r="E248" s="430"/>
      <c r="F248" s="1151"/>
      <c r="G248" s="1533"/>
      <c r="H248" s="430"/>
      <c r="I248" s="430"/>
      <c r="J248" s="430"/>
      <c r="K248" s="430"/>
      <c r="L248" s="1374"/>
    </row>
    <row r="249" spans="1:12" s="25" customFormat="1" ht="18.75" customHeight="1" x14ac:dyDescent="0.3">
      <c r="A249" s="1533"/>
      <c r="B249" s="430"/>
      <c r="C249" s="430"/>
      <c r="D249" s="428"/>
      <c r="E249" s="1176" t="s">
        <v>116</v>
      </c>
      <c r="F249" s="1151"/>
      <c r="G249" s="1533"/>
      <c r="H249" s="430"/>
      <c r="I249" s="430"/>
      <c r="J249" s="428"/>
      <c r="K249" s="1176" t="s">
        <v>116</v>
      </c>
      <c r="L249" s="1374"/>
    </row>
    <row r="250" spans="1:12" s="25" customFormat="1" ht="18.75" customHeight="1" x14ac:dyDescent="0.3">
      <c r="A250" s="1533"/>
      <c r="B250" s="430"/>
      <c r="C250" s="430"/>
      <c r="D250" s="428"/>
      <c r="E250" s="1176" t="s">
        <v>134</v>
      </c>
      <c r="F250" s="1151"/>
      <c r="G250" s="1533"/>
      <c r="H250" s="430"/>
      <c r="I250" s="430"/>
      <c r="J250" s="428"/>
      <c r="K250" s="1176" t="s">
        <v>134</v>
      </c>
      <c r="L250" s="1374"/>
    </row>
    <row r="251" spans="1:12" s="25" customFormat="1" ht="18.75" customHeight="1" x14ac:dyDescent="0.3">
      <c r="A251" s="1533"/>
      <c r="B251" s="430"/>
      <c r="C251" s="430"/>
      <c r="D251" s="428"/>
      <c r="E251" s="1176" t="s">
        <v>117</v>
      </c>
      <c r="F251" s="1151"/>
      <c r="G251" s="1533"/>
      <c r="H251" s="430"/>
      <c r="I251" s="430"/>
      <c r="J251" s="428"/>
      <c r="K251" s="1176" t="s">
        <v>117</v>
      </c>
      <c r="L251" s="1374"/>
    </row>
    <row r="252" spans="1:12" s="25" customFormat="1" ht="18.75" customHeight="1" x14ac:dyDescent="0.3">
      <c r="A252" s="1533"/>
      <c r="B252" s="430"/>
      <c r="C252" s="430"/>
      <c r="D252" s="428"/>
      <c r="E252" s="1176" t="s">
        <v>497</v>
      </c>
      <c r="F252" s="1151"/>
      <c r="G252" s="1533"/>
      <c r="H252" s="430"/>
      <c r="I252" s="430"/>
      <c r="J252" s="428"/>
      <c r="K252" s="1176" t="s">
        <v>497</v>
      </c>
      <c r="L252" s="1374"/>
    </row>
    <row r="253" spans="1:12" s="25" customFormat="1" ht="18.75" customHeight="1" x14ac:dyDescent="0.3">
      <c r="A253" s="1533"/>
      <c r="B253" s="430"/>
      <c r="C253" s="430"/>
      <c r="D253" s="430"/>
      <c r="E253" s="430"/>
      <c r="F253" s="1154"/>
      <c r="G253" s="1533"/>
      <c r="H253" s="430"/>
      <c r="I253" s="430"/>
      <c r="J253" s="430"/>
      <c r="K253" s="430"/>
      <c r="L253" s="1374"/>
    </row>
    <row r="254" spans="1:12" s="25" customFormat="1" ht="18.75" customHeight="1" x14ac:dyDescent="0.3">
      <c r="A254" s="1533"/>
      <c r="B254" s="430"/>
      <c r="C254" s="430"/>
      <c r="D254" s="430"/>
      <c r="E254" s="430"/>
      <c r="F254" s="1154"/>
      <c r="G254" s="1533"/>
      <c r="H254" s="430"/>
      <c r="I254" s="430"/>
      <c r="J254" s="430"/>
      <c r="K254" s="430"/>
      <c r="L254" s="1374"/>
    </row>
    <row r="255" spans="1:12" s="25" customFormat="1" ht="18.75" customHeight="1" x14ac:dyDescent="0.3">
      <c r="A255" s="1533"/>
      <c r="B255" s="430"/>
      <c r="C255" s="430"/>
      <c r="D255" s="430"/>
      <c r="E255" s="430"/>
      <c r="F255" s="1154"/>
      <c r="G255" s="1533"/>
      <c r="H255" s="430"/>
      <c r="I255" s="430"/>
      <c r="J255" s="430"/>
      <c r="K255" s="430"/>
      <c r="L255" s="1374"/>
    </row>
    <row r="256" spans="1:12" s="25" customFormat="1" ht="18.75" customHeight="1" x14ac:dyDescent="0.3">
      <c r="A256" s="1533"/>
      <c r="B256" s="1628" t="s">
        <v>119</v>
      </c>
      <c r="C256" s="1628"/>
      <c r="D256" s="1628"/>
      <c r="E256" s="432"/>
      <c r="F256" s="1151"/>
      <c r="G256" s="1533"/>
      <c r="H256" s="1628" t="s">
        <v>119</v>
      </c>
      <c r="I256" s="1628"/>
      <c r="J256" s="1628"/>
      <c r="K256" s="432"/>
      <c r="L256" s="1374"/>
    </row>
    <row r="257" spans="1:13" s="25" customFormat="1" ht="18.75" customHeight="1" x14ac:dyDescent="0.3">
      <c r="A257" s="1533"/>
      <c r="B257" s="1629">
        <v>45695</v>
      </c>
      <c r="C257" s="1629"/>
      <c r="D257" s="1629"/>
      <c r="E257" s="433"/>
      <c r="F257" s="1151"/>
      <c r="G257" s="1533"/>
      <c r="H257" s="1629">
        <f>B257</f>
        <v>45695</v>
      </c>
      <c r="I257" s="1629"/>
      <c r="J257" s="1629"/>
      <c r="K257" s="433"/>
      <c r="L257" s="1374"/>
    </row>
    <row r="258" spans="1:13" s="25" customFormat="1" ht="18.75" customHeight="1" x14ac:dyDescent="0.3">
      <c r="A258" s="1533"/>
      <c r="B258" s="430"/>
      <c r="C258" s="430"/>
      <c r="D258" s="430"/>
      <c r="E258" s="433"/>
      <c r="F258" s="1151"/>
      <c r="G258" s="1533"/>
      <c r="H258" s="430"/>
      <c r="I258" s="430"/>
      <c r="J258" s="430"/>
      <c r="K258" s="433"/>
      <c r="L258" s="1374"/>
    </row>
    <row r="259" spans="1:13" s="25" customFormat="1" ht="18.75" customHeight="1" x14ac:dyDescent="0.3">
      <c r="A259" s="1533"/>
      <c r="B259" s="1525"/>
      <c r="C259" s="430"/>
      <c r="D259" s="430"/>
      <c r="E259" s="433"/>
      <c r="F259" s="1151"/>
      <c r="G259" s="1533"/>
      <c r="H259" s="1525"/>
      <c r="I259" s="430"/>
      <c r="J259" s="430"/>
      <c r="K259" s="433"/>
      <c r="L259" s="1374"/>
    </row>
    <row r="260" spans="1:13" s="25" customFormat="1" ht="18.75" customHeight="1" x14ac:dyDescent="0.3">
      <c r="A260" s="434" t="s">
        <v>120</v>
      </c>
      <c r="B260" s="435" t="s">
        <v>121</v>
      </c>
      <c r="C260" s="1630" t="s">
        <v>122</v>
      </c>
      <c r="D260" s="1630"/>
      <c r="E260" s="1630"/>
      <c r="F260" s="1151"/>
      <c r="G260" s="434" t="s">
        <v>120</v>
      </c>
      <c r="H260" s="435" t="s">
        <v>121</v>
      </c>
      <c r="I260" s="1630" t="s">
        <v>123</v>
      </c>
      <c r="J260" s="1630"/>
      <c r="K260" s="1630"/>
      <c r="L260" s="1374"/>
    </row>
    <row r="261" spans="1:13" s="25" customFormat="1" ht="18.75" customHeight="1" x14ac:dyDescent="0.3">
      <c r="A261" s="434" t="s">
        <v>124</v>
      </c>
      <c r="B261" s="434" t="s">
        <v>265</v>
      </c>
      <c r="C261" s="435" t="s">
        <v>125</v>
      </c>
      <c r="D261" s="1526" t="s">
        <v>126</v>
      </c>
      <c r="E261" s="1526" t="s">
        <v>127</v>
      </c>
      <c r="F261" s="1151"/>
      <c r="G261" s="434" t="s">
        <v>124</v>
      </c>
      <c r="H261" s="434" t="s">
        <v>265</v>
      </c>
      <c r="I261" s="435" t="s">
        <v>125</v>
      </c>
      <c r="J261" s="1526" t="s">
        <v>126</v>
      </c>
      <c r="K261" s="1526" t="s">
        <v>127</v>
      </c>
      <c r="L261" s="1374"/>
    </row>
    <row r="262" spans="1:13" s="420" customFormat="1" x14ac:dyDescent="0.3">
      <c r="A262" s="436">
        <v>1</v>
      </c>
      <c r="B262" s="437" t="s">
        <v>241</v>
      </c>
      <c r="C262" s="438" t="s">
        <v>230</v>
      </c>
      <c r="D262" s="439">
        <v>131</v>
      </c>
      <c r="E262" s="439">
        <v>231.89999999999998</v>
      </c>
      <c r="F262" s="1151"/>
      <c r="G262" s="436">
        <v>1</v>
      </c>
      <c r="H262" s="437" t="s">
        <v>241</v>
      </c>
      <c r="I262" s="438" t="s">
        <v>35</v>
      </c>
      <c r="J262" s="439">
        <v>152</v>
      </c>
      <c r="K262" s="439">
        <v>278.27999999999997</v>
      </c>
      <c r="L262" s="795">
        <v>45674</v>
      </c>
    </row>
    <row r="263" spans="1:13" s="420" customFormat="1" x14ac:dyDescent="0.3">
      <c r="A263" s="436">
        <v>2</v>
      </c>
      <c r="B263" s="437" t="s">
        <v>39</v>
      </c>
      <c r="C263" s="438" t="s">
        <v>2</v>
      </c>
      <c r="D263" s="439">
        <v>30</v>
      </c>
      <c r="E263" s="439">
        <v>173.2</v>
      </c>
      <c r="F263" s="1151"/>
      <c r="G263" s="436">
        <v>2</v>
      </c>
      <c r="H263" s="437" t="s">
        <v>39</v>
      </c>
      <c r="I263" s="438" t="s">
        <v>2</v>
      </c>
      <c r="J263" s="439">
        <v>30</v>
      </c>
      <c r="K263" s="439">
        <v>173.2</v>
      </c>
      <c r="L263" s="1376"/>
      <c r="M263" s="257"/>
    </row>
    <row r="264" spans="1:13" s="257" customFormat="1" x14ac:dyDescent="0.3">
      <c r="A264" s="436">
        <v>3</v>
      </c>
      <c r="B264" s="437" t="s">
        <v>107</v>
      </c>
      <c r="C264" s="438" t="s">
        <v>68</v>
      </c>
      <c r="D264" s="439">
        <v>1.86</v>
      </c>
      <c r="E264" s="439">
        <v>49.4</v>
      </c>
      <c r="F264" s="1151"/>
      <c r="G264" s="436">
        <v>3</v>
      </c>
      <c r="H264" s="437" t="s">
        <v>107</v>
      </c>
      <c r="I264" s="438" t="s">
        <v>68</v>
      </c>
      <c r="J264" s="439">
        <v>1.86</v>
      </c>
      <c r="K264" s="439">
        <v>49.4</v>
      </c>
      <c r="L264" s="1378"/>
    </row>
    <row r="265" spans="1:13" s="257" customFormat="1" x14ac:dyDescent="0.3">
      <c r="A265" s="436">
        <v>4</v>
      </c>
      <c r="B265" s="437" t="s">
        <v>93</v>
      </c>
      <c r="C265" s="438" t="s">
        <v>2</v>
      </c>
      <c r="D265" s="439">
        <v>80</v>
      </c>
      <c r="E265" s="439">
        <v>92</v>
      </c>
      <c r="F265" s="1177"/>
      <c r="G265" s="436">
        <v>4</v>
      </c>
      <c r="H265" s="437" t="s">
        <v>93</v>
      </c>
      <c r="I265" s="438" t="s">
        <v>2</v>
      </c>
      <c r="J265" s="439">
        <v>80</v>
      </c>
      <c r="K265" s="439">
        <v>92</v>
      </c>
      <c r="L265" s="791"/>
    </row>
    <row r="266" spans="1:13" s="257" customFormat="1" x14ac:dyDescent="0.3">
      <c r="A266" s="436"/>
      <c r="B266" s="437"/>
      <c r="C266" s="438"/>
      <c r="D266" s="439"/>
      <c r="E266" s="439"/>
      <c r="F266" s="1151"/>
      <c r="G266" s="436"/>
      <c r="H266" s="437"/>
      <c r="I266" s="438"/>
      <c r="J266" s="439"/>
      <c r="K266" s="439"/>
      <c r="L266" s="1378"/>
    </row>
    <row r="267" spans="1:13" s="257" customFormat="1" ht="19.5" customHeight="1" x14ac:dyDescent="0.3">
      <c r="A267" s="1526"/>
      <c r="B267" s="437"/>
      <c r="C267" s="438"/>
      <c r="D267" s="439"/>
      <c r="E267" s="439"/>
      <c r="F267" s="1177"/>
      <c r="G267" s="1526"/>
      <c r="H267" s="437"/>
      <c r="I267" s="438"/>
      <c r="J267" s="439"/>
      <c r="K267" s="439"/>
      <c r="L267" s="1378"/>
    </row>
    <row r="268" spans="1:13" s="257" customFormat="1" x14ac:dyDescent="0.3">
      <c r="A268" s="436"/>
      <c r="B268" s="437"/>
      <c r="C268" s="438"/>
      <c r="D268" s="439"/>
      <c r="E268" s="439"/>
      <c r="F268" s="1154"/>
      <c r="G268" s="436"/>
      <c r="H268" s="437"/>
      <c r="I268" s="438"/>
      <c r="J268" s="439"/>
      <c r="K268" s="439"/>
      <c r="L268" s="1378"/>
    </row>
    <row r="269" spans="1:13" s="257" customFormat="1" x14ac:dyDescent="0.3">
      <c r="A269" s="436"/>
      <c r="B269" s="437"/>
      <c r="C269" s="438" t="s">
        <v>128</v>
      </c>
      <c r="D269" s="439">
        <f>SUM(D262:D267)</f>
        <v>242.86</v>
      </c>
      <c r="E269" s="439">
        <f>SUM(E262:E267)</f>
        <v>546.5</v>
      </c>
      <c r="F269" s="1534">
        <v>587.5</v>
      </c>
      <c r="G269" s="436"/>
      <c r="H269" s="437"/>
      <c r="I269" s="438" t="s">
        <v>128</v>
      </c>
      <c r="J269" s="439">
        <f>SUM(J262:J267)</f>
        <v>263.86</v>
      </c>
      <c r="K269" s="439">
        <f>SUM(K262:K267)</f>
        <v>592.87999999999988</v>
      </c>
      <c r="L269" s="1378"/>
    </row>
    <row r="270" spans="1:13" s="257" customFormat="1" x14ac:dyDescent="0.3">
      <c r="A270" s="436"/>
      <c r="B270" s="437"/>
      <c r="C270" s="438"/>
      <c r="D270" s="439"/>
      <c r="E270" s="439"/>
      <c r="F270" s="1534"/>
      <c r="G270" s="436"/>
      <c r="H270" s="437"/>
      <c r="I270" s="438"/>
      <c r="J270" s="439"/>
      <c r="K270" s="439"/>
      <c r="L270" s="1378"/>
    </row>
    <row r="271" spans="1:13" s="257" customFormat="1" x14ac:dyDescent="0.3">
      <c r="A271" s="436"/>
      <c r="B271" s="437"/>
      <c r="C271" s="438"/>
      <c r="D271" s="439"/>
      <c r="E271" s="439"/>
      <c r="F271" s="1154"/>
      <c r="G271" s="436"/>
      <c r="H271" s="437"/>
      <c r="I271" s="438"/>
      <c r="J271" s="439"/>
      <c r="K271" s="439"/>
      <c r="L271" s="1378"/>
    </row>
    <row r="272" spans="1:13" s="257" customFormat="1" x14ac:dyDescent="0.3">
      <c r="A272" s="434" t="s">
        <v>124</v>
      </c>
      <c r="B272" s="439" t="s">
        <v>259</v>
      </c>
      <c r="C272" s="438" t="s">
        <v>125</v>
      </c>
      <c r="D272" s="439" t="s">
        <v>126</v>
      </c>
      <c r="E272" s="439" t="s">
        <v>127</v>
      </c>
      <c r="F272" s="1154"/>
      <c r="G272" s="434" t="s">
        <v>124</v>
      </c>
      <c r="H272" s="439" t="s">
        <v>247</v>
      </c>
      <c r="I272" s="438" t="s">
        <v>125</v>
      </c>
      <c r="J272" s="439" t="s">
        <v>126</v>
      </c>
      <c r="K272" s="439" t="s">
        <v>127</v>
      </c>
      <c r="L272" s="1378"/>
    </row>
    <row r="273" spans="1:12" s="389" customFormat="1" x14ac:dyDescent="0.3">
      <c r="A273" s="436">
        <v>1</v>
      </c>
      <c r="B273" s="437" t="s">
        <v>88</v>
      </c>
      <c r="C273" s="438" t="s">
        <v>9</v>
      </c>
      <c r="D273" s="439">
        <v>80</v>
      </c>
      <c r="E273" s="439">
        <v>143.91</v>
      </c>
      <c r="F273" s="1151">
        <v>143.91</v>
      </c>
      <c r="G273" s="436">
        <v>1</v>
      </c>
      <c r="H273" s="437" t="s">
        <v>88</v>
      </c>
      <c r="I273" s="438" t="s">
        <v>9</v>
      </c>
      <c r="J273" s="439">
        <v>80</v>
      </c>
      <c r="K273" s="439">
        <v>143.91</v>
      </c>
      <c r="L273" s="1376"/>
    </row>
    <row r="274" spans="1:12" s="420" customFormat="1" x14ac:dyDescent="0.3">
      <c r="A274" s="436">
        <v>2</v>
      </c>
      <c r="B274" s="437" t="s">
        <v>26</v>
      </c>
      <c r="C274" s="438" t="s">
        <v>28</v>
      </c>
      <c r="D274" s="439">
        <v>60</v>
      </c>
      <c r="E274" s="439">
        <v>121.9</v>
      </c>
      <c r="F274" s="1151">
        <v>121.9</v>
      </c>
      <c r="G274" s="436">
        <v>2</v>
      </c>
      <c r="H274" s="437" t="s">
        <v>26</v>
      </c>
      <c r="I274" s="438" t="s">
        <v>7</v>
      </c>
      <c r="J274" s="439">
        <v>80</v>
      </c>
      <c r="K274" s="439">
        <v>152.375</v>
      </c>
      <c r="L274" s="795">
        <v>45544</v>
      </c>
    </row>
    <row r="275" spans="1:12" s="257" customFormat="1" ht="19.5" customHeight="1" x14ac:dyDescent="0.3">
      <c r="A275" s="436">
        <v>3</v>
      </c>
      <c r="B275" s="437" t="s">
        <v>179</v>
      </c>
      <c r="C275" s="438" t="s">
        <v>17</v>
      </c>
      <c r="D275" s="439">
        <v>23</v>
      </c>
      <c r="E275" s="439">
        <v>202.41</v>
      </c>
      <c r="F275" s="1548">
        <f>+E275+E276</f>
        <v>208.41</v>
      </c>
      <c r="G275" s="436">
        <v>3</v>
      </c>
      <c r="H275" s="437" t="s">
        <v>179</v>
      </c>
      <c r="I275" s="438" t="s">
        <v>44</v>
      </c>
      <c r="J275" s="439">
        <v>28</v>
      </c>
      <c r="K275" s="439">
        <v>242.89</v>
      </c>
      <c r="L275" s="791"/>
    </row>
    <row r="276" spans="1:12" s="257" customFormat="1" ht="19.5" customHeight="1" x14ac:dyDescent="0.3">
      <c r="A276" s="436">
        <v>4</v>
      </c>
      <c r="B276" s="437" t="s">
        <v>346</v>
      </c>
      <c r="C276" s="438" t="s">
        <v>14</v>
      </c>
      <c r="D276" s="439">
        <v>36</v>
      </c>
      <c r="E276" s="439">
        <v>6</v>
      </c>
      <c r="F276" s="1545">
        <f>0.031*800</f>
        <v>24.8</v>
      </c>
      <c r="G276" s="436">
        <v>4</v>
      </c>
      <c r="H276" s="437" t="s">
        <v>346</v>
      </c>
      <c r="I276" s="438" t="s">
        <v>14</v>
      </c>
      <c r="J276" s="439">
        <v>36</v>
      </c>
      <c r="K276" s="439">
        <v>6</v>
      </c>
      <c r="L276" s="791"/>
    </row>
    <row r="277" spans="1:12" s="257" customFormat="1" ht="19.5" customHeight="1" x14ac:dyDescent="0.3">
      <c r="A277" s="436">
        <v>5</v>
      </c>
      <c r="B277" s="437" t="s">
        <v>144</v>
      </c>
      <c r="C277" s="438" t="s">
        <v>2</v>
      </c>
      <c r="D277" s="439">
        <v>18</v>
      </c>
      <c r="E277" s="439">
        <v>88</v>
      </c>
      <c r="F277" s="1154"/>
      <c r="G277" s="436">
        <v>5</v>
      </c>
      <c r="H277" s="437" t="s">
        <v>144</v>
      </c>
      <c r="I277" s="438" t="s">
        <v>2</v>
      </c>
      <c r="J277" s="439">
        <v>18</v>
      </c>
      <c r="K277" s="439">
        <v>88</v>
      </c>
      <c r="L277" s="1378"/>
    </row>
    <row r="278" spans="1:12" s="257" customFormat="1" x14ac:dyDescent="0.3">
      <c r="A278" s="436">
        <v>6</v>
      </c>
      <c r="B278" s="437" t="s">
        <v>107</v>
      </c>
      <c r="C278" s="438" t="s">
        <v>193</v>
      </c>
      <c r="D278" s="439">
        <v>3.71</v>
      </c>
      <c r="E278" s="439">
        <v>93.2</v>
      </c>
      <c r="F278" s="1151"/>
      <c r="G278" s="436">
        <v>6</v>
      </c>
      <c r="H278" s="437" t="s">
        <v>107</v>
      </c>
      <c r="I278" s="438" t="s">
        <v>193</v>
      </c>
      <c r="J278" s="439">
        <v>3.71</v>
      </c>
      <c r="K278" s="439">
        <v>93.2</v>
      </c>
      <c r="L278" s="1378"/>
    </row>
    <row r="279" spans="1:12" s="420" customFormat="1" x14ac:dyDescent="0.3">
      <c r="A279" s="436">
        <v>7</v>
      </c>
      <c r="B279" s="437" t="s">
        <v>108</v>
      </c>
      <c r="C279" s="438" t="s">
        <v>65</v>
      </c>
      <c r="D279" s="439">
        <v>1.2</v>
      </c>
      <c r="E279" s="439">
        <v>21.5</v>
      </c>
      <c r="F279" s="1151"/>
      <c r="G279" s="436">
        <v>7</v>
      </c>
      <c r="H279" s="437" t="s">
        <v>108</v>
      </c>
      <c r="I279" s="438" t="s">
        <v>65</v>
      </c>
      <c r="J279" s="439">
        <v>1.2</v>
      </c>
      <c r="K279" s="439">
        <v>21.5</v>
      </c>
      <c r="L279" s="795"/>
    </row>
    <row r="280" spans="1:12" s="25" customFormat="1" x14ac:dyDescent="0.3">
      <c r="A280" s="1526"/>
      <c r="B280" s="437"/>
      <c r="C280" s="438"/>
      <c r="D280" s="439"/>
      <c r="E280" s="439"/>
      <c r="F280" s="1154"/>
      <c r="G280" s="1526"/>
      <c r="H280" s="437"/>
      <c r="I280" s="438"/>
      <c r="J280" s="439"/>
      <c r="K280" s="439"/>
      <c r="L280" s="1374"/>
    </row>
    <row r="281" spans="1:12" s="50" customFormat="1" x14ac:dyDescent="0.3">
      <c r="A281" s="1526"/>
      <c r="B281" s="437"/>
      <c r="C281" s="438"/>
      <c r="D281" s="439"/>
      <c r="E281" s="439"/>
      <c r="F281" s="1151"/>
      <c r="G281" s="1526"/>
      <c r="H281" s="437"/>
      <c r="I281" s="438"/>
      <c r="J281" s="439"/>
      <c r="K281" s="439"/>
      <c r="L281" s="786"/>
    </row>
    <row r="282" spans="1:12" s="25" customFormat="1" x14ac:dyDescent="0.3">
      <c r="A282" s="1526"/>
      <c r="B282" s="437"/>
      <c r="C282" s="438" t="s">
        <v>128</v>
      </c>
      <c r="D282" s="439">
        <f>SUM(D273:D281)</f>
        <v>221.91</v>
      </c>
      <c r="E282" s="439">
        <f>SUM(E273:E281)</f>
        <v>676.92000000000007</v>
      </c>
      <c r="F282" s="1534">
        <v>822.5</v>
      </c>
      <c r="G282" s="1526"/>
      <c r="H282" s="437"/>
      <c r="I282" s="438" t="s">
        <v>128</v>
      </c>
      <c r="J282" s="439">
        <f>SUM(J273:J281)</f>
        <v>246.91</v>
      </c>
      <c r="K282" s="439">
        <f>SUM(K273:K281)</f>
        <v>747.875</v>
      </c>
      <c r="L282" s="1374"/>
    </row>
    <row r="283" spans="1:12" s="25" customFormat="1" x14ac:dyDescent="0.3">
      <c r="A283" s="436"/>
      <c r="B283" s="437"/>
      <c r="C283" s="438"/>
      <c r="D283" s="439"/>
      <c r="E283" s="439"/>
      <c r="F283" s="1535">
        <f>F282-E282</f>
        <v>145.57999999999993</v>
      </c>
      <c r="G283" s="436"/>
      <c r="H283" s="437"/>
      <c r="I283" s="438"/>
      <c r="J283" s="439"/>
      <c r="K283" s="439"/>
      <c r="L283" s="1374"/>
    </row>
    <row r="284" spans="1:12" s="25" customFormat="1" x14ac:dyDescent="0.3">
      <c r="A284" s="436"/>
      <c r="B284" s="437"/>
      <c r="C284" s="438"/>
      <c r="D284" s="439"/>
      <c r="E284" s="439"/>
      <c r="F284" s="1154"/>
      <c r="G284" s="436"/>
      <c r="H284" s="437"/>
      <c r="I284" s="438"/>
      <c r="J284" s="439"/>
      <c r="K284" s="439"/>
      <c r="L284" s="1374"/>
    </row>
    <row r="285" spans="1:12" s="25" customFormat="1" x14ac:dyDescent="0.3">
      <c r="A285" s="1526"/>
      <c r="B285" s="437"/>
      <c r="C285" s="438" t="s">
        <v>136</v>
      </c>
      <c r="D285" s="439">
        <f>+D282+D269</f>
        <v>464.77</v>
      </c>
      <c r="E285" s="439">
        <f>+E282+E269</f>
        <v>1223.42</v>
      </c>
      <c r="F285" s="1153"/>
      <c r="G285" s="439"/>
      <c r="H285" s="439"/>
      <c r="I285" s="439" t="s">
        <v>136</v>
      </c>
      <c r="J285" s="439">
        <f>+J282+J269</f>
        <v>510.77</v>
      </c>
      <c r="K285" s="439">
        <f>+K282+K269</f>
        <v>1340.7549999999999</v>
      </c>
      <c r="L285" s="1374"/>
    </row>
    <row r="286" spans="1:12" s="25" customFormat="1" x14ac:dyDescent="0.3">
      <c r="A286" s="1537"/>
      <c r="B286" s="440"/>
      <c r="C286" s="488"/>
      <c r="D286" s="489"/>
      <c r="E286" s="489"/>
      <c r="F286" s="1153"/>
      <c r="G286" s="1538"/>
      <c r="H286" s="489"/>
      <c r="I286" s="489"/>
      <c r="J286" s="489"/>
      <c r="K286" s="489"/>
      <c r="L286" s="1374"/>
    </row>
    <row r="287" spans="1:12" s="25" customFormat="1" x14ac:dyDescent="0.3">
      <c r="A287" s="1537"/>
      <c r="B287" s="440"/>
      <c r="C287" s="488"/>
      <c r="D287" s="489"/>
      <c r="E287" s="489"/>
      <c r="F287" s="1153"/>
      <c r="G287" s="1538"/>
      <c r="H287" s="489"/>
      <c r="I287" s="489"/>
      <c r="J287" s="489"/>
      <c r="K287" s="489"/>
      <c r="L287" s="1374"/>
    </row>
    <row r="288" spans="1:12" s="25" customFormat="1" x14ac:dyDescent="0.3">
      <c r="A288" s="1537"/>
      <c r="B288" s="440"/>
      <c r="C288" s="488"/>
      <c r="D288" s="489"/>
      <c r="E288" s="489"/>
      <c r="F288" s="1153"/>
      <c r="G288" s="1539"/>
      <c r="H288" s="489"/>
      <c r="I288" s="489"/>
      <c r="J288" s="489"/>
      <c r="K288" s="489"/>
      <c r="L288" s="1374"/>
    </row>
    <row r="289" spans="1:12" s="25" customFormat="1" ht="18.75" customHeight="1" x14ac:dyDescent="0.3">
      <c r="A289" s="1533"/>
      <c r="B289" s="441" t="s">
        <v>130</v>
      </c>
      <c r="C289" s="428"/>
      <c r="D289" s="442" t="s">
        <v>131</v>
      </c>
      <c r="E289" s="430"/>
      <c r="F289" s="1151"/>
      <c r="G289" s="1533"/>
      <c r="H289" s="441" t="s">
        <v>130</v>
      </c>
      <c r="I289" s="428"/>
      <c r="J289" s="442" t="s">
        <v>131</v>
      </c>
      <c r="K289" s="430"/>
      <c r="L289" s="1374"/>
    </row>
    <row r="290" spans="1:12" s="25" customFormat="1" ht="51.75" customHeight="1" x14ac:dyDescent="0.3">
      <c r="A290" s="1533"/>
      <c r="B290" s="443" t="s">
        <v>132</v>
      </c>
      <c r="C290" s="428"/>
      <c r="D290" s="443" t="s">
        <v>140</v>
      </c>
      <c r="E290" s="444"/>
      <c r="F290" s="1151"/>
      <c r="G290" s="1533"/>
      <c r="H290" s="443" t="s">
        <v>139</v>
      </c>
      <c r="I290" s="428"/>
      <c r="J290" s="443" t="s">
        <v>140</v>
      </c>
      <c r="K290" s="444"/>
      <c r="L290" s="1374"/>
    </row>
    <row r="291" spans="1:12" s="25" customFormat="1" ht="14.25" customHeight="1" x14ac:dyDescent="0.3">
      <c r="A291" s="1533"/>
      <c r="B291" s="443"/>
      <c r="C291" s="428"/>
      <c r="D291" s="443"/>
      <c r="E291" s="444"/>
      <c r="F291" s="1151"/>
      <c r="G291" s="1533"/>
      <c r="H291" s="443"/>
      <c r="I291" s="428"/>
      <c r="J291" s="443"/>
      <c r="K291" s="444"/>
      <c r="L291" s="1374"/>
    </row>
    <row r="292" spans="1:12" s="21" customFormat="1" x14ac:dyDescent="0.3">
      <c r="A292" s="1549"/>
      <c r="B292" s="1550"/>
      <c r="C292" s="1550"/>
      <c r="D292" s="1550"/>
      <c r="E292" s="1550"/>
      <c r="F292" s="1551"/>
      <c r="G292" s="1549"/>
      <c r="H292" s="1550"/>
      <c r="I292" s="1550"/>
      <c r="J292" s="1550"/>
      <c r="K292" s="1550"/>
      <c r="L292" s="1373"/>
    </row>
    <row r="293" spans="1:12" s="25" customFormat="1" ht="27.75" customHeight="1" x14ac:dyDescent="0.3">
      <c r="A293" s="1533"/>
      <c r="B293" s="429" t="s">
        <v>115</v>
      </c>
      <c r="C293" s="430"/>
      <c r="D293" s="430"/>
      <c r="E293" s="430"/>
      <c r="F293" s="1154"/>
      <c r="G293" s="1533"/>
      <c r="H293" s="429" t="s">
        <v>115</v>
      </c>
      <c r="I293" s="430"/>
      <c r="J293" s="430"/>
      <c r="K293" s="430"/>
      <c r="L293" s="1374"/>
    </row>
    <row r="294" spans="1:12" s="25" customFormat="1" ht="18.75" customHeight="1" x14ac:dyDescent="0.3">
      <c r="A294" s="1533"/>
      <c r="B294" s="429" t="s">
        <v>137</v>
      </c>
      <c r="C294" s="430"/>
      <c r="D294" s="430"/>
      <c r="E294" s="430"/>
      <c r="F294" s="1151"/>
      <c r="G294" s="1533"/>
      <c r="H294" s="429" t="s">
        <v>138</v>
      </c>
      <c r="I294" s="430"/>
      <c r="J294" s="430"/>
      <c r="K294" s="430"/>
      <c r="L294" s="1374"/>
    </row>
    <row r="295" spans="1:12" s="25" customFormat="1" ht="18.75" customHeight="1" x14ac:dyDescent="0.3">
      <c r="A295" s="1533"/>
      <c r="B295" s="430"/>
      <c r="C295" s="430"/>
      <c r="D295" s="430"/>
      <c r="E295" s="430"/>
      <c r="F295" s="1151"/>
      <c r="G295" s="1533"/>
      <c r="H295" s="430"/>
      <c r="I295" s="430"/>
      <c r="J295" s="430"/>
      <c r="K295" s="430"/>
      <c r="L295" s="1374"/>
    </row>
    <row r="296" spans="1:12" s="25" customFormat="1" ht="18.75" customHeight="1" x14ac:dyDescent="0.3">
      <c r="A296" s="1533"/>
      <c r="B296" s="430"/>
      <c r="C296" s="430"/>
      <c r="D296" s="428"/>
      <c r="E296" s="1176" t="s">
        <v>116</v>
      </c>
      <c r="F296" s="1151"/>
      <c r="G296" s="1533"/>
      <c r="H296" s="430"/>
      <c r="I296" s="430"/>
      <c r="J296" s="428"/>
      <c r="K296" s="1176" t="s">
        <v>116</v>
      </c>
      <c r="L296" s="1374"/>
    </row>
    <row r="297" spans="1:12" s="25" customFormat="1" ht="18.75" customHeight="1" x14ac:dyDescent="0.3">
      <c r="A297" s="1533"/>
      <c r="B297" s="430"/>
      <c r="C297" s="430"/>
      <c r="D297" s="428"/>
      <c r="E297" s="1176" t="s">
        <v>134</v>
      </c>
      <c r="F297" s="1151"/>
      <c r="G297" s="1533"/>
      <c r="H297" s="430"/>
      <c r="I297" s="430"/>
      <c r="J297" s="428"/>
      <c r="K297" s="1176" t="s">
        <v>134</v>
      </c>
      <c r="L297" s="1374"/>
    </row>
    <row r="298" spans="1:12" s="25" customFormat="1" ht="18.75" customHeight="1" x14ac:dyDescent="0.3">
      <c r="A298" s="1533"/>
      <c r="B298" s="430"/>
      <c r="C298" s="430"/>
      <c r="D298" s="428"/>
      <c r="E298" s="1176" t="s">
        <v>117</v>
      </c>
      <c r="F298" s="1151"/>
      <c r="G298" s="1533"/>
      <c r="H298" s="430"/>
      <c r="I298" s="430"/>
      <c r="J298" s="428"/>
      <c r="K298" s="1176" t="s">
        <v>117</v>
      </c>
      <c r="L298" s="1374"/>
    </row>
    <row r="299" spans="1:12" s="25" customFormat="1" ht="18.75" customHeight="1" x14ac:dyDescent="0.3">
      <c r="A299" s="1533"/>
      <c r="B299" s="430"/>
      <c r="C299" s="430"/>
      <c r="D299" s="428"/>
      <c r="E299" s="1176" t="s">
        <v>497</v>
      </c>
      <c r="F299" s="1151"/>
      <c r="G299" s="1533"/>
      <c r="H299" s="430"/>
      <c r="I299" s="430"/>
      <c r="J299" s="428"/>
      <c r="K299" s="1176" t="s">
        <v>497</v>
      </c>
      <c r="L299" s="1374"/>
    </row>
    <row r="300" spans="1:12" s="25" customFormat="1" ht="18.75" customHeight="1" x14ac:dyDescent="0.3">
      <c r="A300" s="1533"/>
      <c r="B300" s="430"/>
      <c r="C300" s="430"/>
      <c r="D300" s="430"/>
      <c r="E300" s="430"/>
      <c r="F300" s="1154"/>
      <c r="G300" s="1533"/>
      <c r="H300" s="430"/>
      <c r="I300" s="430"/>
      <c r="J300" s="430"/>
      <c r="K300" s="430"/>
      <c r="L300" s="1374"/>
    </row>
    <row r="301" spans="1:12" s="25" customFormat="1" ht="18.75" customHeight="1" x14ac:dyDescent="0.3">
      <c r="A301" s="1533"/>
      <c r="B301" s="430"/>
      <c r="C301" s="430"/>
      <c r="D301" s="430"/>
      <c r="E301" s="430"/>
      <c r="F301" s="1154"/>
      <c r="G301" s="1533"/>
      <c r="H301" s="430"/>
      <c r="I301" s="430"/>
      <c r="J301" s="430"/>
      <c r="K301" s="430"/>
      <c r="L301" s="1374"/>
    </row>
    <row r="302" spans="1:12" s="25" customFormat="1" ht="18.75" customHeight="1" x14ac:dyDescent="0.3">
      <c r="A302" s="1533"/>
      <c r="B302" s="430"/>
      <c r="C302" s="430"/>
      <c r="D302" s="430"/>
      <c r="E302" s="430"/>
      <c r="F302" s="1154"/>
      <c r="G302" s="1533"/>
      <c r="H302" s="430"/>
      <c r="I302" s="430"/>
      <c r="J302" s="430"/>
      <c r="K302" s="430"/>
      <c r="L302" s="1374"/>
    </row>
    <row r="303" spans="1:12" s="25" customFormat="1" ht="18.75" customHeight="1" x14ac:dyDescent="0.3">
      <c r="A303" s="1533"/>
      <c r="B303" s="1628" t="s">
        <v>119</v>
      </c>
      <c r="C303" s="1628"/>
      <c r="D303" s="1628"/>
      <c r="E303" s="432"/>
      <c r="F303" s="1151"/>
      <c r="G303" s="1533"/>
      <c r="H303" s="1628" t="s">
        <v>119</v>
      </c>
      <c r="I303" s="1628"/>
      <c r="J303" s="1628"/>
      <c r="K303" s="432"/>
      <c r="L303" s="1374"/>
    </row>
    <row r="304" spans="1:12" s="25" customFormat="1" ht="18.75" customHeight="1" x14ac:dyDescent="0.3">
      <c r="A304" s="1533"/>
      <c r="B304" s="1629">
        <v>45698</v>
      </c>
      <c r="C304" s="1629"/>
      <c r="D304" s="1629"/>
      <c r="E304" s="433"/>
      <c r="F304" s="1151"/>
      <c r="G304" s="1533"/>
      <c r="H304" s="1629">
        <f>B304</f>
        <v>45698</v>
      </c>
      <c r="I304" s="1629"/>
      <c r="J304" s="1629"/>
      <c r="K304" s="433"/>
      <c r="L304" s="1374"/>
    </row>
    <row r="305" spans="1:13" s="25" customFormat="1" ht="18.75" customHeight="1" x14ac:dyDescent="0.3">
      <c r="A305" s="1533"/>
      <c r="B305" s="430"/>
      <c r="C305" s="430"/>
      <c r="D305" s="430"/>
      <c r="E305" s="433"/>
      <c r="F305" s="1151"/>
      <c r="G305" s="1533"/>
      <c r="H305" s="430"/>
      <c r="I305" s="430"/>
      <c r="J305" s="430"/>
      <c r="K305" s="433"/>
      <c r="L305" s="1374"/>
    </row>
    <row r="306" spans="1:13" s="25" customFormat="1" ht="18.75" customHeight="1" x14ac:dyDescent="0.3">
      <c r="A306" s="1533"/>
      <c r="B306" s="1525"/>
      <c r="C306" s="430"/>
      <c r="D306" s="430"/>
      <c r="E306" s="433"/>
      <c r="F306" s="1151"/>
      <c r="G306" s="1533"/>
      <c r="H306" s="1525"/>
      <c r="I306" s="430"/>
      <c r="J306" s="430"/>
      <c r="K306" s="433"/>
      <c r="L306" s="1374"/>
    </row>
    <row r="307" spans="1:13" s="25" customFormat="1" ht="18.75" customHeight="1" x14ac:dyDescent="0.3">
      <c r="A307" s="434" t="s">
        <v>120</v>
      </c>
      <c r="B307" s="435" t="s">
        <v>121</v>
      </c>
      <c r="C307" s="1630" t="s">
        <v>122</v>
      </c>
      <c r="D307" s="1630"/>
      <c r="E307" s="1630"/>
      <c r="F307" s="1151"/>
      <c r="G307" s="434" t="s">
        <v>120</v>
      </c>
      <c r="H307" s="435" t="s">
        <v>121</v>
      </c>
      <c r="I307" s="1630" t="s">
        <v>123</v>
      </c>
      <c r="J307" s="1630"/>
      <c r="K307" s="1630"/>
      <c r="L307" s="1374"/>
    </row>
    <row r="308" spans="1:13" s="25" customFormat="1" ht="18.75" customHeight="1" x14ac:dyDescent="0.3">
      <c r="A308" s="434" t="s">
        <v>124</v>
      </c>
      <c r="B308" s="434" t="s">
        <v>265</v>
      </c>
      <c r="C308" s="435" t="s">
        <v>125</v>
      </c>
      <c r="D308" s="1526" t="s">
        <v>126</v>
      </c>
      <c r="E308" s="1526" t="s">
        <v>127</v>
      </c>
      <c r="F308" s="1151"/>
      <c r="G308" s="434" t="s">
        <v>124</v>
      </c>
      <c r="H308" s="434" t="s">
        <v>265</v>
      </c>
      <c r="I308" s="435" t="s">
        <v>125</v>
      </c>
      <c r="J308" s="1526" t="s">
        <v>126</v>
      </c>
      <c r="K308" s="1526" t="s">
        <v>127</v>
      </c>
      <c r="L308" s="1374"/>
    </row>
    <row r="309" spans="1:13" s="50" customFormat="1" ht="18.75" customHeight="1" x14ac:dyDescent="0.3">
      <c r="A309" s="1526">
        <v>1</v>
      </c>
      <c r="B309" s="437" t="s">
        <v>48</v>
      </c>
      <c r="C309" s="438" t="s">
        <v>46</v>
      </c>
      <c r="D309" s="439">
        <v>45</v>
      </c>
      <c r="E309" s="439">
        <v>203.7</v>
      </c>
      <c r="F309" s="1151"/>
      <c r="G309" s="1526">
        <v>1</v>
      </c>
      <c r="H309" s="437" t="s">
        <v>48</v>
      </c>
      <c r="I309" s="438" t="s">
        <v>46</v>
      </c>
      <c r="J309" s="439">
        <v>45</v>
      </c>
      <c r="K309" s="439">
        <v>203.7</v>
      </c>
      <c r="L309" s="1379"/>
    </row>
    <row r="310" spans="1:13" s="50" customFormat="1" x14ac:dyDescent="0.3">
      <c r="A310" s="436">
        <v>2</v>
      </c>
      <c r="B310" s="437" t="s">
        <v>64</v>
      </c>
      <c r="C310" s="438" t="s">
        <v>65</v>
      </c>
      <c r="D310" s="439">
        <v>15</v>
      </c>
      <c r="E310" s="439">
        <v>75</v>
      </c>
      <c r="F310" s="1151">
        <v>28</v>
      </c>
      <c r="G310" s="436">
        <v>2</v>
      </c>
      <c r="H310" s="437" t="s">
        <v>64</v>
      </c>
      <c r="I310" s="438" t="s">
        <v>65</v>
      </c>
      <c r="J310" s="439">
        <v>15</v>
      </c>
      <c r="K310" s="439">
        <v>75</v>
      </c>
      <c r="L310" s="1379"/>
    </row>
    <row r="311" spans="1:13" s="25" customFormat="1" x14ac:dyDescent="0.3">
      <c r="A311" s="1526">
        <v>3</v>
      </c>
      <c r="B311" s="437" t="s">
        <v>114</v>
      </c>
      <c r="C311" s="438" t="s">
        <v>2</v>
      </c>
      <c r="D311" s="439">
        <v>6</v>
      </c>
      <c r="E311" s="439">
        <v>28</v>
      </c>
      <c r="F311" s="1151">
        <v>161</v>
      </c>
      <c r="G311" s="1526">
        <v>3</v>
      </c>
      <c r="H311" s="437" t="s">
        <v>114</v>
      </c>
      <c r="I311" s="438" t="s">
        <v>2</v>
      </c>
      <c r="J311" s="439">
        <v>6</v>
      </c>
      <c r="K311" s="439">
        <v>28</v>
      </c>
      <c r="L311" s="1374"/>
    </row>
    <row r="312" spans="1:13" s="8" customFormat="1" ht="18.75" customHeight="1" x14ac:dyDescent="0.3">
      <c r="A312" s="436">
        <v>4</v>
      </c>
      <c r="B312" s="437" t="s">
        <v>107</v>
      </c>
      <c r="C312" s="438" t="s">
        <v>193</v>
      </c>
      <c r="D312" s="439">
        <v>3.71</v>
      </c>
      <c r="E312" s="439">
        <v>93.2</v>
      </c>
      <c r="F312" s="1177"/>
      <c r="G312" s="436">
        <v>4</v>
      </c>
      <c r="H312" s="437" t="s">
        <v>107</v>
      </c>
      <c r="I312" s="438" t="s">
        <v>193</v>
      </c>
      <c r="J312" s="439">
        <v>3.71</v>
      </c>
      <c r="K312" s="439">
        <v>93.2</v>
      </c>
      <c r="L312" s="1374"/>
    </row>
    <row r="313" spans="1:13" s="25" customFormat="1" ht="19.5" customHeight="1" x14ac:dyDescent="0.3">
      <c r="A313" s="436">
        <v>5</v>
      </c>
      <c r="B313" s="437" t="s">
        <v>37</v>
      </c>
      <c r="C313" s="438" t="s">
        <v>5</v>
      </c>
      <c r="D313" s="439">
        <v>180</v>
      </c>
      <c r="E313" s="439">
        <v>161</v>
      </c>
      <c r="F313" s="1177"/>
      <c r="G313" s="436">
        <v>5</v>
      </c>
      <c r="H313" s="437" t="s">
        <v>37</v>
      </c>
      <c r="I313" s="438" t="s">
        <v>5</v>
      </c>
      <c r="J313" s="439">
        <v>180</v>
      </c>
      <c r="K313" s="439">
        <v>161</v>
      </c>
      <c r="L313" s="1379" t="s">
        <v>479</v>
      </c>
      <c r="M313" s="25">
        <v>115</v>
      </c>
    </row>
    <row r="314" spans="1:13" s="25" customFormat="1" x14ac:dyDescent="0.3">
      <c r="A314" s="436"/>
      <c r="B314" s="437"/>
      <c r="C314" s="438"/>
      <c r="D314" s="439"/>
      <c r="E314" s="439"/>
      <c r="F314" s="1154"/>
      <c r="G314" s="436"/>
      <c r="H314" s="437"/>
      <c r="I314" s="438"/>
      <c r="J314" s="439"/>
      <c r="K314" s="439"/>
      <c r="L314" s="1374"/>
    </row>
    <row r="315" spans="1:13" s="25" customFormat="1" x14ac:dyDescent="0.3">
      <c r="A315" s="436"/>
      <c r="B315" s="437"/>
      <c r="C315" s="438" t="s">
        <v>128</v>
      </c>
      <c r="D315" s="439">
        <f>SUM(D309:D313)</f>
        <v>249.70999999999998</v>
      </c>
      <c r="E315" s="439">
        <f>SUM(E309:E313)</f>
        <v>560.9</v>
      </c>
      <c r="F315" s="1534">
        <v>587.5</v>
      </c>
      <c r="G315" s="436"/>
      <c r="H315" s="437"/>
      <c r="I315" s="438" t="s">
        <v>128</v>
      </c>
      <c r="J315" s="439">
        <f>SUM(J309:J313)</f>
        <v>249.70999999999998</v>
      </c>
      <c r="K315" s="439">
        <f>SUM(K309:K313)</f>
        <v>560.9</v>
      </c>
      <c r="L315" s="1374"/>
    </row>
    <row r="316" spans="1:13" s="25" customFormat="1" ht="18.75" hidden="1" customHeight="1" x14ac:dyDescent="0.3">
      <c r="A316" s="436"/>
      <c r="B316" s="437"/>
      <c r="C316" s="438"/>
      <c r="D316" s="439">
        <f>SUM(D310:D314)</f>
        <v>204.71</v>
      </c>
      <c r="E316" s="439"/>
      <c r="F316" s="1154"/>
      <c r="G316" s="436"/>
      <c r="H316" s="437"/>
      <c r="I316" s="438"/>
      <c r="J316" s="439"/>
      <c r="K316" s="439"/>
      <c r="L316" s="1374"/>
    </row>
    <row r="317" spans="1:13" s="25" customFormat="1" ht="18.75" hidden="1" customHeight="1" x14ac:dyDescent="0.3">
      <c r="A317" s="436">
        <v>1</v>
      </c>
      <c r="B317" s="437" t="s">
        <v>1</v>
      </c>
      <c r="C317" s="438" t="s">
        <v>5</v>
      </c>
      <c r="D317" s="439">
        <f>SUM(D311:D315)</f>
        <v>439.41999999999996</v>
      </c>
      <c r="E317" s="439">
        <v>86</v>
      </c>
      <c r="F317" s="1154"/>
      <c r="G317" s="436">
        <v>1</v>
      </c>
      <c r="H317" s="437" t="s">
        <v>1</v>
      </c>
      <c r="I317" s="438" t="s">
        <v>5</v>
      </c>
      <c r="J317" s="439">
        <v>200</v>
      </c>
      <c r="K317" s="439">
        <v>86</v>
      </c>
      <c r="L317" s="1374"/>
    </row>
    <row r="318" spans="1:13" s="25" customFormat="1" ht="18.75" hidden="1" customHeight="1" x14ac:dyDescent="0.3">
      <c r="A318" s="436">
        <v>2</v>
      </c>
      <c r="B318" s="437" t="s">
        <v>238</v>
      </c>
      <c r="C318" s="438" t="s">
        <v>251</v>
      </c>
      <c r="D318" s="439">
        <f>SUM(D311:D316)</f>
        <v>644.13</v>
      </c>
      <c r="E318" s="439">
        <v>114</v>
      </c>
      <c r="F318" s="1154"/>
      <c r="G318" s="436">
        <v>2</v>
      </c>
      <c r="H318" s="437" t="s">
        <v>238</v>
      </c>
      <c r="I318" s="438" t="s">
        <v>251</v>
      </c>
      <c r="J318" s="439">
        <v>225</v>
      </c>
      <c r="K318" s="439">
        <v>114</v>
      </c>
      <c r="L318" s="1374"/>
    </row>
    <row r="319" spans="1:13" s="25" customFormat="1" ht="18.75" hidden="1" customHeight="1" x14ac:dyDescent="0.3">
      <c r="A319" s="436">
        <v>3</v>
      </c>
      <c r="B319" s="437" t="s">
        <v>93</v>
      </c>
      <c r="C319" s="438" t="s">
        <v>5</v>
      </c>
      <c r="D319" s="439">
        <f>SUM(D311:D317)</f>
        <v>1083.55</v>
      </c>
      <c r="E319" s="439">
        <v>94.25</v>
      </c>
      <c r="F319" s="1154"/>
      <c r="G319" s="436">
        <v>3</v>
      </c>
      <c r="H319" s="437" t="s">
        <v>93</v>
      </c>
      <c r="I319" s="438" t="s">
        <v>5</v>
      </c>
      <c r="J319" s="439">
        <v>135</v>
      </c>
      <c r="K319" s="439">
        <v>94.25</v>
      </c>
      <c r="L319" s="1374"/>
    </row>
    <row r="320" spans="1:13" s="25" customFormat="1" ht="18.75" hidden="1" customHeight="1" x14ac:dyDescent="0.3">
      <c r="A320" s="436">
        <v>4</v>
      </c>
      <c r="B320" s="437" t="s">
        <v>253</v>
      </c>
      <c r="C320" s="438" t="s">
        <v>218</v>
      </c>
      <c r="D320" s="439">
        <f>SUM(D312:D318)</f>
        <v>1721.6799999999998</v>
      </c>
      <c r="E320" s="439">
        <v>146.4</v>
      </c>
      <c r="F320" s="1154"/>
      <c r="G320" s="436">
        <v>4</v>
      </c>
      <c r="H320" s="437" t="s">
        <v>253</v>
      </c>
      <c r="I320" s="438" t="s">
        <v>218</v>
      </c>
      <c r="J320" s="439">
        <v>125</v>
      </c>
      <c r="K320" s="439">
        <v>146.4</v>
      </c>
      <c r="L320" s="1374"/>
    </row>
    <row r="321" spans="1:12" s="25" customFormat="1" ht="18.75" hidden="1" customHeight="1" x14ac:dyDescent="0.3">
      <c r="A321" s="436">
        <v>5</v>
      </c>
      <c r="B321" s="437" t="s">
        <v>255</v>
      </c>
      <c r="C321" s="438" t="s">
        <v>218</v>
      </c>
      <c r="D321" s="439">
        <f>SUM(D313:D319)</f>
        <v>2801.5199999999995</v>
      </c>
      <c r="E321" s="439">
        <v>105.16</v>
      </c>
      <c r="F321" s="1154"/>
      <c r="G321" s="436">
        <v>5</v>
      </c>
      <c r="H321" s="437" t="s">
        <v>255</v>
      </c>
      <c r="I321" s="438" t="s">
        <v>218</v>
      </c>
      <c r="J321" s="439">
        <v>80</v>
      </c>
      <c r="K321" s="439">
        <v>105.16</v>
      </c>
      <c r="L321" s="1374"/>
    </row>
    <row r="322" spans="1:12" s="25" customFormat="1" ht="18.75" hidden="1" customHeight="1" x14ac:dyDescent="0.3">
      <c r="A322" s="436">
        <v>6</v>
      </c>
      <c r="B322" s="437" t="s">
        <v>252</v>
      </c>
      <c r="C322" s="438" t="s">
        <v>251</v>
      </c>
      <c r="D322" s="439">
        <f t="shared" ref="D322:D327" si="4">SUM(D314:D320)</f>
        <v>4343.1999999999989</v>
      </c>
      <c r="E322" s="439">
        <v>142</v>
      </c>
      <c r="F322" s="1154"/>
      <c r="G322" s="436">
        <v>6</v>
      </c>
      <c r="H322" s="437" t="s">
        <v>252</v>
      </c>
      <c r="I322" s="438" t="s">
        <v>251</v>
      </c>
      <c r="J322" s="439">
        <v>105</v>
      </c>
      <c r="K322" s="439">
        <v>142</v>
      </c>
      <c r="L322" s="1374"/>
    </row>
    <row r="323" spans="1:12" s="25" customFormat="1" ht="18.75" hidden="1" customHeight="1" x14ac:dyDescent="0.3">
      <c r="A323" s="436">
        <v>7</v>
      </c>
      <c r="B323" s="437" t="s">
        <v>254</v>
      </c>
      <c r="C323" s="438" t="s">
        <v>218</v>
      </c>
      <c r="D323" s="439">
        <f t="shared" si="4"/>
        <v>7144.7199999999984</v>
      </c>
      <c r="E323" s="439">
        <v>144</v>
      </c>
      <c r="F323" s="1154"/>
      <c r="G323" s="436">
        <v>7</v>
      </c>
      <c r="H323" s="437" t="s">
        <v>254</v>
      </c>
      <c r="I323" s="438" t="s">
        <v>218</v>
      </c>
      <c r="J323" s="439">
        <v>120</v>
      </c>
      <c r="K323" s="439">
        <v>144</v>
      </c>
      <c r="L323" s="1374"/>
    </row>
    <row r="324" spans="1:12" s="25" customFormat="1" ht="18.75" hidden="1" customHeight="1" x14ac:dyDescent="0.3">
      <c r="A324" s="436">
        <v>8</v>
      </c>
      <c r="B324" s="437" t="s">
        <v>31</v>
      </c>
      <c r="C324" s="438" t="s">
        <v>5</v>
      </c>
      <c r="D324" s="439">
        <f t="shared" si="4"/>
        <v>11238.21</v>
      </c>
      <c r="E324" s="439">
        <v>88</v>
      </c>
      <c r="F324" s="1154"/>
      <c r="G324" s="436">
        <v>8</v>
      </c>
      <c r="H324" s="437" t="s">
        <v>31</v>
      </c>
      <c r="I324" s="438" t="s">
        <v>5</v>
      </c>
      <c r="J324" s="439">
        <v>55</v>
      </c>
      <c r="K324" s="439">
        <v>88</v>
      </c>
      <c r="L324" s="1374"/>
    </row>
    <row r="325" spans="1:12" s="50" customFormat="1" ht="18.75" hidden="1" customHeight="1" x14ac:dyDescent="0.3">
      <c r="A325" s="1526"/>
      <c r="B325" s="453"/>
      <c r="C325" s="1526"/>
      <c r="D325" s="439">
        <f t="shared" si="4"/>
        <v>18178.219999999998</v>
      </c>
      <c r="E325" s="454"/>
      <c r="F325" s="1150"/>
      <c r="G325" s="1526"/>
      <c r="H325" s="453"/>
      <c r="I325" s="1526"/>
      <c r="J325" s="454"/>
      <c r="K325" s="454"/>
      <c r="L325" s="1377"/>
    </row>
    <row r="326" spans="1:12" s="25" customFormat="1" ht="18.75" hidden="1" customHeight="1" x14ac:dyDescent="0.3">
      <c r="A326" s="436"/>
      <c r="B326" s="437"/>
      <c r="C326" s="438" t="s">
        <v>128</v>
      </c>
      <c r="D326" s="439">
        <f t="shared" si="4"/>
        <v>28977.009999999995</v>
      </c>
      <c r="E326" s="439">
        <v>919.81</v>
      </c>
      <c r="F326" s="1154"/>
      <c r="G326" s="436"/>
      <c r="H326" s="437"/>
      <c r="I326" s="438" t="s">
        <v>128</v>
      </c>
      <c r="J326" s="439">
        <v>1045</v>
      </c>
      <c r="K326" s="439">
        <v>919.81</v>
      </c>
      <c r="L326" s="1374"/>
    </row>
    <row r="327" spans="1:12" s="25" customFormat="1" ht="18.75" hidden="1" customHeight="1" x14ac:dyDescent="0.3">
      <c r="A327" s="436"/>
      <c r="B327" s="437"/>
      <c r="C327" s="438"/>
      <c r="D327" s="439">
        <f t="shared" si="4"/>
        <v>46511.099999999991</v>
      </c>
      <c r="E327" s="439"/>
      <c r="F327" s="1154"/>
      <c r="G327" s="436"/>
      <c r="H327" s="437"/>
      <c r="I327" s="438"/>
      <c r="J327" s="439"/>
      <c r="K327" s="439"/>
      <c r="L327" s="1374"/>
    </row>
    <row r="328" spans="1:12" s="25" customFormat="1" x14ac:dyDescent="0.3">
      <c r="A328" s="436"/>
      <c r="B328" s="437"/>
      <c r="C328" s="438"/>
      <c r="D328" s="439"/>
      <c r="E328" s="439"/>
      <c r="F328" s="1535">
        <f>F315-E315</f>
        <v>26.600000000000023</v>
      </c>
      <c r="G328" s="436"/>
      <c r="H328" s="437"/>
      <c r="I328" s="438"/>
      <c r="J328" s="439"/>
      <c r="K328" s="439"/>
      <c r="L328" s="1374"/>
    </row>
    <row r="329" spans="1:12" s="25" customFormat="1" x14ac:dyDescent="0.3">
      <c r="A329" s="436"/>
      <c r="B329" s="437"/>
      <c r="C329" s="438"/>
      <c r="D329" s="439"/>
      <c r="E329" s="439"/>
      <c r="F329" s="1154"/>
      <c r="G329" s="436"/>
      <c r="H329" s="437"/>
      <c r="I329" s="438"/>
      <c r="J329" s="439"/>
      <c r="K329" s="439"/>
      <c r="L329" s="1374"/>
    </row>
    <row r="330" spans="1:12" s="25" customFormat="1" x14ac:dyDescent="0.3">
      <c r="A330" s="434" t="s">
        <v>124</v>
      </c>
      <c r="B330" s="439" t="s">
        <v>259</v>
      </c>
      <c r="C330" s="438" t="s">
        <v>125</v>
      </c>
      <c r="D330" s="439" t="s">
        <v>126</v>
      </c>
      <c r="E330" s="439" t="s">
        <v>127</v>
      </c>
      <c r="F330" s="1154"/>
      <c r="G330" s="434" t="s">
        <v>124</v>
      </c>
      <c r="H330" s="439" t="s">
        <v>247</v>
      </c>
      <c r="I330" s="438" t="s">
        <v>125</v>
      </c>
      <c r="J330" s="439" t="s">
        <v>126</v>
      </c>
      <c r="K330" s="439" t="s">
        <v>127</v>
      </c>
      <c r="L330" s="1374"/>
    </row>
    <row r="331" spans="1:12" s="25" customFormat="1" ht="19.5" customHeight="1" x14ac:dyDescent="0.3">
      <c r="A331" s="436">
        <v>1</v>
      </c>
      <c r="B331" s="437" t="s">
        <v>10</v>
      </c>
      <c r="C331" s="438" t="s">
        <v>508</v>
      </c>
      <c r="D331" s="439">
        <v>80</v>
      </c>
      <c r="E331" s="439">
        <v>157.5</v>
      </c>
      <c r="F331" s="1151">
        <v>122</v>
      </c>
      <c r="G331" s="436">
        <v>1</v>
      </c>
      <c r="H331" s="437" t="s">
        <v>10</v>
      </c>
      <c r="I331" s="438" t="s">
        <v>9</v>
      </c>
      <c r="J331" s="439">
        <v>90</v>
      </c>
      <c r="K331" s="439">
        <v>170.1</v>
      </c>
      <c r="L331" s="788"/>
    </row>
    <row r="332" spans="1:12" s="25" customFormat="1" ht="19.5" customHeight="1" x14ac:dyDescent="0.3">
      <c r="A332" s="436">
        <v>2</v>
      </c>
      <c r="B332" s="437" t="s">
        <v>105</v>
      </c>
      <c r="C332" s="438" t="s">
        <v>104</v>
      </c>
      <c r="D332" s="439">
        <v>54</v>
      </c>
      <c r="E332" s="439">
        <v>166.1</v>
      </c>
      <c r="F332" s="1536"/>
      <c r="G332" s="436">
        <v>2</v>
      </c>
      <c r="H332" s="437" t="s">
        <v>105</v>
      </c>
      <c r="I332" s="438" t="s">
        <v>104</v>
      </c>
      <c r="J332" s="439">
        <v>54</v>
      </c>
      <c r="K332" s="439">
        <v>166.1</v>
      </c>
      <c r="L332" s="1374"/>
    </row>
    <row r="333" spans="1:12" s="50" customFormat="1" x14ac:dyDescent="0.3">
      <c r="A333" s="436">
        <v>3</v>
      </c>
      <c r="B333" s="437" t="s">
        <v>260</v>
      </c>
      <c r="C333" s="438" t="s">
        <v>17</v>
      </c>
      <c r="D333" s="439">
        <v>20</v>
      </c>
      <c r="E333" s="439">
        <v>182.25</v>
      </c>
      <c r="F333" s="1177"/>
      <c r="G333" s="436">
        <v>3</v>
      </c>
      <c r="H333" s="437" t="s">
        <v>260</v>
      </c>
      <c r="I333" s="438" t="s">
        <v>44</v>
      </c>
      <c r="J333" s="439">
        <v>25</v>
      </c>
      <c r="K333" s="439">
        <v>218.7</v>
      </c>
      <c r="L333" s="1377"/>
    </row>
    <row r="334" spans="1:12" s="25" customFormat="1" ht="19.5" customHeight="1" x14ac:dyDescent="0.3">
      <c r="A334" s="436">
        <v>4</v>
      </c>
      <c r="B334" s="437" t="s">
        <v>346</v>
      </c>
      <c r="C334" s="438" t="s">
        <v>14</v>
      </c>
      <c r="D334" s="439">
        <v>36</v>
      </c>
      <c r="E334" s="439">
        <v>6</v>
      </c>
      <c r="F334" s="1545"/>
      <c r="G334" s="436">
        <v>4</v>
      </c>
      <c r="H334" s="437" t="s">
        <v>346</v>
      </c>
      <c r="I334" s="438" t="s">
        <v>14</v>
      </c>
      <c r="J334" s="439">
        <v>36</v>
      </c>
      <c r="K334" s="439">
        <v>6</v>
      </c>
      <c r="L334" s="788"/>
    </row>
    <row r="335" spans="1:12" s="25" customFormat="1" ht="19.5" customHeight="1" x14ac:dyDescent="0.3">
      <c r="A335" s="436">
        <v>5</v>
      </c>
      <c r="B335" s="437" t="s">
        <v>144</v>
      </c>
      <c r="C335" s="438" t="s">
        <v>2</v>
      </c>
      <c r="D335" s="439">
        <v>18</v>
      </c>
      <c r="E335" s="439">
        <v>88</v>
      </c>
      <c r="F335" s="1154"/>
      <c r="G335" s="436">
        <v>5</v>
      </c>
      <c r="H335" s="437" t="s">
        <v>144</v>
      </c>
      <c r="I335" s="438" t="s">
        <v>2</v>
      </c>
      <c r="J335" s="439">
        <v>18</v>
      </c>
      <c r="K335" s="439">
        <v>88</v>
      </c>
      <c r="L335" s="1374"/>
    </row>
    <row r="336" spans="1:12" s="50" customFormat="1" x14ac:dyDescent="0.3">
      <c r="A336" s="436">
        <v>6</v>
      </c>
      <c r="B336" s="437" t="s">
        <v>107</v>
      </c>
      <c r="C336" s="438" t="s">
        <v>193</v>
      </c>
      <c r="D336" s="439">
        <v>3.71</v>
      </c>
      <c r="E336" s="439">
        <v>93.2</v>
      </c>
      <c r="F336" s="1177"/>
      <c r="G336" s="436">
        <v>6</v>
      </c>
      <c r="H336" s="437" t="s">
        <v>107</v>
      </c>
      <c r="I336" s="438" t="s">
        <v>193</v>
      </c>
      <c r="J336" s="439">
        <v>3.71</v>
      </c>
      <c r="K336" s="439">
        <v>93.2</v>
      </c>
      <c r="L336" s="1379"/>
    </row>
    <row r="337" spans="1:12" s="25" customFormat="1" ht="19.5" customHeight="1" x14ac:dyDescent="0.3">
      <c r="A337" s="436">
        <v>7</v>
      </c>
      <c r="B337" s="437" t="s">
        <v>108</v>
      </c>
      <c r="C337" s="438" t="s">
        <v>65</v>
      </c>
      <c r="D337" s="439">
        <v>1.2</v>
      </c>
      <c r="E337" s="439">
        <v>21.5</v>
      </c>
      <c r="F337" s="1154"/>
      <c r="G337" s="436">
        <v>7</v>
      </c>
      <c r="H337" s="437" t="s">
        <v>108</v>
      </c>
      <c r="I337" s="438" t="s">
        <v>65</v>
      </c>
      <c r="J337" s="439">
        <v>1.2</v>
      </c>
      <c r="K337" s="439">
        <v>21.5</v>
      </c>
      <c r="L337" s="1374"/>
    </row>
    <row r="338" spans="1:12" s="25" customFormat="1" x14ac:dyDescent="0.3">
      <c r="A338" s="1526"/>
      <c r="B338" s="437"/>
      <c r="C338" s="438"/>
      <c r="D338" s="439"/>
      <c r="E338" s="439"/>
      <c r="F338" s="1154"/>
      <c r="G338" s="1526"/>
      <c r="H338" s="437"/>
      <c r="I338" s="438"/>
      <c r="J338" s="439"/>
      <c r="K338" s="439"/>
      <c r="L338" s="1374"/>
    </row>
    <row r="339" spans="1:12" s="50" customFormat="1" x14ac:dyDescent="0.3">
      <c r="A339" s="436"/>
      <c r="B339" s="437"/>
      <c r="C339" s="438"/>
      <c r="D339" s="439"/>
      <c r="E339" s="439"/>
      <c r="F339" s="1150"/>
      <c r="G339" s="436"/>
      <c r="H339" s="437"/>
      <c r="I339" s="438"/>
      <c r="J339" s="439"/>
      <c r="K339" s="439"/>
      <c r="L339" s="1377"/>
    </row>
    <row r="340" spans="1:12" s="25" customFormat="1" x14ac:dyDescent="0.3">
      <c r="A340" s="1526"/>
      <c r="B340" s="437"/>
      <c r="C340" s="438" t="s">
        <v>128</v>
      </c>
      <c r="D340" s="439">
        <f>SUM(D331:D339)</f>
        <v>212.91</v>
      </c>
      <c r="E340" s="439">
        <f>SUM(E331:E339)</f>
        <v>714.55000000000007</v>
      </c>
      <c r="F340" s="1534">
        <v>822.5</v>
      </c>
      <c r="G340" s="1526"/>
      <c r="H340" s="437"/>
      <c r="I340" s="438" t="s">
        <v>128</v>
      </c>
      <c r="J340" s="439">
        <f>SUM(J331:J339)</f>
        <v>227.91</v>
      </c>
      <c r="K340" s="439">
        <f>SUM(K331:K339)</f>
        <v>763.6</v>
      </c>
      <c r="L340" s="1374"/>
    </row>
    <row r="341" spans="1:12" s="25" customFormat="1" x14ac:dyDescent="0.3">
      <c r="A341" s="436"/>
      <c r="B341" s="437"/>
      <c r="C341" s="438"/>
      <c r="D341" s="439"/>
      <c r="E341" s="439"/>
      <c r="F341" s="1535">
        <f>F340-E340</f>
        <v>107.94999999999993</v>
      </c>
      <c r="G341" s="436"/>
      <c r="H341" s="437"/>
      <c r="I341" s="438"/>
      <c r="J341" s="439"/>
      <c r="K341" s="439"/>
      <c r="L341" s="1374"/>
    </row>
    <row r="342" spans="1:12" s="25" customFormat="1" x14ac:dyDescent="0.3">
      <c r="A342" s="436"/>
      <c r="B342" s="437"/>
      <c r="C342" s="438"/>
      <c r="D342" s="439"/>
      <c r="E342" s="439"/>
      <c r="F342" s="1154"/>
      <c r="G342" s="436"/>
      <c r="H342" s="437"/>
      <c r="I342" s="438"/>
      <c r="J342" s="439"/>
      <c r="K342" s="439"/>
      <c r="L342" s="1374"/>
    </row>
    <row r="343" spans="1:12" s="25" customFormat="1" x14ac:dyDescent="0.3">
      <c r="A343" s="1526"/>
      <c r="B343" s="437"/>
      <c r="C343" s="438" t="s">
        <v>136</v>
      </c>
      <c r="D343" s="439">
        <f>+D340+D315</f>
        <v>462.62</v>
      </c>
      <c r="E343" s="439">
        <f>+E340+E315</f>
        <v>1275.45</v>
      </c>
      <c r="F343" s="1153"/>
      <c r="G343" s="439"/>
      <c r="H343" s="439"/>
      <c r="I343" s="439" t="s">
        <v>136</v>
      </c>
      <c r="J343" s="439">
        <f>+J340+J315</f>
        <v>477.62</v>
      </c>
      <c r="K343" s="439">
        <f>+K340+K315</f>
        <v>1324.5</v>
      </c>
      <c r="L343" s="1374"/>
    </row>
    <row r="344" spans="1:12" s="25" customFormat="1" x14ac:dyDescent="0.3">
      <c r="A344" s="1537"/>
      <c r="B344" s="440"/>
      <c r="C344" s="488"/>
      <c r="D344" s="489"/>
      <c r="E344" s="489"/>
      <c r="F344" s="1153"/>
      <c r="G344" s="1538"/>
      <c r="H344" s="489"/>
      <c r="I344" s="489"/>
      <c r="J344" s="489"/>
      <c r="K344" s="489"/>
      <c r="L344" s="1374"/>
    </row>
    <row r="345" spans="1:12" s="25" customFormat="1" x14ac:dyDescent="0.3">
      <c r="A345" s="1537"/>
      <c r="B345" s="487"/>
      <c r="C345" s="487"/>
      <c r="D345" s="487"/>
      <c r="E345" s="1152"/>
      <c r="F345" s="1152"/>
      <c r="G345" s="1539"/>
      <c r="H345" s="1152"/>
      <c r="I345" s="489"/>
      <c r="J345" s="489"/>
      <c r="K345" s="489"/>
      <c r="L345" s="1374"/>
    </row>
    <row r="346" spans="1:12" s="25" customFormat="1" x14ac:dyDescent="0.3">
      <c r="A346" s="1537"/>
      <c r="B346" s="440"/>
      <c r="C346" s="488"/>
      <c r="D346" s="489"/>
      <c r="E346" s="489"/>
      <c r="F346" s="1153"/>
      <c r="G346" s="1539"/>
      <c r="H346" s="489"/>
      <c r="I346" s="489"/>
      <c r="J346" s="489"/>
      <c r="K346" s="489"/>
      <c r="L346" s="1374"/>
    </row>
    <row r="347" spans="1:12" s="25" customFormat="1" ht="18.75" customHeight="1" x14ac:dyDescent="0.3">
      <c r="A347" s="1533"/>
      <c r="B347" s="441" t="s">
        <v>130</v>
      </c>
      <c r="C347" s="428"/>
      <c r="D347" s="442" t="s">
        <v>131</v>
      </c>
      <c r="E347" s="430"/>
      <c r="F347" s="1151"/>
      <c r="G347" s="1533"/>
      <c r="H347" s="441" t="s">
        <v>130</v>
      </c>
      <c r="I347" s="428"/>
      <c r="J347" s="442" t="s">
        <v>131</v>
      </c>
      <c r="K347" s="430"/>
      <c r="L347" s="1374"/>
    </row>
    <row r="348" spans="1:12" s="25" customFormat="1" ht="51.75" customHeight="1" x14ac:dyDescent="0.3">
      <c r="A348" s="1533"/>
      <c r="B348" s="443" t="s">
        <v>132</v>
      </c>
      <c r="C348" s="428"/>
      <c r="D348" s="443" t="s">
        <v>140</v>
      </c>
      <c r="E348" s="444"/>
      <c r="F348" s="1151"/>
      <c r="G348" s="1533"/>
      <c r="H348" s="443" t="s">
        <v>139</v>
      </c>
      <c r="I348" s="428"/>
      <c r="J348" s="443" t="s">
        <v>140</v>
      </c>
      <c r="K348" s="444"/>
      <c r="L348" s="1374"/>
    </row>
    <row r="349" spans="1:12" s="25" customFormat="1" ht="23.25" customHeight="1" x14ac:dyDescent="0.3">
      <c r="A349" s="1533"/>
      <c r="B349" s="443"/>
      <c r="C349" s="428"/>
      <c r="D349" s="443"/>
      <c r="E349" s="444"/>
      <c r="F349" s="1151"/>
      <c r="G349" s="1533"/>
      <c r="H349" s="443"/>
      <c r="I349" s="428"/>
      <c r="J349" s="443"/>
      <c r="K349" s="444"/>
      <c r="L349" s="1374"/>
    </row>
    <row r="350" spans="1:12" s="25" customFormat="1" ht="23.25" customHeight="1" x14ac:dyDescent="0.3">
      <c r="A350" s="1552"/>
      <c r="B350" s="1553"/>
      <c r="C350" s="1554"/>
      <c r="D350" s="1553"/>
      <c r="E350" s="1555"/>
      <c r="F350" s="1556"/>
      <c r="G350" s="1557"/>
      <c r="H350" s="1554"/>
      <c r="I350" s="1553"/>
      <c r="J350" s="1555"/>
      <c r="K350" s="1553"/>
      <c r="L350" s="1374"/>
    </row>
    <row r="351" spans="1:12" s="21" customFormat="1" x14ac:dyDescent="0.3">
      <c r="A351" s="1533"/>
      <c r="B351" s="430"/>
      <c r="C351" s="430"/>
      <c r="D351" s="430"/>
      <c r="E351" s="430"/>
      <c r="F351" s="1154"/>
      <c r="G351" s="1533"/>
      <c r="H351" s="430"/>
      <c r="I351" s="430"/>
      <c r="J351" s="430"/>
      <c r="K351" s="430"/>
      <c r="L351" s="1373"/>
    </row>
    <row r="352" spans="1:12" s="25" customFormat="1" ht="18.75" customHeight="1" x14ac:dyDescent="0.3">
      <c r="A352" s="1533"/>
      <c r="B352" s="429" t="s">
        <v>115</v>
      </c>
      <c r="C352" s="430"/>
      <c r="D352" s="430"/>
      <c r="E352" s="430"/>
      <c r="F352" s="1154"/>
      <c r="G352" s="1533"/>
      <c r="H352" s="429" t="s">
        <v>115</v>
      </c>
      <c r="I352" s="430"/>
      <c r="J352" s="430"/>
      <c r="K352" s="430"/>
      <c r="L352" s="1374"/>
    </row>
    <row r="353" spans="1:12" s="25" customFormat="1" ht="18.75" customHeight="1" x14ac:dyDescent="0.3">
      <c r="A353" s="1533"/>
      <c r="B353" s="429" t="s">
        <v>137</v>
      </c>
      <c r="C353" s="430"/>
      <c r="D353" s="430"/>
      <c r="E353" s="430"/>
      <c r="F353" s="1151"/>
      <c r="G353" s="1533"/>
      <c r="H353" s="429" t="s">
        <v>138</v>
      </c>
      <c r="I353" s="430"/>
      <c r="J353" s="430"/>
      <c r="K353" s="430"/>
      <c r="L353" s="1374"/>
    </row>
    <row r="354" spans="1:12" s="25" customFormat="1" ht="18.75" customHeight="1" x14ac:dyDescent="0.3">
      <c r="A354" s="1533"/>
      <c r="B354" s="430"/>
      <c r="C354" s="430"/>
      <c r="D354" s="430"/>
      <c r="E354" s="430"/>
      <c r="F354" s="1151"/>
      <c r="G354" s="1533"/>
      <c r="H354" s="430"/>
      <c r="I354" s="430"/>
      <c r="J354" s="430"/>
      <c r="K354" s="430"/>
      <c r="L354" s="1374"/>
    </row>
    <row r="355" spans="1:12" s="25" customFormat="1" ht="18.75" customHeight="1" x14ac:dyDescent="0.3">
      <c r="A355" s="1533"/>
      <c r="B355" s="430"/>
      <c r="C355" s="430"/>
      <c r="D355" s="428"/>
      <c r="E355" s="1176" t="s">
        <v>116</v>
      </c>
      <c r="F355" s="1151"/>
      <c r="G355" s="1533"/>
      <c r="H355" s="430"/>
      <c r="I355" s="430"/>
      <c r="J355" s="428"/>
      <c r="K355" s="1176" t="s">
        <v>116</v>
      </c>
      <c r="L355" s="1374"/>
    </row>
    <row r="356" spans="1:12" s="25" customFormat="1" ht="18.75" customHeight="1" x14ac:dyDescent="0.3">
      <c r="A356" s="1533"/>
      <c r="B356" s="430"/>
      <c r="C356" s="430"/>
      <c r="D356" s="428"/>
      <c r="E356" s="1176" t="s">
        <v>134</v>
      </c>
      <c r="F356" s="1151"/>
      <c r="G356" s="1533"/>
      <c r="H356" s="430"/>
      <c r="I356" s="430"/>
      <c r="J356" s="428"/>
      <c r="K356" s="1176" t="s">
        <v>134</v>
      </c>
      <c r="L356" s="1374"/>
    </row>
    <row r="357" spans="1:12" s="25" customFormat="1" ht="18.75" customHeight="1" x14ac:dyDescent="0.3">
      <c r="A357" s="1533"/>
      <c r="B357" s="430"/>
      <c r="C357" s="430"/>
      <c r="D357" s="428"/>
      <c r="E357" s="1176" t="s">
        <v>117</v>
      </c>
      <c r="F357" s="1151"/>
      <c r="G357" s="1533"/>
      <c r="H357" s="430"/>
      <c r="I357" s="430"/>
      <c r="J357" s="428"/>
      <c r="K357" s="1176" t="s">
        <v>117</v>
      </c>
      <c r="L357" s="1374"/>
    </row>
    <row r="358" spans="1:12" s="25" customFormat="1" ht="18.75" customHeight="1" x14ac:dyDescent="0.3">
      <c r="A358" s="1533"/>
      <c r="B358" s="430"/>
      <c r="C358" s="430"/>
      <c r="D358" s="428"/>
      <c r="E358" s="1176" t="s">
        <v>497</v>
      </c>
      <c r="F358" s="1151"/>
      <c r="G358" s="1533"/>
      <c r="H358" s="430"/>
      <c r="I358" s="430"/>
      <c r="J358" s="428"/>
      <c r="K358" s="1176" t="s">
        <v>497</v>
      </c>
      <c r="L358" s="1374"/>
    </row>
    <row r="359" spans="1:12" s="25" customFormat="1" ht="18.75" customHeight="1" x14ac:dyDescent="0.3">
      <c r="A359" s="1533"/>
      <c r="B359" s="430"/>
      <c r="C359" s="430"/>
      <c r="D359" s="430"/>
      <c r="E359" s="430"/>
      <c r="F359" s="1154"/>
      <c r="G359" s="1533"/>
      <c r="H359" s="430"/>
      <c r="I359" s="430"/>
      <c r="J359" s="430"/>
      <c r="K359" s="430"/>
      <c r="L359" s="1374"/>
    </row>
    <row r="360" spans="1:12" s="25" customFormat="1" ht="18.75" customHeight="1" x14ac:dyDescent="0.3">
      <c r="A360" s="1533"/>
      <c r="B360" s="430"/>
      <c r="C360" s="430"/>
      <c r="D360" s="430"/>
      <c r="E360" s="430"/>
      <c r="F360" s="1154"/>
      <c r="G360" s="1533"/>
      <c r="H360" s="430"/>
      <c r="I360" s="430"/>
      <c r="J360" s="430"/>
      <c r="K360" s="430"/>
      <c r="L360" s="1374"/>
    </row>
    <row r="361" spans="1:12" s="25" customFormat="1" ht="18.75" customHeight="1" x14ac:dyDescent="0.3">
      <c r="A361" s="1533"/>
      <c r="B361" s="430"/>
      <c r="C361" s="430"/>
      <c r="D361" s="430"/>
      <c r="E361" s="430"/>
      <c r="F361" s="1154"/>
      <c r="G361" s="1533"/>
      <c r="H361" s="430"/>
      <c r="I361" s="430"/>
      <c r="J361" s="430"/>
      <c r="K361" s="430"/>
      <c r="L361" s="1374"/>
    </row>
    <row r="362" spans="1:12" s="25" customFormat="1" ht="18.75" customHeight="1" x14ac:dyDescent="0.3">
      <c r="A362" s="1533"/>
      <c r="B362" s="1628" t="s">
        <v>119</v>
      </c>
      <c r="C362" s="1628"/>
      <c r="D362" s="1628"/>
      <c r="E362" s="432"/>
      <c r="F362" s="1151"/>
      <c r="G362" s="1533"/>
      <c r="H362" s="1628" t="s">
        <v>119</v>
      </c>
      <c r="I362" s="1628"/>
      <c r="J362" s="1628"/>
      <c r="K362" s="432"/>
      <c r="L362" s="1374"/>
    </row>
    <row r="363" spans="1:12" s="25" customFormat="1" ht="18.75" customHeight="1" x14ac:dyDescent="0.3">
      <c r="A363" s="1533"/>
      <c r="B363" s="1629">
        <v>45699</v>
      </c>
      <c r="C363" s="1629"/>
      <c r="D363" s="1629"/>
      <c r="E363" s="433"/>
      <c r="F363" s="1151"/>
      <c r="G363" s="1533"/>
      <c r="H363" s="1629">
        <f>B363</f>
        <v>45699</v>
      </c>
      <c r="I363" s="1629"/>
      <c r="J363" s="1629"/>
      <c r="K363" s="433"/>
      <c r="L363" s="1374"/>
    </row>
    <row r="364" spans="1:12" s="25" customFormat="1" ht="18.75" customHeight="1" x14ac:dyDescent="0.3">
      <c r="A364" s="1533"/>
      <c r="B364" s="430"/>
      <c r="C364" s="430"/>
      <c r="D364" s="430"/>
      <c r="E364" s="433"/>
      <c r="F364" s="1151"/>
      <c r="G364" s="1533"/>
      <c r="H364" s="430"/>
      <c r="I364" s="430"/>
      <c r="J364" s="430"/>
      <c r="K364" s="433"/>
      <c r="L364" s="1374"/>
    </row>
    <row r="365" spans="1:12" s="25" customFormat="1" ht="18.75" customHeight="1" x14ac:dyDescent="0.3">
      <c r="A365" s="1533"/>
      <c r="B365" s="1525"/>
      <c r="C365" s="430"/>
      <c r="D365" s="430"/>
      <c r="E365" s="433"/>
      <c r="F365" s="1151"/>
      <c r="G365" s="1533"/>
      <c r="H365" s="1525"/>
      <c r="I365" s="430"/>
      <c r="J365" s="430"/>
      <c r="K365" s="433"/>
      <c r="L365" s="1374"/>
    </row>
    <row r="366" spans="1:12" s="25" customFormat="1" ht="18.75" customHeight="1" x14ac:dyDescent="0.3">
      <c r="A366" s="434" t="s">
        <v>120</v>
      </c>
      <c r="B366" s="435" t="s">
        <v>121</v>
      </c>
      <c r="C366" s="1630" t="s">
        <v>122</v>
      </c>
      <c r="D366" s="1630"/>
      <c r="E366" s="1630"/>
      <c r="F366" s="1151"/>
      <c r="G366" s="434" t="s">
        <v>120</v>
      </c>
      <c r="H366" s="435" t="s">
        <v>121</v>
      </c>
      <c r="I366" s="1630" t="s">
        <v>123</v>
      </c>
      <c r="J366" s="1630"/>
      <c r="K366" s="1630"/>
      <c r="L366" s="1374"/>
    </row>
    <row r="367" spans="1:12" s="25" customFormat="1" ht="18.75" customHeight="1" x14ac:dyDescent="0.3">
      <c r="A367" s="434" t="s">
        <v>124</v>
      </c>
      <c r="B367" s="434" t="s">
        <v>265</v>
      </c>
      <c r="C367" s="435" t="s">
        <v>125</v>
      </c>
      <c r="D367" s="1526" t="s">
        <v>126</v>
      </c>
      <c r="E367" s="1526" t="s">
        <v>127</v>
      </c>
      <c r="F367" s="1151"/>
      <c r="G367" s="434" t="s">
        <v>124</v>
      </c>
      <c r="H367" s="434" t="s">
        <v>265</v>
      </c>
      <c r="I367" s="435" t="s">
        <v>125</v>
      </c>
      <c r="J367" s="1526" t="s">
        <v>126</v>
      </c>
      <c r="K367" s="1526" t="s">
        <v>127</v>
      </c>
      <c r="L367" s="1374"/>
    </row>
    <row r="368" spans="1:12" s="25" customFormat="1" ht="19.5" customHeight="1" x14ac:dyDescent="0.3">
      <c r="A368" s="436">
        <v>1</v>
      </c>
      <c r="B368" s="437" t="s">
        <v>470</v>
      </c>
      <c r="C368" s="438" t="s">
        <v>4</v>
      </c>
      <c r="D368" s="439">
        <v>65</v>
      </c>
      <c r="E368" s="439">
        <v>180.8</v>
      </c>
      <c r="F368" s="1151">
        <v>454.15</v>
      </c>
      <c r="G368" s="436">
        <v>1</v>
      </c>
      <c r="H368" s="437" t="s">
        <v>470</v>
      </c>
      <c r="I368" s="438" t="s">
        <v>73</v>
      </c>
      <c r="J368" s="439">
        <v>70</v>
      </c>
      <c r="K368" s="439">
        <v>226</v>
      </c>
      <c r="L368" s="788"/>
    </row>
    <row r="369" spans="1:12" s="25" customFormat="1" ht="19.5" customHeight="1" x14ac:dyDescent="0.3">
      <c r="A369" s="436">
        <v>2</v>
      </c>
      <c r="B369" s="437" t="s">
        <v>43</v>
      </c>
      <c r="C369" s="438" t="s">
        <v>17</v>
      </c>
      <c r="D369" s="439">
        <v>40</v>
      </c>
      <c r="E369" s="439">
        <v>242.70999999999998</v>
      </c>
      <c r="F369" s="1151"/>
      <c r="G369" s="436">
        <v>2</v>
      </c>
      <c r="H369" s="437" t="s">
        <v>43</v>
      </c>
      <c r="I369" s="438" t="s">
        <v>44</v>
      </c>
      <c r="J369" s="439">
        <v>50</v>
      </c>
      <c r="K369" s="439">
        <v>298.71999999999997</v>
      </c>
      <c r="L369" s="788">
        <v>45670</v>
      </c>
    </row>
    <row r="370" spans="1:12" s="25" customFormat="1" x14ac:dyDescent="0.3">
      <c r="A370" s="1526">
        <v>3</v>
      </c>
      <c r="B370" s="437" t="s">
        <v>114</v>
      </c>
      <c r="C370" s="438" t="s">
        <v>2</v>
      </c>
      <c r="D370" s="439">
        <v>6</v>
      </c>
      <c r="E370" s="439">
        <v>28</v>
      </c>
      <c r="F370" s="1151"/>
      <c r="G370" s="1526">
        <v>3</v>
      </c>
      <c r="H370" s="437" t="s">
        <v>114</v>
      </c>
      <c r="I370" s="438" t="s">
        <v>2</v>
      </c>
      <c r="J370" s="439">
        <v>6</v>
      </c>
      <c r="K370" s="439">
        <v>28</v>
      </c>
      <c r="L370" s="1374"/>
    </row>
    <row r="371" spans="1:12" s="50" customFormat="1" x14ac:dyDescent="0.3">
      <c r="A371" s="436">
        <v>4</v>
      </c>
      <c r="B371" s="437" t="s">
        <v>107</v>
      </c>
      <c r="C371" s="438" t="s">
        <v>14</v>
      </c>
      <c r="D371" s="439">
        <v>3.4</v>
      </c>
      <c r="E371" s="439">
        <v>93.2</v>
      </c>
      <c r="F371" s="1177"/>
      <c r="G371" s="436">
        <v>4</v>
      </c>
      <c r="H371" s="437" t="s">
        <v>107</v>
      </c>
      <c r="I371" s="438" t="s">
        <v>14</v>
      </c>
      <c r="J371" s="439">
        <v>3.4</v>
      </c>
      <c r="K371" s="439">
        <v>93.2</v>
      </c>
      <c r="L371" s="1379"/>
    </row>
    <row r="372" spans="1:12" s="25" customFormat="1" x14ac:dyDescent="0.3">
      <c r="A372" s="436">
        <v>5</v>
      </c>
      <c r="B372" s="437" t="s">
        <v>93</v>
      </c>
      <c r="C372" s="438" t="s">
        <v>2</v>
      </c>
      <c r="D372" s="439">
        <v>80</v>
      </c>
      <c r="E372" s="439">
        <v>92</v>
      </c>
      <c r="F372" s="1177"/>
      <c r="G372" s="436">
        <v>5</v>
      </c>
      <c r="H372" s="437" t="s">
        <v>93</v>
      </c>
      <c r="I372" s="438" t="s">
        <v>2</v>
      </c>
      <c r="J372" s="439">
        <v>80</v>
      </c>
      <c r="K372" s="439">
        <v>92</v>
      </c>
      <c r="L372" s="788"/>
    </row>
    <row r="373" spans="1:12" s="25" customFormat="1" ht="19.5" customHeight="1" x14ac:dyDescent="0.3">
      <c r="A373" s="1526"/>
      <c r="B373" s="437"/>
      <c r="C373" s="438"/>
      <c r="D373" s="439"/>
      <c r="E373" s="439"/>
      <c r="F373" s="1177"/>
      <c r="G373" s="1526"/>
      <c r="H373" s="437"/>
      <c r="I373" s="438"/>
      <c r="J373" s="439"/>
      <c r="K373" s="439"/>
      <c r="L373" s="1374"/>
    </row>
    <row r="374" spans="1:12" s="25" customFormat="1" x14ac:dyDescent="0.3">
      <c r="A374" s="436"/>
      <c r="B374" s="437"/>
      <c r="C374" s="438"/>
      <c r="D374" s="439"/>
      <c r="E374" s="439"/>
      <c r="F374" s="1154"/>
      <c r="G374" s="436"/>
      <c r="H374" s="437"/>
      <c r="I374" s="438"/>
      <c r="J374" s="439"/>
      <c r="K374" s="439"/>
      <c r="L374" s="1374"/>
    </row>
    <row r="375" spans="1:12" s="25" customFormat="1" x14ac:dyDescent="0.3">
      <c r="A375" s="436"/>
      <c r="B375" s="437"/>
      <c r="C375" s="438" t="s">
        <v>128</v>
      </c>
      <c r="D375" s="439">
        <f>SUM(D368:D373)</f>
        <v>194.4</v>
      </c>
      <c r="E375" s="439">
        <f>SUM(E368:E373)</f>
        <v>636.71</v>
      </c>
      <c r="F375" s="1534">
        <v>587.5</v>
      </c>
      <c r="G375" s="436"/>
      <c r="H375" s="437"/>
      <c r="I375" s="438" t="s">
        <v>128</v>
      </c>
      <c r="J375" s="439">
        <f>SUM(J368:J373)</f>
        <v>209.4</v>
      </c>
      <c r="K375" s="439">
        <f>SUM(K368:K373)</f>
        <v>737.92000000000007</v>
      </c>
      <c r="L375" s="1374"/>
    </row>
    <row r="376" spans="1:12" s="25" customFormat="1" ht="18.75" hidden="1" customHeight="1" x14ac:dyDescent="0.3">
      <c r="A376" s="436"/>
      <c r="B376" s="437"/>
      <c r="C376" s="438"/>
      <c r="D376" s="439">
        <f>SUM(D369:D374)</f>
        <v>129.4</v>
      </c>
      <c r="E376" s="439"/>
      <c r="F376" s="1154"/>
      <c r="G376" s="436"/>
      <c r="H376" s="437"/>
      <c r="I376" s="438"/>
      <c r="J376" s="439"/>
      <c r="K376" s="439"/>
      <c r="L376" s="1374"/>
    </row>
    <row r="377" spans="1:12" s="25" customFormat="1" ht="18.75" hidden="1" customHeight="1" x14ac:dyDescent="0.3">
      <c r="A377" s="436">
        <v>1</v>
      </c>
      <c r="B377" s="437" t="s">
        <v>1</v>
      </c>
      <c r="C377" s="438" t="s">
        <v>5</v>
      </c>
      <c r="D377" s="439">
        <f>SUM(D371:D375)</f>
        <v>277.8</v>
      </c>
      <c r="E377" s="439">
        <v>86</v>
      </c>
      <c r="F377" s="1154"/>
      <c r="G377" s="436">
        <v>1</v>
      </c>
      <c r="H377" s="437" t="s">
        <v>1</v>
      </c>
      <c r="I377" s="438" t="s">
        <v>5</v>
      </c>
      <c r="J377" s="439">
        <v>200</v>
      </c>
      <c r="K377" s="439">
        <v>86</v>
      </c>
      <c r="L377" s="1374"/>
    </row>
    <row r="378" spans="1:12" s="25" customFormat="1" ht="18.75" hidden="1" customHeight="1" x14ac:dyDescent="0.3">
      <c r="A378" s="436">
        <v>2</v>
      </c>
      <c r="B378" s="437" t="s">
        <v>238</v>
      </c>
      <c r="C378" s="438" t="s">
        <v>251</v>
      </c>
      <c r="D378" s="439">
        <f>SUM(D371:D376)</f>
        <v>407.20000000000005</v>
      </c>
      <c r="E378" s="439">
        <v>114</v>
      </c>
      <c r="F378" s="1154"/>
      <c r="G378" s="436">
        <v>2</v>
      </c>
      <c r="H378" s="437" t="s">
        <v>238</v>
      </c>
      <c r="I378" s="438" t="s">
        <v>251</v>
      </c>
      <c r="J378" s="439">
        <v>225</v>
      </c>
      <c r="K378" s="439">
        <v>114</v>
      </c>
      <c r="L378" s="1374"/>
    </row>
    <row r="379" spans="1:12" s="25" customFormat="1" ht="18.75" hidden="1" customHeight="1" x14ac:dyDescent="0.3">
      <c r="A379" s="436">
        <v>3</v>
      </c>
      <c r="B379" s="437" t="s">
        <v>93</v>
      </c>
      <c r="C379" s="438" t="s">
        <v>5</v>
      </c>
      <c r="D379" s="439">
        <f>SUM(D372:D377)</f>
        <v>681.59999999999991</v>
      </c>
      <c r="E379" s="439">
        <v>94.25</v>
      </c>
      <c r="F379" s="1154"/>
      <c r="G379" s="436">
        <v>3</v>
      </c>
      <c r="H379" s="437" t="s">
        <v>93</v>
      </c>
      <c r="I379" s="438" t="s">
        <v>5</v>
      </c>
      <c r="J379" s="439">
        <v>135</v>
      </c>
      <c r="K379" s="439">
        <v>94.25</v>
      </c>
      <c r="L379" s="1374"/>
    </row>
    <row r="380" spans="1:12" s="25" customFormat="1" ht="18.75" hidden="1" customHeight="1" x14ac:dyDescent="0.3">
      <c r="A380" s="436">
        <v>4</v>
      </c>
      <c r="B380" s="437" t="s">
        <v>253</v>
      </c>
      <c r="C380" s="438" t="s">
        <v>218</v>
      </c>
      <c r="D380" s="439">
        <f t="shared" ref="D380:D387" si="5">SUM(D372:D378)</f>
        <v>1088.8</v>
      </c>
      <c r="E380" s="439">
        <v>146.4</v>
      </c>
      <c r="F380" s="1154"/>
      <c r="G380" s="436">
        <v>4</v>
      </c>
      <c r="H380" s="437" t="s">
        <v>253</v>
      </c>
      <c r="I380" s="438" t="s">
        <v>218</v>
      </c>
      <c r="J380" s="439">
        <v>125</v>
      </c>
      <c r="K380" s="439">
        <v>146.4</v>
      </c>
      <c r="L380" s="1374"/>
    </row>
    <row r="381" spans="1:12" s="25" customFormat="1" ht="18.75" hidden="1" customHeight="1" x14ac:dyDescent="0.3">
      <c r="A381" s="436">
        <v>5</v>
      </c>
      <c r="B381" s="437" t="s">
        <v>255</v>
      </c>
      <c r="C381" s="438" t="s">
        <v>218</v>
      </c>
      <c r="D381" s="439">
        <f t="shared" si="5"/>
        <v>1690.4</v>
      </c>
      <c r="E381" s="439">
        <v>105.16</v>
      </c>
      <c r="F381" s="1154"/>
      <c r="G381" s="436">
        <v>5</v>
      </c>
      <c r="H381" s="437" t="s">
        <v>255</v>
      </c>
      <c r="I381" s="438" t="s">
        <v>218</v>
      </c>
      <c r="J381" s="439">
        <v>80</v>
      </c>
      <c r="K381" s="439">
        <v>105.16</v>
      </c>
      <c r="L381" s="1374"/>
    </row>
    <row r="382" spans="1:12" s="25" customFormat="1" ht="18.75" hidden="1" customHeight="1" x14ac:dyDescent="0.3">
      <c r="A382" s="436">
        <v>6</v>
      </c>
      <c r="B382" s="437" t="s">
        <v>252</v>
      </c>
      <c r="C382" s="438" t="s">
        <v>251</v>
      </c>
      <c r="D382" s="439">
        <f t="shared" si="5"/>
        <v>2779.2</v>
      </c>
      <c r="E382" s="439">
        <v>142</v>
      </c>
      <c r="F382" s="1154"/>
      <c r="G382" s="436">
        <v>6</v>
      </c>
      <c r="H382" s="437" t="s">
        <v>252</v>
      </c>
      <c r="I382" s="438" t="s">
        <v>251</v>
      </c>
      <c r="J382" s="439">
        <v>105</v>
      </c>
      <c r="K382" s="439">
        <v>142</v>
      </c>
      <c r="L382" s="1374"/>
    </row>
    <row r="383" spans="1:12" s="25" customFormat="1" ht="18.75" hidden="1" customHeight="1" x14ac:dyDescent="0.3">
      <c r="A383" s="436">
        <v>7</v>
      </c>
      <c r="B383" s="437" t="s">
        <v>254</v>
      </c>
      <c r="C383" s="438" t="s">
        <v>218</v>
      </c>
      <c r="D383" s="439">
        <f t="shared" si="5"/>
        <v>4469.6000000000004</v>
      </c>
      <c r="E383" s="439">
        <v>144</v>
      </c>
      <c r="F383" s="1154"/>
      <c r="G383" s="436">
        <v>7</v>
      </c>
      <c r="H383" s="437" t="s">
        <v>254</v>
      </c>
      <c r="I383" s="438" t="s">
        <v>218</v>
      </c>
      <c r="J383" s="439">
        <v>120</v>
      </c>
      <c r="K383" s="439">
        <v>144</v>
      </c>
      <c r="L383" s="1374"/>
    </row>
    <row r="384" spans="1:12" s="25" customFormat="1" ht="18.75" hidden="1" customHeight="1" x14ac:dyDescent="0.3">
      <c r="A384" s="436">
        <v>8</v>
      </c>
      <c r="B384" s="437" t="s">
        <v>31</v>
      </c>
      <c r="C384" s="438" t="s">
        <v>5</v>
      </c>
      <c r="D384" s="439">
        <f t="shared" si="5"/>
        <v>7054.4000000000005</v>
      </c>
      <c r="E384" s="439">
        <v>88</v>
      </c>
      <c r="F384" s="1154"/>
      <c r="G384" s="436">
        <v>8</v>
      </c>
      <c r="H384" s="437" t="s">
        <v>31</v>
      </c>
      <c r="I384" s="438" t="s">
        <v>5</v>
      </c>
      <c r="J384" s="439">
        <v>55</v>
      </c>
      <c r="K384" s="439">
        <v>88</v>
      </c>
      <c r="L384" s="1374"/>
    </row>
    <row r="385" spans="1:12" s="50" customFormat="1" ht="18.75" hidden="1" customHeight="1" x14ac:dyDescent="0.3">
      <c r="A385" s="1526"/>
      <c r="B385" s="453"/>
      <c r="C385" s="1526"/>
      <c r="D385" s="439">
        <f t="shared" si="5"/>
        <v>11394.599999999999</v>
      </c>
      <c r="E385" s="454"/>
      <c r="F385" s="1150"/>
      <c r="G385" s="1526"/>
      <c r="H385" s="453"/>
      <c r="I385" s="1526"/>
      <c r="J385" s="454"/>
      <c r="K385" s="454"/>
      <c r="L385" s="1377"/>
    </row>
    <row r="386" spans="1:12" s="25" customFormat="1" ht="18.75" hidden="1" customHeight="1" x14ac:dyDescent="0.3">
      <c r="A386" s="436"/>
      <c r="B386" s="437"/>
      <c r="C386" s="438" t="s">
        <v>128</v>
      </c>
      <c r="D386" s="439">
        <f t="shared" si="5"/>
        <v>18171.2</v>
      </c>
      <c r="E386" s="439">
        <v>919.81</v>
      </c>
      <c r="F386" s="1154"/>
      <c r="G386" s="436"/>
      <c r="H386" s="437"/>
      <c r="I386" s="438" t="s">
        <v>128</v>
      </c>
      <c r="J386" s="439">
        <v>1045</v>
      </c>
      <c r="K386" s="439">
        <v>919.81</v>
      </c>
      <c r="L386" s="1374"/>
    </row>
    <row r="387" spans="1:12" s="25" customFormat="1" ht="18.75" hidden="1" customHeight="1" x14ac:dyDescent="0.3">
      <c r="A387" s="436"/>
      <c r="B387" s="437"/>
      <c r="C387" s="438"/>
      <c r="D387" s="439">
        <f t="shared" si="5"/>
        <v>29158.6</v>
      </c>
      <c r="E387" s="439"/>
      <c r="F387" s="1154"/>
      <c r="G387" s="436"/>
      <c r="H387" s="437"/>
      <c r="I387" s="438"/>
      <c r="J387" s="439"/>
      <c r="K387" s="439"/>
      <c r="L387" s="1374"/>
    </row>
    <row r="388" spans="1:12" s="25" customFormat="1" x14ac:dyDescent="0.3">
      <c r="A388" s="436"/>
      <c r="B388" s="437"/>
      <c r="C388" s="438"/>
      <c r="D388" s="439"/>
      <c r="E388" s="439"/>
      <c r="F388" s="1535">
        <f>F375-E375</f>
        <v>-49.210000000000036</v>
      </c>
      <c r="G388" s="436"/>
      <c r="H388" s="437"/>
      <c r="I388" s="438"/>
      <c r="J388" s="439"/>
      <c r="K388" s="439"/>
      <c r="L388" s="1374"/>
    </row>
    <row r="389" spans="1:12" s="25" customFormat="1" x14ac:dyDescent="0.3">
      <c r="A389" s="436"/>
      <c r="B389" s="437"/>
      <c r="C389" s="438"/>
      <c r="D389" s="439"/>
      <c r="E389" s="439"/>
      <c r="F389" s="1154"/>
      <c r="G389" s="436"/>
      <c r="H389" s="437"/>
      <c r="I389" s="438"/>
      <c r="J389" s="439"/>
      <c r="K389" s="439"/>
      <c r="L389" s="1374"/>
    </row>
    <row r="390" spans="1:12" s="25" customFormat="1" x14ac:dyDescent="0.3">
      <c r="A390" s="434" t="s">
        <v>124</v>
      </c>
      <c r="B390" s="439" t="s">
        <v>259</v>
      </c>
      <c r="C390" s="438" t="s">
        <v>125</v>
      </c>
      <c r="D390" s="439" t="s">
        <v>126</v>
      </c>
      <c r="E390" s="439" t="s">
        <v>127</v>
      </c>
      <c r="F390" s="1154"/>
      <c r="G390" s="434" t="s">
        <v>124</v>
      </c>
      <c r="H390" s="439" t="s">
        <v>247</v>
      </c>
      <c r="I390" s="438" t="s">
        <v>125</v>
      </c>
      <c r="J390" s="439" t="s">
        <v>126</v>
      </c>
      <c r="K390" s="439" t="s">
        <v>127</v>
      </c>
      <c r="L390" s="1374"/>
    </row>
    <row r="391" spans="1:12" s="50" customFormat="1" x14ac:dyDescent="0.3">
      <c r="A391" s="436">
        <v>1</v>
      </c>
      <c r="B391" s="437" t="s">
        <v>96</v>
      </c>
      <c r="C391" s="438" t="s">
        <v>147</v>
      </c>
      <c r="D391" s="439">
        <v>80</v>
      </c>
      <c r="E391" s="439">
        <v>146</v>
      </c>
      <c r="F391" s="1151"/>
      <c r="G391" s="436">
        <v>1</v>
      </c>
      <c r="H391" s="437" t="s">
        <v>96</v>
      </c>
      <c r="I391" s="438" t="s">
        <v>501</v>
      </c>
      <c r="J391" s="439">
        <v>90</v>
      </c>
      <c r="K391" s="439">
        <v>157.68</v>
      </c>
      <c r="L391" s="786"/>
    </row>
    <row r="392" spans="1:12" s="8" customFormat="1" x14ac:dyDescent="0.3">
      <c r="A392" s="436">
        <v>2</v>
      </c>
      <c r="B392" s="437" t="s">
        <v>57</v>
      </c>
      <c r="C392" s="438" t="s">
        <v>183</v>
      </c>
      <c r="D392" s="439">
        <v>50</v>
      </c>
      <c r="E392" s="439">
        <v>265.99</v>
      </c>
      <c r="F392" s="1151"/>
      <c r="G392" s="436">
        <v>2</v>
      </c>
      <c r="H392" s="437" t="s">
        <v>57</v>
      </c>
      <c r="I392" s="438" t="s">
        <v>183</v>
      </c>
      <c r="J392" s="439">
        <v>50</v>
      </c>
      <c r="K392" s="439">
        <v>265.99</v>
      </c>
      <c r="L392" s="786"/>
    </row>
    <row r="393" spans="1:12" s="25" customFormat="1" x14ac:dyDescent="0.3">
      <c r="A393" s="436">
        <v>3</v>
      </c>
      <c r="B393" s="437" t="s">
        <v>278</v>
      </c>
      <c r="C393" s="438" t="s">
        <v>17</v>
      </c>
      <c r="D393" s="439">
        <v>20</v>
      </c>
      <c r="E393" s="439">
        <v>184.5</v>
      </c>
      <c r="F393" s="1151"/>
      <c r="G393" s="436">
        <v>3</v>
      </c>
      <c r="H393" s="437" t="s">
        <v>278</v>
      </c>
      <c r="I393" s="438" t="s">
        <v>44</v>
      </c>
      <c r="J393" s="439">
        <v>25</v>
      </c>
      <c r="K393" s="439">
        <v>221.4</v>
      </c>
      <c r="L393" s="788"/>
    </row>
    <row r="394" spans="1:12" s="25" customFormat="1" ht="19.5" customHeight="1" x14ac:dyDescent="0.3">
      <c r="A394" s="436">
        <v>4</v>
      </c>
      <c r="B394" s="437" t="s">
        <v>346</v>
      </c>
      <c r="C394" s="438" t="s">
        <v>14</v>
      </c>
      <c r="D394" s="439">
        <v>32</v>
      </c>
      <c r="E394" s="439">
        <v>6</v>
      </c>
      <c r="F394" s="1545"/>
      <c r="G394" s="436">
        <v>4</v>
      </c>
      <c r="H394" s="437" t="s">
        <v>346</v>
      </c>
      <c r="I394" s="438" t="s">
        <v>14</v>
      </c>
      <c r="J394" s="439">
        <v>32</v>
      </c>
      <c r="K394" s="439">
        <v>6</v>
      </c>
      <c r="L394" s="788"/>
    </row>
    <row r="395" spans="1:12" s="25" customFormat="1" ht="19.5" customHeight="1" x14ac:dyDescent="0.3">
      <c r="A395" s="436">
        <v>5</v>
      </c>
      <c r="B395" s="437" t="s">
        <v>113</v>
      </c>
      <c r="C395" s="438" t="s">
        <v>2</v>
      </c>
      <c r="D395" s="439">
        <v>15</v>
      </c>
      <c r="E395" s="439">
        <v>94.2</v>
      </c>
      <c r="F395" s="1154"/>
      <c r="G395" s="436">
        <v>5</v>
      </c>
      <c r="H395" s="437" t="s">
        <v>113</v>
      </c>
      <c r="I395" s="438" t="s">
        <v>2</v>
      </c>
      <c r="J395" s="439">
        <v>15</v>
      </c>
      <c r="K395" s="439">
        <v>94.2</v>
      </c>
      <c r="L395" s="1374"/>
    </row>
    <row r="396" spans="1:12" s="50" customFormat="1" x14ac:dyDescent="0.3">
      <c r="A396" s="436">
        <v>6</v>
      </c>
      <c r="B396" s="437" t="s">
        <v>107</v>
      </c>
      <c r="C396" s="438" t="s">
        <v>14</v>
      </c>
      <c r="D396" s="439">
        <v>3.4</v>
      </c>
      <c r="E396" s="439">
        <v>93.2</v>
      </c>
      <c r="F396" s="1177"/>
      <c r="G396" s="436">
        <v>6</v>
      </c>
      <c r="H396" s="437" t="s">
        <v>107</v>
      </c>
      <c r="I396" s="438" t="s">
        <v>14</v>
      </c>
      <c r="J396" s="439">
        <v>3.4</v>
      </c>
      <c r="K396" s="439">
        <v>93.2</v>
      </c>
      <c r="L396" s="1379"/>
    </row>
    <row r="397" spans="1:12" s="25" customFormat="1" ht="19.5" customHeight="1" x14ac:dyDescent="0.3">
      <c r="A397" s="436">
        <v>7</v>
      </c>
      <c r="B397" s="437" t="s">
        <v>108</v>
      </c>
      <c r="C397" s="438" t="s">
        <v>65</v>
      </c>
      <c r="D397" s="439">
        <v>1.2</v>
      </c>
      <c r="E397" s="439">
        <v>21.5</v>
      </c>
      <c r="F397" s="1154"/>
      <c r="G397" s="436">
        <v>7</v>
      </c>
      <c r="H397" s="437" t="s">
        <v>108</v>
      </c>
      <c r="I397" s="438" t="s">
        <v>65</v>
      </c>
      <c r="J397" s="439">
        <v>1.2</v>
      </c>
      <c r="K397" s="439">
        <v>21.5</v>
      </c>
      <c r="L397" s="1374"/>
    </row>
    <row r="398" spans="1:12" s="25" customFormat="1" x14ac:dyDescent="0.3">
      <c r="A398" s="1526"/>
      <c r="B398" s="437"/>
      <c r="C398" s="438"/>
      <c r="D398" s="439"/>
      <c r="E398" s="439"/>
      <c r="F398" s="1154"/>
      <c r="G398" s="1526"/>
      <c r="H398" s="437"/>
      <c r="I398" s="438"/>
      <c r="J398" s="439"/>
      <c r="K398" s="439"/>
      <c r="L398" s="1374"/>
    </row>
    <row r="399" spans="1:12" s="50" customFormat="1" x14ac:dyDescent="0.3">
      <c r="A399" s="436"/>
      <c r="B399" s="437"/>
      <c r="C399" s="438"/>
      <c r="D399" s="439"/>
      <c r="E399" s="439"/>
      <c r="F399" s="1150"/>
      <c r="G399" s="436"/>
      <c r="H399" s="437"/>
      <c r="I399" s="438"/>
      <c r="J399" s="439"/>
      <c r="K399" s="439"/>
      <c r="L399" s="1377"/>
    </row>
    <row r="400" spans="1:12" s="25" customFormat="1" x14ac:dyDescent="0.3">
      <c r="A400" s="1526"/>
      <c r="B400" s="437"/>
      <c r="C400" s="438" t="s">
        <v>128</v>
      </c>
      <c r="D400" s="439">
        <f>SUM(D391:D399)</f>
        <v>201.6</v>
      </c>
      <c r="E400" s="439">
        <f>SUM(E391:E399)</f>
        <v>811.3900000000001</v>
      </c>
      <c r="F400" s="1534">
        <v>822.5</v>
      </c>
      <c r="G400" s="1526"/>
      <c r="H400" s="437"/>
      <c r="I400" s="438" t="s">
        <v>128</v>
      </c>
      <c r="J400" s="439">
        <f>SUM(J391:J399)</f>
        <v>216.6</v>
      </c>
      <c r="K400" s="439">
        <f>SUM(K391:K399)</f>
        <v>859.97000000000014</v>
      </c>
      <c r="L400" s="1374"/>
    </row>
    <row r="401" spans="1:12" s="25" customFormat="1" x14ac:dyDescent="0.3">
      <c r="A401" s="436"/>
      <c r="B401" s="437"/>
      <c r="C401" s="438"/>
      <c r="D401" s="439"/>
      <c r="E401" s="439"/>
      <c r="F401" s="1535">
        <f>F400-E400</f>
        <v>11.1099999999999</v>
      </c>
      <c r="G401" s="436"/>
      <c r="H401" s="437"/>
      <c r="I401" s="438"/>
      <c r="J401" s="439"/>
      <c r="K401" s="439"/>
      <c r="L401" s="1374"/>
    </row>
    <row r="402" spans="1:12" s="25" customFormat="1" x14ac:dyDescent="0.3">
      <c r="A402" s="436"/>
      <c r="B402" s="437"/>
      <c r="C402" s="438"/>
      <c r="D402" s="439"/>
      <c r="E402" s="439"/>
      <c r="F402" s="1154"/>
      <c r="G402" s="436"/>
      <c r="H402" s="437"/>
      <c r="I402" s="438"/>
      <c r="J402" s="439"/>
      <c r="K402" s="439"/>
      <c r="L402" s="1374"/>
    </row>
    <row r="403" spans="1:12" s="25" customFormat="1" x14ac:dyDescent="0.3">
      <c r="A403" s="1526"/>
      <c r="B403" s="437"/>
      <c r="C403" s="438" t="s">
        <v>136</v>
      </c>
      <c r="D403" s="439">
        <f>+D400+D375</f>
        <v>396</v>
      </c>
      <c r="E403" s="439">
        <f>+E400+E375</f>
        <v>1448.1000000000001</v>
      </c>
      <c r="F403" s="1153"/>
      <c r="G403" s="439"/>
      <c r="H403" s="439"/>
      <c r="I403" s="439" t="s">
        <v>136</v>
      </c>
      <c r="J403" s="439">
        <f>+J400+J375</f>
        <v>426</v>
      </c>
      <c r="K403" s="439">
        <f>+K400+K375</f>
        <v>1597.8900000000003</v>
      </c>
      <c r="L403" s="1374"/>
    </row>
    <row r="404" spans="1:12" s="257" customFormat="1" x14ac:dyDescent="0.3">
      <c r="A404" s="1537"/>
      <c r="B404" s="440"/>
      <c r="C404" s="488"/>
      <c r="D404" s="489"/>
      <c r="E404" s="489"/>
      <c r="F404" s="1153"/>
      <c r="G404" s="1538"/>
      <c r="H404" s="489"/>
      <c r="I404" s="489"/>
      <c r="J404" s="489"/>
      <c r="K404" s="489"/>
      <c r="L404" s="1378"/>
    </row>
    <row r="405" spans="1:12" s="257" customFormat="1" x14ac:dyDescent="0.3">
      <c r="A405" s="1537"/>
      <c r="B405" s="487"/>
      <c r="C405" s="487"/>
      <c r="D405" s="487"/>
      <c r="E405" s="1152"/>
      <c r="F405" s="1152"/>
      <c r="G405" s="1539"/>
      <c r="H405" s="1152"/>
      <c r="I405" s="489"/>
      <c r="J405" s="489"/>
      <c r="K405" s="489"/>
      <c r="L405" s="1378"/>
    </row>
    <row r="406" spans="1:12" s="257" customFormat="1" x14ac:dyDescent="0.3">
      <c r="A406" s="1537"/>
      <c r="B406" s="440"/>
      <c r="C406" s="488"/>
      <c r="D406" s="489"/>
      <c r="E406" s="489"/>
      <c r="F406" s="1153"/>
      <c r="G406" s="1539"/>
      <c r="H406" s="489"/>
      <c r="I406" s="489"/>
      <c r="J406" s="489"/>
      <c r="K406" s="489"/>
      <c r="L406" s="1378"/>
    </row>
    <row r="407" spans="1:12" s="25" customFormat="1" ht="18.75" customHeight="1" x14ac:dyDescent="0.3">
      <c r="A407" s="1533"/>
      <c r="B407" s="441" t="s">
        <v>130</v>
      </c>
      <c r="C407" s="428"/>
      <c r="D407" s="442" t="s">
        <v>131</v>
      </c>
      <c r="E407" s="430"/>
      <c r="F407" s="1151"/>
      <c r="G407" s="1533"/>
      <c r="H407" s="441" t="s">
        <v>130</v>
      </c>
      <c r="I407" s="428"/>
      <c r="J407" s="442" t="s">
        <v>131</v>
      </c>
      <c r="K407" s="430"/>
      <c r="L407" s="1374"/>
    </row>
    <row r="408" spans="1:12" s="25" customFormat="1" ht="51.75" customHeight="1" x14ac:dyDescent="0.3">
      <c r="A408" s="1533"/>
      <c r="B408" s="443" t="s">
        <v>132</v>
      </c>
      <c r="C408" s="428"/>
      <c r="D408" s="443" t="s">
        <v>140</v>
      </c>
      <c r="E408" s="444"/>
      <c r="F408" s="1151"/>
      <c r="G408" s="1533"/>
      <c r="H408" s="443" t="s">
        <v>139</v>
      </c>
      <c r="I408" s="428"/>
      <c r="J408" s="443" t="s">
        <v>140</v>
      </c>
      <c r="K408" s="444"/>
      <c r="L408" s="1374"/>
    </row>
    <row r="409" spans="1:12" s="25" customFormat="1" ht="23.25" customHeight="1" x14ac:dyDescent="0.3">
      <c r="A409" s="1533"/>
      <c r="B409" s="443"/>
      <c r="C409" s="428"/>
      <c r="D409" s="443"/>
      <c r="E409" s="444"/>
      <c r="F409" s="1151"/>
      <c r="G409" s="1533"/>
      <c r="H409" s="443"/>
      <c r="I409" s="428"/>
      <c r="J409" s="443"/>
      <c r="K409" s="444"/>
      <c r="L409" s="1374"/>
    </row>
    <row r="410" spans="1:12" s="25" customFormat="1" ht="23.25" customHeight="1" x14ac:dyDescent="0.3">
      <c r="A410" s="1552"/>
      <c r="B410" s="1553"/>
      <c r="C410" s="1554"/>
      <c r="D410" s="1553"/>
      <c r="E410" s="1555"/>
      <c r="F410" s="1556"/>
      <c r="G410" s="1557"/>
      <c r="H410" s="1554"/>
      <c r="I410" s="1553"/>
      <c r="J410" s="1555"/>
      <c r="K410" s="1553"/>
      <c r="L410" s="1374"/>
    </row>
    <row r="411" spans="1:12" s="21" customFormat="1" x14ac:dyDescent="0.3">
      <c r="A411" s="1533"/>
      <c r="B411" s="430"/>
      <c r="C411" s="430"/>
      <c r="D411" s="430"/>
      <c r="E411" s="430"/>
      <c r="F411" s="1154"/>
      <c r="G411" s="1533"/>
      <c r="H411" s="430"/>
      <c r="I411" s="430"/>
      <c r="J411" s="430"/>
      <c r="K411" s="430"/>
      <c r="L411" s="1373"/>
    </row>
    <row r="412" spans="1:12" s="25" customFormat="1" ht="18.75" customHeight="1" x14ac:dyDescent="0.3">
      <c r="A412" s="1533"/>
      <c r="B412" s="429" t="s">
        <v>115</v>
      </c>
      <c r="C412" s="430"/>
      <c r="D412" s="430"/>
      <c r="E412" s="430"/>
      <c r="F412" s="1154"/>
      <c r="G412" s="1533"/>
      <c r="H412" s="429" t="s">
        <v>115</v>
      </c>
      <c r="I412" s="430"/>
      <c r="J412" s="430"/>
      <c r="K412" s="430"/>
      <c r="L412" s="1374"/>
    </row>
    <row r="413" spans="1:12" s="25" customFormat="1" ht="18.75" customHeight="1" x14ac:dyDescent="0.3">
      <c r="A413" s="1533"/>
      <c r="B413" s="429" t="s">
        <v>137</v>
      </c>
      <c r="C413" s="430"/>
      <c r="D413" s="430"/>
      <c r="E413" s="430"/>
      <c r="F413" s="1151"/>
      <c r="G413" s="1533"/>
      <c r="H413" s="429" t="s">
        <v>138</v>
      </c>
      <c r="I413" s="430"/>
      <c r="J413" s="430"/>
      <c r="K413" s="430"/>
      <c r="L413" s="1374"/>
    </row>
    <row r="414" spans="1:12" s="25" customFormat="1" ht="18.75" customHeight="1" x14ac:dyDescent="0.3">
      <c r="A414" s="1533"/>
      <c r="B414" s="430"/>
      <c r="C414" s="430"/>
      <c r="D414" s="430"/>
      <c r="E414" s="430"/>
      <c r="F414" s="1151"/>
      <c r="G414" s="1533"/>
      <c r="H414" s="1550" t="s">
        <v>512</v>
      </c>
      <c r="I414" s="430"/>
      <c r="J414" s="430"/>
      <c r="K414" s="430"/>
      <c r="L414" s="1374"/>
    </row>
    <row r="415" spans="1:12" s="25" customFormat="1" ht="18.75" customHeight="1" x14ac:dyDescent="0.3">
      <c r="A415" s="1533"/>
      <c r="B415" s="430"/>
      <c r="C415" s="430"/>
      <c r="D415" s="428"/>
      <c r="E415" s="1176" t="s">
        <v>116</v>
      </c>
      <c r="F415" s="1151"/>
      <c r="G415" s="1533"/>
      <c r="H415" s="430"/>
      <c r="I415" s="430"/>
      <c r="J415" s="428"/>
      <c r="K415" s="1176" t="s">
        <v>116</v>
      </c>
      <c r="L415" s="1374"/>
    </row>
    <row r="416" spans="1:12" s="25" customFormat="1" ht="18.75" customHeight="1" x14ac:dyDescent="0.3">
      <c r="A416" s="1533"/>
      <c r="B416" s="430"/>
      <c r="C416" s="430"/>
      <c r="D416" s="428"/>
      <c r="E416" s="1176" t="s">
        <v>134</v>
      </c>
      <c r="F416" s="1151"/>
      <c r="G416" s="1533"/>
      <c r="H416" s="430"/>
      <c r="I416" s="430"/>
      <c r="J416" s="428"/>
      <c r="K416" s="1176" t="s">
        <v>134</v>
      </c>
      <c r="L416" s="1374"/>
    </row>
    <row r="417" spans="1:12" s="25" customFormat="1" ht="18.75" customHeight="1" x14ac:dyDescent="0.3">
      <c r="A417" s="1533"/>
      <c r="B417" s="430"/>
      <c r="C417" s="430"/>
      <c r="D417" s="428"/>
      <c r="E417" s="1176" t="s">
        <v>117</v>
      </c>
      <c r="F417" s="1151"/>
      <c r="G417" s="1533"/>
      <c r="H417" s="430"/>
      <c r="I417" s="430"/>
      <c r="J417" s="428"/>
      <c r="K417" s="1176" t="s">
        <v>117</v>
      </c>
      <c r="L417" s="1374"/>
    </row>
    <row r="418" spans="1:12" s="25" customFormat="1" ht="18.75" customHeight="1" x14ac:dyDescent="0.3">
      <c r="A418" s="1533"/>
      <c r="B418" s="430"/>
      <c r="C418" s="430"/>
      <c r="D418" s="428"/>
      <c r="E418" s="1176" t="s">
        <v>497</v>
      </c>
      <c r="F418" s="1151"/>
      <c r="G418" s="1533"/>
      <c r="H418" s="430"/>
      <c r="I418" s="430"/>
      <c r="J418" s="428"/>
      <c r="K418" s="1176" t="s">
        <v>497</v>
      </c>
      <c r="L418" s="1374"/>
    </row>
    <row r="419" spans="1:12" s="25" customFormat="1" ht="18.75" customHeight="1" x14ac:dyDescent="0.3">
      <c r="A419" s="1533"/>
      <c r="B419" s="430"/>
      <c r="C419" s="430"/>
      <c r="D419" s="430"/>
      <c r="E419" s="430"/>
      <c r="F419" s="1154"/>
      <c r="G419" s="1533"/>
      <c r="H419" s="428"/>
      <c r="I419" s="430"/>
      <c r="J419" s="430"/>
      <c r="K419" s="430"/>
      <c r="L419" s="1374"/>
    </row>
    <row r="420" spans="1:12" s="25" customFormat="1" ht="18.75" customHeight="1" x14ac:dyDescent="0.3">
      <c r="A420" s="1533"/>
      <c r="B420" s="430"/>
      <c r="C420" s="430"/>
      <c r="D420" s="430"/>
      <c r="E420" s="430"/>
      <c r="F420" s="1154"/>
      <c r="G420" s="1533"/>
      <c r="H420" s="430"/>
      <c r="I420" s="430"/>
      <c r="J420" s="430"/>
      <c r="K420" s="430"/>
      <c r="L420" s="1374"/>
    </row>
    <row r="421" spans="1:12" s="25" customFormat="1" ht="18.75" customHeight="1" x14ac:dyDescent="0.3">
      <c r="A421" s="1533"/>
      <c r="B421" s="430"/>
      <c r="C421" s="430"/>
      <c r="D421" s="430"/>
      <c r="E421" s="430"/>
      <c r="F421" s="1154"/>
      <c r="G421" s="1533"/>
      <c r="H421" s="430"/>
      <c r="I421" s="430"/>
      <c r="J421" s="430"/>
      <c r="K421" s="430"/>
      <c r="L421" s="1374"/>
    </row>
    <row r="422" spans="1:12" s="25" customFormat="1" ht="18.75" customHeight="1" x14ac:dyDescent="0.3">
      <c r="A422" s="1533"/>
      <c r="B422" s="1628" t="s">
        <v>119</v>
      </c>
      <c r="C422" s="1628"/>
      <c r="D422" s="1628"/>
      <c r="E422" s="432"/>
      <c r="F422" s="1151"/>
      <c r="G422" s="1533"/>
      <c r="H422" s="1628" t="s">
        <v>119</v>
      </c>
      <c r="I422" s="1628"/>
      <c r="J422" s="1628"/>
      <c r="K422" s="432"/>
      <c r="L422" s="1374"/>
    </row>
    <row r="423" spans="1:12" s="25" customFormat="1" ht="18.75" customHeight="1" x14ac:dyDescent="0.3">
      <c r="A423" s="1533"/>
      <c r="B423" s="1629">
        <v>45700</v>
      </c>
      <c r="C423" s="1629"/>
      <c r="D423" s="1629"/>
      <c r="E423" s="433"/>
      <c r="F423" s="1151"/>
      <c r="G423" s="1533"/>
      <c r="H423" s="1629">
        <f>B423</f>
        <v>45700</v>
      </c>
      <c r="I423" s="1629"/>
      <c r="J423" s="1629"/>
      <c r="K423" s="433"/>
      <c r="L423" s="1374"/>
    </row>
    <row r="424" spans="1:12" s="25" customFormat="1" ht="18.75" customHeight="1" x14ac:dyDescent="0.3">
      <c r="A424" s="1533"/>
      <c r="B424" s="430"/>
      <c r="C424" s="430"/>
      <c r="D424" s="430"/>
      <c r="E424" s="433"/>
      <c r="F424" s="1151"/>
      <c r="G424" s="1533"/>
      <c r="H424" s="430"/>
      <c r="I424" s="430"/>
      <c r="J424" s="430"/>
      <c r="K424" s="433"/>
      <c r="L424" s="1374"/>
    </row>
    <row r="425" spans="1:12" s="25" customFormat="1" ht="18.75" customHeight="1" x14ac:dyDescent="0.3">
      <c r="A425" s="1533"/>
      <c r="B425" s="1525"/>
      <c r="C425" s="430"/>
      <c r="D425" s="430"/>
      <c r="E425" s="433"/>
      <c r="F425" s="1151"/>
      <c r="G425" s="1533"/>
      <c r="H425" s="1525"/>
      <c r="I425" s="430"/>
      <c r="J425" s="430"/>
      <c r="K425" s="433"/>
      <c r="L425" s="1374"/>
    </row>
    <row r="426" spans="1:12" s="25" customFormat="1" ht="18.75" customHeight="1" x14ac:dyDescent="0.3">
      <c r="A426" s="434" t="s">
        <v>120</v>
      </c>
      <c r="B426" s="435" t="s">
        <v>121</v>
      </c>
      <c r="C426" s="1630" t="s">
        <v>122</v>
      </c>
      <c r="D426" s="1630"/>
      <c r="E426" s="1630"/>
      <c r="F426" s="1151"/>
      <c r="G426" s="434" t="s">
        <v>120</v>
      </c>
      <c r="H426" s="435" t="s">
        <v>121</v>
      </c>
      <c r="I426" s="1630" t="s">
        <v>123</v>
      </c>
      <c r="J426" s="1630"/>
      <c r="K426" s="1630"/>
      <c r="L426" s="1374"/>
    </row>
    <row r="427" spans="1:12" s="25" customFormat="1" ht="18.75" customHeight="1" x14ac:dyDescent="0.3">
      <c r="A427" s="434" t="s">
        <v>124</v>
      </c>
      <c r="B427" s="434" t="s">
        <v>265</v>
      </c>
      <c r="C427" s="435" t="s">
        <v>125</v>
      </c>
      <c r="D427" s="1526" t="s">
        <v>126</v>
      </c>
      <c r="E427" s="1526" t="s">
        <v>127</v>
      </c>
      <c r="F427" s="1151"/>
      <c r="G427" s="434" t="s">
        <v>124</v>
      </c>
      <c r="H427" s="434" t="s">
        <v>265</v>
      </c>
      <c r="I427" s="435" t="s">
        <v>125</v>
      </c>
      <c r="J427" s="1526" t="s">
        <v>126</v>
      </c>
      <c r="K427" s="1526" t="s">
        <v>127</v>
      </c>
      <c r="L427" s="1374"/>
    </row>
    <row r="428" spans="1:12" s="50" customFormat="1" ht="18.75" customHeight="1" x14ac:dyDescent="0.3">
      <c r="A428" s="436">
        <v>1</v>
      </c>
      <c r="B428" s="437" t="s">
        <v>83</v>
      </c>
      <c r="C428" s="438" t="s">
        <v>86</v>
      </c>
      <c r="D428" s="439">
        <v>90</v>
      </c>
      <c r="E428" s="439">
        <v>302.39999999999998</v>
      </c>
      <c r="F428" s="1151"/>
      <c r="G428" s="436">
        <v>1</v>
      </c>
      <c r="H428" s="437" t="s">
        <v>83</v>
      </c>
      <c r="I428" s="438" t="s">
        <v>85</v>
      </c>
      <c r="J428" s="439">
        <v>110</v>
      </c>
      <c r="K428" s="439">
        <v>500.08</v>
      </c>
      <c r="L428" s="1379"/>
    </row>
    <row r="429" spans="1:12" s="389" customFormat="1" x14ac:dyDescent="0.3">
      <c r="A429" s="436">
        <v>2</v>
      </c>
      <c r="B429" s="437" t="s">
        <v>347</v>
      </c>
      <c r="C429" s="438" t="s">
        <v>14</v>
      </c>
      <c r="D429" s="439">
        <v>24</v>
      </c>
      <c r="E429" s="439">
        <v>3.9199999999999995</v>
      </c>
      <c r="F429" s="1151"/>
      <c r="G429" s="436">
        <v>2</v>
      </c>
      <c r="H429" s="437" t="s">
        <v>347</v>
      </c>
      <c r="I429" s="438" t="s">
        <v>14</v>
      </c>
      <c r="J429" s="439">
        <v>24</v>
      </c>
      <c r="K429" s="439">
        <v>3.9199999999999995</v>
      </c>
      <c r="L429" s="795"/>
    </row>
    <row r="430" spans="1:12" s="50" customFormat="1" x14ac:dyDescent="0.3">
      <c r="A430" s="436">
        <v>3</v>
      </c>
      <c r="B430" s="437" t="s">
        <v>114</v>
      </c>
      <c r="C430" s="438" t="s">
        <v>2</v>
      </c>
      <c r="D430" s="439">
        <v>6</v>
      </c>
      <c r="E430" s="439">
        <v>28</v>
      </c>
      <c r="F430" s="1177"/>
      <c r="G430" s="436">
        <v>3</v>
      </c>
      <c r="H430" s="437" t="s">
        <v>114</v>
      </c>
      <c r="I430" s="438" t="s">
        <v>2</v>
      </c>
      <c r="J430" s="439">
        <v>6</v>
      </c>
      <c r="K430" s="439">
        <v>28</v>
      </c>
      <c r="L430" s="786"/>
    </row>
    <row r="431" spans="1:12" s="25" customFormat="1" x14ac:dyDescent="0.3">
      <c r="A431" s="436">
        <v>4</v>
      </c>
      <c r="B431" s="437" t="s">
        <v>107</v>
      </c>
      <c r="C431" s="438" t="s">
        <v>414</v>
      </c>
      <c r="D431" s="439">
        <v>6.8</v>
      </c>
      <c r="E431" s="439">
        <v>186.4</v>
      </c>
      <c r="F431" s="1151"/>
      <c r="G431" s="436">
        <v>4</v>
      </c>
      <c r="H431" s="437" t="s">
        <v>107</v>
      </c>
      <c r="I431" s="438" t="s">
        <v>414</v>
      </c>
      <c r="J431" s="439">
        <v>6.8</v>
      </c>
      <c r="K431" s="439">
        <v>186.4</v>
      </c>
      <c r="L431" s="1374"/>
    </row>
    <row r="432" spans="1:12" s="257" customFormat="1" x14ac:dyDescent="0.3">
      <c r="A432" s="436">
        <v>5</v>
      </c>
      <c r="B432" s="437" t="s">
        <v>93</v>
      </c>
      <c r="C432" s="438" t="s">
        <v>2</v>
      </c>
      <c r="D432" s="439">
        <v>80</v>
      </c>
      <c r="E432" s="439">
        <v>92</v>
      </c>
      <c r="F432" s="1151"/>
      <c r="G432" s="436">
        <v>5</v>
      </c>
      <c r="H432" s="437" t="s">
        <v>93</v>
      </c>
      <c r="I432" s="438" t="s">
        <v>2</v>
      </c>
      <c r="J432" s="439">
        <v>80</v>
      </c>
      <c r="K432" s="439">
        <v>92</v>
      </c>
      <c r="L432" s="791"/>
    </row>
    <row r="433" spans="1:12" s="25" customFormat="1" ht="19.5" customHeight="1" x14ac:dyDescent="0.3">
      <c r="A433" s="1526"/>
      <c r="B433" s="437"/>
      <c r="C433" s="438"/>
      <c r="D433" s="439"/>
      <c r="E433" s="439"/>
      <c r="F433" s="1177"/>
      <c r="G433" s="1526"/>
      <c r="H433" s="437"/>
      <c r="I433" s="438"/>
      <c r="J433" s="439"/>
      <c r="K433" s="439"/>
      <c r="L433" s="1374"/>
    </row>
    <row r="434" spans="1:12" s="25" customFormat="1" x14ac:dyDescent="0.3">
      <c r="A434" s="436"/>
      <c r="B434" s="437"/>
      <c r="C434" s="438"/>
      <c r="D434" s="439"/>
      <c r="E434" s="439"/>
      <c r="F434" s="1154"/>
      <c r="G434" s="436"/>
      <c r="H434" s="437"/>
      <c r="I434" s="438"/>
      <c r="J434" s="439"/>
      <c r="K434" s="439"/>
      <c r="L434" s="1374"/>
    </row>
    <row r="435" spans="1:12" s="25" customFormat="1" x14ac:dyDescent="0.3">
      <c r="A435" s="436"/>
      <c r="B435" s="437"/>
      <c r="C435" s="438" t="s">
        <v>128</v>
      </c>
      <c r="D435" s="439">
        <f>SUM(D428:D433)</f>
        <v>206.8</v>
      </c>
      <c r="E435" s="439">
        <f>SUM(E428:E433)</f>
        <v>612.72</v>
      </c>
      <c r="F435" s="1534">
        <v>587.5</v>
      </c>
      <c r="G435" s="436"/>
      <c r="H435" s="437"/>
      <c r="I435" s="438" t="s">
        <v>128</v>
      </c>
      <c r="J435" s="439">
        <f>SUM(J428:J433)</f>
        <v>226.8</v>
      </c>
      <c r="K435" s="439">
        <f>SUM(K428:K433)</f>
        <v>810.4</v>
      </c>
      <c r="L435" s="1374"/>
    </row>
    <row r="436" spans="1:12" s="25" customFormat="1" ht="18.75" hidden="1" customHeight="1" x14ac:dyDescent="0.3">
      <c r="A436" s="436"/>
      <c r="B436" s="437"/>
      <c r="C436" s="438"/>
      <c r="D436" s="439">
        <f>SUM(D429:D434)</f>
        <v>116.8</v>
      </c>
      <c r="E436" s="439"/>
      <c r="F436" s="1154"/>
      <c r="G436" s="436"/>
      <c r="H436" s="437"/>
      <c r="I436" s="438"/>
      <c r="J436" s="439"/>
      <c r="K436" s="439"/>
      <c r="L436" s="1374"/>
    </row>
    <row r="437" spans="1:12" s="25" customFormat="1" ht="18.75" hidden="1" customHeight="1" x14ac:dyDescent="0.3">
      <c r="A437" s="436">
        <v>1</v>
      </c>
      <c r="B437" s="437" t="s">
        <v>1</v>
      </c>
      <c r="C437" s="438" t="s">
        <v>5</v>
      </c>
      <c r="D437" s="439">
        <f>SUM(D431:D435)</f>
        <v>293.60000000000002</v>
      </c>
      <c r="E437" s="439">
        <v>86</v>
      </c>
      <c r="F437" s="1154"/>
      <c r="G437" s="436">
        <v>1</v>
      </c>
      <c r="H437" s="437" t="s">
        <v>1</v>
      </c>
      <c r="I437" s="438" t="s">
        <v>5</v>
      </c>
      <c r="J437" s="439">
        <v>200</v>
      </c>
      <c r="K437" s="439">
        <v>86</v>
      </c>
      <c r="L437" s="1374"/>
    </row>
    <row r="438" spans="1:12" s="25" customFormat="1" ht="18.75" hidden="1" customHeight="1" x14ac:dyDescent="0.3">
      <c r="A438" s="436">
        <v>2</v>
      </c>
      <c r="B438" s="437" t="s">
        <v>238</v>
      </c>
      <c r="C438" s="438" t="s">
        <v>251</v>
      </c>
      <c r="D438" s="439">
        <f>SUM(D431:D436)</f>
        <v>410.40000000000003</v>
      </c>
      <c r="E438" s="439">
        <v>114</v>
      </c>
      <c r="F438" s="1154"/>
      <c r="G438" s="436">
        <v>2</v>
      </c>
      <c r="H438" s="437" t="s">
        <v>238</v>
      </c>
      <c r="I438" s="438" t="s">
        <v>251</v>
      </c>
      <c r="J438" s="439">
        <v>225</v>
      </c>
      <c r="K438" s="439">
        <v>114</v>
      </c>
      <c r="L438" s="1374"/>
    </row>
    <row r="439" spans="1:12" s="25" customFormat="1" ht="18.75" hidden="1" customHeight="1" x14ac:dyDescent="0.3">
      <c r="A439" s="436">
        <v>3</v>
      </c>
      <c r="B439" s="437" t="s">
        <v>93</v>
      </c>
      <c r="C439" s="438" t="s">
        <v>5</v>
      </c>
      <c r="D439" s="439">
        <f>SUM(D432:D437)</f>
        <v>697.2</v>
      </c>
      <c r="E439" s="439">
        <v>94.25</v>
      </c>
      <c r="F439" s="1154"/>
      <c r="G439" s="436">
        <v>3</v>
      </c>
      <c r="H439" s="437" t="s">
        <v>93</v>
      </c>
      <c r="I439" s="438" t="s">
        <v>5</v>
      </c>
      <c r="J439" s="439">
        <v>135</v>
      </c>
      <c r="K439" s="439">
        <v>94.25</v>
      </c>
      <c r="L439" s="1374"/>
    </row>
    <row r="440" spans="1:12" s="25" customFormat="1" ht="18.75" hidden="1" customHeight="1" x14ac:dyDescent="0.3">
      <c r="A440" s="436">
        <v>4</v>
      </c>
      <c r="B440" s="437" t="s">
        <v>253</v>
      </c>
      <c r="C440" s="438" t="s">
        <v>218</v>
      </c>
      <c r="D440" s="439">
        <f t="shared" ref="D440:D447" si="6">SUM(D432:D438)</f>
        <v>1107.6000000000001</v>
      </c>
      <c r="E440" s="439">
        <v>146.4</v>
      </c>
      <c r="F440" s="1154"/>
      <c r="G440" s="436">
        <v>4</v>
      </c>
      <c r="H440" s="437" t="s">
        <v>253</v>
      </c>
      <c r="I440" s="438" t="s">
        <v>218</v>
      </c>
      <c r="J440" s="439">
        <v>125</v>
      </c>
      <c r="K440" s="439">
        <v>146.4</v>
      </c>
      <c r="L440" s="1374"/>
    </row>
    <row r="441" spans="1:12" s="25" customFormat="1" ht="18.75" hidden="1" customHeight="1" x14ac:dyDescent="0.3">
      <c r="A441" s="436">
        <v>5</v>
      </c>
      <c r="B441" s="437" t="s">
        <v>255</v>
      </c>
      <c r="C441" s="438" t="s">
        <v>218</v>
      </c>
      <c r="D441" s="439">
        <f t="shared" si="6"/>
        <v>1724.8000000000002</v>
      </c>
      <c r="E441" s="439">
        <v>105.16</v>
      </c>
      <c r="F441" s="1154"/>
      <c r="G441" s="436">
        <v>5</v>
      </c>
      <c r="H441" s="437" t="s">
        <v>255</v>
      </c>
      <c r="I441" s="438" t="s">
        <v>218</v>
      </c>
      <c r="J441" s="439">
        <v>80</v>
      </c>
      <c r="K441" s="439">
        <v>105.16</v>
      </c>
      <c r="L441" s="1374"/>
    </row>
    <row r="442" spans="1:12" s="25" customFormat="1" ht="18.75" hidden="1" customHeight="1" x14ac:dyDescent="0.3">
      <c r="A442" s="436">
        <v>6</v>
      </c>
      <c r="B442" s="437" t="s">
        <v>252</v>
      </c>
      <c r="C442" s="438" t="s">
        <v>251</v>
      </c>
      <c r="D442" s="439">
        <f t="shared" si="6"/>
        <v>2832.4000000000005</v>
      </c>
      <c r="E442" s="439">
        <v>142</v>
      </c>
      <c r="F442" s="1154"/>
      <c r="G442" s="436">
        <v>6</v>
      </c>
      <c r="H442" s="437" t="s">
        <v>252</v>
      </c>
      <c r="I442" s="438" t="s">
        <v>251</v>
      </c>
      <c r="J442" s="439">
        <v>105</v>
      </c>
      <c r="K442" s="439">
        <v>142</v>
      </c>
      <c r="L442" s="1374"/>
    </row>
    <row r="443" spans="1:12" s="25" customFormat="1" ht="18.75" hidden="1" customHeight="1" x14ac:dyDescent="0.3">
      <c r="A443" s="436">
        <v>7</v>
      </c>
      <c r="B443" s="437" t="s">
        <v>254</v>
      </c>
      <c r="C443" s="438" t="s">
        <v>218</v>
      </c>
      <c r="D443" s="439">
        <f t="shared" si="6"/>
        <v>4557.2000000000007</v>
      </c>
      <c r="E443" s="439">
        <v>144</v>
      </c>
      <c r="F443" s="1154"/>
      <c r="G443" s="436">
        <v>7</v>
      </c>
      <c r="H443" s="437" t="s">
        <v>254</v>
      </c>
      <c r="I443" s="438" t="s">
        <v>218</v>
      </c>
      <c r="J443" s="439">
        <v>120</v>
      </c>
      <c r="K443" s="439">
        <v>144</v>
      </c>
      <c r="L443" s="1374"/>
    </row>
    <row r="444" spans="1:12" s="25" customFormat="1" ht="18.75" hidden="1" customHeight="1" x14ac:dyDescent="0.3">
      <c r="A444" s="436">
        <v>8</v>
      </c>
      <c r="B444" s="437" t="s">
        <v>31</v>
      </c>
      <c r="C444" s="438" t="s">
        <v>5</v>
      </c>
      <c r="D444" s="439">
        <f t="shared" si="6"/>
        <v>7182.8000000000011</v>
      </c>
      <c r="E444" s="439">
        <v>88</v>
      </c>
      <c r="F444" s="1154"/>
      <c r="G444" s="436">
        <v>8</v>
      </c>
      <c r="H444" s="437" t="s">
        <v>31</v>
      </c>
      <c r="I444" s="438" t="s">
        <v>5</v>
      </c>
      <c r="J444" s="439">
        <v>55</v>
      </c>
      <c r="K444" s="439">
        <v>88</v>
      </c>
      <c r="L444" s="1374"/>
    </row>
    <row r="445" spans="1:12" s="50" customFormat="1" ht="18.75" hidden="1" customHeight="1" x14ac:dyDescent="0.3">
      <c r="A445" s="1526"/>
      <c r="B445" s="453"/>
      <c r="C445" s="1526"/>
      <c r="D445" s="439">
        <f t="shared" si="6"/>
        <v>11623.2</v>
      </c>
      <c r="E445" s="454"/>
      <c r="F445" s="1150"/>
      <c r="G445" s="1526"/>
      <c r="H445" s="453"/>
      <c r="I445" s="1526"/>
      <c r="J445" s="454"/>
      <c r="K445" s="454"/>
      <c r="L445" s="1377"/>
    </row>
    <row r="446" spans="1:12" s="25" customFormat="1" ht="18.75" hidden="1" customHeight="1" x14ac:dyDescent="0.3">
      <c r="A446" s="436"/>
      <c r="B446" s="437"/>
      <c r="C446" s="438" t="s">
        <v>128</v>
      </c>
      <c r="D446" s="439">
        <f t="shared" si="6"/>
        <v>18512.400000000001</v>
      </c>
      <c r="E446" s="439">
        <v>919.81</v>
      </c>
      <c r="F446" s="1154"/>
      <c r="G446" s="436"/>
      <c r="H446" s="437"/>
      <c r="I446" s="438" t="s">
        <v>128</v>
      </c>
      <c r="J446" s="439">
        <v>1045</v>
      </c>
      <c r="K446" s="439">
        <v>919.81</v>
      </c>
      <c r="L446" s="1374"/>
    </row>
    <row r="447" spans="1:12" s="25" customFormat="1" ht="18.75" hidden="1" customHeight="1" x14ac:dyDescent="0.3">
      <c r="A447" s="436"/>
      <c r="B447" s="437"/>
      <c r="C447" s="438"/>
      <c r="D447" s="439">
        <f t="shared" si="6"/>
        <v>29725.200000000001</v>
      </c>
      <c r="E447" s="439"/>
      <c r="F447" s="1154"/>
      <c r="G447" s="436"/>
      <c r="H447" s="437"/>
      <c r="I447" s="438"/>
      <c r="J447" s="439"/>
      <c r="K447" s="439"/>
      <c r="L447" s="1374"/>
    </row>
    <row r="448" spans="1:12" s="25" customFormat="1" x14ac:dyDescent="0.3">
      <c r="A448" s="436"/>
      <c r="B448" s="437"/>
      <c r="C448" s="438"/>
      <c r="D448" s="439"/>
      <c r="E448" s="439"/>
      <c r="F448" s="1535">
        <f>F435-E435</f>
        <v>-25.220000000000027</v>
      </c>
      <c r="G448" s="436"/>
      <c r="H448" s="437"/>
      <c r="I448" s="438"/>
      <c r="J448" s="439"/>
      <c r="K448" s="439"/>
      <c r="L448" s="1374"/>
    </row>
    <row r="449" spans="1:12" s="25" customFormat="1" x14ac:dyDescent="0.3">
      <c r="A449" s="436"/>
      <c r="B449" s="437"/>
      <c r="C449" s="438"/>
      <c r="D449" s="439"/>
      <c r="E449" s="439"/>
      <c r="F449" s="1154"/>
      <c r="G449" s="436"/>
      <c r="H449" s="437"/>
      <c r="I449" s="438"/>
      <c r="J449" s="439"/>
      <c r="K449" s="439"/>
      <c r="L449" s="1374"/>
    </row>
    <row r="450" spans="1:12" s="25" customFormat="1" x14ac:dyDescent="0.3">
      <c r="A450" s="434" t="s">
        <v>124</v>
      </c>
      <c r="B450" s="439" t="s">
        <v>259</v>
      </c>
      <c r="C450" s="438" t="s">
        <v>125</v>
      </c>
      <c r="D450" s="439" t="s">
        <v>126</v>
      </c>
      <c r="E450" s="439" t="s">
        <v>127</v>
      </c>
      <c r="F450" s="1154"/>
      <c r="G450" s="434" t="s">
        <v>124</v>
      </c>
      <c r="H450" s="439" t="s">
        <v>247</v>
      </c>
      <c r="I450" s="438" t="s">
        <v>125</v>
      </c>
      <c r="J450" s="439" t="s">
        <v>126</v>
      </c>
      <c r="K450" s="439" t="s">
        <v>127</v>
      </c>
      <c r="L450" s="1374"/>
    </row>
    <row r="451" spans="1:12" s="50" customFormat="1" x14ac:dyDescent="0.3">
      <c r="A451" s="1526">
        <v>1</v>
      </c>
      <c r="B451" s="437" t="s">
        <v>91</v>
      </c>
      <c r="C451" s="438" t="s">
        <v>508</v>
      </c>
      <c r="D451" s="439">
        <v>70</v>
      </c>
      <c r="E451" s="439">
        <v>122</v>
      </c>
      <c r="F451" s="1151"/>
      <c r="G451" s="1526">
        <v>1</v>
      </c>
      <c r="H451" s="437" t="s">
        <v>91</v>
      </c>
      <c r="I451" s="438" t="s">
        <v>9</v>
      </c>
      <c r="J451" s="439">
        <v>80</v>
      </c>
      <c r="K451" s="439">
        <v>131.76000000000002</v>
      </c>
      <c r="L451" s="786"/>
    </row>
    <row r="452" spans="1:12" s="8" customFormat="1" x14ac:dyDescent="0.3">
      <c r="A452" s="1526">
        <v>2</v>
      </c>
      <c r="B452" s="437" t="s">
        <v>180</v>
      </c>
      <c r="C452" s="438" t="s">
        <v>7</v>
      </c>
      <c r="D452" s="439">
        <v>55</v>
      </c>
      <c r="E452" s="439">
        <v>196.125</v>
      </c>
      <c r="F452" s="1151"/>
      <c r="G452" s="1526">
        <v>2</v>
      </c>
      <c r="H452" s="437" t="s">
        <v>180</v>
      </c>
      <c r="I452" s="438" t="s">
        <v>7</v>
      </c>
      <c r="J452" s="439">
        <v>55</v>
      </c>
      <c r="K452" s="439">
        <v>196.125</v>
      </c>
      <c r="L452" s="786"/>
    </row>
    <row r="453" spans="1:12" s="25" customFormat="1" x14ac:dyDescent="0.3">
      <c r="A453" s="436">
        <v>3</v>
      </c>
      <c r="B453" s="437" t="s">
        <v>61</v>
      </c>
      <c r="C453" s="438" t="s">
        <v>17</v>
      </c>
      <c r="D453" s="439">
        <v>30</v>
      </c>
      <c r="E453" s="439">
        <v>228.14999999999998</v>
      </c>
      <c r="F453" s="1151"/>
      <c r="G453" s="436">
        <v>3</v>
      </c>
      <c r="H453" s="437" t="s">
        <v>61</v>
      </c>
      <c r="I453" s="438" t="s">
        <v>44</v>
      </c>
      <c r="J453" s="439">
        <v>35</v>
      </c>
      <c r="K453" s="439">
        <v>273.77999999999997</v>
      </c>
      <c r="L453" s="788"/>
    </row>
    <row r="454" spans="1:12" s="25" customFormat="1" ht="19.5" customHeight="1" x14ac:dyDescent="0.3">
      <c r="A454" s="436">
        <v>4</v>
      </c>
      <c r="B454" s="437" t="s">
        <v>346</v>
      </c>
      <c r="C454" s="438" t="s">
        <v>14</v>
      </c>
      <c r="D454" s="439">
        <v>32</v>
      </c>
      <c r="E454" s="439">
        <v>6</v>
      </c>
      <c r="F454" s="1545"/>
      <c r="G454" s="436">
        <v>4</v>
      </c>
      <c r="H454" s="437" t="s">
        <v>346</v>
      </c>
      <c r="I454" s="438" t="s">
        <v>14</v>
      </c>
      <c r="J454" s="439">
        <v>32</v>
      </c>
      <c r="K454" s="439">
        <v>6</v>
      </c>
      <c r="L454" s="788"/>
    </row>
    <row r="455" spans="1:12" s="25" customFormat="1" ht="19.5" customHeight="1" x14ac:dyDescent="0.3">
      <c r="A455" s="436">
        <v>5</v>
      </c>
      <c r="B455" s="437" t="s">
        <v>144</v>
      </c>
      <c r="C455" s="438" t="s">
        <v>2</v>
      </c>
      <c r="D455" s="439">
        <v>18</v>
      </c>
      <c r="E455" s="439">
        <v>88</v>
      </c>
      <c r="F455" s="1154"/>
      <c r="G455" s="436">
        <v>5</v>
      </c>
      <c r="H455" s="437" t="s">
        <v>144</v>
      </c>
      <c r="I455" s="438" t="s">
        <v>2</v>
      </c>
      <c r="J455" s="439">
        <v>18</v>
      </c>
      <c r="K455" s="439">
        <v>88</v>
      </c>
      <c r="L455" s="1374"/>
    </row>
    <row r="456" spans="1:12" s="50" customFormat="1" x14ac:dyDescent="0.3">
      <c r="A456" s="436">
        <v>6</v>
      </c>
      <c r="B456" s="437" t="s">
        <v>107</v>
      </c>
      <c r="C456" s="438" t="s">
        <v>14</v>
      </c>
      <c r="D456" s="439">
        <v>3.4</v>
      </c>
      <c r="E456" s="439">
        <v>93.2</v>
      </c>
      <c r="F456" s="1177"/>
      <c r="G456" s="436">
        <v>6</v>
      </c>
      <c r="H456" s="437" t="s">
        <v>107</v>
      </c>
      <c r="I456" s="438" t="s">
        <v>14</v>
      </c>
      <c r="J456" s="439">
        <v>3.4</v>
      </c>
      <c r="K456" s="439">
        <v>93.2</v>
      </c>
      <c r="L456" s="1379"/>
    </row>
    <row r="457" spans="1:12" s="25" customFormat="1" ht="19.5" customHeight="1" x14ac:dyDescent="0.3">
      <c r="A457" s="436">
        <v>7</v>
      </c>
      <c r="B457" s="437" t="s">
        <v>108</v>
      </c>
      <c r="C457" s="438" t="s">
        <v>65</v>
      </c>
      <c r="D457" s="439">
        <v>1.2</v>
      </c>
      <c r="E457" s="439">
        <v>21.5</v>
      </c>
      <c r="F457" s="1154"/>
      <c r="G457" s="436">
        <v>7</v>
      </c>
      <c r="H457" s="437" t="s">
        <v>108</v>
      </c>
      <c r="I457" s="438" t="s">
        <v>65</v>
      </c>
      <c r="J457" s="439">
        <v>1.2</v>
      </c>
      <c r="K457" s="439">
        <v>21.5</v>
      </c>
      <c r="L457" s="1374"/>
    </row>
    <row r="458" spans="1:12" s="25" customFormat="1" x14ac:dyDescent="0.3">
      <c r="A458" s="1526"/>
      <c r="B458" s="437"/>
      <c r="C458" s="438"/>
      <c r="D458" s="439"/>
      <c r="E458" s="439"/>
      <c r="F458" s="1154"/>
      <c r="G458" s="1526"/>
      <c r="H458" s="437"/>
      <c r="I458" s="438"/>
      <c r="J458" s="439"/>
      <c r="K458" s="439"/>
      <c r="L458" s="1374"/>
    </row>
    <row r="459" spans="1:12" s="50" customFormat="1" x14ac:dyDescent="0.3">
      <c r="A459" s="436"/>
      <c r="B459" s="437"/>
      <c r="C459" s="438"/>
      <c r="D459" s="439"/>
      <c r="E459" s="439"/>
      <c r="F459" s="1150"/>
      <c r="G459" s="436"/>
      <c r="H459" s="437"/>
      <c r="I459" s="438"/>
      <c r="J459" s="439"/>
      <c r="K459" s="439"/>
      <c r="L459" s="1377"/>
    </row>
    <row r="460" spans="1:12" s="25" customFormat="1" x14ac:dyDescent="0.3">
      <c r="A460" s="1526"/>
      <c r="B460" s="437"/>
      <c r="C460" s="438" t="s">
        <v>128</v>
      </c>
      <c r="D460" s="439">
        <f>SUM(D451:D459)</f>
        <v>209.6</v>
      </c>
      <c r="E460" s="439">
        <f>SUM(E451:E459)</f>
        <v>754.97500000000002</v>
      </c>
      <c r="F460" s="1534">
        <v>822.5</v>
      </c>
      <c r="G460" s="1526"/>
      <c r="H460" s="437"/>
      <c r="I460" s="438" t="s">
        <v>128</v>
      </c>
      <c r="J460" s="439">
        <f>SUM(J451:J459)</f>
        <v>224.6</v>
      </c>
      <c r="K460" s="439">
        <f>SUM(K451:K459)</f>
        <v>810.36500000000001</v>
      </c>
      <c r="L460" s="1374"/>
    </row>
    <row r="461" spans="1:12" s="25" customFormat="1" x14ac:dyDescent="0.3">
      <c r="A461" s="436"/>
      <c r="B461" s="437"/>
      <c r="C461" s="438"/>
      <c r="D461" s="439"/>
      <c r="E461" s="439"/>
      <c r="F461" s="1535">
        <f>F460-E460</f>
        <v>67.524999999999977</v>
      </c>
      <c r="G461" s="436"/>
      <c r="H461" s="437"/>
      <c r="I461" s="438"/>
      <c r="J461" s="439"/>
      <c r="K461" s="439"/>
      <c r="L461" s="1374"/>
    </row>
    <row r="462" spans="1:12" s="25" customFormat="1" x14ac:dyDescent="0.3">
      <c r="A462" s="436"/>
      <c r="B462" s="437"/>
      <c r="C462" s="438"/>
      <c r="D462" s="439"/>
      <c r="E462" s="439"/>
      <c r="F462" s="1154"/>
      <c r="G462" s="436"/>
      <c r="H462" s="437"/>
      <c r="I462" s="438"/>
      <c r="J462" s="439"/>
      <c r="K462" s="439"/>
      <c r="L462" s="1374"/>
    </row>
    <row r="463" spans="1:12" s="25" customFormat="1" x14ac:dyDescent="0.3">
      <c r="A463" s="1526"/>
      <c r="B463" s="437"/>
      <c r="C463" s="438" t="s">
        <v>136</v>
      </c>
      <c r="D463" s="439">
        <f>+D460+D435</f>
        <v>416.4</v>
      </c>
      <c r="E463" s="439">
        <f>+E460+E435</f>
        <v>1367.6950000000002</v>
      </c>
      <c r="F463" s="1153"/>
      <c r="G463" s="439"/>
      <c r="H463" s="439"/>
      <c r="I463" s="439" t="s">
        <v>136</v>
      </c>
      <c r="J463" s="439">
        <f>+J460+J435</f>
        <v>451.4</v>
      </c>
      <c r="K463" s="439">
        <f>+K460+K435</f>
        <v>1620.7649999999999</v>
      </c>
      <c r="L463" s="1374"/>
    </row>
    <row r="464" spans="1:12" s="25" customFormat="1" x14ac:dyDescent="0.3">
      <c r="A464" s="1537"/>
      <c r="B464" s="440"/>
      <c r="C464" s="488"/>
      <c r="D464" s="489"/>
      <c r="E464" s="489"/>
      <c r="F464" s="1153"/>
      <c r="G464" s="1538"/>
      <c r="H464" s="489"/>
      <c r="I464" s="489"/>
      <c r="J464" s="489"/>
      <c r="K464" s="489"/>
      <c r="L464" s="1374"/>
    </row>
    <row r="465" spans="1:12" s="25" customFormat="1" x14ac:dyDescent="0.3">
      <c r="A465" s="1537"/>
      <c r="B465" s="440"/>
      <c r="C465" s="488"/>
      <c r="D465" s="489"/>
      <c r="E465" s="489"/>
      <c r="F465" s="1153"/>
      <c r="G465" s="1538"/>
      <c r="H465" s="489"/>
      <c r="I465" s="489"/>
      <c r="J465" s="489"/>
      <c r="K465" s="489"/>
      <c r="L465" s="1374"/>
    </row>
    <row r="466" spans="1:12" s="25" customFormat="1" x14ac:dyDescent="0.3">
      <c r="A466" s="1537"/>
      <c r="B466" s="487"/>
      <c r="C466" s="487"/>
      <c r="D466" s="487"/>
      <c r="E466" s="1152"/>
      <c r="F466" s="1152"/>
      <c r="G466" s="1539"/>
      <c r="H466" s="1152"/>
      <c r="I466" s="489"/>
      <c r="J466" s="489"/>
      <c r="K466" s="489"/>
      <c r="L466" s="1374"/>
    </row>
    <row r="467" spans="1:12" s="25" customFormat="1" x14ac:dyDescent="0.3">
      <c r="A467" s="1537"/>
      <c r="B467" s="440"/>
      <c r="C467" s="488"/>
      <c r="D467" s="489"/>
      <c r="E467" s="489"/>
      <c r="F467" s="1153"/>
      <c r="G467" s="1539"/>
      <c r="H467" s="489"/>
      <c r="I467" s="489"/>
      <c r="J467" s="489"/>
      <c r="K467" s="489"/>
      <c r="L467" s="1374"/>
    </row>
    <row r="468" spans="1:12" s="25" customFormat="1" ht="18.75" customHeight="1" x14ac:dyDescent="0.3">
      <c r="A468" s="1533"/>
      <c r="B468" s="441" t="s">
        <v>130</v>
      </c>
      <c r="C468" s="428"/>
      <c r="D468" s="442" t="s">
        <v>131</v>
      </c>
      <c r="E468" s="430"/>
      <c r="F468" s="1151"/>
      <c r="G468" s="1533"/>
      <c r="H468" s="441" t="s">
        <v>130</v>
      </c>
      <c r="I468" s="428"/>
      <c r="J468" s="442" t="s">
        <v>131</v>
      </c>
      <c r="K468" s="430"/>
      <c r="L468" s="1374"/>
    </row>
    <row r="469" spans="1:12" s="25" customFormat="1" ht="51.75" customHeight="1" x14ac:dyDescent="0.3">
      <c r="A469" s="1533"/>
      <c r="B469" s="443" t="s">
        <v>132</v>
      </c>
      <c r="C469" s="428"/>
      <c r="D469" s="443" t="s">
        <v>140</v>
      </c>
      <c r="E469" s="444"/>
      <c r="F469" s="1151"/>
      <c r="G469" s="1533"/>
      <c r="H469" s="443" t="s">
        <v>139</v>
      </c>
      <c r="I469" s="428"/>
      <c r="J469" s="443" t="s">
        <v>140</v>
      </c>
      <c r="K469" s="444"/>
      <c r="L469" s="1374"/>
    </row>
    <row r="470" spans="1:12" s="25" customFormat="1" ht="23.25" customHeight="1" x14ac:dyDescent="0.3">
      <c r="A470" s="1533"/>
      <c r="B470" s="443"/>
      <c r="C470" s="428"/>
      <c r="D470" s="443"/>
      <c r="E470" s="444"/>
      <c r="F470" s="1151"/>
      <c r="G470" s="1533"/>
      <c r="H470" s="443"/>
      <c r="I470" s="428"/>
      <c r="J470" s="443"/>
      <c r="K470" s="444"/>
      <c r="L470" s="1374"/>
    </row>
    <row r="471" spans="1:12" s="25" customFormat="1" ht="23.25" customHeight="1" x14ac:dyDescent="0.3">
      <c r="A471" s="1552"/>
      <c r="B471" s="1553"/>
      <c r="C471" s="1554"/>
      <c r="D471" s="1553"/>
      <c r="E471" s="1555"/>
      <c r="F471" s="1556"/>
      <c r="G471" s="1557"/>
      <c r="H471" s="1554"/>
      <c r="I471" s="1553"/>
      <c r="J471" s="1555"/>
      <c r="K471" s="1553"/>
      <c r="L471" s="1374"/>
    </row>
    <row r="472" spans="1:12" s="21" customFormat="1" x14ac:dyDescent="0.3">
      <c r="A472" s="1533"/>
      <c r="B472" s="430"/>
      <c r="C472" s="430"/>
      <c r="D472" s="430"/>
      <c r="E472" s="430"/>
      <c r="F472" s="1154"/>
      <c r="G472" s="1533"/>
      <c r="H472" s="430"/>
      <c r="I472" s="430"/>
      <c r="J472" s="430"/>
      <c r="K472" s="430"/>
      <c r="L472" s="1373"/>
    </row>
    <row r="473" spans="1:12" s="25" customFormat="1" ht="18.75" customHeight="1" x14ac:dyDescent="0.3">
      <c r="A473" s="1533"/>
      <c r="B473" s="429" t="s">
        <v>115</v>
      </c>
      <c r="C473" s="430"/>
      <c r="D473" s="430"/>
      <c r="E473" s="430"/>
      <c r="F473" s="1154"/>
      <c r="G473" s="1533"/>
      <c r="H473" s="429" t="s">
        <v>115</v>
      </c>
      <c r="I473" s="430"/>
      <c r="J473" s="430"/>
      <c r="K473" s="430"/>
      <c r="L473" s="1374"/>
    </row>
    <row r="474" spans="1:12" s="25" customFormat="1" ht="18.75" customHeight="1" x14ac:dyDescent="0.3">
      <c r="A474" s="1533"/>
      <c r="B474" s="429" t="s">
        <v>137</v>
      </c>
      <c r="C474" s="430"/>
      <c r="D474" s="430"/>
      <c r="E474" s="430"/>
      <c r="F474" s="1151"/>
      <c r="G474" s="1533"/>
      <c r="H474" s="429" t="s">
        <v>138</v>
      </c>
      <c r="I474" s="430"/>
      <c r="J474" s="430"/>
      <c r="K474" s="430"/>
      <c r="L474" s="1374"/>
    </row>
    <row r="475" spans="1:12" s="25" customFormat="1" ht="18.75" customHeight="1" x14ac:dyDescent="0.3">
      <c r="A475" s="1533"/>
      <c r="B475" s="430"/>
      <c r="C475" s="430"/>
      <c r="D475" s="430"/>
      <c r="E475" s="430"/>
      <c r="F475" s="1151"/>
      <c r="G475" s="1533"/>
      <c r="H475" s="430"/>
      <c r="I475" s="430"/>
      <c r="J475" s="430"/>
      <c r="K475" s="430"/>
      <c r="L475" s="1374"/>
    </row>
    <row r="476" spans="1:12" s="25" customFormat="1" ht="18.75" customHeight="1" x14ac:dyDescent="0.3">
      <c r="A476" s="1533"/>
      <c r="B476" s="430"/>
      <c r="C476" s="430"/>
      <c r="D476" s="428"/>
      <c r="E476" s="1176" t="s">
        <v>116</v>
      </c>
      <c r="F476" s="1151"/>
      <c r="G476" s="1533"/>
      <c r="H476" s="430"/>
      <c r="I476" s="430"/>
      <c r="J476" s="428"/>
      <c r="K476" s="1176" t="s">
        <v>116</v>
      </c>
      <c r="L476" s="1374"/>
    </row>
    <row r="477" spans="1:12" s="25" customFormat="1" ht="18.75" customHeight="1" x14ac:dyDescent="0.3">
      <c r="A477" s="1533"/>
      <c r="B477" s="430"/>
      <c r="C477" s="430"/>
      <c r="D477" s="428"/>
      <c r="E477" s="1176" t="s">
        <v>134</v>
      </c>
      <c r="F477" s="1151"/>
      <c r="G477" s="1533"/>
      <c r="H477" s="430"/>
      <c r="I477" s="430"/>
      <c r="J477" s="428"/>
      <c r="K477" s="1176" t="s">
        <v>134</v>
      </c>
      <c r="L477" s="1374"/>
    </row>
    <row r="478" spans="1:12" s="25" customFormat="1" ht="18.75" customHeight="1" x14ac:dyDescent="0.3">
      <c r="A478" s="1533"/>
      <c r="B478" s="430"/>
      <c r="C478" s="430"/>
      <c r="D478" s="428"/>
      <c r="E478" s="1176" t="s">
        <v>117</v>
      </c>
      <c r="F478" s="1151"/>
      <c r="G478" s="1533"/>
      <c r="H478" s="430"/>
      <c r="I478" s="430"/>
      <c r="J478" s="428"/>
      <c r="K478" s="1176" t="s">
        <v>117</v>
      </c>
      <c r="L478" s="1374"/>
    </row>
    <row r="479" spans="1:12" s="25" customFormat="1" ht="18.75" customHeight="1" x14ac:dyDescent="0.3">
      <c r="A479" s="1533"/>
      <c r="B479" s="430"/>
      <c r="C479" s="430"/>
      <c r="D479" s="428"/>
      <c r="E479" s="1176" t="s">
        <v>497</v>
      </c>
      <c r="F479" s="1151"/>
      <c r="G479" s="1533"/>
      <c r="H479" s="430"/>
      <c r="I479" s="430"/>
      <c r="J479" s="428"/>
      <c r="K479" s="1176" t="s">
        <v>497</v>
      </c>
      <c r="L479" s="1374"/>
    </row>
    <row r="480" spans="1:12" s="25" customFormat="1" ht="18.75" customHeight="1" x14ac:dyDescent="0.3">
      <c r="A480" s="1533"/>
      <c r="B480" s="430"/>
      <c r="C480" s="430"/>
      <c r="D480" s="430"/>
      <c r="E480" s="430"/>
      <c r="F480" s="1154"/>
      <c r="G480" s="1533"/>
      <c r="H480" s="430"/>
      <c r="I480" s="430"/>
      <c r="J480" s="430"/>
      <c r="K480" s="430"/>
      <c r="L480" s="1374"/>
    </row>
    <row r="481" spans="1:12" s="25" customFormat="1" ht="18.75" customHeight="1" x14ac:dyDescent="0.3">
      <c r="A481" s="1533"/>
      <c r="B481" s="430"/>
      <c r="C481" s="430"/>
      <c r="D481" s="430"/>
      <c r="E481" s="430"/>
      <c r="F481" s="1154"/>
      <c r="G481" s="1533"/>
      <c r="H481" s="430"/>
      <c r="I481" s="430"/>
      <c r="J481" s="430"/>
      <c r="K481" s="430"/>
      <c r="L481" s="1374"/>
    </row>
    <row r="482" spans="1:12" s="25" customFormat="1" ht="18.75" customHeight="1" x14ac:dyDescent="0.3">
      <c r="A482" s="1533"/>
      <c r="B482" s="430"/>
      <c r="C482" s="430"/>
      <c r="D482" s="430"/>
      <c r="E482" s="430"/>
      <c r="F482" s="1154"/>
      <c r="G482" s="1533"/>
      <c r="H482" s="430"/>
      <c r="I482" s="430"/>
      <c r="J482" s="430"/>
      <c r="K482" s="430"/>
      <c r="L482" s="1374"/>
    </row>
    <row r="483" spans="1:12" s="25" customFormat="1" ht="18.75" customHeight="1" x14ac:dyDescent="0.3">
      <c r="A483" s="1533"/>
      <c r="B483" s="1628" t="s">
        <v>119</v>
      </c>
      <c r="C483" s="1628"/>
      <c r="D483" s="1628"/>
      <c r="E483" s="432"/>
      <c r="F483" s="1151"/>
      <c r="G483" s="1533"/>
      <c r="H483" s="1628" t="s">
        <v>119</v>
      </c>
      <c r="I483" s="1628"/>
      <c r="J483" s="1628"/>
      <c r="K483" s="432"/>
      <c r="L483" s="1374"/>
    </row>
    <row r="484" spans="1:12" s="25" customFormat="1" ht="18.75" customHeight="1" x14ac:dyDescent="0.3">
      <c r="A484" s="1533"/>
      <c r="B484" s="1629">
        <v>45701</v>
      </c>
      <c r="C484" s="1629"/>
      <c r="D484" s="1629"/>
      <c r="E484" s="433"/>
      <c r="F484" s="1151"/>
      <c r="G484" s="1533"/>
      <c r="H484" s="1629">
        <f>B484</f>
        <v>45701</v>
      </c>
      <c r="I484" s="1629"/>
      <c r="J484" s="1629"/>
      <c r="K484" s="433"/>
      <c r="L484" s="1374"/>
    </row>
    <row r="485" spans="1:12" s="25" customFormat="1" ht="18.75" customHeight="1" x14ac:dyDescent="0.3">
      <c r="A485" s="1533"/>
      <c r="B485" s="430"/>
      <c r="C485" s="430"/>
      <c r="D485" s="430"/>
      <c r="E485" s="433"/>
      <c r="F485" s="1151"/>
      <c r="G485" s="1533"/>
      <c r="H485" s="430"/>
      <c r="I485" s="430"/>
      <c r="J485" s="430"/>
      <c r="K485" s="433"/>
      <c r="L485" s="1374"/>
    </row>
    <row r="486" spans="1:12" s="25" customFormat="1" ht="18.75" customHeight="1" x14ac:dyDescent="0.3">
      <c r="A486" s="1533"/>
      <c r="B486" s="1525"/>
      <c r="C486" s="430"/>
      <c r="D486" s="430"/>
      <c r="E486" s="433"/>
      <c r="F486" s="1151"/>
      <c r="G486" s="1533"/>
      <c r="H486" s="1525"/>
      <c r="I486" s="430"/>
      <c r="J486" s="430"/>
      <c r="K486" s="433"/>
      <c r="L486" s="1374"/>
    </row>
    <row r="487" spans="1:12" s="25" customFormat="1" ht="18.75" customHeight="1" x14ac:dyDescent="0.3">
      <c r="A487" s="434" t="s">
        <v>120</v>
      </c>
      <c r="B487" s="435" t="s">
        <v>121</v>
      </c>
      <c r="C487" s="1630" t="s">
        <v>122</v>
      </c>
      <c r="D487" s="1630"/>
      <c r="E487" s="1630"/>
      <c r="F487" s="1151"/>
      <c r="G487" s="434" t="s">
        <v>120</v>
      </c>
      <c r="H487" s="435" t="s">
        <v>121</v>
      </c>
      <c r="I487" s="1630" t="s">
        <v>123</v>
      </c>
      <c r="J487" s="1630"/>
      <c r="K487" s="1630"/>
      <c r="L487" s="1374"/>
    </row>
    <row r="488" spans="1:12" s="25" customFormat="1" ht="18.75" customHeight="1" x14ac:dyDescent="0.3">
      <c r="A488" s="434" t="s">
        <v>124</v>
      </c>
      <c r="B488" s="434" t="s">
        <v>265</v>
      </c>
      <c r="C488" s="435" t="s">
        <v>125</v>
      </c>
      <c r="D488" s="1526" t="s">
        <v>126</v>
      </c>
      <c r="E488" s="1526" t="s">
        <v>127</v>
      </c>
      <c r="F488" s="1151"/>
      <c r="G488" s="434" t="s">
        <v>124</v>
      </c>
      <c r="H488" s="434" t="s">
        <v>265</v>
      </c>
      <c r="I488" s="435" t="s">
        <v>125</v>
      </c>
      <c r="J488" s="1526" t="s">
        <v>126</v>
      </c>
      <c r="K488" s="1526" t="s">
        <v>127</v>
      </c>
      <c r="L488" s="1374"/>
    </row>
    <row r="489" spans="1:12" s="25" customFormat="1" x14ac:dyDescent="0.3">
      <c r="A489" s="436">
        <v>1</v>
      </c>
      <c r="B489" s="437" t="s">
        <v>27</v>
      </c>
      <c r="C489" s="438" t="s">
        <v>28</v>
      </c>
      <c r="D489" s="439">
        <v>65</v>
      </c>
      <c r="E489" s="439">
        <v>178</v>
      </c>
      <c r="F489" s="1151"/>
      <c r="G489" s="436">
        <v>1</v>
      </c>
      <c r="H489" s="437" t="s">
        <v>27</v>
      </c>
      <c r="I489" s="438" t="s">
        <v>7</v>
      </c>
      <c r="J489" s="439">
        <v>92</v>
      </c>
      <c r="K489" s="439">
        <v>223</v>
      </c>
      <c r="L489" s="788">
        <v>45670</v>
      </c>
    </row>
    <row r="490" spans="1:12" s="25" customFormat="1" ht="19.5" customHeight="1" x14ac:dyDescent="0.3">
      <c r="A490" s="436">
        <v>2</v>
      </c>
      <c r="B490" s="437" t="s">
        <v>260</v>
      </c>
      <c r="C490" s="438" t="s">
        <v>17</v>
      </c>
      <c r="D490" s="439">
        <v>20</v>
      </c>
      <c r="E490" s="439">
        <v>182.25</v>
      </c>
      <c r="F490" s="1151"/>
      <c r="G490" s="436">
        <v>2</v>
      </c>
      <c r="H490" s="437" t="s">
        <v>260</v>
      </c>
      <c r="I490" s="438" t="s">
        <v>44</v>
      </c>
      <c r="J490" s="439">
        <v>25</v>
      </c>
      <c r="K490" s="439">
        <v>218.7</v>
      </c>
      <c r="L490" s="788">
        <v>45555</v>
      </c>
    </row>
    <row r="491" spans="1:12" s="50" customFormat="1" x14ac:dyDescent="0.3">
      <c r="A491" s="436">
        <v>3</v>
      </c>
      <c r="B491" s="437" t="s">
        <v>114</v>
      </c>
      <c r="C491" s="438" t="s">
        <v>2</v>
      </c>
      <c r="D491" s="439">
        <v>6</v>
      </c>
      <c r="E491" s="439">
        <v>28</v>
      </c>
      <c r="F491" s="1177"/>
      <c r="G491" s="436">
        <v>3</v>
      </c>
      <c r="H491" s="437" t="s">
        <v>114</v>
      </c>
      <c r="I491" s="438" t="s">
        <v>2</v>
      </c>
      <c r="J491" s="439">
        <v>6</v>
      </c>
      <c r="K491" s="439">
        <v>28</v>
      </c>
      <c r="L491" s="786"/>
    </row>
    <row r="492" spans="1:12" s="25" customFormat="1" x14ac:dyDescent="0.3">
      <c r="A492" s="436">
        <v>4</v>
      </c>
      <c r="B492" s="437" t="s">
        <v>107</v>
      </c>
      <c r="C492" s="438" t="s">
        <v>14</v>
      </c>
      <c r="D492" s="439">
        <v>3.71</v>
      </c>
      <c r="E492" s="439">
        <v>93.2</v>
      </c>
      <c r="F492" s="1151"/>
      <c r="G492" s="436">
        <v>4</v>
      </c>
      <c r="H492" s="437" t="s">
        <v>107</v>
      </c>
      <c r="I492" s="438" t="s">
        <v>14</v>
      </c>
      <c r="J492" s="439">
        <v>3.71</v>
      </c>
      <c r="K492" s="439">
        <v>93.2</v>
      </c>
      <c r="L492" s="1374"/>
    </row>
    <row r="493" spans="1:12" s="25" customFormat="1" x14ac:dyDescent="0.3">
      <c r="A493" s="436">
        <v>5</v>
      </c>
      <c r="B493" s="437" t="s">
        <v>93</v>
      </c>
      <c r="C493" s="438" t="s">
        <v>2</v>
      </c>
      <c r="D493" s="439">
        <v>80</v>
      </c>
      <c r="E493" s="439">
        <v>92</v>
      </c>
      <c r="F493" s="1177"/>
      <c r="G493" s="436">
        <v>5</v>
      </c>
      <c r="H493" s="437" t="s">
        <v>93</v>
      </c>
      <c r="I493" s="438" t="s">
        <v>2</v>
      </c>
      <c r="J493" s="439">
        <v>80</v>
      </c>
      <c r="K493" s="439">
        <v>92</v>
      </c>
      <c r="L493" s="788"/>
    </row>
    <row r="494" spans="1:12" s="25" customFormat="1" x14ac:dyDescent="0.3">
      <c r="A494" s="436">
        <v>6</v>
      </c>
      <c r="B494" s="437" t="s">
        <v>483</v>
      </c>
      <c r="C494" s="438" t="s">
        <v>5</v>
      </c>
      <c r="D494" s="439">
        <v>30</v>
      </c>
      <c r="E494" s="439">
        <v>117.75</v>
      </c>
      <c r="F494" s="1151"/>
      <c r="G494" s="436">
        <v>6</v>
      </c>
      <c r="H494" s="437" t="s">
        <v>483</v>
      </c>
      <c r="I494" s="438" t="s">
        <v>5</v>
      </c>
      <c r="J494" s="439">
        <v>30</v>
      </c>
      <c r="K494" s="439">
        <v>117.75</v>
      </c>
      <c r="L494" s="1354"/>
    </row>
    <row r="495" spans="1:12" s="25" customFormat="1" ht="19.5" customHeight="1" x14ac:dyDescent="0.3">
      <c r="A495" s="1526"/>
      <c r="B495" s="437"/>
      <c r="C495" s="438"/>
      <c r="D495" s="439"/>
      <c r="E495" s="439"/>
      <c r="F495" s="1177"/>
      <c r="G495" s="1526"/>
      <c r="H495" s="437"/>
      <c r="I495" s="438"/>
      <c r="J495" s="439"/>
      <c r="K495" s="439"/>
      <c r="L495" s="1374"/>
    </row>
    <row r="496" spans="1:12" s="25" customFormat="1" x14ac:dyDescent="0.3">
      <c r="A496" s="436"/>
      <c r="B496" s="437"/>
      <c r="C496" s="438"/>
      <c r="D496" s="439"/>
      <c r="E496" s="439"/>
      <c r="F496" s="1154"/>
      <c r="G496" s="436"/>
      <c r="H496" s="437"/>
      <c r="I496" s="438"/>
      <c r="J496" s="439"/>
      <c r="K496" s="439"/>
      <c r="L496" s="1374"/>
    </row>
    <row r="497" spans="1:12" s="25" customFormat="1" x14ac:dyDescent="0.3">
      <c r="A497" s="436"/>
      <c r="B497" s="437"/>
      <c r="C497" s="438" t="s">
        <v>128</v>
      </c>
      <c r="D497" s="439">
        <f>SUM(D489:D495)</f>
        <v>204.70999999999998</v>
      </c>
      <c r="E497" s="439">
        <f>SUM(E489:E495)</f>
        <v>691.2</v>
      </c>
      <c r="F497" s="1534">
        <v>587.5</v>
      </c>
      <c r="G497" s="436"/>
      <c r="H497" s="437"/>
      <c r="I497" s="438" t="s">
        <v>128</v>
      </c>
      <c r="J497" s="439">
        <f>SUM(J489:J495)</f>
        <v>236.70999999999998</v>
      </c>
      <c r="K497" s="439">
        <f>SUM(K489:K495)</f>
        <v>772.65</v>
      </c>
      <c r="L497" s="1374"/>
    </row>
    <row r="498" spans="1:12" s="25" customFormat="1" ht="18.75" hidden="1" customHeight="1" x14ac:dyDescent="0.3">
      <c r="A498" s="436"/>
      <c r="B498" s="437"/>
      <c r="C498" s="438"/>
      <c r="D498" s="439">
        <f>SUM(D490:D496)</f>
        <v>139.71</v>
      </c>
      <c r="E498" s="439"/>
      <c r="F498" s="1154"/>
      <c r="G498" s="436"/>
      <c r="H498" s="437"/>
      <c r="I498" s="438"/>
      <c r="J498" s="439"/>
      <c r="K498" s="439"/>
      <c r="L498" s="1374"/>
    </row>
    <row r="499" spans="1:12" s="25" customFormat="1" ht="18.75" hidden="1" customHeight="1" x14ac:dyDescent="0.3">
      <c r="A499" s="436">
        <v>1</v>
      </c>
      <c r="B499" s="437" t="s">
        <v>1</v>
      </c>
      <c r="C499" s="438" t="s">
        <v>5</v>
      </c>
      <c r="D499" s="439">
        <f>SUM(D492:D497)</f>
        <v>318.41999999999996</v>
      </c>
      <c r="E499" s="439">
        <v>86</v>
      </c>
      <c r="F499" s="1154"/>
      <c r="G499" s="436">
        <v>1</v>
      </c>
      <c r="H499" s="437" t="s">
        <v>1</v>
      </c>
      <c r="I499" s="438" t="s">
        <v>5</v>
      </c>
      <c r="J499" s="439">
        <v>200</v>
      </c>
      <c r="K499" s="439">
        <v>86</v>
      </c>
      <c r="L499" s="1374"/>
    </row>
    <row r="500" spans="1:12" s="25" customFormat="1" ht="18.75" hidden="1" customHeight="1" x14ac:dyDescent="0.3">
      <c r="A500" s="436">
        <v>2</v>
      </c>
      <c r="B500" s="437" t="s">
        <v>238</v>
      </c>
      <c r="C500" s="438" t="s">
        <v>251</v>
      </c>
      <c r="D500" s="439">
        <f t="shared" ref="D500:D509" si="7">SUM(D492:D498)</f>
        <v>458.13</v>
      </c>
      <c r="E500" s="439">
        <v>114</v>
      </c>
      <c r="F500" s="1154"/>
      <c r="G500" s="436">
        <v>2</v>
      </c>
      <c r="H500" s="437" t="s">
        <v>238</v>
      </c>
      <c r="I500" s="438" t="s">
        <v>251</v>
      </c>
      <c r="J500" s="439">
        <v>225</v>
      </c>
      <c r="K500" s="439">
        <v>114</v>
      </c>
      <c r="L500" s="1374"/>
    </row>
    <row r="501" spans="1:12" s="25" customFormat="1" ht="18.75" hidden="1" customHeight="1" x14ac:dyDescent="0.3">
      <c r="A501" s="436">
        <v>3</v>
      </c>
      <c r="B501" s="437" t="s">
        <v>93</v>
      </c>
      <c r="C501" s="438" t="s">
        <v>5</v>
      </c>
      <c r="D501" s="439">
        <f t="shared" si="7"/>
        <v>772.83999999999992</v>
      </c>
      <c r="E501" s="439">
        <v>94.25</v>
      </c>
      <c r="F501" s="1154"/>
      <c r="G501" s="436">
        <v>3</v>
      </c>
      <c r="H501" s="437" t="s">
        <v>93</v>
      </c>
      <c r="I501" s="438" t="s">
        <v>5</v>
      </c>
      <c r="J501" s="439">
        <v>135</v>
      </c>
      <c r="K501" s="439">
        <v>94.25</v>
      </c>
      <c r="L501" s="1374"/>
    </row>
    <row r="502" spans="1:12" s="25" customFormat="1" ht="18.75" hidden="1" customHeight="1" x14ac:dyDescent="0.3">
      <c r="A502" s="436">
        <v>4</v>
      </c>
      <c r="B502" s="437" t="s">
        <v>253</v>
      </c>
      <c r="C502" s="438" t="s">
        <v>218</v>
      </c>
      <c r="D502" s="439">
        <f t="shared" si="7"/>
        <v>1150.9699999999998</v>
      </c>
      <c r="E502" s="439">
        <v>146.4</v>
      </c>
      <c r="F502" s="1154"/>
      <c r="G502" s="436">
        <v>4</v>
      </c>
      <c r="H502" s="437" t="s">
        <v>253</v>
      </c>
      <c r="I502" s="438" t="s">
        <v>218</v>
      </c>
      <c r="J502" s="439">
        <v>125</v>
      </c>
      <c r="K502" s="439">
        <v>146.4</v>
      </c>
      <c r="L502" s="1374"/>
    </row>
    <row r="503" spans="1:12" s="25" customFormat="1" ht="18.75" hidden="1" customHeight="1" x14ac:dyDescent="0.3">
      <c r="A503" s="436">
        <v>5</v>
      </c>
      <c r="B503" s="437" t="s">
        <v>255</v>
      </c>
      <c r="C503" s="438" t="s">
        <v>218</v>
      </c>
      <c r="D503" s="439">
        <f t="shared" si="7"/>
        <v>1893.8099999999997</v>
      </c>
      <c r="E503" s="439">
        <v>105.16</v>
      </c>
      <c r="F503" s="1154"/>
      <c r="G503" s="436">
        <v>5</v>
      </c>
      <c r="H503" s="437" t="s">
        <v>255</v>
      </c>
      <c r="I503" s="438" t="s">
        <v>218</v>
      </c>
      <c r="J503" s="439">
        <v>80</v>
      </c>
      <c r="K503" s="439">
        <v>105.16</v>
      </c>
      <c r="L503" s="1374"/>
    </row>
    <row r="504" spans="1:12" s="25" customFormat="1" ht="18.75" hidden="1" customHeight="1" x14ac:dyDescent="0.3">
      <c r="A504" s="436">
        <v>6</v>
      </c>
      <c r="B504" s="437" t="s">
        <v>252</v>
      </c>
      <c r="C504" s="438" t="s">
        <v>251</v>
      </c>
      <c r="D504" s="439">
        <f t="shared" si="7"/>
        <v>3044.7799999999997</v>
      </c>
      <c r="E504" s="439">
        <v>142</v>
      </c>
      <c r="F504" s="1154"/>
      <c r="G504" s="436">
        <v>6</v>
      </c>
      <c r="H504" s="437" t="s">
        <v>252</v>
      </c>
      <c r="I504" s="438" t="s">
        <v>251</v>
      </c>
      <c r="J504" s="439">
        <v>105</v>
      </c>
      <c r="K504" s="439">
        <v>142</v>
      </c>
      <c r="L504" s="1374"/>
    </row>
    <row r="505" spans="1:12" s="25" customFormat="1" ht="18.75" hidden="1" customHeight="1" x14ac:dyDescent="0.3">
      <c r="A505" s="436">
        <v>7</v>
      </c>
      <c r="B505" s="437" t="s">
        <v>254</v>
      </c>
      <c r="C505" s="438" t="s">
        <v>218</v>
      </c>
      <c r="D505" s="439">
        <f t="shared" si="7"/>
        <v>4938.5899999999992</v>
      </c>
      <c r="E505" s="439">
        <v>144</v>
      </c>
      <c r="F505" s="1154"/>
      <c r="G505" s="436">
        <v>7</v>
      </c>
      <c r="H505" s="437" t="s">
        <v>254</v>
      </c>
      <c r="I505" s="438" t="s">
        <v>218</v>
      </c>
      <c r="J505" s="439">
        <v>120</v>
      </c>
      <c r="K505" s="439">
        <v>144</v>
      </c>
      <c r="L505" s="1374"/>
    </row>
    <row r="506" spans="1:12" s="25" customFormat="1" ht="18.75" hidden="1" customHeight="1" x14ac:dyDescent="0.3">
      <c r="A506" s="436">
        <v>8</v>
      </c>
      <c r="B506" s="437" t="s">
        <v>31</v>
      </c>
      <c r="C506" s="438" t="s">
        <v>5</v>
      </c>
      <c r="D506" s="439">
        <f t="shared" si="7"/>
        <v>7778.6599999999989</v>
      </c>
      <c r="E506" s="439">
        <v>88</v>
      </c>
      <c r="F506" s="1154"/>
      <c r="G506" s="436">
        <v>8</v>
      </c>
      <c r="H506" s="437" t="s">
        <v>31</v>
      </c>
      <c r="I506" s="438" t="s">
        <v>5</v>
      </c>
      <c r="J506" s="439">
        <v>55</v>
      </c>
      <c r="K506" s="439">
        <v>88</v>
      </c>
      <c r="L506" s="1374"/>
    </row>
    <row r="507" spans="1:12" s="50" customFormat="1" ht="18.75" hidden="1" customHeight="1" x14ac:dyDescent="0.3">
      <c r="A507" s="1526"/>
      <c r="B507" s="453"/>
      <c r="C507" s="1526"/>
      <c r="D507" s="439">
        <f t="shared" si="7"/>
        <v>12577.539999999997</v>
      </c>
      <c r="E507" s="454"/>
      <c r="F507" s="1150"/>
      <c r="G507" s="1526"/>
      <c r="H507" s="453"/>
      <c r="I507" s="1526"/>
      <c r="J507" s="454"/>
      <c r="K507" s="454"/>
      <c r="L507" s="1377"/>
    </row>
    <row r="508" spans="1:12" s="25" customFormat="1" ht="18.75" hidden="1" customHeight="1" x14ac:dyDescent="0.3">
      <c r="A508" s="436"/>
      <c r="B508" s="437"/>
      <c r="C508" s="438" t="s">
        <v>128</v>
      </c>
      <c r="D508" s="439">
        <f t="shared" si="7"/>
        <v>20037.78</v>
      </c>
      <c r="E508" s="439">
        <v>919.81</v>
      </c>
      <c r="F508" s="1154"/>
      <c r="G508" s="436"/>
      <c r="H508" s="437"/>
      <c r="I508" s="438" t="s">
        <v>128</v>
      </c>
      <c r="J508" s="439">
        <v>1045</v>
      </c>
      <c r="K508" s="439">
        <v>919.81</v>
      </c>
      <c r="L508" s="1374"/>
    </row>
    <row r="509" spans="1:12" s="25" customFormat="1" ht="18.75" hidden="1" customHeight="1" x14ac:dyDescent="0.3">
      <c r="A509" s="436"/>
      <c r="B509" s="437"/>
      <c r="C509" s="438"/>
      <c r="D509" s="439">
        <f t="shared" si="7"/>
        <v>32157.189999999995</v>
      </c>
      <c r="E509" s="439"/>
      <c r="F509" s="1154"/>
      <c r="G509" s="436"/>
      <c r="H509" s="437"/>
      <c r="I509" s="438"/>
      <c r="J509" s="439"/>
      <c r="K509" s="439"/>
      <c r="L509" s="1374"/>
    </row>
    <row r="510" spans="1:12" s="25" customFormat="1" x14ac:dyDescent="0.3">
      <c r="A510" s="436"/>
      <c r="B510" s="437"/>
      <c r="C510" s="438"/>
      <c r="D510" s="439"/>
      <c r="E510" s="439"/>
      <c r="F510" s="1535">
        <f>F497-E497</f>
        <v>-103.70000000000005</v>
      </c>
      <c r="G510" s="436"/>
      <c r="H510" s="437"/>
      <c r="I510" s="438"/>
      <c r="J510" s="439"/>
      <c r="K510" s="439"/>
      <c r="L510" s="1374"/>
    </row>
    <row r="511" spans="1:12" s="25" customFormat="1" x14ac:dyDescent="0.3">
      <c r="A511" s="436"/>
      <c r="B511" s="437"/>
      <c r="C511" s="438"/>
      <c r="D511" s="439"/>
      <c r="E511" s="439"/>
      <c r="F511" s="1154"/>
      <c r="G511" s="436"/>
      <c r="H511" s="437"/>
      <c r="I511" s="438"/>
      <c r="J511" s="439"/>
      <c r="K511" s="439"/>
      <c r="L511" s="1374"/>
    </row>
    <row r="512" spans="1:12" s="25" customFormat="1" x14ac:dyDescent="0.3">
      <c r="A512" s="434" t="s">
        <v>124</v>
      </c>
      <c r="B512" s="439" t="s">
        <v>259</v>
      </c>
      <c r="C512" s="438" t="s">
        <v>125</v>
      </c>
      <c r="D512" s="439" t="s">
        <v>126</v>
      </c>
      <c r="E512" s="439" t="s">
        <v>127</v>
      </c>
      <c r="F512" s="1154"/>
      <c r="G512" s="434" t="s">
        <v>124</v>
      </c>
      <c r="H512" s="439" t="s">
        <v>247</v>
      </c>
      <c r="I512" s="438" t="s">
        <v>125</v>
      </c>
      <c r="J512" s="439" t="s">
        <v>126</v>
      </c>
      <c r="K512" s="439" t="s">
        <v>127</v>
      </c>
      <c r="L512" s="1374"/>
    </row>
    <row r="513" spans="1:12" s="8" customFormat="1" x14ac:dyDescent="0.3">
      <c r="A513" s="436">
        <v>1</v>
      </c>
      <c r="B513" s="437" t="s">
        <v>474</v>
      </c>
      <c r="C513" s="438" t="s">
        <v>9</v>
      </c>
      <c r="D513" s="439">
        <v>90</v>
      </c>
      <c r="E513" s="439">
        <v>132</v>
      </c>
      <c r="F513" s="1177"/>
      <c r="G513" s="436">
        <v>1</v>
      </c>
      <c r="H513" s="437" t="s">
        <v>474</v>
      </c>
      <c r="I513" s="438" t="s">
        <v>9</v>
      </c>
      <c r="J513" s="439">
        <v>90</v>
      </c>
      <c r="K513" s="439">
        <v>132</v>
      </c>
      <c r="L513" s="1379"/>
    </row>
    <row r="514" spans="1:12" s="25" customFormat="1" ht="19.5" customHeight="1" x14ac:dyDescent="0.3">
      <c r="A514" s="436">
        <v>2</v>
      </c>
      <c r="B514" s="437" t="s">
        <v>94</v>
      </c>
      <c r="C514" s="438" t="s">
        <v>5</v>
      </c>
      <c r="D514" s="439">
        <v>60</v>
      </c>
      <c r="E514" s="439">
        <v>151.80000000000001</v>
      </c>
      <c r="F514" s="1536"/>
      <c r="G514" s="436">
        <v>2</v>
      </c>
      <c r="H514" s="437" t="s">
        <v>94</v>
      </c>
      <c r="I514" s="438" t="s">
        <v>5</v>
      </c>
      <c r="J514" s="439">
        <v>60</v>
      </c>
      <c r="K514" s="439">
        <v>151.80000000000001</v>
      </c>
      <c r="L514" s="1374"/>
    </row>
    <row r="515" spans="1:12" s="25" customFormat="1" ht="19.5" customHeight="1" x14ac:dyDescent="0.3">
      <c r="A515" s="436">
        <v>3</v>
      </c>
      <c r="B515" s="437" t="s">
        <v>43</v>
      </c>
      <c r="C515" s="438" t="s">
        <v>17</v>
      </c>
      <c r="D515" s="439">
        <v>40</v>
      </c>
      <c r="E515" s="439">
        <v>242.70999999999998</v>
      </c>
      <c r="F515" s="1151"/>
      <c r="G515" s="436">
        <v>3</v>
      </c>
      <c r="H515" s="437" t="s">
        <v>43</v>
      </c>
      <c r="I515" s="438" t="s">
        <v>44</v>
      </c>
      <c r="J515" s="439">
        <v>50</v>
      </c>
      <c r="K515" s="439">
        <v>298.71999999999997</v>
      </c>
      <c r="L515" s="788">
        <v>45670</v>
      </c>
    </row>
    <row r="516" spans="1:12" s="25" customFormat="1" ht="19.5" customHeight="1" x14ac:dyDescent="0.3">
      <c r="A516" s="436">
        <v>4</v>
      </c>
      <c r="B516" s="437" t="s">
        <v>346</v>
      </c>
      <c r="C516" s="438" t="s">
        <v>14</v>
      </c>
      <c r="D516" s="439">
        <v>36</v>
      </c>
      <c r="E516" s="439">
        <v>6</v>
      </c>
      <c r="F516" s="1545">
        <v>24.8</v>
      </c>
      <c r="G516" s="436">
        <v>4</v>
      </c>
      <c r="H516" s="437" t="s">
        <v>346</v>
      </c>
      <c r="I516" s="438" t="s">
        <v>14</v>
      </c>
      <c r="J516" s="439">
        <v>36</v>
      </c>
      <c r="K516" s="439">
        <v>6</v>
      </c>
      <c r="L516" s="788"/>
    </row>
    <row r="517" spans="1:12" s="25" customFormat="1" ht="19.5" customHeight="1" x14ac:dyDescent="0.3">
      <c r="A517" s="436">
        <v>5</v>
      </c>
      <c r="B517" s="437" t="s">
        <v>113</v>
      </c>
      <c r="C517" s="438" t="s">
        <v>2</v>
      </c>
      <c r="D517" s="439">
        <v>15</v>
      </c>
      <c r="E517" s="439">
        <v>94.2</v>
      </c>
      <c r="F517" s="1154"/>
      <c r="G517" s="436">
        <v>5</v>
      </c>
      <c r="H517" s="437" t="s">
        <v>113</v>
      </c>
      <c r="I517" s="438" t="s">
        <v>2</v>
      </c>
      <c r="J517" s="439">
        <v>15</v>
      </c>
      <c r="K517" s="439">
        <v>94.2</v>
      </c>
      <c r="L517" s="1374"/>
    </row>
    <row r="518" spans="1:12" s="25" customFormat="1" x14ac:dyDescent="0.3">
      <c r="A518" s="436">
        <v>6</v>
      </c>
      <c r="B518" s="437" t="s">
        <v>107</v>
      </c>
      <c r="C518" s="438" t="s">
        <v>193</v>
      </c>
      <c r="D518" s="439">
        <v>3.71</v>
      </c>
      <c r="E518" s="439">
        <v>93.2</v>
      </c>
      <c r="F518" s="1151"/>
      <c r="G518" s="436">
        <v>6</v>
      </c>
      <c r="H518" s="437" t="s">
        <v>107</v>
      </c>
      <c r="I518" s="438" t="s">
        <v>193</v>
      </c>
      <c r="J518" s="439">
        <v>3.71</v>
      </c>
      <c r="K518" s="439">
        <v>93.2</v>
      </c>
      <c r="L518" s="1374"/>
    </row>
    <row r="519" spans="1:12" s="50" customFormat="1" x14ac:dyDescent="0.3">
      <c r="A519" s="436">
        <v>7</v>
      </c>
      <c r="B519" s="437" t="s">
        <v>108</v>
      </c>
      <c r="C519" s="438" t="s">
        <v>65</v>
      </c>
      <c r="D519" s="439">
        <v>1.2</v>
      </c>
      <c r="E519" s="439">
        <v>21.5</v>
      </c>
      <c r="F519" s="1151"/>
      <c r="G519" s="436">
        <v>7</v>
      </c>
      <c r="H519" s="437" t="s">
        <v>108</v>
      </c>
      <c r="I519" s="438" t="s">
        <v>65</v>
      </c>
      <c r="J519" s="439">
        <v>1.2</v>
      </c>
      <c r="K519" s="439">
        <v>21.5</v>
      </c>
      <c r="L519" s="786"/>
    </row>
    <row r="520" spans="1:12" s="25" customFormat="1" x14ac:dyDescent="0.3">
      <c r="A520" s="1526"/>
      <c r="B520" s="437"/>
      <c r="C520" s="438"/>
      <c r="D520" s="439"/>
      <c r="E520" s="439"/>
      <c r="F520" s="1154"/>
      <c r="G520" s="1526"/>
      <c r="H520" s="437"/>
      <c r="I520" s="438"/>
      <c r="J520" s="439"/>
      <c r="K520" s="439"/>
      <c r="L520" s="1374"/>
    </row>
    <row r="521" spans="1:12" s="50" customFormat="1" x14ac:dyDescent="0.3">
      <c r="A521" s="436"/>
      <c r="B521" s="437"/>
      <c r="C521" s="438"/>
      <c r="D521" s="439"/>
      <c r="E521" s="439"/>
      <c r="F521" s="1150"/>
      <c r="G521" s="436"/>
      <c r="H521" s="437"/>
      <c r="I521" s="438"/>
      <c r="J521" s="439"/>
      <c r="K521" s="439"/>
      <c r="L521" s="1377"/>
    </row>
    <row r="522" spans="1:12" s="25" customFormat="1" x14ac:dyDescent="0.3">
      <c r="A522" s="1526"/>
      <c r="B522" s="437"/>
      <c r="C522" s="438" t="s">
        <v>128</v>
      </c>
      <c r="D522" s="439">
        <f>SUM(D513:D521)</f>
        <v>245.91</v>
      </c>
      <c r="E522" s="439">
        <f>SUM(E513:E521)</f>
        <v>741.41000000000008</v>
      </c>
      <c r="F522" s="1534">
        <v>822.5</v>
      </c>
      <c r="G522" s="1526"/>
      <c r="H522" s="437"/>
      <c r="I522" s="438" t="s">
        <v>128</v>
      </c>
      <c r="J522" s="439">
        <f>SUM(J513:J521)</f>
        <v>255.91</v>
      </c>
      <c r="K522" s="439">
        <f>SUM(K513:K521)</f>
        <v>797.42000000000007</v>
      </c>
      <c r="L522" s="1374"/>
    </row>
    <row r="523" spans="1:12" s="25" customFormat="1" x14ac:dyDescent="0.3">
      <c r="A523" s="436"/>
      <c r="B523" s="437"/>
      <c r="C523" s="438"/>
      <c r="D523" s="439"/>
      <c r="E523" s="439"/>
      <c r="F523" s="1535">
        <f>F522-E522</f>
        <v>81.089999999999918</v>
      </c>
      <c r="G523" s="436"/>
      <c r="H523" s="437"/>
      <c r="I523" s="438"/>
      <c r="J523" s="439"/>
      <c r="K523" s="439"/>
      <c r="L523" s="1374"/>
    </row>
    <row r="524" spans="1:12" s="25" customFormat="1" x14ac:dyDescent="0.3">
      <c r="A524" s="436"/>
      <c r="B524" s="437"/>
      <c r="C524" s="438"/>
      <c r="D524" s="439"/>
      <c r="E524" s="439"/>
      <c r="F524" s="1154"/>
      <c r="G524" s="436"/>
      <c r="H524" s="437"/>
      <c r="I524" s="438"/>
      <c r="J524" s="439"/>
      <c r="K524" s="439"/>
      <c r="L524" s="1374"/>
    </row>
    <row r="525" spans="1:12" s="25" customFormat="1" x14ac:dyDescent="0.3">
      <c r="A525" s="1526"/>
      <c r="B525" s="437"/>
      <c r="C525" s="438" t="s">
        <v>136</v>
      </c>
      <c r="D525" s="439">
        <f>+D522+D497</f>
        <v>450.62</v>
      </c>
      <c r="E525" s="439">
        <f>+E522+E497</f>
        <v>1432.6100000000001</v>
      </c>
      <c r="F525" s="1153"/>
      <c r="G525" s="439"/>
      <c r="H525" s="439"/>
      <c r="I525" s="439" t="s">
        <v>136</v>
      </c>
      <c r="J525" s="439">
        <f>+J522+J497</f>
        <v>492.62</v>
      </c>
      <c r="K525" s="439">
        <f>+K522+K497</f>
        <v>1570.0700000000002</v>
      </c>
      <c r="L525" s="1374"/>
    </row>
    <row r="526" spans="1:12" s="25" customFormat="1" x14ac:dyDescent="0.3">
      <c r="A526" s="1537"/>
      <c r="B526" s="440"/>
      <c r="C526" s="488"/>
      <c r="D526" s="489"/>
      <c r="E526" s="489"/>
      <c r="F526" s="1153"/>
      <c r="G526" s="1538"/>
      <c r="H526" s="489"/>
      <c r="I526" s="489"/>
      <c r="J526" s="489"/>
      <c r="K526" s="489"/>
      <c r="L526" s="1374"/>
    </row>
    <row r="527" spans="1:12" s="25" customFormat="1" x14ac:dyDescent="0.3">
      <c r="A527" s="1537"/>
      <c r="B527" s="487"/>
      <c r="C527" s="487"/>
      <c r="D527" s="487"/>
      <c r="E527" s="1152"/>
      <c r="F527" s="1152"/>
      <c r="G527" s="1539"/>
      <c r="H527" s="1152"/>
      <c r="I527" s="489"/>
      <c r="J527" s="489"/>
      <c r="K527" s="489"/>
      <c r="L527" s="1374"/>
    </row>
    <row r="528" spans="1:12" s="25" customFormat="1" x14ac:dyDescent="0.3">
      <c r="A528" s="1537"/>
      <c r="B528" s="440"/>
      <c r="C528" s="488"/>
      <c r="D528" s="489"/>
      <c r="E528" s="489"/>
      <c r="F528" s="1153"/>
      <c r="G528" s="1539"/>
      <c r="H528" s="489"/>
      <c r="I528" s="489"/>
      <c r="J528" s="489"/>
      <c r="K528" s="489"/>
      <c r="L528" s="1374"/>
    </row>
    <row r="529" spans="1:12" s="25" customFormat="1" ht="18.75" customHeight="1" x14ac:dyDescent="0.3">
      <c r="A529" s="1533"/>
      <c r="B529" s="441" t="s">
        <v>130</v>
      </c>
      <c r="C529" s="428"/>
      <c r="D529" s="442" t="s">
        <v>131</v>
      </c>
      <c r="E529" s="430"/>
      <c r="F529" s="1151"/>
      <c r="G529" s="1533"/>
      <c r="H529" s="441" t="s">
        <v>130</v>
      </c>
      <c r="I529" s="428"/>
      <c r="J529" s="442" t="s">
        <v>131</v>
      </c>
      <c r="K529" s="430"/>
      <c r="L529" s="1374"/>
    </row>
    <row r="530" spans="1:12" s="25" customFormat="1" ht="51.75" customHeight="1" x14ac:dyDescent="0.3">
      <c r="A530" s="1533"/>
      <c r="B530" s="443" t="s">
        <v>132</v>
      </c>
      <c r="C530" s="428"/>
      <c r="D530" s="443" t="s">
        <v>140</v>
      </c>
      <c r="E530" s="444"/>
      <c r="F530" s="1151"/>
      <c r="G530" s="1533"/>
      <c r="H530" s="443" t="s">
        <v>139</v>
      </c>
      <c r="I530" s="428"/>
      <c r="J530" s="443" t="s">
        <v>140</v>
      </c>
      <c r="K530" s="444"/>
      <c r="L530" s="1374"/>
    </row>
    <row r="531" spans="1:12" s="25" customFormat="1" ht="23.25" customHeight="1" x14ac:dyDescent="0.3">
      <c r="A531" s="1533"/>
      <c r="B531" s="443"/>
      <c r="C531" s="428"/>
      <c r="D531" s="443"/>
      <c r="E531" s="444"/>
      <c r="F531" s="1151"/>
      <c r="G531" s="1533"/>
      <c r="H531" s="443"/>
      <c r="I531" s="428"/>
      <c r="J531" s="443"/>
      <c r="K531" s="444"/>
      <c r="L531" s="1374"/>
    </row>
    <row r="532" spans="1:12" s="25" customFormat="1" ht="18.75" customHeight="1" x14ac:dyDescent="0.3">
      <c r="A532" s="1530"/>
      <c r="B532" s="1531"/>
      <c r="C532" s="1531"/>
      <c r="D532" s="1531"/>
      <c r="E532" s="1531"/>
      <c r="F532" s="1532"/>
      <c r="G532" s="1530"/>
      <c r="H532" s="1531"/>
      <c r="I532" s="1531"/>
      <c r="J532" s="1531"/>
      <c r="K532" s="1531"/>
      <c r="L532" s="1374"/>
    </row>
    <row r="533" spans="1:12" s="25" customFormat="1" ht="23.25" customHeight="1" x14ac:dyDescent="0.3">
      <c r="A533" s="1552"/>
      <c r="B533" s="1553"/>
      <c r="C533" s="1554"/>
      <c r="D533" s="1553"/>
      <c r="E533" s="1555"/>
      <c r="F533" s="1556"/>
      <c r="G533" s="1557"/>
      <c r="H533" s="1554"/>
      <c r="I533" s="1553"/>
      <c r="J533" s="1555"/>
      <c r="K533" s="1553"/>
      <c r="L533" s="1374"/>
    </row>
    <row r="534" spans="1:12" s="21" customFormat="1" x14ac:dyDescent="0.3">
      <c r="A534" s="1533"/>
      <c r="B534" s="430"/>
      <c r="C534" s="430"/>
      <c r="D534" s="430"/>
      <c r="E534" s="430"/>
      <c r="F534" s="1154"/>
      <c r="G534" s="1533"/>
      <c r="H534" s="430"/>
      <c r="I534" s="430"/>
      <c r="J534" s="430"/>
      <c r="K534" s="430"/>
      <c r="L534" s="1373"/>
    </row>
    <row r="535" spans="1:12" s="25" customFormat="1" ht="18.75" customHeight="1" x14ac:dyDescent="0.3">
      <c r="A535" s="1533"/>
      <c r="B535" s="429" t="s">
        <v>115</v>
      </c>
      <c r="C535" s="430"/>
      <c r="D535" s="430"/>
      <c r="E535" s="430"/>
      <c r="F535" s="1154"/>
      <c r="G535" s="1533"/>
      <c r="H535" s="429" t="s">
        <v>115</v>
      </c>
      <c r="I535" s="430"/>
      <c r="J535" s="430"/>
      <c r="K535" s="430"/>
      <c r="L535" s="1374"/>
    </row>
    <row r="536" spans="1:12" s="25" customFormat="1" ht="18.75" customHeight="1" x14ac:dyDescent="0.3">
      <c r="A536" s="1533"/>
      <c r="B536" s="429" t="s">
        <v>137</v>
      </c>
      <c r="C536" s="430"/>
      <c r="D536" s="430"/>
      <c r="E536" s="430"/>
      <c r="F536" s="1151"/>
      <c r="G536" s="1533"/>
      <c r="H536" s="429" t="s">
        <v>138</v>
      </c>
      <c r="I536" s="430"/>
      <c r="J536" s="430"/>
      <c r="K536" s="430"/>
      <c r="L536" s="1374"/>
    </row>
    <row r="537" spans="1:12" s="25" customFormat="1" ht="18.75" customHeight="1" x14ac:dyDescent="0.3">
      <c r="A537" s="1533"/>
      <c r="B537" s="430"/>
      <c r="C537" s="430"/>
      <c r="D537" s="430"/>
      <c r="E537" s="430"/>
      <c r="F537" s="1151"/>
      <c r="G537" s="1533"/>
      <c r="H537" s="430"/>
      <c r="I537" s="430"/>
      <c r="J537" s="430"/>
      <c r="K537" s="430"/>
      <c r="L537" s="1374"/>
    </row>
    <row r="538" spans="1:12" s="25" customFormat="1" ht="18.75" customHeight="1" x14ac:dyDescent="0.3">
      <c r="A538" s="1533"/>
      <c r="B538" s="430"/>
      <c r="C538" s="430"/>
      <c r="D538" s="428"/>
      <c r="E538" s="1176" t="s">
        <v>116</v>
      </c>
      <c r="F538" s="1151"/>
      <c r="G538" s="1533"/>
      <c r="H538" s="430"/>
      <c r="I538" s="430"/>
      <c r="J538" s="428"/>
      <c r="K538" s="1176" t="s">
        <v>116</v>
      </c>
      <c r="L538" s="1374"/>
    </row>
    <row r="539" spans="1:12" s="25" customFormat="1" ht="18.75" customHeight="1" x14ac:dyDescent="0.3">
      <c r="A539" s="1533"/>
      <c r="B539" s="430"/>
      <c r="C539" s="430"/>
      <c r="D539" s="428"/>
      <c r="E539" s="1176" t="s">
        <v>134</v>
      </c>
      <c r="F539" s="1151"/>
      <c r="G539" s="1533"/>
      <c r="H539" s="430"/>
      <c r="I539" s="430"/>
      <c r="J539" s="428"/>
      <c r="K539" s="1176" t="s">
        <v>134</v>
      </c>
      <c r="L539" s="1374"/>
    </row>
    <row r="540" spans="1:12" s="25" customFormat="1" ht="18.75" customHeight="1" x14ac:dyDescent="0.3">
      <c r="A540" s="1533"/>
      <c r="B540" s="430"/>
      <c r="C540" s="430"/>
      <c r="D540" s="428"/>
      <c r="E540" s="1176" t="s">
        <v>117</v>
      </c>
      <c r="F540" s="1151"/>
      <c r="G540" s="1533"/>
      <c r="H540" s="430"/>
      <c r="I540" s="430"/>
      <c r="J540" s="428"/>
      <c r="K540" s="1176" t="s">
        <v>117</v>
      </c>
      <c r="L540" s="1374"/>
    </row>
    <row r="541" spans="1:12" s="25" customFormat="1" ht="18.75" customHeight="1" x14ac:dyDescent="0.3">
      <c r="A541" s="1533"/>
      <c r="B541" s="430"/>
      <c r="C541" s="430"/>
      <c r="D541" s="428"/>
      <c r="E541" s="1176" t="s">
        <v>497</v>
      </c>
      <c r="F541" s="1151"/>
      <c r="G541" s="1533"/>
      <c r="H541" s="430"/>
      <c r="I541" s="430"/>
      <c r="J541" s="428"/>
      <c r="K541" s="1176" t="s">
        <v>497</v>
      </c>
      <c r="L541" s="1374"/>
    </row>
    <row r="542" spans="1:12" s="25" customFormat="1" ht="18.75" customHeight="1" x14ac:dyDescent="0.3">
      <c r="A542" s="1533"/>
      <c r="B542" s="430"/>
      <c r="C542" s="430"/>
      <c r="D542" s="430"/>
      <c r="E542" s="430"/>
      <c r="F542" s="1154"/>
      <c r="G542" s="1533"/>
      <c r="H542" s="430"/>
      <c r="I542" s="430"/>
      <c r="J542" s="430"/>
      <c r="K542" s="430"/>
      <c r="L542" s="1374"/>
    </row>
    <row r="543" spans="1:12" s="25" customFormat="1" ht="18.75" customHeight="1" x14ac:dyDescent="0.3">
      <c r="A543" s="1533"/>
      <c r="B543" s="430"/>
      <c r="C543" s="430"/>
      <c r="D543" s="430"/>
      <c r="E543" s="430"/>
      <c r="F543" s="1154"/>
      <c r="G543" s="1533"/>
      <c r="H543" s="430"/>
      <c r="I543" s="430"/>
      <c r="J543" s="430"/>
      <c r="K543" s="430"/>
      <c r="L543" s="1374"/>
    </row>
    <row r="544" spans="1:12" s="25" customFormat="1" ht="18.75" customHeight="1" x14ac:dyDescent="0.3">
      <c r="A544" s="1533"/>
      <c r="B544" s="430"/>
      <c r="C544" s="430"/>
      <c r="D544" s="430"/>
      <c r="E544" s="430"/>
      <c r="F544" s="1154"/>
      <c r="G544" s="1533"/>
      <c r="H544" s="430"/>
      <c r="I544" s="430"/>
      <c r="J544" s="430"/>
      <c r="K544" s="430"/>
      <c r="L544" s="1374"/>
    </row>
    <row r="545" spans="1:13" s="25" customFormat="1" ht="18.75" customHeight="1" x14ac:dyDescent="0.3">
      <c r="A545" s="1533"/>
      <c r="B545" s="1628" t="s">
        <v>119</v>
      </c>
      <c r="C545" s="1628"/>
      <c r="D545" s="1628"/>
      <c r="E545" s="432"/>
      <c r="F545" s="1151"/>
      <c r="G545" s="1533"/>
      <c r="H545" s="1628" t="s">
        <v>119</v>
      </c>
      <c r="I545" s="1628"/>
      <c r="J545" s="1628"/>
      <c r="K545" s="432"/>
      <c r="L545" s="1374"/>
    </row>
    <row r="546" spans="1:13" s="25" customFormat="1" ht="18.75" customHeight="1" x14ac:dyDescent="0.3">
      <c r="A546" s="1533"/>
      <c r="B546" s="1629">
        <v>45702</v>
      </c>
      <c r="C546" s="1629"/>
      <c r="D546" s="1629"/>
      <c r="E546" s="433"/>
      <c r="F546" s="1151"/>
      <c r="G546" s="1533"/>
      <c r="H546" s="1629">
        <f>B546</f>
        <v>45702</v>
      </c>
      <c r="I546" s="1629"/>
      <c r="J546" s="1629"/>
      <c r="K546" s="433"/>
      <c r="L546" s="1374"/>
    </row>
    <row r="547" spans="1:13" s="25" customFormat="1" ht="18.75" customHeight="1" x14ac:dyDescent="0.3">
      <c r="A547" s="1533"/>
      <c r="B547" s="430"/>
      <c r="C547" s="430"/>
      <c r="D547" s="430"/>
      <c r="E547" s="433"/>
      <c r="F547" s="1151"/>
      <c r="G547" s="1533"/>
      <c r="H547" s="430"/>
      <c r="I547" s="430"/>
      <c r="J547" s="430"/>
      <c r="K547" s="433"/>
      <c r="L547" s="1374"/>
    </row>
    <row r="548" spans="1:13" s="25" customFormat="1" ht="18.75" customHeight="1" x14ac:dyDescent="0.3">
      <c r="A548" s="1533"/>
      <c r="B548" s="1525"/>
      <c r="C548" s="430"/>
      <c r="D548" s="430"/>
      <c r="E548" s="433"/>
      <c r="F548" s="1151"/>
      <c r="G548" s="1533"/>
      <c r="H548" s="1525"/>
      <c r="I548" s="430"/>
      <c r="J548" s="430"/>
      <c r="K548" s="433"/>
      <c r="L548" s="1374"/>
    </row>
    <row r="549" spans="1:13" s="25" customFormat="1" ht="18.75" customHeight="1" x14ac:dyDescent="0.3">
      <c r="A549" s="434" t="s">
        <v>120</v>
      </c>
      <c r="B549" s="435" t="s">
        <v>121</v>
      </c>
      <c r="C549" s="1630" t="s">
        <v>122</v>
      </c>
      <c r="D549" s="1630"/>
      <c r="E549" s="1630"/>
      <c r="F549" s="1151"/>
      <c r="G549" s="434" t="s">
        <v>120</v>
      </c>
      <c r="H549" s="435" t="s">
        <v>121</v>
      </c>
      <c r="I549" s="1630" t="s">
        <v>123</v>
      </c>
      <c r="J549" s="1630"/>
      <c r="K549" s="1630"/>
      <c r="L549" s="1374"/>
    </row>
    <row r="550" spans="1:13" s="25" customFormat="1" ht="18.75" customHeight="1" x14ac:dyDescent="0.3">
      <c r="A550" s="434" t="s">
        <v>124</v>
      </c>
      <c r="B550" s="434" t="s">
        <v>265</v>
      </c>
      <c r="C550" s="435" t="s">
        <v>125</v>
      </c>
      <c r="D550" s="1526" t="s">
        <v>126</v>
      </c>
      <c r="E550" s="1526" t="s">
        <v>127</v>
      </c>
      <c r="F550" s="1151"/>
      <c r="G550" s="434" t="s">
        <v>124</v>
      </c>
      <c r="H550" s="434" t="s">
        <v>265</v>
      </c>
      <c r="I550" s="435" t="s">
        <v>125</v>
      </c>
      <c r="J550" s="1526" t="s">
        <v>126</v>
      </c>
      <c r="K550" s="1526" t="s">
        <v>127</v>
      </c>
      <c r="L550" s="1374"/>
    </row>
    <row r="551" spans="1:13" s="50" customFormat="1" x14ac:dyDescent="0.3">
      <c r="A551" s="436">
        <v>1</v>
      </c>
      <c r="B551" s="437" t="s">
        <v>241</v>
      </c>
      <c r="C551" s="438" t="s">
        <v>230</v>
      </c>
      <c r="D551" s="439">
        <v>131</v>
      </c>
      <c r="E551" s="439">
        <v>231.89999999999998</v>
      </c>
      <c r="F551" s="1151"/>
      <c r="G551" s="436">
        <v>1</v>
      </c>
      <c r="H551" s="437" t="s">
        <v>241</v>
      </c>
      <c r="I551" s="438" t="s">
        <v>35</v>
      </c>
      <c r="J551" s="439">
        <v>152</v>
      </c>
      <c r="K551" s="439">
        <v>278.27999999999997</v>
      </c>
      <c r="L551" s="786">
        <v>45674</v>
      </c>
    </row>
    <row r="552" spans="1:13" s="50" customFormat="1" x14ac:dyDescent="0.3">
      <c r="A552" s="436">
        <v>2</v>
      </c>
      <c r="B552" s="437" t="s">
        <v>114</v>
      </c>
      <c r="C552" s="438" t="s">
        <v>2</v>
      </c>
      <c r="D552" s="439">
        <v>6</v>
      </c>
      <c r="E552" s="439">
        <v>28</v>
      </c>
      <c r="F552" s="1177"/>
      <c r="G552" s="436">
        <v>2</v>
      </c>
      <c r="H552" s="437" t="s">
        <v>114</v>
      </c>
      <c r="I552" s="438" t="s">
        <v>2</v>
      </c>
      <c r="J552" s="439">
        <v>6</v>
      </c>
      <c r="K552" s="439">
        <v>28</v>
      </c>
      <c r="L552" s="786"/>
      <c r="M552" s="25"/>
    </row>
    <row r="553" spans="1:13" s="25" customFormat="1" x14ac:dyDescent="0.3">
      <c r="A553" s="436">
        <v>3</v>
      </c>
      <c r="B553" s="437" t="s">
        <v>107</v>
      </c>
      <c r="C553" s="438" t="s">
        <v>68</v>
      </c>
      <c r="D553" s="439">
        <v>1.86</v>
      </c>
      <c r="E553" s="439">
        <v>49.4</v>
      </c>
      <c r="F553" s="1151"/>
      <c r="G553" s="436">
        <v>3</v>
      </c>
      <c r="H553" s="437" t="s">
        <v>107</v>
      </c>
      <c r="I553" s="438" t="s">
        <v>68</v>
      </c>
      <c r="J553" s="439">
        <v>1.86</v>
      </c>
      <c r="K553" s="439">
        <v>49.4</v>
      </c>
      <c r="L553" s="1374"/>
    </row>
    <row r="554" spans="1:13" s="25" customFormat="1" x14ac:dyDescent="0.3">
      <c r="A554" s="436">
        <v>4</v>
      </c>
      <c r="B554" s="437" t="s">
        <v>93</v>
      </c>
      <c r="C554" s="438" t="s">
        <v>2</v>
      </c>
      <c r="D554" s="439">
        <v>80</v>
      </c>
      <c r="E554" s="439">
        <v>92</v>
      </c>
      <c r="F554" s="1177"/>
      <c r="G554" s="436">
        <v>4</v>
      </c>
      <c r="H554" s="437" t="s">
        <v>93</v>
      </c>
      <c r="I554" s="438" t="s">
        <v>2</v>
      </c>
      <c r="J554" s="439">
        <v>80</v>
      </c>
      <c r="K554" s="439">
        <v>92</v>
      </c>
      <c r="L554" s="788"/>
    </row>
    <row r="555" spans="1:13" s="25" customFormat="1" x14ac:dyDescent="0.3">
      <c r="A555" s="436"/>
      <c r="B555" s="437"/>
      <c r="C555" s="438"/>
      <c r="D555" s="439"/>
      <c r="E555" s="439"/>
      <c r="F555" s="1151"/>
      <c r="G555" s="436"/>
      <c r="H555" s="437"/>
      <c r="I555" s="438"/>
      <c r="J555" s="439"/>
      <c r="K555" s="439"/>
      <c r="L555" s="1374"/>
    </row>
    <row r="556" spans="1:13" s="25" customFormat="1" ht="19.5" customHeight="1" x14ac:dyDescent="0.3">
      <c r="A556" s="1526"/>
      <c r="B556" s="437"/>
      <c r="C556" s="438"/>
      <c r="D556" s="439"/>
      <c r="E556" s="439"/>
      <c r="F556" s="1177"/>
      <c r="G556" s="1526"/>
      <c r="H556" s="437"/>
      <c r="I556" s="438"/>
      <c r="J556" s="439"/>
      <c r="K556" s="439"/>
      <c r="L556" s="1374"/>
    </row>
    <row r="557" spans="1:13" s="25" customFormat="1" x14ac:dyDescent="0.3">
      <c r="A557" s="436"/>
      <c r="B557" s="437"/>
      <c r="C557" s="438"/>
      <c r="D557" s="439"/>
      <c r="E557" s="439"/>
      <c r="F557" s="1154"/>
      <c r="G557" s="436"/>
      <c r="H557" s="437"/>
      <c r="I557" s="438"/>
      <c r="J557" s="439"/>
      <c r="K557" s="439"/>
      <c r="L557" s="1374"/>
    </row>
    <row r="558" spans="1:13" s="25" customFormat="1" x14ac:dyDescent="0.3">
      <c r="A558" s="436"/>
      <c r="B558" s="437"/>
      <c r="C558" s="438" t="s">
        <v>513</v>
      </c>
      <c r="D558" s="439">
        <f>SUM(D551:D556)</f>
        <v>218.86</v>
      </c>
      <c r="E558" s="439">
        <f>SUM(E551:E556)</f>
        <v>401.29999999999995</v>
      </c>
      <c r="F558" s="1534">
        <v>587.5</v>
      </c>
      <c r="G558" s="436"/>
      <c r="H558" s="437"/>
      <c r="I558" s="438" t="s">
        <v>513</v>
      </c>
      <c r="J558" s="439">
        <f>SUM(J551:J556)</f>
        <v>239.86</v>
      </c>
      <c r="K558" s="439">
        <f>SUM(K551:K556)</f>
        <v>447.67999999999995</v>
      </c>
      <c r="L558" s="1374"/>
    </row>
    <row r="559" spans="1:13" s="25" customFormat="1" x14ac:dyDescent="0.3">
      <c r="A559" s="436"/>
      <c r="B559" s="437"/>
      <c r="C559" s="438"/>
      <c r="D559" s="439"/>
      <c r="E559" s="439"/>
      <c r="F559" s="1534"/>
      <c r="G559" s="436"/>
      <c r="H559" s="437"/>
      <c r="I559" s="438"/>
      <c r="J559" s="439"/>
      <c r="K559" s="439"/>
      <c r="L559" s="1374"/>
    </row>
    <row r="560" spans="1:13" s="25" customFormat="1" x14ac:dyDescent="0.3">
      <c r="A560" s="436"/>
      <c r="B560" s="437"/>
      <c r="C560" s="438"/>
      <c r="D560" s="439"/>
      <c r="E560" s="439"/>
      <c r="F560" s="1154"/>
      <c r="G560" s="436"/>
      <c r="H560" s="437"/>
      <c r="I560" s="438"/>
      <c r="J560" s="439"/>
      <c r="K560" s="439"/>
      <c r="L560" s="1374"/>
    </row>
    <row r="561" spans="1:12" s="25" customFormat="1" x14ac:dyDescent="0.3">
      <c r="A561" s="434" t="s">
        <v>124</v>
      </c>
      <c r="B561" s="439" t="s">
        <v>259</v>
      </c>
      <c r="C561" s="438" t="s">
        <v>125</v>
      </c>
      <c r="D561" s="439" t="s">
        <v>126</v>
      </c>
      <c r="E561" s="439" t="s">
        <v>127</v>
      </c>
      <c r="F561" s="1154"/>
      <c r="G561" s="434" t="s">
        <v>124</v>
      </c>
      <c r="H561" s="439" t="s">
        <v>247</v>
      </c>
      <c r="I561" s="438" t="s">
        <v>125</v>
      </c>
      <c r="J561" s="439" t="s">
        <v>126</v>
      </c>
      <c r="K561" s="439" t="s">
        <v>127</v>
      </c>
      <c r="L561" s="1374"/>
    </row>
    <row r="562" spans="1:12" s="50" customFormat="1" x14ac:dyDescent="0.3">
      <c r="A562" s="1526">
        <v>1</v>
      </c>
      <c r="B562" s="437" t="s">
        <v>100</v>
      </c>
      <c r="C562" s="438" t="s">
        <v>9</v>
      </c>
      <c r="D562" s="439">
        <v>80</v>
      </c>
      <c r="E562" s="439">
        <v>287.25</v>
      </c>
      <c r="F562" s="1151"/>
      <c r="G562" s="1526">
        <v>1</v>
      </c>
      <c r="H562" s="437" t="s">
        <v>100</v>
      </c>
      <c r="I562" s="438" t="s">
        <v>9</v>
      </c>
      <c r="J562" s="439">
        <v>80</v>
      </c>
      <c r="K562" s="439">
        <v>287.25</v>
      </c>
      <c r="L562" s="786"/>
    </row>
    <row r="563" spans="1:12" s="25" customFormat="1" x14ac:dyDescent="0.3">
      <c r="A563" s="436">
        <v>2</v>
      </c>
      <c r="B563" s="437" t="s">
        <v>26</v>
      </c>
      <c r="C563" s="438" t="s">
        <v>28</v>
      </c>
      <c r="D563" s="439">
        <v>60</v>
      </c>
      <c r="E563" s="439">
        <v>121.9</v>
      </c>
      <c r="F563" s="1151">
        <v>121.9</v>
      </c>
      <c r="G563" s="436">
        <v>2</v>
      </c>
      <c r="H563" s="437" t="s">
        <v>26</v>
      </c>
      <c r="I563" s="438" t="s">
        <v>7</v>
      </c>
      <c r="J563" s="439">
        <v>80</v>
      </c>
      <c r="K563" s="439">
        <v>152.375</v>
      </c>
      <c r="L563" s="788">
        <v>45544</v>
      </c>
    </row>
    <row r="564" spans="1:12" s="420" customFormat="1" x14ac:dyDescent="0.3">
      <c r="A564" s="436">
        <v>3</v>
      </c>
      <c r="B564" s="437" t="s">
        <v>179</v>
      </c>
      <c r="C564" s="438" t="s">
        <v>17</v>
      </c>
      <c r="D564" s="439">
        <v>23</v>
      </c>
      <c r="E564" s="439">
        <v>202.41</v>
      </c>
      <c r="F564" s="1151">
        <v>208.41</v>
      </c>
      <c r="G564" s="436">
        <v>3</v>
      </c>
      <c r="H564" s="437" t="s">
        <v>179</v>
      </c>
      <c r="I564" s="438" t="s">
        <v>44</v>
      </c>
      <c r="J564" s="439">
        <v>28</v>
      </c>
      <c r="K564" s="439">
        <v>242.89</v>
      </c>
      <c r="L564" s="795"/>
    </row>
    <row r="565" spans="1:12" s="25" customFormat="1" ht="19.5" customHeight="1" x14ac:dyDescent="0.3">
      <c r="A565" s="436">
        <v>4</v>
      </c>
      <c r="B565" s="437" t="s">
        <v>346</v>
      </c>
      <c r="C565" s="438" t="s">
        <v>14</v>
      </c>
      <c r="D565" s="439">
        <v>36</v>
      </c>
      <c r="E565" s="439">
        <v>6</v>
      </c>
      <c r="F565" s="1545">
        <f>0.031*800</f>
        <v>24.8</v>
      </c>
      <c r="G565" s="436">
        <v>4</v>
      </c>
      <c r="H565" s="437" t="s">
        <v>346</v>
      </c>
      <c r="I565" s="438" t="s">
        <v>14</v>
      </c>
      <c r="J565" s="439">
        <v>36</v>
      </c>
      <c r="K565" s="439">
        <v>6</v>
      </c>
      <c r="L565" s="788"/>
    </row>
    <row r="566" spans="1:12" s="25" customFormat="1" ht="19.5" customHeight="1" x14ac:dyDescent="0.3">
      <c r="A566" s="436">
        <v>5</v>
      </c>
      <c r="B566" s="437" t="s">
        <v>144</v>
      </c>
      <c r="C566" s="438" t="s">
        <v>2</v>
      </c>
      <c r="D566" s="439">
        <v>18</v>
      </c>
      <c r="E566" s="439">
        <v>88</v>
      </c>
      <c r="F566" s="1154"/>
      <c r="G566" s="436">
        <v>5</v>
      </c>
      <c r="H566" s="437" t="s">
        <v>144</v>
      </c>
      <c r="I566" s="438" t="s">
        <v>2</v>
      </c>
      <c r="J566" s="439">
        <v>18</v>
      </c>
      <c r="K566" s="439">
        <v>88</v>
      </c>
      <c r="L566" s="1374"/>
    </row>
    <row r="567" spans="1:12" s="25" customFormat="1" x14ac:dyDescent="0.3">
      <c r="A567" s="436">
        <v>6</v>
      </c>
      <c r="B567" s="437" t="s">
        <v>107</v>
      </c>
      <c r="C567" s="438" t="s">
        <v>193</v>
      </c>
      <c r="D567" s="439">
        <v>3.71</v>
      </c>
      <c r="E567" s="439">
        <v>93.2</v>
      </c>
      <c r="F567" s="1151"/>
      <c r="G567" s="436">
        <v>6</v>
      </c>
      <c r="H567" s="437" t="s">
        <v>107</v>
      </c>
      <c r="I567" s="438" t="s">
        <v>193</v>
      </c>
      <c r="J567" s="439">
        <v>3.71</v>
      </c>
      <c r="K567" s="439">
        <v>93.2</v>
      </c>
      <c r="L567" s="1374"/>
    </row>
    <row r="568" spans="1:12" s="50" customFormat="1" x14ac:dyDescent="0.3">
      <c r="A568" s="436">
        <v>7</v>
      </c>
      <c r="B568" s="437" t="s">
        <v>108</v>
      </c>
      <c r="C568" s="438" t="s">
        <v>65</v>
      </c>
      <c r="D568" s="439">
        <v>1.2</v>
      </c>
      <c r="E568" s="439">
        <v>21.5</v>
      </c>
      <c r="F568" s="1151"/>
      <c r="G568" s="436">
        <v>7</v>
      </c>
      <c r="H568" s="437" t="s">
        <v>108</v>
      </c>
      <c r="I568" s="438" t="s">
        <v>65</v>
      </c>
      <c r="J568" s="439">
        <v>1.2</v>
      </c>
      <c r="K568" s="439">
        <v>21.5</v>
      </c>
      <c r="L568" s="786"/>
    </row>
    <row r="569" spans="1:12" s="25" customFormat="1" x14ac:dyDescent="0.3">
      <c r="A569" s="1526"/>
      <c r="B569" s="437"/>
      <c r="C569" s="438"/>
      <c r="D569" s="439"/>
      <c r="E569" s="439"/>
      <c r="F569" s="1154"/>
      <c r="G569" s="1526"/>
      <c r="H569" s="437"/>
      <c r="I569" s="438"/>
      <c r="J569" s="439"/>
      <c r="K569" s="439"/>
      <c r="L569" s="1374"/>
    </row>
    <row r="570" spans="1:12" s="50" customFormat="1" x14ac:dyDescent="0.3">
      <c r="A570" s="1526"/>
      <c r="B570" s="437"/>
      <c r="C570" s="438"/>
      <c r="D570" s="439"/>
      <c r="E570" s="439"/>
      <c r="F570" s="1151"/>
      <c r="G570" s="1526"/>
      <c r="H570" s="437"/>
      <c r="I570" s="438"/>
      <c r="J570" s="439"/>
      <c r="K570" s="439"/>
      <c r="L570" s="786"/>
    </row>
    <row r="571" spans="1:12" s="25" customFormat="1" x14ac:dyDescent="0.3">
      <c r="A571" s="1526"/>
      <c r="B571" s="437"/>
      <c r="C571" s="438" t="s">
        <v>513</v>
      </c>
      <c r="D571" s="439">
        <f>SUM(D562:D570)</f>
        <v>221.91</v>
      </c>
      <c r="E571" s="439">
        <f>SUM(E562:E570)</f>
        <v>820.26</v>
      </c>
      <c r="F571" s="1534">
        <v>822.5</v>
      </c>
      <c r="G571" s="1526"/>
      <c r="H571" s="437"/>
      <c r="I571" s="438" t="s">
        <v>513</v>
      </c>
      <c r="J571" s="439">
        <f>SUM(J562:J570)</f>
        <v>246.91</v>
      </c>
      <c r="K571" s="439">
        <f>SUM(K562:K570)</f>
        <v>891.21500000000003</v>
      </c>
      <c r="L571" s="1374"/>
    </row>
    <row r="572" spans="1:12" s="25" customFormat="1" x14ac:dyDescent="0.3">
      <c r="A572" s="436"/>
      <c r="B572" s="437"/>
      <c r="C572" s="438"/>
      <c r="D572" s="439"/>
      <c r="E572" s="439"/>
      <c r="F572" s="1535">
        <f>F571-E571</f>
        <v>2.2400000000000091</v>
      </c>
      <c r="G572" s="436"/>
      <c r="H572" s="437"/>
      <c r="I572" s="438"/>
      <c r="J572" s="439"/>
      <c r="K572" s="439"/>
      <c r="L572" s="1374"/>
    </row>
    <row r="573" spans="1:12" s="25" customFormat="1" x14ac:dyDescent="0.3">
      <c r="A573" s="436"/>
      <c r="B573" s="437"/>
      <c r="C573" s="438"/>
      <c r="D573" s="439"/>
      <c r="E573" s="439"/>
      <c r="F573" s="1154"/>
      <c r="G573" s="436"/>
      <c r="H573" s="437"/>
      <c r="I573" s="438"/>
      <c r="J573" s="439"/>
      <c r="K573" s="439"/>
      <c r="L573" s="1374"/>
    </row>
    <row r="574" spans="1:12" s="25" customFormat="1" x14ac:dyDescent="0.3">
      <c r="A574" s="1526"/>
      <c r="B574" s="437"/>
      <c r="C574" s="438" t="s">
        <v>514</v>
      </c>
      <c r="D574" s="439">
        <f>+D571+D558</f>
        <v>440.77</v>
      </c>
      <c r="E574" s="439">
        <f>+E571+E558</f>
        <v>1221.56</v>
      </c>
      <c r="F574" s="1153"/>
      <c r="G574" s="439"/>
      <c r="H574" s="439"/>
      <c r="I574" s="438" t="s">
        <v>514</v>
      </c>
      <c r="J574" s="439">
        <f>+J571+J558</f>
        <v>486.77</v>
      </c>
      <c r="K574" s="439">
        <f>+K571+K558</f>
        <v>1338.895</v>
      </c>
      <c r="L574" s="1374"/>
    </row>
    <row r="575" spans="1:12" s="25" customFormat="1" x14ac:dyDescent="0.3">
      <c r="A575" s="1537"/>
      <c r="B575" s="440"/>
      <c r="C575" s="488"/>
      <c r="D575" s="489"/>
      <c r="E575" s="489"/>
      <c r="F575" s="1153"/>
      <c r="G575" s="1539"/>
      <c r="H575" s="489"/>
      <c r="I575" s="489"/>
      <c r="J575" s="489"/>
      <c r="K575" s="489"/>
      <c r="L575" s="1374"/>
    </row>
    <row r="576" spans="1:12" s="25" customFormat="1" x14ac:dyDescent="0.3">
      <c r="A576" s="1537"/>
      <c r="B576" s="440"/>
      <c r="C576" s="488"/>
      <c r="D576" s="489"/>
      <c r="E576" s="489"/>
      <c r="F576" s="1153"/>
      <c r="G576" s="1539"/>
      <c r="H576" s="489"/>
      <c r="I576" s="489"/>
      <c r="J576" s="489"/>
      <c r="K576" s="489"/>
      <c r="L576" s="1374"/>
    </row>
    <row r="577" spans="1:12" s="25" customFormat="1" x14ac:dyDescent="0.3">
      <c r="A577" s="1537"/>
      <c r="B577" s="440"/>
      <c r="C577" s="488"/>
      <c r="D577" s="489"/>
      <c r="E577" s="489"/>
      <c r="F577" s="1153"/>
      <c r="G577" s="1539"/>
      <c r="H577" s="489"/>
      <c r="I577" s="489"/>
      <c r="J577" s="489"/>
      <c r="K577" s="489"/>
      <c r="L577" s="1374"/>
    </row>
    <row r="578" spans="1:12" s="25" customFormat="1" ht="18.75" customHeight="1" x14ac:dyDescent="0.3">
      <c r="A578" s="1533"/>
      <c r="B578" s="441" t="s">
        <v>130</v>
      </c>
      <c r="C578" s="428"/>
      <c r="D578" s="442" t="s">
        <v>131</v>
      </c>
      <c r="E578" s="430"/>
      <c r="F578" s="1151"/>
      <c r="G578" s="1533"/>
      <c r="H578" s="441" t="s">
        <v>130</v>
      </c>
      <c r="I578" s="428"/>
      <c r="J578" s="442" t="s">
        <v>131</v>
      </c>
      <c r="K578" s="430"/>
      <c r="L578" s="1374"/>
    </row>
    <row r="579" spans="1:12" s="25" customFormat="1" ht="51.75" customHeight="1" x14ac:dyDescent="0.3">
      <c r="A579" s="1533"/>
      <c r="B579" s="443" t="s">
        <v>132</v>
      </c>
      <c r="C579" s="428"/>
      <c r="D579" s="443" t="s">
        <v>140</v>
      </c>
      <c r="E579" s="444"/>
      <c r="F579" s="1151"/>
      <c r="G579" s="1533"/>
      <c r="H579" s="443" t="s">
        <v>139</v>
      </c>
      <c r="I579" s="428"/>
      <c r="J579" s="443" t="s">
        <v>140</v>
      </c>
      <c r="K579" s="444"/>
      <c r="L579" s="1374"/>
    </row>
    <row r="580" spans="1:12" s="25" customFormat="1" ht="23.25" customHeight="1" x14ac:dyDescent="0.3">
      <c r="A580" s="1533"/>
      <c r="B580" s="443"/>
      <c r="C580" s="428"/>
      <c r="D580" s="443"/>
      <c r="E580" s="444"/>
      <c r="F580" s="1151"/>
      <c r="G580" s="1533"/>
      <c r="H580" s="443"/>
      <c r="I580" s="428"/>
      <c r="J580" s="443"/>
      <c r="K580" s="444"/>
      <c r="L580" s="1374"/>
    </row>
    <row r="581" spans="1:12" s="25" customFormat="1" ht="23.25" customHeight="1" x14ac:dyDescent="0.3">
      <c r="A581" s="1552"/>
      <c r="B581" s="1553"/>
      <c r="C581" s="1554"/>
      <c r="D581" s="1553"/>
      <c r="E581" s="1555"/>
      <c r="F581" s="1556"/>
      <c r="G581" s="1557"/>
      <c r="H581" s="1554"/>
      <c r="I581" s="1553"/>
      <c r="J581" s="1555"/>
      <c r="K581" s="1553"/>
      <c r="L581" s="1374"/>
    </row>
    <row r="582" spans="1:12" s="21" customFormat="1" x14ac:dyDescent="0.3">
      <c r="A582" s="1533"/>
      <c r="B582" s="430"/>
      <c r="C582" s="430"/>
      <c r="D582" s="430"/>
      <c r="E582" s="430"/>
      <c r="F582" s="1154"/>
      <c r="G582" s="1533"/>
      <c r="H582" s="430"/>
      <c r="I582" s="430"/>
      <c r="J582" s="430"/>
      <c r="K582" s="430"/>
      <c r="L582" s="1373"/>
    </row>
    <row r="583" spans="1:12" s="25" customFormat="1" ht="18.75" customHeight="1" x14ac:dyDescent="0.3">
      <c r="A583" s="1533"/>
      <c r="B583" s="429" t="s">
        <v>115</v>
      </c>
      <c r="C583" s="430"/>
      <c r="D583" s="430"/>
      <c r="E583" s="430"/>
      <c r="F583" s="1154"/>
      <c r="G583" s="1533"/>
      <c r="H583" s="429" t="s">
        <v>115</v>
      </c>
      <c r="I583" s="430"/>
      <c r="J583" s="430"/>
      <c r="K583" s="430"/>
      <c r="L583" s="1374"/>
    </row>
    <row r="584" spans="1:12" s="25" customFormat="1" ht="18.75" customHeight="1" x14ac:dyDescent="0.3">
      <c r="A584" s="1533"/>
      <c r="B584" s="429" t="s">
        <v>137</v>
      </c>
      <c r="C584" s="430"/>
      <c r="D584" s="430"/>
      <c r="E584" s="430"/>
      <c r="F584" s="1151"/>
      <c r="G584" s="1533"/>
      <c r="H584" s="429" t="s">
        <v>138</v>
      </c>
      <c r="I584" s="430"/>
      <c r="J584" s="430"/>
      <c r="K584" s="430"/>
      <c r="L584" s="1374"/>
    </row>
    <row r="585" spans="1:12" s="25" customFormat="1" ht="18.75" customHeight="1" x14ac:dyDescent="0.3">
      <c r="A585" s="1533"/>
      <c r="B585" s="430"/>
      <c r="C585" s="430"/>
      <c r="D585" s="430"/>
      <c r="E585" s="430"/>
      <c r="F585" s="1151"/>
      <c r="G585" s="1533"/>
      <c r="H585" s="430"/>
      <c r="I585" s="430"/>
      <c r="J585" s="430"/>
      <c r="K585" s="430"/>
      <c r="L585" s="1374"/>
    </row>
    <row r="586" spans="1:12" s="25" customFormat="1" ht="18.75" customHeight="1" x14ac:dyDescent="0.3">
      <c r="A586" s="1533"/>
      <c r="B586" s="430"/>
      <c r="C586" s="430"/>
      <c r="D586" s="428"/>
      <c r="E586" s="1176" t="s">
        <v>116</v>
      </c>
      <c r="F586" s="1151"/>
      <c r="G586" s="1533"/>
      <c r="H586" s="430"/>
      <c r="I586" s="430"/>
      <c r="J586" s="428"/>
      <c r="K586" s="1176" t="s">
        <v>116</v>
      </c>
      <c r="L586" s="1374"/>
    </row>
    <row r="587" spans="1:12" s="25" customFormat="1" ht="18.75" customHeight="1" x14ac:dyDescent="0.3">
      <c r="A587" s="1533"/>
      <c r="B587" s="430"/>
      <c r="C587" s="430"/>
      <c r="D587" s="428"/>
      <c r="E587" s="1176" t="s">
        <v>134</v>
      </c>
      <c r="F587" s="1151"/>
      <c r="G587" s="1533"/>
      <c r="H587" s="430"/>
      <c r="I587" s="430"/>
      <c r="J587" s="428"/>
      <c r="K587" s="1176" t="s">
        <v>134</v>
      </c>
      <c r="L587" s="1374"/>
    </row>
    <row r="588" spans="1:12" s="25" customFormat="1" ht="18.75" customHeight="1" x14ac:dyDescent="0.3">
      <c r="A588" s="1533"/>
      <c r="B588" s="430"/>
      <c r="C588" s="430"/>
      <c r="D588" s="428"/>
      <c r="E588" s="1176" t="s">
        <v>117</v>
      </c>
      <c r="F588" s="1151"/>
      <c r="G588" s="1533"/>
      <c r="H588" s="430"/>
      <c r="I588" s="430"/>
      <c r="J588" s="428"/>
      <c r="K588" s="1176" t="s">
        <v>117</v>
      </c>
      <c r="L588" s="1374"/>
    </row>
    <row r="589" spans="1:12" s="25" customFormat="1" ht="18.75" customHeight="1" x14ac:dyDescent="0.3">
      <c r="A589" s="1533"/>
      <c r="B589" s="430"/>
      <c r="C589" s="430"/>
      <c r="D589" s="428"/>
      <c r="E589" s="1176" t="s">
        <v>497</v>
      </c>
      <c r="F589" s="1151"/>
      <c r="G589" s="1533"/>
      <c r="H589" s="430"/>
      <c r="I589" s="430"/>
      <c r="J589" s="428"/>
      <c r="K589" s="1176" t="s">
        <v>497</v>
      </c>
      <c r="L589" s="1374"/>
    </row>
    <row r="590" spans="1:12" s="25" customFormat="1" ht="18.75" customHeight="1" x14ac:dyDescent="0.3">
      <c r="A590" s="1533"/>
      <c r="B590" s="430"/>
      <c r="C590" s="430"/>
      <c r="D590" s="430"/>
      <c r="E590" s="430"/>
      <c r="F590" s="1151"/>
      <c r="G590" s="1533"/>
      <c r="H590" s="430"/>
      <c r="I590" s="430"/>
      <c r="J590" s="430"/>
      <c r="K590" s="430"/>
      <c r="L590" s="1374"/>
    </row>
    <row r="591" spans="1:12" s="25" customFormat="1" ht="18.75" customHeight="1" x14ac:dyDescent="0.35">
      <c r="A591" s="1533"/>
      <c r="B591" s="1558"/>
      <c r="C591" s="430"/>
      <c r="D591" s="430"/>
      <c r="E591" s="430"/>
      <c r="F591" s="1151"/>
      <c r="G591" s="1533"/>
      <c r="H591" s="1558"/>
      <c r="I591" s="430"/>
      <c r="J591" s="430"/>
      <c r="K591" s="430"/>
      <c r="L591" s="1374"/>
    </row>
    <row r="592" spans="1:12" s="25" customFormat="1" ht="18.75" customHeight="1" x14ac:dyDescent="0.3">
      <c r="A592" s="1533"/>
      <c r="B592" s="430"/>
      <c r="C592" s="430"/>
      <c r="D592" s="430"/>
      <c r="E592" s="430"/>
      <c r="F592" s="1151"/>
      <c r="G592" s="1533"/>
      <c r="H592" s="430"/>
      <c r="I592" s="430"/>
      <c r="J592" s="430"/>
      <c r="K592" s="430"/>
      <c r="L592" s="1374"/>
    </row>
    <row r="593" spans="1:12" s="25" customFormat="1" ht="18.75" customHeight="1" x14ac:dyDescent="0.3">
      <c r="A593" s="1533"/>
      <c r="B593" s="1628" t="s">
        <v>119</v>
      </c>
      <c r="C593" s="1628"/>
      <c r="D593" s="1628"/>
      <c r="E593" s="432"/>
      <c r="F593" s="1151"/>
      <c r="G593" s="1533"/>
      <c r="H593" s="1628" t="s">
        <v>119</v>
      </c>
      <c r="I593" s="1628"/>
      <c r="J593" s="1628"/>
      <c r="K593" s="432"/>
      <c r="L593" s="1374"/>
    </row>
    <row r="594" spans="1:12" s="25" customFormat="1" ht="18.75" customHeight="1" x14ac:dyDescent="0.3">
      <c r="A594" s="1533"/>
      <c r="B594" s="1629">
        <v>45705</v>
      </c>
      <c r="C594" s="1629"/>
      <c r="D594" s="1629"/>
      <c r="E594" s="433"/>
      <c r="F594" s="1151"/>
      <c r="G594" s="1533"/>
      <c r="H594" s="1629">
        <f>B594</f>
        <v>45705</v>
      </c>
      <c r="I594" s="1629"/>
      <c r="J594" s="1629"/>
      <c r="K594" s="433"/>
      <c r="L594" s="1374"/>
    </row>
    <row r="595" spans="1:12" s="25" customFormat="1" ht="18.75" customHeight="1" x14ac:dyDescent="0.3">
      <c r="A595" s="1533"/>
      <c r="B595" s="430"/>
      <c r="C595" s="430"/>
      <c r="D595" s="430"/>
      <c r="E595" s="433"/>
      <c r="F595" s="1151"/>
      <c r="G595" s="1533"/>
      <c r="H595" s="430"/>
      <c r="I595" s="430"/>
      <c r="J595" s="430"/>
      <c r="K595" s="433"/>
      <c r="L595" s="1374"/>
    </row>
    <row r="596" spans="1:12" s="25" customFormat="1" ht="18.75" customHeight="1" x14ac:dyDescent="0.3">
      <c r="A596" s="1533"/>
      <c r="B596" s="1525"/>
      <c r="C596" s="430"/>
      <c r="D596" s="430"/>
      <c r="E596" s="433"/>
      <c r="F596" s="1151"/>
      <c r="G596" s="1533"/>
      <c r="H596" s="1525"/>
      <c r="I596" s="430"/>
      <c r="J596" s="430"/>
      <c r="K596" s="433"/>
      <c r="L596" s="1374"/>
    </row>
    <row r="597" spans="1:12" s="25" customFormat="1" ht="18.75" customHeight="1" x14ac:dyDescent="0.3">
      <c r="A597" s="434" t="s">
        <v>120</v>
      </c>
      <c r="B597" s="435" t="s">
        <v>121</v>
      </c>
      <c r="C597" s="1630" t="s">
        <v>122</v>
      </c>
      <c r="D597" s="1630"/>
      <c r="E597" s="1630"/>
      <c r="F597" s="1151"/>
      <c r="G597" s="434" t="s">
        <v>120</v>
      </c>
      <c r="H597" s="435" t="s">
        <v>121</v>
      </c>
      <c r="I597" s="1630" t="s">
        <v>123</v>
      </c>
      <c r="J597" s="1630"/>
      <c r="K597" s="1630"/>
      <c r="L597" s="1374"/>
    </row>
    <row r="598" spans="1:12" s="25" customFormat="1" ht="18.75" customHeight="1" x14ac:dyDescent="0.3">
      <c r="A598" s="434" t="s">
        <v>124</v>
      </c>
      <c r="B598" s="434" t="s">
        <v>265</v>
      </c>
      <c r="C598" s="435" t="s">
        <v>125</v>
      </c>
      <c r="D598" s="1526" t="s">
        <v>126</v>
      </c>
      <c r="E598" s="1526" t="s">
        <v>127</v>
      </c>
      <c r="F598" s="1151"/>
      <c r="G598" s="434" t="s">
        <v>124</v>
      </c>
      <c r="H598" s="434" t="s">
        <v>265</v>
      </c>
      <c r="I598" s="435" t="s">
        <v>125</v>
      </c>
      <c r="J598" s="1526" t="s">
        <v>126</v>
      </c>
      <c r="K598" s="1526" t="s">
        <v>127</v>
      </c>
      <c r="L598" s="1374"/>
    </row>
    <row r="599" spans="1:12" s="50" customFormat="1" x14ac:dyDescent="0.3">
      <c r="A599" s="436">
        <v>1</v>
      </c>
      <c r="B599" s="437" t="s">
        <v>198</v>
      </c>
      <c r="C599" s="438" t="s">
        <v>46</v>
      </c>
      <c r="D599" s="439">
        <v>45</v>
      </c>
      <c r="E599" s="439">
        <v>206.2</v>
      </c>
      <c r="F599" s="1177"/>
      <c r="G599" s="1526">
        <v>1</v>
      </c>
      <c r="H599" s="437" t="s">
        <v>198</v>
      </c>
      <c r="I599" s="438" t="s">
        <v>46</v>
      </c>
      <c r="J599" s="439">
        <v>45</v>
      </c>
      <c r="K599" s="439">
        <v>206.2</v>
      </c>
      <c r="L599" s="792"/>
    </row>
    <row r="600" spans="1:12" s="50" customFormat="1" x14ac:dyDescent="0.3">
      <c r="A600" s="436">
        <v>2</v>
      </c>
      <c r="B600" s="437" t="s">
        <v>64</v>
      </c>
      <c r="C600" s="438" t="s">
        <v>65</v>
      </c>
      <c r="D600" s="439">
        <v>15</v>
      </c>
      <c r="E600" s="439">
        <v>75</v>
      </c>
      <c r="F600" s="1151">
        <v>28</v>
      </c>
      <c r="G600" s="436">
        <v>2</v>
      </c>
      <c r="H600" s="437" t="s">
        <v>64</v>
      </c>
      <c r="I600" s="438" t="s">
        <v>65</v>
      </c>
      <c r="J600" s="439">
        <v>15</v>
      </c>
      <c r="K600" s="439">
        <v>75</v>
      </c>
      <c r="L600" s="1379"/>
    </row>
    <row r="601" spans="1:12" s="25" customFormat="1" x14ac:dyDescent="0.3">
      <c r="A601" s="1526">
        <v>3</v>
      </c>
      <c r="B601" s="437" t="s">
        <v>114</v>
      </c>
      <c r="C601" s="438" t="s">
        <v>2</v>
      </c>
      <c r="D601" s="439">
        <v>6</v>
      </c>
      <c r="E601" s="439">
        <v>28</v>
      </c>
      <c r="F601" s="1151">
        <v>161</v>
      </c>
      <c r="G601" s="1526">
        <v>3</v>
      </c>
      <c r="H601" s="437" t="s">
        <v>114</v>
      </c>
      <c r="I601" s="438" t="s">
        <v>2</v>
      </c>
      <c r="J601" s="439">
        <v>6</v>
      </c>
      <c r="K601" s="439">
        <v>28</v>
      </c>
      <c r="L601" s="1374"/>
    </row>
    <row r="602" spans="1:12" s="50" customFormat="1" x14ac:dyDescent="0.3">
      <c r="A602" s="436">
        <v>4</v>
      </c>
      <c r="B602" s="437" t="s">
        <v>107</v>
      </c>
      <c r="C602" s="438" t="s">
        <v>193</v>
      </c>
      <c r="D602" s="439">
        <v>3.71</v>
      </c>
      <c r="E602" s="439">
        <v>93.2</v>
      </c>
      <c r="F602" s="1177">
        <v>1.2</v>
      </c>
      <c r="G602" s="436">
        <v>4</v>
      </c>
      <c r="H602" s="437" t="s">
        <v>107</v>
      </c>
      <c r="I602" s="438" t="s">
        <v>193</v>
      </c>
      <c r="J602" s="439">
        <v>3.71</v>
      </c>
      <c r="K602" s="439">
        <v>93.2</v>
      </c>
      <c r="L602" s="1379"/>
    </row>
    <row r="603" spans="1:12" s="25" customFormat="1" ht="19.5" customHeight="1" x14ac:dyDescent="0.3">
      <c r="A603" s="436">
        <v>5</v>
      </c>
      <c r="B603" s="437" t="s">
        <v>489</v>
      </c>
      <c r="C603" s="438" t="s">
        <v>5</v>
      </c>
      <c r="D603" s="439">
        <v>140</v>
      </c>
      <c r="E603" s="439">
        <v>100</v>
      </c>
      <c r="F603" s="1177"/>
      <c r="G603" s="436">
        <v>5</v>
      </c>
      <c r="H603" s="437" t="s">
        <v>489</v>
      </c>
      <c r="I603" s="438" t="s">
        <v>5</v>
      </c>
      <c r="J603" s="439">
        <v>140</v>
      </c>
      <c r="K603" s="439">
        <v>100</v>
      </c>
      <c r="L603" s="1379"/>
    </row>
    <row r="604" spans="1:12" s="25" customFormat="1" x14ac:dyDescent="0.3">
      <c r="A604" s="436"/>
      <c r="B604" s="437"/>
      <c r="C604" s="438"/>
      <c r="D604" s="439"/>
      <c r="E604" s="439"/>
      <c r="F604" s="1177"/>
      <c r="G604" s="436"/>
      <c r="H604" s="437"/>
      <c r="I604" s="438"/>
      <c r="J604" s="439"/>
      <c r="K604" s="439"/>
      <c r="L604" s="788"/>
    </row>
    <row r="605" spans="1:12" s="25" customFormat="1" x14ac:dyDescent="0.3">
      <c r="A605" s="436"/>
      <c r="B605" s="437"/>
      <c r="C605" s="438"/>
      <c r="D605" s="439"/>
      <c r="E605" s="439"/>
      <c r="F605" s="1154"/>
      <c r="G605" s="436"/>
      <c r="H605" s="437"/>
      <c r="I605" s="438"/>
      <c r="J605" s="439"/>
      <c r="K605" s="439"/>
      <c r="L605" s="1374"/>
    </row>
    <row r="606" spans="1:12" s="25" customFormat="1" x14ac:dyDescent="0.3">
      <c r="A606" s="436"/>
      <c r="B606" s="437"/>
      <c r="C606" s="438" t="s">
        <v>128</v>
      </c>
      <c r="D606" s="439">
        <f>SUM(D599:D604)</f>
        <v>209.70999999999998</v>
      </c>
      <c r="E606" s="439">
        <f>SUM(E599:E604)</f>
        <v>502.4</v>
      </c>
      <c r="F606" s="1534">
        <v>587.5</v>
      </c>
      <c r="G606" s="436"/>
      <c r="H606" s="437"/>
      <c r="I606" s="438" t="s">
        <v>128</v>
      </c>
      <c r="J606" s="439">
        <f>SUM(J599:J604)</f>
        <v>209.70999999999998</v>
      </c>
      <c r="K606" s="439">
        <f>SUM(K599:K604)</f>
        <v>502.4</v>
      </c>
      <c r="L606" s="1374"/>
    </row>
    <row r="607" spans="1:12" s="25" customFormat="1" ht="18.75" hidden="1" customHeight="1" x14ac:dyDescent="0.3">
      <c r="A607" s="436"/>
      <c r="B607" s="437"/>
      <c r="C607" s="438"/>
      <c r="D607" s="439">
        <f>SUM(D600:D605)</f>
        <v>164.71</v>
      </c>
      <c r="E607" s="439"/>
      <c r="F607" s="1154"/>
      <c r="G607" s="436"/>
      <c r="H607" s="437"/>
      <c r="I607" s="438"/>
      <c r="J607" s="439"/>
      <c r="K607" s="439"/>
      <c r="L607" s="1374"/>
    </row>
    <row r="608" spans="1:12" s="25" customFormat="1" ht="18.75" hidden="1" customHeight="1" x14ac:dyDescent="0.3">
      <c r="A608" s="436">
        <v>1</v>
      </c>
      <c r="B608" s="437" t="s">
        <v>1</v>
      </c>
      <c r="C608" s="438" t="s">
        <v>5</v>
      </c>
      <c r="D608" s="439">
        <f>SUM(D601:D606)</f>
        <v>359.41999999999996</v>
      </c>
      <c r="E608" s="439">
        <v>86</v>
      </c>
      <c r="F608" s="1154"/>
      <c r="G608" s="436">
        <v>1</v>
      </c>
      <c r="H608" s="437" t="s">
        <v>1</v>
      </c>
      <c r="I608" s="438" t="s">
        <v>5</v>
      </c>
      <c r="J608" s="439">
        <v>200</v>
      </c>
      <c r="K608" s="439">
        <v>86</v>
      </c>
      <c r="L608" s="1374"/>
    </row>
    <row r="609" spans="1:12" s="25" customFormat="1" ht="18.75" hidden="1" customHeight="1" x14ac:dyDescent="0.3">
      <c r="A609" s="436">
        <v>2</v>
      </c>
      <c r="B609" s="437" t="s">
        <v>238</v>
      </c>
      <c r="C609" s="438" t="s">
        <v>251</v>
      </c>
      <c r="D609" s="439">
        <f t="shared" ref="D609:D618" si="8">SUM(D601:D607)</f>
        <v>524.13</v>
      </c>
      <c r="E609" s="439">
        <v>114</v>
      </c>
      <c r="F609" s="1154"/>
      <c r="G609" s="436">
        <v>2</v>
      </c>
      <c r="H609" s="437" t="s">
        <v>238</v>
      </c>
      <c r="I609" s="438" t="s">
        <v>251</v>
      </c>
      <c r="J609" s="439">
        <v>225</v>
      </c>
      <c r="K609" s="439">
        <v>114</v>
      </c>
      <c r="L609" s="1374"/>
    </row>
    <row r="610" spans="1:12" s="25" customFormat="1" ht="18.75" hidden="1" customHeight="1" x14ac:dyDescent="0.3">
      <c r="A610" s="436">
        <v>3</v>
      </c>
      <c r="B610" s="437" t="s">
        <v>93</v>
      </c>
      <c r="C610" s="438" t="s">
        <v>5</v>
      </c>
      <c r="D610" s="439">
        <f t="shared" si="8"/>
        <v>877.55</v>
      </c>
      <c r="E610" s="439">
        <v>94.25</v>
      </c>
      <c r="F610" s="1154"/>
      <c r="G610" s="436">
        <v>3</v>
      </c>
      <c r="H610" s="437" t="s">
        <v>93</v>
      </c>
      <c r="I610" s="438" t="s">
        <v>5</v>
      </c>
      <c r="J610" s="439">
        <v>135</v>
      </c>
      <c r="K610" s="439">
        <v>94.25</v>
      </c>
      <c r="L610" s="1374"/>
    </row>
    <row r="611" spans="1:12" s="25" customFormat="1" ht="18.75" hidden="1" customHeight="1" x14ac:dyDescent="0.3">
      <c r="A611" s="436">
        <v>4</v>
      </c>
      <c r="B611" s="437" t="s">
        <v>253</v>
      </c>
      <c r="C611" s="438" t="s">
        <v>218</v>
      </c>
      <c r="D611" s="439">
        <f t="shared" si="8"/>
        <v>1397.9699999999998</v>
      </c>
      <c r="E611" s="439">
        <v>146.4</v>
      </c>
      <c r="F611" s="1154"/>
      <c r="G611" s="436">
        <v>4</v>
      </c>
      <c r="H611" s="437" t="s">
        <v>253</v>
      </c>
      <c r="I611" s="438" t="s">
        <v>218</v>
      </c>
      <c r="J611" s="439">
        <v>125</v>
      </c>
      <c r="K611" s="439">
        <v>146.4</v>
      </c>
      <c r="L611" s="1374"/>
    </row>
    <row r="612" spans="1:12" s="25" customFormat="1" ht="18.75" hidden="1" customHeight="1" x14ac:dyDescent="0.3">
      <c r="A612" s="436">
        <v>5</v>
      </c>
      <c r="B612" s="437" t="s">
        <v>255</v>
      </c>
      <c r="C612" s="438" t="s">
        <v>218</v>
      </c>
      <c r="D612" s="439">
        <f t="shared" si="8"/>
        <v>2135.5199999999995</v>
      </c>
      <c r="E612" s="439">
        <v>105.16</v>
      </c>
      <c r="F612" s="1154"/>
      <c r="G612" s="436">
        <v>5</v>
      </c>
      <c r="H612" s="437" t="s">
        <v>255</v>
      </c>
      <c r="I612" s="438" t="s">
        <v>218</v>
      </c>
      <c r="J612" s="439">
        <v>80</v>
      </c>
      <c r="K612" s="439">
        <v>105.16</v>
      </c>
      <c r="L612" s="1374"/>
    </row>
    <row r="613" spans="1:12" s="25" customFormat="1" ht="18.75" hidden="1" customHeight="1" x14ac:dyDescent="0.3">
      <c r="A613" s="436">
        <v>6</v>
      </c>
      <c r="B613" s="437" t="s">
        <v>252</v>
      </c>
      <c r="C613" s="438" t="s">
        <v>251</v>
      </c>
      <c r="D613" s="439">
        <f t="shared" si="8"/>
        <v>3533.4899999999993</v>
      </c>
      <c r="E613" s="439">
        <v>142</v>
      </c>
      <c r="F613" s="1154"/>
      <c r="G613" s="436">
        <v>6</v>
      </c>
      <c r="H613" s="437" t="s">
        <v>252</v>
      </c>
      <c r="I613" s="438" t="s">
        <v>251</v>
      </c>
      <c r="J613" s="439">
        <v>105</v>
      </c>
      <c r="K613" s="439">
        <v>142</v>
      </c>
      <c r="L613" s="1374"/>
    </row>
    <row r="614" spans="1:12" s="25" customFormat="1" ht="18.75" hidden="1" customHeight="1" x14ac:dyDescent="0.3">
      <c r="A614" s="436">
        <v>7</v>
      </c>
      <c r="B614" s="437" t="s">
        <v>254</v>
      </c>
      <c r="C614" s="438" t="s">
        <v>218</v>
      </c>
      <c r="D614" s="439">
        <f t="shared" si="8"/>
        <v>5669.0099999999984</v>
      </c>
      <c r="E614" s="439">
        <v>144</v>
      </c>
      <c r="F614" s="1154"/>
      <c r="G614" s="436">
        <v>7</v>
      </c>
      <c r="H614" s="437" t="s">
        <v>254</v>
      </c>
      <c r="I614" s="438" t="s">
        <v>218</v>
      </c>
      <c r="J614" s="439">
        <v>120</v>
      </c>
      <c r="K614" s="439">
        <v>144</v>
      </c>
      <c r="L614" s="1374"/>
    </row>
    <row r="615" spans="1:12" s="25" customFormat="1" ht="18.75" hidden="1" customHeight="1" x14ac:dyDescent="0.3">
      <c r="A615" s="436">
        <v>8</v>
      </c>
      <c r="B615" s="437" t="s">
        <v>31</v>
      </c>
      <c r="C615" s="438" t="s">
        <v>5</v>
      </c>
      <c r="D615" s="439">
        <f t="shared" si="8"/>
        <v>8992.7899999999991</v>
      </c>
      <c r="E615" s="439">
        <v>88</v>
      </c>
      <c r="F615" s="1154"/>
      <c r="G615" s="436">
        <v>8</v>
      </c>
      <c r="H615" s="437" t="s">
        <v>31</v>
      </c>
      <c r="I615" s="438" t="s">
        <v>5</v>
      </c>
      <c r="J615" s="439">
        <v>55</v>
      </c>
      <c r="K615" s="439">
        <v>88</v>
      </c>
      <c r="L615" s="1374"/>
    </row>
    <row r="616" spans="1:12" s="50" customFormat="1" ht="18.75" hidden="1" customHeight="1" x14ac:dyDescent="0.3">
      <c r="A616" s="1526"/>
      <c r="B616" s="453"/>
      <c r="C616" s="1526"/>
      <c r="D616" s="439">
        <f t="shared" si="8"/>
        <v>14497.089999999997</v>
      </c>
      <c r="E616" s="454"/>
      <c r="F616" s="1150"/>
      <c r="G616" s="1526"/>
      <c r="H616" s="453"/>
      <c r="I616" s="1526"/>
      <c r="J616" s="454"/>
      <c r="K616" s="454"/>
      <c r="L616" s="1377"/>
    </row>
    <row r="617" spans="1:12" s="25" customFormat="1" ht="18.75" hidden="1" customHeight="1" x14ac:dyDescent="0.3">
      <c r="A617" s="436"/>
      <c r="B617" s="437"/>
      <c r="C617" s="438" t="s">
        <v>128</v>
      </c>
      <c r="D617" s="439">
        <f t="shared" si="8"/>
        <v>23130.459999999995</v>
      </c>
      <c r="E617" s="439">
        <v>919.81</v>
      </c>
      <c r="F617" s="1154"/>
      <c r="G617" s="436"/>
      <c r="H617" s="437"/>
      <c r="I617" s="438" t="s">
        <v>128</v>
      </c>
      <c r="J617" s="439">
        <v>1045</v>
      </c>
      <c r="K617" s="439">
        <v>919.81</v>
      </c>
      <c r="L617" s="1374"/>
    </row>
    <row r="618" spans="1:12" s="25" customFormat="1" ht="18.75" hidden="1" customHeight="1" x14ac:dyDescent="0.3">
      <c r="A618" s="436"/>
      <c r="B618" s="437"/>
      <c r="C618" s="438"/>
      <c r="D618" s="439">
        <f t="shared" si="8"/>
        <v>37103.419999999991</v>
      </c>
      <c r="E618" s="439"/>
      <c r="F618" s="1154"/>
      <c r="G618" s="436"/>
      <c r="H618" s="437"/>
      <c r="I618" s="438"/>
      <c r="J618" s="439"/>
      <c r="K618" s="439"/>
      <c r="L618" s="1374"/>
    </row>
    <row r="619" spans="1:12" s="25" customFormat="1" x14ac:dyDescent="0.3">
      <c r="A619" s="436"/>
      <c r="B619" s="437"/>
      <c r="C619" s="438"/>
      <c r="D619" s="439"/>
      <c r="E619" s="439"/>
      <c r="F619" s="1535">
        <f>F606-E606</f>
        <v>85.100000000000023</v>
      </c>
      <c r="G619" s="436"/>
      <c r="H619" s="437"/>
      <c r="I619" s="438"/>
      <c r="J619" s="439"/>
      <c r="K619" s="439"/>
      <c r="L619" s="1374"/>
    </row>
    <row r="620" spans="1:12" s="25" customFormat="1" x14ac:dyDescent="0.3">
      <c r="A620" s="436"/>
      <c r="B620" s="437"/>
      <c r="C620" s="438"/>
      <c r="D620" s="439"/>
      <c r="E620" s="439"/>
      <c r="F620" s="1154"/>
      <c r="G620" s="436"/>
      <c r="H620" s="437"/>
      <c r="I620" s="438"/>
      <c r="J620" s="439"/>
      <c r="K620" s="439"/>
      <c r="L620" s="1374"/>
    </row>
    <row r="621" spans="1:12" s="25" customFormat="1" x14ac:dyDescent="0.3">
      <c r="A621" s="434" t="s">
        <v>124</v>
      </c>
      <c r="B621" s="439" t="s">
        <v>259</v>
      </c>
      <c r="C621" s="438" t="s">
        <v>125</v>
      </c>
      <c r="D621" s="439" t="s">
        <v>126</v>
      </c>
      <c r="E621" s="439" t="s">
        <v>127</v>
      </c>
      <c r="F621" s="1154"/>
      <c r="G621" s="434" t="s">
        <v>124</v>
      </c>
      <c r="H621" s="439" t="s">
        <v>247</v>
      </c>
      <c r="I621" s="438" t="s">
        <v>125</v>
      </c>
      <c r="J621" s="439" t="s">
        <v>126</v>
      </c>
      <c r="K621" s="439" t="s">
        <v>127</v>
      </c>
      <c r="L621" s="1374"/>
    </row>
    <row r="622" spans="1:12" s="25" customFormat="1" ht="19.5" customHeight="1" x14ac:dyDescent="0.3">
      <c r="A622" s="436">
        <v>1</v>
      </c>
      <c r="B622" s="437" t="s">
        <v>181</v>
      </c>
      <c r="C622" s="438" t="s">
        <v>147</v>
      </c>
      <c r="D622" s="439">
        <v>80</v>
      </c>
      <c r="E622" s="439">
        <v>130.22999999999999</v>
      </c>
      <c r="F622" s="1151"/>
      <c r="G622" s="436">
        <v>1</v>
      </c>
      <c r="H622" s="437" t="s">
        <v>181</v>
      </c>
      <c r="I622" s="438" t="s">
        <v>501</v>
      </c>
      <c r="J622" s="439">
        <v>90</v>
      </c>
      <c r="K622" s="439">
        <v>140.64839999999998</v>
      </c>
      <c r="L622" s="788"/>
    </row>
    <row r="623" spans="1:12" s="25" customFormat="1" ht="19.5" customHeight="1" x14ac:dyDescent="0.3">
      <c r="A623" s="436">
        <v>2</v>
      </c>
      <c r="B623" s="437" t="s">
        <v>105</v>
      </c>
      <c r="C623" s="438" t="s">
        <v>104</v>
      </c>
      <c r="D623" s="439">
        <v>54</v>
      </c>
      <c r="E623" s="439">
        <v>166.1</v>
      </c>
      <c r="F623" s="1536">
        <v>50</v>
      </c>
      <c r="G623" s="436">
        <v>2</v>
      </c>
      <c r="H623" s="437" t="s">
        <v>105</v>
      </c>
      <c r="I623" s="438" t="s">
        <v>104</v>
      </c>
      <c r="J623" s="439">
        <v>54</v>
      </c>
      <c r="K623" s="439">
        <v>166.1</v>
      </c>
      <c r="L623" s="1374"/>
    </row>
    <row r="624" spans="1:12" s="50" customFormat="1" x14ac:dyDescent="0.3">
      <c r="A624" s="436">
        <v>3</v>
      </c>
      <c r="B624" s="437" t="s">
        <v>260</v>
      </c>
      <c r="C624" s="438" t="s">
        <v>17</v>
      </c>
      <c r="D624" s="439">
        <v>20</v>
      </c>
      <c r="E624" s="439">
        <v>182.25</v>
      </c>
      <c r="F624" s="1177">
        <v>52</v>
      </c>
      <c r="G624" s="436">
        <v>3</v>
      </c>
      <c r="H624" s="437" t="s">
        <v>260</v>
      </c>
      <c r="I624" s="438" t="s">
        <v>44</v>
      </c>
      <c r="J624" s="439">
        <v>25</v>
      </c>
      <c r="K624" s="439">
        <v>218.7</v>
      </c>
      <c r="L624" s="1377"/>
    </row>
    <row r="625" spans="1:12" s="25" customFormat="1" ht="19.5" customHeight="1" x14ac:dyDescent="0.3">
      <c r="A625" s="436">
        <v>4</v>
      </c>
      <c r="B625" s="437" t="s">
        <v>346</v>
      </c>
      <c r="C625" s="438" t="s">
        <v>14</v>
      </c>
      <c r="D625" s="439">
        <v>36</v>
      </c>
      <c r="E625" s="439">
        <v>6</v>
      </c>
      <c r="F625" s="1545">
        <v>18</v>
      </c>
      <c r="G625" s="436">
        <v>4</v>
      </c>
      <c r="H625" s="437" t="s">
        <v>346</v>
      </c>
      <c r="I625" s="438" t="s">
        <v>14</v>
      </c>
      <c r="J625" s="439">
        <v>36</v>
      </c>
      <c r="K625" s="439">
        <v>6</v>
      </c>
      <c r="L625" s="788"/>
    </row>
    <row r="626" spans="1:12" s="25" customFormat="1" ht="19.5" customHeight="1" x14ac:dyDescent="0.3">
      <c r="A626" s="436">
        <v>5</v>
      </c>
      <c r="B626" s="437" t="s">
        <v>144</v>
      </c>
      <c r="C626" s="438" t="s">
        <v>2</v>
      </c>
      <c r="D626" s="439">
        <v>18</v>
      </c>
      <c r="E626" s="439">
        <v>88</v>
      </c>
      <c r="F626" s="1154">
        <v>6.8</v>
      </c>
      <c r="G626" s="436">
        <v>5</v>
      </c>
      <c r="H626" s="437" t="s">
        <v>144</v>
      </c>
      <c r="I626" s="438" t="s">
        <v>2</v>
      </c>
      <c r="J626" s="439">
        <v>18</v>
      </c>
      <c r="K626" s="439">
        <v>88</v>
      </c>
      <c r="L626" s="1374"/>
    </row>
    <row r="627" spans="1:12" s="50" customFormat="1" x14ac:dyDescent="0.3">
      <c r="A627" s="436">
        <v>6</v>
      </c>
      <c r="B627" s="437" t="s">
        <v>107</v>
      </c>
      <c r="C627" s="438" t="s">
        <v>193</v>
      </c>
      <c r="D627" s="439">
        <v>3.71</v>
      </c>
      <c r="E627" s="439">
        <v>93.2</v>
      </c>
      <c r="F627" s="1177">
        <v>1.2</v>
      </c>
      <c r="G627" s="436">
        <v>6</v>
      </c>
      <c r="H627" s="437" t="s">
        <v>107</v>
      </c>
      <c r="I627" s="438" t="s">
        <v>193</v>
      </c>
      <c r="J627" s="439">
        <v>3.71</v>
      </c>
      <c r="K627" s="439">
        <v>93.2</v>
      </c>
      <c r="L627" s="1379"/>
    </row>
    <row r="628" spans="1:12" s="25" customFormat="1" ht="19.5" customHeight="1" x14ac:dyDescent="0.3">
      <c r="A628" s="436">
        <v>7</v>
      </c>
      <c r="B628" s="437" t="s">
        <v>108</v>
      </c>
      <c r="C628" s="438" t="s">
        <v>65</v>
      </c>
      <c r="D628" s="439">
        <v>1.2</v>
      </c>
      <c r="E628" s="439">
        <v>21.5</v>
      </c>
      <c r="F628" s="1154"/>
      <c r="G628" s="436">
        <v>7</v>
      </c>
      <c r="H628" s="437" t="s">
        <v>108</v>
      </c>
      <c r="I628" s="438" t="s">
        <v>65</v>
      </c>
      <c r="J628" s="439">
        <v>1.2</v>
      </c>
      <c r="K628" s="439">
        <v>21.5</v>
      </c>
      <c r="L628" s="1374"/>
    </row>
    <row r="629" spans="1:12" s="25" customFormat="1" x14ac:dyDescent="0.3">
      <c r="A629" s="1526"/>
      <c r="B629" s="437"/>
      <c r="C629" s="438"/>
      <c r="D629" s="439"/>
      <c r="E629" s="439"/>
      <c r="F629" s="1154"/>
      <c r="G629" s="1526"/>
      <c r="H629" s="437"/>
      <c r="I629" s="438"/>
      <c r="J629" s="439"/>
      <c r="K629" s="439"/>
      <c r="L629" s="1374"/>
    </row>
    <row r="630" spans="1:12" s="50" customFormat="1" x14ac:dyDescent="0.3">
      <c r="A630" s="436"/>
      <c r="B630" s="437"/>
      <c r="C630" s="438"/>
      <c r="D630" s="439"/>
      <c r="E630" s="439"/>
      <c r="F630" s="1150"/>
      <c r="G630" s="436"/>
      <c r="H630" s="437"/>
      <c r="I630" s="438"/>
      <c r="J630" s="439"/>
      <c r="K630" s="439"/>
      <c r="L630" s="1377"/>
    </row>
    <row r="631" spans="1:12" s="25" customFormat="1" x14ac:dyDescent="0.3">
      <c r="A631" s="1526"/>
      <c r="B631" s="437"/>
      <c r="C631" s="438" t="s">
        <v>128</v>
      </c>
      <c r="D631" s="439">
        <f>SUM(D622:D630)</f>
        <v>212.91</v>
      </c>
      <c r="E631" s="439">
        <f>SUM(E622:E630)</f>
        <v>687.28</v>
      </c>
      <c r="F631" s="1534">
        <v>822.5</v>
      </c>
      <c r="G631" s="1526"/>
      <c r="H631" s="437"/>
      <c r="I631" s="438" t="s">
        <v>128</v>
      </c>
      <c r="J631" s="439">
        <f>SUM(J622:J630)</f>
        <v>227.91</v>
      </c>
      <c r="K631" s="439">
        <f>SUM(K622:K630)</f>
        <v>734.14840000000004</v>
      </c>
      <c r="L631" s="1374"/>
    </row>
    <row r="632" spans="1:12" s="25" customFormat="1" x14ac:dyDescent="0.3">
      <c r="A632" s="436"/>
      <c r="B632" s="437"/>
      <c r="C632" s="438"/>
      <c r="D632" s="439"/>
      <c r="E632" s="439"/>
      <c r="F632" s="1535">
        <f>F631-E631</f>
        <v>135.22000000000003</v>
      </c>
      <c r="G632" s="436"/>
      <c r="H632" s="437"/>
      <c r="I632" s="438"/>
      <c r="J632" s="439"/>
      <c r="K632" s="439"/>
      <c r="L632" s="1374"/>
    </row>
    <row r="633" spans="1:12" s="25" customFormat="1" x14ac:dyDescent="0.3">
      <c r="A633" s="436"/>
      <c r="B633" s="437"/>
      <c r="C633" s="438"/>
      <c r="D633" s="439"/>
      <c r="E633" s="439"/>
      <c r="F633" s="1154"/>
      <c r="G633" s="436"/>
      <c r="H633" s="437"/>
      <c r="I633" s="438"/>
      <c r="J633" s="439"/>
      <c r="K633" s="439"/>
      <c r="L633" s="1374"/>
    </row>
    <row r="634" spans="1:12" s="25" customFormat="1" x14ac:dyDescent="0.3">
      <c r="A634" s="1526"/>
      <c r="B634" s="437"/>
      <c r="C634" s="438" t="s">
        <v>136</v>
      </c>
      <c r="D634" s="439">
        <f>+D631+D607</f>
        <v>377.62</v>
      </c>
      <c r="E634" s="439">
        <f>+E631+E607</f>
        <v>687.28</v>
      </c>
      <c r="F634" s="1153"/>
      <c r="G634" s="439"/>
      <c r="H634" s="439"/>
      <c r="I634" s="439" t="s">
        <v>136</v>
      </c>
      <c r="J634" s="439">
        <f>+J631+J607</f>
        <v>227.91</v>
      </c>
      <c r="K634" s="439">
        <f>+K631+K607</f>
        <v>734.14840000000004</v>
      </c>
      <c r="L634" s="1374"/>
    </row>
    <row r="635" spans="1:12" s="25" customFormat="1" x14ac:dyDescent="0.3">
      <c r="A635" s="1537"/>
      <c r="B635" s="440"/>
      <c r="C635" s="488"/>
      <c r="D635" s="489"/>
      <c r="E635" s="489"/>
      <c r="F635" s="1153"/>
      <c r="G635" s="1538"/>
      <c r="H635" s="489"/>
      <c r="I635" s="489"/>
      <c r="J635" s="489"/>
      <c r="K635" s="489"/>
      <c r="L635" s="1374"/>
    </row>
    <row r="636" spans="1:12" s="25" customFormat="1" x14ac:dyDescent="0.3">
      <c r="A636" s="1537"/>
      <c r="B636" s="487"/>
      <c r="C636" s="487"/>
      <c r="D636" s="487"/>
      <c r="E636" s="1152"/>
      <c r="F636" s="1152"/>
      <c r="G636" s="1539"/>
      <c r="H636" s="1152"/>
      <c r="I636" s="489"/>
      <c r="J636" s="489"/>
      <c r="K636" s="489"/>
      <c r="L636" s="1374"/>
    </row>
    <row r="637" spans="1:12" s="25" customFormat="1" x14ac:dyDescent="0.3">
      <c r="A637" s="1537"/>
      <c r="B637" s="440"/>
      <c r="C637" s="488"/>
      <c r="D637" s="489"/>
      <c r="E637" s="489"/>
      <c r="F637" s="1153"/>
      <c r="G637" s="1539"/>
      <c r="H637" s="489"/>
      <c r="I637" s="489"/>
      <c r="J637" s="489"/>
      <c r="K637" s="489"/>
      <c r="L637" s="1374"/>
    </row>
    <row r="638" spans="1:12" s="25" customFormat="1" ht="18.75" customHeight="1" x14ac:dyDescent="0.3">
      <c r="A638" s="1533"/>
      <c r="B638" s="441" t="s">
        <v>130</v>
      </c>
      <c r="C638" s="428"/>
      <c r="D638" s="442" t="s">
        <v>131</v>
      </c>
      <c r="E638" s="430"/>
      <c r="F638" s="1151"/>
      <c r="G638" s="1533"/>
      <c r="H638" s="441" t="s">
        <v>130</v>
      </c>
      <c r="I638" s="428"/>
      <c r="J638" s="442" t="s">
        <v>131</v>
      </c>
      <c r="K638" s="430"/>
      <c r="L638" s="1374"/>
    </row>
    <row r="639" spans="1:12" s="25" customFormat="1" ht="51.75" customHeight="1" x14ac:dyDescent="0.3">
      <c r="A639" s="1533"/>
      <c r="B639" s="443" t="s">
        <v>132</v>
      </c>
      <c r="C639" s="428"/>
      <c r="D639" s="443" t="s">
        <v>140</v>
      </c>
      <c r="E639" s="444"/>
      <c r="F639" s="1151"/>
      <c r="G639" s="1533"/>
      <c r="H639" s="443" t="s">
        <v>139</v>
      </c>
      <c r="I639" s="428"/>
      <c r="J639" s="443" t="s">
        <v>140</v>
      </c>
      <c r="K639" s="444"/>
      <c r="L639" s="1374"/>
    </row>
    <row r="640" spans="1:12" s="25" customFormat="1" ht="23.25" customHeight="1" x14ac:dyDescent="0.3">
      <c r="A640" s="1533"/>
      <c r="B640" s="443"/>
      <c r="C640" s="428"/>
      <c r="D640" s="443"/>
      <c r="E640" s="444"/>
      <c r="F640" s="1151"/>
      <c r="G640" s="1533"/>
      <c r="H640" s="443"/>
      <c r="I640" s="428"/>
      <c r="J640" s="443"/>
      <c r="K640" s="444"/>
      <c r="L640" s="1374"/>
    </row>
    <row r="641" spans="1:12" s="25" customFormat="1" ht="23.25" customHeight="1" x14ac:dyDescent="0.3">
      <c r="A641" s="1552"/>
      <c r="B641" s="1553"/>
      <c r="C641" s="1554"/>
      <c r="D641" s="1553"/>
      <c r="E641" s="1555"/>
      <c r="F641" s="1556"/>
      <c r="G641" s="1557"/>
      <c r="H641" s="1554"/>
      <c r="I641" s="1553"/>
      <c r="J641" s="1555"/>
      <c r="K641" s="1553"/>
      <c r="L641" s="1374"/>
    </row>
    <row r="642" spans="1:12" s="21" customFormat="1" x14ac:dyDescent="0.3">
      <c r="A642" s="1533"/>
      <c r="B642" s="430"/>
      <c r="C642" s="430"/>
      <c r="D642" s="430"/>
      <c r="E642" s="430"/>
      <c r="F642" s="1154"/>
      <c r="G642" s="1533"/>
      <c r="H642" s="430"/>
      <c r="I642" s="430"/>
      <c r="J642" s="430"/>
      <c r="K642" s="430"/>
      <c r="L642" s="1373"/>
    </row>
    <row r="643" spans="1:12" s="25" customFormat="1" ht="18.75" customHeight="1" x14ac:dyDescent="0.3">
      <c r="A643" s="1533"/>
      <c r="B643" s="429" t="s">
        <v>115</v>
      </c>
      <c r="C643" s="430"/>
      <c r="D643" s="430"/>
      <c r="E643" s="430"/>
      <c r="F643" s="1154"/>
      <c r="G643" s="1533"/>
      <c r="H643" s="429" t="s">
        <v>115</v>
      </c>
      <c r="I643" s="430"/>
      <c r="J643" s="430"/>
      <c r="K643" s="430"/>
      <c r="L643" s="1374"/>
    </row>
    <row r="644" spans="1:12" s="25" customFormat="1" ht="18.75" customHeight="1" x14ac:dyDescent="0.3">
      <c r="A644" s="1533"/>
      <c r="B644" s="429" t="s">
        <v>137</v>
      </c>
      <c r="C644" s="430"/>
      <c r="D644" s="430"/>
      <c r="E644" s="430"/>
      <c r="F644" s="1151"/>
      <c r="G644" s="1533"/>
      <c r="H644" s="429" t="s">
        <v>138</v>
      </c>
      <c r="I644" s="430"/>
      <c r="J644" s="430"/>
      <c r="K644" s="430"/>
      <c r="L644" s="1374"/>
    </row>
    <row r="645" spans="1:12" s="25" customFormat="1" ht="18.75" customHeight="1" x14ac:dyDescent="0.3">
      <c r="A645" s="1533"/>
      <c r="B645" s="430"/>
      <c r="C645" s="430"/>
      <c r="D645" s="430"/>
      <c r="E645" s="430"/>
      <c r="F645" s="1151"/>
      <c r="G645" s="1533"/>
      <c r="H645" s="430"/>
      <c r="I645" s="430"/>
      <c r="J645" s="430"/>
      <c r="K645" s="430"/>
      <c r="L645" s="1374"/>
    </row>
    <row r="646" spans="1:12" s="25" customFormat="1" ht="18.75" customHeight="1" x14ac:dyDescent="0.3">
      <c r="A646" s="1533"/>
      <c r="B646" s="430"/>
      <c r="C646" s="430"/>
      <c r="D646" s="428"/>
      <c r="E646" s="1176" t="s">
        <v>116</v>
      </c>
      <c r="F646" s="1151"/>
      <c r="G646" s="1533"/>
      <c r="H646" s="430"/>
      <c r="I646" s="430"/>
      <c r="J646" s="428"/>
      <c r="K646" s="1176" t="s">
        <v>116</v>
      </c>
      <c r="L646" s="1374"/>
    </row>
    <row r="647" spans="1:12" s="25" customFormat="1" ht="18.75" customHeight="1" x14ac:dyDescent="0.3">
      <c r="A647" s="1533"/>
      <c r="B647" s="430"/>
      <c r="C647" s="430"/>
      <c r="D647" s="428"/>
      <c r="E647" s="1176" t="s">
        <v>134</v>
      </c>
      <c r="F647" s="1151"/>
      <c r="G647" s="1533"/>
      <c r="H647" s="430"/>
      <c r="I647" s="430"/>
      <c r="J647" s="428"/>
      <c r="K647" s="1176" t="s">
        <v>134</v>
      </c>
      <c r="L647" s="1374"/>
    </row>
    <row r="648" spans="1:12" s="25" customFormat="1" ht="18.75" customHeight="1" x14ac:dyDescent="0.3">
      <c r="A648" s="1533"/>
      <c r="B648" s="430"/>
      <c r="C648" s="430"/>
      <c r="D648" s="428"/>
      <c r="E648" s="1176" t="s">
        <v>117</v>
      </c>
      <c r="F648" s="1151"/>
      <c r="G648" s="1533"/>
      <c r="H648" s="430"/>
      <c r="I648" s="430"/>
      <c r="J648" s="428"/>
      <c r="K648" s="1176" t="s">
        <v>117</v>
      </c>
      <c r="L648" s="1374"/>
    </row>
    <row r="649" spans="1:12" s="25" customFormat="1" ht="18.75" customHeight="1" x14ac:dyDescent="0.3">
      <c r="A649" s="1533"/>
      <c r="B649" s="430"/>
      <c r="C649" s="430"/>
      <c r="D649" s="428"/>
      <c r="E649" s="1176" t="s">
        <v>497</v>
      </c>
      <c r="F649" s="1151"/>
      <c r="G649" s="1533"/>
      <c r="H649" s="430"/>
      <c r="I649" s="430"/>
      <c r="J649" s="428"/>
      <c r="K649" s="1176" t="s">
        <v>497</v>
      </c>
      <c r="L649" s="1374"/>
    </row>
    <row r="650" spans="1:12" s="25" customFormat="1" ht="18.75" customHeight="1" x14ac:dyDescent="0.3">
      <c r="A650" s="1533"/>
      <c r="B650" s="430"/>
      <c r="C650" s="430"/>
      <c r="D650" s="430"/>
      <c r="E650" s="430"/>
      <c r="F650" s="1154"/>
      <c r="G650" s="1533"/>
      <c r="H650" s="430"/>
      <c r="I650" s="430"/>
      <c r="J650" s="430"/>
      <c r="K650" s="430"/>
      <c r="L650" s="1374"/>
    </row>
    <row r="651" spans="1:12" s="25" customFormat="1" ht="18.75" customHeight="1" x14ac:dyDescent="0.3">
      <c r="A651" s="1533"/>
      <c r="B651" s="430"/>
      <c r="C651" s="430"/>
      <c r="D651" s="430"/>
      <c r="E651" s="430"/>
      <c r="F651" s="1154"/>
      <c r="G651" s="1533"/>
      <c r="H651" s="430"/>
      <c r="I651" s="430"/>
      <c r="J651" s="430"/>
      <c r="K651" s="430"/>
      <c r="L651" s="1374"/>
    </row>
    <row r="652" spans="1:12" s="25" customFormat="1" ht="18.75" customHeight="1" x14ac:dyDescent="0.3">
      <c r="A652" s="1533"/>
      <c r="B652" s="430"/>
      <c r="C652" s="430"/>
      <c r="D652" s="430"/>
      <c r="E652" s="430"/>
      <c r="F652" s="1154"/>
      <c r="G652" s="1533"/>
      <c r="H652" s="430"/>
      <c r="I652" s="430"/>
      <c r="J652" s="430"/>
      <c r="K652" s="430"/>
      <c r="L652" s="1374"/>
    </row>
    <row r="653" spans="1:12" s="25" customFormat="1" ht="18.75" customHeight="1" x14ac:dyDescent="0.3">
      <c r="A653" s="1533"/>
      <c r="B653" s="1628" t="s">
        <v>119</v>
      </c>
      <c r="C653" s="1628"/>
      <c r="D653" s="1628"/>
      <c r="E653" s="432"/>
      <c r="F653" s="1151"/>
      <c r="G653" s="1533"/>
      <c r="H653" s="1628" t="s">
        <v>119</v>
      </c>
      <c r="I653" s="1628"/>
      <c r="J653" s="1628"/>
      <c r="K653" s="432"/>
      <c r="L653" s="1374"/>
    </row>
    <row r="654" spans="1:12" s="25" customFormat="1" ht="18.75" customHeight="1" x14ac:dyDescent="0.3">
      <c r="A654" s="1533"/>
      <c r="B654" s="1629">
        <v>45706</v>
      </c>
      <c r="C654" s="1629"/>
      <c r="D654" s="1629"/>
      <c r="E654" s="433"/>
      <c r="F654" s="1151"/>
      <c r="G654" s="1533"/>
      <c r="H654" s="1629">
        <f>B654</f>
        <v>45706</v>
      </c>
      <c r="I654" s="1629"/>
      <c r="J654" s="1629"/>
      <c r="K654" s="433"/>
      <c r="L654" s="1374"/>
    </row>
    <row r="655" spans="1:12" s="25" customFormat="1" ht="18.75" customHeight="1" x14ac:dyDescent="0.3">
      <c r="A655" s="1533"/>
      <c r="B655" s="430"/>
      <c r="C655" s="430"/>
      <c r="D655" s="430"/>
      <c r="E655" s="433"/>
      <c r="F655" s="1151"/>
      <c r="G655" s="1533"/>
      <c r="H655" s="430"/>
      <c r="I655" s="430"/>
      <c r="J655" s="430"/>
      <c r="K655" s="433"/>
      <c r="L655" s="1374"/>
    </row>
    <row r="656" spans="1:12" s="25" customFormat="1" ht="18.75" customHeight="1" x14ac:dyDescent="0.3">
      <c r="A656" s="1533"/>
      <c r="B656" s="1525"/>
      <c r="C656" s="430"/>
      <c r="D656" s="430"/>
      <c r="E656" s="433"/>
      <c r="F656" s="1151"/>
      <c r="G656" s="1533"/>
      <c r="H656" s="1525"/>
      <c r="I656" s="430"/>
      <c r="J656" s="430"/>
      <c r="K656" s="433"/>
      <c r="L656" s="1374"/>
    </row>
    <row r="657" spans="1:12" s="25" customFormat="1" ht="18.75" customHeight="1" x14ac:dyDescent="0.3">
      <c r="A657" s="434" t="s">
        <v>120</v>
      </c>
      <c r="B657" s="435" t="s">
        <v>121</v>
      </c>
      <c r="C657" s="1630" t="s">
        <v>122</v>
      </c>
      <c r="D657" s="1630"/>
      <c r="E657" s="1630"/>
      <c r="F657" s="1151"/>
      <c r="G657" s="434" t="s">
        <v>120</v>
      </c>
      <c r="H657" s="435" t="s">
        <v>121</v>
      </c>
      <c r="I657" s="1630" t="s">
        <v>123</v>
      </c>
      <c r="J657" s="1630"/>
      <c r="K657" s="1630"/>
      <c r="L657" s="1374"/>
    </row>
    <row r="658" spans="1:12" s="25" customFormat="1" ht="18.75" customHeight="1" x14ac:dyDescent="0.3">
      <c r="A658" s="434" t="s">
        <v>124</v>
      </c>
      <c r="B658" s="434" t="s">
        <v>265</v>
      </c>
      <c r="C658" s="435" t="s">
        <v>125</v>
      </c>
      <c r="D658" s="1526" t="s">
        <v>126</v>
      </c>
      <c r="E658" s="1526" t="s">
        <v>127</v>
      </c>
      <c r="F658" s="1151"/>
      <c r="G658" s="434" t="s">
        <v>124</v>
      </c>
      <c r="H658" s="434" t="s">
        <v>265</v>
      </c>
      <c r="I658" s="435" t="s">
        <v>125</v>
      </c>
      <c r="J658" s="1526" t="s">
        <v>126</v>
      </c>
      <c r="K658" s="1526" t="s">
        <v>127</v>
      </c>
      <c r="L658" s="1374"/>
    </row>
    <row r="659" spans="1:12" s="50" customFormat="1" ht="18.75" customHeight="1" x14ac:dyDescent="0.3">
      <c r="A659" s="1526">
        <v>1</v>
      </c>
      <c r="B659" s="437" t="s">
        <v>27</v>
      </c>
      <c r="C659" s="438" t="s">
        <v>28</v>
      </c>
      <c r="D659" s="439">
        <v>65</v>
      </c>
      <c r="E659" s="439">
        <v>178</v>
      </c>
      <c r="F659" s="1548">
        <v>420.71</v>
      </c>
      <c r="G659" s="1526">
        <v>1</v>
      </c>
      <c r="H659" s="437" t="s">
        <v>27</v>
      </c>
      <c r="I659" s="438" t="s">
        <v>7</v>
      </c>
      <c r="J659" s="439">
        <v>85</v>
      </c>
      <c r="K659" s="439">
        <v>223</v>
      </c>
      <c r="L659" s="1379">
        <v>45384</v>
      </c>
    </row>
    <row r="660" spans="1:12" s="50" customFormat="1" x14ac:dyDescent="0.3">
      <c r="A660" s="436">
        <v>2</v>
      </c>
      <c r="B660" s="437" t="s">
        <v>43</v>
      </c>
      <c r="C660" s="438" t="s">
        <v>17</v>
      </c>
      <c r="D660" s="439">
        <v>41</v>
      </c>
      <c r="E660" s="439">
        <v>242.70999999999998</v>
      </c>
      <c r="F660" s="1548">
        <v>420.71</v>
      </c>
      <c r="G660" s="436">
        <v>2</v>
      </c>
      <c r="H660" s="437" t="s">
        <v>43</v>
      </c>
      <c r="I660" s="438" t="s">
        <v>44</v>
      </c>
      <c r="J660" s="439">
        <v>50</v>
      </c>
      <c r="K660" s="439">
        <v>298.71999999999997</v>
      </c>
      <c r="L660" s="1377">
        <v>45551</v>
      </c>
    </row>
    <row r="661" spans="1:12" s="25" customFormat="1" x14ac:dyDescent="0.3">
      <c r="A661" s="436">
        <v>3</v>
      </c>
      <c r="B661" s="437" t="s">
        <v>271</v>
      </c>
      <c r="C661" s="438" t="s">
        <v>2</v>
      </c>
      <c r="D661" s="439">
        <v>7</v>
      </c>
      <c r="E661" s="439">
        <v>36.6</v>
      </c>
      <c r="F661" s="1177">
        <v>36.6</v>
      </c>
      <c r="G661" s="436">
        <v>3</v>
      </c>
      <c r="H661" s="437" t="s">
        <v>271</v>
      </c>
      <c r="I661" s="438" t="s">
        <v>2</v>
      </c>
      <c r="J661" s="439">
        <v>7</v>
      </c>
      <c r="K661" s="439">
        <v>36.6</v>
      </c>
      <c r="L661" s="1374"/>
    </row>
    <row r="662" spans="1:12" s="25" customFormat="1" x14ac:dyDescent="0.3">
      <c r="A662" s="436">
        <v>4</v>
      </c>
      <c r="B662" s="437" t="s">
        <v>107</v>
      </c>
      <c r="C662" s="438" t="s">
        <v>14</v>
      </c>
      <c r="D662" s="439">
        <v>3.4</v>
      </c>
      <c r="E662" s="439">
        <v>93.2</v>
      </c>
      <c r="F662" s="1177">
        <v>93.2</v>
      </c>
      <c r="G662" s="436">
        <v>4</v>
      </c>
      <c r="H662" s="437" t="s">
        <v>107</v>
      </c>
      <c r="I662" s="438" t="s">
        <v>14</v>
      </c>
      <c r="J662" s="439">
        <v>3.4</v>
      </c>
      <c r="K662" s="439">
        <v>93.2</v>
      </c>
      <c r="L662" s="1374"/>
    </row>
    <row r="663" spans="1:12" s="25" customFormat="1" ht="19.5" customHeight="1" x14ac:dyDescent="0.3">
      <c r="A663" s="436">
        <v>5</v>
      </c>
      <c r="B663" s="437" t="s">
        <v>80</v>
      </c>
      <c r="C663" s="438" t="s">
        <v>218</v>
      </c>
      <c r="D663" s="439">
        <v>60</v>
      </c>
      <c r="E663" s="439">
        <f>2*124.6</f>
        <v>249.2</v>
      </c>
      <c r="F663" s="1151">
        <v>249.2</v>
      </c>
      <c r="G663" s="436">
        <v>5</v>
      </c>
      <c r="H663" s="437" t="s">
        <v>80</v>
      </c>
      <c r="I663" s="438" t="s">
        <v>218</v>
      </c>
      <c r="J663" s="439">
        <v>60</v>
      </c>
      <c r="K663" s="439">
        <v>249.2</v>
      </c>
      <c r="L663" s="788"/>
    </row>
    <row r="664" spans="1:12" s="25" customFormat="1" ht="19.5" customHeight="1" x14ac:dyDescent="0.3">
      <c r="A664" s="1526"/>
      <c r="B664" s="437"/>
      <c r="C664" s="438"/>
      <c r="D664" s="439"/>
      <c r="E664" s="439"/>
      <c r="F664" s="1177"/>
      <c r="G664" s="1526"/>
      <c r="H664" s="437"/>
      <c r="I664" s="438"/>
      <c r="J664" s="439"/>
      <c r="K664" s="439"/>
      <c r="L664" s="1374"/>
    </row>
    <row r="665" spans="1:12" s="25" customFormat="1" x14ac:dyDescent="0.3">
      <c r="A665" s="436"/>
      <c r="B665" s="437"/>
      <c r="C665" s="438"/>
      <c r="D665" s="439"/>
      <c r="E665" s="439"/>
      <c r="F665" s="1154"/>
      <c r="G665" s="436"/>
      <c r="H665" s="437"/>
      <c r="I665" s="438"/>
      <c r="J665" s="439"/>
      <c r="K665" s="439"/>
      <c r="L665" s="1374"/>
    </row>
    <row r="666" spans="1:12" s="25" customFormat="1" x14ac:dyDescent="0.3">
      <c r="A666" s="436"/>
      <c r="B666" s="437"/>
      <c r="C666" s="438"/>
      <c r="D666" s="439"/>
      <c r="E666" s="439"/>
      <c r="F666" s="1154"/>
      <c r="G666" s="436"/>
      <c r="H666" s="437"/>
      <c r="I666" s="438"/>
      <c r="J666" s="439"/>
      <c r="K666" s="439"/>
      <c r="L666" s="1374"/>
    </row>
    <row r="667" spans="1:12" s="25" customFormat="1" x14ac:dyDescent="0.3">
      <c r="A667" s="436"/>
      <c r="B667" s="437"/>
      <c r="C667" s="438" t="s">
        <v>128</v>
      </c>
      <c r="D667" s="439">
        <f>SUM(D659:D665)</f>
        <v>176.4</v>
      </c>
      <c r="E667" s="439">
        <f>SUM(E659:E665)</f>
        <v>799.71</v>
      </c>
      <c r="F667" s="1534">
        <v>587.5</v>
      </c>
      <c r="G667" s="436"/>
      <c r="H667" s="437"/>
      <c r="I667" s="438" t="s">
        <v>128</v>
      </c>
      <c r="J667" s="439">
        <f>SUM(J659:J665)</f>
        <v>205.4</v>
      </c>
      <c r="K667" s="439">
        <f>SUM(K659:K665)</f>
        <v>900.72</v>
      </c>
      <c r="L667" s="1374"/>
    </row>
    <row r="668" spans="1:12" s="25" customFormat="1" ht="18.75" hidden="1" customHeight="1" x14ac:dyDescent="0.3">
      <c r="A668" s="436"/>
      <c r="B668" s="437"/>
      <c r="C668" s="438"/>
      <c r="D668" s="439">
        <f>SUM(D660:D666)</f>
        <v>111.4</v>
      </c>
      <c r="E668" s="439"/>
      <c r="F668" s="1154"/>
      <c r="G668" s="436"/>
      <c r="H668" s="437"/>
      <c r="I668" s="438"/>
      <c r="J668" s="439"/>
      <c r="K668" s="439"/>
      <c r="L668" s="1374"/>
    </row>
    <row r="669" spans="1:12" s="25" customFormat="1" ht="18.75" hidden="1" customHeight="1" x14ac:dyDescent="0.3">
      <c r="A669" s="436">
        <v>1</v>
      </c>
      <c r="B669" s="437" t="s">
        <v>1</v>
      </c>
      <c r="C669" s="438" t="s">
        <v>5</v>
      </c>
      <c r="D669" s="439">
        <f>SUM(D662:D667)</f>
        <v>239.8</v>
      </c>
      <c r="E669" s="439">
        <v>86</v>
      </c>
      <c r="F669" s="1154"/>
      <c r="G669" s="436">
        <v>1</v>
      </c>
      <c r="H669" s="437" t="s">
        <v>1</v>
      </c>
      <c r="I669" s="438" t="s">
        <v>5</v>
      </c>
      <c r="J669" s="439">
        <v>200</v>
      </c>
      <c r="K669" s="439">
        <v>86</v>
      </c>
      <c r="L669" s="1374"/>
    </row>
    <row r="670" spans="1:12" s="25" customFormat="1" ht="18.75" hidden="1" customHeight="1" x14ac:dyDescent="0.3">
      <c r="A670" s="436">
        <v>2</v>
      </c>
      <c r="B670" s="437" t="s">
        <v>238</v>
      </c>
      <c r="C670" s="438" t="s">
        <v>251</v>
      </c>
      <c r="D670" s="439">
        <f t="shared" ref="D670:D679" si="9">SUM(D662:D668)</f>
        <v>351.20000000000005</v>
      </c>
      <c r="E670" s="439">
        <v>114</v>
      </c>
      <c r="F670" s="1154"/>
      <c r="G670" s="436">
        <v>2</v>
      </c>
      <c r="H670" s="437" t="s">
        <v>238</v>
      </c>
      <c r="I670" s="438" t="s">
        <v>251</v>
      </c>
      <c r="J670" s="439">
        <v>225</v>
      </c>
      <c r="K670" s="439">
        <v>114</v>
      </c>
      <c r="L670" s="1374"/>
    </row>
    <row r="671" spans="1:12" s="25" customFormat="1" ht="18.75" hidden="1" customHeight="1" x14ac:dyDescent="0.3">
      <c r="A671" s="436">
        <v>3</v>
      </c>
      <c r="B671" s="437" t="s">
        <v>93</v>
      </c>
      <c r="C671" s="438" t="s">
        <v>5</v>
      </c>
      <c r="D671" s="439">
        <f t="shared" si="9"/>
        <v>587.6</v>
      </c>
      <c r="E671" s="439">
        <v>94.25</v>
      </c>
      <c r="F671" s="1154"/>
      <c r="G671" s="436">
        <v>3</v>
      </c>
      <c r="H671" s="437" t="s">
        <v>93</v>
      </c>
      <c r="I671" s="438" t="s">
        <v>5</v>
      </c>
      <c r="J671" s="439">
        <v>135</v>
      </c>
      <c r="K671" s="439">
        <v>94.25</v>
      </c>
      <c r="L671" s="1374"/>
    </row>
    <row r="672" spans="1:12" s="25" customFormat="1" ht="18.75" hidden="1" customHeight="1" x14ac:dyDescent="0.3">
      <c r="A672" s="436">
        <v>4</v>
      </c>
      <c r="B672" s="437" t="s">
        <v>253</v>
      </c>
      <c r="C672" s="438" t="s">
        <v>218</v>
      </c>
      <c r="D672" s="439">
        <f t="shared" si="9"/>
        <v>878.80000000000007</v>
      </c>
      <c r="E672" s="439">
        <v>146.4</v>
      </c>
      <c r="F672" s="1154"/>
      <c r="G672" s="436">
        <v>4</v>
      </c>
      <c r="H672" s="437" t="s">
        <v>253</v>
      </c>
      <c r="I672" s="438" t="s">
        <v>218</v>
      </c>
      <c r="J672" s="439">
        <v>125</v>
      </c>
      <c r="K672" s="439">
        <v>146.4</v>
      </c>
      <c r="L672" s="1374"/>
    </row>
    <row r="673" spans="1:12" s="25" customFormat="1" ht="18.75" hidden="1" customHeight="1" x14ac:dyDescent="0.3">
      <c r="A673" s="436">
        <v>5</v>
      </c>
      <c r="B673" s="437" t="s">
        <v>255</v>
      </c>
      <c r="C673" s="438" t="s">
        <v>218</v>
      </c>
      <c r="D673" s="439">
        <f t="shared" si="9"/>
        <v>1466.4</v>
      </c>
      <c r="E673" s="439">
        <v>105.16</v>
      </c>
      <c r="F673" s="1154"/>
      <c r="G673" s="436">
        <v>5</v>
      </c>
      <c r="H673" s="437" t="s">
        <v>255</v>
      </c>
      <c r="I673" s="438" t="s">
        <v>218</v>
      </c>
      <c r="J673" s="439">
        <v>80</v>
      </c>
      <c r="K673" s="439">
        <v>105.16</v>
      </c>
      <c r="L673" s="1374"/>
    </row>
    <row r="674" spans="1:12" s="25" customFormat="1" ht="18.75" hidden="1" customHeight="1" x14ac:dyDescent="0.3">
      <c r="A674" s="436">
        <v>6</v>
      </c>
      <c r="B674" s="437" t="s">
        <v>252</v>
      </c>
      <c r="C674" s="438" t="s">
        <v>251</v>
      </c>
      <c r="D674" s="439">
        <f t="shared" si="9"/>
        <v>2345.2000000000003</v>
      </c>
      <c r="E674" s="439">
        <v>142</v>
      </c>
      <c r="F674" s="1154"/>
      <c r="G674" s="436">
        <v>6</v>
      </c>
      <c r="H674" s="437" t="s">
        <v>252</v>
      </c>
      <c r="I674" s="438" t="s">
        <v>251</v>
      </c>
      <c r="J674" s="439">
        <v>105</v>
      </c>
      <c r="K674" s="439">
        <v>142</v>
      </c>
      <c r="L674" s="1374"/>
    </row>
    <row r="675" spans="1:12" s="25" customFormat="1" ht="18.75" hidden="1" customHeight="1" x14ac:dyDescent="0.3">
      <c r="A675" s="436">
        <v>7</v>
      </c>
      <c r="B675" s="437" t="s">
        <v>254</v>
      </c>
      <c r="C675" s="438" t="s">
        <v>218</v>
      </c>
      <c r="D675" s="439">
        <f t="shared" si="9"/>
        <v>3811.6000000000004</v>
      </c>
      <c r="E675" s="439">
        <v>144</v>
      </c>
      <c r="F675" s="1154"/>
      <c r="G675" s="436">
        <v>7</v>
      </c>
      <c r="H675" s="437" t="s">
        <v>254</v>
      </c>
      <c r="I675" s="438" t="s">
        <v>218</v>
      </c>
      <c r="J675" s="439">
        <v>120</v>
      </c>
      <c r="K675" s="439">
        <v>144</v>
      </c>
      <c r="L675" s="1374"/>
    </row>
    <row r="676" spans="1:12" s="25" customFormat="1" ht="18.75" hidden="1" customHeight="1" x14ac:dyDescent="0.3">
      <c r="A676" s="436">
        <v>8</v>
      </c>
      <c r="B676" s="437" t="s">
        <v>31</v>
      </c>
      <c r="C676" s="438" t="s">
        <v>5</v>
      </c>
      <c r="D676" s="439">
        <f t="shared" si="9"/>
        <v>5980.4000000000005</v>
      </c>
      <c r="E676" s="439">
        <v>88</v>
      </c>
      <c r="F676" s="1154"/>
      <c r="G676" s="436">
        <v>8</v>
      </c>
      <c r="H676" s="437" t="s">
        <v>31</v>
      </c>
      <c r="I676" s="438" t="s">
        <v>5</v>
      </c>
      <c r="J676" s="439">
        <v>55</v>
      </c>
      <c r="K676" s="439">
        <v>88</v>
      </c>
      <c r="L676" s="1374"/>
    </row>
    <row r="677" spans="1:12" s="50" customFormat="1" ht="18.75" hidden="1" customHeight="1" x14ac:dyDescent="0.3">
      <c r="A677" s="1526"/>
      <c r="B677" s="453"/>
      <c r="C677" s="1526"/>
      <c r="D677" s="439">
        <f t="shared" si="9"/>
        <v>9680.6</v>
      </c>
      <c r="E677" s="454"/>
      <c r="F677" s="1150"/>
      <c r="G677" s="1526"/>
      <c r="H677" s="453"/>
      <c r="I677" s="1526"/>
      <c r="J677" s="454"/>
      <c r="K677" s="454"/>
      <c r="L677" s="1377"/>
    </row>
    <row r="678" spans="1:12" s="25" customFormat="1" ht="18.75" hidden="1" customHeight="1" x14ac:dyDescent="0.3">
      <c r="A678" s="436"/>
      <c r="B678" s="437"/>
      <c r="C678" s="438" t="s">
        <v>128</v>
      </c>
      <c r="D678" s="439">
        <f t="shared" si="9"/>
        <v>15421.2</v>
      </c>
      <c r="E678" s="439">
        <v>919.81</v>
      </c>
      <c r="F678" s="1154"/>
      <c r="G678" s="436"/>
      <c r="H678" s="437"/>
      <c r="I678" s="438" t="s">
        <v>128</v>
      </c>
      <c r="J678" s="439">
        <v>1045</v>
      </c>
      <c r="K678" s="439">
        <v>919.81</v>
      </c>
      <c r="L678" s="1374"/>
    </row>
    <row r="679" spans="1:12" s="25" customFormat="1" ht="18.75" hidden="1" customHeight="1" x14ac:dyDescent="0.3">
      <c r="A679" s="436"/>
      <c r="B679" s="437"/>
      <c r="C679" s="438"/>
      <c r="D679" s="439">
        <f t="shared" si="9"/>
        <v>24750.6</v>
      </c>
      <c r="E679" s="439"/>
      <c r="F679" s="1154"/>
      <c r="G679" s="436"/>
      <c r="H679" s="437"/>
      <c r="I679" s="438"/>
      <c r="J679" s="439"/>
      <c r="K679" s="439"/>
      <c r="L679" s="1374"/>
    </row>
    <row r="680" spans="1:12" s="25" customFormat="1" x14ac:dyDescent="0.3">
      <c r="A680" s="436"/>
      <c r="B680" s="437"/>
      <c r="C680" s="438"/>
      <c r="D680" s="439"/>
      <c r="E680" s="439"/>
      <c r="F680" s="1535">
        <f>F667-E667</f>
        <v>-212.21000000000004</v>
      </c>
      <c r="G680" s="436"/>
      <c r="H680" s="437"/>
      <c r="I680" s="438"/>
      <c r="J680" s="439"/>
      <c r="K680" s="439"/>
      <c r="L680" s="1374"/>
    </row>
    <row r="681" spans="1:12" s="25" customFormat="1" x14ac:dyDescent="0.3">
      <c r="A681" s="436"/>
      <c r="B681" s="437"/>
      <c r="C681" s="438"/>
      <c r="D681" s="439"/>
      <c r="E681" s="439"/>
      <c r="F681" s="1154"/>
      <c r="G681" s="436"/>
      <c r="H681" s="437"/>
      <c r="I681" s="438"/>
      <c r="J681" s="439"/>
      <c r="K681" s="439"/>
      <c r="L681" s="1374"/>
    </row>
    <row r="682" spans="1:12" s="25" customFormat="1" x14ac:dyDescent="0.3">
      <c r="A682" s="434" t="s">
        <v>124</v>
      </c>
      <c r="B682" s="439" t="s">
        <v>259</v>
      </c>
      <c r="C682" s="438" t="s">
        <v>125</v>
      </c>
      <c r="D682" s="439" t="s">
        <v>126</v>
      </c>
      <c r="E682" s="439" t="s">
        <v>127</v>
      </c>
      <c r="F682" s="1154"/>
      <c r="G682" s="434" t="s">
        <v>124</v>
      </c>
      <c r="H682" s="439" t="s">
        <v>247</v>
      </c>
      <c r="I682" s="438" t="s">
        <v>125</v>
      </c>
      <c r="J682" s="439" t="s">
        <v>126</v>
      </c>
      <c r="K682" s="439" t="s">
        <v>127</v>
      </c>
      <c r="L682" s="1374"/>
    </row>
    <row r="683" spans="1:12" s="8" customFormat="1" x14ac:dyDescent="0.3">
      <c r="A683" s="436">
        <v>1</v>
      </c>
      <c r="B683" s="437" t="s">
        <v>261</v>
      </c>
      <c r="C683" s="438" t="s">
        <v>508</v>
      </c>
      <c r="D683" s="439">
        <v>70</v>
      </c>
      <c r="E683" s="439">
        <v>96.990740740740748</v>
      </c>
      <c r="F683" s="1177">
        <v>104.75</v>
      </c>
      <c r="G683" s="436">
        <v>1</v>
      </c>
      <c r="H683" s="437" t="s">
        <v>261</v>
      </c>
      <c r="I683" s="438" t="s">
        <v>9</v>
      </c>
      <c r="J683" s="439">
        <v>70</v>
      </c>
      <c r="K683" s="439">
        <v>105.25</v>
      </c>
      <c r="L683" s="1379"/>
    </row>
    <row r="684" spans="1:12" s="8" customFormat="1" x14ac:dyDescent="0.3">
      <c r="A684" s="436">
        <v>2</v>
      </c>
      <c r="B684" s="437" t="s">
        <v>57</v>
      </c>
      <c r="C684" s="438" t="s">
        <v>183</v>
      </c>
      <c r="D684" s="439">
        <v>50</v>
      </c>
      <c r="E684" s="439">
        <v>265.99</v>
      </c>
      <c r="F684" s="1177">
        <v>265.75</v>
      </c>
      <c r="G684" s="436">
        <v>2</v>
      </c>
      <c r="H684" s="437" t="s">
        <v>57</v>
      </c>
      <c r="I684" s="438" t="s">
        <v>183</v>
      </c>
      <c r="J684" s="439">
        <v>50</v>
      </c>
      <c r="K684" s="439">
        <v>265.99</v>
      </c>
      <c r="L684" s="1379"/>
    </row>
    <row r="685" spans="1:12" s="25" customFormat="1" x14ac:dyDescent="0.3">
      <c r="A685" s="436">
        <v>3</v>
      </c>
      <c r="B685" s="437" t="s">
        <v>61</v>
      </c>
      <c r="C685" s="438" t="s">
        <v>17</v>
      </c>
      <c r="D685" s="439">
        <v>30</v>
      </c>
      <c r="E685" s="439">
        <v>228.14999999999998</v>
      </c>
      <c r="F685" s="1151">
        <v>235.64999999999998</v>
      </c>
      <c r="G685" s="436">
        <v>3</v>
      </c>
      <c r="H685" s="437" t="s">
        <v>61</v>
      </c>
      <c r="I685" s="438" t="s">
        <v>44</v>
      </c>
      <c r="J685" s="439">
        <v>35</v>
      </c>
      <c r="K685" s="439">
        <v>273.77999999999997</v>
      </c>
      <c r="L685" s="788"/>
    </row>
    <row r="686" spans="1:12" s="50" customFormat="1" x14ac:dyDescent="0.3">
      <c r="A686" s="436">
        <v>4</v>
      </c>
      <c r="B686" s="437" t="s">
        <v>346</v>
      </c>
      <c r="C686" s="438" t="s">
        <v>12</v>
      </c>
      <c r="D686" s="439">
        <v>45.9</v>
      </c>
      <c r="E686" s="439">
        <v>7.5</v>
      </c>
      <c r="F686" s="1177">
        <v>94.2</v>
      </c>
      <c r="G686" s="436">
        <v>4</v>
      </c>
      <c r="H686" s="437" t="s">
        <v>346</v>
      </c>
      <c r="I686" s="438" t="s">
        <v>14</v>
      </c>
      <c r="J686" s="439">
        <v>32</v>
      </c>
      <c r="K686" s="439">
        <v>6</v>
      </c>
      <c r="L686" s="1379"/>
    </row>
    <row r="687" spans="1:12" s="25" customFormat="1" ht="19.5" customHeight="1" x14ac:dyDescent="0.3">
      <c r="A687" s="436">
        <v>5</v>
      </c>
      <c r="B687" s="437" t="s">
        <v>113</v>
      </c>
      <c r="C687" s="438" t="s">
        <v>2</v>
      </c>
      <c r="D687" s="439">
        <v>15</v>
      </c>
      <c r="E687" s="439">
        <v>94.2</v>
      </c>
      <c r="F687" s="1154">
        <v>93.2</v>
      </c>
      <c r="G687" s="436">
        <v>5</v>
      </c>
      <c r="H687" s="437" t="s">
        <v>113</v>
      </c>
      <c r="I687" s="438" t="s">
        <v>2</v>
      </c>
      <c r="J687" s="439">
        <v>15</v>
      </c>
      <c r="K687" s="439">
        <v>94.2</v>
      </c>
      <c r="L687" s="1374"/>
    </row>
    <row r="688" spans="1:12" s="50" customFormat="1" x14ac:dyDescent="0.3">
      <c r="A688" s="436">
        <v>6</v>
      </c>
      <c r="B688" s="437" t="s">
        <v>107</v>
      </c>
      <c r="C688" s="438" t="s">
        <v>14</v>
      </c>
      <c r="D688" s="439">
        <v>3.4</v>
      </c>
      <c r="E688" s="439">
        <v>93.2</v>
      </c>
      <c r="F688" s="1177">
        <v>21.5</v>
      </c>
      <c r="G688" s="436">
        <v>6</v>
      </c>
      <c r="H688" s="437" t="s">
        <v>107</v>
      </c>
      <c r="I688" s="438" t="s">
        <v>14</v>
      </c>
      <c r="J688" s="439">
        <v>3.4</v>
      </c>
      <c r="K688" s="439">
        <v>93.2</v>
      </c>
      <c r="L688" s="1379"/>
    </row>
    <row r="689" spans="1:12" s="25" customFormat="1" ht="19.5" customHeight="1" x14ac:dyDescent="0.3">
      <c r="A689" s="436">
        <v>7</v>
      </c>
      <c r="B689" s="437" t="s">
        <v>108</v>
      </c>
      <c r="C689" s="438" t="s">
        <v>65</v>
      </c>
      <c r="D689" s="439">
        <v>1.2</v>
      </c>
      <c r="E689" s="439">
        <v>21.5</v>
      </c>
      <c r="F689" s="1154"/>
      <c r="G689" s="436">
        <v>7</v>
      </c>
      <c r="H689" s="437" t="s">
        <v>108</v>
      </c>
      <c r="I689" s="438" t="s">
        <v>65</v>
      </c>
      <c r="J689" s="439">
        <v>1.2</v>
      </c>
      <c r="K689" s="439">
        <v>21.5</v>
      </c>
      <c r="L689" s="1374"/>
    </row>
    <row r="690" spans="1:12" s="25" customFormat="1" x14ac:dyDescent="0.3">
      <c r="A690" s="1526"/>
      <c r="B690" s="437"/>
      <c r="C690" s="438"/>
      <c r="D690" s="439"/>
      <c r="E690" s="439"/>
      <c r="F690" s="1154"/>
      <c r="G690" s="1526"/>
      <c r="H690" s="437"/>
      <c r="I690" s="438"/>
      <c r="J690" s="439"/>
      <c r="K690" s="439"/>
      <c r="L690" s="1374"/>
    </row>
    <row r="691" spans="1:12" s="50" customFormat="1" x14ac:dyDescent="0.3">
      <c r="A691" s="436"/>
      <c r="B691" s="437"/>
      <c r="C691" s="438"/>
      <c r="D691" s="439"/>
      <c r="E691" s="439"/>
      <c r="F691" s="1150"/>
      <c r="G691" s="436"/>
      <c r="H691" s="437"/>
      <c r="I691" s="438"/>
      <c r="J691" s="439"/>
      <c r="K691" s="439"/>
      <c r="L691" s="1377"/>
    </row>
    <row r="692" spans="1:12" s="25" customFormat="1" x14ac:dyDescent="0.3">
      <c r="A692" s="1526"/>
      <c r="B692" s="437"/>
      <c r="C692" s="438" t="s">
        <v>128</v>
      </c>
      <c r="D692" s="439">
        <f>SUM(D683:D691)</f>
        <v>215.5</v>
      </c>
      <c r="E692" s="439">
        <f>SUM(E683:E691)</f>
        <v>807.53074074074084</v>
      </c>
      <c r="F692" s="1534">
        <v>822.5</v>
      </c>
      <c r="G692" s="1526"/>
      <c r="H692" s="437"/>
      <c r="I692" s="438" t="s">
        <v>128</v>
      </c>
      <c r="J692" s="439">
        <f>SUM(J683:J691)</f>
        <v>206.6</v>
      </c>
      <c r="K692" s="439">
        <f>SUM(K683:K691)</f>
        <v>859.92000000000007</v>
      </c>
      <c r="L692" s="1374"/>
    </row>
    <row r="693" spans="1:12" s="25" customFormat="1" x14ac:dyDescent="0.3">
      <c r="A693" s="436"/>
      <c r="B693" s="437"/>
      <c r="C693" s="438"/>
      <c r="D693" s="439"/>
      <c r="E693" s="439"/>
      <c r="F693" s="1535">
        <f>F692-E692</f>
        <v>14.969259259259161</v>
      </c>
      <c r="G693" s="436"/>
      <c r="H693" s="437"/>
      <c r="I693" s="438"/>
      <c r="J693" s="439"/>
      <c r="K693" s="439"/>
      <c r="L693" s="1374"/>
    </row>
    <row r="694" spans="1:12" s="25" customFormat="1" x14ac:dyDescent="0.3">
      <c r="A694" s="436"/>
      <c r="B694" s="437"/>
      <c r="C694" s="438"/>
      <c r="D694" s="439"/>
      <c r="E694" s="439"/>
      <c r="F694" s="1154"/>
      <c r="G694" s="436"/>
      <c r="H694" s="437"/>
      <c r="I694" s="438"/>
      <c r="J694" s="439"/>
      <c r="K694" s="439"/>
      <c r="L694" s="1374"/>
    </row>
    <row r="695" spans="1:12" s="25" customFormat="1" x14ac:dyDescent="0.3">
      <c r="A695" s="1526"/>
      <c r="B695" s="437"/>
      <c r="C695" s="438" t="s">
        <v>136</v>
      </c>
      <c r="D695" s="439">
        <f>+D692+D667</f>
        <v>391.9</v>
      </c>
      <c r="E695" s="439">
        <f>+E692+E667</f>
        <v>1607.2407407407409</v>
      </c>
      <c r="F695" s="1153"/>
      <c r="G695" s="439"/>
      <c r="H695" s="439"/>
      <c r="I695" s="439" t="s">
        <v>136</v>
      </c>
      <c r="J695" s="439">
        <f>+J692+J667</f>
        <v>412</v>
      </c>
      <c r="K695" s="439">
        <f>+K692+K667</f>
        <v>1760.64</v>
      </c>
      <c r="L695" s="1374"/>
    </row>
    <row r="696" spans="1:12" s="25" customFormat="1" x14ac:dyDescent="0.3">
      <c r="A696" s="1537"/>
      <c r="B696" s="440"/>
      <c r="C696" s="488"/>
      <c r="D696" s="489"/>
      <c r="E696" s="489"/>
      <c r="F696" s="1153"/>
      <c r="G696" s="1538"/>
      <c r="H696" s="489"/>
      <c r="I696" s="489"/>
      <c r="J696" s="489"/>
      <c r="K696" s="489"/>
      <c r="L696" s="1374"/>
    </row>
    <row r="698" spans="1:12" s="25" customFormat="1" x14ac:dyDescent="0.3">
      <c r="A698" s="1537"/>
      <c r="B698" s="487"/>
      <c r="C698" s="487"/>
      <c r="D698" s="487"/>
      <c r="E698" s="1152"/>
      <c r="F698" s="1152"/>
      <c r="G698" s="1539"/>
      <c r="H698" s="1152"/>
      <c r="I698" s="489"/>
      <c r="J698" s="489"/>
      <c r="K698" s="489"/>
      <c r="L698" s="1374"/>
    </row>
    <row r="699" spans="1:12" s="25" customFormat="1" x14ac:dyDescent="0.3">
      <c r="A699" s="1537"/>
      <c r="B699" s="440"/>
      <c r="C699" s="488"/>
      <c r="D699" s="489"/>
      <c r="E699" s="489"/>
      <c r="F699" s="1153"/>
      <c r="G699" s="1539"/>
      <c r="H699" s="489"/>
      <c r="I699" s="489"/>
      <c r="J699" s="489"/>
      <c r="K699" s="489"/>
      <c r="L699" s="1374"/>
    </row>
    <row r="700" spans="1:12" s="25" customFormat="1" ht="18.75" customHeight="1" x14ac:dyDescent="0.3">
      <c r="A700" s="1533"/>
      <c r="B700" s="441" t="s">
        <v>130</v>
      </c>
      <c r="C700" s="428"/>
      <c r="D700" s="442" t="s">
        <v>131</v>
      </c>
      <c r="E700" s="430"/>
      <c r="F700" s="1151"/>
      <c r="G700" s="1533"/>
      <c r="H700" s="441" t="s">
        <v>130</v>
      </c>
      <c r="I700" s="428"/>
      <c r="J700" s="442" t="s">
        <v>131</v>
      </c>
      <c r="K700" s="430"/>
      <c r="L700" s="1374"/>
    </row>
    <row r="701" spans="1:12" s="25" customFormat="1" ht="51.75" customHeight="1" x14ac:dyDescent="0.3">
      <c r="A701" s="1533"/>
      <c r="B701" s="443" t="s">
        <v>132</v>
      </c>
      <c r="C701" s="428"/>
      <c r="D701" s="443" t="s">
        <v>140</v>
      </c>
      <c r="E701" s="444"/>
      <c r="F701" s="1151"/>
      <c r="G701" s="1533"/>
      <c r="H701" s="443" t="s">
        <v>139</v>
      </c>
      <c r="I701" s="428"/>
      <c r="J701" s="443" t="s">
        <v>140</v>
      </c>
      <c r="K701" s="444"/>
      <c r="L701" s="1374"/>
    </row>
    <row r="702" spans="1:12" s="25" customFormat="1" ht="23.25" customHeight="1" x14ac:dyDescent="0.3">
      <c r="A702" s="1533"/>
      <c r="B702" s="443"/>
      <c r="C702" s="428"/>
      <c r="D702" s="443"/>
      <c r="E702" s="444"/>
      <c r="F702" s="1151"/>
      <c r="G702" s="1533"/>
      <c r="H702" s="443"/>
      <c r="I702" s="428"/>
      <c r="J702" s="443"/>
      <c r="K702" s="444"/>
      <c r="L702" s="1374"/>
    </row>
    <row r="703" spans="1:12" s="25" customFormat="1" ht="23.25" customHeight="1" x14ac:dyDescent="0.3">
      <c r="A703" s="1552"/>
      <c r="B703" s="1553"/>
      <c r="C703" s="1554"/>
      <c r="D703" s="1553"/>
      <c r="E703" s="1555"/>
      <c r="F703" s="1556"/>
      <c r="G703" s="1557"/>
      <c r="H703" s="1554"/>
      <c r="I703" s="1553"/>
      <c r="J703" s="1555"/>
      <c r="K703" s="1553"/>
      <c r="L703" s="1374"/>
    </row>
    <row r="704" spans="1:12" s="21" customFormat="1" x14ac:dyDescent="0.3">
      <c r="A704" s="1533"/>
      <c r="B704" s="430"/>
      <c r="C704" s="430"/>
      <c r="D704" s="430"/>
      <c r="E704" s="430"/>
      <c r="F704" s="1154"/>
      <c r="G704" s="1533"/>
      <c r="H704" s="430"/>
      <c r="I704" s="430"/>
      <c r="J704" s="430"/>
      <c r="K704" s="430"/>
      <c r="L704" s="1373"/>
    </row>
    <row r="705" spans="1:12" s="25" customFormat="1" ht="18.75" customHeight="1" x14ac:dyDescent="0.3">
      <c r="A705" s="1533"/>
      <c r="B705" s="429" t="s">
        <v>115</v>
      </c>
      <c r="C705" s="430"/>
      <c r="D705" s="430"/>
      <c r="E705" s="430"/>
      <c r="F705" s="1154"/>
      <c r="G705" s="1533"/>
      <c r="H705" s="429" t="s">
        <v>115</v>
      </c>
      <c r="I705" s="430"/>
      <c r="J705" s="430"/>
      <c r="K705" s="430"/>
      <c r="L705" s="1374"/>
    </row>
    <row r="706" spans="1:12" s="25" customFormat="1" ht="18.75" customHeight="1" x14ac:dyDescent="0.3">
      <c r="A706" s="1533"/>
      <c r="B706" s="429" t="s">
        <v>137</v>
      </c>
      <c r="C706" s="430"/>
      <c r="D706" s="430"/>
      <c r="E706" s="430"/>
      <c r="F706" s="1151"/>
      <c r="G706" s="1533"/>
      <c r="H706" s="429" t="s">
        <v>138</v>
      </c>
      <c r="I706" s="430"/>
      <c r="J706" s="430"/>
      <c r="K706" s="430"/>
      <c r="L706" s="1374"/>
    </row>
    <row r="707" spans="1:12" s="25" customFormat="1" ht="18.75" customHeight="1" x14ac:dyDescent="0.3">
      <c r="A707" s="1533"/>
      <c r="B707" s="430"/>
      <c r="C707" s="430"/>
      <c r="D707" s="430"/>
      <c r="E707" s="430"/>
      <c r="F707" s="1151"/>
      <c r="G707" s="1533"/>
      <c r="H707" s="430"/>
      <c r="I707" s="430"/>
      <c r="J707" s="430"/>
      <c r="K707" s="430"/>
      <c r="L707" s="1374"/>
    </row>
    <row r="708" spans="1:12" s="25" customFormat="1" ht="18.75" customHeight="1" x14ac:dyDescent="0.3">
      <c r="A708" s="1533"/>
      <c r="B708" s="430"/>
      <c r="C708" s="430"/>
      <c r="D708" s="428"/>
      <c r="E708" s="1176" t="s">
        <v>116</v>
      </c>
      <c r="F708" s="1151"/>
      <c r="G708" s="1533"/>
      <c r="H708" s="430"/>
      <c r="I708" s="430"/>
      <c r="J708" s="428"/>
      <c r="K708" s="1176" t="s">
        <v>116</v>
      </c>
      <c r="L708" s="1374"/>
    </row>
    <row r="709" spans="1:12" s="25" customFormat="1" ht="18.75" customHeight="1" x14ac:dyDescent="0.3">
      <c r="A709" s="1533"/>
      <c r="B709" s="430"/>
      <c r="C709" s="430"/>
      <c r="D709" s="428"/>
      <c r="E709" s="1176" t="s">
        <v>134</v>
      </c>
      <c r="F709" s="1151"/>
      <c r="G709" s="1533"/>
      <c r="H709" s="430"/>
      <c r="I709" s="430"/>
      <c r="J709" s="428"/>
      <c r="K709" s="1176" t="s">
        <v>134</v>
      </c>
      <c r="L709" s="1374"/>
    </row>
    <row r="710" spans="1:12" s="25" customFormat="1" ht="18.75" customHeight="1" x14ac:dyDescent="0.3">
      <c r="A710" s="1533"/>
      <c r="B710" s="430"/>
      <c r="C710" s="430"/>
      <c r="D710" s="428"/>
      <c r="E710" s="1176" t="s">
        <v>117</v>
      </c>
      <c r="F710" s="1151"/>
      <c r="G710" s="1533"/>
      <c r="H710" s="430"/>
      <c r="I710" s="430"/>
      <c r="J710" s="428"/>
      <c r="K710" s="1176" t="s">
        <v>117</v>
      </c>
      <c r="L710" s="1374"/>
    </row>
    <row r="711" spans="1:12" s="25" customFormat="1" ht="18.75" customHeight="1" x14ac:dyDescent="0.3">
      <c r="A711" s="1533"/>
      <c r="B711" s="430"/>
      <c r="C711" s="430"/>
      <c r="D711" s="428"/>
      <c r="E711" s="1176" t="s">
        <v>497</v>
      </c>
      <c r="F711" s="1151"/>
      <c r="G711" s="1533"/>
      <c r="H711" s="430"/>
      <c r="I711" s="430"/>
      <c r="J711" s="428"/>
      <c r="K711" s="1176" t="s">
        <v>497</v>
      </c>
      <c r="L711" s="1374"/>
    </row>
    <row r="712" spans="1:12" s="25" customFormat="1" ht="18.75" customHeight="1" x14ac:dyDescent="0.3">
      <c r="A712" s="1533"/>
      <c r="B712" s="430"/>
      <c r="C712" s="430"/>
      <c r="D712" s="430"/>
      <c r="E712" s="430"/>
      <c r="F712" s="1154"/>
      <c r="G712" s="1533"/>
      <c r="H712" s="430"/>
      <c r="I712" s="430"/>
      <c r="J712" s="430"/>
      <c r="K712" s="430"/>
      <c r="L712" s="1374"/>
    </row>
    <row r="713" spans="1:12" s="25" customFormat="1" ht="18.75" customHeight="1" x14ac:dyDescent="0.3">
      <c r="A713" s="1533"/>
      <c r="B713" s="430"/>
      <c r="C713" s="430"/>
      <c r="D713" s="430"/>
      <c r="E713" s="430"/>
      <c r="F713" s="1154"/>
      <c r="G713" s="1533"/>
      <c r="H713" s="430"/>
      <c r="I713" s="430"/>
      <c r="J713" s="430"/>
      <c r="K713" s="430"/>
      <c r="L713" s="1374"/>
    </row>
    <row r="714" spans="1:12" s="25" customFormat="1" ht="18.75" customHeight="1" x14ac:dyDescent="0.3">
      <c r="A714" s="1533"/>
      <c r="B714" s="430"/>
      <c r="C714" s="430"/>
      <c r="D714" s="430"/>
      <c r="E714" s="430"/>
      <c r="F714" s="1154"/>
      <c r="G714" s="1533"/>
      <c r="H714" s="430"/>
      <c r="I714" s="430"/>
      <c r="J714" s="430"/>
      <c r="K714" s="430"/>
      <c r="L714" s="1374"/>
    </row>
    <row r="715" spans="1:12" s="25" customFormat="1" ht="18.75" customHeight="1" x14ac:dyDescent="0.3">
      <c r="A715" s="1533"/>
      <c r="B715" s="1628" t="s">
        <v>119</v>
      </c>
      <c r="C715" s="1628"/>
      <c r="D715" s="1628"/>
      <c r="E715" s="432"/>
      <c r="F715" s="1151"/>
      <c r="G715" s="1533"/>
      <c r="H715" s="1628" t="s">
        <v>119</v>
      </c>
      <c r="I715" s="1628"/>
      <c r="J715" s="1628"/>
      <c r="K715" s="432"/>
      <c r="L715" s="1374"/>
    </row>
    <row r="716" spans="1:12" s="25" customFormat="1" ht="18.75" customHeight="1" x14ac:dyDescent="0.3">
      <c r="A716" s="1533"/>
      <c r="B716" s="1629">
        <v>45707</v>
      </c>
      <c r="C716" s="1629"/>
      <c r="D716" s="1629"/>
      <c r="E716" s="433"/>
      <c r="F716" s="1151"/>
      <c r="G716" s="1533"/>
      <c r="H716" s="1629">
        <f>B716</f>
        <v>45707</v>
      </c>
      <c r="I716" s="1629"/>
      <c r="J716" s="1629"/>
      <c r="K716" s="433"/>
      <c r="L716" s="1374"/>
    </row>
    <row r="717" spans="1:12" s="25" customFormat="1" ht="18.75" customHeight="1" x14ac:dyDescent="0.3">
      <c r="A717" s="1533"/>
      <c r="B717" s="430"/>
      <c r="C717" s="430"/>
      <c r="D717" s="430"/>
      <c r="E717" s="433"/>
      <c r="F717" s="1151"/>
      <c r="G717" s="1533"/>
      <c r="H717" s="430"/>
      <c r="I717" s="430"/>
      <c r="J717" s="430"/>
      <c r="K717" s="433"/>
      <c r="L717" s="1374"/>
    </row>
    <row r="718" spans="1:12" s="25" customFormat="1" ht="18.75" customHeight="1" x14ac:dyDescent="0.3">
      <c r="A718" s="1533"/>
      <c r="B718" s="1525"/>
      <c r="C718" s="430"/>
      <c r="D718" s="430"/>
      <c r="E718" s="433"/>
      <c r="F718" s="1151"/>
      <c r="G718" s="1533"/>
      <c r="H718" s="1525"/>
      <c r="I718" s="430"/>
      <c r="J718" s="430"/>
      <c r="K718" s="433"/>
      <c r="L718" s="1374"/>
    </row>
    <row r="719" spans="1:12" s="25" customFormat="1" ht="18.75" customHeight="1" x14ac:dyDescent="0.3">
      <c r="A719" s="434" t="s">
        <v>120</v>
      </c>
      <c r="B719" s="435" t="s">
        <v>121</v>
      </c>
      <c r="C719" s="1630" t="s">
        <v>122</v>
      </c>
      <c r="D719" s="1630"/>
      <c r="E719" s="1630"/>
      <c r="F719" s="1151"/>
      <c r="G719" s="434" t="s">
        <v>120</v>
      </c>
      <c r="H719" s="435" t="s">
        <v>121</v>
      </c>
      <c r="I719" s="1630" t="s">
        <v>123</v>
      </c>
      <c r="J719" s="1630"/>
      <c r="K719" s="1630"/>
      <c r="L719" s="1374"/>
    </row>
    <row r="720" spans="1:12" s="25" customFormat="1" ht="18.75" customHeight="1" x14ac:dyDescent="0.3">
      <c r="A720" s="434" t="s">
        <v>124</v>
      </c>
      <c r="B720" s="434" t="s">
        <v>265</v>
      </c>
      <c r="C720" s="435" t="s">
        <v>125</v>
      </c>
      <c r="D720" s="1526" t="s">
        <v>126</v>
      </c>
      <c r="E720" s="1526" t="s">
        <v>127</v>
      </c>
      <c r="F720" s="1151"/>
      <c r="G720" s="434" t="s">
        <v>124</v>
      </c>
      <c r="H720" s="434" t="s">
        <v>265</v>
      </c>
      <c r="I720" s="435" t="s">
        <v>125</v>
      </c>
      <c r="J720" s="1526" t="s">
        <v>126</v>
      </c>
      <c r="K720" s="1526" t="s">
        <v>127</v>
      </c>
      <c r="L720" s="1374"/>
    </row>
    <row r="721" spans="1:12" s="50" customFormat="1" ht="18.75" customHeight="1" x14ac:dyDescent="0.3">
      <c r="A721" s="436">
        <v>1</v>
      </c>
      <c r="B721" s="437" t="s">
        <v>470</v>
      </c>
      <c r="C721" s="438" t="s">
        <v>4</v>
      </c>
      <c r="D721" s="439">
        <v>65</v>
      </c>
      <c r="E721" s="439">
        <v>180.8</v>
      </c>
      <c r="F721" s="1151"/>
      <c r="G721" s="436">
        <v>1</v>
      </c>
      <c r="H721" s="437" t="s">
        <v>470</v>
      </c>
      <c r="I721" s="438" t="s">
        <v>17</v>
      </c>
      <c r="J721" s="439">
        <v>90</v>
      </c>
      <c r="K721" s="439">
        <v>271.20000000000005</v>
      </c>
      <c r="L721" s="1379">
        <v>45603</v>
      </c>
    </row>
    <row r="722" spans="1:12" s="25" customFormat="1" ht="19.5" customHeight="1" x14ac:dyDescent="0.3">
      <c r="A722" s="436">
        <v>2</v>
      </c>
      <c r="B722" s="437" t="s">
        <v>260</v>
      </c>
      <c r="C722" s="438" t="s">
        <v>17</v>
      </c>
      <c r="D722" s="439">
        <v>20</v>
      </c>
      <c r="E722" s="439">
        <v>182.25</v>
      </c>
      <c r="F722" s="1151">
        <v>363.05</v>
      </c>
      <c r="G722" s="436">
        <v>2</v>
      </c>
      <c r="H722" s="437" t="s">
        <v>260</v>
      </c>
      <c r="I722" s="438" t="s">
        <v>44</v>
      </c>
      <c r="J722" s="439">
        <v>25</v>
      </c>
      <c r="K722" s="439">
        <v>218.7</v>
      </c>
      <c r="L722" s="788">
        <v>45555</v>
      </c>
    </row>
    <row r="723" spans="1:12" s="50" customFormat="1" x14ac:dyDescent="0.3">
      <c r="A723" s="436">
        <v>3</v>
      </c>
      <c r="B723" s="437" t="s">
        <v>114</v>
      </c>
      <c r="C723" s="438" t="s">
        <v>2</v>
      </c>
      <c r="D723" s="439">
        <v>6</v>
      </c>
      <c r="E723" s="439">
        <v>28</v>
      </c>
      <c r="F723" s="1177">
        <v>28</v>
      </c>
      <c r="G723" s="436">
        <v>3</v>
      </c>
      <c r="H723" s="437" t="s">
        <v>114</v>
      </c>
      <c r="I723" s="438" t="s">
        <v>2</v>
      </c>
      <c r="J723" s="439">
        <v>6</v>
      </c>
      <c r="K723" s="439">
        <v>28</v>
      </c>
      <c r="L723" s="786"/>
    </row>
    <row r="724" spans="1:12" s="25" customFormat="1" x14ac:dyDescent="0.3">
      <c r="A724" s="436">
        <v>4</v>
      </c>
      <c r="B724" s="437" t="s">
        <v>107</v>
      </c>
      <c r="C724" s="438" t="s">
        <v>414</v>
      </c>
      <c r="D724" s="439">
        <v>6.8</v>
      </c>
      <c r="E724" s="439">
        <v>186.4</v>
      </c>
      <c r="F724" s="1151">
        <v>93.2</v>
      </c>
      <c r="G724" s="436">
        <v>4</v>
      </c>
      <c r="H724" s="437" t="s">
        <v>107</v>
      </c>
      <c r="I724" s="438" t="s">
        <v>414</v>
      </c>
      <c r="J724" s="439">
        <v>6.8</v>
      </c>
      <c r="K724" s="439">
        <v>186.4</v>
      </c>
      <c r="L724" s="1374"/>
    </row>
    <row r="725" spans="1:12" s="257" customFormat="1" x14ac:dyDescent="0.3">
      <c r="A725" s="436">
        <v>5</v>
      </c>
      <c r="B725" s="437" t="s">
        <v>93</v>
      </c>
      <c r="C725" s="438" t="s">
        <v>2</v>
      </c>
      <c r="D725" s="439">
        <v>80</v>
      </c>
      <c r="E725" s="439">
        <v>92</v>
      </c>
      <c r="F725" s="1151">
        <v>92</v>
      </c>
      <c r="G725" s="436">
        <v>5</v>
      </c>
      <c r="H725" s="437" t="s">
        <v>93</v>
      </c>
      <c r="I725" s="438" t="s">
        <v>2</v>
      </c>
      <c r="J725" s="439">
        <v>80</v>
      </c>
      <c r="K725" s="439">
        <v>92</v>
      </c>
      <c r="L725" s="791"/>
    </row>
    <row r="726" spans="1:12" s="25" customFormat="1" ht="19.5" customHeight="1" x14ac:dyDescent="0.3">
      <c r="A726" s="436">
        <v>6</v>
      </c>
      <c r="B726" s="437" t="s">
        <v>483</v>
      </c>
      <c r="C726" s="438" t="s">
        <v>5</v>
      </c>
      <c r="D726" s="439">
        <v>30</v>
      </c>
      <c r="E726" s="439">
        <v>117.75</v>
      </c>
      <c r="F726" s="1177">
        <v>141.30000000000001</v>
      </c>
      <c r="G726" s="436">
        <v>6</v>
      </c>
      <c r="H726" s="437" t="s">
        <v>483</v>
      </c>
      <c r="I726" s="438" t="s">
        <v>5</v>
      </c>
      <c r="J726" s="439">
        <v>30</v>
      </c>
      <c r="K726" s="439">
        <v>117.75</v>
      </c>
      <c r="L726" s="1374"/>
    </row>
    <row r="727" spans="1:12" s="25" customFormat="1" x14ac:dyDescent="0.3">
      <c r="A727" s="436"/>
      <c r="B727" s="437"/>
      <c r="C727" s="438"/>
      <c r="D727" s="439"/>
      <c r="E727" s="439"/>
      <c r="F727" s="1154"/>
      <c r="G727" s="436"/>
      <c r="H727" s="437"/>
      <c r="I727" s="438"/>
      <c r="J727" s="439"/>
      <c r="K727" s="439"/>
      <c r="L727" s="1374"/>
    </row>
    <row r="728" spans="1:12" s="25" customFormat="1" x14ac:dyDescent="0.3">
      <c r="A728" s="436"/>
      <c r="B728" s="437"/>
      <c r="C728" s="438" t="s">
        <v>128</v>
      </c>
      <c r="D728" s="439">
        <f>SUM(D721:D726)</f>
        <v>207.8</v>
      </c>
      <c r="E728" s="439">
        <f>SUM(E721:E726)</f>
        <v>787.2</v>
      </c>
      <c r="F728" s="1534">
        <v>587.5</v>
      </c>
      <c r="G728" s="436"/>
      <c r="H728" s="437"/>
      <c r="I728" s="438" t="s">
        <v>128</v>
      </c>
      <c r="J728" s="439">
        <f>SUM(J721:J726)</f>
        <v>237.8</v>
      </c>
      <c r="K728" s="439">
        <f>SUM(K721:K726)</f>
        <v>914.05000000000007</v>
      </c>
      <c r="L728" s="1374"/>
    </row>
    <row r="729" spans="1:12" s="25" customFormat="1" ht="18.75" hidden="1" customHeight="1" x14ac:dyDescent="0.3">
      <c r="A729" s="436"/>
      <c r="B729" s="437"/>
      <c r="C729" s="438"/>
      <c r="D729" s="439">
        <f>SUM(D722:D727)</f>
        <v>142.80000000000001</v>
      </c>
      <c r="E729" s="439"/>
      <c r="F729" s="1154"/>
      <c r="G729" s="436"/>
      <c r="H729" s="437"/>
      <c r="I729" s="438"/>
      <c r="J729" s="439"/>
      <c r="K729" s="439"/>
      <c r="L729" s="1374"/>
    </row>
    <row r="730" spans="1:12" s="25" customFormat="1" ht="18.75" hidden="1" customHeight="1" x14ac:dyDescent="0.3">
      <c r="A730" s="436">
        <v>1</v>
      </c>
      <c r="B730" s="437" t="s">
        <v>1</v>
      </c>
      <c r="C730" s="438" t="s">
        <v>5</v>
      </c>
      <c r="D730" s="439">
        <f>SUM(D724:D728)</f>
        <v>324.60000000000002</v>
      </c>
      <c r="E730" s="439">
        <v>86</v>
      </c>
      <c r="F730" s="1154"/>
      <c r="G730" s="436">
        <v>1</v>
      </c>
      <c r="H730" s="437" t="s">
        <v>1</v>
      </c>
      <c r="I730" s="438" t="s">
        <v>5</v>
      </c>
      <c r="J730" s="439">
        <v>200</v>
      </c>
      <c r="K730" s="439">
        <v>86</v>
      </c>
      <c r="L730" s="1374"/>
    </row>
    <row r="731" spans="1:12" s="25" customFormat="1" ht="18.75" hidden="1" customHeight="1" x14ac:dyDescent="0.3">
      <c r="A731" s="436">
        <v>2</v>
      </c>
      <c r="B731" s="437" t="s">
        <v>238</v>
      </c>
      <c r="C731" s="438" t="s">
        <v>251</v>
      </c>
      <c r="D731" s="439">
        <f>SUM(D724:D729)</f>
        <v>467.40000000000003</v>
      </c>
      <c r="E731" s="439">
        <v>114</v>
      </c>
      <c r="F731" s="1154"/>
      <c r="G731" s="436">
        <v>2</v>
      </c>
      <c r="H731" s="437" t="s">
        <v>238</v>
      </c>
      <c r="I731" s="438" t="s">
        <v>251</v>
      </c>
      <c r="J731" s="439">
        <v>225</v>
      </c>
      <c r="K731" s="439">
        <v>114</v>
      </c>
      <c r="L731" s="1374"/>
    </row>
    <row r="732" spans="1:12" s="25" customFormat="1" ht="18.75" hidden="1" customHeight="1" x14ac:dyDescent="0.3">
      <c r="A732" s="436">
        <v>3</v>
      </c>
      <c r="B732" s="437" t="s">
        <v>93</v>
      </c>
      <c r="C732" s="438" t="s">
        <v>5</v>
      </c>
      <c r="D732" s="439">
        <f>SUM(D725:D730)</f>
        <v>785.2</v>
      </c>
      <c r="E732" s="439">
        <v>94.25</v>
      </c>
      <c r="F732" s="1154"/>
      <c r="G732" s="436">
        <v>3</v>
      </c>
      <c r="H732" s="437" t="s">
        <v>93</v>
      </c>
      <c r="I732" s="438" t="s">
        <v>5</v>
      </c>
      <c r="J732" s="439">
        <v>135</v>
      </c>
      <c r="K732" s="439">
        <v>94.25</v>
      </c>
      <c r="L732" s="1374"/>
    </row>
    <row r="733" spans="1:12" s="25" customFormat="1" ht="18.75" hidden="1" customHeight="1" x14ac:dyDescent="0.3">
      <c r="A733" s="436">
        <v>4</v>
      </c>
      <c r="B733" s="437" t="s">
        <v>253</v>
      </c>
      <c r="C733" s="438" t="s">
        <v>218</v>
      </c>
      <c r="D733" s="439">
        <f t="shared" ref="D733:D740" si="10">SUM(D725:D731)</f>
        <v>1252.6000000000001</v>
      </c>
      <c r="E733" s="439">
        <v>146.4</v>
      </c>
      <c r="F733" s="1154"/>
      <c r="G733" s="436">
        <v>4</v>
      </c>
      <c r="H733" s="437" t="s">
        <v>253</v>
      </c>
      <c r="I733" s="438" t="s">
        <v>218</v>
      </c>
      <c r="J733" s="439">
        <v>125</v>
      </c>
      <c r="K733" s="439">
        <v>146.4</v>
      </c>
      <c r="L733" s="1374"/>
    </row>
    <row r="734" spans="1:12" s="25" customFormat="1" ht="18.75" hidden="1" customHeight="1" x14ac:dyDescent="0.3">
      <c r="A734" s="436">
        <v>5</v>
      </c>
      <c r="B734" s="437" t="s">
        <v>255</v>
      </c>
      <c r="C734" s="438" t="s">
        <v>218</v>
      </c>
      <c r="D734" s="439">
        <f t="shared" si="10"/>
        <v>1957.8000000000002</v>
      </c>
      <c r="E734" s="439">
        <v>105.16</v>
      </c>
      <c r="F734" s="1154"/>
      <c r="G734" s="436">
        <v>5</v>
      </c>
      <c r="H734" s="437" t="s">
        <v>255</v>
      </c>
      <c r="I734" s="438" t="s">
        <v>218</v>
      </c>
      <c r="J734" s="439">
        <v>80</v>
      </c>
      <c r="K734" s="439">
        <v>105.16</v>
      </c>
      <c r="L734" s="1374"/>
    </row>
    <row r="735" spans="1:12" s="25" customFormat="1" ht="18.75" hidden="1" customHeight="1" x14ac:dyDescent="0.3">
      <c r="A735" s="436">
        <v>6</v>
      </c>
      <c r="B735" s="437" t="s">
        <v>252</v>
      </c>
      <c r="C735" s="438" t="s">
        <v>251</v>
      </c>
      <c r="D735" s="439">
        <f t="shared" si="10"/>
        <v>3180.4000000000005</v>
      </c>
      <c r="E735" s="439">
        <v>142</v>
      </c>
      <c r="F735" s="1154"/>
      <c r="G735" s="436">
        <v>6</v>
      </c>
      <c r="H735" s="437" t="s">
        <v>252</v>
      </c>
      <c r="I735" s="438" t="s">
        <v>251</v>
      </c>
      <c r="J735" s="439">
        <v>105</v>
      </c>
      <c r="K735" s="439">
        <v>142</v>
      </c>
      <c r="L735" s="1374"/>
    </row>
    <row r="736" spans="1:12" s="25" customFormat="1" ht="18.75" hidden="1" customHeight="1" x14ac:dyDescent="0.3">
      <c r="A736" s="436">
        <v>7</v>
      </c>
      <c r="B736" s="437" t="s">
        <v>254</v>
      </c>
      <c r="C736" s="438" t="s">
        <v>218</v>
      </c>
      <c r="D736" s="439">
        <f t="shared" si="10"/>
        <v>5138.2000000000007</v>
      </c>
      <c r="E736" s="439">
        <v>144</v>
      </c>
      <c r="F736" s="1154"/>
      <c r="G736" s="436">
        <v>7</v>
      </c>
      <c r="H736" s="437" t="s">
        <v>254</v>
      </c>
      <c r="I736" s="438" t="s">
        <v>218</v>
      </c>
      <c r="J736" s="439">
        <v>120</v>
      </c>
      <c r="K736" s="439">
        <v>144</v>
      </c>
      <c r="L736" s="1374"/>
    </row>
    <row r="737" spans="1:12" s="25" customFormat="1" ht="18.75" hidden="1" customHeight="1" x14ac:dyDescent="0.3">
      <c r="A737" s="436">
        <v>8</v>
      </c>
      <c r="B737" s="437" t="s">
        <v>31</v>
      </c>
      <c r="C737" s="438" t="s">
        <v>5</v>
      </c>
      <c r="D737" s="439">
        <f t="shared" si="10"/>
        <v>8110.8000000000011</v>
      </c>
      <c r="E737" s="439">
        <v>88</v>
      </c>
      <c r="F737" s="1154"/>
      <c r="G737" s="436">
        <v>8</v>
      </c>
      <c r="H737" s="437" t="s">
        <v>31</v>
      </c>
      <c r="I737" s="438" t="s">
        <v>5</v>
      </c>
      <c r="J737" s="439">
        <v>55</v>
      </c>
      <c r="K737" s="439">
        <v>88</v>
      </c>
      <c r="L737" s="1374"/>
    </row>
    <row r="738" spans="1:12" s="50" customFormat="1" ht="18.75" hidden="1" customHeight="1" x14ac:dyDescent="0.3">
      <c r="A738" s="1526"/>
      <c r="B738" s="453"/>
      <c r="C738" s="1526"/>
      <c r="D738" s="439">
        <f t="shared" si="10"/>
        <v>13106.2</v>
      </c>
      <c r="E738" s="454"/>
      <c r="F738" s="1150"/>
      <c r="G738" s="1526"/>
      <c r="H738" s="453"/>
      <c r="I738" s="1526"/>
      <c r="J738" s="454"/>
      <c r="K738" s="454"/>
      <c r="L738" s="1377"/>
    </row>
    <row r="739" spans="1:12" s="25" customFormat="1" ht="18.75" hidden="1" customHeight="1" x14ac:dyDescent="0.3">
      <c r="A739" s="436"/>
      <c r="B739" s="437"/>
      <c r="C739" s="438" t="s">
        <v>128</v>
      </c>
      <c r="D739" s="439">
        <f t="shared" si="10"/>
        <v>20892.400000000001</v>
      </c>
      <c r="E739" s="439">
        <v>919.81</v>
      </c>
      <c r="F739" s="1154"/>
      <c r="G739" s="436"/>
      <c r="H739" s="437"/>
      <c r="I739" s="438" t="s">
        <v>128</v>
      </c>
      <c r="J739" s="439">
        <v>1045</v>
      </c>
      <c r="K739" s="439">
        <v>919.81</v>
      </c>
      <c r="L739" s="1374"/>
    </row>
    <row r="740" spans="1:12" s="25" customFormat="1" ht="18.75" hidden="1" customHeight="1" x14ac:dyDescent="0.3">
      <c r="A740" s="436"/>
      <c r="B740" s="437"/>
      <c r="C740" s="438"/>
      <c r="D740" s="439">
        <f t="shared" si="10"/>
        <v>33531.199999999997</v>
      </c>
      <c r="E740" s="439"/>
      <c r="F740" s="1154"/>
      <c r="G740" s="436"/>
      <c r="H740" s="437"/>
      <c r="I740" s="438"/>
      <c r="J740" s="439"/>
      <c r="K740" s="439"/>
      <c r="L740" s="1374"/>
    </row>
    <row r="741" spans="1:12" s="25" customFormat="1" x14ac:dyDescent="0.3">
      <c r="A741" s="436"/>
      <c r="B741" s="437"/>
      <c r="C741" s="438"/>
      <c r="D741" s="439"/>
      <c r="E741" s="439"/>
      <c r="F741" s="1535">
        <f>F728-E728</f>
        <v>-199.70000000000005</v>
      </c>
      <c r="G741" s="436"/>
      <c r="H741" s="437"/>
      <c r="I741" s="438"/>
      <c r="J741" s="439"/>
      <c r="K741" s="439"/>
      <c r="L741" s="1374"/>
    </row>
    <row r="742" spans="1:12" s="25" customFormat="1" x14ac:dyDescent="0.3">
      <c r="A742" s="436"/>
      <c r="B742" s="437"/>
      <c r="C742" s="438"/>
      <c r="D742" s="439"/>
      <c r="E742" s="439"/>
      <c r="F742" s="1154"/>
      <c r="G742" s="436"/>
      <c r="H742" s="437"/>
      <c r="I742" s="438"/>
      <c r="J742" s="439"/>
      <c r="K742" s="439"/>
      <c r="L742" s="1374"/>
    </row>
    <row r="743" spans="1:12" s="25" customFormat="1" x14ac:dyDescent="0.3">
      <c r="A743" s="434" t="s">
        <v>124</v>
      </c>
      <c r="B743" s="439" t="s">
        <v>259</v>
      </c>
      <c r="C743" s="438" t="s">
        <v>125</v>
      </c>
      <c r="D743" s="439" t="s">
        <v>126</v>
      </c>
      <c r="E743" s="439" t="s">
        <v>127</v>
      </c>
      <c r="F743" s="1154"/>
      <c r="G743" s="434" t="s">
        <v>124</v>
      </c>
      <c r="H743" s="439" t="s">
        <v>247</v>
      </c>
      <c r="I743" s="438" t="s">
        <v>125</v>
      </c>
      <c r="J743" s="439" t="s">
        <v>126</v>
      </c>
      <c r="K743" s="439" t="s">
        <v>127</v>
      </c>
      <c r="L743" s="1374"/>
    </row>
    <row r="744" spans="1:12" s="50" customFormat="1" x14ac:dyDescent="0.3">
      <c r="A744" s="1526">
        <v>1</v>
      </c>
      <c r="B744" s="437" t="s">
        <v>91</v>
      </c>
      <c r="C744" s="438" t="s">
        <v>9</v>
      </c>
      <c r="D744" s="439">
        <v>70</v>
      </c>
      <c r="E744" s="439">
        <v>122</v>
      </c>
      <c r="F744" s="1151">
        <v>70</v>
      </c>
      <c r="G744" s="1526">
        <v>1</v>
      </c>
      <c r="H744" s="437" t="s">
        <v>91</v>
      </c>
      <c r="I744" s="438" t="s">
        <v>9</v>
      </c>
      <c r="J744" s="439">
        <v>70</v>
      </c>
      <c r="K744" s="439">
        <v>122</v>
      </c>
      <c r="L744" s="786"/>
    </row>
    <row r="745" spans="1:12" s="8" customFormat="1" x14ac:dyDescent="0.3">
      <c r="A745" s="1526">
        <v>2</v>
      </c>
      <c r="B745" s="437" t="s">
        <v>180</v>
      </c>
      <c r="C745" s="438" t="s">
        <v>7</v>
      </c>
      <c r="D745" s="439">
        <v>55</v>
      </c>
      <c r="E745" s="439">
        <v>196.125</v>
      </c>
      <c r="F745" s="1151">
        <v>55</v>
      </c>
      <c r="G745" s="1526">
        <v>2</v>
      </c>
      <c r="H745" s="437" t="s">
        <v>180</v>
      </c>
      <c r="I745" s="438" t="s">
        <v>7</v>
      </c>
      <c r="J745" s="439">
        <v>55</v>
      </c>
      <c r="K745" s="439">
        <v>196.125</v>
      </c>
      <c r="L745" s="786"/>
    </row>
    <row r="746" spans="1:12" s="25" customFormat="1" x14ac:dyDescent="0.3">
      <c r="A746" s="436">
        <v>3</v>
      </c>
      <c r="B746" s="437" t="s">
        <v>278</v>
      </c>
      <c r="C746" s="438" t="s">
        <v>17</v>
      </c>
      <c r="D746" s="439">
        <v>20</v>
      </c>
      <c r="E746" s="439">
        <v>184.5</v>
      </c>
      <c r="F746" s="1151">
        <v>63.9</v>
      </c>
      <c r="G746" s="436">
        <v>3</v>
      </c>
      <c r="H746" s="437" t="s">
        <v>278</v>
      </c>
      <c r="I746" s="438" t="s">
        <v>44</v>
      </c>
      <c r="J746" s="439">
        <v>25</v>
      </c>
      <c r="K746" s="439">
        <v>221.4</v>
      </c>
      <c r="L746" s="788"/>
    </row>
    <row r="747" spans="1:12" s="25" customFormat="1" ht="19.5" customHeight="1" x14ac:dyDescent="0.3">
      <c r="A747" s="436">
        <v>4</v>
      </c>
      <c r="B747" s="437" t="s">
        <v>346</v>
      </c>
      <c r="C747" s="438" t="s">
        <v>12</v>
      </c>
      <c r="D747" s="439">
        <v>45.9</v>
      </c>
      <c r="E747" s="439">
        <v>7.5</v>
      </c>
      <c r="F747" s="1545">
        <v>18</v>
      </c>
      <c r="G747" s="436">
        <v>4</v>
      </c>
      <c r="H747" s="437" t="s">
        <v>346</v>
      </c>
      <c r="I747" s="438" t="s">
        <v>14</v>
      </c>
      <c r="J747" s="439">
        <v>32</v>
      </c>
      <c r="K747" s="439">
        <v>6</v>
      </c>
      <c r="L747" s="788"/>
    </row>
    <row r="748" spans="1:12" s="25" customFormat="1" ht="19.5" customHeight="1" x14ac:dyDescent="0.3">
      <c r="A748" s="436">
        <v>5</v>
      </c>
      <c r="B748" s="437" t="s">
        <v>144</v>
      </c>
      <c r="C748" s="438" t="s">
        <v>2</v>
      </c>
      <c r="D748" s="439">
        <v>18</v>
      </c>
      <c r="E748" s="439">
        <v>88</v>
      </c>
      <c r="F748" s="1154">
        <v>3.4</v>
      </c>
      <c r="G748" s="436">
        <v>5</v>
      </c>
      <c r="H748" s="437" t="s">
        <v>144</v>
      </c>
      <c r="I748" s="438" t="s">
        <v>2</v>
      </c>
      <c r="J748" s="439">
        <v>18</v>
      </c>
      <c r="K748" s="439">
        <v>88</v>
      </c>
      <c r="L748" s="1374"/>
    </row>
    <row r="749" spans="1:12" s="50" customFormat="1" x14ac:dyDescent="0.3">
      <c r="A749" s="436">
        <v>6</v>
      </c>
      <c r="B749" s="437" t="s">
        <v>107</v>
      </c>
      <c r="C749" s="438" t="s">
        <v>14</v>
      </c>
      <c r="D749" s="439">
        <v>3.4</v>
      </c>
      <c r="E749" s="439">
        <v>93.2</v>
      </c>
      <c r="F749" s="1177">
        <v>1.2</v>
      </c>
      <c r="G749" s="436">
        <v>6</v>
      </c>
      <c r="H749" s="437" t="s">
        <v>107</v>
      </c>
      <c r="I749" s="438" t="s">
        <v>14</v>
      </c>
      <c r="J749" s="439">
        <v>3.4</v>
      </c>
      <c r="K749" s="439">
        <v>93.2</v>
      </c>
      <c r="L749" s="1379"/>
    </row>
    <row r="750" spans="1:12" s="25" customFormat="1" ht="19.5" customHeight="1" x14ac:dyDescent="0.3">
      <c r="A750" s="436">
        <v>7</v>
      </c>
      <c r="B750" s="437" t="s">
        <v>108</v>
      </c>
      <c r="C750" s="438" t="s">
        <v>65</v>
      </c>
      <c r="D750" s="439">
        <v>1.2</v>
      </c>
      <c r="E750" s="439">
        <v>21.5</v>
      </c>
      <c r="F750" s="1154"/>
      <c r="G750" s="436">
        <v>7</v>
      </c>
      <c r="H750" s="437" t="s">
        <v>108</v>
      </c>
      <c r="I750" s="438" t="s">
        <v>65</v>
      </c>
      <c r="J750" s="439">
        <v>1.2</v>
      </c>
      <c r="K750" s="439">
        <v>21.5</v>
      </c>
      <c r="L750" s="1374"/>
    </row>
    <row r="751" spans="1:12" s="25" customFormat="1" x14ac:dyDescent="0.3">
      <c r="A751" s="1526"/>
      <c r="B751" s="437"/>
      <c r="C751" s="438"/>
      <c r="D751" s="439"/>
      <c r="E751" s="439"/>
      <c r="F751" s="1154"/>
      <c r="G751" s="1526"/>
      <c r="H751" s="437"/>
      <c r="I751" s="438"/>
      <c r="J751" s="439"/>
      <c r="K751" s="439"/>
      <c r="L751" s="1374"/>
    </row>
    <row r="752" spans="1:12" s="50" customFormat="1" x14ac:dyDescent="0.3">
      <c r="A752" s="436"/>
      <c r="B752" s="437"/>
      <c r="C752" s="438"/>
      <c r="D752" s="439"/>
      <c r="E752" s="439"/>
      <c r="F752" s="1150"/>
      <c r="G752" s="436"/>
      <c r="H752" s="437"/>
      <c r="I752" s="438"/>
      <c r="J752" s="439"/>
      <c r="K752" s="439"/>
      <c r="L752" s="1377"/>
    </row>
    <row r="753" spans="1:12" s="25" customFormat="1" x14ac:dyDescent="0.3">
      <c r="A753" s="1526"/>
      <c r="B753" s="437"/>
      <c r="C753" s="438" t="s">
        <v>128</v>
      </c>
      <c r="D753" s="439">
        <f>SUM(D744:D752)</f>
        <v>213.5</v>
      </c>
      <c r="E753" s="439">
        <f>SUM(E744:E752)</f>
        <v>712.82500000000005</v>
      </c>
      <c r="F753" s="1534">
        <v>822.5</v>
      </c>
      <c r="G753" s="1526"/>
      <c r="H753" s="437"/>
      <c r="I753" s="438" t="s">
        <v>128</v>
      </c>
      <c r="J753" s="439">
        <f>SUM(J744:J752)</f>
        <v>204.6</v>
      </c>
      <c r="K753" s="439">
        <f>SUM(K744:K752)</f>
        <v>748.22500000000002</v>
      </c>
      <c r="L753" s="1374"/>
    </row>
    <row r="754" spans="1:12" s="25" customFormat="1" x14ac:dyDescent="0.3">
      <c r="A754" s="436"/>
      <c r="B754" s="437"/>
      <c r="C754" s="438"/>
      <c r="D754" s="439"/>
      <c r="E754" s="439"/>
      <c r="F754" s="1535">
        <f>F753-E753</f>
        <v>109.67499999999995</v>
      </c>
      <c r="G754" s="436"/>
      <c r="H754" s="437"/>
      <c r="I754" s="438"/>
      <c r="J754" s="439"/>
      <c r="K754" s="439"/>
      <c r="L754" s="1374"/>
    </row>
    <row r="755" spans="1:12" s="25" customFormat="1" x14ac:dyDescent="0.3">
      <c r="A755" s="436"/>
      <c r="B755" s="437"/>
      <c r="C755" s="438"/>
      <c r="D755" s="439"/>
      <c r="E755" s="439"/>
      <c r="F755" s="1154"/>
      <c r="G755" s="436"/>
      <c r="H755" s="437"/>
      <c r="I755" s="438"/>
      <c r="J755" s="439"/>
      <c r="K755" s="439"/>
      <c r="L755" s="1374"/>
    </row>
    <row r="756" spans="1:12" s="25" customFormat="1" x14ac:dyDescent="0.3">
      <c r="A756" s="1526"/>
      <c r="B756" s="437"/>
      <c r="C756" s="438" t="s">
        <v>136</v>
      </c>
      <c r="D756" s="439">
        <f>+D753+D728</f>
        <v>421.3</v>
      </c>
      <c r="E756" s="439">
        <f>+E753+E728</f>
        <v>1500.0250000000001</v>
      </c>
      <c r="F756" s="1153"/>
      <c r="G756" s="439"/>
      <c r="H756" s="439"/>
      <c r="I756" s="439" t="s">
        <v>136</v>
      </c>
      <c r="J756" s="439">
        <f>+J753+J728</f>
        <v>442.4</v>
      </c>
      <c r="K756" s="439">
        <f>+K753+K728</f>
        <v>1662.2750000000001</v>
      </c>
      <c r="L756" s="1374"/>
    </row>
    <row r="757" spans="1:12" s="25" customFormat="1" x14ac:dyDescent="0.3">
      <c r="A757" s="1537"/>
      <c r="B757" s="440"/>
      <c r="C757" s="488"/>
      <c r="D757" s="489"/>
      <c r="E757" s="489"/>
      <c r="F757" s="1153"/>
      <c r="G757" s="1538"/>
      <c r="H757" s="489"/>
      <c r="I757" s="489"/>
      <c r="J757" s="489"/>
      <c r="K757" s="489"/>
      <c r="L757" s="1374"/>
    </row>
    <row r="758" spans="1:12" s="25" customFormat="1" x14ac:dyDescent="0.3">
      <c r="A758" s="1537"/>
      <c r="B758" s="440"/>
      <c r="C758" s="488"/>
      <c r="D758" s="489"/>
      <c r="E758" s="489"/>
      <c r="F758" s="1153"/>
      <c r="G758" s="1538"/>
      <c r="H758" s="489"/>
      <c r="I758" s="489"/>
      <c r="J758" s="489"/>
      <c r="K758" s="489"/>
      <c r="L758" s="1374"/>
    </row>
    <row r="759" spans="1:12" s="25" customFormat="1" x14ac:dyDescent="0.3">
      <c r="A759" s="1537"/>
      <c r="B759" s="487"/>
      <c r="C759" s="487"/>
      <c r="D759" s="487"/>
      <c r="E759" s="1152"/>
      <c r="F759" s="1152"/>
      <c r="G759" s="1539"/>
      <c r="H759" s="1152"/>
      <c r="I759" s="489"/>
      <c r="J759" s="489"/>
      <c r="K759" s="489"/>
      <c r="L759" s="1374"/>
    </row>
    <row r="760" spans="1:12" s="25" customFormat="1" x14ac:dyDescent="0.3">
      <c r="A760" s="1537"/>
      <c r="B760" s="440"/>
      <c r="C760" s="488"/>
      <c r="D760" s="489"/>
      <c r="E760" s="489"/>
      <c r="F760" s="1153"/>
      <c r="G760" s="1539"/>
      <c r="H760" s="489"/>
      <c r="I760" s="489"/>
      <c r="J760" s="489"/>
      <c r="K760" s="489"/>
      <c r="L760" s="1374"/>
    </row>
    <row r="761" spans="1:12" s="25" customFormat="1" ht="18.75" customHeight="1" x14ac:dyDescent="0.3">
      <c r="A761" s="1533"/>
      <c r="B761" s="441" t="s">
        <v>130</v>
      </c>
      <c r="C761" s="428"/>
      <c r="D761" s="442" t="s">
        <v>131</v>
      </c>
      <c r="E761" s="430"/>
      <c r="F761" s="1151"/>
      <c r="G761" s="1533"/>
      <c r="H761" s="441" t="s">
        <v>130</v>
      </c>
      <c r="I761" s="428"/>
      <c r="J761" s="442" t="s">
        <v>131</v>
      </c>
      <c r="K761" s="430"/>
      <c r="L761" s="1374"/>
    </row>
    <row r="762" spans="1:12" s="25" customFormat="1" ht="51.75" customHeight="1" x14ac:dyDescent="0.3">
      <c r="A762" s="1533"/>
      <c r="B762" s="443" t="s">
        <v>132</v>
      </c>
      <c r="C762" s="428"/>
      <c r="D762" s="443" t="s">
        <v>140</v>
      </c>
      <c r="E762" s="444"/>
      <c r="F762" s="1151"/>
      <c r="G762" s="1533"/>
      <c r="H762" s="443" t="s">
        <v>139</v>
      </c>
      <c r="I762" s="428"/>
      <c r="J762" s="443" t="s">
        <v>140</v>
      </c>
      <c r="K762" s="444"/>
      <c r="L762" s="1374"/>
    </row>
    <row r="763" spans="1:12" s="25" customFormat="1" ht="23.25" customHeight="1" x14ac:dyDescent="0.3">
      <c r="A763" s="1533"/>
      <c r="B763" s="443"/>
      <c r="C763" s="428"/>
      <c r="D763" s="443"/>
      <c r="E763" s="444"/>
      <c r="F763" s="1151"/>
      <c r="G763" s="1533"/>
      <c r="H763" s="443"/>
      <c r="I763" s="428"/>
      <c r="J763" s="443"/>
      <c r="K763" s="444"/>
      <c r="L763" s="1374"/>
    </row>
    <row r="764" spans="1:12" s="25" customFormat="1" ht="23.25" customHeight="1" x14ac:dyDescent="0.3">
      <c r="A764" s="1552"/>
      <c r="B764" s="1553"/>
      <c r="C764" s="1554"/>
      <c r="D764" s="1553"/>
      <c r="E764" s="1555"/>
      <c r="F764" s="1556"/>
      <c r="G764" s="1557"/>
      <c r="H764" s="1554"/>
      <c r="I764" s="1553"/>
      <c r="J764" s="1555"/>
      <c r="K764" s="1553"/>
      <c r="L764" s="1374"/>
    </row>
    <row r="765" spans="1:12" s="21" customFormat="1" x14ac:dyDescent="0.3">
      <c r="A765" s="1533"/>
      <c r="B765" s="430"/>
      <c r="C765" s="430"/>
      <c r="D765" s="430"/>
      <c r="E765" s="430"/>
      <c r="F765" s="1154"/>
      <c r="G765" s="1533"/>
      <c r="H765" s="430"/>
      <c r="I765" s="430"/>
      <c r="J765" s="430"/>
      <c r="K765" s="430"/>
      <c r="L765" s="1373"/>
    </row>
    <row r="766" spans="1:12" s="25" customFormat="1" ht="18.75" customHeight="1" x14ac:dyDescent="0.3">
      <c r="A766" s="1533"/>
      <c r="B766" s="429" t="s">
        <v>115</v>
      </c>
      <c r="C766" s="430"/>
      <c r="D766" s="430"/>
      <c r="E766" s="430"/>
      <c r="F766" s="1154"/>
      <c r="G766" s="1533"/>
      <c r="H766" s="429" t="s">
        <v>115</v>
      </c>
      <c r="I766" s="430"/>
      <c r="J766" s="430"/>
      <c r="K766" s="430"/>
      <c r="L766" s="1374"/>
    </row>
    <row r="767" spans="1:12" s="25" customFormat="1" ht="18.75" customHeight="1" x14ac:dyDescent="0.3">
      <c r="A767" s="1533"/>
      <c r="B767" s="429" t="s">
        <v>137</v>
      </c>
      <c r="C767" s="430"/>
      <c r="D767" s="430"/>
      <c r="E767" s="430"/>
      <c r="F767" s="1151"/>
      <c r="G767" s="1533"/>
      <c r="H767" s="429" t="s">
        <v>138</v>
      </c>
      <c r="I767" s="430"/>
      <c r="J767" s="430"/>
      <c r="K767" s="430"/>
      <c r="L767" s="1374"/>
    </row>
    <row r="768" spans="1:12" s="25" customFormat="1" ht="18.75" customHeight="1" x14ac:dyDescent="0.3">
      <c r="A768" s="1533"/>
      <c r="B768" s="430"/>
      <c r="C768" s="430"/>
      <c r="D768" s="430"/>
      <c r="E768" s="430"/>
      <c r="F768" s="1151"/>
      <c r="G768" s="1533"/>
      <c r="H768" s="430"/>
      <c r="I768" s="430"/>
      <c r="J768" s="430"/>
      <c r="K768" s="430"/>
      <c r="L768" s="1374"/>
    </row>
    <row r="769" spans="1:12" s="25" customFormat="1" ht="18.75" customHeight="1" x14ac:dyDescent="0.3">
      <c r="A769" s="1533"/>
      <c r="B769" s="430"/>
      <c r="C769" s="430"/>
      <c r="D769" s="428"/>
      <c r="E769" s="1176" t="s">
        <v>116</v>
      </c>
      <c r="F769" s="1151"/>
      <c r="G769" s="1533"/>
      <c r="H769" s="430"/>
      <c r="I769" s="430"/>
      <c r="J769" s="428"/>
      <c r="K769" s="1176" t="s">
        <v>116</v>
      </c>
      <c r="L769" s="1374"/>
    </row>
    <row r="770" spans="1:12" s="25" customFormat="1" ht="18.75" customHeight="1" x14ac:dyDescent="0.3">
      <c r="A770" s="1533"/>
      <c r="B770" s="430"/>
      <c r="C770" s="430"/>
      <c r="D770" s="428"/>
      <c r="E770" s="1176" t="s">
        <v>134</v>
      </c>
      <c r="F770" s="1151"/>
      <c r="G770" s="1533"/>
      <c r="H770" s="430"/>
      <c r="I770" s="430"/>
      <c r="J770" s="428"/>
      <c r="K770" s="1176" t="s">
        <v>134</v>
      </c>
      <c r="L770" s="1374"/>
    </row>
    <row r="771" spans="1:12" s="25" customFormat="1" ht="18.75" customHeight="1" x14ac:dyDescent="0.3">
      <c r="A771" s="1533"/>
      <c r="B771" s="430"/>
      <c r="C771" s="430"/>
      <c r="D771" s="428"/>
      <c r="E771" s="1176" t="s">
        <v>117</v>
      </c>
      <c r="F771" s="1151"/>
      <c r="G771" s="1533"/>
      <c r="H771" s="430"/>
      <c r="I771" s="430"/>
      <c r="J771" s="428"/>
      <c r="K771" s="1176" t="s">
        <v>117</v>
      </c>
      <c r="L771" s="1374"/>
    </row>
    <row r="772" spans="1:12" s="25" customFormat="1" ht="18.75" customHeight="1" x14ac:dyDescent="0.3">
      <c r="A772" s="1533"/>
      <c r="B772" s="430"/>
      <c r="C772" s="430"/>
      <c r="D772" s="428"/>
      <c r="E772" s="1176" t="s">
        <v>497</v>
      </c>
      <c r="F772" s="1151"/>
      <c r="G772" s="1533"/>
      <c r="H772" s="430"/>
      <c r="I772" s="430"/>
      <c r="J772" s="428"/>
      <c r="K772" s="1176" t="s">
        <v>497</v>
      </c>
      <c r="L772" s="1374"/>
    </row>
    <row r="773" spans="1:12" s="25" customFormat="1" ht="18.75" customHeight="1" x14ac:dyDescent="0.3">
      <c r="A773" s="1533"/>
      <c r="B773" s="430"/>
      <c r="C773" s="430"/>
      <c r="D773" s="430"/>
      <c r="E773" s="430"/>
      <c r="F773" s="1154"/>
      <c r="G773" s="1533"/>
      <c r="H773" s="430"/>
      <c r="I773" s="430"/>
      <c r="J773" s="430"/>
      <c r="K773" s="430"/>
      <c r="L773" s="1374"/>
    </row>
    <row r="774" spans="1:12" s="25" customFormat="1" ht="18.75" customHeight="1" x14ac:dyDescent="0.3">
      <c r="A774" s="1533"/>
      <c r="B774" s="430"/>
      <c r="C774" s="430"/>
      <c r="D774" s="430"/>
      <c r="E774" s="430"/>
      <c r="F774" s="1154"/>
      <c r="G774" s="1533"/>
      <c r="H774" s="430"/>
      <c r="I774" s="430"/>
      <c r="J774" s="430"/>
      <c r="K774" s="430"/>
      <c r="L774" s="1374"/>
    </row>
    <row r="775" spans="1:12" s="25" customFormat="1" ht="18.75" customHeight="1" x14ac:dyDescent="0.3">
      <c r="A775" s="1533"/>
      <c r="B775" s="430"/>
      <c r="C775" s="430"/>
      <c r="D775" s="430"/>
      <c r="E775" s="430"/>
      <c r="F775" s="1154"/>
      <c r="G775" s="1533"/>
      <c r="H775" s="430"/>
      <c r="I775" s="430"/>
      <c r="J775" s="430"/>
      <c r="K775" s="430"/>
      <c r="L775" s="1374"/>
    </row>
    <row r="776" spans="1:12" s="25" customFormat="1" ht="18.75" customHeight="1" x14ac:dyDescent="0.3">
      <c r="A776" s="1533"/>
      <c r="B776" s="1628" t="s">
        <v>119</v>
      </c>
      <c r="C776" s="1628"/>
      <c r="D776" s="1628"/>
      <c r="E776" s="432"/>
      <c r="F776" s="1151"/>
      <c r="G776" s="1533"/>
      <c r="H776" s="1628" t="s">
        <v>119</v>
      </c>
      <c r="I776" s="1628"/>
      <c r="J776" s="1628"/>
      <c r="K776" s="432"/>
      <c r="L776" s="1374"/>
    </row>
    <row r="777" spans="1:12" s="25" customFormat="1" ht="18.75" customHeight="1" x14ac:dyDescent="0.3">
      <c r="A777" s="1533"/>
      <c r="B777" s="1629">
        <v>45708</v>
      </c>
      <c r="C777" s="1629"/>
      <c r="D777" s="1629"/>
      <c r="E777" s="433"/>
      <c r="F777" s="1151"/>
      <c r="G777" s="1533"/>
      <c r="H777" s="1629">
        <f>B777</f>
        <v>45708</v>
      </c>
      <c r="I777" s="1629"/>
      <c r="J777" s="1629"/>
      <c r="K777" s="433"/>
      <c r="L777" s="1374"/>
    </row>
    <row r="778" spans="1:12" s="25" customFormat="1" ht="18.75" customHeight="1" x14ac:dyDescent="0.3">
      <c r="A778" s="1533"/>
      <c r="B778" s="430"/>
      <c r="C778" s="430"/>
      <c r="D778" s="430"/>
      <c r="E778" s="433"/>
      <c r="F778" s="1151"/>
      <c r="G778" s="1533"/>
      <c r="H778" s="430"/>
      <c r="I778" s="430"/>
      <c r="J778" s="430"/>
      <c r="K778" s="433"/>
      <c r="L778" s="1374"/>
    </row>
    <row r="779" spans="1:12" s="25" customFormat="1" ht="18.75" customHeight="1" x14ac:dyDescent="0.3">
      <c r="A779" s="1533"/>
      <c r="B779" s="1525"/>
      <c r="C779" s="430"/>
      <c r="D779" s="430"/>
      <c r="E779" s="433"/>
      <c r="F779" s="1151"/>
      <c r="G779" s="1533"/>
      <c r="H779" s="1525"/>
      <c r="I779" s="430"/>
      <c r="J779" s="430"/>
      <c r="K779" s="433"/>
      <c r="L779" s="1374"/>
    </row>
    <row r="780" spans="1:12" s="25" customFormat="1" ht="18.75" customHeight="1" x14ac:dyDescent="0.3">
      <c r="A780" s="434" t="s">
        <v>120</v>
      </c>
      <c r="B780" s="435" t="s">
        <v>121</v>
      </c>
      <c r="C780" s="1630" t="s">
        <v>122</v>
      </c>
      <c r="D780" s="1630"/>
      <c r="E780" s="1630"/>
      <c r="F780" s="1151"/>
      <c r="G780" s="434" t="s">
        <v>120</v>
      </c>
      <c r="H780" s="435" t="s">
        <v>121</v>
      </c>
      <c r="I780" s="1630" t="s">
        <v>123</v>
      </c>
      <c r="J780" s="1630"/>
      <c r="K780" s="1630"/>
      <c r="L780" s="1374"/>
    </row>
    <row r="781" spans="1:12" s="25" customFormat="1" ht="18.75" customHeight="1" x14ac:dyDescent="0.3">
      <c r="A781" s="434" t="s">
        <v>124</v>
      </c>
      <c r="B781" s="434" t="s">
        <v>265</v>
      </c>
      <c r="C781" s="435" t="s">
        <v>125</v>
      </c>
      <c r="D781" s="1526" t="s">
        <v>126</v>
      </c>
      <c r="E781" s="1526" t="s">
        <v>127</v>
      </c>
      <c r="F781" s="1151"/>
      <c r="G781" s="434" t="s">
        <v>124</v>
      </c>
      <c r="H781" s="434" t="s">
        <v>265</v>
      </c>
      <c r="I781" s="435" t="s">
        <v>125</v>
      </c>
      <c r="J781" s="1526" t="s">
        <v>126</v>
      </c>
      <c r="K781" s="1526" t="s">
        <v>127</v>
      </c>
      <c r="L781" s="1374"/>
    </row>
    <row r="782" spans="1:12" s="25" customFormat="1" ht="19.5" customHeight="1" x14ac:dyDescent="0.3">
      <c r="A782" s="436">
        <v>1</v>
      </c>
      <c r="B782" s="437" t="s">
        <v>94</v>
      </c>
      <c r="C782" s="438" t="s">
        <v>5</v>
      </c>
      <c r="D782" s="439">
        <v>60</v>
      </c>
      <c r="E782" s="439">
        <v>151.80000000000001</v>
      </c>
      <c r="F782" s="1536"/>
      <c r="G782" s="436">
        <v>1</v>
      </c>
      <c r="H782" s="437" t="s">
        <v>94</v>
      </c>
      <c r="I782" s="438" t="s">
        <v>5</v>
      </c>
      <c r="J782" s="439">
        <v>60</v>
      </c>
      <c r="K782" s="439">
        <v>151.80000000000001</v>
      </c>
      <c r="L782" s="1374"/>
    </row>
    <row r="783" spans="1:12" s="25" customFormat="1" x14ac:dyDescent="0.3">
      <c r="A783" s="436">
        <v>2</v>
      </c>
      <c r="B783" s="437" t="s">
        <v>61</v>
      </c>
      <c r="C783" s="438" t="s">
        <v>17</v>
      </c>
      <c r="D783" s="439">
        <v>30</v>
      </c>
      <c r="E783" s="439">
        <v>228.14999999999998</v>
      </c>
      <c r="F783" s="1151">
        <v>235.64999999999998</v>
      </c>
      <c r="G783" s="436">
        <v>2</v>
      </c>
      <c r="H783" s="437" t="s">
        <v>61</v>
      </c>
      <c r="I783" s="438" t="s">
        <v>44</v>
      </c>
      <c r="J783" s="439">
        <v>35</v>
      </c>
      <c r="K783" s="439">
        <v>273.77999999999997</v>
      </c>
      <c r="L783" s="788"/>
    </row>
    <row r="784" spans="1:12" s="25" customFormat="1" x14ac:dyDescent="0.3">
      <c r="A784" s="436">
        <v>3</v>
      </c>
      <c r="B784" s="437" t="s">
        <v>271</v>
      </c>
      <c r="C784" s="438" t="s">
        <v>2</v>
      </c>
      <c r="D784" s="439">
        <v>7</v>
      </c>
      <c r="E784" s="439">
        <v>36.6</v>
      </c>
      <c r="F784" s="1151"/>
      <c r="G784" s="436">
        <v>3</v>
      </c>
      <c r="H784" s="437" t="s">
        <v>271</v>
      </c>
      <c r="I784" s="438" t="s">
        <v>2</v>
      </c>
      <c r="J784" s="439">
        <v>7</v>
      </c>
      <c r="K784" s="439">
        <v>36.6</v>
      </c>
      <c r="L784" s="788"/>
    </row>
    <row r="785" spans="1:12" s="25" customFormat="1" x14ac:dyDescent="0.3">
      <c r="A785" s="436">
        <v>4</v>
      </c>
      <c r="B785" s="437" t="s">
        <v>107</v>
      </c>
      <c r="C785" s="438" t="s">
        <v>14</v>
      </c>
      <c r="D785" s="439">
        <v>3.71</v>
      </c>
      <c r="E785" s="439">
        <v>93.2</v>
      </c>
      <c r="F785" s="1151"/>
      <c r="G785" s="436">
        <v>4</v>
      </c>
      <c r="H785" s="437" t="s">
        <v>107</v>
      </c>
      <c r="I785" s="438" t="s">
        <v>14</v>
      </c>
      <c r="J785" s="439">
        <v>3.71</v>
      </c>
      <c r="K785" s="439">
        <v>93.2</v>
      </c>
      <c r="L785" s="1374"/>
    </row>
    <row r="786" spans="1:12" s="25" customFormat="1" x14ac:dyDescent="0.3">
      <c r="A786" s="436">
        <v>5</v>
      </c>
      <c r="B786" s="437" t="s">
        <v>93</v>
      </c>
      <c r="C786" s="438" t="s">
        <v>2</v>
      </c>
      <c r="D786" s="439">
        <v>80</v>
      </c>
      <c r="E786" s="439">
        <v>92</v>
      </c>
      <c r="F786" s="1177"/>
      <c r="G786" s="436">
        <v>5</v>
      </c>
      <c r="H786" s="437" t="s">
        <v>93</v>
      </c>
      <c r="I786" s="438" t="s">
        <v>2</v>
      </c>
      <c r="J786" s="439">
        <v>80</v>
      </c>
      <c r="K786" s="439">
        <v>92</v>
      </c>
      <c r="L786" s="788"/>
    </row>
    <row r="787" spans="1:12" s="25" customFormat="1" x14ac:dyDescent="0.3">
      <c r="A787" s="436"/>
      <c r="B787" s="437"/>
      <c r="C787" s="438"/>
      <c r="D787" s="439"/>
      <c r="E787" s="439"/>
      <c r="F787" s="1151"/>
      <c r="G787" s="436"/>
      <c r="H787" s="437"/>
      <c r="I787" s="438"/>
      <c r="J787" s="439"/>
      <c r="K787" s="439"/>
      <c r="L787" s="1354"/>
    </row>
    <row r="788" spans="1:12" s="25" customFormat="1" x14ac:dyDescent="0.3">
      <c r="A788" s="436"/>
      <c r="B788" s="437"/>
      <c r="C788" s="438"/>
      <c r="D788" s="439"/>
      <c r="E788" s="439"/>
      <c r="F788" s="1154"/>
      <c r="G788" s="436"/>
      <c r="H788" s="437"/>
      <c r="I788" s="438"/>
      <c r="J788" s="439"/>
      <c r="K788" s="439"/>
      <c r="L788" s="1374"/>
    </row>
    <row r="789" spans="1:12" s="25" customFormat="1" x14ac:dyDescent="0.3">
      <c r="A789" s="436"/>
      <c r="B789" s="437"/>
      <c r="C789" s="438" t="s">
        <v>128</v>
      </c>
      <c r="D789" s="439">
        <f>SUM(D782:D787)</f>
        <v>180.70999999999998</v>
      </c>
      <c r="E789" s="439">
        <f>SUM(E782:E787)</f>
        <v>601.75</v>
      </c>
      <c r="F789" s="1534">
        <v>587.5</v>
      </c>
      <c r="G789" s="436"/>
      <c r="H789" s="437"/>
      <c r="I789" s="438" t="s">
        <v>128</v>
      </c>
      <c r="J789" s="439">
        <f>SUM(J782:J787)</f>
        <v>185.70999999999998</v>
      </c>
      <c r="K789" s="439">
        <f>SUM(K782:K787)</f>
        <v>647.38</v>
      </c>
      <c r="L789" s="1374"/>
    </row>
    <row r="790" spans="1:12" s="25" customFormat="1" ht="18.75" hidden="1" customHeight="1" x14ac:dyDescent="0.3">
      <c r="A790" s="436"/>
      <c r="B790" s="437"/>
      <c r="C790" s="438"/>
      <c r="D790" s="439">
        <f>SUM(D783:D788)</f>
        <v>120.71000000000001</v>
      </c>
      <c r="E790" s="439"/>
      <c r="F790" s="1154"/>
      <c r="G790" s="436"/>
      <c r="H790" s="437"/>
      <c r="I790" s="438"/>
      <c r="J790" s="439"/>
      <c r="K790" s="439"/>
      <c r="L790" s="1374"/>
    </row>
    <row r="791" spans="1:12" s="25" customFormat="1" ht="18.75" hidden="1" customHeight="1" x14ac:dyDescent="0.3">
      <c r="A791" s="436">
        <v>1</v>
      </c>
      <c r="B791" s="437" t="s">
        <v>1</v>
      </c>
      <c r="C791" s="438" t="s">
        <v>5</v>
      </c>
      <c r="D791" s="439">
        <f>SUM(D785:D789)</f>
        <v>264.41999999999996</v>
      </c>
      <c r="E791" s="439">
        <v>86</v>
      </c>
      <c r="F791" s="1154"/>
      <c r="G791" s="436">
        <v>1</v>
      </c>
      <c r="H791" s="437" t="s">
        <v>1</v>
      </c>
      <c r="I791" s="438" t="s">
        <v>5</v>
      </c>
      <c r="J791" s="439">
        <v>200</v>
      </c>
      <c r="K791" s="439">
        <v>86</v>
      </c>
      <c r="L791" s="1374"/>
    </row>
    <row r="792" spans="1:12" s="25" customFormat="1" ht="18.75" hidden="1" customHeight="1" x14ac:dyDescent="0.3">
      <c r="A792" s="436">
        <v>2</v>
      </c>
      <c r="B792" s="437" t="s">
        <v>238</v>
      </c>
      <c r="C792" s="438" t="s">
        <v>251</v>
      </c>
      <c r="D792" s="439">
        <f>SUM(D785:D790)</f>
        <v>385.13</v>
      </c>
      <c r="E792" s="439">
        <v>114</v>
      </c>
      <c r="F792" s="1154"/>
      <c r="G792" s="436">
        <v>2</v>
      </c>
      <c r="H792" s="437" t="s">
        <v>238</v>
      </c>
      <c r="I792" s="438" t="s">
        <v>251</v>
      </c>
      <c r="J792" s="439">
        <v>225</v>
      </c>
      <c r="K792" s="439">
        <v>114</v>
      </c>
      <c r="L792" s="1374"/>
    </row>
    <row r="793" spans="1:12" s="25" customFormat="1" ht="18.75" hidden="1" customHeight="1" x14ac:dyDescent="0.3">
      <c r="A793" s="436">
        <v>3</v>
      </c>
      <c r="B793" s="437" t="s">
        <v>93</v>
      </c>
      <c r="C793" s="438" t="s">
        <v>5</v>
      </c>
      <c r="D793" s="439">
        <f>SUM(D786:D791)</f>
        <v>645.83999999999992</v>
      </c>
      <c r="E793" s="439">
        <v>94.25</v>
      </c>
      <c r="F793" s="1154"/>
      <c r="G793" s="436">
        <v>3</v>
      </c>
      <c r="H793" s="437" t="s">
        <v>93</v>
      </c>
      <c r="I793" s="438" t="s">
        <v>5</v>
      </c>
      <c r="J793" s="439">
        <v>135</v>
      </c>
      <c r="K793" s="439">
        <v>94.25</v>
      </c>
      <c r="L793" s="1374"/>
    </row>
    <row r="794" spans="1:12" s="25" customFormat="1" ht="18.75" hidden="1" customHeight="1" x14ac:dyDescent="0.3">
      <c r="A794" s="436">
        <v>4</v>
      </c>
      <c r="B794" s="437" t="s">
        <v>253</v>
      </c>
      <c r="C794" s="438" t="s">
        <v>218</v>
      </c>
      <c r="D794" s="439">
        <f>SUM(D787:D792)</f>
        <v>950.96999999999991</v>
      </c>
      <c r="E794" s="439">
        <v>146.4</v>
      </c>
      <c r="F794" s="1154"/>
      <c r="G794" s="436">
        <v>4</v>
      </c>
      <c r="H794" s="437" t="s">
        <v>253</v>
      </c>
      <c r="I794" s="438" t="s">
        <v>218</v>
      </c>
      <c r="J794" s="439">
        <v>125</v>
      </c>
      <c r="K794" s="439">
        <v>146.4</v>
      </c>
      <c r="L794" s="1374"/>
    </row>
    <row r="795" spans="1:12" s="25" customFormat="1" ht="18.75" hidden="1" customHeight="1" x14ac:dyDescent="0.3">
      <c r="A795" s="436">
        <v>5</v>
      </c>
      <c r="B795" s="437" t="s">
        <v>255</v>
      </c>
      <c r="C795" s="438" t="s">
        <v>218</v>
      </c>
      <c r="D795" s="439">
        <f>SUM(D788:D793)</f>
        <v>1596.81</v>
      </c>
      <c r="E795" s="439">
        <v>105.16</v>
      </c>
      <c r="F795" s="1154"/>
      <c r="G795" s="436">
        <v>5</v>
      </c>
      <c r="H795" s="437" t="s">
        <v>255</v>
      </c>
      <c r="I795" s="438" t="s">
        <v>218</v>
      </c>
      <c r="J795" s="439">
        <v>80</v>
      </c>
      <c r="K795" s="439">
        <v>105.16</v>
      </c>
      <c r="L795" s="1374"/>
    </row>
    <row r="796" spans="1:12" s="25" customFormat="1" ht="18.75" hidden="1" customHeight="1" x14ac:dyDescent="0.3">
      <c r="A796" s="436">
        <v>6</v>
      </c>
      <c r="B796" s="437" t="s">
        <v>252</v>
      </c>
      <c r="C796" s="438" t="s">
        <v>251</v>
      </c>
      <c r="D796" s="439">
        <f t="shared" ref="D796:D801" si="11">SUM(D788:D794)</f>
        <v>2547.7799999999997</v>
      </c>
      <c r="E796" s="439">
        <v>142</v>
      </c>
      <c r="F796" s="1154"/>
      <c r="G796" s="436">
        <v>6</v>
      </c>
      <c r="H796" s="437" t="s">
        <v>252</v>
      </c>
      <c r="I796" s="438" t="s">
        <v>251</v>
      </c>
      <c r="J796" s="439">
        <v>105</v>
      </c>
      <c r="K796" s="439">
        <v>142</v>
      </c>
      <c r="L796" s="1374"/>
    </row>
    <row r="797" spans="1:12" s="25" customFormat="1" ht="18.75" hidden="1" customHeight="1" x14ac:dyDescent="0.3">
      <c r="A797" s="436">
        <v>7</v>
      </c>
      <c r="B797" s="437" t="s">
        <v>254</v>
      </c>
      <c r="C797" s="438" t="s">
        <v>218</v>
      </c>
      <c r="D797" s="439">
        <f t="shared" si="11"/>
        <v>4144.59</v>
      </c>
      <c r="E797" s="439">
        <v>144</v>
      </c>
      <c r="F797" s="1154"/>
      <c r="G797" s="436">
        <v>7</v>
      </c>
      <c r="H797" s="437" t="s">
        <v>254</v>
      </c>
      <c r="I797" s="438" t="s">
        <v>218</v>
      </c>
      <c r="J797" s="439">
        <v>120</v>
      </c>
      <c r="K797" s="439">
        <v>144</v>
      </c>
      <c r="L797" s="1374"/>
    </row>
    <row r="798" spans="1:12" s="25" customFormat="1" ht="18.75" hidden="1" customHeight="1" x14ac:dyDescent="0.3">
      <c r="A798" s="436">
        <v>8</v>
      </c>
      <c r="B798" s="437" t="s">
        <v>31</v>
      </c>
      <c r="C798" s="438" t="s">
        <v>5</v>
      </c>
      <c r="D798" s="439">
        <f t="shared" si="11"/>
        <v>6511.66</v>
      </c>
      <c r="E798" s="439">
        <v>88</v>
      </c>
      <c r="F798" s="1154"/>
      <c r="G798" s="436">
        <v>8</v>
      </c>
      <c r="H798" s="437" t="s">
        <v>31</v>
      </c>
      <c r="I798" s="438" t="s">
        <v>5</v>
      </c>
      <c r="J798" s="439">
        <v>55</v>
      </c>
      <c r="K798" s="439">
        <v>88</v>
      </c>
      <c r="L798" s="1374"/>
    </row>
    <row r="799" spans="1:12" s="50" customFormat="1" ht="18.75" hidden="1" customHeight="1" x14ac:dyDescent="0.3">
      <c r="A799" s="1526"/>
      <c r="B799" s="453"/>
      <c r="C799" s="1526"/>
      <c r="D799" s="439">
        <f t="shared" si="11"/>
        <v>10535.539999999999</v>
      </c>
      <c r="E799" s="454"/>
      <c r="F799" s="1150"/>
      <c r="G799" s="1526"/>
      <c r="H799" s="453"/>
      <c r="I799" s="1526"/>
      <c r="J799" s="454"/>
      <c r="K799" s="454"/>
      <c r="L799" s="1377"/>
    </row>
    <row r="800" spans="1:12" s="25" customFormat="1" ht="18.75" hidden="1" customHeight="1" x14ac:dyDescent="0.3">
      <c r="A800" s="436"/>
      <c r="B800" s="437"/>
      <c r="C800" s="438" t="s">
        <v>128</v>
      </c>
      <c r="D800" s="439">
        <f t="shared" si="11"/>
        <v>16782.78</v>
      </c>
      <c r="E800" s="439">
        <v>919.81</v>
      </c>
      <c r="F800" s="1154"/>
      <c r="G800" s="436"/>
      <c r="H800" s="437"/>
      <c r="I800" s="438" t="s">
        <v>128</v>
      </c>
      <c r="J800" s="439">
        <v>1045</v>
      </c>
      <c r="K800" s="439">
        <v>919.81</v>
      </c>
      <c r="L800" s="1374"/>
    </row>
    <row r="801" spans="1:12" s="25" customFormat="1" ht="18.75" hidden="1" customHeight="1" x14ac:dyDescent="0.3">
      <c r="A801" s="436"/>
      <c r="B801" s="437"/>
      <c r="C801" s="438"/>
      <c r="D801" s="439">
        <f t="shared" si="11"/>
        <v>26933.190000000002</v>
      </c>
      <c r="E801" s="439"/>
      <c r="F801" s="1154"/>
      <c r="G801" s="436"/>
      <c r="H801" s="437"/>
      <c r="I801" s="438"/>
      <c r="J801" s="439"/>
      <c r="K801" s="439"/>
      <c r="L801" s="1374"/>
    </row>
    <row r="802" spans="1:12" s="25" customFormat="1" x14ac:dyDescent="0.3">
      <c r="A802" s="436"/>
      <c r="B802" s="437"/>
      <c r="C802" s="438"/>
      <c r="D802" s="439"/>
      <c r="E802" s="439"/>
      <c r="F802" s="1535">
        <f>F789-E789</f>
        <v>-14.25</v>
      </c>
      <c r="G802" s="436"/>
      <c r="H802" s="437"/>
      <c r="I802" s="438"/>
      <c r="J802" s="439"/>
      <c r="K802" s="439"/>
      <c r="L802" s="1374"/>
    </row>
    <row r="803" spans="1:12" s="25" customFormat="1" x14ac:dyDescent="0.3">
      <c r="A803" s="436"/>
      <c r="B803" s="437"/>
      <c r="C803" s="438"/>
      <c r="D803" s="439"/>
      <c r="E803" s="439"/>
      <c r="F803" s="1154"/>
      <c r="G803" s="436"/>
      <c r="H803" s="437"/>
      <c r="I803" s="438"/>
      <c r="J803" s="439"/>
      <c r="K803" s="439"/>
      <c r="L803" s="1374"/>
    </row>
    <row r="804" spans="1:12" s="25" customFormat="1" x14ac:dyDescent="0.3">
      <c r="A804" s="434" t="s">
        <v>124</v>
      </c>
      <c r="B804" s="439" t="s">
        <v>259</v>
      </c>
      <c r="C804" s="438" t="s">
        <v>125</v>
      </c>
      <c r="D804" s="439" t="s">
        <v>126</v>
      </c>
      <c r="E804" s="439" t="s">
        <v>127</v>
      </c>
      <c r="F804" s="1154"/>
      <c r="G804" s="434" t="s">
        <v>124</v>
      </c>
      <c r="H804" s="439" t="s">
        <v>247</v>
      </c>
      <c r="I804" s="438" t="s">
        <v>125</v>
      </c>
      <c r="J804" s="439" t="s">
        <v>126</v>
      </c>
      <c r="K804" s="439" t="s">
        <v>127</v>
      </c>
      <c r="L804" s="1374"/>
    </row>
    <row r="805" spans="1:12" s="50" customFormat="1" x14ac:dyDescent="0.3">
      <c r="A805" s="436">
        <v>1</v>
      </c>
      <c r="B805" s="437" t="s">
        <v>382</v>
      </c>
      <c r="C805" s="438" t="s">
        <v>508</v>
      </c>
      <c r="D805" s="439">
        <v>80</v>
      </c>
      <c r="E805" s="439">
        <v>124.76851851851852</v>
      </c>
      <c r="F805" s="1151"/>
      <c r="G805" s="436">
        <v>1</v>
      </c>
      <c r="H805" s="437" t="s">
        <v>382</v>
      </c>
      <c r="I805" s="438" t="s">
        <v>9</v>
      </c>
      <c r="J805" s="439">
        <v>90</v>
      </c>
      <c r="K805" s="439">
        <v>134.75</v>
      </c>
      <c r="L805" s="786"/>
    </row>
    <row r="806" spans="1:12" s="50" customFormat="1" ht="18.75" customHeight="1" x14ac:dyDescent="0.3">
      <c r="A806" s="436">
        <v>2</v>
      </c>
      <c r="B806" s="437" t="s">
        <v>27</v>
      </c>
      <c r="C806" s="438" t="s">
        <v>28</v>
      </c>
      <c r="D806" s="439">
        <v>65</v>
      </c>
      <c r="E806" s="439">
        <v>178</v>
      </c>
      <c r="F806" s="1548">
        <v>420.71</v>
      </c>
      <c r="G806" s="436">
        <v>2</v>
      </c>
      <c r="H806" s="437" t="s">
        <v>27</v>
      </c>
      <c r="I806" s="438" t="s">
        <v>7</v>
      </c>
      <c r="J806" s="439">
        <v>85</v>
      </c>
      <c r="K806" s="439">
        <v>223</v>
      </c>
      <c r="L806" s="1379">
        <v>45384</v>
      </c>
    </row>
    <row r="807" spans="1:12" s="420" customFormat="1" x14ac:dyDescent="0.3">
      <c r="A807" s="436">
        <v>3</v>
      </c>
      <c r="B807" s="437" t="s">
        <v>179</v>
      </c>
      <c r="C807" s="438" t="s">
        <v>17</v>
      </c>
      <c r="D807" s="439">
        <v>23</v>
      </c>
      <c r="E807" s="439">
        <v>202.41</v>
      </c>
      <c r="F807" s="1151">
        <v>208.41</v>
      </c>
      <c r="G807" s="436">
        <v>3</v>
      </c>
      <c r="H807" s="437" t="s">
        <v>179</v>
      </c>
      <c r="I807" s="438" t="s">
        <v>44</v>
      </c>
      <c r="J807" s="439">
        <v>28</v>
      </c>
      <c r="K807" s="439">
        <v>242.89</v>
      </c>
      <c r="L807" s="795"/>
    </row>
    <row r="808" spans="1:12" s="25" customFormat="1" ht="19.5" customHeight="1" x14ac:dyDescent="0.3">
      <c r="A808" s="436">
        <v>4</v>
      </c>
      <c r="B808" s="437" t="s">
        <v>346</v>
      </c>
      <c r="C808" s="438" t="s">
        <v>12</v>
      </c>
      <c r="D808" s="439">
        <v>45.9</v>
      </c>
      <c r="E808" s="439">
        <v>7.5</v>
      </c>
      <c r="F808" s="1545">
        <v>18</v>
      </c>
      <c r="G808" s="436">
        <v>4</v>
      </c>
      <c r="H808" s="437" t="s">
        <v>346</v>
      </c>
      <c r="I808" s="438" t="s">
        <v>14</v>
      </c>
      <c r="J808" s="439">
        <v>32</v>
      </c>
      <c r="K808" s="439">
        <v>6</v>
      </c>
      <c r="L808" s="788"/>
    </row>
    <row r="809" spans="1:12" s="25" customFormat="1" ht="19.5" customHeight="1" x14ac:dyDescent="0.3">
      <c r="A809" s="436">
        <v>5</v>
      </c>
      <c r="B809" s="437" t="s">
        <v>113</v>
      </c>
      <c r="C809" s="438" t="s">
        <v>2</v>
      </c>
      <c r="D809" s="439">
        <v>15</v>
      </c>
      <c r="E809" s="439">
        <v>94.2</v>
      </c>
      <c r="F809" s="1154"/>
      <c r="G809" s="436">
        <v>5</v>
      </c>
      <c r="H809" s="437" t="s">
        <v>113</v>
      </c>
      <c r="I809" s="438" t="s">
        <v>2</v>
      </c>
      <c r="J809" s="439">
        <v>15</v>
      </c>
      <c r="K809" s="439">
        <v>94.2</v>
      </c>
      <c r="L809" s="1374"/>
    </row>
    <row r="810" spans="1:12" s="25" customFormat="1" x14ac:dyDescent="0.3">
      <c r="A810" s="436">
        <v>6</v>
      </c>
      <c r="B810" s="437" t="s">
        <v>107</v>
      </c>
      <c r="C810" s="438" t="s">
        <v>193</v>
      </c>
      <c r="D810" s="439">
        <v>3.71</v>
      </c>
      <c r="E810" s="439">
        <v>93.2</v>
      </c>
      <c r="F810" s="1151"/>
      <c r="G810" s="436">
        <v>6</v>
      </c>
      <c r="H810" s="437" t="s">
        <v>107</v>
      </c>
      <c r="I810" s="438" t="s">
        <v>193</v>
      </c>
      <c r="J810" s="439">
        <v>3.71</v>
      </c>
      <c r="K810" s="439">
        <v>93.2</v>
      </c>
      <c r="L810" s="1374"/>
    </row>
    <row r="811" spans="1:12" s="50" customFormat="1" x14ac:dyDescent="0.3">
      <c r="A811" s="436">
        <v>7</v>
      </c>
      <c r="B811" s="437" t="s">
        <v>108</v>
      </c>
      <c r="C811" s="438" t="s">
        <v>65</v>
      </c>
      <c r="D811" s="439">
        <v>1.2</v>
      </c>
      <c r="E811" s="439">
        <v>21.5</v>
      </c>
      <c r="F811" s="1151"/>
      <c r="G811" s="436">
        <v>7</v>
      </c>
      <c r="H811" s="437" t="s">
        <v>108</v>
      </c>
      <c r="I811" s="438" t="s">
        <v>65</v>
      </c>
      <c r="J811" s="439">
        <v>1.2</v>
      </c>
      <c r="K811" s="439">
        <v>21.5</v>
      </c>
      <c r="L811" s="786"/>
    </row>
    <row r="812" spans="1:12" s="25" customFormat="1" x14ac:dyDescent="0.3">
      <c r="A812" s="1526"/>
      <c r="B812" s="437"/>
      <c r="C812" s="438"/>
      <c r="D812" s="439"/>
      <c r="E812" s="439"/>
      <c r="F812" s="1154"/>
      <c r="G812" s="1526"/>
      <c r="H812" s="437"/>
      <c r="I812" s="438"/>
      <c r="J812" s="439"/>
      <c r="K812" s="439"/>
      <c r="L812" s="1374"/>
    </row>
    <row r="813" spans="1:12" s="50" customFormat="1" x14ac:dyDescent="0.3">
      <c r="A813" s="436"/>
      <c r="B813" s="437"/>
      <c r="C813" s="438"/>
      <c r="D813" s="439"/>
      <c r="E813" s="439"/>
      <c r="F813" s="1150"/>
      <c r="G813" s="436"/>
      <c r="H813" s="437"/>
      <c r="I813" s="438"/>
      <c r="J813" s="439"/>
      <c r="K813" s="439"/>
      <c r="L813" s="1377"/>
    </row>
    <row r="814" spans="1:12" s="25" customFormat="1" x14ac:dyDescent="0.3">
      <c r="A814" s="1526"/>
      <c r="B814" s="437"/>
      <c r="C814" s="438" t="s">
        <v>128</v>
      </c>
      <c r="D814" s="439">
        <f>SUM(D805:D813)</f>
        <v>233.81</v>
      </c>
      <c r="E814" s="439">
        <f>SUM(E805:E813)</f>
        <v>721.57851851851865</v>
      </c>
      <c r="F814" s="1534">
        <v>822.5</v>
      </c>
      <c r="G814" s="1526"/>
      <c r="H814" s="437"/>
      <c r="I814" s="438" t="s">
        <v>128</v>
      </c>
      <c r="J814" s="439">
        <f>SUM(J805:J813)</f>
        <v>254.91</v>
      </c>
      <c r="K814" s="439">
        <f>SUM(K805:K813)</f>
        <v>815.54000000000008</v>
      </c>
      <c r="L814" s="1374"/>
    </row>
    <row r="815" spans="1:12" s="25" customFormat="1" x14ac:dyDescent="0.3">
      <c r="A815" s="436"/>
      <c r="B815" s="437"/>
      <c r="C815" s="438"/>
      <c r="D815" s="439"/>
      <c r="E815" s="439"/>
      <c r="F815" s="1535">
        <f>F814-E814</f>
        <v>100.92148148148135</v>
      </c>
      <c r="G815" s="436"/>
      <c r="H815" s="437"/>
      <c r="I815" s="438"/>
      <c r="J815" s="439"/>
      <c r="K815" s="439"/>
      <c r="L815" s="1374"/>
    </row>
    <row r="816" spans="1:12" s="25" customFormat="1" x14ac:dyDescent="0.3">
      <c r="A816" s="436"/>
      <c r="B816" s="437"/>
      <c r="C816" s="438"/>
      <c r="D816" s="439"/>
      <c r="E816" s="439"/>
      <c r="F816" s="1154"/>
      <c r="G816" s="436"/>
      <c r="H816" s="437"/>
      <c r="I816" s="438"/>
      <c r="J816" s="439"/>
      <c r="K816" s="439"/>
      <c r="L816" s="1374"/>
    </row>
    <row r="817" spans="1:12" s="25" customFormat="1" x14ac:dyDescent="0.3">
      <c r="A817" s="1526"/>
      <c r="B817" s="437"/>
      <c r="C817" s="438" t="s">
        <v>136</v>
      </c>
      <c r="D817" s="439">
        <f>+D814+D789</f>
        <v>414.52</v>
      </c>
      <c r="E817" s="439">
        <f>+E814+E789</f>
        <v>1323.3285185185186</v>
      </c>
      <c r="F817" s="1153"/>
      <c r="G817" s="439"/>
      <c r="H817" s="439"/>
      <c r="I817" s="439" t="s">
        <v>136</v>
      </c>
      <c r="J817" s="439">
        <f>+J814+J789</f>
        <v>440.62</v>
      </c>
      <c r="K817" s="439">
        <f>+K814+K789</f>
        <v>1462.92</v>
      </c>
      <c r="L817" s="1374"/>
    </row>
    <row r="818" spans="1:12" s="25" customFormat="1" x14ac:dyDescent="0.3">
      <c r="A818" s="1537"/>
      <c r="B818" s="440"/>
      <c r="C818" s="488"/>
      <c r="D818" s="489"/>
      <c r="E818" s="489"/>
      <c r="F818" s="1153"/>
      <c r="G818" s="1538"/>
      <c r="H818" s="489"/>
      <c r="I818" s="489"/>
      <c r="J818" s="489"/>
      <c r="K818" s="489"/>
      <c r="L818" s="1374"/>
    </row>
    <row r="819" spans="1:12" s="25" customFormat="1" x14ac:dyDescent="0.3">
      <c r="A819" s="1537"/>
      <c r="B819" s="487"/>
      <c r="C819" s="487"/>
      <c r="D819" s="487"/>
      <c r="E819" s="1152"/>
      <c r="F819" s="1152"/>
      <c r="G819" s="1539"/>
      <c r="H819" s="1152"/>
      <c r="I819" s="489"/>
      <c r="J819" s="489"/>
      <c r="K819" s="489"/>
      <c r="L819" s="1374"/>
    </row>
    <row r="820" spans="1:12" s="25" customFormat="1" x14ac:dyDescent="0.3">
      <c r="A820" s="1537"/>
      <c r="B820" s="440"/>
      <c r="C820" s="488"/>
      <c r="D820" s="489"/>
      <c r="E820" s="489"/>
      <c r="F820" s="1153"/>
      <c r="G820" s="1539"/>
      <c r="H820" s="489"/>
      <c r="I820" s="489"/>
      <c r="J820" s="489"/>
      <c r="K820" s="489"/>
      <c r="L820" s="1374"/>
    </row>
    <row r="821" spans="1:12" s="25" customFormat="1" ht="18.75" customHeight="1" x14ac:dyDescent="0.3">
      <c r="A821" s="1533"/>
      <c r="B821" s="441" t="s">
        <v>130</v>
      </c>
      <c r="C821" s="428"/>
      <c r="D821" s="442" t="s">
        <v>131</v>
      </c>
      <c r="E821" s="430"/>
      <c r="F821" s="1151"/>
      <c r="G821" s="1533"/>
      <c r="H821" s="441" t="s">
        <v>130</v>
      </c>
      <c r="I821" s="428"/>
      <c r="J821" s="442" t="s">
        <v>131</v>
      </c>
      <c r="K821" s="430"/>
      <c r="L821" s="1374"/>
    </row>
    <row r="822" spans="1:12" s="25" customFormat="1" ht="51.75" customHeight="1" x14ac:dyDescent="0.3">
      <c r="A822" s="1533"/>
      <c r="B822" s="443" t="s">
        <v>132</v>
      </c>
      <c r="C822" s="428"/>
      <c r="D822" s="443" t="s">
        <v>140</v>
      </c>
      <c r="E822" s="444"/>
      <c r="F822" s="1151"/>
      <c r="G822" s="1533"/>
      <c r="H822" s="443" t="s">
        <v>139</v>
      </c>
      <c r="I822" s="428"/>
      <c r="J822" s="443" t="s">
        <v>140</v>
      </c>
      <c r="K822" s="444"/>
      <c r="L822" s="1374"/>
    </row>
    <row r="823" spans="1:12" s="25" customFormat="1" ht="23.25" customHeight="1" x14ac:dyDescent="0.3">
      <c r="A823" s="1533"/>
      <c r="B823" s="443"/>
      <c r="C823" s="428"/>
      <c r="D823" s="443"/>
      <c r="E823" s="444"/>
      <c r="F823" s="1151"/>
      <c r="G823" s="1533"/>
      <c r="H823" s="443"/>
      <c r="I823" s="428"/>
      <c r="J823" s="443"/>
      <c r="K823" s="444"/>
      <c r="L823" s="1374"/>
    </row>
    <row r="824" spans="1:12" s="25" customFormat="1" ht="23.25" customHeight="1" x14ac:dyDescent="0.3">
      <c r="A824" s="1552"/>
      <c r="B824" s="1553"/>
      <c r="C824" s="1554"/>
      <c r="D824" s="1553"/>
      <c r="E824" s="1555"/>
      <c r="F824" s="1556"/>
      <c r="G824" s="1557"/>
      <c r="H824" s="1554"/>
      <c r="I824" s="1553"/>
      <c r="J824" s="1555"/>
      <c r="K824" s="1553"/>
      <c r="L824" s="1374"/>
    </row>
    <row r="825" spans="1:12" s="21" customFormat="1" x14ac:dyDescent="0.3">
      <c r="A825" s="1533"/>
      <c r="B825" s="430"/>
      <c r="C825" s="430"/>
      <c r="D825" s="430"/>
      <c r="E825" s="430"/>
      <c r="F825" s="1154"/>
      <c r="G825" s="1533"/>
      <c r="H825" s="430"/>
      <c r="I825" s="430"/>
      <c r="J825" s="430"/>
      <c r="K825" s="430"/>
      <c r="L825" s="1373"/>
    </row>
    <row r="826" spans="1:12" s="25" customFormat="1" ht="18.75" customHeight="1" x14ac:dyDescent="0.3">
      <c r="A826" s="1533"/>
      <c r="B826" s="429" t="s">
        <v>115</v>
      </c>
      <c r="C826" s="430"/>
      <c r="D826" s="430"/>
      <c r="E826" s="430"/>
      <c r="F826" s="1154"/>
      <c r="G826" s="1533"/>
      <c r="H826" s="429" t="s">
        <v>115</v>
      </c>
      <c r="I826" s="430"/>
      <c r="J826" s="430"/>
      <c r="K826" s="430"/>
      <c r="L826" s="1374"/>
    </row>
    <row r="827" spans="1:12" s="25" customFormat="1" ht="18.75" customHeight="1" x14ac:dyDescent="0.3">
      <c r="A827" s="1533"/>
      <c r="B827" s="429" t="s">
        <v>137</v>
      </c>
      <c r="C827" s="430"/>
      <c r="D827" s="430"/>
      <c r="E827" s="430"/>
      <c r="F827" s="1151"/>
      <c r="G827" s="1533"/>
      <c r="H827" s="429" t="s">
        <v>138</v>
      </c>
      <c r="I827" s="430"/>
      <c r="J827" s="430"/>
      <c r="K827" s="430"/>
      <c r="L827" s="1374"/>
    </row>
    <row r="828" spans="1:12" s="25" customFormat="1" ht="18.75" customHeight="1" x14ac:dyDescent="0.3">
      <c r="A828" s="1533"/>
      <c r="B828" s="430"/>
      <c r="C828" s="430"/>
      <c r="D828" s="430"/>
      <c r="E828" s="430"/>
      <c r="F828" s="1151"/>
      <c r="G828" s="1533"/>
      <c r="H828" s="430"/>
      <c r="I828" s="430"/>
      <c r="J828" s="430"/>
      <c r="K828" s="430"/>
      <c r="L828" s="1374"/>
    </row>
    <row r="829" spans="1:12" s="25" customFormat="1" ht="18.75" customHeight="1" x14ac:dyDescent="0.3">
      <c r="A829" s="1533"/>
      <c r="B829" s="430"/>
      <c r="C829" s="430"/>
      <c r="D829" s="428"/>
      <c r="E829" s="1176" t="s">
        <v>116</v>
      </c>
      <c r="F829" s="1151"/>
      <c r="G829" s="1533"/>
      <c r="H829" s="430"/>
      <c r="I829" s="430"/>
      <c r="J829" s="428"/>
      <c r="K829" s="1176" t="s">
        <v>116</v>
      </c>
      <c r="L829" s="1374"/>
    </row>
    <row r="830" spans="1:12" s="25" customFormat="1" ht="18.75" customHeight="1" x14ac:dyDescent="0.3">
      <c r="A830" s="1533"/>
      <c r="B830" s="430"/>
      <c r="C830" s="430"/>
      <c r="D830" s="428"/>
      <c r="E830" s="1176" t="s">
        <v>134</v>
      </c>
      <c r="F830" s="1151"/>
      <c r="G830" s="1533"/>
      <c r="H830" s="430"/>
      <c r="I830" s="430"/>
      <c r="J830" s="428"/>
      <c r="K830" s="1176" t="s">
        <v>134</v>
      </c>
      <c r="L830" s="1374"/>
    </row>
    <row r="831" spans="1:12" s="25" customFormat="1" ht="18.75" customHeight="1" x14ac:dyDescent="0.3">
      <c r="A831" s="1533"/>
      <c r="B831" s="430"/>
      <c r="C831" s="430"/>
      <c r="D831" s="428"/>
      <c r="E831" s="1176" t="s">
        <v>117</v>
      </c>
      <c r="F831" s="1151"/>
      <c r="G831" s="1533"/>
      <c r="H831" s="430"/>
      <c r="I831" s="430"/>
      <c r="J831" s="428"/>
      <c r="K831" s="1176" t="s">
        <v>117</v>
      </c>
      <c r="L831" s="1374"/>
    </row>
    <row r="832" spans="1:12" s="25" customFormat="1" ht="18.75" customHeight="1" x14ac:dyDescent="0.3">
      <c r="A832" s="1533"/>
      <c r="B832" s="430"/>
      <c r="C832" s="430"/>
      <c r="D832" s="428"/>
      <c r="E832" s="1176" t="s">
        <v>497</v>
      </c>
      <c r="F832" s="1151"/>
      <c r="G832" s="1533"/>
      <c r="H832" s="430"/>
      <c r="I832" s="430"/>
      <c r="J832" s="428"/>
      <c r="K832" s="1176" t="s">
        <v>497</v>
      </c>
      <c r="L832" s="1374"/>
    </row>
    <row r="833" spans="1:13" s="25" customFormat="1" ht="18.75" customHeight="1" x14ac:dyDescent="0.3">
      <c r="A833" s="1533"/>
      <c r="B833" s="430"/>
      <c r="C833" s="430"/>
      <c r="D833" s="430"/>
      <c r="E833" s="430"/>
      <c r="F833" s="1154"/>
      <c r="G833" s="1533"/>
      <c r="H833" s="430"/>
      <c r="I833" s="430"/>
      <c r="J833" s="430"/>
      <c r="K833" s="430"/>
      <c r="L833" s="1374"/>
    </row>
    <row r="834" spans="1:13" s="25" customFormat="1" ht="18.75" customHeight="1" x14ac:dyDescent="0.3">
      <c r="A834" s="1533"/>
      <c r="B834" s="430"/>
      <c r="C834" s="430"/>
      <c r="D834" s="430"/>
      <c r="E834" s="430"/>
      <c r="F834" s="1154"/>
      <c r="G834" s="1533"/>
      <c r="H834" s="430"/>
      <c r="I834" s="430"/>
      <c r="J834" s="430"/>
      <c r="K834" s="430"/>
      <c r="L834" s="1374"/>
    </row>
    <row r="835" spans="1:13" s="25" customFormat="1" ht="18.75" customHeight="1" x14ac:dyDescent="0.3">
      <c r="A835" s="1533"/>
      <c r="B835" s="430"/>
      <c r="C835" s="430"/>
      <c r="D835" s="430"/>
      <c r="E835" s="430"/>
      <c r="F835" s="1154"/>
      <c r="G835" s="1533"/>
      <c r="H835" s="430"/>
      <c r="I835" s="430"/>
      <c r="J835" s="430"/>
      <c r="K835" s="430"/>
      <c r="L835" s="1374"/>
    </row>
    <row r="836" spans="1:13" s="25" customFormat="1" ht="18.75" customHeight="1" x14ac:dyDescent="0.3">
      <c r="A836" s="1533"/>
      <c r="B836" s="1628" t="s">
        <v>119</v>
      </c>
      <c r="C836" s="1628"/>
      <c r="D836" s="1628"/>
      <c r="E836" s="432"/>
      <c r="F836" s="1151"/>
      <c r="G836" s="1533"/>
      <c r="H836" s="1628" t="s">
        <v>119</v>
      </c>
      <c r="I836" s="1628"/>
      <c r="J836" s="1628"/>
      <c r="K836" s="432"/>
      <c r="L836" s="1374"/>
    </row>
    <row r="837" spans="1:13" s="25" customFormat="1" ht="18.75" customHeight="1" x14ac:dyDescent="0.3">
      <c r="A837" s="1533"/>
      <c r="B837" s="1629">
        <v>45709</v>
      </c>
      <c r="C837" s="1629"/>
      <c r="D837" s="1629"/>
      <c r="E837" s="433"/>
      <c r="F837" s="1151"/>
      <c r="G837" s="1533"/>
      <c r="H837" s="1629">
        <f>B837</f>
        <v>45709</v>
      </c>
      <c r="I837" s="1629"/>
      <c r="J837" s="1629"/>
      <c r="K837" s="433"/>
      <c r="L837" s="1374"/>
    </row>
    <row r="838" spans="1:13" s="25" customFormat="1" ht="18.75" customHeight="1" x14ac:dyDescent="0.3">
      <c r="A838" s="1533"/>
      <c r="B838" s="430"/>
      <c r="C838" s="430"/>
      <c r="D838" s="430"/>
      <c r="E838" s="433"/>
      <c r="F838" s="1151"/>
      <c r="G838" s="1533"/>
      <c r="H838" s="430"/>
      <c r="I838" s="430"/>
      <c r="J838" s="430"/>
      <c r="K838" s="433"/>
      <c r="L838" s="1374"/>
    </row>
    <row r="839" spans="1:13" s="25" customFormat="1" ht="18.75" customHeight="1" x14ac:dyDescent="0.3">
      <c r="A839" s="1533"/>
      <c r="B839" s="1525"/>
      <c r="C839" s="430"/>
      <c r="D839" s="430"/>
      <c r="E839" s="433"/>
      <c r="F839" s="1151"/>
      <c r="G839" s="1533"/>
      <c r="H839" s="1525"/>
      <c r="I839" s="430"/>
      <c r="J839" s="430"/>
      <c r="K839" s="433"/>
      <c r="L839" s="1374"/>
    </row>
    <row r="840" spans="1:13" s="25" customFormat="1" ht="18.75" customHeight="1" x14ac:dyDescent="0.3">
      <c r="A840" s="434" t="s">
        <v>120</v>
      </c>
      <c r="B840" s="435" t="s">
        <v>121</v>
      </c>
      <c r="C840" s="1630" t="s">
        <v>122</v>
      </c>
      <c r="D840" s="1630"/>
      <c r="E840" s="1630"/>
      <c r="F840" s="1151"/>
      <c r="G840" s="434" t="s">
        <v>120</v>
      </c>
      <c r="H840" s="435" t="s">
        <v>121</v>
      </c>
      <c r="I840" s="1630" t="s">
        <v>123</v>
      </c>
      <c r="J840" s="1630"/>
      <c r="K840" s="1630"/>
      <c r="L840" s="1374"/>
    </row>
    <row r="841" spans="1:13" s="25" customFormat="1" ht="18.75" customHeight="1" x14ac:dyDescent="0.3">
      <c r="A841" s="434" t="s">
        <v>124</v>
      </c>
      <c r="B841" s="434" t="s">
        <v>265</v>
      </c>
      <c r="C841" s="435" t="s">
        <v>125</v>
      </c>
      <c r="D841" s="1526" t="s">
        <v>126</v>
      </c>
      <c r="E841" s="1526" t="s">
        <v>127</v>
      </c>
      <c r="F841" s="1151"/>
      <c r="G841" s="434" t="s">
        <v>124</v>
      </c>
      <c r="H841" s="434" t="s">
        <v>265</v>
      </c>
      <c r="I841" s="435" t="s">
        <v>125</v>
      </c>
      <c r="J841" s="1526" t="s">
        <v>126</v>
      </c>
      <c r="K841" s="1526" t="s">
        <v>127</v>
      </c>
      <c r="L841" s="1374"/>
    </row>
    <row r="842" spans="1:13" s="50" customFormat="1" x14ac:dyDescent="0.3">
      <c r="A842" s="436">
        <v>1</v>
      </c>
      <c r="B842" s="437" t="s">
        <v>74</v>
      </c>
      <c r="C842" s="438" t="s">
        <v>17</v>
      </c>
      <c r="D842" s="439">
        <v>65</v>
      </c>
      <c r="E842" s="439">
        <v>276</v>
      </c>
      <c r="F842" s="1177"/>
      <c r="G842" s="436">
        <v>1</v>
      </c>
      <c r="H842" s="437" t="s">
        <v>74</v>
      </c>
      <c r="I842" s="438" t="s">
        <v>17</v>
      </c>
      <c r="J842" s="439">
        <v>65</v>
      </c>
      <c r="K842" s="439">
        <v>276</v>
      </c>
      <c r="L842" s="792"/>
    </row>
    <row r="843" spans="1:13" s="50" customFormat="1" x14ac:dyDescent="0.3">
      <c r="A843" s="436">
        <v>2</v>
      </c>
      <c r="B843" s="437" t="s">
        <v>258</v>
      </c>
      <c r="C843" s="438" t="s">
        <v>14</v>
      </c>
      <c r="D843" s="439">
        <v>20</v>
      </c>
      <c r="E843" s="439">
        <v>27.6</v>
      </c>
      <c r="F843" s="1151"/>
      <c r="G843" s="436">
        <v>2</v>
      </c>
      <c r="H843" s="437" t="s">
        <v>258</v>
      </c>
      <c r="I843" s="438" t="s">
        <v>14</v>
      </c>
      <c r="J843" s="439">
        <v>20</v>
      </c>
      <c r="K843" s="439">
        <v>27.6</v>
      </c>
      <c r="L843" s="786"/>
    </row>
    <row r="844" spans="1:13" s="50" customFormat="1" x14ac:dyDescent="0.3">
      <c r="A844" s="436">
        <v>3</v>
      </c>
      <c r="B844" s="437" t="s">
        <v>39</v>
      </c>
      <c r="C844" s="438" t="s">
        <v>2</v>
      </c>
      <c r="D844" s="439">
        <v>25</v>
      </c>
      <c r="E844" s="439">
        <v>173.2</v>
      </c>
      <c r="F844" s="1177"/>
      <c r="G844" s="436">
        <v>3</v>
      </c>
      <c r="H844" s="437" t="s">
        <v>39</v>
      </c>
      <c r="I844" s="438" t="s">
        <v>2</v>
      </c>
      <c r="J844" s="439">
        <v>25</v>
      </c>
      <c r="K844" s="439">
        <v>173.2</v>
      </c>
      <c r="L844" s="786"/>
      <c r="M844" s="25"/>
    </row>
    <row r="845" spans="1:13" s="25" customFormat="1" x14ac:dyDescent="0.3">
      <c r="A845" s="436">
        <v>4</v>
      </c>
      <c r="B845" s="437" t="s">
        <v>107</v>
      </c>
      <c r="C845" s="438" t="s">
        <v>68</v>
      </c>
      <c r="D845" s="439">
        <v>1.86</v>
      </c>
      <c r="E845" s="439">
        <v>49.4</v>
      </c>
      <c r="F845" s="1151"/>
      <c r="G845" s="436">
        <v>4</v>
      </c>
      <c r="H845" s="437" t="s">
        <v>107</v>
      </c>
      <c r="I845" s="438" t="s">
        <v>68</v>
      </c>
      <c r="J845" s="439">
        <v>1.86</v>
      </c>
      <c r="K845" s="439">
        <v>49.4</v>
      </c>
      <c r="L845" s="1374"/>
    </row>
    <row r="846" spans="1:13" s="25" customFormat="1" x14ac:dyDescent="0.3">
      <c r="A846" s="436">
        <v>5</v>
      </c>
      <c r="B846" s="437" t="s">
        <v>63</v>
      </c>
      <c r="C846" s="438" t="s">
        <v>5</v>
      </c>
      <c r="D846" s="439">
        <v>210</v>
      </c>
      <c r="E846" s="439">
        <v>68.400000000000006</v>
      </c>
      <c r="F846" s="1151"/>
      <c r="G846" s="436">
        <v>5</v>
      </c>
      <c r="H846" s="437" t="s">
        <v>63</v>
      </c>
      <c r="I846" s="438" t="s">
        <v>5</v>
      </c>
      <c r="J846" s="439">
        <v>210</v>
      </c>
      <c r="K846" s="439">
        <v>68.400000000000006</v>
      </c>
      <c r="L846" s="1354"/>
    </row>
    <row r="847" spans="1:13" s="25" customFormat="1" ht="19.5" customHeight="1" x14ac:dyDescent="0.3">
      <c r="A847" s="1526"/>
      <c r="B847" s="437"/>
      <c r="C847" s="438"/>
      <c r="D847" s="439"/>
      <c r="E847" s="439"/>
      <c r="F847" s="1177"/>
      <c r="G847" s="1526"/>
      <c r="H847" s="437"/>
      <c r="I847" s="438"/>
      <c r="J847" s="439"/>
      <c r="K847" s="439"/>
      <c r="L847" s="1374"/>
    </row>
    <row r="848" spans="1:13" s="25" customFormat="1" x14ac:dyDescent="0.3">
      <c r="A848" s="436"/>
      <c r="B848" s="437"/>
      <c r="C848" s="438"/>
      <c r="D848" s="439"/>
      <c r="E848" s="439"/>
      <c r="F848" s="1154"/>
      <c r="G848" s="436"/>
      <c r="H848" s="437"/>
      <c r="I848" s="438"/>
      <c r="J848" s="439"/>
      <c r="K848" s="439"/>
      <c r="L848" s="1374"/>
    </row>
    <row r="849" spans="1:12" s="25" customFormat="1" x14ac:dyDescent="0.3">
      <c r="A849" s="436"/>
      <c r="B849" s="437"/>
      <c r="C849" s="438" t="s">
        <v>128</v>
      </c>
      <c r="D849" s="439">
        <f>SUM(D842:D847)</f>
        <v>321.86</v>
      </c>
      <c r="E849" s="439">
        <f>SUM(E842:E847)</f>
        <v>594.6</v>
      </c>
      <c r="F849" s="1534">
        <v>587.5</v>
      </c>
      <c r="G849" s="436"/>
      <c r="H849" s="437"/>
      <c r="I849" s="438" t="s">
        <v>128</v>
      </c>
      <c r="J849" s="439">
        <f>SUM(J842:J847)</f>
        <v>321.86</v>
      </c>
      <c r="K849" s="439">
        <f>SUM(K842:K847)</f>
        <v>594.6</v>
      </c>
      <c r="L849" s="1374"/>
    </row>
    <row r="850" spans="1:12" s="25" customFormat="1" x14ac:dyDescent="0.3">
      <c r="A850" s="436"/>
      <c r="B850" s="437"/>
      <c r="C850" s="438"/>
      <c r="D850" s="439"/>
      <c r="E850" s="439"/>
      <c r="F850" s="1534"/>
      <c r="G850" s="436"/>
      <c r="H850" s="437"/>
      <c r="I850" s="438"/>
      <c r="J850" s="439"/>
      <c r="K850" s="439"/>
      <c r="L850" s="1374"/>
    </row>
    <row r="851" spans="1:12" s="25" customFormat="1" x14ac:dyDescent="0.3">
      <c r="A851" s="436"/>
      <c r="B851" s="437"/>
      <c r="C851" s="438"/>
      <c r="D851" s="439"/>
      <c r="E851" s="439"/>
      <c r="F851" s="1154"/>
      <c r="G851" s="436"/>
      <c r="H851" s="437"/>
      <c r="I851" s="438"/>
      <c r="J851" s="439"/>
      <c r="K851" s="439"/>
      <c r="L851" s="1374"/>
    </row>
    <row r="852" spans="1:12" s="25" customFormat="1" x14ac:dyDescent="0.3">
      <c r="A852" s="434" t="s">
        <v>124</v>
      </c>
      <c r="B852" s="439" t="s">
        <v>259</v>
      </c>
      <c r="C852" s="438" t="s">
        <v>125</v>
      </c>
      <c r="D852" s="439" t="s">
        <v>126</v>
      </c>
      <c r="E852" s="439" t="s">
        <v>127</v>
      </c>
      <c r="F852" s="1154"/>
      <c r="G852" s="434" t="s">
        <v>124</v>
      </c>
      <c r="H852" s="439" t="s">
        <v>247</v>
      </c>
      <c r="I852" s="438" t="s">
        <v>125</v>
      </c>
      <c r="J852" s="439" t="s">
        <v>126</v>
      </c>
      <c r="K852" s="439" t="s">
        <v>127</v>
      </c>
      <c r="L852" s="1374"/>
    </row>
    <row r="853" spans="1:12" s="50" customFormat="1" x14ac:dyDescent="0.3">
      <c r="A853" s="1526">
        <v>1</v>
      </c>
      <c r="B853" s="437" t="s">
        <v>88</v>
      </c>
      <c r="C853" s="438" t="s">
        <v>508</v>
      </c>
      <c r="D853" s="439">
        <v>90</v>
      </c>
      <c r="E853" s="439">
        <v>133.25</v>
      </c>
      <c r="F853" s="1151"/>
      <c r="G853" s="1526">
        <v>1</v>
      </c>
      <c r="H853" s="437" t="s">
        <v>88</v>
      </c>
      <c r="I853" s="438" t="s">
        <v>9</v>
      </c>
      <c r="J853" s="439">
        <v>90</v>
      </c>
      <c r="K853" s="439">
        <v>143.91</v>
      </c>
      <c r="L853" s="786">
        <v>45670</v>
      </c>
    </row>
    <row r="854" spans="1:12" s="25" customFormat="1" x14ac:dyDescent="0.3">
      <c r="A854" s="436">
        <v>2</v>
      </c>
      <c r="B854" s="437" t="s">
        <v>26</v>
      </c>
      <c r="C854" s="438" t="s">
        <v>28</v>
      </c>
      <c r="D854" s="439">
        <v>60</v>
      </c>
      <c r="E854" s="439">
        <v>121.9</v>
      </c>
      <c r="F854" s="1151">
        <v>121.9</v>
      </c>
      <c r="G854" s="436">
        <v>2</v>
      </c>
      <c r="H854" s="437" t="s">
        <v>26</v>
      </c>
      <c r="I854" s="438" t="s">
        <v>7</v>
      </c>
      <c r="J854" s="439">
        <v>80</v>
      </c>
      <c r="K854" s="439">
        <v>152.375</v>
      </c>
      <c r="L854" s="788">
        <v>45544</v>
      </c>
    </row>
    <row r="855" spans="1:12" s="50" customFormat="1" x14ac:dyDescent="0.3">
      <c r="A855" s="436">
        <v>3</v>
      </c>
      <c r="B855" s="437" t="s">
        <v>61</v>
      </c>
      <c r="C855" s="438" t="s">
        <v>17</v>
      </c>
      <c r="D855" s="439">
        <v>30</v>
      </c>
      <c r="E855" s="439">
        <v>228.14999999999998</v>
      </c>
      <c r="F855" s="1151">
        <v>235.64999999999998</v>
      </c>
      <c r="G855" s="436">
        <v>3</v>
      </c>
      <c r="H855" s="437" t="s">
        <v>61</v>
      </c>
      <c r="I855" s="438" t="s">
        <v>44</v>
      </c>
      <c r="J855" s="439">
        <v>35</v>
      </c>
      <c r="K855" s="439">
        <v>273.77999999999997</v>
      </c>
      <c r="L855" s="786"/>
    </row>
    <row r="856" spans="1:12" s="25" customFormat="1" ht="19.5" customHeight="1" x14ac:dyDescent="0.3">
      <c r="A856" s="436">
        <v>4</v>
      </c>
      <c r="B856" s="437" t="s">
        <v>346</v>
      </c>
      <c r="C856" s="438" t="s">
        <v>12</v>
      </c>
      <c r="D856" s="439">
        <v>45.9</v>
      </c>
      <c r="E856" s="439">
        <v>7.5</v>
      </c>
      <c r="F856" s="1545">
        <v>18</v>
      </c>
      <c r="G856" s="436">
        <v>4</v>
      </c>
      <c r="H856" s="437" t="s">
        <v>346</v>
      </c>
      <c r="I856" s="438" t="s">
        <v>14</v>
      </c>
      <c r="J856" s="439">
        <v>32</v>
      </c>
      <c r="K856" s="439">
        <v>6</v>
      </c>
      <c r="L856" s="788"/>
    </row>
    <row r="857" spans="1:12" s="25" customFormat="1" ht="19.5" customHeight="1" x14ac:dyDescent="0.3">
      <c r="A857" s="436">
        <v>5</v>
      </c>
      <c r="B857" s="437" t="s">
        <v>144</v>
      </c>
      <c r="C857" s="438" t="s">
        <v>2</v>
      </c>
      <c r="D857" s="439">
        <v>18</v>
      </c>
      <c r="E857" s="439">
        <v>88</v>
      </c>
      <c r="F857" s="1154"/>
      <c r="G857" s="436">
        <v>5</v>
      </c>
      <c r="H857" s="437" t="s">
        <v>144</v>
      </c>
      <c r="I857" s="438" t="s">
        <v>2</v>
      </c>
      <c r="J857" s="439">
        <v>18</v>
      </c>
      <c r="K857" s="439">
        <v>88</v>
      </c>
      <c r="L857" s="1374"/>
    </row>
    <row r="858" spans="1:12" s="25" customFormat="1" x14ac:dyDescent="0.3">
      <c r="A858" s="436">
        <v>6</v>
      </c>
      <c r="B858" s="437" t="s">
        <v>107</v>
      </c>
      <c r="C858" s="438" t="s">
        <v>193</v>
      </c>
      <c r="D858" s="439">
        <v>3.71</v>
      </c>
      <c r="E858" s="439">
        <v>93.2</v>
      </c>
      <c r="F858" s="1151"/>
      <c r="G858" s="436">
        <v>6</v>
      </c>
      <c r="H858" s="437" t="s">
        <v>107</v>
      </c>
      <c r="I858" s="438" t="s">
        <v>193</v>
      </c>
      <c r="J858" s="439">
        <v>3.71</v>
      </c>
      <c r="K858" s="439">
        <v>93.2</v>
      </c>
      <c r="L858" s="1374"/>
    </row>
    <row r="859" spans="1:12" s="50" customFormat="1" x14ac:dyDescent="0.3">
      <c r="A859" s="436">
        <v>7</v>
      </c>
      <c r="B859" s="437" t="s">
        <v>108</v>
      </c>
      <c r="C859" s="438" t="s">
        <v>65</v>
      </c>
      <c r="D859" s="439">
        <v>1.2</v>
      </c>
      <c r="E859" s="439">
        <v>21.5</v>
      </c>
      <c r="F859" s="1151"/>
      <c r="G859" s="436">
        <v>7</v>
      </c>
      <c r="H859" s="437" t="s">
        <v>108</v>
      </c>
      <c r="I859" s="438" t="s">
        <v>65</v>
      </c>
      <c r="J859" s="439">
        <v>1.2</v>
      </c>
      <c r="K859" s="439">
        <v>21.5</v>
      </c>
      <c r="L859" s="786"/>
    </row>
    <row r="860" spans="1:12" s="25" customFormat="1" x14ac:dyDescent="0.3">
      <c r="A860" s="1526"/>
      <c r="B860" s="437"/>
      <c r="C860" s="438"/>
      <c r="D860" s="439"/>
      <c r="E860" s="439"/>
      <c r="F860" s="1154"/>
      <c r="G860" s="1526"/>
      <c r="H860" s="437"/>
      <c r="I860" s="438"/>
      <c r="J860" s="439"/>
      <c r="K860" s="439"/>
      <c r="L860" s="1374"/>
    </row>
    <row r="861" spans="1:12" s="50" customFormat="1" x14ac:dyDescent="0.3">
      <c r="A861" s="1526"/>
      <c r="B861" s="437"/>
      <c r="C861" s="438"/>
      <c r="D861" s="439"/>
      <c r="E861" s="439"/>
      <c r="F861" s="1151"/>
      <c r="G861" s="1526"/>
      <c r="H861" s="437"/>
      <c r="I861" s="438"/>
      <c r="J861" s="439"/>
      <c r="K861" s="439"/>
      <c r="L861" s="786"/>
    </row>
    <row r="862" spans="1:12" s="25" customFormat="1" x14ac:dyDescent="0.3">
      <c r="A862" s="1526"/>
      <c r="B862" s="437"/>
      <c r="C862" s="438" t="s">
        <v>128</v>
      </c>
      <c r="D862" s="439">
        <f>SUM(D853:D861)</f>
        <v>248.81</v>
      </c>
      <c r="E862" s="439">
        <f>SUM(E853:E861)</f>
        <v>693.5</v>
      </c>
      <c r="F862" s="1534">
        <v>822.5</v>
      </c>
      <c r="G862" s="1526"/>
      <c r="H862" s="437"/>
      <c r="I862" s="438" t="s">
        <v>128</v>
      </c>
      <c r="J862" s="439">
        <f>SUM(J853:J861)</f>
        <v>259.90999999999997</v>
      </c>
      <c r="K862" s="439">
        <f>SUM(K853:K861)</f>
        <v>778.76499999999999</v>
      </c>
      <c r="L862" s="1374"/>
    </row>
    <row r="863" spans="1:12" s="25" customFormat="1" x14ac:dyDescent="0.3">
      <c r="A863" s="436"/>
      <c r="B863" s="437"/>
      <c r="C863" s="438"/>
      <c r="D863" s="439"/>
      <c r="E863" s="439"/>
      <c r="F863" s="1535">
        <f>F862-E862</f>
        <v>129</v>
      </c>
      <c r="G863" s="436"/>
      <c r="H863" s="437"/>
      <c r="I863" s="438"/>
      <c r="J863" s="439"/>
      <c r="K863" s="439"/>
      <c r="L863" s="1374"/>
    </row>
    <row r="864" spans="1:12" s="25" customFormat="1" x14ac:dyDescent="0.3">
      <c r="A864" s="436"/>
      <c r="B864" s="437"/>
      <c r="C864" s="438"/>
      <c r="D864" s="439"/>
      <c r="E864" s="439"/>
      <c r="F864" s="1154"/>
      <c r="G864" s="436"/>
      <c r="H864" s="437"/>
      <c r="I864" s="438"/>
      <c r="J864" s="439"/>
      <c r="K864" s="439"/>
      <c r="L864" s="1374"/>
    </row>
    <row r="865" spans="1:12" s="25" customFormat="1" x14ac:dyDescent="0.3">
      <c r="A865" s="1526"/>
      <c r="B865" s="437"/>
      <c r="C865" s="438" t="s">
        <v>136</v>
      </c>
      <c r="D865" s="439">
        <f>+D862+D849</f>
        <v>570.67000000000007</v>
      </c>
      <c r="E865" s="439">
        <f>+E862+E849</f>
        <v>1288.0999999999999</v>
      </c>
      <c r="F865" s="1153"/>
      <c r="G865" s="439"/>
      <c r="H865" s="439"/>
      <c r="I865" s="439" t="s">
        <v>136</v>
      </c>
      <c r="J865" s="439">
        <f>+J862+J849</f>
        <v>581.77</v>
      </c>
      <c r="K865" s="439">
        <f>+K862+K849</f>
        <v>1373.365</v>
      </c>
      <c r="L865" s="1374"/>
    </row>
    <row r="866" spans="1:12" s="25" customFormat="1" x14ac:dyDescent="0.3">
      <c r="A866" s="1537"/>
      <c r="B866" s="440"/>
      <c r="C866" s="488"/>
      <c r="D866" s="489"/>
      <c r="E866" s="489"/>
      <c r="F866" s="1153"/>
      <c r="G866" s="1538"/>
      <c r="H866" s="489"/>
      <c r="I866" s="489"/>
      <c r="J866" s="489"/>
      <c r="K866" s="489"/>
      <c r="L866" s="1374"/>
    </row>
    <row r="867" spans="1:12" s="25" customFormat="1" x14ac:dyDescent="0.3">
      <c r="A867" s="1537"/>
      <c r="B867" s="440"/>
      <c r="C867" s="488"/>
      <c r="D867" s="489"/>
      <c r="E867" s="489"/>
      <c r="F867" s="1153"/>
      <c r="G867" s="1538"/>
      <c r="H867" s="489"/>
      <c r="I867" s="489"/>
      <c r="J867" s="489"/>
      <c r="K867" s="489"/>
      <c r="L867" s="1374"/>
    </row>
    <row r="868" spans="1:12" s="25" customFormat="1" x14ac:dyDescent="0.3">
      <c r="A868" s="1537"/>
      <c r="B868" s="487"/>
      <c r="C868" s="487"/>
      <c r="D868" s="487"/>
      <c r="E868" s="1152"/>
      <c r="F868" s="1152"/>
      <c r="G868" s="1539"/>
      <c r="H868" s="1152"/>
      <c r="I868" s="489"/>
      <c r="J868" s="489"/>
      <c r="K868" s="489"/>
      <c r="L868" s="1374"/>
    </row>
    <row r="869" spans="1:12" s="25" customFormat="1" x14ac:dyDescent="0.3">
      <c r="A869" s="1537"/>
      <c r="B869" s="440"/>
      <c r="C869" s="488"/>
      <c r="D869" s="489"/>
      <c r="E869" s="489"/>
      <c r="F869" s="1153"/>
      <c r="G869" s="1539"/>
      <c r="H869" s="489"/>
      <c r="I869" s="489"/>
      <c r="J869" s="489"/>
      <c r="K869" s="489"/>
      <c r="L869" s="1374"/>
    </row>
    <row r="870" spans="1:12" s="25" customFormat="1" ht="18.75" customHeight="1" x14ac:dyDescent="0.3">
      <c r="A870" s="1533"/>
      <c r="B870" s="441" t="s">
        <v>130</v>
      </c>
      <c r="C870" s="428"/>
      <c r="D870" s="442" t="s">
        <v>131</v>
      </c>
      <c r="E870" s="430"/>
      <c r="F870" s="1151"/>
      <c r="G870" s="1533"/>
      <c r="H870" s="441" t="s">
        <v>130</v>
      </c>
      <c r="I870" s="428"/>
      <c r="J870" s="442" t="s">
        <v>131</v>
      </c>
      <c r="K870" s="430"/>
      <c r="L870" s="1374"/>
    </row>
    <row r="871" spans="1:12" s="25" customFormat="1" ht="51.75" customHeight="1" x14ac:dyDescent="0.3">
      <c r="A871" s="1533"/>
      <c r="B871" s="443" t="s">
        <v>132</v>
      </c>
      <c r="C871" s="428"/>
      <c r="D871" s="443" t="s">
        <v>140</v>
      </c>
      <c r="E871" s="444"/>
      <c r="F871" s="1151"/>
      <c r="G871" s="1533"/>
      <c r="H871" s="443" t="s">
        <v>139</v>
      </c>
      <c r="I871" s="428"/>
      <c r="J871" s="443" t="s">
        <v>140</v>
      </c>
      <c r="K871" s="444"/>
      <c r="L871" s="1374"/>
    </row>
    <row r="872" spans="1:12" s="25" customFormat="1" ht="23.25" customHeight="1" x14ac:dyDescent="0.3">
      <c r="A872" s="1533"/>
      <c r="B872" s="443"/>
      <c r="C872" s="428"/>
      <c r="D872" s="443"/>
      <c r="E872" s="444"/>
      <c r="F872" s="1151"/>
      <c r="G872" s="1533"/>
      <c r="H872" s="443"/>
      <c r="I872" s="428"/>
      <c r="J872" s="443"/>
      <c r="K872" s="444"/>
      <c r="L872" s="1374"/>
    </row>
    <row r="873" spans="1:12" s="25" customFormat="1" ht="23.25" customHeight="1" x14ac:dyDescent="0.3">
      <c r="A873" s="1552"/>
      <c r="B873" s="1553"/>
      <c r="C873" s="1554"/>
      <c r="D873" s="1553"/>
      <c r="E873" s="1555"/>
      <c r="F873" s="1556"/>
      <c r="G873" s="1557"/>
      <c r="H873" s="1554"/>
      <c r="I873" s="1553"/>
      <c r="J873" s="1555"/>
      <c r="K873" s="1553"/>
      <c r="L873" s="1374"/>
    </row>
    <row r="874" spans="1:12" s="21" customFormat="1" x14ac:dyDescent="0.3">
      <c r="A874" s="1533"/>
      <c r="B874" s="430"/>
      <c r="C874" s="430"/>
      <c r="D874" s="430"/>
      <c r="E874" s="430"/>
      <c r="F874" s="1154"/>
      <c r="G874" s="1533"/>
      <c r="H874" s="430"/>
      <c r="I874" s="430"/>
      <c r="J874" s="430"/>
      <c r="K874" s="430"/>
      <c r="L874" s="1373"/>
    </row>
    <row r="875" spans="1:12" s="25" customFormat="1" ht="18.75" customHeight="1" x14ac:dyDescent="0.3">
      <c r="A875" s="1533"/>
      <c r="B875" s="429" t="s">
        <v>115</v>
      </c>
      <c r="C875" s="430"/>
      <c r="D875" s="430"/>
      <c r="E875" s="430"/>
      <c r="F875" s="1154"/>
      <c r="G875" s="1533"/>
      <c r="H875" s="429" t="s">
        <v>115</v>
      </c>
      <c r="I875" s="430"/>
      <c r="J875" s="430"/>
      <c r="K875" s="430"/>
      <c r="L875" s="1374"/>
    </row>
    <row r="876" spans="1:12" s="25" customFormat="1" ht="18.75" customHeight="1" x14ac:dyDescent="0.3">
      <c r="A876" s="1533"/>
      <c r="B876" s="429" t="s">
        <v>137</v>
      </c>
      <c r="C876" s="430"/>
      <c r="D876" s="430"/>
      <c r="E876" s="430"/>
      <c r="F876" s="1151"/>
      <c r="G876" s="1533"/>
      <c r="H876" s="429" t="s">
        <v>138</v>
      </c>
      <c r="I876" s="430"/>
      <c r="J876" s="430"/>
      <c r="K876" s="430"/>
      <c r="L876" s="1374"/>
    </row>
    <row r="877" spans="1:12" s="25" customFormat="1" ht="18.75" customHeight="1" x14ac:dyDescent="0.3">
      <c r="A877" s="1533"/>
      <c r="B877" s="430"/>
      <c r="C877" s="430"/>
      <c r="D877" s="430"/>
      <c r="E877" s="430"/>
      <c r="F877" s="1151"/>
      <c r="G877" s="1533"/>
      <c r="H877" s="430"/>
      <c r="I877" s="430"/>
      <c r="J877" s="430"/>
      <c r="K877" s="430"/>
      <c r="L877" s="1374"/>
    </row>
    <row r="878" spans="1:12" s="25" customFormat="1" ht="18.75" customHeight="1" x14ac:dyDescent="0.3">
      <c r="A878" s="1533"/>
      <c r="B878" s="430"/>
      <c r="C878" s="430"/>
      <c r="D878" s="428"/>
      <c r="E878" s="1176" t="s">
        <v>116</v>
      </c>
      <c r="F878" s="1151"/>
      <c r="G878" s="1533"/>
      <c r="H878" s="430"/>
      <c r="I878" s="430"/>
      <c r="J878" s="428"/>
      <c r="K878" s="1176" t="s">
        <v>116</v>
      </c>
      <c r="L878" s="1374"/>
    </row>
    <row r="879" spans="1:12" s="25" customFormat="1" ht="18.75" customHeight="1" x14ac:dyDescent="0.3">
      <c r="A879" s="1533"/>
      <c r="B879" s="430"/>
      <c r="C879" s="430"/>
      <c r="D879" s="428"/>
      <c r="E879" s="1176" t="s">
        <v>134</v>
      </c>
      <c r="F879" s="1151"/>
      <c r="G879" s="1533"/>
      <c r="H879" s="430"/>
      <c r="I879" s="430"/>
      <c r="J879" s="428"/>
      <c r="K879" s="1176" t="s">
        <v>134</v>
      </c>
      <c r="L879" s="1374"/>
    </row>
    <row r="880" spans="1:12" s="25" customFormat="1" ht="18.75" customHeight="1" x14ac:dyDescent="0.3">
      <c r="A880" s="1533"/>
      <c r="B880" s="430"/>
      <c r="C880" s="430"/>
      <c r="D880" s="428"/>
      <c r="E880" s="1176" t="s">
        <v>117</v>
      </c>
      <c r="F880" s="1151"/>
      <c r="G880" s="1533"/>
      <c r="H880" s="430"/>
      <c r="I880" s="430"/>
      <c r="J880" s="428"/>
      <c r="K880" s="1176" t="s">
        <v>117</v>
      </c>
      <c r="L880" s="1374"/>
    </row>
    <row r="881" spans="1:13" s="25" customFormat="1" ht="18.75" customHeight="1" x14ac:dyDescent="0.3">
      <c r="A881" s="1533"/>
      <c r="B881" s="430"/>
      <c r="C881" s="430"/>
      <c r="D881" s="428"/>
      <c r="E881" s="1176" t="s">
        <v>497</v>
      </c>
      <c r="F881" s="1151"/>
      <c r="G881" s="1533"/>
      <c r="H881" s="430"/>
      <c r="I881" s="430"/>
      <c r="J881" s="428"/>
      <c r="K881" s="1176" t="s">
        <v>497</v>
      </c>
      <c r="L881" s="1374"/>
    </row>
    <row r="882" spans="1:13" s="25" customFormat="1" ht="18.75" customHeight="1" x14ac:dyDescent="0.3">
      <c r="A882" s="1533"/>
      <c r="B882" s="430"/>
      <c r="C882" s="430"/>
      <c r="D882" s="430"/>
      <c r="E882" s="430"/>
      <c r="F882" s="1154"/>
      <c r="G882" s="1533"/>
      <c r="H882" s="430"/>
      <c r="I882" s="430"/>
      <c r="J882" s="430"/>
      <c r="K882" s="430"/>
      <c r="L882" s="1374"/>
    </row>
    <row r="883" spans="1:13" s="25" customFormat="1" ht="18.75" customHeight="1" x14ac:dyDescent="0.3">
      <c r="A883" s="1533"/>
      <c r="B883" s="430"/>
      <c r="C883" s="430"/>
      <c r="D883" s="430"/>
      <c r="E883" s="430"/>
      <c r="F883" s="1154"/>
      <c r="G883" s="1533"/>
      <c r="H883" s="430"/>
      <c r="I883" s="430"/>
      <c r="J883" s="430"/>
      <c r="K883" s="430"/>
      <c r="L883" s="1374"/>
    </row>
    <row r="884" spans="1:13" s="25" customFormat="1" ht="18.75" customHeight="1" x14ac:dyDescent="0.3">
      <c r="A884" s="1533"/>
      <c r="B884" s="430"/>
      <c r="C884" s="430"/>
      <c r="D884" s="430"/>
      <c r="E884" s="430"/>
      <c r="F884" s="1154"/>
      <c r="G884" s="1533"/>
      <c r="H884" s="430"/>
      <c r="I884" s="430"/>
      <c r="J884" s="430"/>
      <c r="K884" s="430"/>
      <c r="L884" s="1374"/>
    </row>
    <row r="885" spans="1:13" s="25" customFormat="1" ht="18.75" customHeight="1" x14ac:dyDescent="0.3">
      <c r="A885" s="1533"/>
      <c r="B885" s="1628" t="s">
        <v>119</v>
      </c>
      <c r="C885" s="1628"/>
      <c r="D885" s="1628"/>
      <c r="E885" s="432"/>
      <c r="F885" s="1151"/>
      <c r="G885" s="1533"/>
      <c r="H885" s="1628" t="s">
        <v>119</v>
      </c>
      <c r="I885" s="1628"/>
      <c r="J885" s="1628"/>
      <c r="K885" s="432"/>
      <c r="L885" s="1374"/>
    </row>
    <row r="886" spans="1:13" s="25" customFormat="1" ht="18.75" customHeight="1" x14ac:dyDescent="0.3">
      <c r="A886" s="1533"/>
      <c r="B886" s="1629">
        <v>45712</v>
      </c>
      <c r="C886" s="1629"/>
      <c r="D886" s="1629"/>
      <c r="E886" s="433"/>
      <c r="F886" s="1151"/>
      <c r="G886" s="1533"/>
      <c r="H886" s="1629">
        <f>B886</f>
        <v>45712</v>
      </c>
      <c r="I886" s="1629"/>
      <c r="J886" s="1629"/>
      <c r="K886" s="433"/>
      <c r="L886" s="1374"/>
    </row>
    <row r="887" spans="1:13" s="25" customFormat="1" ht="18.75" customHeight="1" x14ac:dyDescent="0.3">
      <c r="A887" s="1533"/>
      <c r="B887" s="430"/>
      <c r="C887" s="430"/>
      <c r="D887" s="430"/>
      <c r="E887" s="433"/>
      <c r="F887" s="1151"/>
      <c r="G887" s="1533"/>
      <c r="H887" s="430"/>
      <c r="I887" s="430"/>
      <c r="J887" s="430"/>
      <c r="K887" s="433"/>
      <c r="L887" s="1374"/>
    </row>
    <row r="888" spans="1:13" s="25" customFormat="1" ht="18.75" customHeight="1" x14ac:dyDescent="0.3">
      <c r="A888" s="1533"/>
      <c r="B888" s="1525"/>
      <c r="C888" s="430"/>
      <c r="D888" s="430"/>
      <c r="E888" s="433"/>
      <c r="F888" s="1151"/>
      <c r="G888" s="1533"/>
      <c r="H888" s="1525"/>
      <c r="I888" s="430"/>
      <c r="J888" s="430"/>
      <c r="K888" s="433"/>
      <c r="L888" s="1374"/>
    </row>
    <row r="889" spans="1:13" s="25" customFormat="1" ht="18.75" customHeight="1" x14ac:dyDescent="0.3">
      <c r="A889" s="434" t="s">
        <v>120</v>
      </c>
      <c r="B889" s="435" t="s">
        <v>121</v>
      </c>
      <c r="C889" s="1630" t="s">
        <v>122</v>
      </c>
      <c r="D889" s="1630"/>
      <c r="E889" s="1630"/>
      <c r="F889" s="1151"/>
      <c r="G889" s="434" t="s">
        <v>120</v>
      </c>
      <c r="H889" s="435" t="s">
        <v>121</v>
      </c>
      <c r="I889" s="1630" t="s">
        <v>123</v>
      </c>
      <c r="J889" s="1630"/>
      <c r="K889" s="1630"/>
      <c r="L889" s="1374"/>
    </row>
    <row r="890" spans="1:13" s="25" customFormat="1" ht="18.75" customHeight="1" x14ac:dyDescent="0.3">
      <c r="A890" s="434" t="s">
        <v>124</v>
      </c>
      <c r="B890" s="434" t="s">
        <v>265</v>
      </c>
      <c r="C890" s="435" t="s">
        <v>125</v>
      </c>
      <c r="D890" s="1526" t="s">
        <v>126</v>
      </c>
      <c r="E890" s="1526" t="s">
        <v>127</v>
      </c>
      <c r="F890" s="1151"/>
      <c r="G890" s="434" t="s">
        <v>124</v>
      </c>
      <c r="H890" s="434" t="s">
        <v>265</v>
      </c>
      <c r="I890" s="435" t="s">
        <v>125</v>
      </c>
      <c r="J890" s="1526" t="s">
        <v>126</v>
      </c>
      <c r="K890" s="1526" t="s">
        <v>127</v>
      </c>
      <c r="L890" s="1374"/>
    </row>
    <row r="891" spans="1:13" s="50" customFormat="1" ht="18.75" customHeight="1" x14ac:dyDescent="0.3">
      <c r="A891" s="1526">
        <v>1</v>
      </c>
      <c r="B891" s="437" t="s">
        <v>48</v>
      </c>
      <c r="C891" s="438" t="s">
        <v>46</v>
      </c>
      <c r="D891" s="439">
        <v>45</v>
      </c>
      <c r="E891" s="439">
        <v>203.7</v>
      </c>
      <c r="F891" s="1151"/>
      <c r="G891" s="1526">
        <v>1</v>
      </c>
      <c r="H891" s="437" t="s">
        <v>48</v>
      </c>
      <c r="I891" s="438" t="s">
        <v>46</v>
      </c>
      <c r="J891" s="439">
        <v>45</v>
      </c>
      <c r="K891" s="439">
        <v>203.7</v>
      </c>
      <c r="L891" s="1379"/>
    </row>
    <row r="892" spans="1:13" s="50" customFormat="1" x14ac:dyDescent="0.3">
      <c r="A892" s="436">
        <v>2</v>
      </c>
      <c r="B892" s="437" t="s">
        <v>64</v>
      </c>
      <c r="C892" s="438" t="s">
        <v>65</v>
      </c>
      <c r="D892" s="439">
        <v>15</v>
      </c>
      <c r="E892" s="439">
        <v>75</v>
      </c>
      <c r="F892" s="1151">
        <v>28</v>
      </c>
      <c r="G892" s="436">
        <v>2</v>
      </c>
      <c r="H892" s="437" t="s">
        <v>64</v>
      </c>
      <c r="I892" s="438" t="s">
        <v>65</v>
      </c>
      <c r="J892" s="439">
        <v>15</v>
      </c>
      <c r="K892" s="439">
        <v>75</v>
      </c>
      <c r="L892" s="1379"/>
    </row>
    <row r="893" spans="1:13" s="25" customFormat="1" x14ac:dyDescent="0.3">
      <c r="A893" s="1526">
        <v>3</v>
      </c>
      <c r="B893" s="437" t="s">
        <v>114</v>
      </c>
      <c r="C893" s="438" t="s">
        <v>2</v>
      </c>
      <c r="D893" s="439">
        <v>6</v>
      </c>
      <c r="E893" s="439">
        <v>28</v>
      </c>
      <c r="F893" s="1151">
        <v>161</v>
      </c>
      <c r="G893" s="1526">
        <v>3</v>
      </c>
      <c r="H893" s="437" t="s">
        <v>114</v>
      </c>
      <c r="I893" s="438" t="s">
        <v>2</v>
      </c>
      <c r="J893" s="439">
        <v>6</v>
      </c>
      <c r="K893" s="439">
        <v>28</v>
      </c>
      <c r="L893" s="1374"/>
    </row>
    <row r="894" spans="1:13" s="8" customFormat="1" ht="18.75" customHeight="1" x14ac:dyDescent="0.3">
      <c r="A894" s="436">
        <v>4</v>
      </c>
      <c r="B894" s="437" t="s">
        <v>107</v>
      </c>
      <c r="C894" s="438" t="s">
        <v>193</v>
      </c>
      <c r="D894" s="439">
        <v>3.71</v>
      </c>
      <c r="E894" s="439">
        <v>93.2</v>
      </c>
      <c r="F894" s="1177"/>
      <c r="G894" s="436">
        <v>4</v>
      </c>
      <c r="H894" s="437" t="s">
        <v>107</v>
      </c>
      <c r="I894" s="438" t="s">
        <v>193</v>
      </c>
      <c r="J894" s="439">
        <v>3.71</v>
      </c>
      <c r="K894" s="439">
        <v>93.2</v>
      </c>
      <c r="L894" s="1374"/>
    </row>
    <row r="895" spans="1:13" s="25" customFormat="1" ht="19.5" customHeight="1" x14ac:dyDescent="0.3">
      <c r="A895" s="436">
        <v>5</v>
      </c>
      <c r="B895" s="437" t="s">
        <v>37</v>
      </c>
      <c r="C895" s="438" t="s">
        <v>5</v>
      </c>
      <c r="D895" s="439">
        <v>180</v>
      </c>
      <c r="E895" s="439">
        <v>161</v>
      </c>
      <c r="F895" s="1177"/>
      <c r="G895" s="436">
        <v>5</v>
      </c>
      <c r="H895" s="437" t="s">
        <v>37</v>
      </c>
      <c r="I895" s="438" t="s">
        <v>5</v>
      </c>
      <c r="J895" s="439">
        <v>180</v>
      </c>
      <c r="K895" s="439">
        <v>161</v>
      </c>
      <c r="L895" s="1379" t="s">
        <v>479</v>
      </c>
      <c r="M895" s="25">
        <v>115</v>
      </c>
    </row>
    <row r="896" spans="1:13" s="25" customFormat="1" x14ac:dyDescent="0.3">
      <c r="A896" s="436"/>
      <c r="B896" s="437"/>
      <c r="C896" s="438"/>
      <c r="D896" s="439"/>
      <c r="E896" s="439"/>
      <c r="F896" s="1154"/>
      <c r="G896" s="436"/>
      <c r="H896" s="437"/>
      <c r="I896" s="438"/>
      <c r="J896" s="439"/>
      <c r="K896" s="439"/>
      <c r="L896" s="1374"/>
    </row>
    <row r="897" spans="1:12" s="25" customFormat="1" x14ac:dyDescent="0.3">
      <c r="A897" s="436"/>
      <c r="B897" s="437"/>
      <c r="C897" s="438" t="s">
        <v>128</v>
      </c>
      <c r="D897" s="439">
        <f>SUM(D891:D895)</f>
        <v>249.70999999999998</v>
      </c>
      <c r="E897" s="439">
        <f>SUM(E891:E895)</f>
        <v>560.9</v>
      </c>
      <c r="F897" s="1534">
        <v>587.5</v>
      </c>
      <c r="G897" s="436"/>
      <c r="H897" s="437"/>
      <c r="I897" s="438" t="s">
        <v>128</v>
      </c>
      <c r="J897" s="439">
        <f>SUM(J891:J895)</f>
        <v>249.70999999999998</v>
      </c>
      <c r="K897" s="439">
        <f>SUM(K891:K895)</f>
        <v>560.9</v>
      </c>
      <c r="L897" s="1374"/>
    </row>
    <row r="898" spans="1:12" s="25" customFormat="1" ht="18.75" hidden="1" customHeight="1" x14ac:dyDescent="0.3">
      <c r="A898" s="436"/>
      <c r="B898" s="437"/>
      <c r="C898" s="438"/>
      <c r="D898" s="439">
        <f>SUM(D892:D896)</f>
        <v>204.71</v>
      </c>
      <c r="E898" s="439"/>
      <c r="F898" s="1154"/>
      <c r="G898" s="436"/>
      <c r="H898" s="437"/>
      <c r="I898" s="438"/>
      <c r="J898" s="439"/>
      <c r="K898" s="439"/>
      <c r="L898" s="1374"/>
    </row>
    <row r="899" spans="1:12" s="25" customFormat="1" ht="18.75" hidden="1" customHeight="1" x14ac:dyDescent="0.3">
      <c r="A899" s="436">
        <v>1</v>
      </c>
      <c r="B899" s="437" t="s">
        <v>1</v>
      </c>
      <c r="C899" s="438" t="s">
        <v>5</v>
      </c>
      <c r="D899" s="439">
        <f>SUM(D893:D897)</f>
        <v>439.41999999999996</v>
      </c>
      <c r="E899" s="439">
        <v>86</v>
      </c>
      <c r="F899" s="1154"/>
      <c r="G899" s="436">
        <v>1</v>
      </c>
      <c r="H899" s="437" t="s">
        <v>1</v>
      </c>
      <c r="I899" s="438" t="s">
        <v>5</v>
      </c>
      <c r="J899" s="439">
        <v>200</v>
      </c>
      <c r="K899" s="439">
        <v>86</v>
      </c>
      <c r="L899" s="1374"/>
    </row>
    <row r="900" spans="1:12" s="25" customFormat="1" ht="18.75" hidden="1" customHeight="1" x14ac:dyDescent="0.3">
      <c r="A900" s="436">
        <v>2</v>
      </c>
      <c r="B900" s="437" t="s">
        <v>238</v>
      </c>
      <c r="C900" s="438" t="s">
        <v>251</v>
      </c>
      <c r="D900" s="439">
        <f>SUM(D893:D898)</f>
        <v>644.13</v>
      </c>
      <c r="E900" s="439">
        <v>114</v>
      </c>
      <c r="F900" s="1154"/>
      <c r="G900" s="436">
        <v>2</v>
      </c>
      <c r="H900" s="437" t="s">
        <v>238</v>
      </c>
      <c r="I900" s="438" t="s">
        <v>251</v>
      </c>
      <c r="J900" s="439">
        <v>225</v>
      </c>
      <c r="K900" s="439">
        <v>114</v>
      </c>
      <c r="L900" s="1374"/>
    </row>
    <row r="901" spans="1:12" s="25" customFormat="1" ht="18.75" hidden="1" customHeight="1" x14ac:dyDescent="0.3">
      <c r="A901" s="436">
        <v>3</v>
      </c>
      <c r="B901" s="437" t="s">
        <v>93</v>
      </c>
      <c r="C901" s="438" t="s">
        <v>5</v>
      </c>
      <c r="D901" s="439">
        <f>SUM(D893:D899)</f>
        <v>1083.55</v>
      </c>
      <c r="E901" s="439">
        <v>94.25</v>
      </c>
      <c r="F901" s="1154"/>
      <c r="G901" s="436">
        <v>3</v>
      </c>
      <c r="H901" s="437" t="s">
        <v>93</v>
      </c>
      <c r="I901" s="438" t="s">
        <v>5</v>
      </c>
      <c r="J901" s="439">
        <v>135</v>
      </c>
      <c r="K901" s="439">
        <v>94.25</v>
      </c>
      <c r="L901" s="1374"/>
    </row>
    <row r="902" spans="1:12" s="25" customFormat="1" ht="18.75" hidden="1" customHeight="1" x14ac:dyDescent="0.3">
      <c r="A902" s="436">
        <v>4</v>
      </c>
      <c r="B902" s="437" t="s">
        <v>253</v>
      </c>
      <c r="C902" s="438" t="s">
        <v>218</v>
      </c>
      <c r="D902" s="439">
        <f>SUM(D894:D900)</f>
        <v>1721.6799999999998</v>
      </c>
      <c r="E902" s="439">
        <v>146.4</v>
      </c>
      <c r="F902" s="1154"/>
      <c r="G902" s="436">
        <v>4</v>
      </c>
      <c r="H902" s="437" t="s">
        <v>253</v>
      </c>
      <c r="I902" s="438" t="s">
        <v>218</v>
      </c>
      <c r="J902" s="439">
        <v>125</v>
      </c>
      <c r="K902" s="439">
        <v>146.4</v>
      </c>
      <c r="L902" s="1374"/>
    </row>
    <row r="903" spans="1:12" s="25" customFormat="1" ht="18.75" hidden="1" customHeight="1" x14ac:dyDescent="0.3">
      <c r="A903" s="436">
        <v>5</v>
      </c>
      <c r="B903" s="437" t="s">
        <v>255</v>
      </c>
      <c r="C903" s="438" t="s">
        <v>218</v>
      </c>
      <c r="D903" s="439">
        <f>SUM(D895:D901)</f>
        <v>2801.5199999999995</v>
      </c>
      <c r="E903" s="439">
        <v>105.16</v>
      </c>
      <c r="F903" s="1154"/>
      <c r="G903" s="436">
        <v>5</v>
      </c>
      <c r="H903" s="437" t="s">
        <v>255</v>
      </c>
      <c r="I903" s="438" t="s">
        <v>218</v>
      </c>
      <c r="J903" s="439">
        <v>80</v>
      </c>
      <c r="K903" s="439">
        <v>105.16</v>
      </c>
      <c r="L903" s="1374"/>
    </row>
    <row r="904" spans="1:12" s="25" customFormat="1" ht="18.75" hidden="1" customHeight="1" x14ac:dyDescent="0.3">
      <c r="A904" s="436">
        <v>6</v>
      </c>
      <c r="B904" s="437" t="s">
        <v>252</v>
      </c>
      <c r="C904" s="438" t="s">
        <v>251</v>
      </c>
      <c r="D904" s="439">
        <f t="shared" ref="D904:D909" si="12">SUM(D896:D902)</f>
        <v>4343.1999999999989</v>
      </c>
      <c r="E904" s="439">
        <v>142</v>
      </c>
      <c r="F904" s="1154"/>
      <c r="G904" s="436">
        <v>6</v>
      </c>
      <c r="H904" s="437" t="s">
        <v>252</v>
      </c>
      <c r="I904" s="438" t="s">
        <v>251</v>
      </c>
      <c r="J904" s="439">
        <v>105</v>
      </c>
      <c r="K904" s="439">
        <v>142</v>
      </c>
      <c r="L904" s="1374"/>
    </row>
    <row r="905" spans="1:12" s="25" customFormat="1" ht="18.75" hidden="1" customHeight="1" x14ac:dyDescent="0.3">
      <c r="A905" s="436">
        <v>7</v>
      </c>
      <c r="B905" s="437" t="s">
        <v>254</v>
      </c>
      <c r="C905" s="438" t="s">
        <v>218</v>
      </c>
      <c r="D905" s="439">
        <f t="shared" si="12"/>
        <v>7144.7199999999984</v>
      </c>
      <c r="E905" s="439">
        <v>144</v>
      </c>
      <c r="F905" s="1154"/>
      <c r="G905" s="436">
        <v>7</v>
      </c>
      <c r="H905" s="437" t="s">
        <v>254</v>
      </c>
      <c r="I905" s="438" t="s">
        <v>218</v>
      </c>
      <c r="J905" s="439">
        <v>120</v>
      </c>
      <c r="K905" s="439">
        <v>144</v>
      </c>
      <c r="L905" s="1374"/>
    </row>
    <row r="906" spans="1:12" s="25" customFormat="1" ht="18.75" hidden="1" customHeight="1" x14ac:dyDescent="0.3">
      <c r="A906" s="436">
        <v>8</v>
      </c>
      <c r="B906" s="437" t="s">
        <v>31</v>
      </c>
      <c r="C906" s="438" t="s">
        <v>5</v>
      </c>
      <c r="D906" s="439">
        <f t="shared" si="12"/>
        <v>11238.21</v>
      </c>
      <c r="E906" s="439">
        <v>88</v>
      </c>
      <c r="F906" s="1154"/>
      <c r="G906" s="436">
        <v>8</v>
      </c>
      <c r="H906" s="437" t="s">
        <v>31</v>
      </c>
      <c r="I906" s="438" t="s">
        <v>5</v>
      </c>
      <c r="J906" s="439">
        <v>55</v>
      </c>
      <c r="K906" s="439">
        <v>88</v>
      </c>
      <c r="L906" s="1374"/>
    </row>
    <row r="907" spans="1:12" s="50" customFormat="1" ht="18.75" hidden="1" customHeight="1" x14ac:dyDescent="0.3">
      <c r="A907" s="1526"/>
      <c r="B907" s="453"/>
      <c r="C907" s="1526"/>
      <c r="D907" s="439">
        <f t="shared" si="12"/>
        <v>18178.219999999998</v>
      </c>
      <c r="E907" s="454"/>
      <c r="F907" s="1150"/>
      <c r="G907" s="1526"/>
      <c r="H907" s="453"/>
      <c r="I907" s="1526"/>
      <c r="J907" s="454"/>
      <c r="K907" s="454"/>
      <c r="L907" s="1377"/>
    </row>
    <row r="908" spans="1:12" s="25" customFormat="1" ht="18.75" hidden="1" customHeight="1" x14ac:dyDescent="0.3">
      <c r="A908" s="436"/>
      <c r="B908" s="437"/>
      <c r="C908" s="438" t="s">
        <v>128</v>
      </c>
      <c r="D908" s="439">
        <f t="shared" si="12"/>
        <v>28977.009999999995</v>
      </c>
      <c r="E908" s="439">
        <v>919.81</v>
      </c>
      <c r="F908" s="1154"/>
      <c r="G908" s="436"/>
      <c r="H908" s="437"/>
      <c r="I908" s="438" t="s">
        <v>128</v>
      </c>
      <c r="J908" s="439">
        <v>1045</v>
      </c>
      <c r="K908" s="439">
        <v>919.81</v>
      </c>
      <c r="L908" s="1374"/>
    </row>
    <row r="909" spans="1:12" s="25" customFormat="1" ht="18.75" hidden="1" customHeight="1" x14ac:dyDescent="0.3">
      <c r="A909" s="436"/>
      <c r="B909" s="437"/>
      <c r="C909" s="438"/>
      <c r="D909" s="439">
        <f t="shared" si="12"/>
        <v>46511.099999999991</v>
      </c>
      <c r="E909" s="439"/>
      <c r="F909" s="1154"/>
      <c r="G909" s="436"/>
      <c r="H909" s="437"/>
      <c r="I909" s="438"/>
      <c r="J909" s="439"/>
      <c r="K909" s="439"/>
      <c r="L909" s="1374"/>
    </row>
    <row r="910" spans="1:12" s="25" customFormat="1" x14ac:dyDescent="0.3">
      <c r="A910" s="436"/>
      <c r="B910" s="437"/>
      <c r="C910" s="438"/>
      <c r="D910" s="439"/>
      <c r="E910" s="439"/>
      <c r="F910" s="1535">
        <f>F897-E897</f>
        <v>26.600000000000023</v>
      </c>
      <c r="G910" s="436"/>
      <c r="H910" s="437"/>
      <c r="I910" s="438"/>
      <c r="J910" s="439"/>
      <c r="K910" s="439"/>
      <c r="L910" s="1374"/>
    </row>
    <row r="911" spans="1:12" s="25" customFormat="1" x14ac:dyDescent="0.3">
      <c r="A911" s="436"/>
      <c r="B911" s="437"/>
      <c r="C911" s="438"/>
      <c r="D911" s="439"/>
      <c r="E911" s="439"/>
      <c r="F911" s="1154"/>
      <c r="G911" s="436"/>
      <c r="H911" s="437"/>
      <c r="I911" s="438"/>
      <c r="J911" s="439"/>
      <c r="K911" s="439"/>
      <c r="L911" s="1374"/>
    </row>
    <row r="912" spans="1:12" s="25" customFormat="1" x14ac:dyDescent="0.3">
      <c r="A912" s="434" t="s">
        <v>124</v>
      </c>
      <c r="B912" s="439" t="s">
        <v>259</v>
      </c>
      <c r="C912" s="438" t="s">
        <v>125</v>
      </c>
      <c r="D912" s="439" t="s">
        <v>126</v>
      </c>
      <c r="E912" s="439" t="s">
        <v>127</v>
      </c>
      <c r="F912" s="1154"/>
      <c r="G912" s="434" t="s">
        <v>124</v>
      </c>
      <c r="H912" s="439" t="s">
        <v>247</v>
      </c>
      <c r="I912" s="438" t="s">
        <v>125</v>
      </c>
      <c r="J912" s="439" t="s">
        <v>126</v>
      </c>
      <c r="K912" s="439" t="s">
        <v>127</v>
      </c>
      <c r="L912" s="1374"/>
    </row>
    <row r="913" spans="1:12" s="25" customFormat="1" ht="19.5" customHeight="1" x14ac:dyDescent="0.3">
      <c r="A913" s="436">
        <v>1</v>
      </c>
      <c r="B913" s="437" t="s">
        <v>10</v>
      </c>
      <c r="C913" s="438" t="s">
        <v>508</v>
      </c>
      <c r="D913" s="439">
        <v>80</v>
      </c>
      <c r="E913" s="439">
        <v>157.5</v>
      </c>
      <c r="F913" s="1151">
        <v>122</v>
      </c>
      <c r="G913" s="436">
        <v>1</v>
      </c>
      <c r="H913" s="437" t="s">
        <v>10</v>
      </c>
      <c r="I913" s="438" t="s">
        <v>9</v>
      </c>
      <c r="J913" s="439">
        <v>90</v>
      </c>
      <c r="K913" s="439">
        <v>170.1</v>
      </c>
      <c r="L913" s="788"/>
    </row>
    <row r="914" spans="1:12" s="25" customFormat="1" ht="19.5" customHeight="1" x14ac:dyDescent="0.3">
      <c r="A914" s="436">
        <v>2</v>
      </c>
      <c r="B914" s="437" t="s">
        <v>105</v>
      </c>
      <c r="C914" s="438" t="s">
        <v>104</v>
      </c>
      <c r="D914" s="439">
        <v>54</v>
      </c>
      <c r="E914" s="439">
        <v>166.1</v>
      </c>
      <c r="F914" s="1536"/>
      <c r="G914" s="436">
        <v>2</v>
      </c>
      <c r="H914" s="437" t="s">
        <v>105</v>
      </c>
      <c r="I914" s="438" t="s">
        <v>104</v>
      </c>
      <c r="J914" s="439">
        <v>54</v>
      </c>
      <c r="K914" s="439">
        <v>166.1</v>
      </c>
      <c r="L914" s="1374"/>
    </row>
    <row r="915" spans="1:12" s="50" customFormat="1" x14ac:dyDescent="0.3">
      <c r="A915" s="436">
        <v>3</v>
      </c>
      <c r="B915" s="437" t="s">
        <v>260</v>
      </c>
      <c r="C915" s="438" t="s">
        <v>17</v>
      </c>
      <c r="D915" s="439">
        <v>20</v>
      </c>
      <c r="E915" s="439">
        <v>182.25</v>
      </c>
      <c r="F915" s="1177"/>
      <c r="G915" s="436">
        <v>3</v>
      </c>
      <c r="H915" s="437" t="s">
        <v>260</v>
      </c>
      <c r="I915" s="438" t="s">
        <v>44</v>
      </c>
      <c r="J915" s="439">
        <v>25</v>
      </c>
      <c r="K915" s="439">
        <v>218.7</v>
      </c>
      <c r="L915" s="1377"/>
    </row>
    <row r="916" spans="1:12" s="25" customFormat="1" ht="19.5" customHeight="1" x14ac:dyDescent="0.3">
      <c r="A916" s="436">
        <v>4</v>
      </c>
      <c r="B916" s="437" t="s">
        <v>346</v>
      </c>
      <c r="C916" s="438" t="s">
        <v>14</v>
      </c>
      <c r="D916" s="439">
        <v>36</v>
      </c>
      <c r="E916" s="439">
        <v>6</v>
      </c>
      <c r="F916" s="1545"/>
      <c r="G916" s="436">
        <v>4</v>
      </c>
      <c r="H916" s="437" t="s">
        <v>346</v>
      </c>
      <c r="I916" s="438" t="s">
        <v>14</v>
      </c>
      <c r="J916" s="439">
        <v>36</v>
      </c>
      <c r="K916" s="439">
        <v>6</v>
      </c>
      <c r="L916" s="788"/>
    </row>
    <row r="917" spans="1:12" s="25" customFormat="1" ht="19.5" customHeight="1" x14ac:dyDescent="0.3">
      <c r="A917" s="436">
        <v>5</v>
      </c>
      <c r="B917" s="437" t="s">
        <v>144</v>
      </c>
      <c r="C917" s="438" t="s">
        <v>2</v>
      </c>
      <c r="D917" s="439">
        <v>18</v>
      </c>
      <c r="E917" s="439">
        <v>88</v>
      </c>
      <c r="F917" s="1154"/>
      <c r="G917" s="436">
        <v>5</v>
      </c>
      <c r="H917" s="437" t="s">
        <v>144</v>
      </c>
      <c r="I917" s="438" t="s">
        <v>2</v>
      </c>
      <c r="J917" s="439">
        <v>18</v>
      </c>
      <c r="K917" s="439">
        <v>88</v>
      </c>
      <c r="L917" s="1374"/>
    </row>
    <row r="918" spans="1:12" s="50" customFormat="1" x14ac:dyDescent="0.3">
      <c r="A918" s="436">
        <v>6</v>
      </c>
      <c r="B918" s="437" t="s">
        <v>107</v>
      </c>
      <c r="C918" s="438" t="s">
        <v>193</v>
      </c>
      <c r="D918" s="439">
        <v>3.71</v>
      </c>
      <c r="E918" s="439">
        <v>93.2</v>
      </c>
      <c r="F918" s="1177"/>
      <c r="G918" s="436">
        <v>6</v>
      </c>
      <c r="H918" s="437" t="s">
        <v>107</v>
      </c>
      <c r="I918" s="438" t="s">
        <v>193</v>
      </c>
      <c r="J918" s="439">
        <v>3.71</v>
      </c>
      <c r="K918" s="439">
        <v>93.2</v>
      </c>
      <c r="L918" s="1379"/>
    </row>
    <row r="919" spans="1:12" s="25" customFormat="1" ht="19.5" customHeight="1" x14ac:dyDescent="0.3">
      <c r="A919" s="436">
        <v>7</v>
      </c>
      <c r="B919" s="437" t="s">
        <v>108</v>
      </c>
      <c r="C919" s="438" t="s">
        <v>65</v>
      </c>
      <c r="D919" s="439">
        <v>1.2</v>
      </c>
      <c r="E919" s="439">
        <v>21.5</v>
      </c>
      <c r="F919" s="1154"/>
      <c r="G919" s="436">
        <v>7</v>
      </c>
      <c r="H919" s="437" t="s">
        <v>108</v>
      </c>
      <c r="I919" s="438" t="s">
        <v>65</v>
      </c>
      <c r="J919" s="439">
        <v>1.2</v>
      </c>
      <c r="K919" s="439">
        <v>21.5</v>
      </c>
      <c r="L919" s="1374"/>
    </row>
    <row r="920" spans="1:12" s="25" customFormat="1" x14ac:dyDescent="0.3">
      <c r="A920" s="1526"/>
      <c r="B920" s="437"/>
      <c r="C920" s="438"/>
      <c r="D920" s="439"/>
      <c r="E920" s="439"/>
      <c r="F920" s="1154"/>
      <c r="G920" s="1526"/>
      <c r="H920" s="437"/>
      <c r="I920" s="438"/>
      <c r="J920" s="439"/>
      <c r="K920" s="439"/>
      <c r="L920" s="1374"/>
    </row>
    <row r="921" spans="1:12" s="50" customFormat="1" x14ac:dyDescent="0.3">
      <c r="A921" s="436"/>
      <c r="B921" s="437"/>
      <c r="C921" s="438"/>
      <c r="D921" s="439"/>
      <c r="E921" s="439"/>
      <c r="F921" s="1150"/>
      <c r="G921" s="436"/>
      <c r="H921" s="437"/>
      <c r="I921" s="438"/>
      <c r="J921" s="439"/>
      <c r="K921" s="439"/>
      <c r="L921" s="1377"/>
    </row>
    <row r="922" spans="1:12" s="25" customFormat="1" x14ac:dyDescent="0.3">
      <c r="A922" s="1526"/>
      <c r="B922" s="437"/>
      <c r="C922" s="438" t="s">
        <v>128</v>
      </c>
      <c r="D922" s="439">
        <f>SUM(D913:D921)</f>
        <v>212.91</v>
      </c>
      <c r="E922" s="439">
        <f>SUM(E913:E921)</f>
        <v>714.55000000000007</v>
      </c>
      <c r="F922" s="1534">
        <v>822.5</v>
      </c>
      <c r="G922" s="1526"/>
      <c r="H922" s="437"/>
      <c r="I922" s="438" t="s">
        <v>128</v>
      </c>
      <c r="J922" s="439">
        <f>SUM(J913:J921)</f>
        <v>227.91</v>
      </c>
      <c r="K922" s="439">
        <f>SUM(K913:K921)</f>
        <v>763.6</v>
      </c>
      <c r="L922" s="1374"/>
    </row>
    <row r="923" spans="1:12" s="25" customFormat="1" x14ac:dyDescent="0.3">
      <c r="A923" s="436"/>
      <c r="B923" s="437"/>
      <c r="C923" s="438"/>
      <c r="D923" s="439"/>
      <c r="E923" s="439"/>
      <c r="F923" s="1535">
        <f>F922-E922</f>
        <v>107.94999999999993</v>
      </c>
      <c r="G923" s="436"/>
      <c r="H923" s="437"/>
      <c r="I923" s="438"/>
      <c r="J923" s="439"/>
      <c r="K923" s="439"/>
      <c r="L923" s="1374"/>
    </row>
    <row r="924" spans="1:12" s="25" customFormat="1" x14ac:dyDescent="0.3">
      <c r="A924" s="436"/>
      <c r="B924" s="437"/>
      <c r="C924" s="438"/>
      <c r="D924" s="439"/>
      <c r="E924" s="439"/>
      <c r="F924" s="1154"/>
      <c r="G924" s="436"/>
      <c r="H924" s="437"/>
      <c r="I924" s="438"/>
      <c r="J924" s="439"/>
      <c r="K924" s="439"/>
      <c r="L924" s="1374"/>
    </row>
    <row r="925" spans="1:12" s="25" customFormat="1" x14ac:dyDescent="0.3">
      <c r="A925" s="1526"/>
      <c r="B925" s="437"/>
      <c r="C925" s="438" t="s">
        <v>136</v>
      </c>
      <c r="D925" s="439">
        <f>+D922+D897</f>
        <v>462.62</v>
      </c>
      <c r="E925" s="439">
        <f>+E922+E897</f>
        <v>1275.45</v>
      </c>
      <c r="F925" s="1153"/>
      <c r="G925" s="439"/>
      <c r="H925" s="439"/>
      <c r="I925" s="439" t="s">
        <v>136</v>
      </c>
      <c r="J925" s="439">
        <f>+J922+J897</f>
        <v>477.62</v>
      </c>
      <c r="K925" s="439">
        <f>+K922+K897</f>
        <v>1324.5</v>
      </c>
      <c r="L925" s="1374"/>
    </row>
    <row r="926" spans="1:12" s="25" customFormat="1" x14ac:dyDescent="0.3">
      <c r="A926" s="1537"/>
      <c r="B926" s="440"/>
      <c r="C926" s="488"/>
      <c r="D926" s="489"/>
      <c r="E926" s="489"/>
      <c r="F926" s="1153"/>
      <c r="G926" s="1538"/>
      <c r="H926" s="489"/>
      <c r="I926" s="489"/>
      <c r="J926" s="489"/>
      <c r="K926" s="489"/>
      <c r="L926" s="1374"/>
    </row>
    <row r="927" spans="1:12" s="25" customFormat="1" x14ac:dyDescent="0.3">
      <c r="A927" s="1537"/>
      <c r="B927" s="440"/>
      <c r="C927" s="488"/>
      <c r="D927" s="489"/>
      <c r="E927" s="489"/>
      <c r="F927" s="1153"/>
      <c r="G927" s="1538"/>
      <c r="H927" s="489"/>
      <c r="I927" s="489"/>
      <c r="J927" s="489"/>
      <c r="K927" s="489"/>
      <c r="L927" s="1374"/>
    </row>
    <row r="928" spans="1:12" s="25" customFormat="1" x14ac:dyDescent="0.3">
      <c r="A928" s="1537"/>
      <c r="B928" s="487"/>
      <c r="C928" s="487"/>
      <c r="D928" s="487"/>
      <c r="E928" s="1152"/>
      <c r="F928" s="1152"/>
      <c r="G928" s="1539"/>
      <c r="H928" s="1152"/>
      <c r="I928" s="489"/>
      <c r="J928" s="489"/>
      <c r="K928" s="489"/>
      <c r="L928" s="1374"/>
    </row>
    <row r="929" spans="1:12" s="25" customFormat="1" x14ac:dyDescent="0.3">
      <c r="A929" s="1537"/>
      <c r="B929" s="440"/>
      <c r="C929" s="488"/>
      <c r="D929" s="489"/>
      <c r="E929" s="489"/>
      <c r="F929" s="1153"/>
      <c r="G929" s="1539"/>
      <c r="H929" s="489"/>
      <c r="I929" s="489"/>
      <c r="J929" s="489"/>
      <c r="K929" s="489"/>
      <c r="L929" s="1374"/>
    </row>
    <row r="930" spans="1:12" s="25" customFormat="1" ht="18.75" customHeight="1" x14ac:dyDescent="0.3">
      <c r="A930" s="1533"/>
      <c r="B930" s="441" t="s">
        <v>130</v>
      </c>
      <c r="C930" s="428"/>
      <c r="D930" s="442" t="s">
        <v>131</v>
      </c>
      <c r="E930" s="430"/>
      <c r="F930" s="1151"/>
      <c r="G930" s="1533"/>
      <c r="H930" s="441" t="s">
        <v>130</v>
      </c>
      <c r="I930" s="428"/>
      <c r="J930" s="442" t="s">
        <v>131</v>
      </c>
      <c r="K930" s="430"/>
      <c r="L930" s="1374"/>
    </row>
    <row r="931" spans="1:12" s="25" customFormat="1" ht="51.75" customHeight="1" x14ac:dyDescent="0.3">
      <c r="A931" s="1533"/>
      <c r="B931" s="443" t="s">
        <v>132</v>
      </c>
      <c r="C931" s="428"/>
      <c r="D931" s="443" t="s">
        <v>140</v>
      </c>
      <c r="E931" s="444"/>
      <c r="F931" s="1151"/>
      <c r="G931" s="1533"/>
      <c r="H931" s="443" t="s">
        <v>139</v>
      </c>
      <c r="I931" s="428"/>
      <c r="J931" s="443" t="s">
        <v>140</v>
      </c>
      <c r="K931" s="444"/>
      <c r="L931" s="1374"/>
    </row>
    <row r="932" spans="1:12" s="25" customFormat="1" ht="23.25" customHeight="1" x14ac:dyDescent="0.3">
      <c r="A932" s="1533"/>
      <c r="B932" s="443"/>
      <c r="C932" s="428"/>
      <c r="D932" s="443"/>
      <c r="E932" s="444"/>
      <c r="F932" s="1151"/>
      <c r="G932" s="1533"/>
      <c r="H932" s="443"/>
      <c r="I932" s="428"/>
      <c r="J932" s="443"/>
      <c r="K932" s="444"/>
      <c r="L932" s="1374"/>
    </row>
    <row r="933" spans="1:12" s="25" customFormat="1" ht="23.25" customHeight="1" x14ac:dyDescent="0.3">
      <c r="A933" s="1552"/>
      <c r="B933" s="1553"/>
      <c r="C933" s="1554"/>
      <c r="D933" s="1553"/>
      <c r="E933" s="1555"/>
      <c r="F933" s="1556"/>
      <c r="G933" s="1557"/>
      <c r="H933" s="1554"/>
      <c r="I933" s="1553"/>
      <c r="J933" s="1555"/>
      <c r="K933" s="1553"/>
      <c r="L933" s="1374"/>
    </row>
    <row r="934" spans="1:12" s="25" customFormat="1" ht="18.75" customHeight="1" x14ac:dyDescent="0.3">
      <c r="A934" s="1530"/>
      <c r="B934" s="1531"/>
      <c r="C934" s="1531"/>
      <c r="D934" s="1531"/>
      <c r="E934" s="1531"/>
      <c r="F934" s="1532"/>
      <c r="G934" s="1530"/>
      <c r="H934" s="1531"/>
      <c r="I934" s="1531"/>
      <c r="J934" s="1531"/>
      <c r="K934" s="1531"/>
      <c r="L934" s="1374"/>
    </row>
    <row r="935" spans="1:12" s="21" customFormat="1" x14ac:dyDescent="0.3">
      <c r="A935" s="1533"/>
      <c r="B935" s="430"/>
      <c r="C935" s="430"/>
      <c r="D935" s="430"/>
      <c r="E935" s="430"/>
      <c r="F935" s="1154"/>
      <c r="G935" s="1533"/>
      <c r="H935" s="430"/>
      <c r="I935" s="430"/>
      <c r="J935" s="430"/>
      <c r="K935" s="430"/>
      <c r="L935" s="1373"/>
    </row>
    <row r="936" spans="1:12" s="25" customFormat="1" ht="18.75" customHeight="1" x14ac:dyDescent="0.3">
      <c r="A936" s="1533"/>
      <c r="B936" s="429" t="s">
        <v>115</v>
      </c>
      <c r="C936" s="430"/>
      <c r="D936" s="430"/>
      <c r="E936" s="430"/>
      <c r="F936" s="1154"/>
      <c r="G936" s="1533"/>
      <c r="H936" s="429" t="s">
        <v>115</v>
      </c>
      <c r="I936" s="430"/>
      <c r="J936" s="430"/>
      <c r="K936" s="430"/>
      <c r="L936" s="1374"/>
    </row>
    <row r="937" spans="1:12" s="25" customFormat="1" ht="18.75" customHeight="1" x14ac:dyDescent="0.3">
      <c r="A937" s="1533"/>
      <c r="B937" s="429" t="s">
        <v>137</v>
      </c>
      <c r="C937" s="430"/>
      <c r="D937" s="430"/>
      <c r="E937" s="430"/>
      <c r="F937" s="1151"/>
      <c r="G937" s="1533"/>
      <c r="H937" s="429" t="s">
        <v>138</v>
      </c>
      <c r="I937" s="430"/>
      <c r="J937" s="430"/>
      <c r="K937" s="430"/>
      <c r="L937" s="1374"/>
    </row>
    <row r="938" spans="1:12" s="25" customFormat="1" ht="18.75" customHeight="1" x14ac:dyDescent="0.3">
      <c r="A938" s="1533"/>
      <c r="B938" s="430"/>
      <c r="C938" s="430"/>
      <c r="D938" s="430"/>
      <c r="E938" s="430"/>
      <c r="F938" s="1151"/>
      <c r="G938" s="1533"/>
      <c r="H938" s="430"/>
      <c r="I938" s="430"/>
      <c r="J938" s="430"/>
      <c r="K938" s="430"/>
      <c r="L938" s="1374"/>
    </row>
    <row r="939" spans="1:12" s="25" customFormat="1" ht="18.75" customHeight="1" x14ac:dyDescent="0.3">
      <c r="A939" s="1533"/>
      <c r="B939" s="430"/>
      <c r="C939" s="430"/>
      <c r="D939" s="428"/>
      <c r="E939" s="1176" t="s">
        <v>116</v>
      </c>
      <c r="F939" s="1151"/>
      <c r="G939" s="1533"/>
      <c r="H939" s="430"/>
      <c r="I939" s="430"/>
      <c r="J939" s="428"/>
      <c r="K939" s="1176" t="s">
        <v>116</v>
      </c>
      <c r="L939" s="1374"/>
    </row>
    <row r="940" spans="1:12" s="25" customFormat="1" ht="18.75" customHeight="1" x14ac:dyDescent="0.3">
      <c r="A940" s="1533"/>
      <c r="B940" s="430"/>
      <c r="C940" s="430"/>
      <c r="D940" s="428"/>
      <c r="E940" s="1176" t="s">
        <v>134</v>
      </c>
      <c r="F940" s="1151"/>
      <c r="G940" s="1533"/>
      <c r="H940" s="430"/>
      <c r="I940" s="430"/>
      <c r="J940" s="428"/>
      <c r="K940" s="1176" t="s">
        <v>134</v>
      </c>
      <c r="L940" s="1374"/>
    </row>
    <row r="941" spans="1:12" s="25" customFormat="1" ht="18.75" customHeight="1" x14ac:dyDescent="0.3">
      <c r="A941" s="1533"/>
      <c r="B941" s="430"/>
      <c r="C941" s="430"/>
      <c r="D941" s="428"/>
      <c r="E941" s="1176" t="s">
        <v>117</v>
      </c>
      <c r="F941" s="1151"/>
      <c r="G941" s="1533"/>
      <c r="H941" s="430"/>
      <c r="I941" s="430"/>
      <c r="J941" s="428"/>
      <c r="K941" s="1176" t="s">
        <v>117</v>
      </c>
      <c r="L941" s="1374"/>
    </row>
    <row r="942" spans="1:12" s="25" customFormat="1" ht="18.75" customHeight="1" x14ac:dyDescent="0.3">
      <c r="A942" s="1533"/>
      <c r="B942" s="430"/>
      <c r="C942" s="430"/>
      <c r="D942" s="428"/>
      <c r="E942" s="1176" t="s">
        <v>497</v>
      </c>
      <c r="F942" s="1151"/>
      <c r="G942" s="1533"/>
      <c r="H942" s="430"/>
      <c r="I942" s="430"/>
      <c r="J942" s="428"/>
      <c r="K942" s="1176" t="s">
        <v>497</v>
      </c>
      <c r="L942" s="1374"/>
    </row>
    <row r="943" spans="1:12" s="25" customFormat="1" ht="18.75" customHeight="1" x14ac:dyDescent="0.3">
      <c r="A943" s="1533"/>
      <c r="B943" s="430"/>
      <c r="C943" s="430"/>
      <c r="D943" s="430"/>
      <c r="E943" s="430"/>
      <c r="F943" s="1154"/>
      <c r="G943" s="1533"/>
      <c r="H943" s="430"/>
      <c r="I943" s="430"/>
      <c r="J943" s="430"/>
      <c r="K943" s="430"/>
      <c r="L943" s="1374"/>
    </row>
    <row r="944" spans="1:12" s="25" customFormat="1" ht="18.75" customHeight="1" x14ac:dyDescent="0.3">
      <c r="A944" s="1533"/>
      <c r="B944" s="430"/>
      <c r="C944" s="430"/>
      <c r="D944" s="430"/>
      <c r="E944" s="430"/>
      <c r="F944" s="1154"/>
      <c r="G944" s="1533"/>
      <c r="H944" s="430"/>
      <c r="I944" s="430"/>
      <c r="J944" s="430"/>
      <c r="K944" s="430"/>
      <c r="L944" s="1374"/>
    </row>
    <row r="945" spans="1:12" s="25" customFormat="1" ht="18.75" customHeight="1" x14ac:dyDescent="0.3">
      <c r="A945" s="1533"/>
      <c r="B945" s="430"/>
      <c r="C945" s="430"/>
      <c r="D945" s="430"/>
      <c r="E945" s="430"/>
      <c r="F945" s="1154"/>
      <c r="G945" s="1533"/>
      <c r="H945" s="430"/>
      <c r="I945" s="430"/>
      <c r="J945" s="430"/>
      <c r="K945" s="430"/>
      <c r="L945" s="1374"/>
    </row>
    <row r="946" spans="1:12" s="25" customFormat="1" ht="18.75" customHeight="1" x14ac:dyDescent="0.3">
      <c r="A946" s="1533"/>
      <c r="B946" s="1628" t="s">
        <v>119</v>
      </c>
      <c r="C946" s="1628"/>
      <c r="D946" s="1628"/>
      <c r="E946" s="432"/>
      <c r="F946" s="1151"/>
      <c r="G946" s="1533"/>
      <c r="H946" s="1628" t="s">
        <v>119</v>
      </c>
      <c r="I946" s="1628"/>
      <c r="J946" s="1628"/>
      <c r="K946" s="432"/>
      <c r="L946" s="1374"/>
    </row>
    <row r="947" spans="1:12" s="25" customFormat="1" ht="18.75" customHeight="1" x14ac:dyDescent="0.3">
      <c r="A947" s="1533"/>
      <c r="B947" s="1629">
        <v>45713</v>
      </c>
      <c r="C947" s="1629"/>
      <c r="D947" s="1629"/>
      <c r="E947" s="433"/>
      <c r="F947" s="1151"/>
      <c r="G947" s="1533"/>
      <c r="H947" s="1629">
        <f>B947</f>
        <v>45713</v>
      </c>
      <c r="I947" s="1629"/>
      <c r="J947" s="1629"/>
      <c r="K947" s="433"/>
      <c r="L947" s="1374"/>
    </row>
    <row r="948" spans="1:12" s="25" customFormat="1" ht="18.75" customHeight="1" x14ac:dyDescent="0.3">
      <c r="A948" s="1533"/>
      <c r="B948" s="430"/>
      <c r="C948" s="430"/>
      <c r="D948" s="430"/>
      <c r="E948" s="433"/>
      <c r="F948" s="1151"/>
      <c r="G948" s="1533"/>
      <c r="H948" s="430"/>
      <c r="I948" s="430"/>
      <c r="J948" s="430"/>
      <c r="K948" s="433"/>
      <c r="L948" s="1374"/>
    </row>
    <row r="949" spans="1:12" s="25" customFormat="1" ht="18.75" customHeight="1" x14ac:dyDescent="0.3">
      <c r="A949" s="1533"/>
      <c r="B949" s="1525"/>
      <c r="C949" s="430"/>
      <c r="D949" s="430"/>
      <c r="E949" s="433"/>
      <c r="F949" s="1151"/>
      <c r="G949" s="1533"/>
      <c r="H949" s="1525"/>
      <c r="I949" s="430"/>
      <c r="J949" s="430"/>
      <c r="K949" s="433"/>
      <c r="L949" s="1374"/>
    </row>
    <row r="950" spans="1:12" s="25" customFormat="1" ht="18.75" customHeight="1" x14ac:dyDescent="0.3">
      <c r="A950" s="434" t="s">
        <v>120</v>
      </c>
      <c r="B950" s="435" t="s">
        <v>121</v>
      </c>
      <c r="C950" s="1630" t="s">
        <v>122</v>
      </c>
      <c r="D950" s="1630"/>
      <c r="E950" s="1630"/>
      <c r="F950" s="1151"/>
      <c r="G950" s="434" t="s">
        <v>120</v>
      </c>
      <c r="H950" s="435" t="s">
        <v>121</v>
      </c>
      <c r="I950" s="1630" t="s">
        <v>123</v>
      </c>
      <c r="J950" s="1630"/>
      <c r="K950" s="1630"/>
      <c r="L950" s="1374"/>
    </row>
    <row r="951" spans="1:12" s="25" customFormat="1" ht="18.75" customHeight="1" x14ac:dyDescent="0.3">
      <c r="A951" s="434" t="s">
        <v>124</v>
      </c>
      <c r="B951" s="434" t="s">
        <v>265</v>
      </c>
      <c r="C951" s="435" t="s">
        <v>125</v>
      </c>
      <c r="D951" s="1526" t="s">
        <v>126</v>
      </c>
      <c r="E951" s="1526" t="s">
        <v>127</v>
      </c>
      <c r="F951" s="1151"/>
      <c r="G951" s="434" t="s">
        <v>124</v>
      </c>
      <c r="H951" s="434" t="s">
        <v>265</v>
      </c>
      <c r="I951" s="435" t="s">
        <v>125</v>
      </c>
      <c r="J951" s="1526" t="s">
        <v>126</v>
      </c>
      <c r="K951" s="1526" t="s">
        <v>127</v>
      </c>
      <c r="L951" s="1374"/>
    </row>
    <row r="952" spans="1:12" s="25" customFormat="1" ht="19.5" customHeight="1" x14ac:dyDescent="0.3">
      <c r="A952" s="436">
        <v>1</v>
      </c>
      <c r="B952" s="437" t="s">
        <v>105</v>
      </c>
      <c r="C952" s="438" t="s">
        <v>104</v>
      </c>
      <c r="D952" s="439">
        <v>54</v>
      </c>
      <c r="E952" s="439">
        <v>166.1</v>
      </c>
      <c r="F952" s="1536"/>
      <c r="G952" s="436">
        <v>1</v>
      </c>
      <c r="H952" s="437" t="s">
        <v>105</v>
      </c>
      <c r="I952" s="438" t="s">
        <v>104</v>
      </c>
      <c r="J952" s="439">
        <v>54</v>
      </c>
      <c r="K952" s="439">
        <v>166.1</v>
      </c>
      <c r="L952" s="1374"/>
    </row>
    <row r="953" spans="1:12" s="50" customFormat="1" x14ac:dyDescent="0.3">
      <c r="A953" s="436">
        <v>2</v>
      </c>
      <c r="B953" s="437" t="s">
        <v>260</v>
      </c>
      <c r="C953" s="438" t="s">
        <v>17</v>
      </c>
      <c r="D953" s="439">
        <v>20</v>
      </c>
      <c r="E953" s="439">
        <v>182.25</v>
      </c>
      <c r="F953" s="1177"/>
      <c r="G953" s="436">
        <v>2</v>
      </c>
      <c r="H953" s="437" t="s">
        <v>260</v>
      </c>
      <c r="I953" s="438" t="s">
        <v>44</v>
      </c>
      <c r="J953" s="439">
        <v>25</v>
      </c>
      <c r="K953" s="439">
        <v>218.7</v>
      </c>
      <c r="L953" s="1377"/>
    </row>
    <row r="954" spans="1:12" s="25" customFormat="1" x14ac:dyDescent="0.3">
      <c r="A954" s="436">
        <v>3</v>
      </c>
      <c r="B954" s="437" t="s">
        <v>114</v>
      </c>
      <c r="C954" s="438" t="s">
        <v>2</v>
      </c>
      <c r="D954" s="439">
        <v>6</v>
      </c>
      <c r="E954" s="439">
        <v>28</v>
      </c>
      <c r="F954" s="1177">
        <v>161</v>
      </c>
      <c r="G954" s="436">
        <v>3</v>
      </c>
      <c r="H954" s="437" t="s">
        <v>114</v>
      </c>
      <c r="I954" s="438" t="s">
        <v>2</v>
      </c>
      <c r="J954" s="439">
        <v>6</v>
      </c>
      <c r="K954" s="439">
        <v>28</v>
      </c>
      <c r="L954" s="1374"/>
    </row>
    <row r="955" spans="1:12" s="25" customFormat="1" x14ac:dyDescent="0.3">
      <c r="A955" s="436">
        <v>4</v>
      </c>
      <c r="B955" s="437" t="s">
        <v>107</v>
      </c>
      <c r="C955" s="438" t="s">
        <v>14</v>
      </c>
      <c r="D955" s="439">
        <v>3.71</v>
      </c>
      <c r="E955" s="439">
        <v>93.2</v>
      </c>
      <c r="F955" s="1151"/>
      <c r="G955" s="436">
        <v>4</v>
      </c>
      <c r="H955" s="437" t="s">
        <v>107</v>
      </c>
      <c r="I955" s="438" t="s">
        <v>14</v>
      </c>
      <c r="J955" s="439">
        <v>3.71</v>
      </c>
      <c r="K955" s="439">
        <v>93.2</v>
      </c>
      <c r="L955" s="1374"/>
    </row>
    <row r="956" spans="1:12" s="25" customFormat="1" x14ac:dyDescent="0.3">
      <c r="A956" s="436">
        <v>5</v>
      </c>
      <c r="B956" s="437" t="s">
        <v>93</v>
      </c>
      <c r="C956" s="438" t="s">
        <v>2</v>
      </c>
      <c r="D956" s="439">
        <v>80</v>
      </c>
      <c r="E956" s="439">
        <v>92</v>
      </c>
      <c r="F956" s="1177"/>
      <c r="G956" s="436">
        <v>5</v>
      </c>
      <c r="H956" s="437" t="s">
        <v>93</v>
      </c>
      <c r="I956" s="438" t="s">
        <v>2</v>
      </c>
      <c r="J956" s="439">
        <v>80</v>
      </c>
      <c r="K956" s="439">
        <v>92</v>
      </c>
      <c r="L956" s="788"/>
    </row>
    <row r="957" spans="1:12" s="25" customFormat="1" x14ac:dyDescent="0.3">
      <c r="A957" s="436">
        <v>5</v>
      </c>
      <c r="B957" s="437" t="s">
        <v>484</v>
      </c>
      <c r="C957" s="438" t="s">
        <v>5</v>
      </c>
      <c r="D957" s="439">
        <v>35</v>
      </c>
      <c r="E957" s="439">
        <v>141</v>
      </c>
      <c r="F957" s="1151"/>
      <c r="G957" s="436">
        <v>5</v>
      </c>
      <c r="H957" s="437" t="s">
        <v>484</v>
      </c>
      <c r="I957" s="438" t="s">
        <v>5</v>
      </c>
      <c r="J957" s="439">
        <v>35</v>
      </c>
      <c r="K957" s="439">
        <v>141</v>
      </c>
      <c r="L957" s="1354"/>
    </row>
    <row r="958" spans="1:12" s="25" customFormat="1" ht="19.5" customHeight="1" x14ac:dyDescent="0.3">
      <c r="A958" s="1526"/>
      <c r="B958" s="437"/>
      <c r="C958" s="438"/>
      <c r="D958" s="439"/>
      <c r="E958" s="439"/>
      <c r="F958" s="1177"/>
      <c r="G958" s="1526"/>
      <c r="H958" s="437"/>
      <c r="I958" s="438"/>
      <c r="J958" s="439"/>
      <c r="K958" s="439"/>
      <c r="L958" s="1374"/>
    </row>
    <row r="959" spans="1:12" s="25" customFormat="1" x14ac:dyDescent="0.3">
      <c r="A959" s="436"/>
      <c r="B959" s="437"/>
      <c r="C959" s="438"/>
      <c r="D959" s="439"/>
      <c r="E959" s="439"/>
      <c r="F959" s="1154"/>
      <c r="G959" s="436"/>
      <c r="H959" s="437"/>
      <c r="I959" s="438"/>
      <c r="J959" s="439"/>
      <c r="K959" s="439"/>
      <c r="L959" s="1374"/>
    </row>
    <row r="960" spans="1:12" s="25" customFormat="1" x14ac:dyDescent="0.3">
      <c r="A960" s="436"/>
      <c r="B960" s="437"/>
      <c r="C960" s="438" t="s">
        <v>128</v>
      </c>
      <c r="D960" s="439">
        <f>SUM(D952:D958)</f>
        <v>198.70999999999998</v>
      </c>
      <c r="E960" s="439">
        <f>SUM(E952:E958)</f>
        <v>702.55</v>
      </c>
      <c r="F960" s="1534">
        <v>587.5</v>
      </c>
      <c r="G960" s="436"/>
      <c r="H960" s="437"/>
      <c r="I960" s="438" t="s">
        <v>128</v>
      </c>
      <c r="J960" s="439">
        <f>SUM(J952:J958)</f>
        <v>203.70999999999998</v>
      </c>
      <c r="K960" s="439">
        <f>SUM(K952:K958)</f>
        <v>739</v>
      </c>
      <c r="L960" s="1374"/>
    </row>
    <row r="961" spans="1:19" s="25" customFormat="1" ht="18.75" hidden="1" customHeight="1" x14ac:dyDescent="0.3">
      <c r="A961" s="436"/>
      <c r="B961" s="437"/>
      <c r="C961" s="438"/>
      <c r="D961" s="439">
        <f>SUM(D953:D959)</f>
        <v>144.71</v>
      </c>
      <c r="E961" s="439"/>
      <c r="F961" s="1154"/>
      <c r="G961" s="436"/>
      <c r="H961" s="437"/>
      <c r="I961" s="438"/>
      <c r="J961" s="439"/>
      <c r="K961" s="439"/>
      <c r="L961" s="1374"/>
    </row>
    <row r="962" spans="1:19" s="25" customFormat="1" ht="18.75" hidden="1" customHeight="1" x14ac:dyDescent="0.3">
      <c r="A962" s="436">
        <v>1</v>
      </c>
      <c r="B962" s="437" t="s">
        <v>1</v>
      </c>
      <c r="C962" s="438" t="s">
        <v>5</v>
      </c>
      <c r="D962" s="439">
        <f>SUM(D955:D960)</f>
        <v>317.41999999999996</v>
      </c>
      <c r="E962" s="439">
        <v>86</v>
      </c>
      <c r="F962" s="1154"/>
      <c r="G962" s="436">
        <v>1</v>
      </c>
      <c r="H962" s="437" t="s">
        <v>1</v>
      </c>
      <c r="I962" s="438" t="s">
        <v>5</v>
      </c>
      <c r="J962" s="439">
        <v>200</v>
      </c>
      <c r="K962" s="439">
        <v>86</v>
      </c>
      <c r="L962" s="1374"/>
    </row>
    <row r="963" spans="1:19" s="25" customFormat="1" ht="18.75" hidden="1" customHeight="1" x14ac:dyDescent="0.3">
      <c r="A963" s="436">
        <v>2</v>
      </c>
      <c r="B963" s="437" t="s">
        <v>238</v>
      </c>
      <c r="C963" s="438" t="s">
        <v>251</v>
      </c>
      <c r="D963" s="439">
        <f t="shared" ref="D963:D972" si="13">SUM(D955:D961)</f>
        <v>462.13</v>
      </c>
      <c r="E963" s="439">
        <v>114</v>
      </c>
      <c r="F963" s="1154"/>
      <c r="G963" s="436">
        <v>2</v>
      </c>
      <c r="H963" s="437" t="s">
        <v>238</v>
      </c>
      <c r="I963" s="438" t="s">
        <v>251</v>
      </c>
      <c r="J963" s="439">
        <v>225</v>
      </c>
      <c r="K963" s="439">
        <v>114</v>
      </c>
      <c r="L963" s="1374"/>
    </row>
    <row r="964" spans="1:19" s="25" customFormat="1" ht="18.75" hidden="1" customHeight="1" x14ac:dyDescent="0.3">
      <c r="A964" s="436">
        <v>3</v>
      </c>
      <c r="B964" s="437" t="s">
        <v>93</v>
      </c>
      <c r="C964" s="438" t="s">
        <v>5</v>
      </c>
      <c r="D964" s="439">
        <f t="shared" si="13"/>
        <v>775.83999999999992</v>
      </c>
      <c r="E964" s="439">
        <v>94.25</v>
      </c>
      <c r="F964" s="1154"/>
      <c r="G964" s="436">
        <v>3</v>
      </c>
      <c r="H964" s="437" t="s">
        <v>93</v>
      </c>
      <c r="I964" s="438" t="s">
        <v>5</v>
      </c>
      <c r="J964" s="439">
        <v>135</v>
      </c>
      <c r="K964" s="439">
        <v>94.25</v>
      </c>
      <c r="L964" s="1374"/>
    </row>
    <row r="965" spans="1:19" s="25" customFormat="1" ht="18.75" hidden="1" customHeight="1" x14ac:dyDescent="0.3">
      <c r="A965" s="436">
        <v>4</v>
      </c>
      <c r="B965" s="437" t="s">
        <v>253</v>
      </c>
      <c r="C965" s="438" t="s">
        <v>218</v>
      </c>
      <c r="D965" s="439">
        <f t="shared" si="13"/>
        <v>1157.9699999999998</v>
      </c>
      <c r="E965" s="439">
        <v>146.4</v>
      </c>
      <c r="F965" s="1154"/>
      <c r="G965" s="436">
        <v>4</v>
      </c>
      <c r="H965" s="437" t="s">
        <v>253</v>
      </c>
      <c r="I965" s="438" t="s">
        <v>218</v>
      </c>
      <c r="J965" s="439">
        <v>125</v>
      </c>
      <c r="K965" s="439">
        <v>146.4</v>
      </c>
      <c r="L965" s="1374"/>
    </row>
    <row r="966" spans="1:19" s="25" customFormat="1" ht="18.75" hidden="1" customHeight="1" x14ac:dyDescent="0.3">
      <c r="A966" s="436">
        <v>5</v>
      </c>
      <c r="B966" s="437" t="s">
        <v>255</v>
      </c>
      <c r="C966" s="438" t="s">
        <v>218</v>
      </c>
      <c r="D966" s="439">
        <f t="shared" si="13"/>
        <v>1898.8099999999997</v>
      </c>
      <c r="E966" s="439">
        <v>105.16</v>
      </c>
      <c r="F966" s="1154"/>
      <c r="G966" s="436">
        <v>5</v>
      </c>
      <c r="H966" s="437" t="s">
        <v>255</v>
      </c>
      <c r="I966" s="438" t="s">
        <v>218</v>
      </c>
      <c r="J966" s="439">
        <v>80</v>
      </c>
      <c r="K966" s="439">
        <v>105.16</v>
      </c>
      <c r="L966" s="1374"/>
    </row>
    <row r="967" spans="1:19" s="25" customFormat="1" ht="18.75" hidden="1" customHeight="1" x14ac:dyDescent="0.3">
      <c r="A967" s="436">
        <v>6</v>
      </c>
      <c r="B967" s="437" t="s">
        <v>252</v>
      </c>
      <c r="C967" s="438" t="s">
        <v>251</v>
      </c>
      <c r="D967" s="439">
        <f t="shared" si="13"/>
        <v>3056.7799999999997</v>
      </c>
      <c r="E967" s="439">
        <v>142</v>
      </c>
      <c r="F967" s="1154"/>
      <c r="G967" s="436">
        <v>6</v>
      </c>
      <c r="H967" s="437" t="s">
        <v>252</v>
      </c>
      <c r="I967" s="438" t="s">
        <v>251</v>
      </c>
      <c r="J967" s="439">
        <v>105</v>
      </c>
      <c r="K967" s="439">
        <v>142</v>
      </c>
      <c r="L967" s="1374"/>
    </row>
    <row r="968" spans="1:19" s="25" customFormat="1" ht="18.75" hidden="1" customHeight="1" x14ac:dyDescent="0.3">
      <c r="A968" s="436">
        <v>7</v>
      </c>
      <c r="B968" s="437" t="s">
        <v>254</v>
      </c>
      <c r="C968" s="438" t="s">
        <v>218</v>
      </c>
      <c r="D968" s="439">
        <f t="shared" si="13"/>
        <v>4955.5899999999992</v>
      </c>
      <c r="E968" s="439">
        <v>144</v>
      </c>
      <c r="F968" s="1154"/>
      <c r="G968" s="436">
        <v>7</v>
      </c>
      <c r="H968" s="437" t="s">
        <v>254</v>
      </c>
      <c r="I968" s="438" t="s">
        <v>218</v>
      </c>
      <c r="J968" s="439">
        <v>120</v>
      </c>
      <c r="K968" s="439">
        <v>144</v>
      </c>
      <c r="L968" s="1374"/>
    </row>
    <row r="969" spans="1:19" s="25" customFormat="1" ht="18.75" hidden="1" customHeight="1" x14ac:dyDescent="0.3">
      <c r="A969" s="436">
        <v>8</v>
      </c>
      <c r="B969" s="437" t="s">
        <v>31</v>
      </c>
      <c r="C969" s="438" t="s">
        <v>5</v>
      </c>
      <c r="D969" s="439">
        <f t="shared" si="13"/>
        <v>7813.6599999999989</v>
      </c>
      <c r="E969" s="439">
        <v>88</v>
      </c>
      <c r="F969" s="1154"/>
      <c r="G969" s="436">
        <v>8</v>
      </c>
      <c r="H969" s="437" t="s">
        <v>31</v>
      </c>
      <c r="I969" s="438" t="s">
        <v>5</v>
      </c>
      <c r="J969" s="439">
        <v>55</v>
      </c>
      <c r="K969" s="439">
        <v>88</v>
      </c>
      <c r="L969" s="1374"/>
    </row>
    <row r="970" spans="1:19" s="50" customFormat="1" ht="18.75" hidden="1" customHeight="1" x14ac:dyDescent="0.3">
      <c r="A970" s="1526"/>
      <c r="B970" s="453"/>
      <c r="C970" s="1526"/>
      <c r="D970" s="439">
        <f t="shared" si="13"/>
        <v>12624.539999999997</v>
      </c>
      <c r="E970" s="454"/>
      <c r="F970" s="1150"/>
      <c r="G970" s="1526"/>
      <c r="H970" s="453"/>
      <c r="I970" s="1526"/>
      <c r="J970" s="454"/>
      <c r="K970" s="454"/>
      <c r="L970" s="1374"/>
      <c r="M970" s="25"/>
      <c r="N970" s="25"/>
      <c r="O970" s="25"/>
      <c r="P970" s="25"/>
      <c r="Q970" s="25"/>
    </row>
    <row r="971" spans="1:19" s="25" customFormat="1" ht="18.75" hidden="1" customHeight="1" x14ac:dyDescent="0.3">
      <c r="A971" s="436"/>
      <c r="B971" s="437"/>
      <c r="C971" s="438" t="s">
        <v>128</v>
      </c>
      <c r="D971" s="439">
        <f t="shared" si="13"/>
        <v>20120.78</v>
      </c>
      <c r="E971" s="439">
        <v>919.81</v>
      </c>
      <c r="F971" s="1154"/>
      <c r="G971" s="436"/>
      <c r="H971" s="437"/>
      <c r="I971" s="438" t="s">
        <v>128</v>
      </c>
      <c r="J971" s="439">
        <v>1045</v>
      </c>
      <c r="K971" s="439">
        <v>919.81</v>
      </c>
      <c r="L971" s="1374"/>
    </row>
    <row r="972" spans="1:19" s="25" customFormat="1" ht="18.75" hidden="1" customHeight="1" x14ac:dyDescent="0.3">
      <c r="A972" s="436"/>
      <c r="B972" s="437"/>
      <c r="C972" s="438"/>
      <c r="D972" s="439">
        <f t="shared" si="13"/>
        <v>32283.189999999995</v>
      </c>
      <c r="E972" s="439"/>
      <c r="F972" s="1154"/>
      <c r="G972" s="436"/>
      <c r="H972" s="437"/>
      <c r="I972" s="438"/>
      <c r="J972" s="439"/>
      <c r="K972" s="439"/>
      <c r="L972" s="1374"/>
    </row>
    <row r="973" spans="1:19" s="25" customFormat="1" x14ac:dyDescent="0.3">
      <c r="A973" s="436"/>
      <c r="B973" s="437"/>
      <c r="C973" s="438"/>
      <c r="D973" s="439"/>
      <c r="E973" s="439"/>
      <c r="F973" s="1535">
        <f>F960-E960</f>
        <v>-115.04999999999995</v>
      </c>
      <c r="G973" s="436"/>
      <c r="H973" s="437"/>
      <c r="I973" s="438"/>
      <c r="J973" s="439"/>
      <c r="K973" s="439"/>
      <c r="L973" s="1374"/>
    </row>
    <row r="974" spans="1:19" s="25" customFormat="1" x14ac:dyDescent="0.3">
      <c r="A974" s="436"/>
      <c r="B974" s="437"/>
      <c r="C974" s="438"/>
      <c r="D974" s="439"/>
      <c r="E974" s="439"/>
      <c r="F974" s="1154"/>
      <c r="G974" s="436"/>
      <c r="H974" s="437"/>
      <c r="I974" s="438"/>
      <c r="J974" s="439"/>
      <c r="K974" s="439"/>
      <c r="L974" s="1374"/>
    </row>
    <row r="975" spans="1:19" s="25" customFormat="1" x14ac:dyDescent="0.3">
      <c r="A975" s="434" t="s">
        <v>124</v>
      </c>
      <c r="B975" s="439" t="s">
        <v>259</v>
      </c>
      <c r="C975" s="438" t="s">
        <v>125</v>
      </c>
      <c r="D975" s="439" t="s">
        <v>126</v>
      </c>
      <c r="E975" s="439" t="s">
        <v>127</v>
      </c>
      <c r="F975" s="1154"/>
      <c r="G975" s="434" t="s">
        <v>124</v>
      </c>
      <c r="H975" s="439" t="s">
        <v>247</v>
      </c>
      <c r="I975" s="438" t="s">
        <v>125</v>
      </c>
      <c r="J975" s="439" t="s">
        <v>126</v>
      </c>
      <c r="K975" s="439" t="s">
        <v>127</v>
      </c>
      <c r="L975" s="1374"/>
    </row>
    <row r="976" spans="1:19" s="8" customFormat="1" x14ac:dyDescent="0.3">
      <c r="A976" s="436">
        <v>1</v>
      </c>
      <c r="B976" s="437" t="s">
        <v>99</v>
      </c>
      <c r="C976" s="438" t="s">
        <v>508</v>
      </c>
      <c r="D976" s="439">
        <v>70</v>
      </c>
      <c r="E976" s="439">
        <v>218.5</v>
      </c>
      <c r="F976" s="1177"/>
      <c r="G976" s="436">
        <v>1</v>
      </c>
      <c r="H976" s="437" t="s">
        <v>99</v>
      </c>
      <c r="I976" s="438" t="s">
        <v>9</v>
      </c>
      <c r="J976" s="439">
        <v>80</v>
      </c>
      <c r="K976" s="439">
        <v>235.98</v>
      </c>
      <c r="M976" s="25"/>
      <c r="N976" s="25"/>
      <c r="O976" s="25"/>
      <c r="P976" s="25"/>
      <c r="Q976" s="25"/>
      <c r="R976" s="25"/>
      <c r="S976" s="25"/>
    </row>
    <row r="977" spans="1:19" s="25" customFormat="1" x14ac:dyDescent="0.3">
      <c r="A977" s="436">
        <v>2</v>
      </c>
      <c r="B977" s="437" t="s">
        <v>27</v>
      </c>
      <c r="C977" s="438" t="s">
        <v>28</v>
      </c>
      <c r="D977" s="439">
        <v>65</v>
      </c>
      <c r="E977" s="439">
        <v>178</v>
      </c>
      <c r="F977" s="1151"/>
      <c r="G977" s="436">
        <v>2</v>
      </c>
      <c r="H977" s="437" t="s">
        <v>27</v>
      </c>
      <c r="I977" s="438" t="s">
        <v>7</v>
      </c>
      <c r="J977" s="439">
        <v>85</v>
      </c>
      <c r="K977" s="439">
        <v>223</v>
      </c>
      <c r="L977" s="1374">
        <v>45384</v>
      </c>
    </row>
    <row r="978" spans="1:19" s="50" customFormat="1" x14ac:dyDescent="0.3">
      <c r="A978" s="436">
        <v>3</v>
      </c>
      <c r="B978" s="437" t="s">
        <v>278</v>
      </c>
      <c r="C978" s="438" t="s">
        <v>17</v>
      </c>
      <c r="D978" s="439">
        <v>20</v>
      </c>
      <c r="E978" s="439">
        <v>184.5</v>
      </c>
      <c r="F978" s="1177">
        <v>63.9</v>
      </c>
      <c r="G978" s="436">
        <v>3</v>
      </c>
      <c r="H978" s="437" t="s">
        <v>278</v>
      </c>
      <c r="I978" s="438" t="s">
        <v>44</v>
      </c>
      <c r="J978" s="439">
        <v>25</v>
      </c>
      <c r="K978" s="439">
        <v>221.4</v>
      </c>
      <c r="L978" s="1374"/>
      <c r="M978" s="25"/>
      <c r="N978" s="25"/>
      <c r="O978" s="25"/>
      <c r="P978" s="25"/>
      <c r="Q978" s="25"/>
      <c r="R978" s="25"/>
      <c r="S978" s="25"/>
    </row>
    <row r="979" spans="1:19" s="50" customFormat="1" x14ac:dyDescent="0.3">
      <c r="A979" s="436">
        <v>4</v>
      </c>
      <c r="B979" s="437" t="s">
        <v>346</v>
      </c>
      <c r="C979" s="438" t="s">
        <v>12</v>
      </c>
      <c r="D979" s="439">
        <v>45.9</v>
      </c>
      <c r="E979" s="439">
        <v>7.5</v>
      </c>
      <c r="F979" s="1177">
        <v>110</v>
      </c>
      <c r="G979" s="436">
        <v>4</v>
      </c>
      <c r="H979" s="437" t="s">
        <v>346</v>
      </c>
      <c r="I979" s="438" t="s">
        <v>12</v>
      </c>
      <c r="J979" s="439">
        <v>45.9</v>
      </c>
      <c r="K979" s="439">
        <v>7.5</v>
      </c>
      <c r="L979" s="1379"/>
    </row>
    <row r="980" spans="1:19" s="25" customFormat="1" ht="19.5" customHeight="1" x14ac:dyDescent="0.3">
      <c r="A980" s="436">
        <v>5</v>
      </c>
      <c r="B980" s="437" t="s">
        <v>113</v>
      </c>
      <c r="C980" s="438" t="s">
        <v>2</v>
      </c>
      <c r="D980" s="439">
        <v>15</v>
      </c>
      <c r="E980" s="439">
        <v>94.2</v>
      </c>
      <c r="F980" s="1154"/>
      <c r="G980" s="436">
        <v>5</v>
      </c>
      <c r="H980" s="437" t="s">
        <v>113</v>
      </c>
      <c r="I980" s="438" t="s">
        <v>2</v>
      </c>
      <c r="J980" s="439">
        <v>15</v>
      </c>
      <c r="K980" s="439">
        <v>94.2</v>
      </c>
      <c r="L980" s="1374"/>
    </row>
    <row r="981" spans="1:19" s="50" customFormat="1" x14ac:dyDescent="0.3">
      <c r="A981" s="436">
        <v>6</v>
      </c>
      <c r="B981" s="437" t="s">
        <v>107</v>
      </c>
      <c r="C981" s="438" t="s">
        <v>14</v>
      </c>
      <c r="D981" s="439">
        <v>3.4</v>
      </c>
      <c r="E981" s="439">
        <v>93.2</v>
      </c>
      <c r="F981" s="1177"/>
      <c r="G981" s="436">
        <v>6</v>
      </c>
      <c r="H981" s="437" t="s">
        <v>107</v>
      </c>
      <c r="I981" s="438" t="s">
        <v>14</v>
      </c>
      <c r="J981" s="439">
        <v>3.4</v>
      </c>
      <c r="K981" s="439">
        <v>93.2</v>
      </c>
      <c r="L981" s="1379"/>
    </row>
    <row r="982" spans="1:19" s="25" customFormat="1" ht="19.5" customHeight="1" x14ac:dyDescent="0.3">
      <c r="A982" s="436">
        <v>7</v>
      </c>
      <c r="B982" s="437" t="s">
        <v>108</v>
      </c>
      <c r="C982" s="438" t="s">
        <v>65</v>
      </c>
      <c r="D982" s="439">
        <v>1.2</v>
      </c>
      <c r="E982" s="439">
        <v>21.5</v>
      </c>
      <c r="F982" s="1154"/>
      <c r="G982" s="436">
        <v>7</v>
      </c>
      <c r="H982" s="437" t="s">
        <v>108</v>
      </c>
      <c r="I982" s="438" t="s">
        <v>65</v>
      </c>
      <c r="J982" s="439">
        <v>1.2</v>
      </c>
      <c r="K982" s="439">
        <v>21.5</v>
      </c>
      <c r="L982" s="1374"/>
    </row>
    <row r="983" spans="1:19" s="25" customFormat="1" x14ac:dyDescent="0.3">
      <c r="A983" s="1526"/>
      <c r="B983" s="437"/>
      <c r="C983" s="438"/>
      <c r="D983" s="439"/>
      <c r="E983" s="439"/>
      <c r="F983" s="1154"/>
      <c r="G983" s="1526"/>
      <c r="H983" s="437"/>
      <c r="I983" s="438"/>
      <c r="J983" s="439"/>
      <c r="K983" s="439"/>
      <c r="L983" s="1374"/>
    </row>
    <row r="984" spans="1:19" s="50" customFormat="1" x14ac:dyDescent="0.3">
      <c r="A984" s="436"/>
      <c r="B984" s="437"/>
      <c r="C984" s="438"/>
      <c r="D984" s="439"/>
      <c r="E984" s="439"/>
      <c r="F984" s="1150"/>
      <c r="G984" s="436"/>
      <c r="H984" s="437"/>
      <c r="I984" s="438"/>
      <c r="J984" s="439"/>
      <c r="K984" s="439"/>
      <c r="L984" s="1377"/>
    </row>
    <row r="985" spans="1:19" s="25" customFormat="1" x14ac:dyDescent="0.3">
      <c r="A985" s="1526"/>
      <c r="B985" s="437"/>
      <c r="C985" s="438" t="s">
        <v>128</v>
      </c>
      <c r="D985" s="439">
        <f>SUM(D976:D984)</f>
        <v>220.5</v>
      </c>
      <c r="E985" s="439">
        <f>SUM(E976:E984)</f>
        <v>797.40000000000009</v>
      </c>
      <c r="F985" s="1534">
        <v>822.5</v>
      </c>
      <c r="G985" s="1526"/>
      <c r="H985" s="437"/>
      <c r="I985" s="438" t="s">
        <v>128</v>
      </c>
      <c r="J985" s="439">
        <f>SUM(J976:J984)</f>
        <v>255.5</v>
      </c>
      <c r="K985" s="439">
        <f>SUM(K976:K984)</f>
        <v>896.78000000000009</v>
      </c>
      <c r="L985" s="1374"/>
    </row>
    <row r="986" spans="1:19" s="25" customFormat="1" x14ac:dyDescent="0.3">
      <c r="A986" s="436"/>
      <c r="B986" s="437"/>
      <c r="C986" s="438"/>
      <c r="D986" s="439"/>
      <c r="E986" s="439"/>
      <c r="F986" s="1535">
        <f>F985-E985</f>
        <v>25.099999999999909</v>
      </c>
      <c r="G986" s="436"/>
      <c r="H986" s="437"/>
      <c r="I986" s="438"/>
      <c r="J986" s="439"/>
      <c r="K986" s="439"/>
      <c r="L986" s="1374"/>
    </row>
    <row r="987" spans="1:19" s="25" customFormat="1" x14ac:dyDescent="0.3">
      <c r="A987" s="436"/>
      <c r="B987" s="437"/>
      <c r="C987" s="438"/>
      <c r="D987" s="439"/>
      <c r="E987" s="439"/>
      <c r="F987" s="1154"/>
      <c r="G987" s="436"/>
      <c r="H987" s="437"/>
      <c r="I987" s="438"/>
      <c r="J987" s="439"/>
      <c r="K987" s="439"/>
      <c r="L987" s="1374"/>
    </row>
    <row r="988" spans="1:19" s="25" customFormat="1" x14ac:dyDescent="0.3">
      <c r="A988" s="1526"/>
      <c r="B988" s="437"/>
      <c r="C988" s="438" t="s">
        <v>136</v>
      </c>
      <c r="D988" s="439">
        <f>+D985+D960</f>
        <v>419.21</v>
      </c>
      <c r="E988" s="439">
        <f>+E985+E960</f>
        <v>1499.95</v>
      </c>
      <c r="F988" s="1153"/>
      <c r="G988" s="439"/>
      <c r="H988" s="439"/>
      <c r="I988" s="439" t="s">
        <v>136</v>
      </c>
      <c r="J988" s="439">
        <f>+J985+J960</f>
        <v>459.21</v>
      </c>
      <c r="K988" s="439">
        <f>+K985+K960</f>
        <v>1635.7800000000002</v>
      </c>
      <c r="L988" s="1374"/>
    </row>
    <row r="989" spans="1:19" s="25" customFormat="1" x14ac:dyDescent="0.3">
      <c r="A989" s="1537"/>
      <c r="B989" s="440"/>
      <c r="C989" s="488"/>
      <c r="D989" s="489"/>
      <c r="E989" s="489"/>
      <c r="F989" s="1153"/>
      <c r="G989" s="1538"/>
      <c r="H989" s="489"/>
      <c r="I989" s="489"/>
      <c r="J989" s="489"/>
      <c r="K989" s="489"/>
      <c r="L989" s="1374"/>
    </row>
    <row r="990" spans="1:19" s="25" customFormat="1" x14ac:dyDescent="0.3">
      <c r="A990" s="1537"/>
      <c r="B990" s="487"/>
      <c r="C990" s="487"/>
      <c r="D990" s="487"/>
      <c r="E990" s="1152"/>
      <c r="F990" s="1152"/>
      <c r="G990" s="1539"/>
      <c r="H990" s="1152"/>
      <c r="I990" s="489"/>
      <c r="J990" s="489"/>
      <c r="K990" s="489"/>
      <c r="L990" s="1374"/>
    </row>
    <row r="991" spans="1:19" s="25" customFormat="1" x14ac:dyDescent="0.3">
      <c r="A991" s="1537"/>
      <c r="B991" s="440"/>
      <c r="C991" s="488"/>
      <c r="D991" s="489"/>
      <c r="E991" s="489"/>
      <c r="F991" s="1153"/>
      <c r="G991" s="1539"/>
      <c r="H991" s="489"/>
      <c r="I991" s="489"/>
      <c r="J991" s="489"/>
      <c r="K991" s="489"/>
      <c r="L991" s="1374"/>
    </row>
    <row r="992" spans="1:19" s="25" customFormat="1" ht="18.75" customHeight="1" x14ac:dyDescent="0.3">
      <c r="A992" s="1533"/>
      <c r="B992" s="441" t="s">
        <v>130</v>
      </c>
      <c r="C992" s="428"/>
      <c r="D992" s="442" t="s">
        <v>131</v>
      </c>
      <c r="E992" s="430"/>
      <c r="F992" s="1151"/>
      <c r="G992" s="1533"/>
      <c r="H992" s="441" t="s">
        <v>130</v>
      </c>
      <c r="I992" s="428"/>
      <c r="J992" s="442" t="s">
        <v>131</v>
      </c>
      <c r="K992" s="430"/>
      <c r="L992" s="1374"/>
    </row>
    <row r="993" spans="1:12" s="25" customFormat="1" ht="51.75" customHeight="1" x14ac:dyDescent="0.3">
      <c r="A993" s="1533"/>
      <c r="B993" s="443" t="s">
        <v>132</v>
      </c>
      <c r="C993" s="428"/>
      <c r="D993" s="443" t="s">
        <v>140</v>
      </c>
      <c r="E993" s="444"/>
      <c r="F993" s="1151"/>
      <c r="G993" s="1533"/>
      <c r="H993" s="443" t="s">
        <v>139</v>
      </c>
      <c r="I993" s="428"/>
      <c r="J993" s="443" t="s">
        <v>140</v>
      </c>
      <c r="K993" s="444"/>
      <c r="L993" s="1374"/>
    </row>
    <row r="994" spans="1:12" s="25" customFormat="1" ht="20.25" customHeight="1" x14ac:dyDescent="0.3">
      <c r="A994" s="1533"/>
      <c r="B994" s="443"/>
      <c r="C994" s="428"/>
      <c r="D994" s="443"/>
      <c r="E994" s="444"/>
      <c r="F994" s="1151"/>
      <c r="G994" s="1533"/>
      <c r="H994" s="443"/>
      <c r="I994" s="428"/>
      <c r="J994" s="443"/>
      <c r="K994" s="444"/>
      <c r="L994" s="1374"/>
    </row>
    <row r="995" spans="1:12" s="25" customFormat="1" ht="20.25" customHeight="1" x14ac:dyDescent="0.3">
      <c r="A995" s="1540"/>
      <c r="B995" s="1541"/>
      <c r="C995" s="1542"/>
      <c r="D995" s="1541"/>
      <c r="E995" s="1543"/>
      <c r="F995" s="1544"/>
      <c r="G995" s="1540"/>
      <c r="H995" s="1541"/>
      <c r="I995" s="1542"/>
      <c r="J995" s="1541"/>
      <c r="K995" s="1543"/>
      <c r="L995" s="1374"/>
    </row>
    <row r="996" spans="1:12" s="25" customFormat="1" ht="18.75" customHeight="1" x14ac:dyDescent="0.3">
      <c r="A996" s="1530"/>
      <c r="B996" s="1531"/>
      <c r="C996" s="1531"/>
      <c r="D996" s="1531"/>
      <c r="E996" s="1531"/>
      <c r="F996" s="1532"/>
      <c r="G996" s="1530"/>
      <c r="H996" s="1531"/>
      <c r="I996" s="1531"/>
      <c r="J996" s="1531"/>
      <c r="K996" s="1531"/>
      <c r="L996" s="1374"/>
    </row>
    <row r="997" spans="1:12" s="21" customFormat="1" x14ac:dyDescent="0.3">
      <c r="A997" s="1533"/>
      <c r="B997" s="430"/>
      <c r="C997" s="430"/>
      <c r="D997" s="430"/>
      <c r="E997" s="430"/>
      <c r="F997" s="1154"/>
      <c r="G997" s="1533"/>
      <c r="H997" s="430"/>
      <c r="I997" s="430"/>
      <c r="J997" s="430"/>
      <c r="K997" s="430"/>
      <c r="L997" s="1373"/>
    </row>
    <row r="998" spans="1:12" s="25" customFormat="1" ht="18.75" customHeight="1" x14ac:dyDescent="0.3">
      <c r="A998" s="1533"/>
      <c r="B998" s="429" t="s">
        <v>115</v>
      </c>
      <c r="C998" s="430"/>
      <c r="D998" s="430"/>
      <c r="E998" s="430"/>
      <c r="F998" s="1154"/>
      <c r="G998" s="1533"/>
      <c r="H998" s="429" t="s">
        <v>115</v>
      </c>
      <c r="I998" s="430"/>
      <c r="J998" s="430"/>
      <c r="K998" s="430"/>
      <c r="L998" s="1374"/>
    </row>
    <row r="999" spans="1:12" s="25" customFormat="1" ht="18.75" customHeight="1" x14ac:dyDescent="0.3">
      <c r="A999" s="1533"/>
      <c r="B999" s="429" t="s">
        <v>137</v>
      </c>
      <c r="C999" s="430"/>
      <c r="D999" s="430"/>
      <c r="E999" s="430"/>
      <c r="F999" s="1151"/>
      <c r="G999" s="1533"/>
      <c r="H999" s="429" t="s">
        <v>138</v>
      </c>
      <c r="I999" s="430"/>
      <c r="J999" s="430"/>
      <c r="K999" s="430"/>
      <c r="L999" s="1374"/>
    </row>
    <row r="1000" spans="1:12" s="25" customFormat="1" ht="18.75" customHeight="1" x14ac:dyDescent="0.3">
      <c r="A1000" s="1533"/>
      <c r="B1000" s="430"/>
      <c r="C1000" s="430"/>
      <c r="D1000" s="430"/>
      <c r="E1000" s="430"/>
      <c r="F1000" s="1151"/>
      <c r="G1000" s="1533"/>
      <c r="H1000" s="430"/>
      <c r="I1000" s="430"/>
      <c r="J1000" s="430"/>
      <c r="K1000" s="430"/>
      <c r="L1000" s="1374"/>
    </row>
    <row r="1001" spans="1:12" s="25" customFormat="1" ht="18.75" customHeight="1" x14ac:dyDescent="0.3">
      <c r="A1001" s="1533"/>
      <c r="B1001" s="430"/>
      <c r="C1001" s="430"/>
      <c r="D1001" s="428"/>
      <c r="E1001" s="1176" t="s">
        <v>116</v>
      </c>
      <c r="F1001" s="1151"/>
      <c r="G1001" s="1533"/>
      <c r="H1001" s="430"/>
      <c r="I1001" s="430"/>
      <c r="J1001" s="428"/>
      <c r="K1001" s="1176" t="s">
        <v>116</v>
      </c>
      <c r="L1001" s="1374"/>
    </row>
    <row r="1002" spans="1:12" s="25" customFormat="1" ht="18.75" customHeight="1" x14ac:dyDescent="0.3">
      <c r="A1002" s="1533"/>
      <c r="B1002" s="430"/>
      <c r="C1002" s="430"/>
      <c r="D1002" s="428"/>
      <c r="E1002" s="1176" t="s">
        <v>134</v>
      </c>
      <c r="F1002" s="1151"/>
      <c r="G1002" s="1533"/>
      <c r="H1002" s="430"/>
      <c r="I1002" s="430"/>
      <c r="J1002" s="428"/>
      <c r="K1002" s="1176" t="s">
        <v>134</v>
      </c>
      <c r="L1002" s="1374"/>
    </row>
    <row r="1003" spans="1:12" s="25" customFormat="1" ht="18.75" customHeight="1" x14ac:dyDescent="0.3">
      <c r="A1003" s="1533"/>
      <c r="B1003" s="430"/>
      <c r="C1003" s="430"/>
      <c r="D1003" s="428"/>
      <c r="E1003" s="1176" t="s">
        <v>117</v>
      </c>
      <c r="F1003" s="1151"/>
      <c r="G1003" s="1533"/>
      <c r="H1003" s="430"/>
      <c r="I1003" s="430"/>
      <c r="J1003" s="428"/>
      <c r="K1003" s="1176" t="s">
        <v>117</v>
      </c>
      <c r="L1003" s="1374"/>
    </row>
    <row r="1004" spans="1:12" s="25" customFormat="1" ht="18.75" customHeight="1" x14ac:dyDescent="0.3">
      <c r="A1004" s="1533"/>
      <c r="B1004" s="430"/>
      <c r="C1004" s="430"/>
      <c r="D1004" s="428"/>
      <c r="E1004" s="1176" t="s">
        <v>497</v>
      </c>
      <c r="F1004" s="1151"/>
      <c r="G1004" s="1533"/>
      <c r="H1004" s="430"/>
      <c r="I1004" s="430"/>
      <c r="J1004" s="428"/>
      <c r="K1004" s="1176" t="s">
        <v>497</v>
      </c>
      <c r="L1004" s="1374"/>
    </row>
    <row r="1005" spans="1:12" s="25" customFormat="1" ht="18.75" customHeight="1" x14ac:dyDescent="0.3">
      <c r="A1005" s="1533"/>
      <c r="B1005" s="430"/>
      <c r="C1005" s="430"/>
      <c r="D1005" s="430"/>
      <c r="E1005" s="430"/>
      <c r="F1005" s="1154"/>
      <c r="G1005" s="1533"/>
      <c r="H1005" s="430"/>
      <c r="I1005" s="430"/>
      <c r="J1005" s="430"/>
      <c r="K1005" s="430"/>
      <c r="L1005" s="1374"/>
    </row>
    <row r="1006" spans="1:12" s="25" customFormat="1" ht="18.75" customHeight="1" x14ac:dyDescent="0.3">
      <c r="A1006" s="1533"/>
      <c r="B1006" s="430"/>
      <c r="C1006" s="430"/>
      <c r="D1006" s="430"/>
      <c r="E1006" s="430"/>
      <c r="F1006" s="1154"/>
      <c r="G1006" s="1533"/>
      <c r="H1006" s="430"/>
      <c r="I1006" s="430"/>
      <c r="J1006" s="430"/>
      <c r="K1006" s="430"/>
      <c r="L1006" s="1374"/>
    </row>
    <row r="1007" spans="1:12" s="25" customFormat="1" ht="18.75" customHeight="1" x14ac:dyDescent="0.3">
      <c r="A1007" s="1533"/>
      <c r="B1007" s="430"/>
      <c r="C1007" s="430"/>
      <c r="D1007" s="430"/>
      <c r="E1007" s="430"/>
      <c r="F1007" s="1154"/>
      <c r="G1007" s="1533"/>
      <c r="H1007" s="430"/>
      <c r="I1007" s="430"/>
      <c r="J1007" s="430"/>
      <c r="K1007" s="430"/>
      <c r="L1007" s="1374"/>
    </row>
    <row r="1008" spans="1:12" s="25" customFormat="1" ht="18.75" customHeight="1" x14ac:dyDescent="0.3">
      <c r="A1008" s="1533"/>
      <c r="B1008" s="1628" t="s">
        <v>119</v>
      </c>
      <c r="C1008" s="1628"/>
      <c r="D1008" s="1628"/>
      <c r="E1008" s="432"/>
      <c r="F1008" s="1151"/>
      <c r="G1008" s="1533"/>
      <c r="H1008" s="1628" t="s">
        <v>119</v>
      </c>
      <c r="I1008" s="1628"/>
      <c r="J1008" s="1628"/>
      <c r="K1008" s="432"/>
      <c r="L1008" s="1374"/>
    </row>
    <row r="1009" spans="1:12" s="25" customFormat="1" ht="18.75" customHeight="1" x14ac:dyDescent="0.3">
      <c r="A1009" s="1533"/>
      <c r="B1009" s="1632">
        <v>45714</v>
      </c>
      <c r="C1009" s="1632"/>
      <c r="D1009" s="1632"/>
      <c r="E1009" s="433"/>
      <c r="F1009" s="1151"/>
      <c r="G1009" s="1533"/>
      <c r="H1009" s="1629">
        <f>B1009</f>
        <v>45714</v>
      </c>
      <c r="I1009" s="1629"/>
      <c r="J1009" s="1629"/>
      <c r="K1009" s="433"/>
      <c r="L1009" s="1374"/>
    </row>
    <row r="1010" spans="1:12" s="25" customFormat="1" ht="18.75" customHeight="1" x14ac:dyDescent="0.3">
      <c r="A1010" s="1533"/>
      <c r="B1010" s="430"/>
      <c r="C1010" s="430"/>
      <c r="D1010" s="430"/>
      <c r="E1010" s="433"/>
      <c r="F1010" s="1151"/>
      <c r="G1010" s="1533"/>
      <c r="H1010" s="430"/>
      <c r="I1010" s="430"/>
      <c r="J1010" s="430"/>
      <c r="K1010" s="433"/>
      <c r="L1010" s="1374"/>
    </row>
    <row r="1011" spans="1:12" s="25" customFormat="1" ht="18.75" customHeight="1" x14ac:dyDescent="0.3">
      <c r="A1011" s="1533"/>
      <c r="B1011" s="1525"/>
      <c r="C1011" s="430"/>
      <c r="D1011" s="430"/>
      <c r="E1011" s="433"/>
      <c r="F1011" s="1151"/>
      <c r="G1011" s="1533"/>
      <c r="H1011" s="1525"/>
      <c r="I1011" s="430"/>
      <c r="J1011" s="430"/>
      <c r="K1011" s="433"/>
      <c r="L1011" s="1374"/>
    </row>
    <row r="1012" spans="1:12" s="25" customFormat="1" ht="18.75" customHeight="1" x14ac:dyDescent="0.3">
      <c r="A1012" s="434" t="s">
        <v>120</v>
      </c>
      <c r="B1012" s="435" t="s">
        <v>121</v>
      </c>
      <c r="C1012" s="1630" t="s">
        <v>122</v>
      </c>
      <c r="D1012" s="1630"/>
      <c r="E1012" s="1630"/>
      <c r="F1012" s="1151"/>
      <c r="G1012" s="434" t="s">
        <v>120</v>
      </c>
      <c r="H1012" s="435" t="s">
        <v>121</v>
      </c>
      <c r="I1012" s="1630" t="s">
        <v>123</v>
      </c>
      <c r="J1012" s="1630"/>
      <c r="K1012" s="1630"/>
      <c r="L1012" s="1374"/>
    </row>
    <row r="1013" spans="1:12" s="25" customFormat="1" ht="18.75" customHeight="1" x14ac:dyDescent="0.3">
      <c r="A1013" s="434" t="s">
        <v>124</v>
      </c>
      <c r="B1013" s="434" t="s">
        <v>265</v>
      </c>
      <c r="C1013" s="435" t="s">
        <v>125</v>
      </c>
      <c r="D1013" s="1526" t="s">
        <v>126</v>
      </c>
      <c r="E1013" s="1526" t="s">
        <v>127</v>
      </c>
      <c r="F1013" s="1151"/>
      <c r="G1013" s="434" t="s">
        <v>124</v>
      </c>
      <c r="H1013" s="434" t="s">
        <v>265</v>
      </c>
      <c r="I1013" s="435" t="s">
        <v>125</v>
      </c>
      <c r="J1013" s="1526" t="s">
        <v>126</v>
      </c>
      <c r="K1013" s="1526" t="s">
        <v>127</v>
      </c>
      <c r="L1013" s="1374"/>
    </row>
    <row r="1014" spans="1:12" s="50" customFormat="1" ht="18.75" customHeight="1" x14ac:dyDescent="0.3">
      <c r="A1014" s="1526">
        <v>1</v>
      </c>
      <c r="B1014" s="437" t="s">
        <v>27</v>
      </c>
      <c r="C1014" s="438" t="s">
        <v>28</v>
      </c>
      <c r="D1014" s="439">
        <v>65</v>
      </c>
      <c r="E1014" s="439">
        <v>178</v>
      </c>
      <c r="F1014" s="1151"/>
      <c r="G1014" s="1526">
        <v>1</v>
      </c>
      <c r="H1014" s="437" t="s">
        <v>27</v>
      </c>
      <c r="I1014" s="438" t="s">
        <v>7</v>
      </c>
      <c r="J1014" s="439">
        <v>85</v>
      </c>
      <c r="K1014" s="439">
        <v>223</v>
      </c>
      <c r="L1014" s="1379">
        <v>45384</v>
      </c>
    </row>
    <row r="1015" spans="1:12" s="25" customFormat="1" ht="19.5" customHeight="1" x14ac:dyDescent="0.3">
      <c r="A1015" s="436">
        <v>2</v>
      </c>
      <c r="B1015" s="437" t="s">
        <v>61</v>
      </c>
      <c r="C1015" s="438" t="s">
        <v>17</v>
      </c>
      <c r="D1015" s="439">
        <v>30</v>
      </c>
      <c r="E1015" s="439">
        <v>228.14999999999998</v>
      </c>
      <c r="F1015" s="1177"/>
      <c r="G1015" s="436">
        <v>2</v>
      </c>
      <c r="H1015" s="437" t="s">
        <v>61</v>
      </c>
      <c r="I1015" s="438" t="s">
        <v>44</v>
      </c>
      <c r="J1015" s="439">
        <v>35</v>
      </c>
      <c r="K1015" s="439">
        <v>273.77999999999997</v>
      </c>
      <c r="L1015" s="788"/>
    </row>
    <row r="1016" spans="1:12" s="25" customFormat="1" x14ac:dyDescent="0.3">
      <c r="A1016" s="436">
        <v>3</v>
      </c>
      <c r="B1016" s="437" t="s">
        <v>271</v>
      </c>
      <c r="C1016" s="438" t="s">
        <v>2</v>
      </c>
      <c r="D1016" s="439">
        <v>7</v>
      </c>
      <c r="E1016" s="439">
        <v>36.6</v>
      </c>
      <c r="F1016" s="1151"/>
      <c r="G1016" s="436">
        <v>3</v>
      </c>
      <c r="H1016" s="437" t="s">
        <v>271</v>
      </c>
      <c r="I1016" s="438" t="s">
        <v>2</v>
      </c>
      <c r="J1016" s="439">
        <v>7</v>
      </c>
      <c r="K1016" s="439">
        <v>36.6</v>
      </c>
      <c r="L1016" s="788"/>
    </row>
    <row r="1017" spans="1:12" s="25" customFormat="1" x14ac:dyDescent="0.3">
      <c r="A1017" s="436">
        <v>4</v>
      </c>
      <c r="B1017" s="437" t="s">
        <v>107</v>
      </c>
      <c r="C1017" s="438" t="s">
        <v>14</v>
      </c>
      <c r="D1017" s="439">
        <v>3.4</v>
      </c>
      <c r="E1017" s="439">
        <v>93.2</v>
      </c>
      <c r="F1017" s="1151"/>
      <c r="G1017" s="436">
        <v>4</v>
      </c>
      <c r="H1017" s="437" t="s">
        <v>107</v>
      </c>
      <c r="I1017" s="438" t="s">
        <v>14</v>
      </c>
      <c r="J1017" s="439">
        <v>3.4</v>
      </c>
      <c r="K1017" s="439">
        <v>93.2</v>
      </c>
      <c r="L1017" s="1374"/>
    </row>
    <row r="1018" spans="1:12" s="25" customFormat="1" x14ac:dyDescent="0.3">
      <c r="A1018" s="436">
        <v>5</v>
      </c>
      <c r="B1018" s="437" t="s">
        <v>110</v>
      </c>
      <c r="C1018" s="438" t="s">
        <v>5</v>
      </c>
      <c r="D1018" s="439">
        <v>250</v>
      </c>
      <c r="E1018" s="439">
        <v>93.600000000000009</v>
      </c>
      <c r="F1018" s="1177">
        <f>0.25*1050</f>
        <v>262.5</v>
      </c>
      <c r="G1018" s="436">
        <v>5</v>
      </c>
      <c r="H1018" s="437" t="s">
        <v>110</v>
      </c>
      <c r="I1018" s="438" t="s">
        <v>5</v>
      </c>
      <c r="J1018" s="439">
        <v>250</v>
      </c>
      <c r="K1018" s="439">
        <v>93.600000000000009</v>
      </c>
      <c r="L1018" s="788" t="s">
        <v>44</v>
      </c>
    </row>
    <row r="1019" spans="1:12" s="25" customFormat="1" ht="19.5" customHeight="1" x14ac:dyDescent="0.3">
      <c r="A1019" s="436"/>
      <c r="B1019" s="437"/>
      <c r="C1019" s="438"/>
      <c r="D1019" s="439"/>
      <c r="E1019" s="439"/>
      <c r="F1019" s="1151"/>
      <c r="G1019" s="436"/>
      <c r="H1019" s="437"/>
      <c r="I1019" s="438"/>
      <c r="J1019" s="439"/>
      <c r="K1019" s="439"/>
      <c r="L1019" s="788"/>
    </row>
    <row r="1020" spans="1:12" s="25" customFormat="1" ht="19.5" customHeight="1" x14ac:dyDescent="0.3">
      <c r="A1020" s="1526"/>
      <c r="B1020" s="437"/>
      <c r="C1020" s="438"/>
      <c r="D1020" s="439"/>
      <c r="E1020" s="439"/>
      <c r="F1020" s="1177"/>
      <c r="G1020" s="1526"/>
      <c r="H1020" s="437"/>
      <c r="I1020" s="438"/>
      <c r="J1020" s="439"/>
      <c r="K1020" s="439"/>
      <c r="L1020" s="1374"/>
    </row>
    <row r="1021" spans="1:12" s="25" customFormat="1" x14ac:dyDescent="0.3">
      <c r="A1021" s="436"/>
      <c r="B1021" s="437"/>
      <c r="C1021" s="438"/>
      <c r="D1021" s="439"/>
      <c r="E1021" s="439"/>
      <c r="F1021" s="1154"/>
      <c r="G1021" s="436"/>
      <c r="H1021" s="437"/>
      <c r="I1021" s="438"/>
      <c r="J1021" s="439"/>
      <c r="K1021" s="439"/>
      <c r="L1021" s="1374"/>
    </row>
    <row r="1022" spans="1:12" s="25" customFormat="1" x14ac:dyDescent="0.3">
      <c r="A1022" s="436"/>
      <c r="B1022" s="437"/>
      <c r="C1022" s="438" t="s">
        <v>128</v>
      </c>
      <c r="D1022" s="439">
        <f>SUM(D1014:D1020)</f>
        <v>355.4</v>
      </c>
      <c r="E1022" s="439">
        <f>SUM(E1014:E1020)</f>
        <v>629.55000000000007</v>
      </c>
      <c r="F1022" s="1534">
        <v>587.5</v>
      </c>
      <c r="G1022" s="436"/>
      <c r="H1022" s="437"/>
      <c r="I1022" s="438" t="s">
        <v>128</v>
      </c>
      <c r="J1022" s="439">
        <f>SUM(J1014:J1020)</f>
        <v>380.4</v>
      </c>
      <c r="K1022" s="439">
        <f>SUM(K1014:K1020)</f>
        <v>720.18000000000006</v>
      </c>
      <c r="L1022" s="1374"/>
    </row>
    <row r="1023" spans="1:12" s="25" customFormat="1" ht="18.75" hidden="1" customHeight="1" x14ac:dyDescent="0.3">
      <c r="A1023" s="436"/>
      <c r="B1023" s="437"/>
      <c r="C1023" s="438"/>
      <c r="D1023" s="439">
        <f>SUM(D1015:D1021)</f>
        <v>290.39999999999998</v>
      </c>
      <c r="E1023" s="439"/>
      <c r="F1023" s="1154"/>
      <c r="G1023" s="436"/>
      <c r="H1023" s="437"/>
      <c r="I1023" s="438"/>
      <c r="J1023" s="439"/>
      <c r="K1023" s="439"/>
      <c r="L1023" s="1374"/>
    </row>
    <row r="1024" spans="1:12" s="25" customFormat="1" ht="18.75" hidden="1" customHeight="1" x14ac:dyDescent="0.3">
      <c r="A1024" s="436">
        <v>1</v>
      </c>
      <c r="B1024" s="437" t="s">
        <v>1</v>
      </c>
      <c r="C1024" s="438" t="s">
        <v>5</v>
      </c>
      <c r="D1024" s="439">
        <f>SUM(D1017:D1022)</f>
        <v>608.79999999999995</v>
      </c>
      <c r="E1024" s="439">
        <v>86</v>
      </c>
      <c r="F1024" s="1154"/>
      <c r="G1024" s="436">
        <v>1</v>
      </c>
      <c r="H1024" s="437" t="s">
        <v>1</v>
      </c>
      <c r="I1024" s="438" t="s">
        <v>5</v>
      </c>
      <c r="J1024" s="439">
        <v>200</v>
      </c>
      <c r="K1024" s="439">
        <v>86</v>
      </c>
      <c r="L1024" s="1374"/>
    </row>
    <row r="1025" spans="1:19" s="25" customFormat="1" ht="18.75" hidden="1" customHeight="1" x14ac:dyDescent="0.3">
      <c r="A1025" s="436">
        <v>2</v>
      </c>
      <c r="B1025" s="437" t="s">
        <v>238</v>
      </c>
      <c r="C1025" s="438" t="s">
        <v>251</v>
      </c>
      <c r="D1025" s="439">
        <f t="shared" ref="D1025:D1034" si="14">SUM(D1017:D1023)</f>
        <v>899.19999999999993</v>
      </c>
      <c r="E1025" s="439">
        <v>114</v>
      </c>
      <c r="F1025" s="1154"/>
      <c r="G1025" s="436">
        <v>2</v>
      </c>
      <c r="H1025" s="437" t="s">
        <v>238</v>
      </c>
      <c r="I1025" s="438" t="s">
        <v>251</v>
      </c>
      <c r="J1025" s="439">
        <v>225</v>
      </c>
      <c r="K1025" s="439">
        <v>114</v>
      </c>
      <c r="L1025" s="1374"/>
    </row>
    <row r="1026" spans="1:19" s="25" customFormat="1" ht="18.75" hidden="1" customHeight="1" x14ac:dyDescent="0.3">
      <c r="A1026" s="436">
        <v>3</v>
      </c>
      <c r="B1026" s="437" t="s">
        <v>93</v>
      </c>
      <c r="C1026" s="438" t="s">
        <v>5</v>
      </c>
      <c r="D1026" s="439">
        <f t="shared" si="14"/>
        <v>1504.6</v>
      </c>
      <c r="E1026" s="439">
        <v>94.25</v>
      </c>
      <c r="F1026" s="1154"/>
      <c r="G1026" s="436">
        <v>3</v>
      </c>
      <c r="H1026" s="437" t="s">
        <v>93</v>
      </c>
      <c r="I1026" s="438" t="s">
        <v>5</v>
      </c>
      <c r="J1026" s="439">
        <v>135</v>
      </c>
      <c r="K1026" s="439">
        <v>94.25</v>
      </c>
      <c r="L1026" s="1374"/>
    </row>
    <row r="1027" spans="1:19" s="25" customFormat="1" ht="18.75" hidden="1" customHeight="1" x14ac:dyDescent="0.3">
      <c r="A1027" s="436">
        <v>4</v>
      </c>
      <c r="B1027" s="437" t="s">
        <v>253</v>
      </c>
      <c r="C1027" s="438" t="s">
        <v>218</v>
      </c>
      <c r="D1027" s="439">
        <f t="shared" si="14"/>
        <v>2153.7999999999997</v>
      </c>
      <c r="E1027" s="439">
        <v>146.4</v>
      </c>
      <c r="F1027" s="1154"/>
      <c r="G1027" s="436">
        <v>4</v>
      </c>
      <c r="H1027" s="437" t="s">
        <v>253</v>
      </c>
      <c r="I1027" s="438" t="s">
        <v>218</v>
      </c>
      <c r="J1027" s="439">
        <v>125</v>
      </c>
      <c r="K1027" s="439">
        <v>146.4</v>
      </c>
      <c r="L1027" s="1374"/>
    </row>
    <row r="1028" spans="1:19" s="25" customFormat="1" ht="18.75" hidden="1" customHeight="1" x14ac:dyDescent="0.3">
      <c r="A1028" s="436">
        <v>5</v>
      </c>
      <c r="B1028" s="437" t="s">
        <v>255</v>
      </c>
      <c r="C1028" s="438" t="s">
        <v>218</v>
      </c>
      <c r="D1028" s="439">
        <f t="shared" si="14"/>
        <v>3658.3999999999996</v>
      </c>
      <c r="E1028" s="439">
        <v>105.16</v>
      </c>
      <c r="F1028" s="1154"/>
      <c r="G1028" s="436">
        <v>5</v>
      </c>
      <c r="H1028" s="437" t="s">
        <v>255</v>
      </c>
      <c r="I1028" s="438" t="s">
        <v>218</v>
      </c>
      <c r="J1028" s="439">
        <v>80</v>
      </c>
      <c r="K1028" s="439">
        <v>105.16</v>
      </c>
      <c r="L1028" s="1374"/>
    </row>
    <row r="1029" spans="1:19" s="25" customFormat="1" ht="18.75" hidden="1" customHeight="1" x14ac:dyDescent="0.3">
      <c r="A1029" s="436">
        <v>6</v>
      </c>
      <c r="B1029" s="437" t="s">
        <v>252</v>
      </c>
      <c r="C1029" s="438" t="s">
        <v>251</v>
      </c>
      <c r="D1029" s="439">
        <f t="shared" si="14"/>
        <v>5812.1999999999989</v>
      </c>
      <c r="E1029" s="439">
        <v>142</v>
      </c>
      <c r="F1029" s="1154"/>
      <c r="G1029" s="436">
        <v>6</v>
      </c>
      <c r="H1029" s="437" t="s">
        <v>252</v>
      </c>
      <c r="I1029" s="438" t="s">
        <v>251</v>
      </c>
      <c r="J1029" s="439">
        <v>105</v>
      </c>
      <c r="K1029" s="439">
        <v>142</v>
      </c>
      <c r="L1029" s="1374"/>
    </row>
    <row r="1030" spans="1:19" s="25" customFormat="1" ht="18.75" hidden="1" customHeight="1" x14ac:dyDescent="0.3">
      <c r="A1030" s="436">
        <v>7</v>
      </c>
      <c r="B1030" s="437" t="s">
        <v>254</v>
      </c>
      <c r="C1030" s="438" t="s">
        <v>218</v>
      </c>
      <c r="D1030" s="439">
        <f t="shared" si="14"/>
        <v>9470.5999999999985</v>
      </c>
      <c r="E1030" s="439">
        <v>144</v>
      </c>
      <c r="F1030" s="1154"/>
      <c r="G1030" s="436">
        <v>7</v>
      </c>
      <c r="H1030" s="437" t="s">
        <v>254</v>
      </c>
      <c r="I1030" s="438" t="s">
        <v>218</v>
      </c>
      <c r="J1030" s="439">
        <v>120</v>
      </c>
      <c r="K1030" s="439">
        <v>144</v>
      </c>
      <c r="L1030" s="1374"/>
    </row>
    <row r="1031" spans="1:19" s="25" customFormat="1" ht="18.75" hidden="1" customHeight="1" x14ac:dyDescent="0.3">
      <c r="A1031" s="436">
        <v>8</v>
      </c>
      <c r="B1031" s="437" t="s">
        <v>31</v>
      </c>
      <c r="C1031" s="438" t="s">
        <v>5</v>
      </c>
      <c r="D1031" s="439">
        <f t="shared" si="14"/>
        <v>14927.399999999998</v>
      </c>
      <c r="E1031" s="439">
        <v>88</v>
      </c>
      <c r="F1031" s="1154"/>
      <c r="G1031" s="436">
        <v>8</v>
      </c>
      <c r="H1031" s="437" t="s">
        <v>31</v>
      </c>
      <c r="I1031" s="438" t="s">
        <v>5</v>
      </c>
      <c r="J1031" s="439">
        <v>55</v>
      </c>
      <c r="K1031" s="439">
        <v>88</v>
      </c>
      <c r="L1031" s="1374"/>
    </row>
    <row r="1032" spans="1:19" s="50" customFormat="1" ht="18.75" hidden="1" customHeight="1" x14ac:dyDescent="0.3">
      <c r="A1032" s="1526"/>
      <c r="B1032" s="453"/>
      <c r="C1032" s="1526"/>
      <c r="D1032" s="439">
        <f t="shared" si="14"/>
        <v>24107.599999999999</v>
      </c>
      <c r="E1032" s="454"/>
      <c r="F1032" s="1150"/>
      <c r="G1032" s="1526"/>
      <c r="H1032" s="453"/>
      <c r="I1032" s="1526"/>
      <c r="J1032" s="454"/>
      <c r="K1032" s="454"/>
      <c r="L1032" s="1374"/>
      <c r="M1032" s="25"/>
      <c r="N1032" s="25"/>
      <c r="O1032" s="25"/>
      <c r="P1032" s="25"/>
      <c r="Q1032" s="25"/>
    </row>
    <row r="1033" spans="1:19" s="25" customFormat="1" ht="18.75" hidden="1" customHeight="1" x14ac:dyDescent="0.3">
      <c r="A1033" s="436"/>
      <c r="B1033" s="437"/>
      <c r="C1033" s="438" t="s">
        <v>128</v>
      </c>
      <c r="D1033" s="439">
        <f t="shared" si="14"/>
        <v>38426.199999999997</v>
      </c>
      <c r="E1033" s="439">
        <v>919.81</v>
      </c>
      <c r="F1033" s="1154"/>
      <c r="G1033" s="436"/>
      <c r="H1033" s="437"/>
      <c r="I1033" s="438" t="s">
        <v>128</v>
      </c>
      <c r="J1033" s="439">
        <v>1045</v>
      </c>
      <c r="K1033" s="439">
        <v>919.81</v>
      </c>
      <c r="L1033" s="1374"/>
    </row>
    <row r="1034" spans="1:19" s="25" customFormat="1" ht="18.75" hidden="1" customHeight="1" x14ac:dyDescent="0.3">
      <c r="A1034" s="436"/>
      <c r="B1034" s="437"/>
      <c r="C1034" s="438"/>
      <c r="D1034" s="439">
        <f t="shared" si="14"/>
        <v>61634.6</v>
      </c>
      <c r="E1034" s="439"/>
      <c r="F1034" s="1154"/>
      <c r="G1034" s="436"/>
      <c r="H1034" s="437"/>
      <c r="I1034" s="438"/>
      <c r="J1034" s="439"/>
      <c r="K1034" s="439"/>
      <c r="L1034" s="1374"/>
    </row>
    <row r="1035" spans="1:19" s="25" customFormat="1" x14ac:dyDescent="0.3">
      <c r="A1035" s="436"/>
      <c r="B1035" s="437"/>
      <c r="C1035" s="438"/>
      <c r="D1035" s="439"/>
      <c r="E1035" s="439"/>
      <c r="F1035" s="1535">
        <f>F1022-E1022</f>
        <v>-42.050000000000068</v>
      </c>
      <c r="G1035" s="436"/>
      <c r="H1035" s="437"/>
      <c r="I1035" s="438"/>
      <c r="J1035" s="439"/>
      <c r="K1035" s="439"/>
      <c r="L1035" s="1374"/>
    </row>
    <row r="1036" spans="1:19" s="25" customFormat="1" x14ac:dyDescent="0.3">
      <c r="A1036" s="436"/>
      <c r="B1036" s="437"/>
      <c r="C1036" s="438"/>
      <c r="D1036" s="439"/>
      <c r="E1036" s="439"/>
      <c r="F1036" s="1154"/>
      <c r="G1036" s="436"/>
      <c r="H1036" s="437"/>
      <c r="I1036" s="438"/>
      <c r="J1036" s="439"/>
      <c r="K1036" s="439"/>
      <c r="L1036" s="1374"/>
    </row>
    <row r="1037" spans="1:19" s="25" customFormat="1" x14ac:dyDescent="0.3">
      <c r="A1037" s="434" t="s">
        <v>124</v>
      </c>
      <c r="B1037" s="439" t="s">
        <v>259</v>
      </c>
      <c r="C1037" s="438" t="s">
        <v>125</v>
      </c>
      <c r="D1037" s="439" t="s">
        <v>126</v>
      </c>
      <c r="E1037" s="439" t="s">
        <v>127</v>
      </c>
      <c r="F1037" s="1154"/>
      <c r="G1037" s="434" t="s">
        <v>124</v>
      </c>
      <c r="H1037" s="439" t="s">
        <v>247</v>
      </c>
      <c r="I1037" s="438" t="s">
        <v>125</v>
      </c>
      <c r="J1037" s="439" t="s">
        <v>126</v>
      </c>
      <c r="K1037" s="439" t="s">
        <v>127</v>
      </c>
      <c r="L1037" s="1374"/>
    </row>
    <row r="1038" spans="1:19" s="8" customFormat="1" x14ac:dyDescent="0.3">
      <c r="A1038" s="436">
        <v>1</v>
      </c>
      <c r="B1038" s="437" t="s">
        <v>91</v>
      </c>
      <c r="C1038" s="438" t="s">
        <v>508</v>
      </c>
      <c r="D1038" s="439">
        <v>70</v>
      </c>
      <c r="E1038" s="439">
        <v>122</v>
      </c>
      <c r="F1038" s="1177"/>
      <c r="G1038" s="436">
        <v>1</v>
      </c>
      <c r="H1038" s="437" t="s">
        <v>91</v>
      </c>
      <c r="I1038" s="438" t="s">
        <v>9</v>
      </c>
      <c r="J1038" s="439">
        <v>80</v>
      </c>
      <c r="K1038" s="439">
        <v>131.76000000000002</v>
      </c>
      <c r="M1038" s="25"/>
      <c r="N1038" s="25"/>
      <c r="O1038" s="25"/>
      <c r="P1038" s="25"/>
      <c r="Q1038" s="25"/>
      <c r="R1038" s="25"/>
      <c r="S1038" s="25"/>
    </row>
    <row r="1039" spans="1:19" s="25" customFormat="1" x14ac:dyDescent="0.3">
      <c r="A1039" s="436">
        <v>2</v>
      </c>
      <c r="B1039" s="437" t="s">
        <v>94</v>
      </c>
      <c r="C1039" s="438" t="s">
        <v>5</v>
      </c>
      <c r="D1039" s="439">
        <v>60</v>
      </c>
      <c r="E1039" s="439">
        <v>151.80000000000001</v>
      </c>
      <c r="F1039" s="1151"/>
      <c r="G1039" s="436">
        <v>2</v>
      </c>
      <c r="H1039" s="437" t="s">
        <v>94</v>
      </c>
      <c r="I1039" s="438" t="s">
        <v>5</v>
      </c>
      <c r="J1039" s="439">
        <v>60</v>
      </c>
      <c r="K1039" s="439">
        <v>151.80000000000001</v>
      </c>
      <c r="L1039" s="1374"/>
    </row>
    <row r="1040" spans="1:19" s="50" customFormat="1" x14ac:dyDescent="0.3">
      <c r="A1040" s="436">
        <v>3</v>
      </c>
      <c r="B1040" s="437" t="s">
        <v>43</v>
      </c>
      <c r="C1040" s="438" t="s">
        <v>17</v>
      </c>
      <c r="D1040" s="439">
        <v>41</v>
      </c>
      <c r="E1040" s="439">
        <v>242.70999999999998</v>
      </c>
      <c r="F1040" s="1177"/>
      <c r="G1040" s="436">
        <v>3</v>
      </c>
      <c r="H1040" s="437" t="s">
        <v>43</v>
      </c>
      <c r="I1040" s="438" t="s">
        <v>44</v>
      </c>
      <c r="J1040" s="439">
        <v>50</v>
      </c>
      <c r="K1040" s="439">
        <v>298.71999999999997</v>
      </c>
      <c r="L1040" s="1374"/>
      <c r="M1040" s="25"/>
      <c r="N1040" s="25"/>
      <c r="O1040" s="25"/>
      <c r="P1040" s="25"/>
      <c r="Q1040" s="25"/>
      <c r="R1040" s="25"/>
      <c r="S1040" s="25"/>
    </row>
    <row r="1041" spans="1:12" s="50" customFormat="1" x14ac:dyDescent="0.3">
      <c r="A1041" s="436">
        <v>4</v>
      </c>
      <c r="B1041" s="437" t="s">
        <v>346</v>
      </c>
      <c r="C1041" s="438" t="s">
        <v>14</v>
      </c>
      <c r="D1041" s="439">
        <v>32</v>
      </c>
      <c r="E1041" s="439">
        <v>6</v>
      </c>
      <c r="F1041" s="1177">
        <v>110</v>
      </c>
      <c r="G1041" s="436">
        <v>4</v>
      </c>
      <c r="H1041" s="437" t="s">
        <v>346</v>
      </c>
      <c r="I1041" s="438" t="s">
        <v>14</v>
      </c>
      <c r="J1041" s="439">
        <v>32</v>
      </c>
      <c r="K1041" s="439">
        <v>6</v>
      </c>
      <c r="L1041" s="1379"/>
    </row>
    <row r="1042" spans="1:12" s="25" customFormat="1" ht="19.5" customHeight="1" x14ac:dyDescent="0.3">
      <c r="A1042" s="436">
        <v>5</v>
      </c>
      <c r="B1042" s="437" t="s">
        <v>113</v>
      </c>
      <c r="C1042" s="438" t="s">
        <v>2</v>
      </c>
      <c r="D1042" s="439">
        <v>15</v>
      </c>
      <c r="E1042" s="439">
        <v>94.2</v>
      </c>
      <c r="F1042" s="1154"/>
      <c r="G1042" s="436">
        <v>5</v>
      </c>
      <c r="H1042" s="437" t="s">
        <v>113</v>
      </c>
      <c r="I1042" s="438" t="s">
        <v>2</v>
      </c>
      <c r="J1042" s="439">
        <v>15</v>
      </c>
      <c r="K1042" s="439">
        <v>94.2</v>
      </c>
      <c r="L1042" s="1374"/>
    </row>
    <row r="1043" spans="1:12" s="50" customFormat="1" x14ac:dyDescent="0.3">
      <c r="A1043" s="436">
        <v>6</v>
      </c>
      <c r="B1043" s="437" t="s">
        <v>107</v>
      </c>
      <c r="C1043" s="438" t="s">
        <v>14</v>
      </c>
      <c r="D1043" s="439">
        <v>3.4</v>
      </c>
      <c r="E1043" s="439">
        <v>93.2</v>
      </c>
      <c r="F1043" s="1177"/>
      <c r="G1043" s="436">
        <v>6</v>
      </c>
      <c r="H1043" s="437" t="s">
        <v>107</v>
      </c>
      <c r="I1043" s="438" t="s">
        <v>14</v>
      </c>
      <c r="J1043" s="439">
        <v>3.4</v>
      </c>
      <c r="K1043" s="439">
        <v>93.2</v>
      </c>
      <c r="L1043" s="1379"/>
    </row>
    <row r="1044" spans="1:12" s="25" customFormat="1" ht="19.5" customHeight="1" x14ac:dyDescent="0.3">
      <c r="A1044" s="436">
        <v>7</v>
      </c>
      <c r="B1044" s="437" t="s">
        <v>108</v>
      </c>
      <c r="C1044" s="438" t="s">
        <v>65</v>
      </c>
      <c r="D1044" s="439">
        <v>1.2</v>
      </c>
      <c r="E1044" s="439">
        <v>21.5</v>
      </c>
      <c r="F1044" s="1154"/>
      <c r="G1044" s="436">
        <v>7</v>
      </c>
      <c r="H1044" s="437" t="s">
        <v>108</v>
      </c>
      <c r="I1044" s="438" t="s">
        <v>65</v>
      </c>
      <c r="J1044" s="439">
        <v>1.2</v>
      </c>
      <c r="K1044" s="439">
        <v>21.5</v>
      </c>
      <c r="L1044" s="1374"/>
    </row>
    <row r="1045" spans="1:12" s="25" customFormat="1" x14ac:dyDescent="0.3">
      <c r="A1045" s="1526"/>
      <c r="B1045" s="437"/>
      <c r="C1045" s="438"/>
      <c r="D1045" s="439"/>
      <c r="E1045" s="439"/>
      <c r="F1045" s="1154"/>
      <c r="G1045" s="1526"/>
      <c r="H1045" s="437"/>
      <c r="I1045" s="438"/>
      <c r="J1045" s="439"/>
      <c r="K1045" s="439"/>
      <c r="L1045" s="1374"/>
    </row>
    <row r="1046" spans="1:12" s="50" customFormat="1" x14ac:dyDescent="0.3">
      <c r="A1046" s="436"/>
      <c r="B1046" s="437"/>
      <c r="C1046" s="438"/>
      <c r="D1046" s="439"/>
      <c r="E1046" s="439"/>
      <c r="F1046" s="1150"/>
      <c r="G1046" s="436"/>
      <c r="H1046" s="437"/>
      <c r="I1046" s="438"/>
      <c r="J1046" s="439"/>
      <c r="K1046" s="439"/>
      <c r="L1046" s="1377"/>
    </row>
    <row r="1047" spans="1:12" s="25" customFormat="1" x14ac:dyDescent="0.3">
      <c r="A1047" s="1526"/>
      <c r="B1047" s="437"/>
      <c r="C1047" s="438" t="s">
        <v>128</v>
      </c>
      <c r="D1047" s="439">
        <f>SUM(D1038:D1046)</f>
        <v>222.6</v>
      </c>
      <c r="E1047" s="439">
        <f>SUM(E1038:E1046)</f>
        <v>731.41000000000008</v>
      </c>
      <c r="F1047" s="1534">
        <v>822.5</v>
      </c>
      <c r="G1047" s="1526"/>
      <c r="H1047" s="437"/>
      <c r="I1047" s="438" t="s">
        <v>128</v>
      </c>
      <c r="J1047" s="439">
        <f>SUM(J1038:J1046)</f>
        <v>241.6</v>
      </c>
      <c r="K1047" s="439">
        <f>SUM(K1038:K1046)</f>
        <v>797.18000000000006</v>
      </c>
      <c r="L1047" s="1374"/>
    </row>
    <row r="1048" spans="1:12" s="25" customFormat="1" x14ac:dyDescent="0.3">
      <c r="A1048" s="436"/>
      <c r="B1048" s="437"/>
      <c r="C1048" s="438"/>
      <c r="D1048" s="439"/>
      <c r="E1048" s="439"/>
      <c r="F1048" s="1535">
        <f>F1047-E1047</f>
        <v>91.089999999999918</v>
      </c>
      <c r="G1048" s="436"/>
      <c r="H1048" s="437"/>
      <c r="I1048" s="438"/>
      <c r="J1048" s="439"/>
      <c r="K1048" s="439"/>
      <c r="L1048" s="1374"/>
    </row>
    <row r="1049" spans="1:12" s="25" customFormat="1" x14ac:dyDescent="0.3">
      <c r="A1049" s="436"/>
      <c r="B1049" s="437"/>
      <c r="C1049" s="438"/>
      <c r="D1049" s="439"/>
      <c r="E1049" s="439"/>
      <c r="F1049" s="1154"/>
      <c r="G1049" s="436"/>
      <c r="H1049" s="437"/>
      <c r="I1049" s="438"/>
      <c r="J1049" s="439"/>
      <c r="K1049" s="439"/>
      <c r="L1049" s="1374"/>
    </row>
    <row r="1050" spans="1:12" s="25" customFormat="1" x14ac:dyDescent="0.3">
      <c r="A1050" s="1526"/>
      <c r="B1050" s="437"/>
      <c r="C1050" s="438" t="s">
        <v>136</v>
      </c>
      <c r="D1050" s="439">
        <f>+D1047+D1022</f>
        <v>578</v>
      </c>
      <c r="E1050" s="439">
        <f>+E1047+E1022</f>
        <v>1360.96</v>
      </c>
      <c r="F1050" s="1153"/>
      <c r="G1050" s="439"/>
      <c r="H1050" s="439"/>
      <c r="I1050" s="439" t="s">
        <v>136</v>
      </c>
      <c r="J1050" s="439">
        <f>+J1047+J1022</f>
        <v>622</v>
      </c>
      <c r="K1050" s="439">
        <f>+K1047+K1022</f>
        <v>1517.3600000000001</v>
      </c>
      <c r="L1050" s="1374"/>
    </row>
    <row r="1051" spans="1:12" s="25" customFormat="1" x14ac:dyDescent="0.3">
      <c r="A1051" s="1537"/>
      <c r="B1051" s="440"/>
      <c r="C1051" s="488"/>
      <c r="D1051" s="489"/>
      <c r="E1051" s="489"/>
      <c r="F1051" s="1153"/>
      <c r="G1051" s="1538"/>
      <c r="H1051" s="489"/>
      <c r="I1051" s="489"/>
      <c r="J1051" s="489"/>
      <c r="K1051" s="489"/>
      <c r="L1051" s="1374"/>
    </row>
    <row r="1052" spans="1:12" s="25" customFormat="1" x14ac:dyDescent="0.3">
      <c r="A1052" s="1537"/>
      <c r="B1052" s="487"/>
      <c r="C1052" s="487"/>
      <c r="D1052" s="487"/>
      <c r="E1052" s="1152"/>
      <c r="F1052" s="1152"/>
      <c r="G1052" s="1539"/>
      <c r="H1052" s="1152"/>
      <c r="I1052" s="489"/>
      <c r="J1052" s="489"/>
      <c r="K1052" s="489"/>
      <c r="L1052" s="1374"/>
    </row>
    <row r="1053" spans="1:12" s="25" customFormat="1" x14ac:dyDescent="0.3">
      <c r="A1053" s="1537"/>
      <c r="B1053" s="440"/>
      <c r="C1053" s="488"/>
      <c r="D1053" s="489"/>
      <c r="E1053" s="489"/>
      <c r="F1053" s="1153"/>
      <c r="G1053" s="1539"/>
      <c r="H1053" s="489"/>
      <c r="I1053" s="489"/>
      <c r="J1053" s="489"/>
      <c r="K1053" s="489"/>
      <c r="L1053" s="1374"/>
    </row>
    <row r="1054" spans="1:12" s="25" customFormat="1" ht="18.75" customHeight="1" x14ac:dyDescent="0.3">
      <c r="A1054" s="1533"/>
      <c r="B1054" s="441" t="s">
        <v>130</v>
      </c>
      <c r="C1054" s="428"/>
      <c r="D1054" s="442" t="s">
        <v>131</v>
      </c>
      <c r="E1054" s="430"/>
      <c r="F1054" s="1151"/>
      <c r="G1054" s="1533"/>
      <c r="H1054" s="441" t="s">
        <v>130</v>
      </c>
      <c r="I1054" s="428"/>
      <c r="J1054" s="442" t="s">
        <v>131</v>
      </c>
      <c r="K1054" s="430"/>
      <c r="L1054" s="1374"/>
    </row>
    <row r="1055" spans="1:12" s="25" customFormat="1" ht="51.75" customHeight="1" x14ac:dyDescent="0.3">
      <c r="A1055" s="1533"/>
      <c r="B1055" s="443" t="s">
        <v>132</v>
      </c>
      <c r="C1055" s="428"/>
      <c r="D1055" s="443" t="s">
        <v>140</v>
      </c>
      <c r="E1055" s="444"/>
      <c r="F1055" s="1151"/>
      <c r="G1055" s="1533"/>
      <c r="H1055" s="443" t="s">
        <v>139</v>
      </c>
      <c r="I1055" s="428"/>
      <c r="J1055" s="443" t="s">
        <v>140</v>
      </c>
      <c r="K1055" s="444"/>
      <c r="L1055" s="1374"/>
    </row>
    <row r="1056" spans="1:12" s="25" customFormat="1" ht="20.25" customHeight="1" x14ac:dyDescent="0.3">
      <c r="A1056" s="1533"/>
      <c r="B1056" s="443"/>
      <c r="C1056" s="428"/>
      <c r="D1056" s="443"/>
      <c r="E1056" s="444"/>
      <c r="F1056" s="1151"/>
      <c r="G1056" s="1533"/>
      <c r="H1056" s="443"/>
      <c r="I1056" s="428"/>
      <c r="J1056" s="443"/>
      <c r="K1056" s="444"/>
      <c r="L1056" s="1374"/>
    </row>
    <row r="1057" spans="1:12" s="25" customFormat="1" ht="20.25" customHeight="1" x14ac:dyDescent="0.3">
      <c r="A1057" s="1552"/>
      <c r="B1057" s="1553"/>
      <c r="C1057" s="1554"/>
      <c r="D1057" s="1553"/>
      <c r="E1057" s="1555"/>
      <c r="F1057" s="1556"/>
      <c r="G1057" s="1552"/>
      <c r="H1057" s="1553"/>
      <c r="I1057" s="1554"/>
      <c r="J1057" s="1553"/>
      <c r="K1057" s="1555"/>
      <c r="L1057" s="1374"/>
    </row>
    <row r="1058" spans="1:12" s="21" customFormat="1" x14ac:dyDescent="0.3">
      <c r="A1058" s="1533"/>
      <c r="B1058" s="430"/>
      <c r="C1058" s="430"/>
      <c r="D1058" s="430"/>
      <c r="E1058" s="430"/>
      <c r="F1058" s="1154"/>
      <c r="G1058" s="1533"/>
      <c r="H1058" s="430"/>
      <c r="I1058" s="430"/>
      <c r="J1058" s="430"/>
      <c r="K1058" s="430"/>
      <c r="L1058" s="1373"/>
    </row>
    <row r="1059" spans="1:12" s="25" customFormat="1" ht="18.75" customHeight="1" x14ac:dyDescent="0.3">
      <c r="A1059" s="1533"/>
      <c r="B1059" s="429" t="s">
        <v>115</v>
      </c>
      <c r="C1059" s="430"/>
      <c r="D1059" s="430"/>
      <c r="E1059" s="430"/>
      <c r="F1059" s="1154"/>
      <c r="G1059" s="1533"/>
      <c r="H1059" s="429" t="s">
        <v>115</v>
      </c>
      <c r="I1059" s="430"/>
      <c r="J1059" s="430"/>
      <c r="K1059" s="430"/>
      <c r="L1059" s="1374"/>
    </row>
    <row r="1060" spans="1:12" s="25" customFormat="1" ht="18.75" customHeight="1" x14ac:dyDescent="0.3">
      <c r="A1060" s="1533"/>
      <c r="B1060" s="429" t="s">
        <v>137</v>
      </c>
      <c r="C1060" s="430"/>
      <c r="D1060" s="430"/>
      <c r="E1060" s="430"/>
      <c r="F1060" s="1151"/>
      <c r="G1060" s="1533"/>
      <c r="H1060" s="429" t="s">
        <v>138</v>
      </c>
      <c r="I1060" s="430"/>
      <c r="J1060" s="430"/>
      <c r="K1060" s="430"/>
      <c r="L1060" s="1374"/>
    </row>
    <row r="1061" spans="1:12" s="25" customFormat="1" ht="18.75" customHeight="1" x14ac:dyDescent="0.3">
      <c r="A1061" s="1533"/>
      <c r="B1061" s="430"/>
      <c r="C1061" s="430"/>
      <c r="D1061" s="430"/>
      <c r="E1061" s="430"/>
      <c r="F1061" s="1151"/>
      <c r="G1061" s="1533"/>
      <c r="H1061" s="430"/>
      <c r="I1061" s="430"/>
      <c r="J1061" s="430"/>
      <c r="K1061" s="430"/>
      <c r="L1061" s="1374"/>
    </row>
    <row r="1062" spans="1:12" s="25" customFormat="1" ht="18.75" customHeight="1" x14ac:dyDescent="0.3">
      <c r="A1062" s="1533"/>
      <c r="B1062" s="430"/>
      <c r="C1062" s="430"/>
      <c r="D1062" s="428"/>
      <c r="E1062" s="1176" t="s">
        <v>116</v>
      </c>
      <c r="F1062" s="1151"/>
      <c r="G1062" s="1533"/>
      <c r="H1062" s="430"/>
      <c r="I1062" s="430"/>
      <c r="J1062" s="428"/>
      <c r="K1062" s="1176" t="s">
        <v>116</v>
      </c>
      <c r="L1062" s="1374"/>
    </row>
    <row r="1063" spans="1:12" s="25" customFormat="1" ht="18.75" customHeight="1" x14ac:dyDescent="0.3">
      <c r="A1063" s="1533"/>
      <c r="B1063" s="430"/>
      <c r="C1063" s="430"/>
      <c r="D1063" s="428"/>
      <c r="E1063" s="1176" t="s">
        <v>134</v>
      </c>
      <c r="F1063" s="1151"/>
      <c r="G1063" s="1533"/>
      <c r="H1063" s="430"/>
      <c r="I1063" s="430"/>
      <c r="J1063" s="428"/>
      <c r="K1063" s="1176" t="s">
        <v>134</v>
      </c>
      <c r="L1063" s="1374"/>
    </row>
    <row r="1064" spans="1:12" s="25" customFormat="1" ht="18.75" customHeight="1" x14ac:dyDescent="0.3">
      <c r="A1064" s="1533"/>
      <c r="B1064" s="430"/>
      <c r="C1064" s="430"/>
      <c r="D1064" s="428"/>
      <c r="E1064" s="1176" t="s">
        <v>117</v>
      </c>
      <c r="F1064" s="1151"/>
      <c r="G1064" s="1533"/>
      <c r="H1064" s="430"/>
      <c r="I1064" s="430"/>
      <c r="J1064" s="428"/>
      <c r="K1064" s="1176" t="s">
        <v>117</v>
      </c>
      <c r="L1064" s="1374"/>
    </row>
    <row r="1065" spans="1:12" s="25" customFormat="1" ht="18.75" customHeight="1" x14ac:dyDescent="0.3">
      <c r="A1065" s="1533"/>
      <c r="B1065" s="430"/>
      <c r="C1065" s="430"/>
      <c r="D1065" s="428"/>
      <c r="E1065" s="1176" t="s">
        <v>497</v>
      </c>
      <c r="F1065" s="1151"/>
      <c r="G1065" s="1533"/>
      <c r="H1065" s="430"/>
      <c r="I1065" s="430"/>
      <c r="J1065" s="428"/>
      <c r="K1065" s="1176" t="s">
        <v>497</v>
      </c>
      <c r="L1065" s="1374"/>
    </row>
    <row r="1066" spans="1:12" s="25" customFormat="1" ht="18.75" customHeight="1" x14ac:dyDescent="0.3">
      <c r="A1066" s="1533"/>
      <c r="B1066" s="430"/>
      <c r="C1066" s="430"/>
      <c r="D1066" s="430"/>
      <c r="E1066" s="430"/>
      <c r="F1066" s="1154"/>
      <c r="G1066" s="1533"/>
      <c r="H1066" s="430"/>
      <c r="I1066" s="430"/>
      <c r="J1066" s="430"/>
      <c r="K1066" s="430"/>
      <c r="L1066" s="1374"/>
    </row>
    <row r="1067" spans="1:12" s="25" customFormat="1" ht="18.75" customHeight="1" x14ac:dyDescent="0.3">
      <c r="A1067" s="1533"/>
      <c r="B1067" s="430"/>
      <c r="C1067" s="430"/>
      <c r="D1067" s="430"/>
      <c r="E1067" s="430"/>
      <c r="F1067" s="1154"/>
      <c r="G1067" s="1533"/>
      <c r="H1067" s="430"/>
      <c r="I1067" s="430"/>
      <c r="J1067" s="430"/>
      <c r="K1067" s="430"/>
      <c r="L1067" s="1374"/>
    </row>
    <row r="1068" spans="1:12" s="25" customFormat="1" ht="18.75" customHeight="1" x14ac:dyDescent="0.3">
      <c r="A1068" s="1533"/>
      <c r="B1068" s="430"/>
      <c r="C1068" s="430"/>
      <c r="D1068" s="430"/>
      <c r="E1068" s="430"/>
      <c r="F1068" s="1154"/>
      <c r="G1068" s="1533"/>
      <c r="H1068" s="430"/>
      <c r="I1068" s="430"/>
      <c r="J1068" s="430"/>
      <c r="K1068" s="430"/>
      <c r="L1068" s="1374"/>
    </row>
    <row r="1069" spans="1:12" s="25" customFormat="1" ht="18.75" customHeight="1" x14ac:dyDescent="0.3">
      <c r="A1069" s="1533"/>
      <c r="B1069" s="1628" t="s">
        <v>119</v>
      </c>
      <c r="C1069" s="1628"/>
      <c r="D1069" s="1628"/>
      <c r="E1069" s="432"/>
      <c r="F1069" s="1151"/>
      <c r="G1069" s="1533"/>
      <c r="H1069" s="1628" t="s">
        <v>119</v>
      </c>
      <c r="I1069" s="1628"/>
      <c r="J1069" s="1628"/>
      <c r="K1069" s="432"/>
      <c r="L1069" s="1374"/>
    </row>
    <row r="1070" spans="1:12" s="25" customFormat="1" ht="18.75" customHeight="1" x14ac:dyDescent="0.3">
      <c r="A1070" s="1533"/>
      <c r="B1070" s="1631">
        <v>45714</v>
      </c>
      <c r="C1070" s="1631"/>
      <c r="D1070" s="1631"/>
      <c r="E1070" s="433"/>
      <c r="F1070" s="1151"/>
      <c r="G1070" s="1533"/>
      <c r="H1070" s="1629">
        <f>B1070</f>
        <v>45714</v>
      </c>
      <c r="I1070" s="1629"/>
      <c r="J1070" s="1629"/>
      <c r="K1070" s="433"/>
      <c r="L1070" s="1374"/>
    </row>
    <row r="1071" spans="1:12" s="25" customFormat="1" ht="18.75" customHeight="1" x14ac:dyDescent="0.3">
      <c r="A1071" s="1533"/>
      <c r="B1071" s="430"/>
      <c r="C1071" s="430"/>
      <c r="D1071" s="430"/>
      <c r="E1071" s="433"/>
      <c r="F1071" s="1151"/>
      <c r="G1071" s="1533"/>
      <c r="H1071" s="430"/>
      <c r="I1071" s="430"/>
      <c r="J1071" s="430"/>
      <c r="K1071" s="433"/>
      <c r="L1071" s="1374"/>
    </row>
    <row r="1072" spans="1:12" s="25" customFormat="1" ht="18.75" customHeight="1" x14ac:dyDescent="0.3">
      <c r="A1072" s="1533"/>
      <c r="B1072" s="1525"/>
      <c r="C1072" s="430"/>
      <c r="D1072" s="430"/>
      <c r="E1072" s="433"/>
      <c r="F1072" s="1151"/>
      <c r="G1072" s="1533"/>
      <c r="H1072" s="1525"/>
      <c r="I1072" s="430"/>
      <c r="J1072" s="430"/>
      <c r="K1072" s="433"/>
      <c r="L1072" s="1374"/>
    </row>
    <row r="1073" spans="1:12" s="25" customFormat="1" ht="18.75" customHeight="1" x14ac:dyDescent="0.3">
      <c r="A1073" s="434" t="s">
        <v>120</v>
      </c>
      <c r="B1073" s="435" t="s">
        <v>121</v>
      </c>
      <c r="C1073" s="1630" t="s">
        <v>122</v>
      </c>
      <c r="D1073" s="1630"/>
      <c r="E1073" s="1630"/>
      <c r="F1073" s="1151"/>
      <c r="G1073" s="434" t="s">
        <v>120</v>
      </c>
      <c r="H1073" s="435" t="s">
        <v>121</v>
      </c>
      <c r="I1073" s="1630" t="s">
        <v>123</v>
      </c>
      <c r="J1073" s="1630"/>
      <c r="K1073" s="1630"/>
      <c r="L1073" s="1374"/>
    </row>
    <row r="1074" spans="1:12" s="25" customFormat="1" ht="18.75" customHeight="1" x14ac:dyDescent="0.3">
      <c r="A1074" s="434" t="s">
        <v>124</v>
      </c>
      <c r="B1074" s="434" t="s">
        <v>265</v>
      </c>
      <c r="C1074" s="435" t="s">
        <v>125</v>
      </c>
      <c r="D1074" s="1526" t="s">
        <v>126</v>
      </c>
      <c r="E1074" s="1526" t="s">
        <v>127</v>
      </c>
      <c r="F1074" s="1151"/>
      <c r="G1074" s="434" t="s">
        <v>124</v>
      </c>
      <c r="H1074" s="434" t="s">
        <v>265</v>
      </c>
      <c r="I1074" s="435" t="s">
        <v>125</v>
      </c>
      <c r="J1074" s="1526" t="s">
        <v>126</v>
      </c>
      <c r="K1074" s="1526" t="s">
        <v>127</v>
      </c>
      <c r="L1074" s="1374"/>
    </row>
    <row r="1075" spans="1:12" s="25" customFormat="1" ht="19.5" customHeight="1" x14ac:dyDescent="0.3">
      <c r="A1075" s="436">
        <v>1</v>
      </c>
      <c r="B1075" s="437" t="s">
        <v>105</v>
      </c>
      <c r="C1075" s="438" t="s">
        <v>104</v>
      </c>
      <c r="D1075" s="439">
        <v>54</v>
      </c>
      <c r="E1075" s="439">
        <v>166.1</v>
      </c>
      <c r="F1075" s="1536"/>
      <c r="G1075" s="436">
        <v>1</v>
      </c>
      <c r="H1075" s="437" t="s">
        <v>105</v>
      </c>
      <c r="I1075" s="438" t="s">
        <v>104</v>
      </c>
      <c r="J1075" s="439">
        <v>54</v>
      </c>
      <c r="K1075" s="439">
        <v>166.1</v>
      </c>
      <c r="L1075" s="1374"/>
    </row>
    <row r="1076" spans="1:12" s="50" customFormat="1" x14ac:dyDescent="0.3">
      <c r="A1076" s="436">
        <v>2</v>
      </c>
      <c r="B1076" s="437" t="s">
        <v>260</v>
      </c>
      <c r="C1076" s="438" t="s">
        <v>17</v>
      </c>
      <c r="D1076" s="439">
        <v>20</v>
      </c>
      <c r="E1076" s="439">
        <v>182.25</v>
      </c>
      <c r="F1076" s="1177"/>
      <c r="G1076" s="436">
        <v>2</v>
      </c>
      <c r="H1076" s="437" t="s">
        <v>260</v>
      </c>
      <c r="I1076" s="438" t="s">
        <v>44</v>
      </c>
      <c r="J1076" s="439">
        <v>25</v>
      </c>
      <c r="K1076" s="439">
        <v>218.7</v>
      </c>
      <c r="L1076" s="1377"/>
    </row>
    <row r="1077" spans="1:12" s="25" customFormat="1" x14ac:dyDescent="0.3">
      <c r="A1077" s="436">
        <v>3</v>
      </c>
      <c r="B1077" s="437" t="s">
        <v>202</v>
      </c>
      <c r="C1077" s="438" t="s">
        <v>2</v>
      </c>
      <c r="D1077" s="439">
        <v>15</v>
      </c>
      <c r="E1077" s="439">
        <v>41.1</v>
      </c>
      <c r="F1077" s="1177"/>
      <c r="G1077" s="436">
        <v>3</v>
      </c>
      <c r="H1077" s="437" t="s">
        <v>202</v>
      </c>
      <c r="I1077" s="438" t="s">
        <v>2</v>
      </c>
      <c r="J1077" s="439">
        <v>15</v>
      </c>
      <c r="K1077" s="439">
        <v>41.1</v>
      </c>
      <c r="L1077" s="1374"/>
    </row>
    <row r="1078" spans="1:12" s="25" customFormat="1" x14ac:dyDescent="0.3">
      <c r="A1078" s="436">
        <v>4</v>
      </c>
      <c r="B1078" s="437" t="s">
        <v>107</v>
      </c>
      <c r="C1078" s="438" t="s">
        <v>14</v>
      </c>
      <c r="D1078" s="439">
        <v>3.71</v>
      </c>
      <c r="E1078" s="439">
        <v>93.2</v>
      </c>
      <c r="F1078" s="1151"/>
      <c r="G1078" s="436">
        <v>4</v>
      </c>
      <c r="H1078" s="437" t="s">
        <v>107</v>
      </c>
      <c r="I1078" s="438" t="s">
        <v>14</v>
      </c>
      <c r="J1078" s="439">
        <v>3.71</v>
      </c>
      <c r="K1078" s="439">
        <v>93.2</v>
      </c>
      <c r="L1078" s="1374"/>
    </row>
    <row r="1079" spans="1:12" s="25" customFormat="1" x14ac:dyDescent="0.3">
      <c r="A1079" s="436">
        <v>5</v>
      </c>
      <c r="B1079" s="437" t="s">
        <v>93</v>
      </c>
      <c r="C1079" s="438" t="s">
        <v>2</v>
      </c>
      <c r="D1079" s="439">
        <v>80</v>
      </c>
      <c r="E1079" s="439">
        <v>92</v>
      </c>
      <c r="F1079" s="1177"/>
      <c r="G1079" s="436">
        <v>5</v>
      </c>
      <c r="H1079" s="437" t="s">
        <v>93</v>
      </c>
      <c r="I1079" s="438" t="s">
        <v>2</v>
      </c>
      <c r="J1079" s="439">
        <v>80</v>
      </c>
      <c r="K1079" s="439">
        <v>92</v>
      </c>
      <c r="L1079" s="788"/>
    </row>
    <row r="1080" spans="1:12" s="25" customFormat="1" x14ac:dyDescent="0.3">
      <c r="A1080" s="436">
        <v>6</v>
      </c>
      <c r="B1080" s="437" t="s">
        <v>483</v>
      </c>
      <c r="C1080" s="438" t="s">
        <v>5</v>
      </c>
      <c r="D1080" s="439">
        <v>30</v>
      </c>
      <c r="E1080" s="439">
        <v>117.75</v>
      </c>
      <c r="F1080" s="1151"/>
      <c r="G1080" s="436">
        <v>6</v>
      </c>
      <c r="H1080" s="437" t="s">
        <v>483</v>
      </c>
      <c r="I1080" s="438" t="s">
        <v>5</v>
      </c>
      <c r="J1080" s="439">
        <v>30</v>
      </c>
      <c r="K1080" s="439">
        <v>117.75</v>
      </c>
      <c r="L1080" s="1354"/>
    </row>
    <row r="1081" spans="1:12" s="25" customFormat="1" ht="19.5" customHeight="1" x14ac:dyDescent="0.3">
      <c r="A1081" s="1526"/>
      <c r="B1081" s="437"/>
      <c r="C1081" s="438"/>
      <c r="D1081" s="439"/>
      <c r="E1081" s="439"/>
      <c r="F1081" s="1177"/>
      <c r="G1081" s="1526"/>
      <c r="H1081" s="437"/>
      <c r="I1081" s="438"/>
      <c r="J1081" s="439"/>
      <c r="K1081" s="439"/>
      <c r="L1081" s="1374"/>
    </row>
    <row r="1082" spans="1:12" s="25" customFormat="1" x14ac:dyDescent="0.3">
      <c r="A1082" s="436"/>
      <c r="B1082" s="437"/>
      <c r="C1082" s="438"/>
      <c r="D1082" s="439"/>
      <c r="E1082" s="439"/>
      <c r="F1082" s="1154"/>
      <c r="G1082" s="436"/>
      <c r="H1082" s="437"/>
      <c r="I1082" s="438"/>
      <c r="J1082" s="439"/>
      <c r="K1082" s="439"/>
      <c r="L1082" s="1374"/>
    </row>
    <row r="1083" spans="1:12" s="25" customFormat="1" x14ac:dyDescent="0.3">
      <c r="A1083" s="436"/>
      <c r="B1083" s="437"/>
      <c r="C1083" s="438" t="s">
        <v>128</v>
      </c>
      <c r="D1083" s="439">
        <f>SUM(D1075:D1081)</f>
        <v>202.70999999999998</v>
      </c>
      <c r="E1083" s="439">
        <f>SUM(E1075:E1081)</f>
        <v>692.40000000000009</v>
      </c>
      <c r="F1083" s="1534">
        <v>587.5</v>
      </c>
      <c r="G1083" s="436"/>
      <c r="H1083" s="437"/>
      <c r="I1083" s="438" t="s">
        <v>128</v>
      </c>
      <c r="J1083" s="439">
        <f>SUM(J1075:J1081)</f>
        <v>207.70999999999998</v>
      </c>
      <c r="K1083" s="439">
        <f>SUM(K1075:K1081)</f>
        <v>728.85</v>
      </c>
      <c r="L1083" s="1374"/>
    </row>
    <row r="1084" spans="1:12" s="25" customFormat="1" ht="18.75" hidden="1" customHeight="1" x14ac:dyDescent="0.3">
      <c r="A1084" s="436"/>
      <c r="B1084" s="437"/>
      <c r="C1084" s="438"/>
      <c r="D1084" s="439">
        <f>SUM(D1076:D1082)</f>
        <v>148.71</v>
      </c>
      <c r="E1084" s="439"/>
      <c r="F1084" s="1154"/>
      <c r="G1084" s="436"/>
      <c r="H1084" s="437"/>
      <c r="I1084" s="438"/>
      <c r="J1084" s="439"/>
      <c r="K1084" s="439"/>
      <c r="L1084" s="1374"/>
    </row>
    <row r="1085" spans="1:12" s="25" customFormat="1" ht="18.75" hidden="1" customHeight="1" x14ac:dyDescent="0.3">
      <c r="A1085" s="436">
        <v>1</v>
      </c>
      <c r="B1085" s="437" t="s">
        <v>1</v>
      </c>
      <c r="C1085" s="438" t="s">
        <v>5</v>
      </c>
      <c r="D1085" s="439">
        <f>SUM(D1078:D1083)</f>
        <v>316.41999999999996</v>
      </c>
      <c r="E1085" s="439">
        <v>86</v>
      </c>
      <c r="F1085" s="1154"/>
      <c r="G1085" s="436">
        <v>1</v>
      </c>
      <c r="H1085" s="437" t="s">
        <v>1</v>
      </c>
      <c r="I1085" s="438" t="s">
        <v>5</v>
      </c>
      <c r="J1085" s="439">
        <v>200</v>
      </c>
      <c r="K1085" s="439">
        <v>86</v>
      </c>
      <c r="L1085" s="1374"/>
    </row>
    <row r="1086" spans="1:12" s="25" customFormat="1" ht="18.75" hidden="1" customHeight="1" x14ac:dyDescent="0.3">
      <c r="A1086" s="436">
        <v>2</v>
      </c>
      <c r="B1086" s="437" t="s">
        <v>238</v>
      </c>
      <c r="C1086" s="438" t="s">
        <v>251</v>
      </c>
      <c r="D1086" s="439">
        <f t="shared" ref="D1086:D1095" si="15">SUM(D1078:D1084)</f>
        <v>465.13</v>
      </c>
      <c r="E1086" s="439">
        <v>114</v>
      </c>
      <c r="F1086" s="1154"/>
      <c r="G1086" s="436">
        <v>2</v>
      </c>
      <c r="H1086" s="437" t="s">
        <v>238</v>
      </c>
      <c r="I1086" s="438" t="s">
        <v>251</v>
      </c>
      <c r="J1086" s="439">
        <v>225</v>
      </c>
      <c r="K1086" s="439">
        <v>114</v>
      </c>
      <c r="L1086" s="1374"/>
    </row>
    <row r="1087" spans="1:12" s="25" customFormat="1" ht="18.75" hidden="1" customHeight="1" x14ac:dyDescent="0.3">
      <c r="A1087" s="436">
        <v>3</v>
      </c>
      <c r="B1087" s="437" t="s">
        <v>93</v>
      </c>
      <c r="C1087" s="438" t="s">
        <v>5</v>
      </c>
      <c r="D1087" s="439">
        <f t="shared" si="15"/>
        <v>777.83999999999992</v>
      </c>
      <c r="E1087" s="439">
        <v>94.25</v>
      </c>
      <c r="F1087" s="1154"/>
      <c r="G1087" s="436">
        <v>3</v>
      </c>
      <c r="H1087" s="437" t="s">
        <v>93</v>
      </c>
      <c r="I1087" s="438" t="s">
        <v>5</v>
      </c>
      <c r="J1087" s="439">
        <v>135</v>
      </c>
      <c r="K1087" s="439">
        <v>94.25</v>
      </c>
      <c r="L1087" s="1374"/>
    </row>
    <row r="1088" spans="1:12" s="25" customFormat="1" ht="18.75" hidden="1" customHeight="1" x14ac:dyDescent="0.3">
      <c r="A1088" s="436">
        <v>4</v>
      </c>
      <c r="B1088" s="437" t="s">
        <v>253</v>
      </c>
      <c r="C1088" s="438" t="s">
        <v>218</v>
      </c>
      <c r="D1088" s="439">
        <f t="shared" si="15"/>
        <v>1162.9699999999998</v>
      </c>
      <c r="E1088" s="439">
        <v>146.4</v>
      </c>
      <c r="F1088" s="1154"/>
      <c r="G1088" s="436">
        <v>4</v>
      </c>
      <c r="H1088" s="437" t="s">
        <v>253</v>
      </c>
      <c r="I1088" s="438" t="s">
        <v>218</v>
      </c>
      <c r="J1088" s="439">
        <v>125</v>
      </c>
      <c r="K1088" s="439">
        <v>146.4</v>
      </c>
      <c r="L1088" s="1374"/>
    </row>
    <row r="1089" spans="1:12" s="25" customFormat="1" ht="18.75" hidden="1" customHeight="1" x14ac:dyDescent="0.3">
      <c r="A1089" s="436">
        <v>5</v>
      </c>
      <c r="B1089" s="437" t="s">
        <v>255</v>
      </c>
      <c r="C1089" s="438" t="s">
        <v>218</v>
      </c>
      <c r="D1089" s="439">
        <f t="shared" si="15"/>
        <v>1910.8099999999997</v>
      </c>
      <c r="E1089" s="439">
        <v>105.16</v>
      </c>
      <c r="F1089" s="1154"/>
      <c r="G1089" s="436">
        <v>5</v>
      </c>
      <c r="H1089" s="437" t="s">
        <v>255</v>
      </c>
      <c r="I1089" s="438" t="s">
        <v>218</v>
      </c>
      <c r="J1089" s="439">
        <v>80</v>
      </c>
      <c r="K1089" s="439">
        <v>105.16</v>
      </c>
      <c r="L1089" s="1374"/>
    </row>
    <row r="1090" spans="1:12" s="25" customFormat="1" ht="18.75" hidden="1" customHeight="1" x14ac:dyDescent="0.3">
      <c r="A1090" s="436">
        <v>6</v>
      </c>
      <c r="B1090" s="437" t="s">
        <v>252</v>
      </c>
      <c r="C1090" s="438" t="s">
        <v>251</v>
      </c>
      <c r="D1090" s="439">
        <f t="shared" si="15"/>
        <v>3073.7799999999997</v>
      </c>
      <c r="E1090" s="439">
        <v>142</v>
      </c>
      <c r="F1090" s="1154"/>
      <c r="G1090" s="436">
        <v>6</v>
      </c>
      <c r="H1090" s="437" t="s">
        <v>252</v>
      </c>
      <c r="I1090" s="438" t="s">
        <v>251</v>
      </c>
      <c r="J1090" s="439">
        <v>105</v>
      </c>
      <c r="K1090" s="439">
        <v>142</v>
      </c>
      <c r="L1090" s="1374"/>
    </row>
    <row r="1091" spans="1:12" s="25" customFormat="1" ht="18.75" hidden="1" customHeight="1" x14ac:dyDescent="0.3">
      <c r="A1091" s="436">
        <v>7</v>
      </c>
      <c r="B1091" s="437" t="s">
        <v>254</v>
      </c>
      <c r="C1091" s="438" t="s">
        <v>218</v>
      </c>
      <c r="D1091" s="439">
        <f t="shared" si="15"/>
        <v>4984.5899999999992</v>
      </c>
      <c r="E1091" s="439">
        <v>144</v>
      </c>
      <c r="F1091" s="1154"/>
      <c r="G1091" s="436">
        <v>7</v>
      </c>
      <c r="H1091" s="437" t="s">
        <v>254</v>
      </c>
      <c r="I1091" s="438" t="s">
        <v>218</v>
      </c>
      <c r="J1091" s="439">
        <v>120</v>
      </c>
      <c r="K1091" s="439">
        <v>144</v>
      </c>
      <c r="L1091" s="1374"/>
    </row>
    <row r="1092" spans="1:12" s="25" customFormat="1" ht="18.75" hidden="1" customHeight="1" x14ac:dyDescent="0.3">
      <c r="A1092" s="436">
        <v>8</v>
      </c>
      <c r="B1092" s="437" t="s">
        <v>31</v>
      </c>
      <c r="C1092" s="438" t="s">
        <v>5</v>
      </c>
      <c r="D1092" s="439">
        <f t="shared" si="15"/>
        <v>7855.6599999999989</v>
      </c>
      <c r="E1092" s="439">
        <v>88</v>
      </c>
      <c r="F1092" s="1154"/>
      <c r="G1092" s="436">
        <v>8</v>
      </c>
      <c r="H1092" s="437" t="s">
        <v>31</v>
      </c>
      <c r="I1092" s="438" t="s">
        <v>5</v>
      </c>
      <c r="J1092" s="439">
        <v>55</v>
      </c>
      <c r="K1092" s="439">
        <v>88</v>
      </c>
      <c r="L1092" s="1374"/>
    </row>
    <row r="1093" spans="1:12" s="50" customFormat="1" ht="18.75" hidden="1" customHeight="1" x14ac:dyDescent="0.3">
      <c r="A1093" s="1526"/>
      <c r="B1093" s="453"/>
      <c r="C1093" s="1526"/>
      <c r="D1093" s="439">
        <f t="shared" si="15"/>
        <v>12691.539999999997</v>
      </c>
      <c r="E1093" s="454"/>
      <c r="F1093" s="1150"/>
      <c r="G1093" s="1526"/>
      <c r="H1093" s="453"/>
      <c r="I1093" s="1526"/>
      <c r="J1093" s="454"/>
      <c r="K1093" s="454"/>
      <c r="L1093" s="1377"/>
    </row>
    <row r="1094" spans="1:12" s="25" customFormat="1" ht="18.75" hidden="1" customHeight="1" x14ac:dyDescent="0.3">
      <c r="A1094" s="436"/>
      <c r="B1094" s="437"/>
      <c r="C1094" s="438" t="s">
        <v>128</v>
      </c>
      <c r="D1094" s="439">
        <f t="shared" si="15"/>
        <v>20230.78</v>
      </c>
      <c r="E1094" s="439">
        <v>919.81</v>
      </c>
      <c r="F1094" s="1154"/>
      <c r="G1094" s="436"/>
      <c r="H1094" s="437"/>
      <c r="I1094" s="438" t="s">
        <v>128</v>
      </c>
      <c r="J1094" s="439">
        <v>1045</v>
      </c>
      <c r="K1094" s="439">
        <v>919.81</v>
      </c>
      <c r="L1094" s="1374"/>
    </row>
    <row r="1095" spans="1:12" s="25" customFormat="1" ht="18.75" hidden="1" customHeight="1" x14ac:dyDescent="0.3">
      <c r="A1095" s="436"/>
      <c r="B1095" s="437"/>
      <c r="C1095" s="438"/>
      <c r="D1095" s="439">
        <f t="shared" si="15"/>
        <v>32457.189999999995</v>
      </c>
      <c r="E1095" s="439"/>
      <c r="F1095" s="1154"/>
      <c r="G1095" s="436"/>
      <c r="H1095" s="437"/>
      <c r="I1095" s="438"/>
      <c r="J1095" s="439"/>
      <c r="K1095" s="439"/>
      <c r="L1095" s="1374"/>
    </row>
    <row r="1096" spans="1:12" s="25" customFormat="1" x14ac:dyDescent="0.3">
      <c r="A1096" s="436"/>
      <c r="B1096" s="437"/>
      <c r="C1096" s="438"/>
      <c r="D1096" s="439"/>
      <c r="E1096" s="439"/>
      <c r="F1096" s="1535">
        <f>F1083-E1083</f>
        <v>-104.90000000000009</v>
      </c>
      <c r="G1096" s="436"/>
      <c r="H1096" s="437"/>
      <c r="I1096" s="438"/>
      <c r="J1096" s="439"/>
      <c r="K1096" s="439"/>
      <c r="L1096" s="1374"/>
    </row>
    <row r="1097" spans="1:12" s="25" customFormat="1" x14ac:dyDescent="0.3">
      <c r="A1097" s="436"/>
      <c r="B1097" s="437"/>
      <c r="C1097" s="438"/>
      <c r="D1097" s="439"/>
      <c r="E1097" s="439"/>
      <c r="F1097" s="1154"/>
      <c r="G1097" s="436"/>
      <c r="H1097" s="437"/>
      <c r="I1097" s="438"/>
      <c r="J1097" s="439"/>
      <c r="K1097" s="439"/>
      <c r="L1097" s="1374"/>
    </row>
    <row r="1098" spans="1:12" s="25" customFormat="1" x14ac:dyDescent="0.3">
      <c r="A1098" s="434" t="s">
        <v>124</v>
      </c>
      <c r="B1098" s="439" t="s">
        <v>259</v>
      </c>
      <c r="C1098" s="438" t="s">
        <v>125</v>
      </c>
      <c r="D1098" s="439" t="s">
        <v>126</v>
      </c>
      <c r="E1098" s="439" t="s">
        <v>127</v>
      </c>
      <c r="F1098" s="1154"/>
      <c r="G1098" s="434" t="s">
        <v>124</v>
      </c>
      <c r="H1098" s="439" t="s">
        <v>247</v>
      </c>
      <c r="I1098" s="438" t="s">
        <v>125</v>
      </c>
      <c r="J1098" s="439" t="s">
        <v>126</v>
      </c>
      <c r="K1098" s="439" t="s">
        <v>127</v>
      </c>
      <c r="L1098" s="1374"/>
    </row>
    <row r="1099" spans="1:12" s="50" customFormat="1" x14ac:dyDescent="0.3">
      <c r="A1099" s="1526">
        <v>1</v>
      </c>
      <c r="B1099" s="437" t="s">
        <v>91</v>
      </c>
      <c r="C1099" s="438" t="s">
        <v>508</v>
      </c>
      <c r="D1099" s="439">
        <v>60</v>
      </c>
      <c r="E1099" s="439">
        <v>122</v>
      </c>
      <c r="F1099" s="1151">
        <v>70</v>
      </c>
      <c r="G1099" s="1526">
        <v>1</v>
      </c>
      <c r="H1099" s="437" t="s">
        <v>91</v>
      </c>
      <c r="I1099" s="438" t="s">
        <v>9</v>
      </c>
      <c r="J1099" s="439">
        <v>70</v>
      </c>
      <c r="K1099" s="439">
        <v>131.76000000000002</v>
      </c>
      <c r="L1099" s="786"/>
    </row>
    <row r="1100" spans="1:12" s="50" customFormat="1" ht="18.75" customHeight="1" x14ac:dyDescent="0.3">
      <c r="A1100" s="436">
        <v>2</v>
      </c>
      <c r="B1100" s="437" t="s">
        <v>27</v>
      </c>
      <c r="C1100" s="438" t="s">
        <v>28</v>
      </c>
      <c r="D1100" s="439">
        <v>65</v>
      </c>
      <c r="E1100" s="439">
        <v>178</v>
      </c>
      <c r="F1100" s="1151">
        <v>65</v>
      </c>
      <c r="G1100" s="436">
        <v>2</v>
      </c>
      <c r="H1100" s="437" t="s">
        <v>27</v>
      </c>
      <c r="I1100" s="438" t="s">
        <v>7</v>
      </c>
      <c r="J1100" s="439">
        <v>85</v>
      </c>
      <c r="K1100" s="439">
        <v>223</v>
      </c>
      <c r="L1100" s="1379">
        <v>45384</v>
      </c>
    </row>
    <row r="1101" spans="1:12" s="25" customFormat="1" ht="19.5" customHeight="1" x14ac:dyDescent="0.3">
      <c r="A1101" s="436">
        <v>3</v>
      </c>
      <c r="B1101" s="437" t="s">
        <v>179</v>
      </c>
      <c r="C1101" s="438" t="s">
        <v>17</v>
      </c>
      <c r="D1101" s="439">
        <v>23</v>
      </c>
      <c r="E1101" s="439">
        <v>202.41</v>
      </c>
      <c r="F1101" s="1151">
        <v>68.900000000000006</v>
      </c>
      <c r="G1101" s="436">
        <v>3</v>
      </c>
      <c r="H1101" s="437" t="s">
        <v>179</v>
      </c>
      <c r="I1101" s="438" t="s">
        <v>44</v>
      </c>
      <c r="J1101" s="439">
        <v>28</v>
      </c>
      <c r="K1101" s="439">
        <v>242.89</v>
      </c>
      <c r="L1101" s="788"/>
    </row>
    <row r="1102" spans="1:12" s="25" customFormat="1" ht="19.5" customHeight="1" x14ac:dyDescent="0.3">
      <c r="A1102" s="436">
        <v>4</v>
      </c>
      <c r="B1102" s="437" t="s">
        <v>346</v>
      </c>
      <c r="C1102" s="438" t="s">
        <v>14</v>
      </c>
      <c r="D1102" s="439">
        <v>36</v>
      </c>
      <c r="E1102" s="439">
        <v>6</v>
      </c>
      <c r="F1102" s="1545">
        <v>18</v>
      </c>
      <c r="G1102" s="436">
        <v>4</v>
      </c>
      <c r="H1102" s="437" t="s">
        <v>346</v>
      </c>
      <c r="I1102" s="438" t="s">
        <v>14</v>
      </c>
      <c r="J1102" s="439">
        <v>36</v>
      </c>
      <c r="K1102" s="439">
        <v>6</v>
      </c>
      <c r="L1102" s="788"/>
    </row>
    <row r="1103" spans="1:12" s="25" customFormat="1" ht="19.5" customHeight="1" x14ac:dyDescent="0.3">
      <c r="A1103" s="436">
        <v>5</v>
      </c>
      <c r="B1103" s="437" t="s">
        <v>144</v>
      </c>
      <c r="C1103" s="438" t="s">
        <v>2</v>
      </c>
      <c r="D1103" s="439">
        <v>18</v>
      </c>
      <c r="E1103" s="439">
        <v>88</v>
      </c>
      <c r="F1103" s="1154">
        <v>3.4</v>
      </c>
      <c r="G1103" s="436">
        <v>5</v>
      </c>
      <c r="H1103" s="437" t="s">
        <v>144</v>
      </c>
      <c r="I1103" s="438" t="s">
        <v>2</v>
      </c>
      <c r="J1103" s="439">
        <v>18</v>
      </c>
      <c r="K1103" s="439">
        <v>88</v>
      </c>
      <c r="L1103" s="1374"/>
    </row>
    <row r="1104" spans="1:12" s="25" customFormat="1" x14ac:dyDescent="0.3">
      <c r="A1104" s="436">
        <v>6</v>
      </c>
      <c r="B1104" s="437" t="s">
        <v>107</v>
      </c>
      <c r="C1104" s="438" t="s">
        <v>193</v>
      </c>
      <c r="D1104" s="439">
        <v>3.71</v>
      </c>
      <c r="E1104" s="439">
        <v>93.2</v>
      </c>
      <c r="F1104" s="1151">
        <v>1.2</v>
      </c>
      <c r="G1104" s="436">
        <v>6</v>
      </c>
      <c r="H1104" s="437" t="s">
        <v>107</v>
      </c>
      <c r="I1104" s="438" t="s">
        <v>193</v>
      </c>
      <c r="J1104" s="439">
        <v>3.71</v>
      </c>
      <c r="K1104" s="439">
        <v>93.2</v>
      </c>
      <c r="L1104" s="1374"/>
    </row>
    <row r="1105" spans="1:12" s="50" customFormat="1" x14ac:dyDescent="0.3">
      <c r="A1105" s="436">
        <v>7</v>
      </c>
      <c r="B1105" s="437" t="s">
        <v>108</v>
      </c>
      <c r="C1105" s="438" t="s">
        <v>65</v>
      </c>
      <c r="D1105" s="439">
        <v>1.2</v>
      </c>
      <c r="E1105" s="439">
        <v>21.5</v>
      </c>
      <c r="F1105" s="1151"/>
      <c r="G1105" s="436">
        <v>7</v>
      </c>
      <c r="H1105" s="437" t="s">
        <v>108</v>
      </c>
      <c r="I1105" s="438" t="s">
        <v>65</v>
      </c>
      <c r="J1105" s="439">
        <v>1.2</v>
      </c>
      <c r="K1105" s="439">
        <v>21.5</v>
      </c>
      <c r="L1105" s="786"/>
    </row>
    <row r="1106" spans="1:12" s="25" customFormat="1" x14ac:dyDescent="0.3">
      <c r="A1106" s="1526"/>
      <c r="B1106" s="1284" t="s">
        <v>515</v>
      </c>
      <c r="C1106" s="438"/>
      <c r="D1106" s="439"/>
      <c r="E1106" s="439"/>
      <c r="F1106" s="1154"/>
      <c r="G1106" s="1526"/>
      <c r="H1106" s="437"/>
      <c r="I1106" s="438"/>
      <c r="J1106" s="439"/>
      <c r="K1106" s="439"/>
      <c r="L1106" s="1374"/>
    </row>
    <row r="1107" spans="1:12" s="50" customFormat="1" x14ac:dyDescent="0.3">
      <c r="A1107" s="436"/>
      <c r="B1107" s="437"/>
      <c r="C1107" s="438"/>
      <c r="D1107" s="439"/>
      <c r="E1107" s="439"/>
      <c r="F1107" s="1150"/>
      <c r="G1107" s="436"/>
      <c r="H1107" s="437"/>
      <c r="I1107" s="438"/>
      <c r="J1107" s="439"/>
      <c r="K1107" s="439"/>
      <c r="L1107" s="1377"/>
    </row>
    <row r="1108" spans="1:12" s="25" customFormat="1" x14ac:dyDescent="0.3">
      <c r="A1108" s="1526"/>
      <c r="B1108" s="437"/>
      <c r="C1108" s="438" t="s">
        <v>128</v>
      </c>
      <c r="D1108" s="439">
        <f>SUM(D1099:D1107)</f>
        <v>206.91</v>
      </c>
      <c r="E1108" s="439">
        <f>SUM(E1099:E1107)</f>
        <v>711.11</v>
      </c>
      <c r="F1108" s="1534">
        <v>822.5</v>
      </c>
      <c r="G1108" s="1526"/>
      <c r="H1108" s="437"/>
      <c r="I1108" s="438" t="s">
        <v>128</v>
      </c>
      <c r="J1108" s="439">
        <f>SUM(J1099:J1107)</f>
        <v>241.91</v>
      </c>
      <c r="K1108" s="439">
        <f>SUM(K1099:K1107)</f>
        <v>806.35</v>
      </c>
      <c r="L1108" s="1374"/>
    </row>
    <row r="1109" spans="1:12" s="25" customFormat="1" x14ac:dyDescent="0.3">
      <c r="A1109" s="436"/>
      <c r="B1109" s="437"/>
      <c r="C1109" s="438"/>
      <c r="D1109" s="439"/>
      <c r="E1109" s="439"/>
      <c r="F1109" s="1535">
        <f>F1108-E1108</f>
        <v>111.38999999999999</v>
      </c>
      <c r="G1109" s="436"/>
      <c r="H1109" s="437"/>
      <c r="I1109" s="438"/>
      <c r="J1109" s="439"/>
      <c r="K1109" s="439"/>
      <c r="L1109" s="1374"/>
    </row>
    <row r="1110" spans="1:12" s="25" customFormat="1" x14ac:dyDescent="0.3">
      <c r="A1110" s="436"/>
      <c r="B1110" s="437"/>
      <c r="C1110" s="438"/>
      <c r="D1110" s="439"/>
      <c r="E1110" s="439"/>
      <c r="F1110" s="1154"/>
      <c r="G1110" s="436"/>
      <c r="H1110" s="437"/>
      <c r="I1110" s="438"/>
      <c r="J1110" s="439"/>
      <c r="K1110" s="439"/>
      <c r="L1110" s="1374"/>
    </row>
    <row r="1111" spans="1:12" s="25" customFormat="1" x14ac:dyDescent="0.3">
      <c r="A1111" s="1526"/>
      <c r="B1111" s="437"/>
      <c r="C1111" s="438" t="s">
        <v>136</v>
      </c>
      <c r="D1111" s="439">
        <f>+D1108+D1083</f>
        <v>409.62</v>
      </c>
      <c r="E1111" s="439">
        <f>+E1108+E1083</f>
        <v>1403.5100000000002</v>
      </c>
      <c r="F1111" s="1153"/>
      <c r="G1111" s="439"/>
      <c r="H1111" s="439"/>
      <c r="I1111" s="439" t="s">
        <v>136</v>
      </c>
      <c r="J1111" s="439">
        <f>+J1108+J1083</f>
        <v>449.62</v>
      </c>
      <c r="K1111" s="439">
        <f>+K1108+K1083</f>
        <v>1535.2</v>
      </c>
      <c r="L1111" s="1374"/>
    </row>
    <row r="1112" spans="1:12" s="25" customFormat="1" x14ac:dyDescent="0.3">
      <c r="A1112" s="1537"/>
      <c r="B1112" s="440"/>
      <c r="C1112" s="488"/>
      <c r="D1112" s="489"/>
      <c r="E1112" s="489"/>
      <c r="F1112" s="1153"/>
      <c r="G1112" s="1538"/>
      <c r="H1112" s="489"/>
      <c r="I1112" s="489"/>
      <c r="J1112" s="489"/>
      <c r="K1112" s="489"/>
      <c r="L1112" s="1374"/>
    </row>
    <row r="1113" spans="1:12" s="25" customFormat="1" x14ac:dyDescent="0.3">
      <c r="A1113" s="1537"/>
      <c r="B1113" s="487"/>
      <c r="C1113" s="487"/>
      <c r="D1113" s="487"/>
      <c r="E1113" s="1152"/>
      <c r="F1113" s="1152"/>
      <c r="G1113" s="1539"/>
      <c r="H1113" s="1152"/>
      <c r="I1113" s="489"/>
      <c r="J1113" s="489"/>
      <c r="K1113" s="489"/>
      <c r="L1113" s="1374"/>
    </row>
    <row r="1114" spans="1:12" s="25" customFormat="1" x14ac:dyDescent="0.3">
      <c r="A1114" s="1537"/>
      <c r="B1114" s="440"/>
      <c r="C1114" s="488"/>
      <c r="D1114" s="489"/>
      <c r="E1114" s="489"/>
      <c r="F1114" s="1153"/>
      <c r="G1114" s="1539"/>
      <c r="H1114" s="489"/>
      <c r="I1114" s="489"/>
      <c r="J1114" s="489"/>
      <c r="K1114" s="489"/>
      <c r="L1114" s="1374"/>
    </row>
    <row r="1115" spans="1:12" s="25" customFormat="1" ht="18.75" customHeight="1" x14ac:dyDescent="0.3">
      <c r="A1115" s="1533"/>
      <c r="B1115" s="441" t="s">
        <v>130</v>
      </c>
      <c r="C1115" s="428"/>
      <c r="D1115" s="442" t="s">
        <v>131</v>
      </c>
      <c r="E1115" s="430"/>
      <c r="F1115" s="1151"/>
      <c r="G1115" s="1533"/>
      <c r="H1115" s="441" t="s">
        <v>130</v>
      </c>
      <c r="I1115" s="428"/>
      <c r="J1115" s="442" t="s">
        <v>131</v>
      </c>
      <c r="K1115" s="430"/>
      <c r="L1115" s="1374"/>
    </row>
    <row r="1116" spans="1:12" s="25" customFormat="1" ht="51.75" customHeight="1" x14ac:dyDescent="0.3">
      <c r="A1116" s="1533"/>
      <c r="B1116" s="443" t="s">
        <v>132</v>
      </c>
      <c r="C1116" s="428"/>
      <c r="D1116" s="443" t="s">
        <v>140</v>
      </c>
      <c r="E1116" s="444"/>
      <c r="F1116" s="1151"/>
      <c r="G1116" s="1533"/>
      <c r="H1116" s="443" t="s">
        <v>139</v>
      </c>
      <c r="I1116" s="428"/>
      <c r="J1116" s="443" t="s">
        <v>140</v>
      </c>
      <c r="K1116" s="444"/>
      <c r="L1116" s="1374"/>
    </row>
    <row r="1117" spans="1:12" s="25" customFormat="1" ht="23.25" customHeight="1" x14ac:dyDescent="0.3">
      <c r="A1117" s="1533"/>
      <c r="B1117" s="443"/>
      <c r="C1117" s="428"/>
      <c r="D1117" s="443"/>
      <c r="E1117" s="444"/>
      <c r="F1117" s="1151"/>
      <c r="G1117" s="1533"/>
      <c r="H1117" s="443"/>
      <c r="I1117" s="428"/>
      <c r="J1117" s="443"/>
      <c r="K1117" s="444"/>
      <c r="L1117" s="1374"/>
    </row>
    <row r="1118" spans="1:12" s="25" customFormat="1" ht="18.75" customHeight="1" x14ac:dyDescent="0.3">
      <c r="A1118" s="1530"/>
      <c r="B1118" s="1531"/>
      <c r="C1118" s="1531"/>
      <c r="D1118" s="1531"/>
      <c r="E1118" s="1531"/>
      <c r="F1118" s="1532"/>
      <c r="G1118" s="1530"/>
      <c r="H1118" s="1531"/>
      <c r="I1118" s="1531"/>
      <c r="J1118" s="1531"/>
      <c r="K1118" s="1531"/>
      <c r="L1118" s="1374"/>
    </row>
    <row r="1119" spans="1:12" s="25" customFormat="1" ht="23.25" customHeight="1" x14ac:dyDescent="0.3">
      <c r="A1119" s="1552"/>
      <c r="B1119" s="1553"/>
      <c r="C1119" s="1554"/>
      <c r="D1119" s="1553"/>
      <c r="E1119" s="1555"/>
      <c r="F1119" s="1556"/>
      <c r="G1119" s="1557"/>
      <c r="H1119" s="1554"/>
      <c r="I1119" s="1553"/>
      <c r="J1119" s="1555"/>
      <c r="K1119" s="1553"/>
      <c r="L1119" s="1374"/>
    </row>
    <row r="1120" spans="1:12" s="21" customFormat="1" x14ac:dyDescent="0.3">
      <c r="A1120" s="1403"/>
      <c r="B1120" s="20"/>
      <c r="C1120" s="20"/>
      <c r="D1120" s="20"/>
      <c r="E1120" s="20"/>
      <c r="F1120" s="1154"/>
      <c r="G1120" s="1403"/>
      <c r="H1120" s="20"/>
      <c r="I1120" s="20"/>
      <c r="J1120" s="20"/>
      <c r="K1120" s="20"/>
      <c r="L1120" s="1373"/>
    </row>
    <row r="1121" spans="1:12" s="25" customFormat="1" ht="18.75" customHeight="1" x14ac:dyDescent="0.3">
      <c r="A1121" s="1403"/>
      <c r="B1121" s="22" t="s">
        <v>115</v>
      </c>
      <c r="C1121" s="20"/>
      <c r="D1121" s="20"/>
      <c r="E1121" s="20"/>
      <c r="F1121" s="1154"/>
      <c r="G1121" s="1403"/>
      <c r="H1121" s="22" t="s">
        <v>115</v>
      </c>
      <c r="I1121" s="20"/>
      <c r="J1121" s="20"/>
      <c r="K1121" s="20"/>
      <c r="L1121" s="1374"/>
    </row>
    <row r="1122" spans="1:12" s="25" customFormat="1" ht="18.75" customHeight="1" x14ac:dyDescent="0.3">
      <c r="A1122" s="1403"/>
      <c r="B1122" s="22" t="s">
        <v>137</v>
      </c>
      <c r="C1122" s="20"/>
      <c r="D1122" s="20"/>
      <c r="E1122" s="20"/>
      <c r="F1122" s="1151"/>
      <c r="G1122" s="1403"/>
      <c r="H1122" s="22" t="s">
        <v>138</v>
      </c>
      <c r="I1122" s="20"/>
      <c r="J1122" s="20"/>
      <c r="K1122" s="20"/>
      <c r="L1122" s="1374"/>
    </row>
    <row r="1123" spans="1:12" s="25" customFormat="1" ht="18.75" customHeight="1" x14ac:dyDescent="0.3">
      <c r="A1123" s="1403"/>
      <c r="B1123" s="20"/>
      <c r="C1123" s="20"/>
      <c r="D1123" s="20"/>
      <c r="E1123" s="20"/>
      <c r="F1123" s="1151"/>
      <c r="G1123" s="1403"/>
      <c r="H1123" s="20"/>
      <c r="I1123" s="20"/>
      <c r="J1123" s="20"/>
      <c r="K1123" s="20"/>
      <c r="L1123" s="1374"/>
    </row>
    <row r="1124" spans="1:12" s="25" customFormat="1" ht="18.75" customHeight="1" x14ac:dyDescent="0.3">
      <c r="A1124" s="1403"/>
      <c r="B1124" s="20"/>
      <c r="C1124" s="20"/>
      <c r="E1124" s="603" t="s">
        <v>116</v>
      </c>
      <c r="F1124" s="1151"/>
      <c r="G1124" s="1403"/>
      <c r="H1124" s="20"/>
      <c r="I1124" s="20"/>
      <c r="K1124" s="603" t="s">
        <v>116</v>
      </c>
      <c r="L1124" s="1374"/>
    </row>
    <row r="1125" spans="1:12" s="25" customFormat="1" ht="18.75" customHeight="1" x14ac:dyDescent="0.3">
      <c r="A1125" s="1403"/>
      <c r="B1125" s="20"/>
      <c r="C1125" s="20"/>
      <c r="E1125" s="603" t="s">
        <v>134</v>
      </c>
      <c r="F1125" s="1151"/>
      <c r="G1125" s="1403"/>
      <c r="H1125" s="20"/>
      <c r="I1125" s="20"/>
      <c r="K1125" s="603" t="s">
        <v>134</v>
      </c>
      <c r="L1125" s="1374"/>
    </row>
    <row r="1126" spans="1:12" s="25" customFormat="1" ht="18.75" customHeight="1" x14ac:dyDescent="0.3">
      <c r="A1126" s="1403"/>
      <c r="B1126" s="20"/>
      <c r="C1126" s="20"/>
      <c r="E1126" s="603" t="s">
        <v>117</v>
      </c>
      <c r="F1126" s="1151"/>
      <c r="G1126" s="1403"/>
      <c r="H1126" s="20"/>
      <c r="I1126" s="20"/>
      <c r="K1126" s="603" t="s">
        <v>117</v>
      </c>
      <c r="L1126" s="1374"/>
    </row>
    <row r="1127" spans="1:12" s="25" customFormat="1" ht="18.75" customHeight="1" x14ac:dyDescent="0.3">
      <c r="A1127" s="1403"/>
      <c r="B1127" s="20"/>
      <c r="C1127" s="20"/>
      <c r="E1127" s="603" t="s">
        <v>497</v>
      </c>
      <c r="F1127" s="1151"/>
      <c r="G1127" s="1403"/>
      <c r="H1127" s="20"/>
      <c r="I1127" s="20"/>
      <c r="K1127" s="603" t="s">
        <v>497</v>
      </c>
      <c r="L1127" s="1374"/>
    </row>
    <row r="1128" spans="1:12" s="25" customFormat="1" ht="18.75" customHeight="1" x14ac:dyDescent="0.3">
      <c r="A1128" s="1403"/>
      <c r="B1128" s="20"/>
      <c r="C1128" s="20"/>
      <c r="D1128" s="20"/>
      <c r="E1128" s="20"/>
      <c r="F1128" s="1154"/>
      <c r="G1128" s="1403"/>
      <c r="H1128" s="20"/>
      <c r="I1128" s="20"/>
      <c r="J1128" s="20"/>
      <c r="K1128" s="20"/>
      <c r="L1128" s="1374"/>
    </row>
    <row r="1129" spans="1:12" s="25" customFormat="1" ht="18.75" customHeight="1" x14ac:dyDescent="0.3">
      <c r="A1129" s="1403"/>
      <c r="B1129" s="20"/>
      <c r="C1129" s="20"/>
      <c r="D1129" s="20"/>
      <c r="E1129" s="20"/>
      <c r="F1129" s="1154"/>
      <c r="G1129" s="1403"/>
      <c r="H1129" s="20"/>
      <c r="I1129" s="20"/>
      <c r="J1129" s="20"/>
      <c r="K1129" s="20"/>
      <c r="L1129" s="1374"/>
    </row>
    <row r="1130" spans="1:12" s="25" customFormat="1" ht="18.75" customHeight="1" x14ac:dyDescent="0.3">
      <c r="A1130" s="1403"/>
      <c r="B1130" s="20"/>
      <c r="C1130" s="20"/>
      <c r="D1130" s="20"/>
      <c r="E1130" s="20"/>
      <c r="F1130" s="1154"/>
      <c r="G1130" s="1403"/>
      <c r="H1130" s="20"/>
      <c r="I1130" s="20"/>
      <c r="J1130" s="20"/>
      <c r="K1130" s="20"/>
      <c r="L1130" s="1374"/>
    </row>
    <row r="1131" spans="1:12" s="25" customFormat="1" ht="18.75" customHeight="1" x14ac:dyDescent="0.3">
      <c r="A1131" s="1403"/>
      <c r="B1131" s="1612" t="s">
        <v>119</v>
      </c>
      <c r="C1131" s="1612"/>
      <c r="D1131" s="1612"/>
      <c r="E1131" s="26"/>
      <c r="F1131" s="1151"/>
      <c r="G1131" s="1403"/>
      <c r="H1131" s="1612" t="s">
        <v>119</v>
      </c>
      <c r="I1131" s="1612"/>
      <c r="J1131" s="1612"/>
      <c r="K1131" s="26"/>
      <c r="L1131" s="1374"/>
    </row>
    <row r="1132" spans="1:12" s="25" customFormat="1" ht="18.75" customHeight="1" x14ac:dyDescent="0.3">
      <c r="A1132" s="1403"/>
      <c r="B1132" s="1610">
        <v>45715</v>
      </c>
      <c r="C1132" s="1610"/>
      <c r="D1132" s="1610"/>
      <c r="E1132" s="27"/>
      <c r="F1132" s="1151"/>
      <c r="G1132" s="1403"/>
      <c r="H1132" s="1610">
        <f>B1132</f>
        <v>45715</v>
      </c>
      <c r="I1132" s="1610"/>
      <c r="J1132" s="1610"/>
      <c r="K1132" s="27"/>
      <c r="L1132" s="1374"/>
    </row>
    <row r="1133" spans="1:12" s="25" customFormat="1" ht="18.75" customHeight="1" x14ac:dyDescent="0.3">
      <c r="A1133" s="1403"/>
      <c r="B1133" s="20"/>
      <c r="C1133" s="20"/>
      <c r="D1133" s="20"/>
      <c r="E1133" s="27"/>
      <c r="F1133" s="1151"/>
      <c r="G1133" s="1403"/>
      <c r="H1133" s="20"/>
      <c r="I1133" s="20"/>
      <c r="J1133" s="20"/>
      <c r="K1133" s="27"/>
      <c r="L1133" s="1374"/>
    </row>
    <row r="1134" spans="1:12" s="25" customFormat="1" ht="18.75" customHeight="1" x14ac:dyDescent="0.3">
      <c r="A1134" s="1403"/>
      <c r="B1134" s="1524"/>
      <c r="C1134" s="20"/>
      <c r="D1134" s="20"/>
      <c r="E1134" s="27"/>
      <c r="F1134" s="1151"/>
      <c r="G1134" s="1403"/>
      <c r="H1134" s="1524"/>
      <c r="I1134" s="20"/>
      <c r="J1134" s="20"/>
      <c r="K1134" s="27"/>
      <c r="L1134" s="1374"/>
    </row>
    <row r="1135" spans="1:12" s="25" customFormat="1" ht="18.75" customHeight="1" x14ac:dyDescent="0.3">
      <c r="A1135" s="28" t="s">
        <v>120</v>
      </c>
      <c r="B1135" s="29" t="s">
        <v>121</v>
      </c>
      <c r="C1135" s="1611" t="s">
        <v>122</v>
      </c>
      <c r="D1135" s="1611"/>
      <c r="E1135" s="1611"/>
      <c r="F1135" s="1151"/>
      <c r="G1135" s="28" t="s">
        <v>120</v>
      </c>
      <c r="H1135" s="29" t="s">
        <v>121</v>
      </c>
      <c r="I1135" s="1611" t="s">
        <v>123</v>
      </c>
      <c r="J1135" s="1611"/>
      <c r="K1135" s="1611"/>
      <c r="L1135" s="1374"/>
    </row>
    <row r="1136" spans="1:12" s="25" customFormat="1" ht="18.75" customHeight="1" x14ac:dyDescent="0.3">
      <c r="A1136" s="28" t="s">
        <v>124</v>
      </c>
      <c r="B1136" s="28" t="s">
        <v>265</v>
      </c>
      <c r="C1136" s="29" t="s">
        <v>125</v>
      </c>
      <c r="D1136" s="1523" t="s">
        <v>126</v>
      </c>
      <c r="E1136" s="1523" t="s">
        <v>127</v>
      </c>
      <c r="F1136" s="1151"/>
      <c r="G1136" s="28" t="s">
        <v>124</v>
      </c>
      <c r="H1136" s="28" t="s">
        <v>265</v>
      </c>
      <c r="I1136" s="29" t="s">
        <v>125</v>
      </c>
      <c r="J1136" s="1523" t="s">
        <v>126</v>
      </c>
      <c r="K1136" s="1523" t="s">
        <v>127</v>
      </c>
      <c r="L1136" s="1374"/>
    </row>
    <row r="1137" spans="1:12" s="257" customFormat="1" ht="19.5" customHeight="1" x14ac:dyDescent="0.3">
      <c r="A1137" s="5">
        <v>1</v>
      </c>
      <c r="B1137" s="6" t="s">
        <v>58</v>
      </c>
      <c r="C1137" s="2" t="s">
        <v>516</v>
      </c>
      <c r="D1137" s="3">
        <v>80</v>
      </c>
      <c r="E1137" s="3">
        <v>288.54000000000002</v>
      </c>
      <c r="F1137" s="1151"/>
      <c r="G1137" s="5">
        <v>1</v>
      </c>
      <c r="H1137" s="6" t="s">
        <v>58</v>
      </c>
      <c r="I1137" s="2" t="s">
        <v>59</v>
      </c>
      <c r="J1137" s="3">
        <v>90</v>
      </c>
      <c r="K1137" s="3">
        <v>336.63</v>
      </c>
      <c r="L1137" s="791"/>
    </row>
    <row r="1138" spans="1:12" s="50" customFormat="1" x14ac:dyDescent="0.3">
      <c r="A1138" s="5">
        <v>2</v>
      </c>
      <c r="B1138" s="6" t="s">
        <v>114</v>
      </c>
      <c r="C1138" s="2" t="s">
        <v>2</v>
      </c>
      <c r="D1138" s="3">
        <v>6</v>
      </c>
      <c r="E1138" s="3">
        <v>28</v>
      </c>
      <c r="F1138" s="1177"/>
      <c r="G1138" s="5">
        <v>2</v>
      </c>
      <c r="H1138" s="6" t="s">
        <v>114</v>
      </c>
      <c r="I1138" s="2" t="s">
        <v>2</v>
      </c>
      <c r="J1138" s="3">
        <v>6</v>
      </c>
      <c r="K1138" s="3">
        <v>28</v>
      </c>
      <c r="L1138" s="786"/>
    </row>
    <row r="1139" spans="1:12" s="25" customFormat="1" x14ac:dyDescent="0.3">
      <c r="A1139" s="5">
        <v>3</v>
      </c>
      <c r="B1139" s="6" t="s">
        <v>107</v>
      </c>
      <c r="C1139" s="2" t="s">
        <v>14</v>
      </c>
      <c r="D1139" s="3">
        <v>3.71</v>
      </c>
      <c r="E1139" s="3">
        <v>93.2</v>
      </c>
      <c r="F1139" s="1151"/>
      <c r="G1139" s="5">
        <v>3</v>
      </c>
      <c r="H1139" s="6" t="s">
        <v>107</v>
      </c>
      <c r="I1139" s="2" t="s">
        <v>14</v>
      </c>
      <c r="J1139" s="3">
        <v>3.71</v>
      </c>
      <c r="K1139" s="3">
        <v>93.2</v>
      </c>
      <c r="L1139" s="1374"/>
    </row>
    <row r="1140" spans="1:12" s="25" customFormat="1" x14ac:dyDescent="0.3">
      <c r="A1140" s="5">
        <v>4</v>
      </c>
      <c r="B1140" s="6" t="s">
        <v>110</v>
      </c>
      <c r="C1140" s="2" t="s">
        <v>5</v>
      </c>
      <c r="D1140" s="3">
        <v>250</v>
      </c>
      <c r="E1140" s="3">
        <v>93.600000000000009</v>
      </c>
      <c r="F1140" s="1177"/>
      <c r="G1140" s="5">
        <v>4</v>
      </c>
      <c r="H1140" s="6" t="s">
        <v>93</v>
      </c>
      <c r="I1140" s="2" t="s">
        <v>2</v>
      </c>
      <c r="J1140" s="3">
        <v>80</v>
      </c>
      <c r="K1140" s="3">
        <v>92</v>
      </c>
      <c r="L1140" s="788"/>
    </row>
    <row r="1141" spans="1:12" s="25" customFormat="1" ht="19.5" customHeight="1" x14ac:dyDescent="0.3">
      <c r="A1141" s="1523"/>
      <c r="B1141" s="6"/>
      <c r="C1141" s="2"/>
      <c r="D1141" s="3"/>
      <c r="E1141" s="3"/>
      <c r="F1141" s="1151"/>
      <c r="G1141" s="5">
        <v>5</v>
      </c>
      <c r="H1141" s="6" t="s">
        <v>80</v>
      </c>
      <c r="I1141" s="2" t="s">
        <v>5</v>
      </c>
      <c r="J1141" s="3">
        <v>30</v>
      </c>
      <c r="K1141" s="3">
        <v>124.6</v>
      </c>
      <c r="L1141" s="788"/>
    </row>
    <row r="1142" spans="1:12" s="25" customFormat="1" ht="19.5" customHeight="1" x14ac:dyDescent="0.3">
      <c r="A1142" s="5"/>
      <c r="B1142" s="6"/>
      <c r="C1142" s="2"/>
      <c r="D1142" s="3"/>
      <c r="E1142" s="3"/>
      <c r="F1142" s="1177"/>
      <c r="G1142" s="1523"/>
      <c r="H1142" s="6"/>
      <c r="I1142" s="2"/>
      <c r="J1142" s="3"/>
      <c r="K1142" s="3"/>
      <c r="L1142" s="1374"/>
    </row>
    <row r="1143" spans="1:12" s="25" customFormat="1" ht="19.5" customHeight="1" x14ac:dyDescent="0.3">
      <c r="A1143" s="1523"/>
      <c r="B1143" s="6"/>
      <c r="C1143" s="2"/>
      <c r="D1143" s="3"/>
      <c r="E1143" s="3"/>
      <c r="F1143" s="1177"/>
      <c r="G1143" s="1523"/>
      <c r="H1143" s="6"/>
      <c r="I1143" s="2"/>
      <c r="J1143" s="3"/>
      <c r="K1143" s="3"/>
      <c r="L1143" s="1374"/>
    </row>
    <row r="1144" spans="1:12" s="25" customFormat="1" x14ac:dyDescent="0.3">
      <c r="A1144" s="5"/>
      <c r="B1144" s="6"/>
      <c r="C1144" s="2"/>
      <c r="D1144" s="3"/>
      <c r="E1144" s="3"/>
      <c r="F1144" s="1154"/>
      <c r="G1144" s="5"/>
      <c r="H1144" s="6"/>
      <c r="I1144" s="2"/>
      <c r="J1144" s="3"/>
      <c r="K1144" s="3"/>
      <c r="L1144" s="1374"/>
    </row>
    <row r="1145" spans="1:12" s="25" customFormat="1" x14ac:dyDescent="0.3">
      <c r="A1145" s="5"/>
      <c r="B1145" s="6"/>
      <c r="C1145" s="2" t="s">
        <v>128</v>
      </c>
      <c r="D1145" s="3">
        <f>SUM(D1137:D1143)</f>
        <v>339.71</v>
      </c>
      <c r="E1145" s="3">
        <f>SUM(E1137:E1143)</f>
        <v>503.34000000000003</v>
      </c>
      <c r="F1145" s="1534">
        <v>587.5</v>
      </c>
      <c r="G1145" s="5"/>
      <c r="H1145" s="6"/>
      <c r="I1145" s="2" t="s">
        <v>128</v>
      </c>
      <c r="J1145" s="3">
        <f>SUM(J1137:J1143)</f>
        <v>209.70999999999998</v>
      </c>
      <c r="K1145" s="3">
        <f>SUM(K1137:K1143)</f>
        <v>674.43</v>
      </c>
      <c r="L1145" s="1374"/>
    </row>
    <row r="1146" spans="1:12" s="25" customFormat="1" ht="18.75" hidden="1" customHeight="1" x14ac:dyDescent="0.3">
      <c r="A1146" s="5"/>
      <c r="B1146" s="6"/>
      <c r="C1146" s="2"/>
      <c r="D1146" s="3">
        <f>SUM(D1138:D1144)</f>
        <v>259.70999999999998</v>
      </c>
      <c r="E1146" s="3"/>
      <c r="F1146" s="1154"/>
      <c r="G1146" s="5"/>
      <c r="H1146" s="6"/>
      <c r="I1146" s="2"/>
      <c r="J1146" s="3"/>
      <c r="K1146" s="3"/>
      <c r="L1146" s="1374"/>
    </row>
    <row r="1147" spans="1:12" s="25" customFormat="1" ht="18.75" hidden="1" customHeight="1" x14ac:dyDescent="0.3">
      <c r="A1147" s="5">
        <v>1</v>
      </c>
      <c r="B1147" s="6" t="s">
        <v>1</v>
      </c>
      <c r="C1147" s="2" t="s">
        <v>5</v>
      </c>
      <c r="D1147" s="3">
        <f>SUM(D1140:D1145)</f>
        <v>589.71</v>
      </c>
      <c r="E1147" s="3">
        <v>86</v>
      </c>
      <c r="F1147" s="1154"/>
      <c r="G1147" s="5">
        <v>1</v>
      </c>
      <c r="H1147" s="6" t="s">
        <v>1</v>
      </c>
      <c r="I1147" s="2" t="s">
        <v>5</v>
      </c>
      <c r="J1147" s="3">
        <v>200</v>
      </c>
      <c r="K1147" s="3">
        <v>86</v>
      </c>
      <c r="L1147" s="1374"/>
    </row>
    <row r="1148" spans="1:12" s="25" customFormat="1" ht="18.75" hidden="1" customHeight="1" x14ac:dyDescent="0.3">
      <c r="A1148" s="5">
        <v>2</v>
      </c>
      <c r="B1148" s="6" t="s">
        <v>238</v>
      </c>
      <c r="C1148" s="2" t="s">
        <v>251</v>
      </c>
      <c r="D1148" s="3">
        <f t="shared" ref="D1148:D1157" si="16">SUM(D1140:D1146)</f>
        <v>849.42000000000007</v>
      </c>
      <c r="E1148" s="3">
        <v>114</v>
      </c>
      <c r="F1148" s="1154"/>
      <c r="G1148" s="5">
        <v>2</v>
      </c>
      <c r="H1148" s="6" t="s">
        <v>238</v>
      </c>
      <c r="I1148" s="2" t="s">
        <v>251</v>
      </c>
      <c r="J1148" s="3">
        <v>225</v>
      </c>
      <c r="K1148" s="3">
        <v>114</v>
      </c>
      <c r="L1148" s="1374"/>
    </row>
    <row r="1149" spans="1:12" s="25" customFormat="1" ht="18.75" hidden="1" customHeight="1" x14ac:dyDescent="0.3">
      <c r="A1149" s="5">
        <v>3</v>
      </c>
      <c r="B1149" s="6" t="s">
        <v>93</v>
      </c>
      <c r="C1149" s="2" t="s">
        <v>5</v>
      </c>
      <c r="D1149" s="3">
        <f t="shared" si="16"/>
        <v>1189.1300000000001</v>
      </c>
      <c r="E1149" s="3">
        <v>94.25</v>
      </c>
      <c r="F1149" s="1154"/>
      <c r="G1149" s="5">
        <v>3</v>
      </c>
      <c r="H1149" s="6" t="s">
        <v>93</v>
      </c>
      <c r="I1149" s="2" t="s">
        <v>5</v>
      </c>
      <c r="J1149" s="3">
        <v>135</v>
      </c>
      <c r="K1149" s="3">
        <v>94.25</v>
      </c>
      <c r="L1149" s="1374"/>
    </row>
    <row r="1150" spans="1:12" s="25" customFormat="1" ht="18.75" hidden="1" customHeight="1" x14ac:dyDescent="0.3">
      <c r="A1150" s="5">
        <v>4</v>
      </c>
      <c r="B1150" s="6" t="s">
        <v>253</v>
      </c>
      <c r="C1150" s="2" t="s">
        <v>218</v>
      </c>
      <c r="D1150" s="3">
        <f t="shared" si="16"/>
        <v>2038.5500000000002</v>
      </c>
      <c r="E1150" s="3">
        <v>146.4</v>
      </c>
      <c r="F1150" s="1154"/>
      <c r="G1150" s="5">
        <v>4</v>
      </c>
      <c r="H1150" s="6" t="s">
        <v>253</v>
      </c>
      <c r="I1150" s="2" t="s">
        <v>218</v>
      </c>
      <c r="J1150" s="3">
        <v>125</v>
      </c>
      <c r="K1150" s="3">
        <v>146.4</v>
      </c>
      <c r="L1150" s="1374"/>
    </row>
    <row r="1151" spans="1:12" s="25" customFormat="1" ht="18.75" hidden="1" customHeight="1" x14ac:dyDescent="0.3">
      <c r="A1151" s="5">
        <v>5</v>
      </c>
      <c r="B1151" s="6" t="s">
        <v>255</v>
      </c>
      <c r="C1151" s="2" t="s">
        <v>218</v>
      </c>
      <c r="D1151" s="3">
        <f t="shared" si="16"/>
        <v>3227.6800000000003</v>
      </c>
      <c r="E1151" s="3">
        <v>105.16</v>
      </c>
      <c r="F1151" s="1154"/>
      <c r="G1151" s="5">
        <v>5</v>
      </c>
      <c r="H1151" s="6" t="s">
        <v>255</v>
      </c>
      <c r="I1151" s="2" t="s">
        <v>218</v>
      </c>
      <c r="J1151" s="3">
        <v>80</v>
      </c>
      <c r="K1151" s="3">
        <v>105.16</v>
      </c>
      <c r="L1151" s="1374"/>
    </row>
    <row r="1152" spans="1:12" s="25" customFormat="1" ht="18.75" hidden="1" customHeight="1" x14ac:dyDescent="0.3">
      <c r="A1152" s="5">
        <v>6</v>
      </c>
      <c r="B1152" s="6" t="s">
        <v>252</v>
      </c>
      <c r="C1152" s="2" t="s">
        <v>251</v>
      </c>
      <c r="D1152" s="3">
        <f t="shared" si="16"/>
        <v>5266.2300000000005</v>
      </c>
      <c r="E1152" s="3">
        <v>142</v>
      </c>
      <c r="F1152" s="1154"/>
      <c r="G1152" s="5">
        <v>6</v>
      </c>
      <c r="H1152" s="6" t="s">
        <v>252</v>
      </c>
      <c r="I1152" s="2" t="s">
        <v>251</v>
      </c>
      <c r="J1152" s="3">
        <v>105</v>
      </c>
      <c r="K1152" s="3">
        <v>142</v>
      </c>
      <c r="L1152" s="1374"/>
    </row>
    <row r="1153" spans="1:19" s="25" customFormat="1" ht="18.75" hidden="1" customHeight="1" x14ac:dyDescent="0.3">
      <c r="A1153" s="5">
        <v>7</v>
      </c>
      <c r="B1153" s="6" t="s">
        <v>254</v>
      </c>
      <c r="C1153" s="2" t="s">
        <v>218</v>
      </c>
      <c r="D1153" s="3">
        <f t="shared" si="16"/>
        <v>8493.91</v>
      </c>
      <c r="E1153" s="3">
        <v>144</v>
      </c>
      <c r="F1153" s="1154"/>
      <c r="G1153" s="5">
        <v>7</v>
      </c>
      <c r="H1153" s="6" t="s">
        <v>254</v>
      </c>
      <c r="I1153" s="2" t="s">
        <v>218</v>
      </c>
      <c r="J1153" s="3">
        <v>120</v>
      </c>
      <c r="K1153" s="3">
        <v>144</v>
      </c>
      <c r="L1153" s="1374"/>
    </row>
    <row r="1154" spans="1:19" s="25" customFormat="1" ht="18.75" hidden="1" customHeight="1" x14ac:dyDescent="0.3">
      <c r="A1154" s="5">
        <v>8</v>
      </c>
      <c r="B1154" s="6" t="s">
        <v>31</v>
      </c>
      <c r="C1154" s="2" t="s">
        <v>5</v>
      </c>
      <c r="D1154" s="3">
        <f t="shared" si="16"/>
        <v>13420.43</v>
      </c>
      <c r="E1154" s="3">
        <v>88</v>
      </c>
      <c r="F1154" s="1154"/>
      <c r="G1154" s="5">
        <v>8</v>
      </c>
      <c r="H1154" s="6" t="s">
        <v>31</v>
      </c>
      <c r="I1154" s="2" t="s">
        <v>5</v>
      </c>
      <c r="J1154" s="3">
        <v>55</v>
      </c>
      <c r="K1154" s="3">
        <v>88</v>
      </c>
      <c r="L1154" s="1374"/>
    </row>
    <row r="1155" spans="1:19" s="50" customFormat="1" ht="18.75" hidden="1" customHeight="1" x14ac:dyDescent="0.3">
      <c r="A1155" s="1523"/>
      <c r="B1155" s="1"/>
      <c r="C1155" s="1523"/>
      <c r="D1155" s="3">
        <f t="shared" si="16"/>
        <v>21654.63</v>
      </c>
      <c r="E1155" s="7"/>
      <c r="F1155" s="1150"/>
      <c r="G1155" s="1523"/>
      <c r="H1155" s="1"/>
      <c r="I1155" s="1523"/>
      <c r="J1155" s="7"/>
      <c r="K1155" s="7"/>
      <c r="L1155" s="1377"/>
    </row>
    <row r="1156" spans="1:19" s="25" customFormat="1" ht="18.75" hidden="1" customHeight="1" x14ac:dyDescent="0.3">
      <c r="A1156" s="5"/>
      <c r="B1156" s="6"/>
      <c r="C1156" s="2" t="s">
        <v>128</v>
      </c>
      <c r="D1156" s="3">
        <f t="shared" si="16"/>
        <v>34485.350000000006</v>
      </c>
      <c r="E1156" s="3">
        <v>919.81</v>
      </c>
      <c r="F1156" s="1154"/>
      <c r="G1156" s="5"/>
      <c r="H1156" s="6"/>
      <c r="I1156" s="2" t="s">
        <v>128</v>
      </c>
      <c r="J1156" s="3">
        <v>1045</v>
      </c>
      <c r="K1156" s="3">
        <v>919.81</v>
      </c>
      <c r="L1156" s="1374"/>
    </row>
    <row r="1157" spans="1:19" s="25" customFormat="1" ht="18.75" hidden="1" customHeight="1" x14ac:dyDescent="0.3">
      <c r="A1157" s="5"/>
      <c r="B1157" s="6"/>
      <c r="C1157" s="2"/>
      <c r="D1157" s="3">
        <f t="shared" si="16"/>
        <v>55290.559999999998</v>
      </c>
      <c r="E1157" s="3"/>
      <c r="F1157" s="1154"/>
      <c r="G1157" s="5"/>
      <c r="H1157" s="6"/>
      <c r="I1157" s="2"/>
      <c r="J1157" s="3"/>
      <c r="K1157" s="3"/>
      <c r="L1157" s="1374"/>
    </row>
    <row r="1158" spans="1:19" s="25" customFormat="1" x14ac:dyDescent="0.3">
      <c r="A1158" s="5"/>
      <c r="B1158" s="6"/>
      <c r="C1158" s="2"/>
      <c r="D1158" s="3"/>
      <c r="E1158" s="3"/>
      <c r="F1158" s="1535">
        <f>F1145-E1145</f>
        <v>84.159999999999968</v>
      </c>
      <c r="G1158" s="5"/>
      <c r="H1158" s="6"/>
      <c r="I1158" s="2"/>
      <c r="J1158" s="3"/>
      <c r="K1158" s="3"/>
      <c r="L1158" s="1374"/>
    </row>
    <row r="1159" spans="1:19" s="25" customFormat="1" x14ac:dyDescent="0.3">
      <c r="A1159" s="5"/>
      <c r="B1159" s="6"/>
      <c r="C1159" s="2"/>
      <c r="D1159" s="3"/>
      <c r="E1159" s="3"/>
      <c r="F1159" s="1154"/>
      <c r="G1159" s="5"/>
      <c r="H1159" s="6"/>
      <c r="I1159" s="2"/>
      <c r="J1159" s="3"/>
      <c r="K1159" s="3"/>
      <c r="L1159" s="1374"/>
    </row>
    <row r="1160" spans="1:19" s="25" customFormat="1" x14ac:dyDescent="0.3">
      <c r="A1160" s="28" t="s">
        <v>124</v>
      </c>
      <c r="B1160" s="3" t="s">
        <v>259</v>
      </c>
      <c r="C1160" s="2" t="s">
        <v>125</v>
      </c>
      <c r="D1160" s="3" t="s">
        <v>126</v>
      </c>
      <c r="E1160" s="3" t="s">
        <v>127</v>
      </c>
      <c r="F1160" s="1154"/>
      <c r="G1160" s="28" t="s">
        <v>124</v>
      </c>
      <c r="H1160" s="3" t="s">
        <v>247</v>
      </c>
      <c r="I1160" s="2" t="s">
        <v>125</v>
      </c>
      <c r="J1160" s="3" t="s">
        <v>126</v>
      </c>
      <c r="K1160" s="3" t="s">
        <v>127</v>
      </c>
      <c r="L1160" s="1374"/>
    </row>
    <row r="1161" spans="1:19" s="8" customFormat="1" x14ac:dyDescent="0.3">
      <c r="A1161" s="5">
        <v>1</v>
      </c>
      <c r="B1161" s="6" t="s">
        <v>474</v>
      </c>
      <c r="C1161" s="2" t="s">
        <v>9</v>
      </c>
      <c r="D1161" s="3">
        <v>90</v>
      </c>
      <c r="E1161" s="3">
        <v>132</v>
      </c>
      <c r="F1161" s="1177"/>
      <c r="G1161" s="5">
        <v>1</v>
      </c>
      <c r="H1161" s="6" t="s">
        <v>474</v>
      </c>
      <c r="I1161" s="2" t="s">
        <v>9</v>
      </c>
      <c r="J1161" s="3">
        <v>90</v>
      </c>
      <c r="K1161" s="3">
        <v>132</v>
      </c>
      <c r="L1161" s="1379"/>
    </row>
    <row r="1162" spans="1:19" s="25" customFormat="1" ht="19.5" customHeight="1" x14ac:dyDescent="0.3">
      <c r="A1162" s="5">
        <v>2</v>
      </c>
      <c r="B1162" s="6" t="s">
        <v>94</v>
      </c>
      <c r="C1162" s="2" t="s">
        <v>5</v>
      </c>
      <c r="D1162" s="3">
        <v>60</v>
      </c>
      <c r="E1162" s="3">
        <v>151.80000000000001</v>
      </c>
      <c r="F1162" s="1536"/>
      <c r="G1162" s="5">
        <v>2</v>
      </c>
      <c r="H1162" s="6" t="s">
        <v>27</v>
      </c>
      <c r="I1162" s="2" t="s">
        <v>7</v>
      </c>
      <c r="J1162" s="3">
        <v>85</v>
      </c>
      <c r="K1162" s="3">
        <v>223</v>
      </c>
      <c r="L1162" s="1374"/>
    </row>
    <row r="1163" spans="1:19" s="50" customFormat="1" x14ac:dyDescent="0.3">
      <c r="A1163" s="5">
        <v>3</v>
      </c>
      <c r="B1163" s="6" t="s">
        <v>278</v>
      </c>
      <c r="C1163" s="2" t="s">
        <v>17</v>
      </c>
      <c r="D1163" s="3">
        <v>20</v>
      </c>
      <c r="E1163" s="3">
        <v>184.5</v>
      </c>
      <c r="F1163" s="605">
        <v>63.9</v>
      </c>
      <c r="G1163" s="5">
        <v>3</v>
      </c>
      <c r="H1163" s="6" t="s">
        <v>278</v>
      </c>
      <c r="I1163" s="2" t="s">
        <v>44</v>
      </c>
      <c r="J1163" s="3">
        <v>25</v>
      </c>
      <c r="K1163" s="3">
        <v>221.4</v>
      </c>
      <c r="L1163" s="1374"/>
      <c r="M1163" s="25"/>
      <c r="N1163" s="25"/>
      <c r="O1163" s="25"/>
      <c r="P1163" s="25"/>
      <c r="Q1163" s="25"/>
      <c r="R1163" s="25"/>
      <c r="S1163" s="25"/>
    </row>
    <row r="1164" spans="1:19" s="25" customFormat="1" ht="19.5" customHeight="1" x14ac:dyDescent="0.3">
      <c r="A1164" s="5">
        <v>4</v>
      </c>
      <c r="B1164" s="6" t="s">
        <v>346</v>
      </c>
      <c r="C1164" s="2" t="s">
        <v>14</v>
      </c>
      <c r="D1164" s="3">
        <v>36</v>
      </c>
      <c r="E1164" s="3">
        <v>6</v>
      </c>
      <c r="F1164" s="1151"/>
      <c r="G1164" s="5">
        <v>4</v>
      </c>
      <c r="H1164" s="6" t="s">
        <v>346</v>
      </c>
      <c r="I1164" s="2" t="s">
        <v>14</v>
      </c>
      <c r="J1164" s="3">
        <v>36</v>
      </c>
      <c r="K1164" s="3">
        <v>6</v>
      </c>
      <c r="L1164" s="788">
        <v>45384</v>
      </c>
    </row>
    <row r="1165" spans="1:19" s="25" customFormat="1" ht="19.5" customHeight="1" x14ac:dyDescent="0.3">
      <c r="A1165" s="5">
        <v>5</v>
      </c>
      <c r="B1165" s="6" t="s">
        <v>113</v>
      </c>
      <c r="C1165" s="2" t="s">
        <v>2</v>
      </c>
      <c r="D1165" s="3">
        <v>15</v>
      </c>
      <c r="E1165" s="3">
        <v>94.2</v>
      </c>
      <c r="F1165" s="1545">
        <v>24.8</v>
      </c>
      <c r="G1165" s="5">
        <v>5</v>
      </c>
      <c r="H1165" s="6" t="s">
        <v>113</v>
      </c>
      <c r="I1165" s="2" t="s">
        <v>2</v>
      </c>
      <c r="J1165" s="3">
        <v>15</v>
      </c>
      <c r="K1165" s="3">
        <v>94.2</v>
      </c>
      <c r="L1165" s="788"/>
    </row>
    <row r="1166" spans="1:19" s="25" customFormat="1" ht="19.5" customHeight="1" x14ac:dyDescent="0.3">
      <c r="A1166" s="5">
        <v>6</v>
      </c>
      <c r="B1166" s="6" t="s">
        <v>107</v>
      </c>
      <c r="C1166" s="2" t="s">
        <v>193</v>
      </c>
      <c r="D1166" s="3">
        <v>3.71</v>
      </c>
      <c r="E1166" s="3">
        <v>93.2</v>
      </c>
      <c r="F1166" s="1154"/>
      <c r="G1166" s="5">
        <v>6</v>
      </c>
      <c r="H1166" s="6" t="s">
        <v>107</v>
      </c>
      <c r="I1166" s="2" t="s">
        <v>193</v>
      </c>
      <c r="J1166" s="3">
        <v>3.71</v>
      </c>
      <c r="K1166" s="3">
        <v>93.2</v>
      </c>
      <c r="L1166" s="1374"/>
    </row>
    <row r="1167" spans="1:19" s="25" customFormat="1" x14ac:dyDescent="0.3">
      <c r="A1167" s="5">
        <v>7</v>
      </c>
      <c r="B1167" s="6" t="s">
        <v>108</v>
      </c>
      <c r="C1167" s="2" t="s">
        <v>65</v>
      </c>
      <c r="D1167" s="3">
        <v>1.2</v>
      </c>
      <c r="E1167" s="3">
        <v>21.5</v>
      </c>
      <c r="F1167" s="1151"/>
      <c r="G1167" s="5">
        <v>7</v>
      </c>
      <c r="H1167" s="6" t="s">
        <v>108</v>
      </c>
      <c r="I1167" s="2" t="s">
        <v>65</v>
      </c>
      <c r="J1167" s="3">
        <v>1.2</v>
      </c>
      <c r="K1167" s="3">
        <v>21.5</v>
      </c>
      <c r="L1167" s="1374"/>
    </row>
    <row r="1168" spans="1:19" s="50" customFormat="1" x14ac:dyDescent="0.3">
      <c r="A1168" s="5">
        <v>8</v>
      </c>
      <c r="B1168" s="6" t="s">
        <v>63</v>
      </c>
      <c r="C1168" s="2" t="s">
        <v>5</v>
      </c>
      <c r="D1168" s="3">
        <v>100</v>
      </c>
      <c r="E1168" s="3">
        <v>68.400000000000006</v>
      </c>
      <c r="F1168" s="1151"/>
      <c r="G1168" s="5">
        <v>8</v>
      </c>
      <c r="H1168" s="6" t="s">
        <v>63</v>
      </c>
      <c r="I1168" s="2" t="s">
        <v>5</v>
      </c>
      <c r="J1168" s="3">
        <v>100</v>
      </c>
      <c r="K1168" s="3">
        <v>68.400000000000006</v>
      </c>
      <c r="L1168" s="786">
        <v>627</v>
      </c>
      <c r="M1168" s="50" t="s">
        <v>63</v>
      </c>
      <c r="N1168" s="50">
        <v>180</v>
      </c>
      <c r="O1168" s="50">
        <v>210</v>
      </c>
      <c r="P1168" s="50">
        <v>68.400000000000006</v>
      </c>
    </row>
    <row r="1169" spans="1:12" s="25" customFormat="1" x14ac:dyDescent="0.3">
      <c r="A1169" s="5"/>
      <c r="B1169" s="6"/>
      <c r="C1169" s="2"/>
      <c r="D1169" s="3"/>
      <c r="E1169" s="3"/>
      <c r="F1169" s="1154"/>
      <c r="G1169" s="5"/>
      <c r="H1169" s="6"/>
      <c r="I1169" s="2"/>
      <c r="J1169" s="3"/>
      <c r="K1169" s="3"/>
      <c r="L1169" s="1374"/>
    </row>
    <row r="1170" spans="1:12" s="50" customFormat="1" x14ac:dyDescent="0.3">
      <c r="A1170" s="5"/>
      <c r="B1170" s="6"/>
      <c r="C1170" s="2"/>
      <c r="D1170" s="3"/>
      <c r="E1170" s="3"/>
      <c r="F1170" s="1150"/>
      <c r="G1170" s="5"/>
      <c r="H1170" s="6"/>
      <c r="I1170" s="2"/>
      <c r="J1170" s="3"/>
      <c r="K1170" s="3"/>
      <c r="L1170" s="1377"/>
    </row>
    <row r="1171" spans="1:12" s="25" customFormat="1" x14ac:dyDescent="0.3">
      <c r="A1171" s="1523"/>
      <c r="B1171" s="6"/>
      <c r="C1171" s="2" t="s">
        <v>128</v>
      </c>
      <c r="D1171" s="3">
        <f>SUM(D1161:D1170)</f>
        <v>325.90999999999997</v>
      </c>
      <c r="E1171" s="3">
        <f>SUM(E1161:E1170)</f>
        <v>751.6</v>
      </c>
      <c r="F1171" s="1534">
        <v>822.5</v>
      </c>
      <c r="G1171" s="1523"/>
      <c r="H1171" s="6"/>
      <c r="I1171" s="2" t="s">
        <v>128</v>
      </c>
      <c r="J1171" s="3">
        <f>SUM(J1161:J1170)</f>
        <v>355.90999999999997</v>
      </c>
      <c r="K1171" s="3">
        <f>SUM(K1161:K1170)</f>
        <v>859.7</v>
      </c>
      <c r="L1171" s="1374"/>
    </row>
    <row r="1172" spans="1:12" s="25" customFormat="1" x14ac:dyDescent="0.3">
      <c r="A1172" s="5"/>
      <c r="B1172" s="6"/>
      <c r="C1172" s="2"/>
      <c r="D1172" s="3"/>
      <c r="E1172" s="3"/>
      <c r="F1172" s="1535">
        <f>F1171-E1171</f>
        <v>70.899999999999977</v>
      </c>
      <c r="G1172" s="5"/>
      <c r="H1172" s="6"/>
      <c r="I1172" s="2"/>
      <c r="J1172" s="3"/>
      <c r="K1172" s="3"/>
      <c r="L1172" s="1374"/>
    </row>
    <row r="1173" spans="1:12" s="25" customFormat="1" x14ac:dyDescent="0.3">
      <c r="A1173" s="5"/>
      <c r="B1173" s="6"/>
      <c r="C1173" s="2"/>
      <c r="D1173" s="3"/>
      <c r="E1173" s="3"/>
      <c r="F1173" s="1154"/>
      <c r="G1173" s="5"/>
      <c r="H1173" s="6"/>
      <c r="I1173" s="2"/>
      <c r="J1173" s="3"/>
      <c r="K1173" s="3"/>
      <c r="L1173" s="1374"/>
    </row>
    <row r="1174" spans="1:12" s="25" customFormat="1" x14ac:dyDescent="0.3">
      <c r="A1174" s="1523"/>
      <c r="B1174" s="6"/>
      <c r="C1174" s="2" t="s">
        <v>136</v>
      </c>
      <c r="D1174" s="3">
        <f>+D1171+D1145</f>
        <v>665.61999999999989</v>
      </c>
      <c r="E1174" s="3">
        <f>+E1171+E1145</f>
        <v>1254.94</v>
      </c>
      <c r="F1174" s="1153"/>
      <c r="G1174" s="3"/>
      <c r="H1174" s="3"/>
      <c r="I1174" s="3" t="s">
        <v>136</v>
      </c>
      <c r="J1174" s="3">
        <f>+J1171+J1145</f>
        <v>565.61999999999989</v>
      </c>
      <c r="K1174" s="3">
        <f>+K1171+K1145</f>
        <v>1534.13</v>
      </c>
      <c r="L1174" s="1374"/>
    </row>
    <row r="1175" spans="1:12" s="25" customFormat="1" x14ac:dyDescent="0.3">
      <c r="A1175" s="1405"/>
      <c r="B1175" s="36"/>
      <c r="C1175" s="462"/>
      <c r="D1175" s="463"/>
      <c r="E1175" s="463"/>
      <c r="F1175" s="1153"/>
      <c r="G1175" s="1410"/>
      <c r="H1175" s="463"/>
      <c r="I1175" s="463"/>
      <c r="J1175" s="463"/>
      <c r="K1175" s="463"/>
      <c r="L1175" s="1374"/>
    </row>
    <row r="1176" spans="1:12" s="25" customFormat="1" x14ac:dyDescent="0.3">
      <c r="A1176" s="1405"/>
      <c r="B1176" s="461"/>
      <c r="C1176" s="461"/>
      <c r="D1176" s="461"/>
      <c r="E1176" s="660"/>
      <c r="F1176" s="1152"/>
      <c r="G1176" s="1413"/>
      <c r="H1176" s="660"/>
      <c r="I1176" s="463"/>
      <c r="J1176" s="463"/>
      <c r="K1176" s="463"/>
      <c r="L1176" s="1374"/>
    </row>
    <row r="1177" spans="1:12" s="25" customFormat="1" x14ac:dyDescent="0.3">
      <c r="A1177" s="1405"/>
      <c r="B1177" s="36"/>
      <c r="C1177" s="462"/>
      <c r="D1177" s="463"/>
      <c r="E1177" s="463"/>
      <c r="F1177" s="1153"/>
      <c r="G1177" s="1413"/>
      <c r="H1177" s="463"/>
      <c r="I1177" s="463"/>
      <c r="J1177" s="463"/>
      <c r="K1177" s="463"/>
      <c r="L1177" s="1374"/>
    </row>
    <row r="1178" spans="1:12" s="25" customFormat="1" ht="18.75" customHeight="1" x14ac:dyDescent="0.3">
      <c r="A1178" s="1403"/>
      <c r="B1178" s="37" t="s">
        <v>130</v>
      </c>
      <c r="D1178" s="94" t="s">
        <v>131</v>
      </c>
      <c r="E1178" s="20"/>
      <c r="F1178" s="1151"/>
      <c r="G1178" s="1403"/>
      <c r="H1178" s="37" t="s">
        <v>130</v>
      </c>
      <c r="J1178" s="94" t="s">
        <v>131</v>
      </c>
      <c r="K1178" s="20"/>
      <c r="L1178" s="1374"/>
    </row>
    <row r="1179" spans="1:12" s="25" customFormat="1" ht="51.75" customHeight="1" x14ac:dyDescent="0.3">
      <c r="A1179" s="1403"/>
      <c r="B1179" s="38" t="s">
        <v>132</v>
      </c>
      <c r="D1179" s="38" t="s">
        <v>140</v>
      </c>
      <c r="E1179" s="39"/>
      <c r="F1179" s="1151"/>
      <c r="G1179" s="1403"/>
      <c r="H1179" s="38" t="s">
        <v>139</v>
      </c>
      <c r="J1179" s="38" t="s">
        <v>140</v>
      </c>
      <c r="K1179" s="39"/>
      <c r="L1179" s="1374"/>
    </row>
    <row r="1180" spans="1:12" s="25" customFormat="1" ht="23.25" customHeight="1" x14ac:dyDescent="0.3">
      <c r="A1180" s="1403"/>
      <c r="B1180" s="38"/>
      <c r="D1180" s="38"/>
      <c r="E1180" s="39"/>
      <c r="F1180" s="1151"/>
      <c r="G1180" s="1403"/>
      <c r="H1180" s="38"/>
      <c r="J1180" s="38"/>
      <c r="K1180" s="39"/>
      <c r="L1180" s="1374"/>
    </row>
    <row r="1181" spans="1:12" s="25" customFormat="1" ht="18.75" customHeight="1" x14ac:dyDescent="0.3">
      <c r="A1181" s="1530"/>
      <c r="B1181" s="1531"/>
      <c r="C1181" s="1531"/>
      <c r="D1181" s="1531"/>
      <c r="E1181" s="1531"/>
      <c r="F1181" s="1532"/>
      <c r="G1181" s="1530"/>
      <c r="H1181" s="1531"/>
      <c r="I1181" s="1531"/>
      <c r="J1181" s="1531"/>
      <c r="K1181" s="1531"/>
      <c r="L1181" s="1374"/>
    </row>
    <row r="1182" spans="1:12" s="25" customFormat="1" x14ac:dyDescent="0.3">
      <c r="A1182" s="436">
        <v>4</v>
      </c>
      <c r="B1182" s="437" t="s">
        <v>93</v>
      </c>
      <c r="C1182" s="438" t="s">
        <v>2</v>
      </c>
      <c r="D1182" s="439">
        <v>80</v>
      </c>
      <c r="E1182" s="439">
        <v>92</v>
      </c>
      <c r="F1182" s="1177"/>
      <c r="G1182" s="436">
        <v>4</v>
      </c>
      <c r="H1182" s="437" t="s">
        <v>93</v>
      </c>
      <c r="I1182" s="438" t="s">
        <v>2</v>
      </c>
      <c r="J1182" s="439">
        <v>80</v>
      </c>
      <c r="K1182" s="439">
        <v>92</v>
      </c>
      <c r="L1182" s="788"/>
    </row>
    <row r="1183" spans="1:12" s="25" customFormat="1" ht="19.5" customHeight="1" x14ac:dyDescent="0.3">
      <c r="A1183" s="436">
        <v>5</v>
      </c>
      <c r="B1183" s="437" t="s">
        <v>80</v>
      </c>
      <c r="C1183" s="438" t="s">
        <v>5</v>
      </c>
      <c r="D1183" s="439">
        <v>30</v>
      </c>
      <c r="E1183" s="439">
        <v>124.6</v>
      </c>
      <c r="F1183" s="1151"/>
      <c r="G1183" s="436">
        <v>5</v>
      </c>
      <c r="H1183" s="437" t="s">
        <v>80</v>
      </c>
      <c r="I1183" s="438" t="s">
        <v>5</v>
      </c>
      <c r="J1183" s="439">
        <v>30</v>
      </c>
      <c r="K1183" s="439">
        <v>124.6</v>
      </c>
      <c r="L1183" s="788"/>
    </row>
    <row r="1184" spans="1:12" s="25" customFormat="1" ht="23.25" customHeight="1" x14ac:dyDescent="0.3">
      <c r="A1184" s="1552"/>
      <c r="B1184" s="1553"/>
      <c r="C1184" s="1554"/>
      <c r="D1184" s="1553"/>
      <c r="E1184" s="1555"/>
      <c r="F1184" s="1556"/>
      <c r="G1184" s="1557"/>
      <c r="H1184" s="1554"/>
      <c r="I1184" s="1553"/>
      <c r="J1184" s="1555"/>
      <c r="K1184" s="1553"/>
      <c r="L1184" s="1374"/>
    </row>
    <row r="1185" spans="1:12" s="21" customFormat="1" x14ac:dyDescent="0.3">
      <c r="A1185" s="1533"/>
      <c r="B1185" s="430"/>
      <c r="C1185" s="430"/>
      <c r="D1185" s="430"/>
      <c r="E1185" s="430"/>
      <c r="F1185" s="1154"/>
      <c r="G1185" s="1533"/>
      <c r="H1185" s="430"/>
      <c r="I1185" s="430"/>
      <c r="J1185" s="430"/>
      <c r="K1185" s="430"/>
      <c r="L1185" s="1373"/>
    </row>
    <row r="1186" spans="1:12" s="25" customFormat="1" ht="18.75" customHeight="1" x14ac:dyDescent="0.3">
      <c r="A1186" s="1533"/>
      <c r="B1186" s="429" t="s">
        <v>115</v>
      </c>
      <c r="C1186" s="430"/>
      <c r="D1186" s="430"/>
      <c r="E1186" s="430"/>
      <c r="F1186" s="1154"/>
      <c r="G1186" s="1533"/>
      <c r="H1186" s="429" t="s">
        <v>115</v>
      </c>
      <c r="I1186" s="430"/>
      <c r="J1186" s="430"/>
      <c r="K1186" s="430"/>
      <c r="L1186" s="1374"/>
    </row>
    <row r="1187" spans="1:12" s="25" customFormat="1" ht="18.75" customHeight="1" x14ac:dyDescent="0.3">
      <c r="A1187" s="1533"/>
      <c r="B1187" s="429" t="s">
        <v>137</v>
      </c>
      <c r="C1187" s="430"/>
      <c r="D1187" s="430"/>
      <c r="E1187" s="430"/>
      <c r="F1187" s="1151"/>
      <c r="G1187" s="1533"/>
      <c r="H1187" s="429" t="s">
        <v>138</v>
      </c>
      <c r="I1187" s="430"/>
      <c r="J1187" s="430"/>
      <c r="K1187" s="430"/>
      <c r="L1187" s="1374"/>
    </row>
    <row r="1188" spans="1:12" s="25" customFormat="1" ht="18.75" customHeight="1" x14ac:dyDescent="0.3">
      <c r="A1188" s="1533"/>
      <c r="B1188" s="430"/>
      <c r="C1188" s="430"/>
      <c r="D1188" s="430"/>
      <c r="E1188" s="430"/>
      <c r="F1188" s="1151"/>
      <c r="G1188" s="1533"/>
      <c r="H1188" s="430"/>
      <c r="I1188" s="430"/>
      <c r="J1188" s="430"/>
      <c r="K1188" s="430"/>
      <c r="L1188" s="1374"/>
    </row>
    <row r="1189" spans="1:12" s="25" customFormat="1" ht="18.75" customHeight="1" x14ac:dyDescent="0.3">
      <c r="A1189" s="1533"/>
      <c r="B1189" s="430"/>
      <c r="C1189" s="430"/>
      <c r="D1189" s="428"/>
      <c r="E1189" s="1176" t="s">
        <v>116</v>
      </c>
      <c r="F1189" s="1151"/>
      <c r="G1189" s="1533"/>
      <c r="H1189" s="430"/>
      <c r="I1189" s="430"/>
      <c r="J1189" s="428"/>
      <c r="K1189" s="1176" t="s">
        <v>116</v>
      </c>
      <c r="L1189" s="1374"/>
    </row>
    <row r="1190" spans="1:12" s="25" customFormat="1" ht="18.75" customHeight="1" x14ac:dyDescent="0.3">
      <c r="A1190" s="1533"/>
      <c r="B1190" s="430"/>
      <c r="C1190" s="430"/>
      <c r="D1190" s="428"/>
      <c r="E1190" s="1176" t="s">
        <v>134</v>
      </c>
      <c r="F1190" s="1151"/>
      <c r="G1190" s="1533"/>
      <c r="H1190" s="430"/>
      <c r="I1190" s="430"/>
      <c r="J1190" s="428"/>
      <c r="K1190" s="1176" t="s">
        <v>134</v>
      </c>
      <c r="L1190" s="1374"/>
    </row>
    <row r="1191" spans="1:12" s="25" customFormat="1" ht="18.75" customHeight="1" x14ac:dyDescent="0.3">
      <c r="A1191" s="1533"/>
      <c r="B1191" s="430"/>
      <c r="C1191" s="430"/>
      <c r="D1191" s="428"/>
      <c r="E1191" s="1176" t="s">
        <v>117</v>
      </c>
      <c r="F1191" s="1151"/>
      <c r="G1191" s="1533"/>
      <c r="H1191" s="430"/>
      <c r="I1191" s="430"/>
      <c r="J1191" s="428"/>
      <c r="K1191" s="1176" t="s">
        <v>117</v>
      </c>
      <c r="L1191" s="1374"/>
    </row>
    <row r="1192" spans="1:12" s="25" customFormat="1" ht="18.75" customHeight="1" x14ac:dyDescent="0.3">
      <c r="A1192" s="1533"/>
      <c r="B1192" s="430"/>
      <c r="C1192" s="430"/>
      <c r="D1192" s="428"/>
      <c r="E1192" s="1176" t="s">
        <v>497</v>
      </c>
      <c r="F1192" s="1151"/>
      <c r="G1192" s="1533"/>
      <c r="H1192" s="430"/>
      <c r="I1192" s="430"/>
      <c r="J1192" s="428"/>
      <c r="K1192" s="1176" t="s">
        <v>497</v>
      </c>
      <c r="L1192" s="1374"/>
    </row>
    <row r="1193" spans="1:12" s="25" customFormat="1" ht="18.75" customHeight="1" x14ac:dyDescent="0.3">
      <c r="A1193" s="1533"/>
      <c r="B1193" s="430"/>
      <c r="C1193" s="430"/>
      <c r="D1193" s="430"/>
      <c r="E1193" s="430"/>
      <c r="F1193" s="1154"/>
      <c r="G1193" s="1533"/>
      <c r="H1193" s="430"/>
      <c r="I1193" s="430"/>
      <c r="J1193" s="430"/>
      <c r="K1193" s="430"/>
      <c r="L1193" s="1374"/>
    </row>
    <row r="1194" spans="1:12" s="25" customFormat="1" ht="18.75" customHeight="1" x14ac:dyDescent="0.3">
      <c r="A1194" s="1533"/>
      <c r="B1194" s="430"/>
      <c r="C1194" s="430"/>
      <c r="D1194" s="430"/>
      <c r="E1194" s="430"/>
      <c r="F1194" s="1154"/>
      <c r="G1194" s="1533"/>
      <c r="H1194" s="430"/>
      <c r="I1194" s="430"/>
      <c r="J1194" s="430"/>
      <c r="K1194" s="430"/>
      <c r="L1194" s="1374"/>
    </row>
    <row r="1195" spans="1:12" s="25" customFormat="1" ht="18.75" customHeight="1" x14ac:dyDescent="0.3">
      <c r="A1195" s="1533"/>
      <c r="B1195" s="430"/>
      <c r="C1195" s="430"/>
      <c r="D1195" s="430"/>
      <c r="E1195" s="430"/>
      <c r="F1195" s="1154"/>
      <c r="G1195" s="1533"/>
      <c r="H1195" s="430"/>
      <c r="I1195" s="430"/>
      <c r="J1195" s="430"/>
      <c r="K1195" s="430"/>
      <c r="L1195" s="1374"/>
    </row>
    <row r="1196" spans="1:12" s="25" customFormat="1" ht="18.75" customHeight="1" x14ac:dyDescent="0.3">
      <c r="A1196" s="1533"/>
      <c r="B1196" s="1628" t="s">
        <v>119</v>
      </c>
      <c r="C1196" s="1628"/>
      <c r="D1196" s="1628"/>
      <c r="E1196" s="432"/>
      <c r="F1196" s="1151"/>
      <c r="G1196" s="1533"/>
      <c r="H1196" s="1628" t="s">
        <v>119</v>
      </c>
      <c r="I1196" s="1628"/>
      <c r="J1196" s="1628"/>
      <c r="K1196" s="432"/>
      <c r="L1196" s="1374"/>
    </row>
    <row r="1197" spans="1:12" s="25" customFormat="1" ht="18.75" customHeight="1" x14ac:dyDescent="0.3">
      <c r="A1197" s="1533"/>
      <c r="B1197" s="1629">
        <v>45716</v>
      </c>
      <c r="C1197" s="1629"/>
      <c r="D1197" s="1629"/>
      <c r="E1197" s="433"/>
      <c r="F1197" s="1151"/>
      <c r="G1197" s="1533"/>
      <c r="H1197" s="1629">
        <f>B1197</f>
        <v>45716</v>
      </c>
      <c r="I1197" s="1629"/>
      <c r="J1197" s="1629"/>
      <c r="K1197" s="433"/>
      <c r="L1197" s="1374"/>
    </row>
    <row r="1198" spans="1:12" s="25" customFormat="1" ht="18.75" customHeight="1" x14ac:dyDescent="0.3">
      <c r="A1198" s="1533"/>
      <c r="B1198" s="430"/>
      <c r="C1198" s="430"/>
      <c r="D1198" s="430"/>
      <c r="E1198" s="433"/>
      <c r="F1198" s="1151"/>
      <c r="G1198" s="1533"/>
      <c r="H1198" s="430"/>
      <c r="I1198" s="430"/>
      <c r="J1198" s="430"/>
      <c r="K1198" s="433"/>
      <c r="L1198" s="1374"/>
    </row>
    <row r="1199" spans="1:12" s="25" customFormat="1" ht="18.75" customHeight="1" x14ac:dyDescent="0.3">
      <c r="A1199" s="1533"/>
      <c r="B1199" s="1525"/>
      <c r="C1199" s="430"/>
      <c r="D1199" s="430"/>
      <c r="E1199" s="433"/>
      <c r="F1199" s="1151"/>
      <c r="G1199" s="1533"/>
      <c r="H1199" s="1525"/>
      <c r="I1199" s="430"/>
      <c r="J1199" s="430"/>
      <c r="K1199" s="433"/>
      <c r="L1199" s="1374"/>
    </row>
    <row r="1200" spans="1:12" s="25" customFormat="1" ht="18.75" customHeight="1" x14ac:dyDescent="0.3">
      <c r="A1200" s="434" t="s">
        <v>120</v>
      </c>
      <c r="B1200" s="435" t="s">
        <v>121</v>
      </c>
      <c r="C1200" s="1630" t="s">
        <v>122</v>
      </c>
      <c r="D1200" s="1630"/>
      <c r="E1200" s="1630"/>
      <c r="F1200" s="1151"/>
      <c r="G1200" s="434" t="s">
        <v>120</v>
      </c>
      <c r="H1200" s="435" t="s">
        <v>121</v>
      </c>
      <c r="I1200" s="1630" t="s">
        <v>123</v>
      </c>
      <c r="J1200" s="1630"/>
      <c r="K1200" s="1630"/>
      <c r="L1200" s="1374"/>
    </row>
    <row r="1201" spans="1:13" s="25" customFormat="1" ht="18.75" customHeight="1" x14ac:dyDescent="0.3">
      <c r="A1201" s="434" t="s">
        <v>124</v>
      </c>
      <c r="B1201" s="434" t="s">
        <v>265</v>
      </c>
      <c r="C1201" s="435" t="s">
        <v>125</v>
      </c>
      <c r="D1201" s="1526" t="s">
        <v>126</v>
      </c>
      <c r="E1201" s="1526" t="s">
        <v>127</v>
      </c>
      <c r="F1201" s="1151"/>
      <c r="G1201" s="434" t="s">
        <v>124</v>
      </c>
      <c r="H1201" s="434" t="s">
        <v>265</v>
      </c>
      <c r="I1201" s="435" t="s">
        <v>125</v>
      </c>
      <c r="J1201" s="1526" t="s">
        <v>126</v>
      </c>
      <c r="K1201" s="1526" t="s">
        <v>127</v>
      </c>
      <c r="L1201" s="1374"/>
    </row>
    <row r="1202" spans="1:13" s="50" customFormat="1" x14ac:dyDescent="0.3">
      <c r="A1202" s="436">
        <v>1</v>
      </c>
      <c r="B1202" s="437" t="s">
        <v>241</v>
      </c>
      <c r="C1202" s="438" t="s">
        <v>230</v>
      </c>
      <c r="D1202" s="439">
        <v>131</v>
      </c>
      <c r="E1202" s="439">
        <v>231.89999999999998</v>
      </c>
      <c r="F1202" s="1151"/>
      <c r="G1202" s="436">
        <v>1</v>
      </c>
      <c r="H1202" s="437" t="s">
        <v>241</v>
      </c>
      <c r="I1202" s="438" t="s">
        <v>35</v>
      </c>
      <c r="J1202" s="439">
        <v>152</v>
      </c>
      <c r="K1202" s="439">
        <v>278.27999999999997</v>
      </c>
      <c r="L1202" s="786">
        <v>45674</v>
      </c>
    </row>
    <row r="1203" spans="1:13" s="50" customFormat="1" x14ac:dyDescent="0.3">
      <c r="A1203" s="436">
        <v>2</v>
      </c>
      <c r="B1203" s="437" t="s">
        <v>114</v>
      </c>
      <c r="C1203" s="438" t="s">
        <v>2</v>
      </c>
      <c r="D1203" s="439">
        <v>6</v>
      </c>
      <c r="E1203" s="439">
        <v>28</v>
      </c>
      <c r="F1203" s="1177"/>
      <c r="G1203" s="436">
        <v>2</v>
      </c>
      <c r="H1203" s="437" t="s">
        <v>114</v>
      </c>
      <c r="I1203" s="438" t="s">
        <v>2</v>
      </c>
      <c r="J1203" s="439">
        <v>6</v>
      </c>
      <c r="K1203" s="439">
        <v>28</v>
      </c>
      <c r="L1203" s="786"/>
      <c r="M1203" s="25"/>
    </row>
    <row r="1204" spans="1:13" s="25" customFormat="1" x14ac:dyDescent="0.3">
      <c r="A1204" s="436">
        <v>3</v>
      </c>
      <c r="B1204" s="437" t="s">
        <v>107</v>
      </c>
      <c r="C1204" s="438" t="s">
        <v>193</v>
      </c>
      <c r="D1204" s="439">
        <v>3.71</v>
      </c>
      <c r="E1204" s="439">
        <v>93.2</v>
      </c>
      <c r="F1204" s="1151"/>
      <c r="G1204" s="436">
        <v>3</v>
      </c>
      <c r="H1204" s="437" t="s">
        <v>107</v>
      </c>
      <c r="I1204" s="438" t="s">
        <v>193</v>
      </c>
      <c r="J1204" s="439">
        <v>3.71</v>
      </c>
      <c r="K1204" s="439">
        <v>93.2</v>
      </c>
      <c r="L1204" s="1374"/>
    </row>
    <row r="1205" spans="1:13" s="25" customFormat="1" x14ac:dyDescent="0.3">
      <c r="A1205" s="436">
        <v>4</v>
      </c>
      <c r="B1205" s="437" t="s">
        <v>93</v>
      </c>
      <c r="C1205" s="438" t="s">
        <v>2</v>
      </c>
      <c r="D1205" s="439">
        <v>80</v>
      </c>
      <c r="E1205" s="439">
        <v>92</v>
      </c>
      <c r="F1205" s="1177"/>
      <c r="G1205" s="436">
        <v>4</v>
      </c>
      <c r="H1205" s="437" t="s">
        <v>93</v>
      </c>
      <c r="I1205" s="438" t="s">
        <v>2</v>
      </c>
      <c r="J1205" s="439">
        <v>80</v>
      </c>
      <c r="K1205" s="439">
        <v>92</v>
      </c>
      <c r="L1205" s="788"/>
    </row>
    <row r="1206" spans="1:13" s="25" customFormat="1" x14ac:dyDescent="0.3">
      <c r="A1206" s="436">
        <v>5</v>
      </c>
      <c r="B1206" s="437" t="s">
        <v>484</v>
      </c>
      <c r="C1206" s="438" t="s">
        <v>5</v>
      </c>
      <c r="D1206" s="439">
        <v>35</v>
      </c>
      <c r="E1206" s="439">
        <v>141</v>
      </c>
      <c r="F1206" s="1151"/>
      <c r="G1206" s="436">
        <v>5</v>
      </c>
      <c r="H1206" s="437" t="s">
        <v>484</v>
      </c>
      <c r="I1206" s="438" t="s">
        <v>5</v>
      </c>
      <c r="J1206" s="439">
        <v>35</v>
      </c>
      <c r="K1206" s="439">
        <v>141</v>
      </c>
      <c r="L1206" s="1374"/>
    </row>
    <row r="1207" spans="1:13" s="25" customFormat="1" ht="19.5" customHeight="1" x14ac:dyDescent="0.3">
      <c r="A1207" s="1526"/>
      <c r="B1207" s="437"/>
      <c r="C1207" s="438"/>
      <c r="D1207" s="439"/>
      <c r="E1207" s="439"/>
      <c r="F1207" s="1177"/>
      <c r="G1207" s="1526"/>
      <c r="H1207" s="437"/>
      <c r="I1207" s="438"/>
      <c r="J1207" s="439"/>
      <c r="K1207" s="439"/>
      <c r="L1207" s="1374"/>
    </row>
    <row r="1208" spans="1:13" s="25" customFormat="1" x14ac:dyDescent="0.3">
      <c r="A1208" s="436"/>
      <c r="B1208" s="437"/>
      <c r="C1208" s="438"/>
      <c r="D1208" s="439"/>
      <c r="E1208" s="439"/>
      <c r="F1208" s="1154"/>
      <c r="G1208" s="436"/>
      <c r="H1208" s="437"/>
      <c r="I1208" s="438"/>
      <c r="J1208" s="439"/>
      <c r="K1208" s="439"/>
      <c r="L1208" s="1374"/>
    </row>
    <row r="1209" spans="1:13" s="25" customFormat="1" x14ac:dyDescent="0.3">
      <c r="A1209" s="436"/>
      <c r="B1209" s="437"/>
      <c r="C1209" s="438" t="s">
        <v>513</v>
      </c>
      <c r="D1209" s="439">
        <f>SUM(D1202:D1207)</f>
        <v>255.71</v>
      </c>
      <c r="E1209" s="439">
        <f>SUM(E1202:E1207)</f>
        <v>586.09999999999991</v>
      </c>
      <c r="F1209" s="1534">
        <v>587.5</v>
      </c>
      <c r="G1209" s="436"/>
      <c r="H1209" s="437"/>
      <c r="I1209" s="438" t="s">
        <v>513</v>
      </c>
      <c r="J1209" s="439">
        <f>SUM(J1202:J1207)</f>
        <v>276.71000000000004</v>
      </c>
      <c r="K1209" s="439">
        <f>SUM(K1202:K1207)</f>
        <v>632.48</v>
      </c>
      <c r="L1209" s="1374"/>
    </row>
    <row r="1210" spans="1:13" s="25" customFormat="1" x14ac:dyDescent="0.3">
      <c r="A1210" s="436"/>
      <c r="B1210" s="437"/>
      <c r="C1210" s="438"/>
      <c r="D1210" s="439"/>
      <c r="E1210" s="439"/>
      <c r="F1210" s="1534"/>
      <c r="G1210" s="436"/>
      <c r="H1210" s="437"/>
      <c r="I1210" s="438"/>
      <c r="J1210" s="439"/>
      <c r="K1210" s="439"/>
      <c r="L1210" s="1374"/>
    </row>
    <row r="1211" spans="1:13" s="25" customFormat="1" x14ac:dyDescent="0.3">
      <c r="A1211" s="436"/>
      <c r="B1211" s="437"/>
      <c r="C1211" s="438"/>
      <c r="D1211" s="439"/>
      <c r="E1211" s="439"/>
      <c r="F1211" s="1154"/>
      <c r="G1211" s="436"/>
      <c r="H1211" s="437"/>
      <c r="I1211" s="438"/>
      <c r="J1211" s="439"/>
      <c r="K1211" s="439"/>
      <c r="L1211" s="1374"/>
    </row>
    <row r="1212" spans="1:13" s="25" customFormat="1" x14ac:dyDescent="0.3">
      <c r="A1212" s="434" t="s">
        <v>124</v>
      </c>
      <c r="B1212" s="439" t="s">
        <v>259</v>
      </c>
      <c r="C1212" s="438" t="s">
        <v>125</v>
      </c>
      <c r="D1212" s="439" t="s">
        <v>126</v>
      </c>
      <c r="E1212" s="439" t="s">
        <v>127</v>
      </c>
      <c r="F1212" s="1154"/>
      <c r="G1212" s="434" t="s">
        <v>124</v>
      </c>
      <c r="H1212" s="439" t="s">
        <v>247</v>
      </c>
      <c r="I1212" s="438" t="s">
        <v>125</v>
      </c>
      <c r="J1212" s="439" t="s">
        <v>126</v>
      </c>
      <c r="K1212" s="439" t="s">
        <v>127</v>
      </c>
      <c r="L1212" s="1374"/>
    </row>
    <row r="1213" spans="1:13" s="50" customFormat="1" x14ac:dyDescent="0.3">
      <c r="A1213" s="1526">
        <v>1</v>
      </c>
      <c r="B1213" s="437" t="s">
        <v>100</v>
      </c>
      <c r="C1213" s="438" t="s">
        <v>9</v>
      </c>
      <c r="D1213" s="439">
        <v>80</v>
      </c>
      <c r="E1213" s="439">
        <v>287.25</v>
      </c>
      <c r="F1213" s="1151"/>
      <c r="G1213" s="1526">
        <v>1</v>
      </c>
      <c r="H1213" s="437" t="s">
        <v>100</v>
      </c>
      <c r="I1213" s="438" t="s">
        <v>9</v>
      </c>
      <c r="J1213" s="439">
        <v>80</v>
      </c>
      <c r="K1213" s="439">
        <v>287.25</v>
      </c>
      <c r="L1213" s="786"/>
    </row>
    <row r="1214" spans="1:13" s="257" customFormat="1" x14ac:dyDescent="0.3">
      <c r="A1214" s="436">
        <v>2</v>
      </c>
      <c r="B1214" s="437" t="s">
        <v>30</v>
      </c>
      <c r="C1214" s="438" t="s">
        <v>28</v>
      </c>
      <c r="D1214" s="439">
        <v>60</v>
      </c>
      <c r="E1214" s="439">
        <v>222</v>
      </c>
      <c r="F1214" s="1151"/>
      <c r="G1214" s="436">
        <v>2</v>
      </c>
      <c r="H1214" s="437" t="s">
        <v>30</v>
      </c>
      <c r="I1214" s="438" t="s">
        <v>7</v>
      </c>
      <c r="J1214" s="439">
        <v>90</v>
      </c>
      <c r="K1214" s="439">
        <v>333</v>
      </c>
      <c r="L1214" s="791">
        <v>45555</v>
      </c>
    </row>
    <row r="1215" spans="1:13" s="420" customFormat="1" x14ac:dyDescent="0.3">
      <c r="A1215" s="436">
        <v>3</v>
      </c>
      <c r="B1215" s="437" t="s">
        <v>179</v>
      </c>
      <c r="C1215" s="438" t="s">
        <v>17</v>
      </c>
      <c r="D1215" s="439">
        <v>23</v>
      </c>
      <c r="E1215" s="439">
        <v>202.41</v>
      </c>
      <c r="F1215" s="1151">
        <v>208.41</v>
      </c>
      <c r="G1215" s="436">
        <v>3</v>
      </c>
      <c r="H1215" s="437" t="s">
        <v>179</v>
      </c>
      <c r="I1215" s="438" t="s">
        <v>44</v>
      </c>
      <c r="J1215" s="439">
        <v>28</v>
      </c>
      <c r="K1215" s="439">
        <v>242.89</v>
      </c>
      <c r="L1215" s="795"/>
    </row>
    <row r="1216" spans="1:13" s="25" customFormat="1" ht="19.5" customHeight="1" x14ac:dyDescent="0.3">
      <c r="A1216" s="436">
        <v>4</v>
      </c>
      <c r="B1216" s="437" t="s">
        <v>346</v>
      </c>
      <c r="C1216" s="438" t="s">
        <v>14</v>
      </c>
      <c r="D1216" s="439">
        <v>36</v>
      </c>
      <c r="E1216" s="439">
        <v>6</v>
      </c>
      <c r="F1216" s="1545">
        <f>0.031*800</f>
        <v>24.8</v>
      </c>
      <c r="G1216" s="436">
        <v>4</v>
      </c>
      <c r="H1216" s="437" t="s">
        <v>346</v>
      </c>
      <c r="I1216" s="438" t="s">
        <v>14</v>
      </c>
      <c r="J1216" s="439">
        <v>36</v>
      </c>
      <c r="K1216" s="439">
        <v>6</v>
      </c>
      <c r="L1216" s="788"/>
    </row>
    <row r="1217" spans="1:12" s="25" customFormat="1" ht="19.5" customHeight="1" x14ac:dyDescent="0.3">
      <c r="A1217" s="436">
        <v>5</v>
      </c>
      <c r="B1217" s="437" t="s">
        <v>144</v>
      </c>
      <c r="C1217" s="438" t="s">
        <v>2</v>
      </c>
      <c r="D1217" s="439">
        <v>18</v>
      </c>
      <c r="E1217" s="439">
        <v>88</v>
      </c>
      <c r="F1217" s="1154"/>
      <c r="G1217" s="436">
        <v>5</v>
      </c>
      <c r="H1217" s="437" t="s">
        <v>144</v>
      </c>
      <c r="I1217" s="438" t="s">
        <v>2</v>
      </c>
      <c r="J1217" s="439">
        <v>18</v>
      </c>
      <c r="K1217" s="439">
        <v>88</v>
      </c>
      <c r="L1217" s="1374"/>
    </row>
    <row r="1218" spans="1:12" s="25" customFormat="1" x14ac:dyDescent="0.3">
      <c r="A1218" s="436">
        <v>6</v>
      </c>
      <c r="B1218" s="437" t="s">
        <v>107</v>
      </c>
      <c r="C1218" s="438" t="s">
        <v>193</v>
      </c>
      <c r="D1218" s="439">
        <v>3.71</v>
      </c>
      <c r="E1218" s="439">
        <v>93.2</v>
      </c>
      <c r="F1218" s="1151"/>
      <c r="G1218" s="436">
        <v>6</v>
      </c>
      <c r="H1218" s="437" t="s">
        <v>107</v>
      </c>
      <c r="I1218" s="438" t="s">
        <v>193</v>
      </c>
      <c r="J1218" s="439">
        <v>3.71</v>
      </c>
      <c r="K1218" s="439">
        <v>93.2</v>
      </c>
      <c r="L1218" s="1374"/>
    </row>
    <row r="1219" spans="1:12" s="50" customFormat="1" x14ac:dyDescent="0.3">
      <c r="A1219" s="436">
        <v>7</v>
      </c>
      <c r="B1219" s="437" t="s">
        <v>108</v>
      </c>
      <c r="C1219" s="438" t="s">
        <v>65</v>
      </c>
      <c r="D1219" s="439">
        <v>1.2</v>
      </c>
      <c r="E1219" s="439">
        <v>21.5</v>
      </c>
      <c r="F1219" s="1151"/>
      <c r="G1219" s="436">
        <v>7</v>
      </c>
      <c r="H1219" s="437" t="s">
        <v>108</v>
      </c>
      <c r="I1219" s="438" t="s">
        <v>65</v>
      </c>
      <c r="J1219" s="439">
        <v>1.2</v>
      </c>
      <c r="K1219" s="439">
        <v>21.5</v>
      </c>
      <c r="L1219" s="786"/>
    </row>
    <row r="1220" spans="1:12" s="25" customFormat="1" x14ac:dyDescent="0.3">
      <c r="A1220" s="1526"/>
      <c r="B1220" s="437"/>
      <c r="C1220" s="438"/>
      <c r="D1220" s="439"/>
      <c r="E1220" s="439"/>
      <c r="F1220" s="1154"/>
      <c r="G1220" s="1526"/>
      <c r="H1220" s="437"/>
      <c r="I1220" s="438"/>
      <c r="J1220" s="439"/>
      <c r="K1220" s="439"/>
      <c r="L1220" s="1374"/>
    </row>
    <row r="1221" spans="1:12" s="50" customFormat="1" x14ac:dyDescent="0.3">
      <c r="A1221" s="1526"/>
      <c r="B1221" s="437"/>
      <c r="C1221" s="438"/>
      <c r="D1221" s="439"/>
      <c r="E1221" s="439"/>
      <c r="F1221" s="1151"/>
      <c r="G1221" s="1526"/>
      <c r="H1221" s="437"/>
      <c r="I1221" s="438"/>
      <c r="J1221" s="439"/>
      <c r="K1221" s="439"/>
      <c r="L1221" s="786"/>
    </row>
    <row r="1222" spans="1:12" s="25" customFormat="1" x14ac:dyDescent="0.3">
      <c r="A1222" s="1526"/>
      <c r="B1222" s="437"/>
      <c r="C1222" s="438" t="s">
        <v>513</v>
      </c>
      <c r="D1222" s="439">
        <f>SUM(D1213:D1221)</f>
        <v>221.91</v>
      </c>
      <c r="E1222" s="439">
        <f>SUM(E1213:E1221)</f>
        <v>920.36</v>
      </c>
      <c r="F1222" s="1534">
        <v>822.5</v>
      </c>
      <c r="G1222" s="1526"/>
      <c r="H1222" s="437"/>
      <c r="I1222" s="438" t="s">
        <v>513</v>
      </c>
      <c r="J1222" s="439">
        <f>SUM(J1213:J1221)</f>
        <v>256.91000000000003</v>
      </c>
      <c r="K1222" s="439">
        <f>SUM(K1213:K1221)</f>
        <v>1071.8399999999999</v>
      </c>
      <c r="L1222" s="1374"/>
    </row>
    <row r="1223" spans="1:12" s="25" customFormat="1" x14ac:dyDescent="0.3">
      <c r="A1223" s="436"/>
      <c r="B1223" s="437"/>
      <c r="C1223" s="438"/>
      <c r="D1223" s="439"/>
      <c r="E1223" s="439"/>
      <c r="F1223" s="1535">
        <f>F1222-E1222</f>
        <v>-97.860000000000014</v>
      </c>
      <c r="G1223" s="436"/>
      <c r="H1223" s="437"/>
      <c r="I1223" s="438"/>
      <c r="J1223" s="439"/>
      <c r="K1223" s="439"/>
      <c r="L1223" s="1374"/>
    </row>
    <row r="1224" spans="1:12" s="25" customFormat="1" x14ac:dyDescent="0.3">
      <c r="A1224" s="436"/>
      <c r="B1224" s="437"/>
      <c r="C1224" s="438"/>
      <c r="D1224" s="439"/>
      <c r="E1224" s="439"/>
      <c r="F1224" s="1154"/>
      <c r="G1224" s="436"/>
      <c r="H1224" s="437"/>
      <c r="I1224" s="438"/>
      <c r="J1224" s="439"/>
      <c r="K1224" s="439"/>
      <c r="L1224" s="1374"/>
    </row>
    <row r="1225" spans="1:12" s="25" customFormat="1" x14ac:dyDescent="0.3">
      <c r="A1225" s="1526"/>
      <c r="B1225" s="437"/>
      <c r="C1225" s="438" t="s">
        <v>514</v>
      </c>
      <c r="D1225" s="439">
        <f>+D1222+D1209</f>
        <v>477.62</v>
      </c>
      <c r="E1225" s="439">
        <f>+E1222+E1209</f>
        <v>1506.46</v>
      </c>
      <c r="F1225" s="1153"/>
      <c r="G1225" s="439"/>
      <c r="H1225" s="439"/>
      <c r="I1225" s="438" t="s">
        <v>514</v>
      </c>
      <c r="J1225" s="439">
        <f>+J1222+J1209</f>
        <v>533.62000000000012</v>
      </c>
      <c r="K1225" s="439">
        <f>+K1222+K1209</f>
        <v>1704.32</v>
      </c>
      <c r="L1225" s="1374"/>
    </row>
    <row r="1226" spans="1:12" s="25" customFormat="1" x14ac:dyDescent="0.3">
      <c r="A1226" s="1537"/>
      <c r="B1226" s="440"/>
      <c r="C1226" s="488"/>
      <c r="D1226" s="489"/>
      <c r="E1226" s="489"/>
      <c r="F1226" s="1153"/>
      <c r="G1226" s="1539"/>
      <c r="H1226" s="489"/>
      <c r="I1226" s="489"/>
      <c r="J1226" s="489"/>
      <c r="K1226" s="489"/>
      <c r="L1226" s="1374"/>
    </row>
    <row r="1227" spans="1:12" s="25" customFormat="1" x14ac:dyDescent="0.3">
      <c r="A1227" s="1537"/>
      <c r="B1227" s="440"/>
      <c r="C1227" s="488"/>
      <c r="D1227" s="489"/>
      <c r="E1227" s="489"/>
      <c r="F1227" s="1153"/>
      <c r="G1227" s="1539"/>
      <c r="H1227" s="489"/>
      <c r="I1227" s="489"/>
      <c r="J1227" s="489"/>
      <c r="K1227" s="489"/>
      <c r="L1227" s="1374"/>
    </row>
    <row r="1228" spans="1:12" s="25" customFormat="1" x14ac:dyDescent="0.3">
      <c r="A1228" s="1537"/>
      <c r="B1228" s="440"/>
      <c r="C1228" s="488"/>
      <c r="D1228" s="489"/>
      <c r="E1228" s="489"/>
      <c r="F1228" s="1153"/>
      <c r="G1228" s="1539"/>
      <c r="H1228" s="489"/>
      <c r="I1228" s="489"/>
      <c r="J1228" s="489"/>
      <c r="K1228" s="489"/>
      <c r="L1228" s="1374"/>
    </row>
    <row r="1229" spans="1:12" s="25" customFormat="1" ht="18.75" customHeight="1" x14ac:dyDescent="0.3">
      <c r="A1229" s="1533"/>
      <c r="B1229" s="441" t="s">
        <v>130</v>
      </c>
      <c r="C1229" s="428"/>
      <c r="D1229" s="442" t="s">
        <v>131</v>
      </c>
      <c r="E1229" s="430"/>
      <c r="F1229" s="1151"/>
      <c r="G1229" s="1533"/>
      <c r="H1229" s="441" t="s">
        <v>130</v>
      </c>
      <c r="I1229" s="428"/>
      <c r="J1229" s="442" t="s">
        <v>131</v>
      </c>
      <c r="K1229" s="430"/>
      <c r="L1229" s="1374"/>
    </row>
    <row r="1230" spans="1:12" s="25" customFormat="1" ht="51.75" customHeight="1" x14ac:dyDescent="0.3">
      <c r="A1230" s="1533"/>
      <c r="B1230" s="443" t="s">
        <v>132</v>
      </c>
      <c r="C1230" s="428"/>
      <c r="D1230" s="443" t="s">
        <v>140</v>
      </c>
      <c r="E1230" s="444"/>
      <c r="F1230" s="1151"/>
      <c r="G1230" s="1533"/>
      <c r="H1230" s="443" t="s">
        <v>139</v>
      </c>
      <c r="I1230" s="428"/>
      <c r="J1230" s="443" t="s">
        <v>140</v>
      </c>
      <c r="K1230" s="444"/>
      <c r="L1230" s="1374"/>
    </row>
    <row r="1231" spans="1:12" s="25" customFormat="1" ht="23.25" customHeight="1" x14ac:dyDescent="0.3">
      <c r="A1231" s="1533"/>
      <c r="B1231" s="443"/>
      <c r="C1231" s="428"/>
      <c r="D1231" s="443"/>
      <c r="E1231" s="444"/>
      <c r="F1231" s="1151"/>
      <c r="G1231" s="1533"/>
      <c r="H1231" s="443"/>
      <c r="I1231" s="428"/>
      <c r="J1231" s="443"/>
      <c r="K1231" s="444"/>
      <c r="L1231" s="1374"/>
    </row>
    <row r="1232" spans="1:12" s="25" customFormat="1" ht="23.25" customHeight="1" x14ac:dyDescent="0.3">
      <c r="A1232" s="1552"/>
      <c r="B1232" s="1553"/>
      <c r="C1232" s="1554"/>
      <c r="D1232" s="1553"/>
      <c r="E1232" s="1555"/>
      <c r="F1232" s="1556"/>
      <c r="G1232" s="1557"/>
      <c r="H1232" s="1554"/>
      <c r="I1232" s="1553"/>
      <c r="J1232" s="1555"/>
      <c r="K1232" s="1553"/>
      <c r="L1232" s="1374"/>
    </row>
  </sheetData>
  <mergeCells count="126">
    <mergeCell ref="B13:D13"/>
    <mergeCell ref="H13:J13"/>
    <mergeCell ref="B14:D14"/>
    <mergeCell ref="H14:J14"/>
    <mergeCell ref="C17:E17"/>
    <mergeCell ref="I17:K17"/>
    <mergeCell ref="B135:D135"/>
    <mergeCell ref="H135:J135"/>
    <mergeCell ref="B136:D136"/>
    <mergeCell ref="H136:J136"/>
    <mergeCell ref="C139:E139"/>
    <mergeCell ref="I139:K139"/>
    <mergeCell ref="B74:D74"/>
    <mergeCell ref="H74:J74"/>
    <mergeCell ref="B75:D75"/>
    <mergeCell ref="H75:J75"/>
    <mergeCell ref="C78:E78"/>
    <mergeCell ref="I78:K78"/>
    <mergeCell ref="B256:D256"/>
    <mergeCell ref="H256:J256"/>
    <mergeCell ref="B257:D257"/>
    <mergeCell ref="H257:J257"/>
    <mergeCell ref="C260:E260"/>
    <mergeCell ref="I260:K260"/>
    <mergeCell ref="B195:D195"/>
    <mergeCell ref="H195:J195"/>
    <mergeCell ref="B196:D196"/>
    <mergeCell ref="H196:J196"/>
    <mergeCell ref="C199:E199"/>
    <mergeCell ref="I199:K199"/>
    <mergeCell ref="B362:D362"/>
    <mergeCell ref="H362:J362"/>
    <mergeCell ref="B363:D363"/>
    <mergeCell ref="H363:J363"/>
    <mergeCell ref="C366:E366"/>
    <mergeCell ref="I366:K366"/>
    <mergeCell ref="B303:D303"/>
    <mergeCell ref="H303:J303"/>
    <mergeCell ref="B304:D304"/>
    <mergeCell ref="H304:J304"/>
    <mergeCell ref="C307:E307"/>
    <mergeCell ref="I307:K307"/>
    <mergeCell ref="B483:D483"/>
    <mergeCell ref="H483:J483"/>
    <mergeCell ref="B484:D484"/>
    <mergeCell ref="H484:J484"/>
    <mergeCell ref="C487:E487"/>
    <mergeCell ref="I487:K487"/>
    <mergeCell ref="B422:D422"/>
    <mergeCell ref="H422:J422"/>
    <mergeCell ref="B423:D423"/>
    <mergeCell ref="H423:J423"/>
    <mergeCell ref="C426:E426"/>
    <mergeCell ref="I426:K426"/>
    <mergeCell ref="B593:D593"/>
    <mergeCell ref="H593:J593"/>
    <mergeCell ref="B594:D594"/>
    <mergeCell ref="H594:J594"/>
    <mergeCell ref="C597:E597"/>
    <mergeCell ref="I597:K597"/>
    <mergeCell ref="B545:D545"/>
    <mergeCell ref="H545:J545"/>
    <mergeCell ref="B546:D546"/>
    <mergeCell ref="H546:J546"/>
    <mergeCell ref="C549:E549"/>
    <mergeCell ref="I549:K549"/>
    <mergeCell ref="B715:D715"/>
    <mergeCell ref="H715:J715"/>
    <mergeCell ref="B716:D716"/>
    <mergeCell ref="H716:J716"/>
    <mergeCell ref="C719:E719"/>
    <mergeCell ref="I719:K719"/>
    <mergeCell ref="B653:D653"/>
    <mergeCell ref="H653:J653"/>
    <mergeCell ref="B654:D654"/>
    <mergeCell ref="H654:J654"/>
    <mergeCell ref="C657:E657"/>
    <mergeCell ref="I657:K657"/>
    <mergeCell ref="B836:D836"/>
    <mergeCell ref="H836:J836"/>
    <mergeCell ref="B837:D837"/>
    <mergeCell ref="H837:J837"/>
    <mergeCell ref="C840:E840"/>
    <mergeCell ref="I840:K840"/>
    <mergeCell ref="B776:D776"/>
    <mergeCell ref="H776:J776"/>
    <mergeCell ref="B777:D777"/>
    <mergeCell ref="H777:J777"/>
    <mergeCell ref="C780:E780"/>
    <mergeCell ref="I780:K780"/>
    <mergeCell ref="C1012:E1012"/>
    <mergeCell ref="I1012:K1012"/>
    <mergeCell ref="B1069:D1069"/>
    <mergeCell ref="H1069:J1069"/>
    <mergeCell ref="B1070:D1070"/>
    <mergeCell ref="H1070:J1070"/>
    <mergeCell ref="C1073:E1073"/>
    <mergeCell ref="I1073:K1073"/>
    <mergeCell ref="B885:D885"/>
    <mergeCell ref="H885:J885"/>
    <mergeCell ref="B886:D886"/>
    <mergeCell ref="H886:J886"/>
    <mergeCell ref="C889:E889"/>
    <mergeCell ref="I889:K889"/>
    <mergeCell ref="B946:D946"/>
    <mergeCell ref="H946:J946"/>
    <mergeCell ref="B947:D947"/>
    <mergeCell ref="H947:J947"/>
    <mergeCell ref="C950:E950"/>
    <mergeCell ref="I950:K950"/>
    <mergeCell ref="B1008:D1008"/>
    <mergeCell ref="H1008:J1008"/>
    <mergeCell ref="B1009:D1009"/>
    <mergeCell ref="H1009:J1009"/>
    <mergeCell ref="B1196:D1196"/>
    <mergeCell ref="H1196:J1196"/>
    <mergeCell ref="B1197:D1197"/>
    <mergeCell ref="H1197:J1197"/>
    <mergeCell ref="C1200:E1200"/>
    <mergeCell ref="I1200:K1200"/>
    <mergeCell ref="B1131:D1131"/>
    <mergeCell ref="H1131:J1131"/>
    <mergeCell ref="B1132:D1132"/>
    <mergeCell ref="H1132:J1132"/>
    <mergeCell ref="C1135:E1135"/>
    <mergeCell ref="I1135:K1135"/>
  </mergeCells>
  <printOptions horizontalCentered="1"/>
  <pageMargins left="0.59055118110236227" right="0.59055118110236227" top="0.78740157480314965" bottom="0.78740157480314965" header="0.31496062992125984" footer="0.31496062992125984"/>
  <pageSetup paperSize="9" scale="7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>
    <tabColor rgb="FFFFFF00"/>
  </sheetPr>
  <dimension ref="A1:J20"/>
  <sheetViews>
    <sheetView showGridLines="0" showRowColHeaders="0" workbookViewId="0">
      <selection activeCell="J2" sqref="J2"/>
    </sheetView>
  </sheetViews>
  <sheetFormatPr defaultRowHeight="15" x14ac:dyDescent="0.25"/>
  <cols>
    <col min="1" max="1" width="10.625" style="51" customWidth="1"/>
    <col min="2" max="2" width="10.125" style="51" customWidth="1"/>
    <col min="3" max="3" width="7" style="51" customWidth="1"/>
    <col min="4" max="4" width="36.375" style="51" customWidth="1"/>
    <col min="5" max="5" width="8.875" style="51" customWidth="1"/>
    <col min="6" max="6" width="9" style="51"/>
    <col min="7" max="7" width="11.75" style="51" customWidth="1"/>
    <col min="8" max="8" width="6.75" style="51" customWidth="1"/>
    <col min="9" max="9" width="6.875" style="51" customWidth="1"/>
    <col min="10" max="10" width="9.125" style="51" customWidth="1"/>
    <col min="11" max="16384" width="9" style="51"/>
  </cols>
  <sheetData>
    <row r="1" spans="1:10" x14ac:dyDescent="0.25">
      <c r="A1" s="51" t="s">
        <v>148</v>
      </c>
      <c r="B1" s="1607" t="s">
        <v>115</v>
      </c>
      <c r="C1" s="1608"/>
      <c r="D1" s="1609"/>
      <c r="E1" s="51" t="s">
        <v>149</v>
      </c>
      <c r="F1" s="52" t="s">
        <v>3</v>
      </c>
      <c r="I1" s="51" t="s">
        <v>150</v>
      </c>
      <c r="J1" s="53">
        <v>44814</v>
      </c>
    </row>
    <row r="2" spans="1:10" ht="7.5" customHeight="1" thickBot="1" x14ac:dyDescent="0.3"/>
    <row r="3" spans="1:10" ht="15.75" thickBot="1" x14ac:dyDescent="0.3">
      <c r="A3" s="54" t="s">
        <v>151</v>
      </c>
      <c r="B3" s="55" t="s">
        <v>152</v>
      </c>
      <c r="C3" s="55" t="s">
        <v>153</v>
      </c>
      <c r="D3" s="55" t="s">
        <v>154</v>
      </c>
      <c r="E3" s="55" t="s">
        <v>155</v>
      </c>
      <c r="F3" s="55" t="s">
        <v>156</v>
      </c>
      <c r="G3" s="55" t="s">
        <v>157</v>
      </c>
      <c r="H3" s="55" t="s">
        <v>158</v>
      </c>
      <c r="I3" s="55" t="s">
        <v>159</v>
      </c>
      <c r="J3" s="56" t="s">
        <v>160</v>
      </c>
    </row>
    <row r="4" spans="1:10" x14ac:dyDescent="0.25">
      <c r="A4" s="57" t="s">
        <v>161</v>
      </c>
      <c r="B4" s="58" t="s">
        <v>162</v>
      </c>
      <c r="C4" s="59"/>
      <c r="D4" s="60"/>
      <c r="E4" s="61"/>
      <c r="F4" s="62"/>
      <c r="G4" s="61"/>
      <c r="H4" s="61"/>
      <c r="I4" s="61"/>
      <c r="J4" s="63"/>
    </row>
    <row r="5" spans="1:10" x14ac:dyDescent="0.25">
      <c r="A5" s="64"/>
      <c r="B5" s="65" t="s">
        <v>163</v>
      </c>
      <c r="C5" s="66"/>
      <c r="D5" s="67"/>
      <c r="E5" s="68"/>
      <c r="F5" s="69"/>
      <c r="G5" s="68"/>
      <c r="H5" s="68"/>
      <c r="I5" s="68"/>
      <c r="J5" s="70"/>
    </row>
    <row r="6" spans="1:10" x14ac:dyDescent="0.25">
      <c r="A6" s="64"/>
      <c r="B6" s="65" t="s">
        <v>164</v>
      </c>
      <c r="C6" s="66"/>
      <c r="D6" s="67"/>
      <c r="E6" s="68"/>
      <c r="F6" s="69"/>
      <c r="G6" s="68"/>
      <c r="H6" s="68"/>
      <c r="I6" s="68"/>
      <c r="J6" s="70"/>
    </row>
    <row r="7" spans="1:10" x14ac:dyDescent="0.25">
      <c r="A7" s="64"/>
      <c r="B7" s="66"/>
      <c r="C7" s="66"/>
      <c r="D7" s="67"/>
      <c r="E7" s="68"/>
      <c r="F7" s="69"/>
      <c r="G7" s="68"/>
      <c r="H7" s="68"/>
      <c r="I7" s="68"/>
      <c r="J7" s="70"/>
    </row>
    <row r="8" spans="1:10" ht="15.75" thickBot="1" x14ac:dyDescent="0.3">
      <c r="A8" s="71"/>
      <c r="B8" s="72"/>
      <c r="C8" s="72"/>
      <c r="D8" s="73"/>
      <c r="E8" s="74"/>
      <c r="F8" s="75"/>
      <c r="G8" s="74"/>
      <c r="H8" s="74"/>
      <c r="I8" s="74"/>
      <c r="J8" s="76"/>
    </row>
    <row r="9" spans="1:10" x14ac:dyDescent="0.25">
      <c r="A9" s="57" t="s">
        <v>165</v>
      </c>
      <c r="B9" s="77" t="s">
        <v>166</v>
      </c>
      <c r="C9" s="59"/>
      <c r="D9" s="60"/>
      <c r="E9" s="61"/>
      <c r="F9" s="62"/>
      <c r="G9" s="61"/>
      <c r="H9" s="61"/>
      <c r="I9" s="61"/>
      <c r="J9" s="63"/>
    </row>
    <row r="10" spans="1:10" x14ac:dyDescent="0.25">
      <c r="A10" s="64"/>
      <c r="B10" s="66"/>
      <c r="C10" s="66"/>
      <c r="D10" s="67"/>
      <c r="E10" s="68"/>
      <c r="F10" s="69"/>
      <c r="G10" s="68"/>
      <c r="H10" s="68"/>
      <c r="I10" s="68"/>
      <c r="J10" s="70"/>
    </row>
    <row r="11" spans="1:10" ht="15.75" thickBot="1" x14ac:dyDescent="0.3">
      <c r="A11" s="71"/>
      <c r="B11" s="72"/>
      <c r="C11" s="72"/>
      <c r="D11" s="73"/>
      <c r="E11" s="74"/>
      <c r="F11" s="75"/>
      <c r="G11" s="74"/>
      <c r="H11" s="74"/>
      <c r="I11" s="74"/>
      <c r="J11" s="76"/>
    </row>
    <row r="12" spans="1:10" x14ac:dyDescent="0.25">
      <c r="A12" s="64" t="s">
        <v>167</v>
      </c>
      <c r="B12" s="78" t="s">
        <v>168</v>
      </c>
      <c r="C12" s="79"/>
      <c r="D12" s="80"/>
      <c r="E12" s="81"/>
      <c r="F12" s="82"/>
      <c r="G12" s="81"/>
      <c r="H12" s="81"/>
      <c r="I12" s="81"/>
      <c r="J12" s="83"/>
    </row>
    <row r="13" spans="1:10" x14ac:dyDescent="0.25">
      <c r="A13" s="64"/>
      <c r="B13" s="65" t="s">
        <v>169</v>
      </c>
      <c r="C13" s="66"/>
      <c r="D13" s="67"/>
      <c r="E13" s="68"/>
      <c r="F13" s="69"/>
      <c r="G13" s="68"/>
      <c r="H13" s="68"/>
      <c r="I13" s="68"/>
      <c r="J13" s="70"/>
    </row>
    <row r="14" spans="1:10" x14ac:dyDescent="0.25">
      <c r="A14" s="64"/>
      <c r="B14" s="65" t="s">
        <v>170</v>
      </c>
      <c r="C14" s="66"/>
      <c r="D14" s="67"/>
      <c r="E14" s="68"/>
      <c r="F14" s="69"/>
      <c r="G14" s="68"/>
      <c r="H14" s="68"/>
      <c r="I14" s="68"/>
      <c r="J14" s="70"/>
    </row>
    <row r="15" spans="1:10" x14ac:dyDescent="0.25">
      <c r="A15" s="64"/>
      <c r="B15" s="65" t="s">
        <v>171</v>
      </c>
      <c r="C15" s="66"/>
      <c r="D15" s="67"/>
      <c r="E15" s="68"/>
      <c r="F15" s="69"/>
      <c r="G15" s="68"/>
      <c r="H15" s="68"/>
      <c r="I15" s="68"/>
      <c r="J15" s="70"/>
    </row>
    <row r="16" spans="1:10" x14ac:dyDescent="0.25">
      <c r="A16" s="64"/>
      <c r="B16" s="65" t="s">
        <v>172</v>
      </c>
      <c r="C16" s="66"/>
      <c r="D16" s="67"/>
      <c r="E16" s="68"/>
      <c r="F16" s="69"/>
      <c r="G16" s="68"/>
      <c r="H16" s="68"/>
      <c r="I16" s="68"/>
      <c r="J16" s="70"/>
    </row>
    <row r="17" spans="1:10" x14ac:dyDescent="0.25">
      <c r="A17" s="64"/>
      <c r="B17" s="65" t="s">
        <v>173</v>
      </c>
      <c r="C17" s="66"/>
      <c r="D17" s="67"/>
      <c r="E17" s="68"/>
      <c r="F17" s="69"/>
      <c r="G17" s="68"/>
      <c r="H17" s="68"/>
      <c r="I17" s="68"/>
      <c r="J17" s="70"/>
    </row>
    <row r="18" spans="1:10" x14ac:dyDescent="0.25">
      <c r="A18" s="64"/>
      <c r="B18" s="65" t="s">
        <v>174</v>
      </c>
      <c r="C18" s="66"/>
      <c r="D18" s="67"/>
      <c r="E18" s="68"/>
      <c r="F18" s="69"/>
      <c r="G18" s="68"/>
      <c r="H18" s="68"/>
      <c r="I18" s="68"/>
      <c r="J18" s="70"/>
    </row>
    <row r="19" spans="1:10" x14ac:dyDescent="0.25">
      <c r="A19" s="64"/>
      <c r="B19" s="84"/>
      <c r="C19" s="84"/>
      <c r="D19" s="85"/>
      <c r="E19" s="86"/>
      <c r="F19" s="87"/>
      <c r="G19" s="86"/>
      <c r="H19" s="86"/>
      <c r="I19" s="86"/>
      <c r="J19" s="88"/>
    </row>
    <row r="20" spans="1:10" ht="15.75" thickBot="1" x14ac:dyDescent="0.3">
      <c r="A20" s="71"/>
      <c r="B20" s="72"/>
      <c r="C20" s="72"/>
      <c r="D20" s="73"/>
      <c r="E20" s="74"/>
      <c r="F20" s="75"/>
      <c r="G20" s="74"/>
      <c r="H20" s="74"/>
      <c r="I20" s="74"/>
      <c r="J20" s="7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FF"/>
  </sheetPr>
  <dimension ref="A1:N999"/>
  <sheetViews>
    <sheetView topLeftCell="A728" zoomScale="60" zoomScaleNormal="60" zoomScalePageLayoutView="60" workbookViewId="0">
      <selection activeCell="A739" sqref="A739:XFD740"/>
    </sheetView>
  </sheetViews>
  <sheetFormatPr defaultRowHeight="18.75" x14ac:dyDescent="0.3"/>
  <cols>
    <col min="1" max="1" width="7.125" style="1408" customWidth="1"/>
    <col min="2" max="2" width="37.25" style="32" customWidth="1"/>
    <col min="3" max="3" width="14.75" style="32" customWidth="1"/>
    <col min="4" max="5" width="14.5" style="32" customWidth="1"/>
    <col min="6" max="6" width="18" style="670" customWidth="1"/>
    <col min="7" max="7" width="7.375" style="1408" customWidth="1"/>
    <col min="8" max="8" width="37.125" style="32" customWidth="1"/>
    <col min="9" max="9" width="15.125" style="32" customWidth="1"/>
    <col min="10" max="10" width="13.5" style="32" customWidth="1"/>
    <col min="11" max="11" width="15.25" style="32" customWidth="1"/>
    <col min="12" max="12" width="11.375" style="1382" customWidth="1"/>
    <col min="13" max="17" width="2.875" style="31" customWidth="1"/>
    <col min="18" max="31" width="3.375" style="31" customWidth="1"/>
    <col min="32" max="16384" width="9" style="31"/>
  </cols>
  <sheetData>
    <row r="1" spans="1:12" s="21" customFormat="1" x14ac:dyDescent="0.3">
      <c r="A1" s="1403"/>
      <c r="B1" s="20"/>
      <c r="C1" s="20"/>
      <c r="D1" s="20"/>
      <c r="E1" s="20"/>
      <c r="F1" s="656"/>
      <c r="G1" s="1403"/>
      <c r="H1" s="20"/>
      <c r="I1" s="20"/>
      <c r="J1" s="20"/>
      <c r="K1" s="20"/>
      <c r="L1" s="1373"/>
    </row>
    <row r="2" spans="1:12" s="25" customFormat="1" ht="18.75" customHeight="1" x14ac:dyDescent="0.3">
      <c r="A2" s="1403"/>
      <c r="B2" s="22" t="s">
        <v>115</v>
      </c>
      <c r="C2" s="20"/>
      <c r="D2" s="20"/>
      <c r="E2" s="20"/>
      <c r="F2" s="656"/>
      <c r="G2" s="1403"/>
      <c r="H2" s="22" t="s">
        <v>115</v>
      </c>
      <c r="I2" s="20"/>
      <c r="J2" s="20"/>
      <c r="K2" s="20"/>
      <c r="L2" s="1374"/>
    </row>
    <row r="3" spans="1:12" s="25" customFormat="1" ht="18.75" customHeight="1" x14ac:dyDescent="0.3">
      <c r="A3" s="1403"/>
      <c r="B3" s="22" t="s">
        <v>137</v>
      </c>
      <c r="C3" s="20"/>
      <c r="D3" s="20"/>
      <c r="E3" s="20"/>
      <c r="F3" s="606"/>
      <c r="G3" s="1403"/>
      <c r="H3" s="22" t="s">
        <v>138</v>
      </c>
      <c r="I3" s="20"/>
      <c r="J3" s="20"/>
      <c r="K3" s="20"/>
      <c r="L3" s="1374"/>
    </row>
    <row r="4" spans="1:12" s="25" customFormat="1" ht="18.75" customHeight="1" x14ac:dyDescent="0.3">
      <c r="A4" s="1403"/>
      <c r="B4" s="20"/>
      <c r="C4" s="20"/>
      <c r="D4" s="20"/>
      <c r="E4" s="20"/>
      <c r="F4" s="606"/>
      <c r="G4" s="1403"/>
      <c r="H4" s="20"/>
      <c r="I4" s="20"/>
      <c r="J4" s="20"/>
      <c r="K4" s="20"/>
      <c r="L4" s="1374"/>
    </row>
    <row r="5" spans="1:12" s="25" customFormat="1" ht="18.75" customHeight="1" x14ac:dyDescent="0.3">
      <c r="A5" s="1403"/>
      <c r="B5" s="20"/>
      <c r="C5" s="20"/>
      <c r="E5" s="603" t="s">
        <v>116</v>
      </c>
      <c r="F5" s="606"/>
      <c r="G5" s="1403"/>
      <c r="H5" s="20"/>
      <c r="I5" s="20"/>
      <c r="K5" s="603" t="s">
        <v>116</v>
      </c>
      <c r="L5" s="1374"/>
    </row>
    <row r="6" spans="1:12" s="25" customFormat="1" ht="18.75" customHeight="1" x14ac:dyDescent="0.3">
      <c r="A6" s="1403"/>
      <c r="B6" s="20"/>
      <c r="C6" s="20"/>
      <c r="E6" s="603" t="s">
        <v>134</v>
      </c>
      <c r="F6" s="606"/>
      <c r="G6" s="1403"/>
      <c r="H6" s="20"/>
      <c r="I6" s="20"/>
      <c r="K6" s="603" t="s">
        <v>134</v>
      </c>
      <c r="L6" s="1374"/>
    </row>
    <row r="7" spans="1:12" s="25" customFormat="1" ht="18.75" customHeight="1" x14ac:dyDescent="0.3">
      <c r="A7" s="1403"/>
      <c r="B7" s="20"/>
      <c r="C7" s="20"/>
      <c r="E7" s="603" t="s">
        <v>117</v>
      </c>
      <c r="F7" s="606"/>
      <c r="G7" s="1403"/>
      <c r="H7" s="20"/>
      <c r="I7" s="20"/>
      <c r="K7" s="603" t="s">
        <v>117</v>
      </c>
      <c r="L7" s="1374"/>
    </row>
    <row r="8" spans="1:12" s="25" customFormat="1" ht="18.75" customHeight="1" x14ac:dyDescent="0.3">
      <c r="A8" s="1403"/>
      <c r="B8" s="20"/>
      <c r="C8" s="20"/>
      <c r="E8" s="603" t="s">
        <v>497</v>
      </c>
      <c r="F8" s="606"/>
      <c r="G8" s="1403"/>
      <c r="H8" s="20"/>
      <c r="I8" s="20"/>
      <c r="K8" s="603" t="s">
        <v>497</v>
      </c>
      <c r="L8" s="1374"/>
    </row>
    <row r="9" spans="1:12" s="25" customFormat="1" ht="18.75" customHeight="1" x14ac:dyDescent="0.3">
      <c r="A9" s="1403"/>
      <c r="B9" s="20"/>
      <c r="C9" s="20"/>
      <c r="D9" s="20"/>
      <c r="E9" s="20"/>
      <c r="F9" s="656"/>
      <c r="G9" s="1403"/>
      <c r="H9" s="20"/>
      <c r="I9" s="20"/>
      <c r="J9" s="20"/>
      <c r="K9" s="20"/>
      <c r="L9" s="1374"/>
    </row>
    <row r="10" spans="1:12" s="25" customFormat="1" ht="18.75" customHeight="1" x14ac:dyDescent="0.3">
      <c r="A10" s="1403"/>
      <c r="B10" s="20"/>
      <c r="C10" s="20"/>
      <c r="D10" s="20"/>
      <c r="E10" s="20"/>
      <c r="F10" s="656"/>
      <c r="G10" s="1403"/>
      <c r="H10" s="20"/>
      <c r="I10" s="20"/>
      <c r="J10" s="20"/>
      <c r="K10" s="20"/>
      <c r="L10" s="1374"/>
    </row>
    <row r="11" spans="1:12" s="25" customFormat="1" ht="18.75" customHeight="1" x14ac:dyDescent="0.3">
      <c r="A11" s="1403"/>
      <c r="B11" s="20"/>
      <c r="C11" s="20"/>
      <c r="D11" s="20"/>
      <c r="E11" s="20"/>
      <c r="F11" s="656"/>
      <c r="G11" s="1403"/>
      <c r="H11" s="20"/>
      <c r="I11" s="20"/>
      <c r="J11" s="20"/>
      <c r="K11" s="20"/>
      <c r="L11" s="1374"/>
    </row>
    <row r="12" spans="1:12" s="25" customFormat="1" ht="18.75" customHeight="1" x14ac:dyDescent="0.3">
      <c r="A12" s="1403"/>
      <c r="B12" s="1612" t="s">
        <v>119</v>
      </c>
      <c r="C12" s="1612"/>
      <c r="D12" s="1612"/>
      <c r="E12" s="26"/>
      <c r="F12" s="606"/>
      <c r="G12" s="1403"/>
      <c r="H12" s="1612" t="s">
        <v>119</v>
      </c>
      <c r="I12" s="1612"/>
      <c r="J12" s="1612"/>
      <c r="K12" s="26"/>
      <c r="L12" s="1374"/>
    </row>
    <row r="13" spans="1:12" s="25" customFormat="1" ht="18.75" customHeight="1" x14ac:dyDescent="0.3">
      <c r="A13" s="1403"/>
      <c r="B13" s="1633">
        <v>45667</v>
      </c>
      <c r="C13" s="1633"/>
      <c r="D13" s="1633"/>
      <c r="E13" s="955"/>
      <c r="F13" s="871"/>
      <c r="G13" s="1402"/>
      <c r="H13" s="1633">
        <f>B13</f>
        <v>45667</v>
      </c>
      <c r="I13" s="1633"/>
      <c r="J13" s="1633"/>
      <c r="K13" s="27"/>
      <c r="L13" s="1374"/>
    </row>
    <row r="14" spans="1:12" s="25" customFormat="1" ht="18.75" customHeight="1" x14ac:dyDescent="0.3">
      <c r="A14" s="1403"/>
      <c r="B14" s="20"/>
      <c r="C14" s="20"/>
      <c r="D14" s="20"/>
      <c r="E14" s="27"/>
      <c r="F14" s="606"/>
      <c r="G14" s="1403"/>
      <c r="H14" s="20"/>
      <c r="I14" s="20"/>
      <c r="J14" s="20"/>
      <c r="K14" s="27"/>
      <c r="L14" s="1374"/>
    </row>
    <row r="15" spans="1:12" s="25" customFormat="1" ht="18.75" customHeight="1" x14ac:dyDescent="0.3">
      <c r="A15" s="1403"/>
      <c r="B15" s="1442"/>
      <c r="C15" s="20"/>
      <c r="D15" s="20"/>
      <c r="E15" s="27"/>
      <c r="F15" s="606"/>
      <c r="G15" s="1403"/>
      <c r="H15" s="1442"/>
      <c r="I15" s="20"/>
      <c r="J15" s="20"/>
      <c r="K15" s="27"/>
      <c r="L15" s="1374"/>
    </row>
    <row r="16" spans="1:12" s="25" customFormat="1" ht="18.75" customHeight="1" x14ac:dyDescent="0.3">
      <c r="A16" s="28" t="s">
        <v>120</v>
      </c>
      <c r="B16" s="29" t="s">
        <v>121</v>
      </c>
      <c r="C16" s="1611" t="s">
        <v>122</v>
      </c>
      <c r="D16" s="1611"/>
      <c r="E16" s="1611"/>
      <c r="F16" s="606"/>
      <c r="G16" s="28" t="s">
        <v>120</v>
      </c>
      <c r="H16" s="29" t="s">
        <v>121</v>
      </c>
      <c r="I16" s="1611" t="s">
        <v>123</v>
      </c>
      <c r="J16" s="1611"/>
      <c r="K16" s="1611"/>
      <c r="L16" s="1374"/>
    </row>
    <row r="17" spans="1:12" s="25" customFormat="1" ht="18.75" customHeight="1" x14ac:dyDescent="0.3">
      <c r="A17" s="28" t="s">
        <v>124</v>
      </c>
      <c r="B17" s="28" t="s">
        <v>265</v>
      </c>
      <c r="C17" s="29" t="s">
        <v>125</v>
      </c>
      <c r="D17" s="1441" t="s">
        <v>126</v>
      </c>
      <c r="E17" s="1441" t="s">
        <v>127</v>
      </c>
      <c r="F17" s="606"/>
      <c r="G17" s="28" t="s">
        <v>124</v>
      </c>
      <c r="H17" s="28" t="s">
        <v>265</v>
      </c>
      <c r="I17" s="29" t="s">
        <v>125</v>
      </c>
      <c r="J17" s="1441" t="s">
        <v>126</v>
      </c>
      <c r="K17" s="1441" t="s">
        <v>127</v>
      </c>
      <c r="L17" s="1374"/>
    </row>
    <row r="18" spans="1:12" s="50" customFormat="1" ht="18.75" customHeight="1" x14ac:dyDescent="0.3">
      <c r="A18" s="1441">
        <v>1</v>
      </c>
      <c r="B18" s="6" t="s">
        <v>74</v>
      </c>
      <c r="C18" s="2" t="s">
        <v>17</v>
      </c>
      <c r="D18" s="3">
        <v>65</v>
      </c>
      <c r="E18" s="3">
        <v>276</v>
      </c>
      <c r="F18" s="606"/>
      <c r="G18" s="1441">
        <v>1</v>
      </c>
      <c r="H18" s="6" t="s">
        <v>74</v>
      </c>
      <c r="I18" s="2" t="s">
        <v>17</v>
      </c>
      <c r="J18" s="3">
        <v>65</v>
      </c>
      <c r="K18" s="3">
        <v>276</v>
      </c>
      <c r="L18" s="1379"/>
    </row>
    <row r="19" spans="1:12" s="257" customFormat="1" x14ac:dyDescent="0.3">
      <c r="A19" s="5">
        <v>2</v>
      </c>
      <c r="B19" s="6" t="s">
        <v>416</v>
      </c>
      <c r="C19" s="2" t="s">
        <v>14</v>
      </c>
      <c r="D19" s="3">
        <v>20</v>
      </c>
      <c r="E19" s="3">
        <v>22</v>
      </c>
      <c r="F19" s="606"/>
      <c r="G19" s="5">
        <v>2</v>
      </c>
      <c r="H19" s="6" t="s">
        <v>416</v>
      </c>
      <c r="I19" s="2" t="s">
        <v>14</v>
      </c>
      <c r="J19" s="3">
        <v>20</v>
      </c>
      <c r="K19" s="3">
        <v>22</v>
      </c>
      <c r="L19" s="791"/>
    </row>
    <row r="20" spans="1:12" s="25" customFormat="1" x14ac:dyDescent="0.3">
      <c r="A20" s="5">
        <v>3</v>
      </c>
      <c r="B20" s="6" t="s">
        <v>39</v>
      </c>
      <c r="C20" s="2" t="s">
        <v>2</v>
      </c>
      <c r="D20" s="3">
        <v>25</v>
      </c>
      <c r="E20" s="3">
        <v>173.2</v>
      </c>
      <c r="F20" s="605"/>
      <c r="G20" s="5">
        <v>3</v>
      </c>
      <c r="H20" s="6" t="s">
        <v>39</v>
      </c>
      <c r="I20" s="2" t="s">
        <v>2</v>
      </c>
      <c r="J20" s="3">
        <v>25</v>
      </c>
      <c r="K20" s="3">
        <v>173.2</v>
      </c>
      <c r="L20" s="1374"/>
    </row>
    <row r="21" spans="1:12" s="25" customFormat="1" x14ac:dyDescent="0.3">
      <c r="A21" s="5">
        <v>4</v>
      </c>
      <c r="B21" s="6" t="s">
        <v>107</v>
      </c>
      <c r="C21" s="2" t="s">
        <v>14</v>
      </c>
      <c r="D21" s="3">
        <v>3.4</v>
      </c>
      <c r="E21" s="3">
        <v>93.2</v>
      </c>
      <c r="F21" s="606"/>
      <c r="G21" s="5">
        <v>4</v>
      </c>
      <c r="H21" s="6" t="s">
        <v>107</v>
      </c>
      <c r="I21" s="2" t="s">
        <v>14</v>
      </c>
      <c r="J21" s="3">
        <v>3.4</v>
      </c>
      <c r="K21" s="3">
        <v>93.2</v>
      </c>
      <c r="L21" s="1374"/>
    </row>
    <row r="22" spans="1:12" s="25" customFormat="1" x14ac:dyDescent="0.3">
      <c r="A22" s="5">
        <v>5</v>
      </c>
      <c r="B22" s="6" t="s">
        <v>93</v>
      </c>
      <c r="C22" s="2" t="s">
        <v>2</v>
      </c>
      <c r="D22" s="3">
        <v>80</v>
      </c>
      <c r="E22" s="3">
        <v>92</v>
      </c>
      <c r="F22" s="605"/>
      <c r="G22" s="5">
        <v>5</v>
      </c>
      <c r="H22" s="6" t="s">
        <v>93</v>
      </c>
      <c r="I22" s="2" t="s">
        <v>2</v>
      </c>
      <c r="J22" s="3">
        <v>80</v>
      </c>
      <c r="K22" s="3">
        <v>92</v>
      </c>
      <c r="L22" s="788"/>
    </row>
    <row r="23" spans="1:12" s="25" customFormat="1" x14ac:dyDescent="0.3">
      <c r="A23" s="5">
        <v>6</v>
      </c>
      <c r="B23" s="386" t="s">
        <v>484</v>
      </c>
      <c r="C23" s="2" t="s">
        <v>5</v>
      </c>
      <c r="D23" s="3">
        <v>35</v>
      </c>
      <c r="E23" s="3">
        <v>141</v>
      </c>
      <c r="F23" s="605"/>
      <c r="G23" s="5">
        <v>6</v>
      </c>
      <c r="H23" s="48" t="s">
        <v>483</v>
      </c>
      <c r="I23" s="2" t="s">
        <v>5</v>
      </c>
      <c r="J23" s="3">
        <v>30</v>
      </c>
      <c r="K23" s="3">
        <v>117.75</v>
      </c>
      <c r="L23" s="788"/>
    </row>
    <row r="24" spans="1:12" s="25" customFormat="1" x14ac:dyDescent="0.3">
      <c r="A24" s="5"/>
      <c r="B24" s="6"/>
      <c r="C24" s="2"/>
      <c r="D24" s="3"/>
      <c r="E24" s="3"/>
      <c r="F24" s="656"/>
      <c r="G24" s="5"/>
      <c r="H24" s="6"/>
      <c r="I24" s="2"/>
      <c r="J24" s="3"/>
      <c r="K24" s="3"/>
      <c r="L24" s="1374"/>
    </row>
    <row r="25" spans="1:12" s="25" customFormat="1" x14ac:dyDescent="0.3">
      <c r="A25" s="5"/>
      <c r="B25" s="6"/>
      <c r="C25" s="2"/>
      <c r="D25" s="3"/>
      <c r="E25" s="3"/>
      <c r="F25" s="656"/>
      <c r="G25" s="5"/>
      <c r="H25" s="6"/>
      <c r="I25" s="2"/>
      <c r="J25" s="3"/>
      <c r="K25" s="3"/>
      <c r="L25" s="1374"/>
    </row>
    <row r="26" spans="1:12" s="25" customFormat="1" x14ac:dyDescent="0.3">
      <c r="A26" s="5"/>
      <c r="B26" s="6"/>
      <c r="C26" s="2" t="s">
        <v>128</v>
      </c>
      <c r="D26" s="3">
        <f>SUM(D18:D24)</f>
        <v>228.4</v>
      </c>
      <c r="E26" s="3">
        <f>SUM(E18:E24)</f>
        <v>797.4</v>
      </c>
      <c r="F26" s="658">
        <v>587.5</v>
      </c>
      <c r="G26" s="5"/>
      <c r="H26" s="6"/>
      <c r="I26" s="2" t="s">
        <v>128</v>
      </c>
      <c r="J26" s="3">
        <f>SUM(J18:J24)</f>
        <v>223.4</v>
      </c>
      <c r="K26" s="3">
        <f>SUM(K18:K24)</f>
        <v>774.15</v>
      </c>
      <c r="L26" s="1374"/>
    </row>
    <row r="27" spans="1:12" s="25" customFormat="1" ht="18.75" hidden="1" customHeight="1" x14ac:dyDescent="0.3">
      <c r="A27" s="5"/>
      <c r="B27" s="6"/>
      <c r="C27" s="2"/>
      <c r="D27" s="3">
        <f>SUM(D19:D25)</f>
        <v>163.4</v>
      </c>
      <c r="E27" s="3"/>
      <c r="F27" s="656"/>
      <c r="G27" s="5"/>
      <c r="H27" s="6"/>
      <c r="I27" s="2"/>
      <c r="J27" s="3"/>
      <c r="K27" s="3"/>
      <c r="L27" s="1374"/>
    </row>
    <row r="28" spans="1:12" s="25" customFormat="1" ht="18.75" hidden="1" customHeight="1" x14ac:dyDescent="0.3">
      <c r="A28" s="5">
        <v>1</v>
      </c>
      <c r="B28" s="6" t="s">
        <v>1</v>
      </c>
      <c r="C28" s="2" t="s">
        <v>5</v>
      </c>
      <c r="D28" s="3">
        <f>SUM(D21:D26)</f>
        <v>346.8</v>
      </c>
      <c r="E28" s="3">
        <v>86</v>
      </c>
      <c r="F28" s="656"/>
      <c r="G28" s="5">
        <v>1</v>
      </c>
      <c r="H28" s="6" t="s">
        <v>1</v>
      </c>
      <c r="I28" s="2" t="s">
        <v>5</v>
      </c>
      <c r="J28" s="3">
        <v>200</v>
      </c>
      <c r="K28" s="3">
        <v>86</v>
      </c>
      <c r="L28" s="1374"/>
    </row>
    <row r="29" spans="1:12" s="25" customFormat="1" ht="18.75" hidden="1" customHeight="1" x14ac:dyDescent="0.3">
      <c r="A29" s="5">
        <v>2</v>
      </c>
      <c r="B29" s="6" t="s">
        <v>238</v>
      </c>
      <c r="C29" s="2" t="s">
        <v>251</v>
      </c>
      <c r="D29" s="3">
        <f t="shared" ref="D29:D38" si="0">SUM(D21:D27)</f>
        <v>510.20000000000005</v>
      </c>
      <c r="E29" s="3">
        <v>114</v>
      </c>
      <c r="F29" s="656"/>
      <c r="G29" s="5">
        <v>2</v>
      </c>
      <c r="H29" s="6" t="s">
        <v>238</v>
      </c>
      <c r="I29" s="2" t="s">
        <v>251</v>
      </c>
      <c r="J29" s="3">
        <v>225</v>
      </c>
      <c r="K29" s="3">
        <v>114</v>
      </c>
      <c r="L29" s="1374"/>
    </row>
    <row r="30" spans="1:12" s="25" customFormat="1" ht="18.75" hidden="1" customHeight="1" x14ac:dyDescent="0.3">
      <c r="A30" s="5">
        <v>3</v>
      </c>
      <c r="B30" s="6" t="s">
        <v>93</v>
      </c>
      <c r="C30" s="2" t="s">
        <v>5</v>
      </c>
      <c r="D30" s="3">
        <f t="shared" si="0"/>
        <v>853.59999999999991</v>
      </c>
      <c r="E30" s="3">
        <v>94.25</v>
      </c>
      <c r="F30" s="656"/>
      <c r="G30" s="5">
        <v>3</v>
      </c>
      <c r="H30" s="6" t="s">
        <v>93</v>
      </c>
      <c r="I30" s="2" t="s">
        <v>5</v>
      </c>
      <c r="J30" s="3">
        <v>135</v>
      </c>
      <c r="K30" s="3">
        <v>94.25</v>
      </c>
      <c r="L30" s="1374"/>
    </row>
    <row r="31" spans="1:12" s="25" customFormat="1" ht="18.75" hidden="1" customHeight="1" x14ac:dyDescent="0.3">
      <c r="A31" s="5">
        <v>4</v>
      </c>
      <c r="B31" s="6" t="s">
        <v>253</v>
      </c>
      <c r="C31" s="2" t="s">
        <v>218</v>
      </c>
      <c r="D31" s="3">
        <f t="shared" si="0"/>
        <v>1283.8</v>
      </c>
      <c r="E31" s="3">
        <v>146.4</v>
      </c>
      <c r="F31" s="656"/>
      <c r="G31" s="5">
        <v>4</v>
      </c>
      <c r="H31" s="6" t="s">
        <v>253</v>
      </c>
      <c r="I31" s="2" t="s">
        <v>218</v>
      </c>
      <c r="J31" s="3">
        <v>125</v>
      </c>
      <c r="K31" s="3">
        <v>146.4</v>
      </c>
      <c r="L31" s="1374"/>
    </row>
    <row r="32" spans="1:12" s="25" customFormat="1" ht="18.75" hidden="1" customHeight="1" x14ac:dyDescent="0.3">
      <c r="A32" s="5">
        <v>5</v>
      </c>
      <c r="B32" s="6" t="s">
        <v>255</v>
      </c>
      <c r="C32" s="2" t="s">
        <v>218</v>
      </c>
      <c r="D32" s="3">
        <f t="shared" si="0"/>
        <v>2102.4</v>
      </c>
      <c r="E32" s="3">
        <v>105.16</v>
      </c>
      <c r="F32" s="656"/>
      <c r="G32" s="5">
        <v>5</v>
      </c>
      <c r="H32" s="6" t="s">
        <v>255</v>
      </c>
      <c r="I32" s="2" t="s">
        <v>218</v>
      </c>
      <c r="J32" s="3">
        <v>80</v>
      </c>
      <c r="K32" s="3">
        <v>105.16</v>
      </c>
      <c r="L32" s="1374"/>
    </row>
    <row r="33" spans="1:12" s="25" customFormat="1" ht="18.75" hidden="1" customHeight="1" x14ac:dyDescent="0.3">
      <c r="A33" s="5">
        <v>6</v>
      </c>
      <c r="B33" s="6" t="s">
        <v>252</v>
      </c>
      <c r="C33" s="2" t="s">
        <v>251</v>
      </c>
      <c r="D33" s="3">
        <f t="shared" si="0"/>
        <v>3386.2</v>
      </c>
      <c r="E33" s="3">
        <v>142</v>
      </c>
      <c r="F33" s="656"/>
      <c r="G33" s="5">
        <v>6</v>
      </c>
      <c r="H33" s="6" t="s">
        <v>252</v>
      </c>
      <c r="I33" s="2" t="s">
        <v>251</v>
      </c>
      <c r="J33" s="3">
        <v>105</v>
      </c>
      <c r="K33" s="3">
        <v>142</v>
      </c>
      <c r="L33" s="1374"/>
    </row>
    <row r="34" spans="1:12" s="25" customFormat="1" ht="18.75" hidden="1" customHeight="1" x14ac:dyDescent="0.3">
      <c r="A34" s="5">
        <v>7</v>
      </c>
      <c r="B34" s="6" t="s">
        <v>254</v>
      </c>
      <c r="C34" s="2" t="s">
        <v>218</v>
      </c>
      <c r="D34" s="3">
        <f t="shared" si="0"/>
        <v>5488.6</v>
      </c>
      <c r="E34" s="3">
        <v>144</v>
      </c>
      <c r="F34" s="656"/>
      <c r="G34" s="5">
        <v>7</v>
      </c>
      <c r="H34" s="6" t="s">
        <v>254</v>
      </c>
      <c r="I34" s="2" t="s">
        <v>218</v>
      </c>
      <c r="J34" s="3">
        <v>120</v>
      </c>
      <c r="K34" s="3">
        <v>144</v>
      </c>
      <c r="L34" s="1374"/>
    </row>
    <row r="35" spans="1:12" s="25" customFormat="1" ht="18.75" hidden="1" customHeight="1" x14ac:dyDescent="0.3">
      <c r="A35" s="5">
        <v>8</v>
      </c>
      <c r="B35" s="6" t="s">
        <v>31</v>
      </c>
      <c r="C35" s="2" t="s">
        <v>5</v>
      </c>
      <c r="D35" s="3">
        <f t="shared" si="0"/>
        <v>8646.4000000000015</v>
      </c>
      <c r="E35" s="3">
        <v>88</v>
      </c>
      <c r="F35" s="656"/>
      <c r="G35" s="5">
        <v>8</v>
      </c>
      <c r="H35" s="6" t="s">
        <v>31</v>
      </c>
      <c r="I35" s="2" t="s">
        <v>5</v>
      </c>
      <c r="J35" s="3">
        <v>55</v>
      </c>
      <c r="K35" s="3">
        <v>88</v>
      </c>
      <c r="L35" s="1374"/>
    </row>
    <row r="36" spans="1:12" s="50" customFormat="1" ht="18.75" hidden="1" customHeight="1" x14ac:dyDescent="0.3">
      <c r="A36" s="1441"/>
      <c r="B36" s="1"/>
      <c r="C36" s="1441"/>
      <c r="D36" s="3">
        <f t="shared" si="0"/>
        <v>13971.6</v>
      </c>
      <c r="E36" s="7"/>
      <c r="F36" s="657"/>
      <c r="G36" s="1441"/>
      <c r="H36" s="1"/>
      <c r="I36" s="1441"/>
      <c r="J36" s="7"/>
      <c r="K36" s="7"/>
      <c r="L36" s="1377"/>
    </row>
    <row r="37" spans="1:12" s="25" customFormat="1" ht="18.75" hidden="1" customHeight="1" x14ac:dyDescent="0.3">
      <c r="A37" s="5"/>
      <c r="B37" s="6"/>
      <c r="C37" s="2" t="s">
        <v>128</v>
      </c>
      <c r="D37" s="3">
        <f t="shared" si="0"/>
        <v>22271.200000000001</v>
      </c>
      <c r="E37" s="3">
        <v>919.81</v>
      </c>
      <c r="F37" s="656"/>
      <c r="G37" s="5"/>
      <c r="H37" s="6"/>
      <c r="I37" s="2" t="s">
        <v>128</v>
      </c>
      <c r="J37" s="3">
        <v>1045</v>
      </c>
      <c r="K37" s="3">
        <v>919.81</v>
      </c>
      <c r="L37" s="1374"/>
    </row>
    <row r="38" spans="1:12" s="25" customFormat="1" ht="18.75" hidden="1" customHeight="1" x14ac:dyDescent="0.3">
      <c r="A38" s="5"/>
      <c r="B38" s="6"/>
      <c r="C38" s="2"/>
      <c r="D38" s="3">
        <f t="shared" si="0"/>
        <v>35732.6</v>
      </c>
      <c r="E38" s="3"/>
      <c r="F38" s="656"/>
      <c r="G38" s="5"/>
      <c r="H38" s="6"/>
      <c r="I38" s="2"/>
      <c r="J38" s="3"/>
      <c r="K38" s="3"/>
      <c r="L38" s="1374"/>
    </row>
    <row r="39" spans="1:12" s="25" customFormat="1" x14ac:dyDescent="0.3">
      <c r="A39" s="5"/>
      <c r="B39" s="6"/>
      <c r="C39" s="2"/>
      <c r="D39" s="3"/>
      <c r="E39" s="3"/>
      <c r="F39" s="678">
        <f>F26-E26</f>
        <v>-209.89999999999998</v>
      </c>
      <c r="G39" s="5"/>
      <c r="H39" s="6"/>
      <c r="I39" s="2"/>
      <c r="J39" s="3"/>
      <c r="K39" s="3"/>
      <c r="L39" s="1374"/>
    </row>
    <row r="40" spans="1:12" s="25" customFormat="1" x14ac:dyDescent="0.3">
      <c r="A40" s="5"/>
      <c r="B40" s="6"/>
      <c r="C40" s="2"/>
      <c r="D40" s="3"/>
      <c r="E40" s="3"/>
      <c r="F40" s="656"/>
      <c r="G40" s="5"/>
      <c r="H40" s="6"/>
      <c r="I40" s="2"/>
      <c r="J40" s="3"/>
      <c r="K40" s="3"/>
      <c r="L40" s="1374"/>
    </row>
    <row r="41" spans="1:12" s="25" customFormat="1" x14ac:dyDescent="0.3">
      <c r="A41" s="28" t="s">
        <v>124</v>
      </c>
      <c r="B41" s="3" t="s">
        <v>259</v>
      </c>
      <c r="C41" s="2" t="s">
        <v>125</v>
      </c>
      <c r="D41" s="3" t="s">
        <v>126</v>
      </c>
      <c r="E41" s="3" t="s">
        <v>127</v>
      </c>
      <c r="F41" s="656"/>
      <c r="G41" s="28" t="s">
        <v>124</v>
      </c>
      <c r="H41" s="3" t="s">
        <v>247</v>
      </c>
      <c r="I41" s="2" t="s">
        <v>125</v>
      </c>
      <c r="J41" s="3" t="s">
        <v>126</v>
      </c>
      <c r="K41" s="3" t="s">
        <v>127</v>
      </c>
      <c r="L41" s="1374"/>
    </row>
    <row r="42" spans="1:12" s="8" customFormat="1" x14ac:dyDescent="0.3">
      <c r="A42" s="5">
        <v>1</v>
      </c>
      <c r="B42" s="6" t="s">
        <v>261</v>
      </c>
      <c r="C42" s="2" t="s">
        <v>9</v>
      </c>
      <c r="D42" s="3">
        <v>70</v>
      </c>
      <c r="E42" s="3">
        <v>105.25</v>
      </c>
      <c r="F42" s="605"/>
      <c r="G42" s="5">
        <v>1</v>
      </c>
      <c r="H42" s="6" t="s">
        <v>261</v>
      </c>
      <c r="I42" s="2" t="s">
        <v>9</v>
      </c>
      <c r="J42" s="3">
        <v>70</v>
      </c>
      <c r="K42" s="3">
        <v>105.25</v>
      </c>
      <c r="L42" s="1379"/>
    </row>
    <row r="43" spans="1:12" s="25" customFormat="1" ht="19.5" customHeight="1" x14ac:dyDescent="0.3">
      <c r="A43" s="5">
        <v>2</v>
      </c>
      <c r="B43" s="6" t="s">
        <v>30</v>
      </c>
      <c r="C43" s="2" t="s">
        <v>28</v>
      </c>
      <c r="D43" s="3">
        <v>70</v>
      </c>
      <c r="E43" s="3">
        <v>222</v>
      </c>
      <c r="F43" s="490"/>
      <c r="G43" s="5">
        <v>2</v>
      </c>
      <c r="H43" s="6" t="s">
        <v>30</v>
      </c>
      <c r="I43" s="2" t="s">
        <v>7</v>
      </c>
      <c r="J43" s="3">
        <v>90</v>
      </c>
      <c r="K43" s="3">
        <v>333</v>
      </c>
      <c r="L43" s="1374">
        <v>45952</v>
      </c>
    </row>
    <row r="44" spans="1:12" s="50" customFormat="1" x14ac:dyDescent="0.3">
      <c r="A44" s="5">
        <v>3</v>
      </c>
      <c r="B44" s="6" t="s">
        <v>278</v>
      </c>
      <c r="C44" s="2" t="s">
        <v>17</v>
      </c>
      <c r="D44" s="3">
        <v>20</v>
      </c>
      <c r="E44" s="3">
        <v>184.5</v>
      </c>
      <c r="F44" s="605">
        <v>219.71</v>
      </c>
      <c r="G44" s="5">
        <v>3</v>
      </c>
      <c r="H44" s="6" t="s">
        <v>278</v>
      </c>
      <c r="I44" s="2" t="s">
        <v>44</v>
      </c>
      <c r="J44" s="3">
        <v>25</v>
      </c>
      <c r="K44" s="3">
        <v>221.4</v>
      </c>
      <c r="L44" s="1377"/>
    </row>
    <row r="45" spans="1:12" s="25" customFormat="1" ht="19.5" customHeight="1" x14ac:dyDescent="0.3">
      <c r="A45" s="5">
        <v>4</v>
      </c>
      <c r="B45" s="6" t="s">
        <v>346</v>
      </c>
      <c r="C45" s="2" t="s">
        <v>14</v>
      </c>
      <c r="D45" s="3">
        <v>32</v>
      </c>
      <c r="E45" s="3">
        <v>6</v>
      </c>
      <c r="F45" s="677">
        <v>110</v>
      </c>
      <c r="G45" s="5">
        <v>4</v>
      </c>
      <c r="H45" s="6" t="s">
        <v>346</v>
      </c>
      <c r="I45" s="2" t="s">
        <v>14</v>
      </c>
      <c r="J45" s="3">
        <v>32</v>
      </c>
      <c r="K45" s="3">
        <v>6</v>
      </c>
      <c r="L45" s="788"/>
    </row>
    <row r="46" spans="1:12" s="25" customFormat="1" ht="19.5" customHeight="1" x14ac:dyDescent="0.3">
      <c r="A46" s="5">
        <v>5</v>
      </c>
      <c r="B46" s="6" t="s">
        <v>144</v>
      </c>
      <c r="C46" s="2" t="s">
        <v>2</v>
      </c>
      <c r="D46" s="3">
        <v>18</v>
      </c>
      <c r="E46" s="3">
        <v>88</v>
      </c>
      <c r="F46" s="656"/>
      <c r="G46" s="5">
        <v>5</v>
      </c>
      <c r="H46" s="6" t="s">
        <v>144</v>
      </c>
      <c r="I46" s="2" t="s">
        <v>2</v>
      </c>
      <c r="J46" s="3">
        <v>18</v>
      </c>
      <c r="K46" s="3">
        <v>88</v>
      </c>
      <c r="L46" s="1374"/>
    </row>
    <row r="47" spans="1:12" s="50" customFormat="1" x14ac:dyDescent="0.3">
      <c r="A47" s="5">
        <v>6</v>
      </c>
      <c r="B47" s="6" t="s">
        <v>107</v>
      </c>
      <c r="C47" s="2" t="s">
        <v>14</v>
      </c>
      <c r="D47" s="3">
        <v>3.4</v>
      </c>
      <c r="E47" s="3">
        <v>93.2</v>
      </c>
      <c r="F47" s="605">
        <v>21.5</v>
      </c>
      <c r="G47" s="5">
        <v>6</v>
      </c>
      <c r="H47" s="6" t="s">
        <v>107</v>
      </c>
      <c r="I47" s="2" t="s">
        <v>14</v>
      </c>
      <c r="J47" s="3">
        <v>3.4</v>
      </c>
      <c r="K47" s="3">
        <v>93.2</v>
      </c>
      <c r="L47" s="1379"/>
    </row>
    <row r="48" spans="1:12" s="25" customFormat="1" ht="19.5" customHeight="1" x14ac:dyDescent="0.3">
      <c r="A48" s="5">
        <v>7</v>
      </c>
      <c r="B48" s="6" t="s">
        <v>108</v>
      </c>
      <c r="C48" s="2" t="s">
        <v>65</v>
      </c>
      <c r="D48" s="3">
        <v>1.2</v>
      </c>
      <c r="E48" s="3">
        <v>21.5</v>
      </c>
      <c r="F48" s="656"/>
      <c r="G48" s="5">
        <v>7</v>
      </c>
      <c r="H48" s="6" t="s">
        <v>108</v>
      </c>
      <c r="I48" s="2" t="s">
        <v>65</v>
      </c>
      <c r="J48" s="3">
        <v>1.2</v>
      </c>
      <c r="K48" s="3">
        <v>21.5</v>
      </c>
      <c r="L48" s="1374"/>
    </row>
    <row r="49" spans="1:12" s="25" customFormat="1" x14ac:dyDescent="0.3">
      <c r="A49" s="1441"/>
      <c r="B49" s="6"/>
      <c r="C49" s="2"/>
      <c r="D49" s="3"/>
      <c r="E49" s="3"/>
      <c r="F49" s="656"/>
      <c r="G49" s="1441"/>
      <c r="H49" s="6"/>
      <c r="I49" s="2"/>
      <c r="J49" s="3"/>
      <c r="K49" s="3"/>
      <c r="L49" s="1374"/>
    </row>
    <row r="50" spans="1:12" s="50" customFormat="1" x14ac:dyDescent="0.3">
      <c r="A50" s="5"/>
      <c r="B50" s="6"/>
      <c r="C50" s="2"/>
      <c r="D50" s="3"/>
      <c r="E50" s="3"/>
      <c r="F50" s="657"/>
      <c r="G50" s="5"/>
      <c r="H50" s="6"/>
      <c r="I50" s="2"/>
      <c r="J50" s="3"/>
      <c r="K50" s="3"/>
      <c r="L50" s="1377"/>
    </row>
    <row r="51" spans="1:12" s="25" customFormat="1" x14ac:dyDescent="0.3">
      <c r="A51" s="1441"/>
      <c r="B51" s="6"/>
      <c r="C51" s="2" t="s">
        <v>128</v>
      </c>
      <c r="D51" s="3">
        <f>SUM(D42:D50)</f>
        <v>214.6</v>
      </c>
      <c r="E51" s="3">
        <f>SUM(E42:E50)</f>
        <v>720.45</v>
      </c>
      <c r="F51" s="658">
        <v>822.5</v>
      </c>
      <c r="G51" s="1441"/>
      <c r="H51" s="6"/>
      <c r="I51" s="2" t="s">
        <v>128</v>
      </c>
      <c r="J51" s="3">
        <f>SUM(J42:J50)</f>
        <v>239.6</v>
      </c>
      <c r="K51" s="3">
        <f>SUM(K42:K50)</f>
        <v>868.35</v>
      </c>
      <c r="L51" s="1374"/>
    </row>
    <row r="52" spans="1:12" s="25" customFormat="1" x14ac:dyDescent="0.3">
      <c r="A52" s="5"/>
      <c r="B52" s="6"/>
      <c r="C52" s="2"/>
      <c r="D52" s="3"/>
      <c r="E52" s="3"/>
      <c r="F52" s="678">
        <f>F51-E51</f>
        <v>102.04999999999995</v>
      </c>
      <c r="G52" s="5"/>
      <c r="H52" s="6"/>
      <c r="I52" s="2"/>
      <c r="J52" s="3"/>
      <c r="K52" s="3"/>
      <c r="L52" s="1374"/>
    </row>
    <row r="53" spans="1:12" s="25" customFormat="1" x14ac:dyDescent="0.3">
      <c r="A53" s="5"/>
      <c r="B53" s="6"/>
      <c r="C53" s="2"/>
      <c r="D53" s="3"/>
      <c r="E53" s="3"/>
      <c r="F53" s="656"/>
      <c r="G53" s="5"/>
      <c r="H53" s="6"/>
      <c r="I53" s="2"/>
      <c r="J53" s="3"/>
      <c r="K53" s="3"/>
      <c r="L53" s="1374"/>
    </row>
    <row r="54" spans="1:12" s="25" customFormat="1" x14ac:dyDescent="0.3">
      <c r="A54" s="1441"/>
      <c r="B54" s="6"/>
      <c r="C54" s="2" t="s">
        <v>136</v>
      </c>
      <c r="D54" s="3">
        <f>+D51+D26</f>
        <v>443</v>
      </c>
      <c r="E54" s="3">
        <f>+E51+E26</f>
        <v>1517.85</v>
      </c>
      <c r="F54" s="659"/>
      <c r="G54" s="3"/>
      <c r="H54" s="3"/>
      <c r="I54" s="3" t="s">
        <v>136</v>
      </c>
      <c r="J54" s="3">
        <f>+J51+J26</f>
        <v>463</v>
      </c>
      <c r="K54" s="3">
        <f>+K51+K26</f>
        <v>1642.5</v>
      </c>
      <c r="L54" s="1374"/>
    </row>
    <row r="55" spans="1:12" s="25" customFormat="1" x14ac:dyDescent="0.3">
      <c r="A55" s="1405"/>
      <c r="B55" s="36"/>
      <c r="C55" s="462"/>
      <c r="D55" s="463"/>
      <c r="E55" s="463"/>
      <c r="F55" s="659"/>
      <c r="G55" s="1410"/>
      <c r="H55" s="463"/>
      <c r="I55" s="463"/>
      <c r="J55" s="463"/>
      <c r="K55" s="463"/>
      <c r="L55" s="1374"/>
    </row>
    <row r="56" spans="1:12" s="25" customFormat="1" x14ac:dyDescent="0.3">
      <c r="A56" s="1405"/>
      <c r="B56" s="461"/>
      <c r="C56" s="461"/>
      <c r="D56" s="461"/>
      <c r="E56" s="660"/>
      <c r="F56" s="660"/>
      <c r="G56" s="1413"/>
      <c r="H56" s="660"/>
      <c r="I56" s="463"/>
      <c r="J56" s="463"/>
      <c r="K56" s="463"/>
      <c r="L56" s="1374"/>
    </row>
    <row r="57" spans="1:12" s="25" customFormat="1" x14ac:dyDescent="0.3">
      <c r="A57" s="1405"/>
      <c r="B57" s="36"/>
      <c r="C57" s="462"/>
      <c r="D57" s="463"/>
      <c r="E57" s="463"/>
      <c r="F57" s="659"/>
      <c r="G57" s="1413"/>
      <c r="H57" s="463"/>
      <c r="I57" s="463"/>
      <c r="J57" s="463"/>
      <c r="K57" s="463"/>
      <c r="L57" s="1374"/>
    </row>
    <row r="58" spans="1:12" s="25" customFormat="1" ht="18.75" customHeight="1" x14ac:dyDescent="0.3">
      <c r="A58" s="1403"/>
      <c r="B58" s="37" t="s">
        <v>130</v>
      </c>
      <c r="D58" s="94" t="s">
        <v>131</v>
      </c>
      <c r="E58" s="20"/>
      <c r="F58" s="606"/>
      <c r="G58" s="1403"/>
      <c r="H58" s="37" t="s">
        <v>130</v>
      </c>
      <c r="J58" s="94" t="s">
        <v>131</v>
      </c>
      <c r="K58" s="20"/>
      <c r="L58" s="1374"/>
    </row>
    <row r="59" spans="1:12" s="25" customFormat="1" ht="51.75" customHeight="1" x14ac:dyDescent="0.3">
      <c r="A59" s="1403"/>
      <c r="B59" s="38" t="s">
        <v>132</v>
      </c>
      <c r="D59" s="38" t="s">
        <v>140</v>
      </c>
      <c r="E59" s="39"/>
      <c r="F59" s="606"/>
      <c r="G59" s="1403"/>
      <c r="H59" s="38" t="s">
        <v>139</v>
      </c>
      <c r="J59" s="38" t="s">
        <v>140</v>
      </c>
      <c r="K59" s="39"/>
      <c r="L59" s="1374"/>
    </row>
    <row r="60" spans="1:12" s="25" customFormat="1" ht="23.25" customHeight="1" x14ac:dyDescent="0.3">
      <c r="A60" s="1403"/>
      <c r="B60" s="38"/>
      <c r="D60" s="38"/>
      <c r="E60" s="39"/>
      <c r="F60" s="606"/>
      <c r="G60" s="1403"/>
      <c r="H60" s="38"/>
      <c r="J60" s="38"/>
      <c r="K60" s="39"/>
      <c r="L60" s="1374"/>
    </row>
    <row r="61" spans="1:12" s="257" customFormat="1" ht="18.75" customHeight="1" x14ac:dyDescent="0.3">
      <c r="A61" s="1426"/>
      <c r="B61" s="98"/>
      <c r="C61" s="98"/>
      <c r="D61" s="98"/>
      <c r="E61" s="98"/>
      <c r="F61" s="1427"/>
      <c r="G61" s="1426"/>
      <c r="H61" s="98"/>
      <c r="I61" s="98"/>
      <c r="J61" s="98"/>
      <c r="K61" s="98"/>
      <c r="L61" s="1378"/>
    </row>
    <row r="62" spans="1:12" s="21" customFormat="1" x14ac:dyDescent="0.3">
      <c r="A62" s="1403"/>
      <c r="B62" s="20"/>
      <c r="C62" s="20"/>
      <c r="D62" s="20"/>
      <c r="E62" s="20"/>
      <c r="F62" s="656"/>
      <c r="G62" s="1403"/>
      <c r="H62" s="20"/>
      <c r="I62" s="20"/>
      <c r="J62" s="20"/>
      <c r="K62" s="20"/>
      <c r="L62" s="1373"/>
    </row>
    <row r="63" spans="1:12" s="25" customFormat="1" ht="18.75" customHeight="1" x14ac:dyDescent="0.3">
      <c r="A63" s="1403"/>
      <c r="B63" s="22" t="s">
        <v>115</v>
      </c>
      <c r="C63" s="20"/>
      <c r="D63" s="20"/>
      <c r="E63" s="20"/>
      <c r="F63" s="656"/>
      <c r="G63" s="1403"/>
      <c r="H63" s="22" t="s">
        <v>115</v>
      </c>
      <c r="I63" s="20"/>
      <c r="J63" s="20"/>
      <c r="K63" s="20"/>
      <c r="L63" s="1374"/>
    </row>
    <row r="64" spans="1:12" s="25" customFormat="1" ht="18.75" customHeight="1" x14ac:dyDescent="0.3">
      <c r="A64" s="1403"/>
      <c r="B64" s="22" t="s">
        <v>137</v>
      </c>
      <c r="C64" s="20"/>
      <c r="D64" s="20"/>
      <c r="E64" s="20"/>
      <c r="F64" s="606"/>
      <c r="G64" s="1403"/>
      <c r="H64" s="22" t="s">
        <v>138</v>
      </c>
      <c r="I64" s="20"/>
      <c r="J64" s="20"/>
      <c r="K64" s="20"/>
      <c r="L64" s="1374"/>
    </row>
    <row r="65" spans="1:12" s="25" customFormat="1" ht="18.75" customHeight="1" x14ac:dyDescent="0.3">
      <c r="A65" s="1403"/>
      <c r="B65" s="20"/>
      <c r="C65" s="20"/>
      <c r="D65" s="20"/>
      <c r="E65" s="20"/>
      <c r="F65" s="606"/>
      <c r="G65" s="1403"/>
      <c r="H65" s="20"/>
      <c r="I65" s="20"/>
      <c r="J65" s="20"/>
      <c r="K65" s="20"/>
      <c r="L65" s="1374"/>
    </row>
    <row r="66" spans="1:12" s="25" customFormat="1" ht="18.75" customHeight="1" x14ac:dyDescent="0.3">
      <c r="A66" s="1403"/>
      <c r="B66" s="20"/>
      <c r="C66" s="20"/>
      <c r="E66" s="603" t="s">
        <v>116</v>
      </c>
      <c r="F66" s="606"/>
      <c r="G66" s="1403"/>
      <c r="H66" s="20"/>
      <c r="I66" s="20"/>
      <c r="K66" s="603" t="s">
        <v>116</v>
      </c>
      <c r="L66" s="1374"/>
    </row>
    <row r="67" spans="1:12" s="25" customFormat="1" ht="18.75" customHeight="1" x14ac:dyDescent="0.3">
      <c r="A67" s="1403"/>
      <c r="B67" s="20"/>
      <c r="C67" s="20"/>
      <c r="E67" s="603" t="s">
        <v>134</v>
      </c>
      <c r="F67" s="606"/>
      <c r="G67" s="1403"/>
      <c r="H67" s="20"/>
      <c r="I67" s="20"/>
      <c r="K67" s="603" t="s">
        <v>134</v>
      </c>
      <c r="L67" s="1374"/>
    </row>
    <row r="68" spans="1:12" s="25" customFormat="1" ht="18.75" customHeight="1" x14ac:dyDescent="0.3">
      <c r="A68" s="1403"/>
      <c r="B68" s="20"/>
      <c r="C68" s="20"/>
      <c r="E68" s="603" t="s">
        <v>117</v>
      </c>
      <c r="F68" s="606"/>
      <c r="G68" s="1403"/>
      <c r="H68" s="20"/>
      <c r="I68" s="20"/>
      <c r="K68" s="603" t="s">
        <v>117</v>
      </c>
      <c r="L68" s="1374"/>
    </row>
    <row r="69" spans="1:12" s="25" customFormat="1" ht="18.75" customHeight="1" x14ac:dyDescent="0.3">
      <c r="A69" s="1403"/>
      <c r="B69" s="20"/>
      <c r="C69" s="20"/>
      <c r="E69" s="603" t="s">
        <v>497</v>
      </c>
      <c r="F69" s="606"/>
      <c r="G69" s="1403"/>
      <c r="H69" s="20"/>
      <c r="I69" s="20"/>
      <c r="K69" s="603" t="s">
        <v>497</v>
      </c>
      <c r="L69" s="1374"/>
    </row>
    <row r="70" spans="1:12" s="25" customFormat="1" ht="18.75" customHeight="1" x14ac:dyDescent="0.3">
      <c r="A70" s="1403"/>
      <c r="B70" s="20"/>
      <c r="C70" s="20"/>
      <c r="D70" s="20"/>
      <c r="E70" s="20"/>
      <c r="F70" s="656"/>
      <c r="G70" s="1403"/>
      <c r="H70" s="20"/>
      <c r="I70" s="20"/>
      <c r="J70" s="20"/>
      <c r="K70" s="20"/>
      <c r="L70" s="1374"/>
    </row>
    <row r="71" spans="1:12" s="25" customFormat="1" ht="18.75" customHeight="1" x14ac:dyDescent="0.3">
      <c r="A71" s="1403"/>
      <c r="B71" s="20"/>
      <c r="C71" s="20"/>
      <c r="D71" s="20"/>
      <c r="E71" s="20"/>
      <c r="F71" s="656"/>
      <c r="G71" s="1403"/>
      <c r="H71" s="20"/>
      <c r="I71" s="20"/>
      <c r="J71" s="20"/>
      <c r="K71" s="20"/>
      <c r="L71" s="1374"/>
    </row>
    <row r="72" spans="1:12" s="25" customFormat="1" ht="18.75" customHeight="1" x14ac:dyDescent="0.3">
      <c r="A72" s="1403"/>
      <c r="B72" s="20"/>
      <c r="C72" s="20"/>
      <c r="D72" s="20"/>
      <c r="E72" s="20"/>
      <c r="F72" s="656"/>
      <c r="G72" s="1403"/>
      <c r="H72" s="20"/>
      <c r="I72" s="20"/>
      <c r="J72" s="20"/>
      <c r="K72" s="20"/>
      <c r="L72" s="1374"/>
    </row>
    <row r="73" spans="1:12" s="25" customFormat="1" ht="18.75" customHeight="1" x14ac:dyDescent="0.3">
      <c r="A73" s="1403"/>
      <c r="B73" s="1612" t="s">
        <v>119</v>
      </c>
      <c r="C73" s="1612"/>
      <c r="D73" s="1612"/>
      <c r="E73" s="26"/>
      <c r="F73" s="606"/>
      <c r="G73" s="1403"/>
      <c r="H73" s="1612" t="s">
        <v>119</v>
      </c>
      <c r="I73" s="1612"/>
      <c r="J73" s="1612"/>
      <c r="K73" s="26"/>
      <c r="L73" s="1374"/>
    </row>
    <row r="74" spans="1:12" s="25" customFormat="1" ht="18.75" customHeight="1" x14ac:dyDescent="0.3">
      <c r="A74" s="1403"/>
      <c r="B74" s="1610">
        <v>45670</v>
      </c>
      <c r="C74" s="1610"/>
      <c r="D74" s="1610"/>
      <c r="E74" s="27"/>
      <c r="F74" s="606"/>
      <c r="G74" s="1403"/>
      <c r="H74" s="1610">
        <f>B74</f>
        <v>45670</v>
      </c>
      <c r="I74" s="1610"/>
      <c r="J74" s="1610"/>
      <c r="K74" s="27"/>
      <c r="L74" s="1374"/>
    </row>
    <row r="75" spans="1:12" s="25" customFormat="1" ht="18.75" customHeight="1" x14ac:dyDescent="0.3">
      <c r="A75" s="1403"/>
      <c r="B75" s="20"/>
      <c r="C75" s="20"/>
      <c r="D75" s="20"/>
      <c r="E75" s="27"/>
      <c r="F75" s="606"/>
      <c r="G75" s="1403"/>
      <c r="H75" s="20"/>
      <c r="I75" s="20"/>
      <c r="J75" s="20"/>
      <c r="K75" s="27"/>
      <c r="L75" s="1374"/>
    </row>
    <row r="76" spans="1:12" s="25" customFormat="1" ht="18.75" customHeight="1" x14ac:dyDescent="0.3">
      <c r="A76" s="1403"/>
      <c r="B76" s="1442"/>
      <c r="C76" s="20"/>
      <c r="D76" s="20"/>
      <c r="E76" s="27"/>
      <c r="F76" s="606"/>
      <c r="G76" s="1403"/>
      <c r="H76" s="1442"/>
      <c r="I76" s="20"/>
      <c r="J76" s="20"/>
      <c r="K76" s="27"/>
      <c r="L76" s="1374"/>
    </row>
    <row r="77" spans="1:12" s="25" customFormat="1" ht="18.75" customHeight="1" x14ac:dyDescent="0.3">
      <c r="A77" s="28" t="s">
        <v>120</v>
      </c>
      <c r="B77" s="29" t="s">
        <v>121</v>
      </c>
      <c r="C77" s="1611" t="s">
        <v>122</v>
      </c>
      <c r="D77" s="1611"/>
      <c r="E77" s="1611"/>
      <c r="F77" s="606"/>
      <c r="G77" s="28" t="s">
        <v>120</v>
      </c>
      <c r="H77" s="29" t="s">
        <v>121</v>
      </c>
      <c r="I77" s="1611" t="s">
        <v>123</v>
      </c>
      <c r="J77" s="1611"/>
      <c r="K77" s="1611"/>
      <c r="L77" s="1374"/>
    </row>
    <row r="78" spans="1:12" s="25" customFormat="1" ht="18.75" customHeight="1" x14ac:dyDescent="0.3">
      <c r="A78" s="28" t="s">
        <v>124</v>
      </c>
      <c r="B78" s="28" t="s">
        <v>265</v>
      </c>
      <c r="C78" s="29" t="s">
        <v>125</v>
      </c>
      <c r="D78" s="1441" t="s">
        <v>126</v>
      </c>
      <c r="E78" s="1441" t="s">
        <v>127</v>
      </c>
      <c r="F78" s="606"/>
      <c r="G78" s="28" t="s">
        <v>124</v>
      </c>
      <c r="H78" s="28" t="s">
        <v>265</v>
      </c>
      <c r="I78" s="29" t="s">
        <v>125</v>
      </c>
      <c r="J78" s="1441" t="s">
        <v>126</v>
      </c>
      <c r="K78" s="1441" t="s">
        <v>127</v>
      </c>
      <c r="L78" s="1374"/>
    </row>
    <row r="79" spans="1:12" s="50" customFormat="1" ht="18.75" customHeight="1" x14ac:dyDescent="0.3">
      <c r="A79" s="1441">
        <v>1</v>
      </c>
      <c r="B79" s="6" t="s">
        <v>270</v>
      </c>
      <c r="C79" s="2" t="s">
        <v>46</v>
      </c>
      <c r="D79" s="3">
        <v>40</v>
      </c>
      <c r="E79" s="3">
        <v>205.8</v>
      </c>
      <c r="F79" s="606"/>
      <c r="G79" s="1441">
        <v>1</v>
      </c>
      <c r="H79" s="6" t="s">
        <v>270</v>
      </c>
      <c r="I79" s="2" t="s">
        <v>46</v>
      </c>
      <c r="J79" s="3">
        <v>40</v>
      </c>
      <c r="K79" s="3">
        <v>205.8</v>
      </c>
      <c r="L79" s="1379"/>
    </row>
    <row r="80" spans="1:12" s="50" customFormat="1" x14ac:dyDescent="0.3">
      <c r="A80" s="5">
        <v>2</v>
      </c>
      <c r="B80" s="6" t="s">
        <v>64</v>
      </c>
      <c r="C80" s="2" t="s">
        <v>65</v>
      </c>
      <c r="D80" s="3">
        <v>15</v>
      </c>
      <c r="E80" s="3">
        <v>75</v>
      </c>
      <c r="F80" s="606">
        <v>28</v>
      </c>
      <c r="G80" s="5">
        <v>2</v>
      </c>
      <c r="H80" s="6" t="s">
        <v>64</v>
      </c>
      <c r="I80" s="2" t="s">
        <v>65</v>
      </c>
      <c r="J80" s="3">
        <v>15</v>
      </c>
      <c r="K80" s="3">
        <v>75</v>
      </c>
      <c r="L80" s="1379"/>
    </row>
    <row r="81" spans="1:13" s="25" customFormat="1" x14ac:dyDescent="0.3">
      <c r="A81" s="1441">
        <v>3</v>
      </c>
      <c r="B81" s="6" t="s">
        <v>114</v>
      </c>
      <c r="C81" s="2" t="s">
        <v>2</v>
      </c>
      <c r="D81" s="3">
        <v>6</v>
      </c>
      <c r="E81" s="3">
        <v>28</v>
      </c>
      <c r="F81" s="606">
        <v>161</v>
      </c>
      <c r="G81" s="1441">
        <v>3</v>
      </c>
      <c r="H81" s="6" t="s">
        <v>114</v>
      </c>
      <c r="I81" s="2" t="s">
        <v>2</v>
      </c>
      <c r="J81" s="3">
        <v>6</v>
      </c>
      <c r="K81" s="3">
        <v>28</v>
      </c>
      <c r="L81" s="1374"/>
    </row>
    <row r="82" spans="1:13" s="8" customFormat="1" ht="18.75" customHeight="1" x14ac:dyDescent="0.3">
      <c r="A82" s="5">
        <v>4</v>
      </c>
      <c r="B82" s="6" t="s">
        <v>107</v>
      </c>
      <c r="C82" s="2" t="s">
        <v>414</v>
      </c>
      <c r="D82" s="3">
        <v>6.8</v>
      </c>
      <c r="E82" s="3">
        <v>197.6</v>
      </c>
      <c r="F82" s="605">
        <v>21.5</v>
      </c>
      <c r="G82" s="5">
        <v>4</v>
      </c>
      <c r="H82" s="6" t="s">
        <v>107</v>
      </c>
      <c r="I82" s="2" t="s">
        <v>414</v>
      </c>
      <c r="J82" s="3">
        <v>6.8</v>
      </c>
      <c r="K82" s="3">
        <v>197.6</v>
      </c>
      <c r="L82" s="1374"/>
    </row>
    <row r="83" spans="1:13" s="25" customFormat="1" ht="19.5" customHeight="1" x14ac:dyDescent="0.3">
      <c r="A83" s="5">
        <v>5</v>
      </c>
      <c r="B83" s="6" t="s">
        <v>37</v>
      </c>
      <c r="C83" s="2" t="s">
        <v>5</v>
      </c>
      <c r="D83" s="3">
        <v>180</v>
      </c>
      <c r="E83" s="3">
        <v>161</v>
      </c>
      <c r="F83" s="605"/>
      <c r="G83" s="5">
        <v>5</v>
      </c>
      <c r="H83" s="6" t="s">
        <v>37</v>
      </c>
      <c r="I83" s="2" t="s">
        <v>5</v>
      </c>
      <c r="J83" s="3">
        <v>180</v>
      </c>
      <c r="K83" s="3">
        <v>161</v>
      </c>
      <c r="L83" s="1379" t="s">
        <v>479</v>
      </c>
      <c r="M83" s="25">
        <v>115</v>
      </c>
    </row>
    <row r="84" spans="1:13" s="25" customFormat="1" x14ac:dyDescent="0.3">
      <c r="A84" s="5"/>
      <c r="B84" s="6"/>
      <c r="C84" s="2"/>
      <c r="D84" s="3"/>
      <c r="E84" s="3"/>
      <c r="F84" s="656"/>
      <c r="G84" s="5"/>
      <c r="H84" s="6"/>
      <c r="I84" s="2"/>
      <c r="J84" s="3"/>
      <c r="K84" s="3"/>
      <c r="L84" s="1374"/>
    </row>
    <row r="85" spans="1:13" s="25" customFormat="1" x14ac:dyDescent="0.3">
      <c r="A85" s="5"/>
      <c r="B85" s="6"/>
      <c r="C85" s="2"/>
      <c r="D85" s="3"/>
      <c r="E85" s="3"/>
      <c r="F85" s="656"/>
      <c r="G85" s="5"/>
      <c r="H85" s="6"/>
      <c r="I85" s="2"/>
      <c r="J85" s="3"/>
      <c r="K85" s="3"/>
      <c r="L85" s="1374"/>
    </row>
    <row r="86" spans="1:13" s="25" customFormat="1" x14ac:dyDescent="0.3">
      <c r="A86" s="5"/>
      <c r="B86" s="6"/>
      <c r="C86" s="2" t="s">
        <v>128</v>
      </c>
      <c r="D86" s="3">
        <f>SUM(D79:D84)</f>
        <v>247.8</v>
      </c>
      <c r="E86" s="3">
        <f>SUM(E79:E84)</f>
        <v>667.4</v>
      </c>
      <c r="F86" s="658">
        <v>587.5</v>
      </c>
      <c r="G86" s="5"/>
      <c r="H86" s="6"/>
      <c r="I86" s="2" t="s">
        <v>128</v>
      </c>
      <c r="J86" s="3">
        <f>SUM(J79:J84)</f>
        <v>247.8</v>
      </c>
      <c r="K86" s="3">
        <f>SUM(K79:K84)</f>
        <v>667.4</v>
      </c>
      <c r="L86" s="1374"/>
    </row>
    <row r="87" spans="1:13" s="25" customFormat="1" ht="18.75" hidden="1" customHeight="1" x14ac:dyDescent="0.3">
      <c r="A87" s="5"/>
      <c r="B87" s="6"/>
      <c r="C87" s="2"/>
      <c r="D87" s="3">
        <f>SUM(D80:D85)</f>
        <v>207.8</v>
      </c>
      <c r="E87" s="3"/>
      <c r="F87" s="656"/>
      <c r="G87" s="5"/>
      <c r="H87" s="6"/>
      <c r="I87" s="2"/>
      <c r="J87" s="3"/>
      <c r="K87" s="3"/>
      <c r="L87" s="1374"/>
    </row>
    <row r="88" spans="1:13" s="25" customFormat="1" ht="18.75" hidden="1" customHeight="1" x14ac:dyDescent="0.3">
      <c r="A88" s="5">
        <v>1</v>
      </c>
      <c r="B88" s="6" t="s">
        <v>1</v>
      </c>
      <c r="C88" s="2" t="s">
        <v>5</v>
      </c>
      <c r="D88" s="3">
        <f>SUM(D81:D86)</f>
        <v>440.6</v>
      </c>
      <c r="E88" s="3">
        <v>86</v>
      </c>
      <c r="F88" s="656"/>
      <c r="G88" s="5">
        <v>1</v>
      </c>
      <c r="H88" s="6" t="s">
        <v>1</v>
      </c>
      <c r="I88" s="2" t="s">
        <v>5</v>
      </c>
      <c r="J88" s="3">
        <v>200</v>
      </c>
      <c r="K88" s="3">
        <v>86</v>
      </c>
      <c r="L88" s="1374"/>
    </row>
    <row r="89" spans="1:13" s="25" customFormat="1" ht="18.75" hidden="1" customHeight="1" x14ac:dyDescent="0.3">
      <c r="A89" s="5">
        <v>2</v>
      </c>
      <c r="B89" s="6" t="s">
        <v>238</v>
      </c>
      <c r="C89" s="2" t="s">
        <v>251</v>
      </c>
      <c r="D89" s="3">
        <f t="shared" ref="D89:D98" si="1">SUM(D81:D87)</f>
        <v>648.40000000000009</v>
      </c>
      <c r="E89" s="3">
        <v>114</v>
      </c>
      <c r="F89" s="656"/>
      <c r="G89" s="5">
        <v>2</v>
      </c>
      <c r="H89" s="6" t="s">
        <v>238</v>
      </c>
      <c r="I89" s="2" t="s">
        <v>251</v>
      </c>
      <c r="J89" s="3">
        <v>225</v>
      </c>
      <c r="K89" s="3">
        <v>114</v>
      </c>
      <c r="L89" s="1374"/>
    </row>
    <row r="90" spans="1:13" s="25" customFormat="1" ht="18.75" hidden="1" customHeight="1" x14ac:dyDescent="0.3">
      <c r="A90" s="5">
        <v>3</v>
      </c>
      <c r="B90" s="6" t="s">
        <v>93</v>
      </c>
      <c r="C90" s="2" t="s">
        <v>5</v>
      </c>
      <c r="D90" s="3">
        <f t="shared" si="1"/>
        <v>1083</v>
      </c>
      <c r="E90" s="3">
        <v>94.25</v>
      </c>
      <c r="F90" s="656"/>
      <c r="G90" s="5">
        <v>3</v>
      </c>
      <c r="H90" s="6" t="s">
        <v>93</v>
      </c>
      <c r="I90" s="2" t="s">
        <v>5</v>
      </c>
      <c r="J90" s="3">
        <v>135</v>
      </c>
      <c r="K90" s="3">
        <v>94.25</v>
      </c>
      <c r="L90" s="1374"/>
    </row>
    <row r="91" spans="1:13" s="25" customFormat="1" ht="18.75" hidden="1" customHeight="1" x14ac:dyDescent="0.3">
      <c r="A91" s="5">
        <v>4</v>
      </c>
      <c r="B91" s="6" t="s">
        <v>253</v>
      </c>
      <c r="C91" s="2" t="s">
        <v>218</v>
      </c>
      <c r="D91" s="3">
        <f t="shared" si="1"/>
        <v>1724.6000000000001</v>
      </c>
      <c r="E91" s="3">
        <v>146.4</v>
      </c>
      <c r="F91" s="656"/>
      <c r="G91" s="5">
        <v>4</v>
      </c>
      <c r="H91" s="6" t="s">
        <v>253</v>
      </c>
      <c r="I91" s="2" t="s">
        <v>218</v>
      </c>
      <c r="J91" s="3">
        <v>125</v>
      </c>
      <c r="K91" s="3">
        <v>146.4</v>
      </c>
      <c r="L91" s="1374"/>
    </row>
    <row r="92" spans="1:13" s="25" customFormat="1" ht="18.75" hidden="1" customHeight="1" x14ac:dyDescent="0.3">
      <c r="A92" s="5">
        <v>5</v>
      </c>
      <c r="B92" s="6" t="s">
        <v>255</v>
      </c>
      <c r="C92" s="2" t="s">
        <v>218</v>
      </c>
      <c r="D92" s="3">
        <f t="shared" si="1"/>
        <v>2627.6000000000004</v>
      </c>
      <c r="E92" s="3">
        <v>105.16</v>
      </c>
      <c r="F92" s="656"/>
      <c r="G92" s="5">
        <v>5</v>
      </c>
      <c r="H92" s="6" t="s">
        <v>255</v>
      </c>
      <c r="I92" s="2" t="s">
        <v>218</v>
      </c>
      <c r="J92" s="3">
        <v>80</v>
      </c>
      <c r="K92" s="3">
        <v>105.16</v>
      </c>
      <c r="L92" s="1374"/>
    </row>
    <row r="93" spans="1:13" s="25" customFormat="1" ht="18.75" hidden="1" customHeight="1" x14ac:dyDescent="0.3">
      <c r="A93" s="5">
        <v>6</v>
      </c>
      <c r="B93" s="6" t="s">
        <v>252</v>
      </c>
      <c r="C93" s="2" t="s">
        <v>251</v>
      </c>
      <c r="D93" s="3">
        <f t="shared" si="1"/>
        <v>4352.2000000000007</v>
      </c>
      <c r="E93" s="3">
        <v>142</v>
      </c>
      <c r="F93" s="656"/>
      <c r="G93" s="5">
        <v>6</v>
      </c>
      <c r="H93" s="6" t="s">
        <v>252</v>
      </c>
      <c r="I93" s="2" t="s">
        <v>251</v>
      </c>
      <c r="J93" s="3">
        <v>105</v>
      </c>
      <c r="K93" s="3">
        <v>142</v>
      </c>
      <c r="L93" s="1374"/>
    </row>
    <row r="94" spans="1:13" s="25" customFormat="1" ht="18.75" hidden="1" customHeight="1" x14ac:dyDescent="0.3">
      <c r="A94" s="5">
        <v>7</v>
      </c>
      <c r="B94" s="6" t="s">
        <v>254</v>
      </c>
      <c r="C94" s="2" t="s">
        <v>218</v>
      </c>
      <c r="D94" s="3">
        <f t="shared" si="1"/>
        <v>6979.8000000000011</v>
      </c>
      <c r="E94" s="3">
        <v>144</v>
      </c>
      <c r="F94" s="656"/>
      <c r="G94" s="5">
        <v>7</v>
      </c>
      <c r="H94" s="6" t="s">
        <v>254</v>
      </c>
      <c r="I94" s="2" t="s">
        <v>218</v>
      </c>
      <c r="J94" s="3">
        <v>120</v>
      </c>
      <c r="K94" s="3">
        <v>144</v>
      </c>
      <c r="L94" s="1374"/>
    </row>
    <row r="95" spans="1:13" s="25" customFormat="1" ht="18.75" hidden="1" customHeight="1" x14ac:dyDescent="0.3">
      <c r="A95" s="5">
        <v>8</v>
      </c>
      <c r="B95" s="6" t="s">
        <v>31</v>
      </c>
      <c r="C95" s="2" t="s">
        <v>5</v>
      </c>
      <c r="D95" s="3">
        <f t="shared" si="1"/>
        <v>11084.2</v>
      </c>
      <c r="E95" s="3">
        <v>88</v>
      </c>
      <c r="F95" s="656"/>
      <c r="G95" s="5">
        <v>8</v>
      </c>
      <c r="H95" s="6" t="s">
        <v>31</v>
      </c>
      <c r="I95" s="2" t="s">
        <v>5</v>
      </c>
      <c r="J95" s="3">
        <v>55</v>
      </c>
      <c r="K95" s="3">
        <v>88</v>
      </c>
      <c r="L95" s="1374"/>
    </row>
    <row r="96" spans="1:13" s="50" customFormat="1" ht="18.75" hidden="1" customHeight="1" x14ac:dyDescent="0.3">
      <c r="A96" s="1441"/>
      <c r="B96" s="1"/>
      <c r="C96" s="1441"/>
      <c r="D96" s="3">
        <f t="shared" si="1"/>
        <v>17856.200000000004</v>
      </c>
      <c r="E96" s="7"/>
      <c r="F96" s="657"/>
      <c r="G96" s="1441"/>
      <c r="H96" s="1"/>
      <c r="I96" s="1441"/>
      <c r="J96" s="7"/>
      <c r="K96" s="7"/>
      <c r="L96" s="1377"/>
    </row>
    <row r="97" spans="1:12" s="25" customFormat="1" ht="18.75" hidden="1" customHeight="1" x14ac:dyDescent="0.3">
      <c r="A97" s="5"/>
      <c r="B97" s="6"/>
      <c r="C97" s="2" t="s">
        <v>128</v>
      </c>
      <c r="D97" s="3">
        <f t="shared" si="1"/>
        <v>28499.800000000003</v>
      </c>
      <c r="E97" s="3">
        <v>919.81</v>
      </c>
      <c r="F97" s="656"/>
      <c r="G97" s="5"/>
      <c r="H97" s="6"/>
      <c r="I97" s="2" t="s">
        <v>128</v>
      </c>
      <c r="J97" s="3">
        <v>1045</v>
      </c>
      <c r="K97" s="3">
        <v>919.81</v>
      </c>
      <c r="L97" s="1374"/>
    </row>
    <row r="98" spans="1:12" s="25" customFormat="1" ht="18.75" hidden="1" customHeight="1" x14ac:dyDescent="0.3">
      <c r="A98" s="5"/>
      <c r="B98" s="6"/>
      <c r="C98" s="2"/>
      <c r="D98" s="3">
        <f t="shared" si="1"/>
        <v>45707.600000000006</v>
      </c>
      <c r="E98" s="3"/>
      <c r="F98" s="656"/>
      <c r="G98" s="5"/>
      <c r="H98" s="6"/>
      <c r="I98" s="2"/>
      <c r="J98" s="3"/>
      <c r="K98" s="3"/>
      <c r="L98" s="1374"/>
    </row>
    <row r="99" spans="1:12" s="25" customFormat="1" x14ac:dyDescent="0.3">
      <c r="A99" s="5"/>
      <c r="B99" s="6"/>
      <c r="C99" s="2"/>
      <c r="D99" s="3"/>
      <c r="E99" s="3"/>
      <c r="F99" s="678">
        <f>F86-E86</f>
        <v>-79.899999999999977</v>
      </c>
      <c r="G99" s="5"/>
      <c r="H99" s="6"/>
      <c r="I99" s="2"/>
      <c r="J99" s="3"/>
      <c r="K99" s="3"/>
      <c r="L99" s="1374"/>
    </row>
    <row r="100" spans="1:12" s="25" customFormat="1" x14ac:dyDescent="0.3">
      <c r="A100" s="5"/>
      <c r="B100" s="6"/>
      <c r="C100" s="2"/>
      <c r="D100" s="3"/>
      <c r="E100" s="3"/>
      <c r="F100" s="656"/>
      <c r="G100" s="5"/>
      <c r="H100" s="6"/>
      <c r="I100" s="2"/>
      <c r="J100" s="3"/>
      <c r="K100" s="3"/>
      <c r="L100" s="1374"/>
    </row>
    <row r="101" spans="1:12" s="25" customFormat="1" x14ac:dyDescent="0.3">
      <c r="A101" s="28" t="s">
        <v>124</v>
      </c>
      <c r="B101" s="3" t="s">
        <v>259</v>
      </c>
      <c r="C101" s="2" t="s">
        <v>125</v>
      </c>
      <c r="D101" s="3" t="s">
        <v>126</v>
      </c>
      <c r="E101" s="3" t="s">
        <v>127</v>
      </c>
      <c r="F101" s="656"/>
      <c r="G101" s="28" t="s">
        <v>124</v>
      </c>
      <c r="H101" s="3" t="s">
        <v>247</v>
      </c>
      <c r="I101" s="2" t="s">
        <v>125</v>
      </c>
      <c r="J101" s="3" t="s">
        <v>126</v>
      </c>
      <c r="K101" s="3" t="s">
        <v>127</v>
      </c>
      <c r="L101" s="1374"/>
    </row>
    <row r="102" spans="1:12" s="8" customFormat="1" x14ac:dyDescent="0.3">
      <c r="A102" s="5">
        <v>1</v>
      </c>
      <c r="B102" s="6" t="s">
        <v>10</v>
      </c>
      <c r="C102" s="2" t="s">
        <v>9</v>
      </c>
      <c r="D102" s="3">
        <v>70</v>
      </c>
      <c r="E102" s="3">
        <v>170.1</v>
      </c>
      <c r="F102" s="605">
        <v>122</v>
      </c>
      <c r="G102" s="5">
        <v>1</v>
      </c>
      <c r="H102" s="6" t="s">
        <v>10</v>
      </c>
      <c r="I102" s="2" t="s">
        <v>9</v>
      </c>
      <c r="J102" s="3">
        <v>70</v>
      </c>
      <c r="K102" s="3">
        <v>170.1</v>
      </c>
      <c r="L102" s="1379"/>
    </row>
    <row r="103" spans="1:12" s="25" customFormat="1" ht="19.5" customHeight="1" x14ac:dyDescent="0.3">
      <c r="A103" s="5">
        <v>2</v>
      </c>
      <c r="B103" s="6" t="s">
        <v>105</v>
      </c>
      <c r="C103" s="2" t="s">
        <v>104</v>
      </c>
      <c r="D103" s="3">
        <v>50</v>
      </c>
      <c r="E103" s="3">
        <v>166.1</v>
      </c>
      <c r="F103" s="490"/>
      <c r="G103" s="5">
        <v>2</v>
      </c>
      <c r="H103" s="6" t="s">
        <v>105</v>
      </c>
      <c r="I103" s="2" t="s">
        <v>104</v>
      </c>
      <c r="J103" s="3">
        <v>50</v>
      </c>
      <c r="K103" s="3">
        <v>166.1</v>
      </c>
      <c r="L103" s="1374"/>
    </row>
    <row r="104" spans="1:12" s="50" customFormat="1" x14ac:dyDescent="0.3">
      <c r="A104" s="5">
        <v>3</v>
      </c>
      <c r="B104" s="6" t="s">
        <v>260</v>
      </c>
      <c r="C104" s="2" t="s">
        <v>17</v>
      </c>
      <c r="D104" s="3">
        <v>20</v>
      </c>
      <c r="E104" s="3">
        <v>182.25</v>
      </c>
      <c r="F104" s="605">
        <v>188.25</v>
      </c>
      <c r="G104" s="5">
        <v>3</v>
      </c>
      <c r="H104" s="6" t="s">
        <v>260</v>
      </c>
      <c r="I104" s="2" t="s">
        <v>44</v>
      </c>
      <c r="J104" s="3">
        <v>25</v>
      </c>
      <c r="K104" s="3">
        <v>218.7</v>
      </c>
      <c r="L104" s="1377"/>
    </row>
    <row r="105" spans="1:12" s="50" customFormat="1" x14ac:dyDescent="0.3">
      <c r="A105" s="5">
        <v>4</v>
      </c>
      <c r="B105" s="6" t="s">
        <v>346</v>
      </c>
      <c r="C105" s="2" t="s">
        <v>14</v>
      </c>
      <c r="D105" s="3">
        <v>32</v>
      </c>
      <c r="E105" s="3">
        <v>6</v>
      </c>
      <c r="F105" s="605">
        <v>110</v>
      </c>
      <c r="G105" s="5">
        <v>4</v>
      </c>
      <c r="H105" s="6" t="s">
        <v>346</v>
      </c>
      <c r="I105" s="2" t="s">
        <v>14</v>
      </c>
      <c r="J105" s="3">
        <v>32</v>
      </c>
      <c r="K105" s="3">
        <v>6</v>
      </c>
      <c r="L105" s="1379"/>
    </row>
    <row r="106" spans="1:12" s="25" customFormat="1" ht="19.5" customHeight="1" x14ac:dyDescent="0.3">
      <c r="A106" s="5">
        <v>5</v>
      </c>
      <c r="B106" s="6" t="s">
        <v>144</v>
      </c>
      <c r="C106" s="2" t="s">
        <v>2</v>
      </c>
      <c r="D106" s="3">
        <v>18</v>
      </c>
      <c r="E106" s="3">
        <v>88</v>
      </c>
      <c r="F106" s="656"/>
      <c r="G106" s="5">
        <v>5</v>
      </c>
      <c r="H106" s="6" t="s">
        <v>144</v>
      </c>
      <c r="I106" s="2" t="s">
        <v>2</v>
      </c>
      <c r="J106" s="3">
        <v>18</v>
      </c>
      <c r="K106" s="3">
        <v>88</v>
      </c>
      <c r="L106" s="1374"/>
    </row>
    <row r="107" spans="1:12" s="50" customFormat="1" x14ac:dyDescent="0.3">
      <c r="A107" s="5">
        <v>6</v>
      </c>
      <c r="B107" s="6" t="s">
        <v>107</v>
      </c>
      <c r="C107" s="2" t="s">
        <v>414</v>
      </c>
      <c r="D107" s="3">
        <v>6.8</v>
      </c>
      <c r="E107" s="3">
        <v>186.4</v>
      </c>
      <c r="F107" s="605">
        <v>21.5</v>
      </c>
      <c r="G107" s="5">
        <v>6</v>
      </c>
      <c r="H107" s="6" t="s">
        <v>107</v>
      </c>
      <c r="I107" s="2" t="s">
        <v>414</v>
      </c>
      <c r="J107" s="3">
        <v>6.8</v>
      </c>
      <c r="K107" s="3">
        <v>186.4</v>
      </c>
      <c r="L107" s="1379"/>
    </row>
    <row r="108" spans="1:12" s="25" customFormat="1" ht="19.5" customHeight="1" x14ac:dyDescent="0.3">
      <c r="A108" s="5">
        <v>7</v>
      </c>
      <c r="B108" s="6" t="s">
        <v>108</v>
      </c>
      <c r="C108" s="2" t="s">
        <v>65</v>
      </c>
      <c r="D108" s="3">
        <v>1.2</v>
      </c>
      <c r="E108" s="3">
        <v>21.5</v>
      </c>
      <c r="F108" s="656"/>
      <c r="G108" s="5">
        <v>7</v>
      </c>
      <c r="H108" s="6" t="s">
        <v>108</v>
      </c>
      <c r="I108" s="2" t="s">
        <v>65</v>
      </c>
      <c r="J108" s="3">
        <v>1.2</v>
      </c>
      <c r="K108" s="3">
        <v>21.5</v>
      </c>
      <c r="L108" s="1374"/>
    </row>
    <row r="109" spans="1:12" s="25" customFormat="1" x14ac:dyDescent="0.3">
      <c r="A109" s="1441"/>
      <c r="B109" s="6"/>
      <c r="C109" s="2"/>
      <c r="D109" s="3"/>
      <c r="E109" s="3"/>
      <c r="F109" s="656"/>
      <c r="G109" s="1441"/>
      <c r="H109" s="6"/>
      <c r="I109" s="2"/>
      <c r="J109" s="3"/>
      <c r="K109" s="3"/>
      <c r="L109" s="1374"/>
    </row>
    <row r="110" spans="1:12" s="25" customFormat="1" x14ac:dyDescent="0.3">
      <c r="A110" s="1441"/>
      <c r="B110" s="6"/>
      <c r="C110" s="2"/>
      <c r="D110" s="3"/>
      <c r="E110" s="3"/>
      <c r="F110" s="656"/>
      <c r="G110" s="1441"/>
      <c r="H110" s="6"/>
      <c r="I110" s="2"/>
      <c r="J110" s="3"/>
      <c r="K110" s="3"/>
      <c r="L110" s="1374"/>
    </row>
    <row r="111" spans="1:12" s="50" customFormat="1" x14ac:dyDescent="0.3">
      <c r="A111" s="5"/>
      <c r="B111" s="6"/>
      <c r="C111" s="2"/>
      <c r="D111" s="3"/>
      <c r="E111" s="3"/>
      <c r="F111" s="657"/>
      <c r="G111" s="5"/>
      <c r="H111" s="6"/>
      <c r="I111" s="2"/>
      <c r="J111" s="3"/>
      <c r="K111" s="3"/>
      <c r="L111" s="1377"/>
    </row>
    <row r="112" spans="1:12" s="25" customFormat="1" x14ac:dyDescent="0.3">
      <c r="A112" s="1441"/>
      <c r="B112" s="6"/>
      <c r="C112" s="2" t="s">
        <v>128</v>
      </c>
      <c r="D112" s="3">
        <f>SUM(D102:D111)</f>
        <v>198</v>
      </c>
      <c r="E112" s="3">
        <f>SUM(E102:E111)</f>
        <v>820.35</v>
      </c>
      <c r="F112" s="658">
        <v>822.5</v>
      </c>
      <c r="G112" s="1441"/>
      <c r="H112" s="6"/>
      <c r="I112" s="2" t="s">
        <v>128</v>
      </c>
      <c r="J112" s="3">
        <f>SUM(J102:J111)</f>
        <v>203</v>
      </c>
      <c r="K112" s="3">
        <f>SUM(K102:K111)</f>
        <v>856.8</v>
      </c>
      <c r="L112" s="1374"/>
    </row>
    <row r="113" spans="1:12" s="25" customFormat="1" x14ac:dyDescent="0.3">
      <c r="A113" s="5"/>
      <c r="B113" s="6"/>
      <c r="C113" s="2"/>
      <c r="D113" s="3"/>
      <c r="E113" s="3"/>
      <c r="F113" s="678">
        <f>F112-E112</f>
        <v>2.1499999999999773</v>
      </c>
      <c r="G113" s="5"/>
      <c r="H113" s="6"/>
      <c r="I113" s="2"/>
      <c r="J113" s="3"/>
      <c r="K113" s="3"/>
      <c r="L113" s="1374"/>
    </row>
    <row r="114" spans="1:12" s="25" customFormat="1" x14ac:dyDescent="0.3">
      <c r="A114" s="5"/>
      <c r="B114" s="6"/>
      <c r="C114" s="2"/>
      <c r="D114" s="3"/>
      <c r="E114" s="3"/>
      <c r="F114" s="656"/>
      <c r="G114" s="5"/>
      <c r="H114" s="6"/>
      <c r="I114" s="2"/>
      <c r="J114" s="3"/>
      <c r="K114" s="3"/>
      <c r="L114" s="1374"/>
    </row>
    <row r="115" spans="1:12" s="25" customFormat="1" x14ac:dyDescent="0.3">
      <c r="A115" s="1441"/>
      <c r="B115" s="6"/>
      <c r="C115" s="2" t="s">
        <v>136</v>
      </c>
      <c r="D115" s="3">
        <f>+D112+D87</f>
        <v>405.8</v>
      </c>
      <c r="E115" s="3">
        <f>+E112+E87</f>
        <v>820.35</v>
      </c>
      <c r="F115" s="659"/>
      <c r="G115" s="3"/>
      <c r="H115" s="3"/>
      <c r="I115" s="3" t="s">
        <v>136</v>
      </c>
      <c r="J115" s="3">
        <f>+J112+J87</f>
        <v>203</v>
      </c>
      <c r="K115" s="3">
        <f>+K112+K87</f>
        <v>856.8</v>
      </c>
      <c r="L115" s="1374"/>
    </row>
    <row r="116" spans="1:12" s="25" customFormat="1" x14ac:dyDescent="0.3">
      <c r="A116" s="1405"/>
      <c r="B116" s="36"/>
      <c r="C116" s="462"/>
      <c r="D116" s="463"/>
      <c r="E116" s="463"/>
      <c r="F116" s="659"/>
      <c r="G116" s="1410"/>
      <c r="H116" s="463"/>
      <c r="I116" s="463"/>
      <c r="J116" s="463"/>
      <c r="K116" s="463"/>
      <c r="L116" s="1374"/>
    </row>
    <row r="117" spans="1:12" s="25" customFormat="1" x14ac:dyDescent="0.3">
      <c r="A117" s="1405"/>
      <c r="B117" s="461"/>
      <c r="C117" s="461"/>
      <c r="D117" s="461"/>
      <c r="E117" s="660"/>
      <c r="F117" s="660"/>
      <c r="G117" s="1413"/>
      <c r="H117" s="660"/>
      <c r="I117" s="463"/>
      <c r="J117" s="463"/>
      <c r="K117" s="463"/>
      <c r="L117" s="1374"/>
    </row>
    <row r="118" spans="1:12" s="25" customFormat="1" x14ac:dyDescent="0.3">
      <c r="A118" s="1405"/>
      <c r="B118" s="36"/>
      <c r="C118" s="462"/>
      <c r="D118" s="463"/>
      <c r="E118" s="463"/>
      <c r="F118" s="659"/>
      <c r="G118" s="1413"/>
      <c r="H118" s="463"/>
      <c r="I118" s="463"/>
      <c r="J118" s="463"/>
      <c r="K118" s="463"/>
      <c r="L118" s="1374"/>
    </row>
    <row r="119" spans="1:12" s="25" customFormat="1" ht="18.75" customHeight="1" x14ac:dyDescent="0.3">
      <c r="A119" s="1403"/>
      <c r="B119" s="37" t="s">
        <v>130</v>
      </c>
      <c r="D119" s="94" t="s">
        <v>131</v>
      </c>
      <c r="E119" s="20"/>
      <c r="F119" s="606"/>
      <c r="G119" s="1403"/>
      <c r="H119" s="37" t="s">
        <v>130</v>
      </c>
      <c r="J119" s="94" t="s">
        <v>131</v>
      </c>
      <c r="K119" s="20"/>
      <c r="L119" s="1374"/>
    </row>
    <row r="120" spans="1:12" s="25" customFormat="1" ht="51.75" customHeight="1" x14ac:dyDescent="0.3">
      <c r="A120" s="1403"/>
      <c r="B120" s="38" t="s">
        <v>132</v>
      </c>
      <c r="D120" s="38" t="s">
        <v>140</v>
      </c>
      <c r="E120" s="39"/>
      <c r="F120" s="606"/>
      <c r="G120" s="1403"/>
      <c r="H120" s="38" t="s">
        <v>139</v>
      </c>
      <c r="J120" s="38" t="s">
        <v>140</v>
      </c>
      <c r="K120" s="39"/>
      <c r="L120" s="1374"/>
    </row>
    <row r="121" spans="1:12" s="25" customFormat="1" ht="23.25" customHeight="1" x14ac:dyDescent="0.3">
      <c r="A121" s="1403"/>
      <c r="B121" s="38"/>
      <c r="D121" s="38"/>
      <c r="E121" s="39"/>
      <c r="F121" s="606"/>
      <c r="G121" s="1403"/>
      <c r="H121" s="38"/>
      <c r="J121" s="38"/>
      <c r="K121" s="39"/>
      <c r="L121" s="1374"/>
    </row>
    <row r="122" spans="1:12" s="25" customFormat="1" ht="18.75" customHeight="1" x14ac:dyDescent="0.3">
      <c r="A122" s="1416"/>
      <c r="B122" s="208"/>
      <c r="C122" s="208"/>
      <c r="D122" s="208"/>
      <c r="E122" s="208"/>
      <c r="F122" s="861"/>
      <c r="G122" s="1416"/>
      <c r="H122" s="208"/>
      <c r="I122" s="208"/>
      <c r="J122" s="208"/>
      <c r="K122" s="208"/>
      <c r="L122" s="1374"/>
    </row>
    <row r="123" spans="1:12" s="25" customFormat="1" ht="18.75" customHeight="1" x14ac:dyDescent="0.3">
      <c r="A123" s="1416"/>
      <c r="B123" s="208"/>
      <c r="C123" s="208"/>
      <c r="D123" s="208"/>
      <c r="E123" s="208"/>
      <c r="F123" s="861"/>
      <c r="G123" s="1416"/>
      <c r="H123" s="208"/>
      <c r="I123" s="208"/>
      <c r="J123" s="208"/>
      <c r="K123" s="208"/>
      <c r="L123" s="1374"/>
    </row>
    <row r="124" spans="1:12" s="21" customFormat="1" x14ac:dyDescent="0.3">
      <c r="A124" s="1403"/>
      <c r="B124" s="20"/>
      <c r="C124" s="20"/>
      <c r="D124" s="20"/>
      <c r="E124" s="20"/>
      <c r="F124" s="656"/>
      <c r="G124" s="1403"/>
      <c r="H124" s="20"/>
      <c r="I124" s="20"/>
      <c r="J124" s="20"/>
      <c r="K124" s="20"/>
      <c r="L124" s="1373"/>
    </row>
    <row r="125" spans="1:12" s="25" customFormat="1" ht="18.75" customHeight="1" x14ac:dyDescent="0.3">
      <c r="A125" s="1403"/>
      <c r="B125" s="22" t="s">
        <v>115</v>
      </c>
      <c r="C125" s="20"/>
      <c r="D125" s="20"/>
      <c r="E125" s="20"/>
      <c r="F125" s="656"/>
      <c r="G125" s="1403"/>
      <c r="H125" s="22" t="s">
        <v>115</v>
      </c>
      <c r="I125" s="20"/>
      <c r="J125" s="20"/>
      <c r="K125" s="20"/>
      <c r="L125" s="1374"/>
    </row>
    <row r="126" spans="1:12" s="25" customFormat="1" ht="18.75" customHeight="1" x14ac:dyDescent="0.3">
      <c r="A126" s="1403"/>
      <c r="B126" s="22" t="s">
        <v>137</v>
      </c>
      <c r="C126" s="20"/>
      <c r="D126" s="20"/>
      <c r="E126" s="20"/>
      <c r="F126" s="606"/>
      <c r="G126" s="1403"/>
      <c r="H126" s="22" t="s">
        <v>138</v>
      </c>
      <c r="I126" s="20"/>
      <c r="J126" s="20"/>
      <c r="K126" s="20"/>
      <c r="L126" s="1374"/>
    </row>
    <row r="127" spans="1:12" s="25" customFormat="1" ht="18.75" customHeight="1" x14ac:dyDescent="0.3">
      <c r="A127" s="1403"/>
      <c r="B127" s="20"/>
      <c r="C127" s="20"/>
      <c r="D127" s="20"/>
      <c r="E127" s="20"/>
      <c r="F127" s="606"/>
      <c r="G127" s="1403"/>
      <c r="H127" s="20"/>
      <c r="I127" s="20"/>
      <c r="J127" s="20"/>
      <c r="K127" s="20"/>
      <c r="L127" s="1374"/>
    </row>
    <row r="128" spans="1:12" s="25" customFormat="1" ht="18.75" customHeight="1" x14ac:dyDescent="0.3">
      <c r="A128" s="1403"/>
      <c r="B128" s="20"/>
      <c r="C128" s="20"/>
      <c r="E128" s="603" t="s">
        <v>116</v>
      </c>
      <c r="F128" s="606"/>
      <c r="G128" s="1403"/>
      <c r="H128" s="20"/>
      <c r="I128" s="20"/>
      <c r="K128" s="603" t="s">
        <v>116</v>
      </c>
      <c r="L128" s="1374"/>
    </row>
    <row r="129" spans="1:12" s="25" customFormat="1" ht="18.75" customHeight="1" x14ac:dyDescent="0.3">
      <c r="A129" s="1403"/>
      <c r="B129" s="20"/>
      <c r="C129" s="20"/>
      <c r="E129" s="603" t="s">
        <v>134</v>
      </c>
      <c r="F129" s="606"/>
      <c r="G129" s="1403"/>
      <c r="H129" s="20"/>
      <c r="I129" s="20"/>
      <c r="K129" s="603" t="s">
        <v>134</v>
      </c>
      <c r="L129" s="1374"/>
    </row>
    <row r="130" spans="1:12" s="25" customFormat="1" ht="18.75" customHeight="1" x14ac:dyDescent="0.3">
      <c r="A130" s="1403"/>
      <c r="B130" s="20"/>
      <c r="C130" s="20"/>
      <c r="E130" s="603" t="s">
        <v>117</v>
      </c>
      <c r="F130" s="606"/>
      <c r="G130" s="1403"/>
      <c r="H130" s="20"/>
      <c r="I130" s="20"/>
      <c r="K130" s="603" t="s">
        <v>117</v>
      </c>
      <c r="L130" s="1374"/>
    </row>
    <row r="131" spans="1:12" s="25" customFormat="1" ht="18.75" customHeight="1" x14ac:dyDescent="0.3">
      <c r="A131" s="1403"/>
      <c r="B131" s="20"/>
      <c r="C131" s="20"/>
      <c r="E131" s="603" t="s">
        <v>497</v>
      </c>
      <c r="F131" s="606"/>
      <c r="G131" s="1403"/>
      <c r="H131" s="20"/>
      <c r="I131" s="20"/>
      <c r="K131" s="603" t="s">
        <v>497</v>
      </c>
      <c r="L131" s="1374"/>
    </row>
    <row r="132" spans="1:12" s="25" customFormat="1" ht="18.75" customHeight="1" x14ac:dyDescent="0.3">
      <c r="A132" s="1403"/>
      <c r="B132" s="20"/>
      <c r="C132" s="20"/>
      <c r="D132" s="20"/>
      <c r="E132" s="20"/>
      <c r="F132" s="656"/>
      <c r="G132" s="1403"/>
      <c r="H132" s="20"/>
      <c r="I132" s="20"/>
      <c r="J132" s="20"/>
      <c r="K132" s="20"/>
      <c r="L132" s="1374"/>
    </row>
    <row r="133" spans="1:12" s="25" customFormat="1" ht="18.75" customHeight="1" x14ac:dyDescent="0.3">
      <c r="A133" s="1403"/>
      <c r="B133" s="20"/>
      <c r="C133" s="20"/>
      <c r="D133" s="20"/>
      <c r="E133" s="20"/>
      <c r="F133" s="656"/>
      <c r="G133" s="1403"/>
      <c r="H133" s="20"/>
      <c r="I133" s="20"/>
      <c r="J133" s="20"/>
      <c r="K133" s="20"/>
      <c r="L133" s="1374"/>
    </row>
    <row r="134" spans="1:12" s="25" customFormat="1" ht="18.75" customHeight="1" x14ac:dyDescent="0.3">
      <c r="A134" s="1403"/>
      <c r="B134" s="20"/>
      <c r="C134" s="20"/>
      <c r="D134" s="20"/>
      <c r="E134" s="20"/>
      <c r="F134" s="656"/>
      <c r="G134" s="1403"/>
      <c r="H134" s="20"/>
      <c r="I134" s="20"/>
      <c r="J134" s="20"/>
      <c r="K134" s="20"/>
      <c r="L134" s="1374"/>
    </row>
    <row r="135" spans="1:12" s="25" customFormat="1" ht="18.75" customHeight="1" x14ac:dyDescent="0.3">
      <c r="A135" s="1403"/>
      <c r="B135" s="1612" t="s">
        <v>119</v>
      </c>
      <c r="C135" s="1612"/>
      <c r="D135" s="1612"/>
      <c r="E135" s="26"/>
      <c r="F135" s="606"/>
      <c r="G135" s="1403"/>
      <c r="H135" s="1612" t="s">
        <v>119</v>
      </c>
      <c r="I135" s="1612"/>
      <c r="J135" s="1612"/>
      <c r="K135" s="26"/>
      <c r="L135" s="1374"/>
    </row>
    <row r="136" spans="1:12" s="25" customFormat="1" ht="18.75" customHeight="1" x14ac:dyDescent="0.3">
      <c r="A136" s="1403"/>
      <c r="B136" s="1610">
        <v>45671</v>
      </c>
      <c r="C136" s="1610"/>
      <c r="D136" s="1610"/>
      <c r="E136" s="27"/>
      <c r="F136" s="606"/>
      <c r="G136" s="1403"/>
      <c r="H136" s="1610">
        <f>B136</f>
        <v>45671</v>
      </c>
      <c r="I136" s="1610"/>
      <c r="J136" s="1610"/>
      <c r="K136" s="27"/>
      <c r="L136" s="1374"/>
    </row>
    <row r="137" spans="1:12" s="25" customFormat="1" ht="18.75" customHeight="1" x14ac:dyDescent="0.3">
      <c r="A137" s="1403"/>
      <c r="B137" s="20"/>
      <c r="C137" s="20"/>
      <c r="D137" s="20"/>
      <c r="E137" s="27"/>
      <c r="F137" s="606"/>
      <c r="G137" s="1403"/>
      <c r="H137" s="20"/>
      <c r="I137" s="20"/>
      <c r="J137" s="20"/>
      <c r="K137" s="27"/>
      <c r="L137" s="1374"/>
    </row>
    <row r="138" spans="1:12" s="25" customFormat="1" ht="18.75" customHeight="1" x14ac:dyDescent="0.3">
      <c r="A138" s="1403"/>
      <c r="B138" s="1442"/>
      <c r="C138" s="20"/>
      <c r="D138" s="20"/>
      <c r="E138" s="27"/>
      <c r="F138" s="606"/>
      <c r="G138" s="1403"/>
      <c r="H138" s="1442"/>
      <c r="I138" s="20"/>
      <c r="J138" s="20"/>
      <c r="K138" s="27"/>
      <c r="L138" s="1374"/>
    </row>
    <row r="139" spans="1:12" s="25" customFormat="1" ht="18.75" customHeight="1" x14ac:dyDescent="0.3">
      <c r="A139" s="28" t="s">
        <v>120</v>
      </c>
      <c r="B139" s="29" t="s">
        <v>121</v>
      </c>
      <c r="C139" s="1611" t="s">
        <v>122</v>
      </c>
      <c r="D139" s="1611"/>
      <c r="E139" s="1611"/>
      <c r="F139" s="606"/>
      <c r="G139" s="28" t="s">
        <v>120</v>
      </c>
      <c r="H139" s="29" t="s">
        <v>121</v>
      </c>
      <c r="I139" s="1611" t="s">
        <v>123</v>
      </c>
      <c r="J139" s="1611"/>
      <c r="K139" s="1611"/>
      <c r="L139" s="1374"/>
    </row>
    <row r="140" spans="1:12" s="25" customFormat="1" ht="18.75" customHeight="1" x14ac:dyDescent="0.3">
      <c r="A140" s="28" t="s">
        <v>124</v>
      </c>
      <c r="B140" s="28" t="s">
        <v>265</v>
      </c>
      <c r="C140" s="29" t="s">
        <v>125</v>
      </c>
      <c r="D140" s="1441" t="s">
        <v>126</v>
      </c>
      <c r="E140" s="1441" t="s">
        <v>127</v>
      </c>
      <c r="F140" s="606"/>
      <c r="G140" s="28" t="s">
        <v>124</v>
      </c>
      <c r="H140" s="28" t="s">
        <v>265</v>
      </c>
      <c r="I140" s="29" t="s">
        <v>125</v>
      </c>
      <c r="J140" s="1441" t="s">
        <v>126</v>
      </c>
      <c r="K140" s="1441" t="s">
        <v>127</v>
      </c>
      <c r="L140" s="1374"/>
    </row>
    <row r="141" spans="1:12" s="50" customFormat="1" ht="18.75" customHeight="1" x14ac:dyDescent="0.3">
      <c r="A141" s="1441">
        <v>1</v>
      </c>
      <c r="B141" s="6" t="s">
        <v>27</v>
      </c>
      <c r="C141" s="2" t="s">
        <v>28</v>
      </c>
      <c r="D141" s="3">
        <v>65</v>
      </c>
      <c r="E141" s="3">
        <v>178</v>
      </c>
      <c r="F141" s="606"/>
      <c r="G141" s="1441">
        <v>1</v>
      </c>
      <c r="H141" s="6" t="s">
        <v>27</v>
      </c>
      <c r="I141" s="2" t="s">
        <v>7</v>
      </c>
      <c r="J141" s="3">
        <v>85</v>
      </c>
      <c r="K141" s="3">
        <v>223</v>
      </c>
      <c r="L141" s="1379">
        <v>45384</v>
      </c>
    </row>
    <row r="142" spans="1:12" s="25" customFormat="1" x14ac:dyDescent="0.3">
      <c r="A142" s="1441">
        <v>2</v>
      </c>
      <c r="B142" s="6" t="s">
        <v>61</v>
      </c>
      <c r="C142" s="2" t="s">
        <v>17</v>
      </c>
      <c r="D142" s="3">
        <v>30</v>
      </c>
      <c r="E142" s="3">
        <v>228.14999999999998</v>
      </c>
      <c r="F142" s="606"/>
      <c r="G142" s="1441">
        <v>2</v>
      </c>
      <c r="H142" s="6" t="s">
        <v>61</v>
      </c>
      <c r="I142" s="2" t="s">
        <v>44</v>
      </c>
      <c r="J142" s="3">
        <v>35</v>
      </c>
      <c r="K142" s="3">
        <v>273.77999999999997</v>
      </c>
      <c r="L142" s="788"/>
    </row>
    <row r="143" spans="1:12" s="25" customFormat="1" x14ac:dyDescent="0.3">
      <c r="A143" s="5">
        <v>3</v>
      </c>
      <c r="B143" s="6" t="s">
        <v>271</v>
      </c>
      <c r="C143" s="2" t="s">
        <v>2</v>
      </c>
      <c r="D143" s="3">
        <v>7</v>
      </c>
      <c r="E143" s="3">
        <v>36.6</v>
      </c>
      <c r="F143" s="605"/>
      <c r="G143" s="5">
        <v>3</v>
      </c>
      <c r="H143" s="6" t="s">
        <v>271</v>
      </c>
      <c r="I143" s="2" t="s">
        <v>2</v>
      </c>
      <c r="J143" s="3">
        <v>7</v>
      </c>
      <c r="K143" s="3">
        <v>36.6</v>
      </c>
      <c r="L143" s="1374"/>
    </row>
    <row r="144" spans="1:12" s="25" customFormat="1" x14ac:dyDescent="0.3">
      <c r="A144" s="5">
        <v>4</v>
      </c>
      <c r="B144" s="6" t="s">
        <v>107</v>
      </c>
      <c r="C144" s="2" t="s">
        <v>14</v>
      </c>
      <c r="D144" s="3">
        <v>3.4</v>
      </c>
      <c r="E144" s="3">
        <v>93.2</v>
      </c>
      <c r="F144" s="606"/>
      <c r="G144" s="5">
        <v>4</v>
      </c>
      <c r="H144" s="6" t="s">
        <v>107</v>
      </c>
      <c r="I144" s="2" t="s">
        <v>14</v>
      </c>
      <c r="J144" s="3">
        <v>3.4</v>
      </c>
      <c r="K144" s="3">
        <v>93.2</v>
      </c>
      <c r="L144" s="1374"/>
    </row>
    <row r="145" spans="1:12" s="257" customFormat="1" x14ac:dyDescent="0.3">
      <c r="A145" s="12">
        <v>5</v>
      </c>
      <c r="B145" s="13" t="s">
        <v>93</v>
      </c>
      <c r="C145" s="14" t="s">
        <v>2</v>
      </c>
      <c r="D145" s="15">
        <v>80</v>
      </c>
      <c r="E145" s="15">
        <v>92</v>
      </c>
      <c r="F145" s="607"/>
      <c r="G145" s="12">
        <v>5</v>
      </c>
      <c r="H145" s="13" t="s">
        <v>93</v>
      </c>
      <c r="I145" s="14" t="s">
        <v>2</v>
      </c>
      <c r="J145" s="15">
        <v>80</v>
      </c>
      <c r="K145" s="15">
        <v>92</v>
      </c>
      <c r="L145" s="791"/>
    </row>
    <row r="146" spans="1:12" s="257" customFormat="1" ht="19.5" customHeight="1" x14ac:dyDescent="0.3">
      <c r="A146" s="12">
        <v>6</v>
      </c>
      <c r="B146" s="13" t="s">
        <v>80</v>
      </c>
      <c r="C146" s="14" t="s">
        <v>5</v>
      </c>
      <c r="D146" s="15">
        <v>30</v>
      </c>
      <c r="E146" s="15">
        <v>124.6</v>
      </c>
      <c r="F146" s="645"/>
      <c r="G146" s="12">
        <v>6</v>
      </c>
      <c r="H146" s="13" t="s">
        <v>80</v>
      </c>
      <c r="I146" s="14" t="s">
        <v>5</v>
      </c>
      <c r="J146" s="15">
        <v>30</v>
      </c>
      <c r="K146" s="15">
        <v>124.6</v>
      </c>
      <c r="L146" s="791"/>
    </row>
    <row r="147" spans="1:12" s="25" customFormat="1" ht="19.5" customHeight="1" x14ac:dyDescent="0.3">
      <c r="A147" s="1441"/>
      <c r="B147" s="6"/>
      <c r="C147" s="2"/>
      <c r="D147" s="3"/>
      <c r="E147" s="3"/>
      <c r="F147" s="605"/>
      <c r="G147" s="1441"/>
      <c r="H147" s="6"/>
      <c r="I147" s="2"/>
      <c r="J147" s="3"/>
      <c r="K147" s="3"/>
      <c r="L147" s="1374"/>
    </row>
    <row r="148" spans="1:12" s="25" customFormat="1" x14ac:dyDescent="0.3">
      <c r="A148" s="5"/>
      <c r="B148" s="6"/>
      <c r="C148" s="2"/>
      <c r="D148" s="3"/>
      <c r="E148" s="3"/>
      <c r="F148" s="656"/>
      <c r="G148" s="5"/>
      <c r="H148" s="6"/>
      <c r="I148" s="2"/>
      <c r="J148" s="3"/>
      <c r="K148" s="3"/>
      <c r="L148" s="1374"/>
    </row>
    <row r="149" spans="1:12" s="25" customFormat="1" x14ac:dyDescent="0.3">
      <c r="A149" s="5"/>
      <c r="B149" s="6"/>
      <c r="C149" s="2" t="s">
        <v>128</v>
      </c>
      <c r="D149" s="3">
        <f>SUM(D141:D147)</f>
        <v>215.4</v>
      </c>
      <c r="E149" s="3">
        <f>SUM(E141:E147)</f>
        <v>752.55000000000007</v>
      </c>
      <c r="F149" s="658">
        <v>587.5</v>
      </c>
      <c r="G149" s="5"/>
      <c r="H149" s="6"/>
      <c r="I149" s="2" t="s">
        <v>128</v>
      </c>
      <c r="J149" s="3">
        <f>SUM(J141:J147)</f>
        <v>240.4</v>
      </c>
      <c r="K149" s="3">
        <f>SUM(K141:K147)</f>
        <v>843.18000000000006</v>
      </c>
      <c r="L149" s="1374"/>
    </row>
    <row r="150" spans="1:12" s="25" customFormat="1" ht="18.75" hidden="1" customHeight="1" x14ac:dyDescent="0.3">
      <c r="A150" s="5"/>
      <c r="B150" s="6"/>
      <c r="C150" s="2"/>
      <c r="D150" s="3">
        <f>SUM(D142:D148)</f>
        <v>150.4</v>
      </c>
      <c r="E150" s="3"/>
      <c r="F150" s="656"/>
      <c r="G150" s="5"/>
      <c r="H150" s="6"/>
      <c r="I150" s="2"/>
      <c r="J150" s="3"/>
      <c r="K150" s="3"/>
      <c r="L150" s="1374"/>
    </row>
    <row r="151" spans="1:12" s="25" customFormat="1" ht="18.75" hidden="1" customHeight="1" x14ac:dyDescent="0.3">
      <c r="A151" s="5">
        <v>1</v>
      </c>
      <c r="B151" s="6" t="s">
        <v>1</v>
      </c>
      <c r="C151" s="2" t="s">
        <v>5</v>
      </c>
      <c r="D151" s="3">
        <f>SUM(D144:D149)</f>
        <v>328.8</v>
      </c>
      <c r="E151" s="3">
        <v>86</v>
      </c>
      <c r="F151" s="656"/>
      <c r="G151" s="5">
        <v>1</v>
      </c>
      <c r="H151" s="6" t="s">
        <v>1</v>
      </c>
      <c r="I151" s="2" t="s">
        <v>5</v>
      </c>
      <c r="J151" s="3">
        <v>200</v>
      </c>
      <c r="K151" s="3">
        <v>86</v>
      </c>
      <c r="L151" s="1374"/>
    </row>
    <row r="152" spans="1:12" s="25" customFormat="1" ht="18.75" hidden="1" customHeight="1" x14ac:dyDescent="0.3">
      <c r="A152" s="5">
        <v>2</v>
      </c>
      <c r="B152" s="6" t="s">
        <v>238</v>
      </c>
      <c r="C152" s="2" t="s">
        <v>251</v>
      </c>
      <c r="D152" s="3">
        <f t="shared" ref="D152:D161" si="2">SUM(D144:D150)</f>
        <v>479.20000000000005</v>
      </c>
      <c r="E152" s="3">
        <v>114</v>
      </c>
      <c r="F152" s="656"/>
      <c r="G152" s="5">
        <v>2</v>
      </c>
      <c r="H152" s="6" t="s">
        <v>238</v>
      </c>
      <c r="I152" s="2" t="s">
        <v>251</v>
      </c>
      <c r="J152" s="3">
        <v>225</v>
      </c>
      <c r="K152" s="3">
        <v>114</v>
      </c>
      <c r="L152" s="1374"/>
    </row>
    <row r="153" spans="1:12" s="25" customFormat="1" ht="18.75" hidden="1" customHeight="1" x14ac:dyDescent="0.3">
      <c r="A153" s="5">
        <v>3</v>
      </c>
      <c r="B153" s="6" t="s">
        <v>93</v>
      </c>
      <c r="C153" s="2" t="s">
        <v>5</v>
      </c>
      <c r="D153" s="3">
        <f t="shared" si="2"/>
        <v>804.59999999999991</v>
      </c>
      <c r="E153" s="3">
        <v>94.25</v>
      </c>
      <c r="F153" s="656"/>
      <c r="G153" s="5">
        <v>3</v>
      </c>
      <c r="H153" s="6" t="s">
        <v>93</v>
      </c>
      <c r="I153" s="2" t="s">
        <v>5</v>
      </c>
      <c r="J153" s="3">
        <v>135</v>
      </c>
      <c r="K153" s="3">
        <v>94.25</v>
      </c>
      <c r="L153" s="1374"/>
    </row>
    <row r="154" spans="1:12" s="25" customFormat="1" ht="18.75" hidden="1" customHeight="1" x14ac:dyDescent="0.3">
      <c r="A154" s="5">
        <v>4</v>
      </c>
      <c r="B154" s="6" t="s">
        <v>253</v>
      </c>
      <c r="C154" s="2" t="s">
        <v>218</v>
      </c>
      <c r="D154" s="3">
        <f t="shared" si="2"/>
        <v>1203.8000000000002</v>
      </c>
      <c r="E154" s="3">
        <v>146.4</v>
      </c>
      <c r="F154" s="656"/>
      <c r="G154" s="5">
        <v>4</v>
      </c>
      <c r="H154" s="6" t="s">
        <v>253</v>
      </c>
      <c r="I154" s="2" t="s">
        <v>218</v>
      </c>
      <c r="J154" s="3">
        <v>125</v>
      </c>
      <c r="K154" s="3">
        <v>146.4</v>
      </c>
      <c r="L154" s="1374"/>
    </row>
    <row r="155" spans="1:12" s="25" customFormat="1" ht="18.75" hidden="1" customHeight="1" x14ac:dyDescent="0.3">
      <c r="A155" s="5">
        <v>5</v>
      </c>
      <c r="B155" s="6" t="s">
        <v>255</v>
      </c>
      <c r="C155" s="2" t="s">
        <v>218</v>
      </c>
      <c r="D155" s="3">
        <f t="shared" si="2"/>
        <v>1978.4</v>
      </c>
      <c r="E155" s="3">
        <v>105.16</v>
      </c>
      <c r="F155" s="656"/>
      <c r="G155" s="5">
        <v>5</v>
      </c>
      <c r="H155" s="6" t="s">
        <v>255</v>
      </c>
      <c r="I155" s="2" t="s">
        <v>218</v>
      </c>
      <c r="J155" s="3">
        <v>80</v>
      </c>
      <c r="K155" s="3">
        <v>105.16</v>
      </c>
      <c r="L155" s="1374"/>
    </row>
    <row r="156" spans="1:12" s="25" customFormat="1" ht="18.75" hidden="1" customHeight="1" x14ac:dyDescent="0.3">
      <c r="A156" s="5">
        <v>6</v>
      </c>
      <c r="B156" s="6" t="s">
        <v>252</v>
      </c>
      <c r="C156" s="2" t="s">
        <v>251</v>
      </c>
      <c r="D156" s="3">
        <f t="shared" si="2"/>
        <v>3182.2000000000003</v>
      </c>
      <c r="E156" s="3">
        <v>142</v>
      </c>
      <c r="F156" s="656"/>
      <c r="G156" s="5">
        <v>6</v>
      </c>
      <c r="H156" s="6" t="s">
        <v>252</v>
      </c>
      <c r="I156" s="2" t="s">
        <v>251</v>
      </c>
      <c r="J156" s="3">
        <v>105</v>
      </c>
      <c r="K156" s="3">
        <v>142</v>
      </c>
      <c r="L156" s="1374"/>
    </row>
    <row r="157" spans="1:12" s="25" customFormat="1" ht="18.75" hidden="1" customHeight="1" x14ac:dyDescent="0.3">
      <c r="A157" s="5">
        <v>7</v>
      </c>
      <c r="B157" s="6" t="s">
        <v>254</v>
      </c>
      <c r="C157" s="2" t="s">
        <v>218</v>
      </c>
      <c r="D157" s="3">
        <f t="shared" si="2"/>
        <v>5160.6000000000004</v>
      </c>
      <c r="E157" s="3">
        <v>144</v>
      </c>
      <c r="F157" s="656"/>
      <c r="G157" s="5">
        <v>7</v>
      </c>
      <c r="H157" s="6" t="s">
        <v>254</v>
      </c>
      <c r="I157" s="2" t="s">
        <v>218</v>
      </c>
      <c r="J157" s="3">
        <v>120</v>
      </c>
      <c r="K157" s="3">
        <v>144</v>
      </c>
      <c r="L157" s="1374"/>
    </row>
    <row r="158" spans="1:12" s="25" customFormat="1" ht="18.75" hidden="1" customHeight="1" x14ac:dyDescent="0.3">
      <c r="A158" s="5">
        <v>8</v>
      </c>
      <c r="B158" s="6" t="s">
        <v>31</v>
      </c>
      <c r="C158" s="2" t="s">
        <v>5</v>
      </c>
      <c r="D158" s="3">
        <f t="shared" si="2"/>
        <v>8127.4000000000015</v>
      </c>
      <c r="E158" s="3">
        <v>88</v>
      </c>
      <c r="F158" s="656"/>
      <c r="G158" s="5">
        <v>8</v>
      </c>
      <c r="H158" s="6" t="s">
        <v>31</v>
      </c>
      <c r="I158" s="2" t="s">
        <v>5</v>
      </c>
      <c r="J158" s="3">
        <v>55</v>
      </c>
      <c r="K158" s="3">
        <v>88</v>
      </c>
      <c r="L158" s="1374"/>
    </row>
    <row r="159" spans="1:12" s="50" customFormat="1" ht="18.75" hidden="1" customHeight="1" x14ac:dyDescent="0.3">
      <c r="A159" s="1441"/>
      <c r="B159" s="1"/>
      <c r="C159" s="1441"/>
      <c r="D159" s="3">
        <f t="shared" si="2"/>
        <v>13137.6</v>
      </c>
      <c r="E159" s="7"/>
      <c r="F159" s="657"/>
      <c r="G159" s="1441"/>
      <c r="H159" s="1"/>
      <c r="I159" s="1441"/>
      <c r="J159" s="7"/>
      <c r="K159" s="7"/>
      <c r="L159" s="1377"/>
    </row>
    <row r="160" spans="1:12" s="25" customFormat="1" ht="18.75" hidden="1" customHeight="1" x14ac:dyDescent="0.3">
      <c r="A160" s="5"/>
      <c r="B160" s="6"/>
      <c r="C160" s="2" t="s">
        <v>128</v>
      </c>
      <c r="D160" s="3">
        <f t="shared" si="2"/>
        <v>20936.200000000004</v>
      </c>
      <c r="E160" s="3">
        <v>919.81</v>
      </c>
      <c r="F160" s="656"/>
      <c r="G160" s="5"/>
      <c r="H160" s="6"/>
      <c r="I160" s="2" t="s">
        <v>128</v>
      </c>
      <c r="J160" s="3">
        <v>1045</v>
      </c>
      <c r="K160" s="3">
        <v>919.81</v>
      </c>
      <c r="L160" s="1374"/>
    </row>
    <row r="161" spans="1:12" s="25" customFormat="1" ht="18.75" hidden="1" customHeight="1" x14ac:dyDescent="0.3">
      <c r="A161" s="5"/>
      <c r="B161" s="6"/>
      <c r="C161" s="2"/>
      <c r="D161" s="3">
        <f t="shared" si="2"/>
        <v>33594.6</v>
      </c>
      <c r="E161" s="3"/>
      <c r="F161" s="656"/>
      <c r="G161" s="5"/>
      <c r="H161" s="6"/>
      <c r="I161" s="2"/>
      <c r="J161" s="3"/>
      <c r="K161" s="3"/>
      <c r="L161" s="1374"/>
    </row>
    <row r="162" spans="1:12" s="25" customFormat="1" x14ac:dyDescent="0.3">
      <c r="A162" s="5"/>
      <c r="B162" s="6"/>
      <c r="C162" s="2"/>
      <c r="D162" s="3"/>
      <c r="E162" s="3"/>
      <c r="F162" s="678">
        <f>F149-E149</f>
        <v>-165.05000000000007</v>
      </c>
      <c r="G162" s="5"/>
      <c r="H162" s="6"/>
      <c r="I162" s="2"/>
      <c r="J162" s="3"/>
      <c r="K162" s="3"/>
      <c r="L162" s="1374"/>
    </row>
    <row r="163" spans="1:12" s="25" customFormat="1" x14ac:dyDescent="0.3">
      <c r="A163" s="5"/>
      <c r="B163" s="6"/>
      <c r="C163" s="2"/>
      <c r="D163" s="3"/>
      <c r="E163" s="3"/>
      <c r="F163" s="656"/>
      <c r="G163" s="5"/>
      <c r="H163" s="6"/>
      <c r="I163" s="2"/>
      <c r="J163" s="3"/>
      <c r="K163" s="3"/>
      <c r="L163" s="1374"/>
    </row>
    <row r="164" spans="1:12" s="25" customFormat="1" x14ac:dyDescent="0.3">
      <c r="A164" s="28" t="s">
        <v>124</v>
      </c>
      <c r="B164" s="3" t="s">
        <v>259</v>
      </c>
      <c r="C164" s="2" t="s">
        <v>125</v>
      </c>
      <c r="D164" s="3" t="s">
        <v>126</v>
      </c>
      <c r="E164" s="3" t="s">
        <v>127</v>
      </c>
      <c r="F164" s="656"/>
      <c r="G164" s="28" t="s">
        <v>124</v>
      </c>
      <c r="H164" s="3" t="s">
        <v>247</v>
      </c>
      <c r="I164" s="2" t="s">
        <v>125</v>
      </c>
      <c r="J164" s="3" t="s">
        <v>126</v>
      </c>
      <c r="K164" s="3" t="s">
        <v>127</v>
      </c>
      <c r="L164" s="1374"/>
    </row>
    <row r="165" spans="1:12" s="8" customFormat="1" x14ac:dyDescent="0.3">
      <c r="A165" s="5">
        <v>1</v>
      </c>
      <c r="B165" s="6" t="s">
        <v>96</v>
      </c>
      <c r="C165" s="2" t="s">
        <v>9</v>
      </c>
      <c r="D165" s="3">
        <v>70</v>
      </c>
      <c r="E165" s="3">
        <v>146</v>
      </c>
      <c r="F165" s="605"/>
      <c r="G165" s="5">
        <v>1</v>
      </c>
      <c r="H165" s="6" t="s">
        <v>96</v>
      </c>
      <c r="I165" s="2" t="s">
        <v>9</v>
      </c>
      <c r="J165" s="3">
        <v>70</v>
      </c>
      <c r="K165" s="3">
        <v>146</v>
      </c>
      <c r="L165" s="1379"/>
    </row>
    <row r="166" spans="1:12" s="25" customFormat="1" x14ac:dyDescent="0.3">
      <c r="A166" s="5">
        <v>2</v>
      </c>
      <c r="B166" s="6" t="s">
        <v>470</v>
      </c>
      <c r="C166" s="2" t="s">
        <v>4</v>
      </c>
      <c r="D166" s="3">
        <v>65</v>
      </c>
      <c r="E166" s="3">
        <v>180.8</v>
      </c>
      <c r="F166" s="606"/>
      <c r="G166" s="5">
        <v>2</v>
      </c>
      <c r="H166" s="6" t="s">
        <v>470</v>
      </c>
      <c r="I166" s="2" t="s">
        <v>17</v>
      </c>
      <c r="J166" s="3">
        <v>80</v>
      </c>
      <c r="K166" s="3">
        <v>271.20000000000005</v>
      </c>
      <c r="L166" s="788">
        <v>45603</v>
      </c>
    </row>
    <row r="167" spans="1:12" s="50" customFormat="1" x14ac:dyDescent="0.3">
      <c r="A167" s="5">
        <v>3</v>
      </c>
      <c r="B167" s="6" t="s">
        <v>43</v>
      </c>
      <c r="C167" s="2" t="s">
        <v>17</v>
      </c>
      <c r="D167" s="3">
        <v>41</v>
      </c>
      <c r="E167" s="3">
        <v>242.70999999999998</v>
      </c>
      <c r="F167" s="605"/>
      <c r="G167" s="5">
        <v>3</v>
      </c>
      <c r="H167" s="6" t="s">
        <v>43</v>
      </c>
      <c r="I167" s="2" t="s">
        <v>44</v>
      </c>
      <c r="J167" s="3">
        <v>50</v>
      </c>
      <c r="K167" s="3">
        <v>298.71999999999997</v>
      </c>
      <c r="L167" s="1377">
        <v>45551</v>
      </c>
    </row>
    <row r="168" spans="1:12" s="50" customFormat="1" x14ac:dyDescent="0.3">
      <c r="A168" s="5">
        <v>4</v>
      </c>
      <c r="B168" s="6" t="s">
        <v>346</v>
      </c>
      <c r="C168" s="2" t="s">
        <v>14</v>
      </c>
      <c r="D168" s="3">
        <v>32</v>
      </c>
      <c r="E168" s="3">
        <v>6</v>
      </c>
      <c r="F168" s="605">
        <v>110</v>
      </c>
      <c r="G168" s="5">
        <v>4</v>
      </c>
      <c r="H168" s="6" t="s">
        <v>346</v>
      </c>
      <c r="I168" s="2" t="s">
        <v>14</v>
      </c>
      <c r="J168" s="3">
        <v>32</v>
      </c>
      <c r="K168" s="3">
        <v>6</v>
      </c>
      <c r="L168" s="1379"/>
    </row>
    <row r="169" spans="1:12" s="25" customFormat="1" ht="19.5" customHeight="1" x14ac:dyDescent="0.3">
      <c r="A169" s="5">
        <v>5</v>
      </c>
      <c r="B169" s="6" t="s">
        <v>113</v>
      </c>
      <c r="C169" s="2" t="s">
        <v>2</v>
      </c>
      <c r="D169" s="3">
        <v>15</v>
      </c>
      <c r="E169" s="3">
        <v>94.2</v>
      </c>
      <c r="F169" s="656"/>
      <c r="G169" s="5">
        <v>5</v>
      </c>
      <c r="H169" s="6" t="s">
        <v>113</v>
      </c>
      <c r="I169" s="2" t="s">
        <v>2</v>
      </c>
      <c r="J169" s="3">
        <v>15</v>
      </c>
      <c r="K169" s="3">
        <v>94.2</v>
      </c>
      <c r="L169" s="1374"/>
    </row>
    <row r="170" spans="1:12" s="50" customFormat="1" x14ac:dyDescent="0.3">
      <c r="A170" s="5">
        <v>6</v>
      </c>
      <c r="B170" s="6" t="s">
        <v>107</v>
      </c>
      <c r="C170" s="2" t="s">
        <v>14</v>
      </c>
      <c r="D170" s="3">
        <v>3.4</v>
      </c>
      <c r="E170" s="3">
        <v>93.2</v>
      </c>
      <c r="F170" s="605"/>
      <c r="G170" s="5">
        <v>6</v>
      </c>
      <c r="H170" s="6" t="s">
        <v>107</v>
      </c>
      <c r="I170" s="2" t="s">
        <v>14</v>
      </c>
      <c r="J170" s="3">
        <v>3.4</v>
      </c>
      <c r="K170" s="3">
        <v>93.2</v>
      </c>
      <c r="L170" s="1379"/>
    </row>
    <row r="171" spans="1:12" s="25" customFormat="1" ht="19.5" customHeight="1" x14ac:dyDescent="0.3">
      <c r="A171" s="5">
        <v>7</v>
      </c>
      <c r="B171" s="6" t="s">
        <v>108</v>
      </c>
      <c r="C171" s="2" t="s">
        <v>65</v>
      </c>
      <c r="D171" s="3">
        <v>1.2</v>
      </c>
      <c r="E171" s="3">
        <v>21.5</v>
      </c>
      <c r="F171" s="656"/>
      <c r="G171" s="5">
        <v>7</v>
      </c>
      <c r="H171" s="6" t="s">
        <v>108</v>
      </c>
      <c r="I171" s="2" t="s">
        <v>65</v>
      </c>
      <c r="J171" s="3">
        <v>1.2</v>
      </c>
      <c r="K171" s="3">
        <v>21.5</v>
      </c>
      <c r="L171" s="1374"/>
    </row>
    <row r="172" spans="1:12" s="25" customFormat="1" x14ac:dyDescent="0.3">
      <c r="A172" s="1441"/>
      <c r="B172" s="6"/>
      <c r="C172" s="2"/>
      <c r="D172" s="3"/>
      <c r="E172" s="3"/>
      <c r="F172" s="656"/>
      <c r="G172" s="1441"/>
      <c r="H172" s="6"/>
      <c r="I172" s="2"/>
      <c r="J172" s="3"/>
      <c r="K172" s="3"/>
      <c r="L172" s="1374"/>
    </row>
    <row r="173" spans="1:12" s="50" customFormat="1" x14ac:dyDescent="0.3">
      <c r="A173" s="5"/>
      <c r="B173" s="6"/>
      <c r="C173" s="2"/>
      <c r="D173" s="3"/>
      <c r="E173" s="3"/>
      <c r="F173" s="657"/>
      <c r="G173" s="5"/>
      <c r="H173" s="6"/>
      <c r="I173" s="2"/>
      <c r="J173" s="3"/>
      <c r="K173" s="3"/>
      <c r="L173" s="1377"/>
    </row>
    <row r="174" spans="1:12" s="25" customFormat="1" x14ac:dyDescent="0.3">
      <c r="A174" s="1441"/>
      <c r="B174" s="6"/>
      <c r="C174" s="2" t="s">
        <v>128</v>
      </c>
      <c r="D174" s="3">
        <f>SUM(D165:D173)</f>
        <v>227.6</v>
      </c>
      <c r="E174" s="3">
        <f>SUM(E165:E173)</f>
        <v>784.41000000000008</v>
      </c>
      <c r="F174" s="658">
        <v>822.5</v>
      </c>
      <c r="G174" s="1441"/>
      <c r="H174" s="6"/>
      <c r="I174" s="2" t="s">
        <v>128</v>
      </c>
      <c r="J174" s="3">
        <f>SUM(J165:J173)</f>
        <v>251.6</v>
      </c>
      <c r="K174" s="3">
        <f>SUM(K165:K173)</f>
        <v>930.82000000000016</v>
      </c>
      <c r="L174" s="1374"/>
    </row>
    <row r="175" spans="1:12" s="25" customFormat="1" x14ac:dyDescent="0.3">
      <c r="A175" s="5"/>
      <c r="B175" s="6"/>
      <c r="C175" s="2"/>
      <c r="D175" s="3"/>
      <c r="E175" s="3"/>
      <c r="F175" s="678">
        <f>F174-E174</f>
        <v>38.089999999999918</v>
      </c>
      <c r="G175" s="5"/>
      <c r="H175" s="6"/>
      <c r="I175" s="2"/>
      <c r="J175" s="3"/>
      <c r="K175" s="3"/>
      <c r="L175" s="1374"/>
    </row>
    <row r="176" spans="1:12" s="25" customFormat="1" x14ac:dyDescent="0.3">
      <c r="A176" s="5"/>
      <c r="B176" s="6"/>
      <c r="C176" s="2"/>
      <c r="D176" s="3"/>
      <c r="E176" s="3"/>
      <c r="F176" s="656"/>
      <c r="G176" s="5"/>
      <c r="H176" s="6"/>
      <c r="I176" s="2"/>
      <c r="J176" s="3"/>
      <c r="K176" s="3"/>
      <c r="L176" s="1374"/>
    </row>
    <row r="177" spans="1:12" s="25" customFormat="1" x14ac:dyDescent="0.3">
      <c r="A177" s="1441"/>
      <c r="B177" s="6"/>
      <c r="C177" s="2" t="s">
        <v>136</v>
      </c>
      <c r="D177" s="3">
        <f>+D174+D149</f>
        <v>443</v>
      </c>
      <c r="E177" s="3">
        <f>+E174+E149</f>
        <v>1536.96</v>
      </c>
      <c r="F177" s="659"/>
      <c r="G177" s="3"/>
      <c r="H177" s="3"/>
      <c r="I177" s="3" t="s">
        <v>136</v>
      </c>
      <c r="J177" s="3">
        <f>+J174+J149</f>
        <v>492</v>
      </c>
      <c r="K177" s="3">
        <f>+K174+K149</f>
        <v>1774.0000000000002</v>
      </c>
      <c r="L177" s="1374"/>
    </row>
    <row r="178" spans="1:12" s="25" customFormat="1" x14ac:dyDescent="0.3">
      <c r="A178" s="1405"/>
      <c r="B178" s="36"/>
      <c r="C178" s="462"/>
      <c r="D178" s="463"/>
      <c r="E178" s="463"/>
      <c r="F178" s="659"/>
      <c r="G178" s="1410"/>
      <c r="H178" s="463"/>
      <c r="I178" s="463"/>
      <c r="J178" s="463"/>
      <c r="K178" s="463"/>
      <c r="L178" s="1374"/>
    </row>
    <row r="179" spans="1:12" s="25" customFormat="1" x14ac:dyDescent="0.3">
      <c r="A179" s="1405"/>
      <c r="B179" s="461"/>
      <c r="C179" s="461"/>
      <c r="D179" s="461"/>
      <c r="E179" s="660"/>
      <c r="F179" s="660"/>
      <c r="G179" s="1413"/>
      <c r="H179" s="660"/>
      <c r="I179" s="463"/>
      <c r="J179" s="463"/>
      <c r="K179" s="463"/>
      <c r="L179" s="1374"/>
    </row>
    <row r="180" spans="1:12" s="25" customFormat="1" x14ac:dyDescent="0.3">
      <c r="A180" s="1405"/>
      <c r="B180" s="36"/>
      <c r="C180" s="462"/>
      <c r="D180" s="463"/>
      <c r="E180" s="463"/>
      <c r="F180" s="659"/>
      <c r="G180" s="1413"/>
      <c r="H180" s="463"/>
      <c r="I180" s="463"/>
      <c r="J180" s="463"/>
      <c r="K180" s="463"/>
      <c r="L180" s="1374"/>
    </row>
    <row r="181" spans="1:12" s="25" customFormat="1" ht="18.75" customHeight="1" x14ac:dyDescent="0.3">
      <c r="A181" s="1403"/>
      <c r="B181" s="37" t="s">
        <v>130</v>
      </c>
      <c r="D181" s="94" t="s">
        <v>131</v>
      </c>
      <c r="E181" s="20"/>
      <c r="F181" s="606"/>
      <c r="G181" s="1403"/>
      <c r="H181" s="37" t="s">
        <v>130</v>
      </c>
      <c r="J181" s="94" t="s">
        <v>131</v>
      </c>
      <c r="K181" s="20"/>
      <c r="L181" s="1374"/>
    </row>
    <row r="182" spans="1:12" s="25" customFormat="1" ht="51.75" customHeight="1" x14ac:dyDescent="0.3">
      <c r="A182" s="1403"/>
      <c r="B182" s="38" t="s">
        <v>132</v>
      </c>
      <c r="D182" s="38" t="s">
        <v>140</v>
      </c>
      <c r="E182" s="39"/>
      <c r="F182" s="606"/>
      <c r="G182" s="1403"/>
      <c r="H182" s="38" t="s">
        <v>139</v>
      </c>
      <c r="J182" s="38" t="s">
        <v>140</v>
      </c>
      <c r="K182" s="39"/>
      <c r="L182" s="1374"/>
    </row>
    <row r="183" spans="1:12" s="25" customFormat="1" ht="20.25" customHeight="1" x14ac:dyDescent="0.3">
      <c r="A183" s="1403"/>
      <c r="B183" s="38"/>
      <c r="D183" s="38"/>
      <c r="E183" s="39"/>
      <c r="F183" s="606"/>
      <c r="G183" s="1403"/>
      <c r="H183" s="38"/>
      <c r="J183" s="38"/>
      <c r="K183" s="39"/>
      <c r="L183" s="1374"/>
    </row>
    <row r="184" spans="1:12" s="25" customFormat="1" ht="20.25" customHeight="1" x14ac:dyDescent="0.3">
      <c r="A184" s="1445"/>
      <c r="B184" s="1446"/>
      <c r="C184" s="1071"/>
      <c r="D184" s="1446"/>
      <c r="E184" s="1447"/>
      <c r="F184" s="906"/>
      <c r="G184" s="1445"/>
      <c r="H184" s="1446"/>
      <c r="I184" s="1071"/>
      <c r="J184" s="1446"/>
      <c r="K184" s="1447"/>
      <c r="L184" s="1374"/>
    </row>
    <row r="185" spans="1:12" s="257" customFormat="1" ht="23.25" customHeight="1" x14ac:dyDescent="0.3">
      <c r="A185" s="1428"/>
      <c r="B185" s="262"/>
      <c r="D185" s="262"/>
      <c r="E185" s="263"/>
      <c r="F185" s="645"/>
      <c r="G185" s="1428"/>
      <c r="H185" s="262"/>
      <c r="J185" s="262"/>
      <c r="K185" s="263"/>
      <c r="L185" s="1378"/>
    </row>
    <row r="186" spans="1:12" s="25" customFormat="1" ht="18.75" customHeight="1" x14ac:dyDescent="0.3">
      <c r="A186" s="1403"/>
      <c r="B186" s="22" t="s">
        <v>115</v>
      </c>
      <c r="C186" s="20"/>
      <c r="D186" s="20"/>
      <c r="E186" s="20"/>
      <c r="F186" s="656"/>
      <c r="G186" s="1403"/>
      <c r="H186" s="22" t="s">
        <v>115</v>
      </c>
      <c r="I186" s="20"/>
      <c r="J186" s="20"/>
      <c r="K186" s="20"/>
      <c r="L186" s="1374"/>
    </row>
    <row r="187" spans="1:12" s="25" customFormat="1" ht="18.75" customHeight="1" x14ac:dyDescent="0.3">
      <c r="A187" s="1403"/>
      <c r="B187" s="22" t="s">
        <v>137</v>
      </c>
      <c r="C187" s="20"/>
      <c r="D187" s="20"/>
      <c r="E187" s="20"/>
      <c r="F187" s="606"/>
      <c r="G187" s="1403"/>
      <c r="H187" s="22" t="s">
        <v>138</v>
      </c>
      <c r="I187" s="20"/>
      <c r="J187" s="20"/>
      <c r="K187" s="20"/>
      <c r="L187" s="1374"/>
    </row>
    <row r="188" spans="1:12" s="25" customFormat="1" ht="18.75" customHeight="1" x14ac:dyDescent="0.3">
      <c r="A188" s="1403"/>
      <c r="B188" s="20"/>
      <c r="C188" s="20"/>
      <c r="D188" s="20"/>
      <c r="E188" s="20"/>
      <c r="F188" s="606"/>
      <c r="G188" s="1403"/>
      <c r="H188" s="20"/>
      <c r="I188" s="20"/>
      <c r="J188" s="20"/>
      <c r="K188" s="20"/>
      <c r="L188" s="1374"/>
    </row>
    <row r="189" spans="1:12" s="25" customFormat="1" ht="18.75" customHeight="1" x14ac:dyDescent="0.3">
      <c r="A189" s="1403"/>
      <c r="B189" s="20"/>
      <c r="C189" s="20"/>
      <c r="E189" s="603" t="s">
        <v>116</v>
      </c>
      <c r="F189" s="606"/>
      <c r="G189" s="1403"/>
      <c r="H189" s="20"/>
      <c r="I189" s="20"/>
      <c r="K189" s="603" t="s">
        <v>116</v>
      </c>
      <c r="L189" s="1374"/>
    </row>
    <row r="190" spans="1:12" s="25" customFormat="1" ht="18.75" customHeight="1" x14ac:dyDescent="0.3">
      <c r="A190" s="1403"/>
      <c r="B190" s="20"/>
      <c r="C190" s="20"/>
      <c r="E190" s="603" t="s">
        <v>134</v>
      </c>
      <c r="F190" s="606"/>
      <c r="G190" s="1403"/>
      <c r="H190" s="20"/>
      <c r="I190" s="20"/>
      <c r="K190" s="603" t="s">
        <v>134</v>
      </c>
      <c r="L190" s="1374"/>
    </row>
    <row r="191" spans="1:12" s="25" customFormat="1" ht="18.75" customHeight="1" x14ac:dyDescent="0.3">
      <c r="A191" s="1403"/>
      <c r="B191" s="20"/>
      <c r="C191" s="20"/>
      <c r="E191" s="603" t="s">
        <v>117</v>
      </c>
      <c r="F191" s="606"/>
      <c r="G191" s="1403"/>
      <c r="H191" s="20"/>
      <c r="I191" s="20"/>
      <c r="K191" s="603" t="s">
        <v>117</v>
      </c>
      <c r="L191" s="1374"/>
    </row>
    <row r="192" spans="1:12" s="25" customFormat="1" ht="18.75" customHeight="1" x14ac:dyDescent="0.3">
      <c r="A192" s="1403"/>
      <c r="B192" s="20"/>
      <c r="C192" s="20"/>
      <c r="E192" s="603" t="s">
        <v>417</v>
      </c>
      <c r="F192" s="606"/>
      <c r="G192" s="1403"/>
      <c r="H192" s="20"/>
      <c r="I192" s="20"/>
      <c r="K192" s="603" t="s">
        <v>417</v>
      </c>
      <c r="L192" s="1374"/>
    </row>
    <row r="193" spans="1:14" s="25" customFormat="1" ht="18.75" customHeight="1" x14ac:dyDescent="0.3">
      <c r="A193" s="1403"/>
      <c r="B193" s="20"/>
      <c r="C193" s="20"/>
      <c r="D193" s="20"/>
      <c r="E193" s="20"/>
      <c r="F193" s="656"/>
      <c r="G193" s="1403"/>
      <c r="H193" s="20"/>
      <c r="I193" s="20"/>
      <c r="J193" s="20"/>
      <c r="K193" s="20"/>
      <c r="L193" s="1374"/>
    </row>
    <row r="194" spans="1:14" s="25" customFormat="1" ht="18.75" customHeight="1" x14ac:dyDescent="0.3">
      <c r="A194" s="1403"/>
      <c r="B194" s="20"/>
      <c r="C194" s="20"/>
      <c r="D194" s="20"/>
      <c r="E194" s="20"/>
      <c r="F194" s="656"/>
      <c r="G194" s="1403"/>
      <c r="H194" s="20"/>
      <c r="I194" s="20"/>
      <c r="J194" s="20"/>
      <c r="K194" s="20"/>
      <c r="L194" s="1374"/>
    </row>
    <row r="195" spans="1:14" s="25" customFormat="1" ht="18.75" customHeight="1" x14ac:dyDescent="0.3">
      <c r="A195" s="1403"/>
      <c r="B195" s="20"/>
      <c r="C195" s="20"/>
      <c r="D195" s="20"/>
      <c r="E195" s="20"/>
      <c r="F195" s="656"/>
      <c r="G195" s="1403"/>
      <c r="H195" s="20"/>
      <c r="I195" s="20"/>
      <c r="J195" s="20"/>
      <c r="K195" s="20"/>
      <c r="L195" s="1374"/>
    </row>
    <row r="196" spans="1:14" s="25" customFormat="1" ht="18.75" customHeight="1" x14ac:dyDescent="0.3">
      <c r="A196" s="1403"/>
      <c r="B196" s="1612" t="s">
        <v>119</v>
      </c>
      <c r="C196" s="1612"/>
      <c r="D196" s="1612"/>
      <c r="E196" s="26"/>
      <c r="F196" s="606"/>
      <c r="G196" s="1403"/>
      <c r="H196" s="1612" t="s">
        <v>119</v>
      </c>
      <c r="I196" s="1612"/>
      <c r="J196" s="1612"/>
      <c r="K196" s="26"/>
      <c r="L196" s="1374"/>
    </row>
    <row r="197" spans="1:14" s="25" customFormat="1" ht="18.75" customHeight="1" x14ac:dyDescent="0.3">
      <c r="A197" s="1403"/>
      <c r="B197" s="1610">
        <v>45672</v>
      </c>
      <c r="C197" s="1610"/>
      <c r="D197" s="1610"/>
      <c r="E197" s="27"/>
      <c r="F197" s="606"/>
      <c r="G197" s="1403"/>
      <c r="H197" s="1610">
        <f>B197</f>
        <v>45672</v>
      </c>
      <c r="I197" s="1610"/>
      <c r="J197" s="1610"/>
      <c r="K197" s="27"/>
      <c r="L197" s="1374"/>
    </row>
    <row r="198" spans="1:14" s="25" customFormat="1" ht="18.75" customHeight="1" x14ac:dyDescent="0.3">
      <c r="A198" s="1403"/>
      <c r="B198" s="20"/>
      <c r="C198" s="20"/>
      <c r="D198" s="20"/>
      <c r="E198" s="27"/>
      <c r="F198" s="606"/>
      <c r="G198" s="1403"/>
      <c r="H198" s="20"/>
      <c r="I198" s="20"/>
      <c r="J198" s="20"/>
      <c r="K198" s="27"/>
      <c r="L198" s="1374"/>
    </row>
    <row r="199" spans="1:14" s="25" customFormat="1" ht="18.75" customHeight="1" x14ac:dyDescent="0.3">
      <c r="A199" s="1403"/>
      <c r="B199" s="1442"/>
      <c r="C199" s="20"/>
      <c r="D199" s="20"/>
      <c r="E199" s="27"/>
      <c r="F199" s="606"/>
      <c r="G199" s="1403"/>
      <c r="H199" s="1442"/>
      <c r="I199" s="20"/>
      <c r="J199" s="20"/>
      <c r="K199" s="27"/>
      <c r="L199" s="1374"/>
    </row>
    <row r="200" spans="1:14" s="25" customFormat="1" ht="18.75" customHeight="1" x14ac:dyDescent="0.3">
      <c r="A200" s="28" t="s">
        <v>120</v>
      </c>
      <c r="B200" s="29" t="s">
        <v>121</v>
      </c>
      <c r="C200" s="1611" t="s">
        <v>122</v>
      </c>
      <c r="D200" s="1611"/>
      <c r="E200" s="1611"/>
      <c r="F200" s="606"/>
      <c r="G200" s="28" t="s">
        <v>120</v>
      </c>
      <c r="H200" s="29" t="s">
        <v>121</v>
      </c>
      <c r="I200" s="1611" t="s">
        <v>123</v>
      </c>
      <c r="J200" s="1611"/>
      <c r="K200" s="1611"/>
      <c r="L200" s="1374"/>
    </row>
    <row r="201" spans="1:14" s="25" customFormat="1" ht="18.75" customHeight="1" x14ac:dyDescent="0.3">
      <c r="A201" s="28" t="s">
        <v>124</v>
      </c>
      <c r="B201" s="28" t="s">
        <v>265</v>
      </c>
      <c r="C201" s="29" t="s">
        <v>125</v>
      </c>
      <c r="D201" s="1441" t="s">
        <v>126</v>
      </c>
      <c r="E201" s="1441" t="s">
        <v>127</v>
      </c>
      <c r="F201" s="606"/>
      <c r="G201" s="28" t="s">
        <v>124</v>
      </c>
      <c r="H201" s="28" t="s">
        <v>265</v>
      </c>
      <c r="I201" s="29" t="s">
        <v>125</v>
      </c>
      <c r="J201" s="1441" t="s">
        <v>126</v>
      </c>
      <c r="K201" s="1441" t="s">
        <v>127</v>
      </c>
      <c r="L201" s="1374"/>
    </row>
    <row r="202" spans="1:14" s="50" customFormat="1" ht="18.75" customHeight="1" x14ac:dyDescent="0.3">
      <c r="A202" s="5">
        <v>1</v>
      </c>
      <c r="B202" s="6" t="s">
        <v>83</v>
      </c>
      <c r="C202" s="2" t="s">
        <v>86</v>
      </c>
      <c r="D202" s="3">
        <v>90</v>
      </c>
      <c r="E202" s="3">
        <v>302.39999999999998</v>
      </c>
      <c r="F202" s="606"/>
      <c r="G202" s="5">
        <v>1</v>
      </c>
      <c r="H202" s="6" t="s">
        <v>83</v>
      </c>
      <c r="I202" s="2" t="s">
        <v>85</v>
      </c>
      <c r="J202" s="3">
        <v>110</v>
      </c>
      <c r="K202" s="3">
        <v>500.08</v>
      </c>
      <c r="L202" s="1379"/>
    </row>
    <row r="203" spans="1:14" s="389" customFormat="1" x14ac:dyDescent="0.3">
      <c r="A203" s="5">
        <v>2</v>
      </c>
      <c r="B203" s="6" t="s">
        <v>347</v>
      </c>
      <c r="C203" s="2" t="s">
        <v>14</v>
      </c>
      <c r="D203" s="3">
        <v>24</v>
      </c>
      <c r="E203" s="3">
        <v>3.9199999999999995</v>
      </c>
      <c r="F203" s="606"/>
      <c r="G203" s="5">
        <v>2</v>
      </c>
      <c r="H203" s="6" t="s">
        <v>347</v>
      </c>
      <c r="I203" s="2" t="s">
        <v>14</v>
      </c>
      <c r="J203" s="3">
        <v>24</v>
      </c>
      <c r="K203" s="3">
        <v>3.9199999999999995</v>
      </c>
      <c r="L203" s="795"/>
    </row>
    <row r="204" spans="1:14" s="25" customFormat="1" x14ac:dyDescent="0.3">
      <c r="A204" s="1441">
        <v>3</v>
      </c>
      <c r="B204" s="6" t="s">
        <v>114</v>
      </c>
      <c r="C204" s="2" t="s">
        <v>2</v>
      </c>
      <c r="D204" s="3">
        <v>6</v>
      </c>
      <c r="E204" s="3">
        <v>28</v>
      </c>
      <c r="F204" s="606"/>
      <c r="G204" s="1441">
        <v>3</v>
      </c>
      <c r="H204" s="6" t="s">
        <v>114</v>
      </c>
      <c r="I204" s="2" t="s">
        <v>2</v>
      </c>
      <c r="J204" s="3">
        <v>6</v>
      </c>
      <c r="K204" s="3">
        <v>28</v>
      </c>
      <c r="L204" s="1374"/>
    </row>
    <row r="205" spans="1:14" s="25" customFormat="1" x14ac:dyDescent="0.3">
      <c r="A205" s="5">
        <v>4</v>
      </c>
      <c r="B205" s="6" t="s">
        <v>107</v>
      </c>
      <c r="C205" s="2" t="s">
        <v>414</v>
      </c>
      <c r="D205" s="3">
        <v>6.8</v>
      </c>
      <c r="E205" s="3">
        <v>186.4</v>
      </c>
      <c r="F205" s="606"/>
      <c r="G205" s="5">
        <v>4</v>
      </c>
      <c r="H205" s="6" t="s">
        <v>107</v>
      </c>
      <c r="I205" s="2" t="s">
        <v>414</v>
      </c>
      <c r="J205" s="3">
        <v>6.8</v>
      </c>
      <c r="K205" s="3">
        <v>186.4</v>
      </c>
      <c r="L205" s="1374"/>
    </row>
    <row r="206" spans="1:14" s="25" customFormat="1" x14ac:dyDescent="0.3">
      <c r="A206" s="5">
        <v>5</v>
      </c>
      <c r="B206" s="6" t="s">
        <v>110</v>
      </c>
      <c r="C206" s="2" t="s">
        <v>5</v>
      </c>
      <c r="D206" s="3">
        <v>130</v>
      </c>
      <c r="E206" s="3">
        <v>93.600000000000009</v>
      </c>
      <c r="F206" s="605"/>
      <c r="G206" s="5">
        <v>5</v>
      </c>
      <c r="H206" s="6" t="s">
        <v>110</v>
      </c>
      <c r="I206" s="2" t="s">
        <v>5</v>
      </c>
      <c r="J206" s="3">
        <v>130</v>
      </c>
      <c r="K206" s="3">
        <v>93.600000000000009</v>
      </c>
      <c r="L206" s="788" t="s">
        <v>44</v>
      </c>
      <c r="M206" s="25">
        <v>45587</v>
      </c>
      <c r="N206" s="25">
        <v>1.8</v>
      </c>
    </row>
    <row r="207" spans="1:14" s="25" customFormat="1" ht="19.5" customHeight="1" x14ac:dyDescent="0.3">
      <c r="A207" s="1441"/>
      <c r="B207" s="6"/>
      <c r="C207" s="2"/>
      <c r="D207" s="3"/>
      <c r="E207" s="3"/>
      <c r="F207" s="605"/>
      <c r="G207" s="1441"/>
      <c r="H207" s="6"/>
      <c r="I207" s="2"/>
      <c r="J207" s="3"/>
      <c r="K207" s="3"/>
      <c r="L207" s="1374"/>
    </row>
    <row r="208" spans="1:14" s="25" customFormat="1" x14ac:dyDescent="0.3">
      <c r="A208" s="5"/>
      <c r="B208" s="6"/>
      <c r="C208" s="2"/>
      <c r="D208" s="3"/>
      <c r="E208" s="3"/>
      <c r="F208" s="656"/>
      <c r="G208" s="5"/>
      <c r="H208" s="6"/>
      <c r="I208" s="2"/>
      <c r="J208" s="3"/>
      <c r="K208" s="3"/>
      <c r="L208" s="1374"/>
    </row>
    <row r="209" spans="1:12" s="25" customFormat="1" x14ac:dyDescent="0.3">
      <c r="A209" s="5"/>
      <c r="B209" s="6"/>
      <c r="C209" s="2" t="s">
        <v>128</v>
      </c>
      <c r="D209" s="3">
        <f>SUM(D202:D207)</f>
        <v>256.8</v>
      </c>
      <c r="E209" s="3">
        <f>SUM(E202:E207)</f>
        <v>614.32000000000005</v>
      </c>
      <c r="F209" s="658">
        <v>587.5</v>
      </c>
      <c r="G209" s="5"/>
      <c r="H209" s="6"/>
      <c r="I209" s="2" t="s">
        <v>128</v>
      </c>
      <c r="J209" s="3">
        <f>SUM(J202:J207)</f>
        <v>276.8</v>
      </c>
      <c r="K209" s="3">
        <f>SUM(K202:K207)</f>
        <v>812</v>
      </c>
      <c r="L209" s="1374"/>
    </row>
    <row r="210" spans="1:12" s="25" customFormat="1" ht="18.75" hidden="1" customHeight="1" x14ac:dyDescent="0.3">
      <c r="A210" s="5"/>
      <c r="B210" s="6"/>
      <c r="C210" s="2"/>
      <c r="D210" s="3">
        <f>SUM(D203:D208)</f>
        <v>166.8</v>
      </c>
      <c r="E210" s="3"/>
      <c r="F210" s="656"/>
      <c r="G210" s="5"/>
      <c r="H210" s="6"/>
      <c r="I210" s="2"/>
      <c r="J210" s="3"/>
      <c r="K210" s="3"/>
      <c r="L210" s="1374"/>
    </row>
    <row r="211" spans="1:12" s="25" customFormat="1" ht="18.75" hidden="1" customHeight="1" x14ac:dyDescent="0.3">
      <c r="A211" s="5">
        <v>1</v>
      </c>
      <c r="B211" s="6" t="s">
        <v>1</v>
      </c>
      <c r="C211" s="2" t="s">
        <v>5</v>
      </c>
      <c r="D211" s="3">
        <f>SUM(D205:D209)</f>
        <v>393.6</v>
      </c>
      <c r="E211" s="3">
        <v>86</v>
      </c>
      <c r="F211" s="656"/>
      <c r="G211" s="5">
        <v>1</v>
      </c>
      <c r="H211" s="6" t="s">
        <v>1</v>
      </c>
      <c r="I211" s="2" t="s">
        <v>5</v>
      </c>
      <c r="J211" s="3">
        <v>200</v>
      </c>
      <c r="K211" s="3">
        <v>86</v>
      </c>
      <c r="L211" s="1374"/>
    </row>
    <row r="212" spans="1:12" s="25" customFormat="1" ht="18.75" hidden="1" customHeight="1" x14ac:dyDescent="0.3">
      <c r="A212" s="5">
        <v>2</v>
      </c>
      <c r="B212" s="6" t="s">
        <v>238</v>
      </c>
      <c r="C212" s="2" t="s">
        <v>251</v>
      </c>
      <c r="D212" s="3">
        <f>SUM(D205:D210)</f>
        <v>560.40000000000009</v>
      </c>
      <c r="E212" s="3">
        <v>114</v>
      </c>
      <c r="F212" s="656"/>
      <c r="G212" s="5">
        <v>2</v>
      </c>
      <c r="H212" s="6" t="s">
        <v>238</v>
      </c>
      <c r="I212" s="2" t="s">
        <v>251</v>
      </c>
      <c r="J212" s="3">
        <v>225</v>
      </c>
      <c r="K212" s="3">
        <v>114</v>
      </c>
      <c r="L212" s="1374"/>
    </row>
    <row r="213" spans="1:12" s="25" customFormat="1" ht="18.75" hidden="1" customHeight="1" x14ac:dyDescent="0.3">
      <c r="A213" s="5">
        <v>3</v>
      </c>
      <c r="B213" s="6" t="s">
        <v>93</v>
      </c>
      <c r="C213" s="2" t="s">
        <v>5</v>
      </c>
      <c r="D213" s="3">
        <f>SUM(D206:D211)</f>
        <v>947.2</v>
      </c>
      <c r="E213" s="3">
        <v>94.25</v>
      </c>
      <c r="F213" s="656"/>
      <c r="G213" s="5">
        <v>3</v>
      </c>
      <c r="H213" s="6" t="s">
        <v>93</v>
      </c>
      <c r="I213" s="2" t="s">
        <v>5</v>
      </c>
      <c r="J213" s="3">
        <v>135</v>
      </c>
      <c r="K213" s="3">
        <v>94.25</v>
      </c>
      <c r="L213" s="1374"/>
    </row>
    <row r="214" spans="1:12" s="25" customFormat="1" ht="18.75" hidden="1" customHeight="1" x14ac:dyDescent="0.3">
      <c r="A214" s="5">
        <v>4</v>
      </c>
      <c r="B214" s="6" t="s">
        <v>253</v>
      </c>
      <c r="C214" s="2" t="s">
        <v>218</v>
      </c>
      <c r="D214" s="3">
        <f t="shared" ref="D214:D221" si="3">SUM(D206:D212)</f>
        <v>1507.6000000000001</v>
      </c>
      <c r="E214" s="3">
        <v>146.4</v>
      </c>
      <c r="F214" s="656"/>
      <c r="G214" s="5">
        <v>4</v>
      </c>
      <c r="H214" s="6" t="s">
        <v>253</v>
      </c>
      <c r="I214" s="2" t="s">
        <v>218</v>
      </c>
      <c r="J214" s="3">
        <v>125</v>
      </c>
      <c r="K214" s="3">
        <v>146.4</v>
      </c>
      <c r="L214" s="1374"/>
    </row>
    <row r="215" spans="1:12" s="25" customFormat="1" ht="18.75" hidden="1" customHeight="1" x14ac:dyDescent="0.3">
      <c r="A215" s="5">
        <v>5</v>
      </c>
      <c r="B215" s="6" t="s">
        <v>255</v>
      </c>
      <c r="C215" s="2" t="s">
        <v>218</v>
      </c>
      <c r="D215" s="3">
        <f t="shared" si="3"/>
        <v>2324.8000000000002</v>
      </c>
      <c r="E215" s="3">
        <v>105.16</v>
      </c>
      <c r="F215" s="656"/>
      <c r="G215" s="5">
        <v>5</v>
      </c>
      <c r="H215" s="6" t="s">
        <v>255</v>
      </c>
      <c r="I215" s="2" t="s">
        <v>218</v>
      </c>
      <c r="J215" s="3">
        <v>80</v>
      </c>
      <c r="K215" s="3">
        <v>105.16</v>
      </c>
      <c r="L215" s="1374"/>
    </row>
    <row r="216" spans="1:12" s="25" customFormat="1" ht="18.75" hidden="1" customHeight="1" x14ac:dyDescent="0.3">
      <c r="A216" s="5">
        <v>6</v>
      </c>
      <c r="B216" s="6" t="s">
        <v>252</v>
      </c>
      <c r="C216" s="2" t="s">
        <v>251</v>
      </c>
      <c r="D216" s="3">
        <f t="shared" si="3"/>
        <v>3832.4000000000005</v>
      </c>
      <c r="E216" s="3">
        <v>142</v>
      </c>
      <c r="F216" s="656"/>
      <c r="G216" s="5">
        <v>6</v>
      </c>
      <c r="H216" s="6" t="s">
        <v>252</v>
      </c>
      <c r="I216" s="2" t="s">
        <v>251</v>
      </c>
      <c r="J216" s="3">
        <v>105</v>
      </c>
      <c r="K216" s="3">
        <v>142</v>
      </c>
      <c r="L216" s="1374"/>
    </row>
    <row r="217" spans="1:12" s="25" customFormat="1" ht="18.75" hidden="1" customHeight="1" x14ac:dyDescent="0.3">
      <c r="A217" s="5">
        <v>7</v>
      </c>
      <c r="B217" s="6" t="s">
        <v>254</v>
      </c>
      <c r="C217" s="2" t="s">
        <v>218</v>
      </c>
      <c r="D217" s="3">
        <f t="shared" si="3"/>
        <v>6157.2000000000007</v>
      </c>
      <c r="E217" s="3">
        <v>144</v>
      </c>
      <c r="F217" s="656"/>
      <c r="G217" s="5">
        <v>7</v>
      </c>
      <c r="H217" s="6" t="s">
        <v>254</v>
      </c>
      <c r="I217" s="2" t="s">
        <v>218</v>
      </c>
      <c r="J217" s="3">
        <v>120</v>
      </c>
      <c r="K217" s="3">
        <v>144</v>
      </c>
      <c r="L217" s="1374"/>
    </row>
    <row r="218" spans="1:12" s="25" customFormat="1" ht="18.75" hidden="1" customHeight="1" x14ac:dyDescent="0.3">
      <c r="A218" s="5">
        <v>8</v>
      </c>
      <c r="B218" s="6" t="s">
        <v>31</v>
      </c>
      <c r="C218" s="2" t="s">
        <v>5</v>
      </c>
      <c r="D218" s="3">
        <f t="shared" si="3"/>
        <v>9732.8000000000011</v>
      </c>
      <c r="E218" s="3">
        <v>88</v>
      </c>
      <c r="F218" s="656"/>
      <c r="G218" s="5">
        <v>8</v>
      </c>
      <c r="H218" s="6" t="s">
        <v>31</v>
      </c>
      <c r="I218" s="2" t="s">
        <v>5</v>
      </c>
      <c r="J218" s="3">
        <v>55</v>
      </c>
      <c r="K218" s="3">
        <v>88</v>
      </c>
      <c r="L218" s="1374"/>
    </row>
    <row r="219" spans="1:12" s="50" customFormat="1" ht="18.75" hidden="1" customHeight="1" x14ac:dyDescent="0.3">
      <c r="A219" s="1441"/>
      <c r="B219" s="1"/>
      <c r="C219" s="1441"/>
      <c r="D219" s="3">
        <f t="shared" si="3"/>
        <v>15723.2</v>
      </c>
      <c r="E219" s="7"/>
      <c r="F219" s="657"/>
      <c r="G219" s="1441"/>
      <c r="H219" s="1"/>
      <c r="I219" s="1441"/>
      <c r="J219" s="7"/>
      <c r="K219" s="7"/>
      <c r="L219" s="1377"/>
    </row>
    <row r="220" spans="1:12" s="25" customFormat="1" ht="18.75" hidden="1" customHeight="1" x14ac:dyDescent="0.3">
      <c r="A220" s="5"/>
      <c r="B220" s="6"/>
      <c r="C220" s="2" t="s">
        <v>128</v>
      </c>
      <c r="D220" s="3">
        <f t="shared" si="3"/>
        <v>25062.400000000001</v>
      </c>
      <c r="E220" s="3">
        <v>919.81</v>
      </c>
      <c r="F220" s="656"/>
      <c r="G220" s="5"/>
      <c r="H220" s="6"/>
      <c r="I220" s="2" t="s">
        <v>128</v>
      </c>
      <c r="J220" s="3">
        <v>1045</v>
      </c>
      <c r="K220" s="3">
        <v>919.81</v>
      </c>
      <c r="L220" s="1374"/>
    </row>
    <row r="221" spans="1:12" s="25" customFormat="1" ht="18.75" hidden="1" customHeight="1" x14ac:dyDescent="0.3">
      <c r="A221" s="5"/>
      <c r="B221" s="6"/>
      <c r="C221" s="2"/>
      <c r="D221" s="3">
        <f t="shared" si="3"/>
        <v>40225.199999999997</v>
      </c>
      <c r="E221" s="3"/>
      <c r="F221" s="656"/>
      <c r="G221" s="5"/>
      <c r="H221" s="6"/>
      <c r="I221" s="2"/>
      <c r="J221" s="3"/>
      <c r="K221" s="3"/>
      <c r="L221" s="1374"/>
    </row>
    <row r="222" spans="1:12" s="25" customFormat="1" x14ac:dyDescent="0.3">
      <c r="A222" s="5"/>
      <c r="B222" s="6"/>
      <c r="C222" s="2"/>
      <c r="D222" s="3"/>
      <c r="E222" s="3"/>
      <c r="F222" s="678">
        <f>F209-E209</f>
        <v>-26.82000000000005</v>
      </c>
      <c r="G222" s="5"/>
      <c r="H222" s="6"/>
      <c r="I222" s="2"/>
      <c r="J222" s="3"/>
      <c r="K222" s="3"/>
      <c r="L222" s="1374"/>
    </row>
    <row r="223" spans="1:12" s="25" customFormat="1" x14ac:dyDescent="0.3">
      <c r="A223" s="5"/>
      <c r="B223" s="6"/>
      <c r="C223" s="2"/>
      <c r="D223" s="3"/>
      <c r="E223" s="3"/>
      <c r="F223" s="656"/>
      <c r="G223" s="5"/>
      <c r="H223" s="6"/>
      <c r="I223" s="2"/>
      <c r="J223" s="3"/>
      <c r="K223" s="3"/>
      <c r="L223" s="1374"/>
    </row>
    <row r="224" spans="1:12" s="25" customFormat="1" x14ac:dyDescent="0.3">
      <c r="A224" s="28" t="s">
        <v>124</v>
      </c>
      <c r="B224" s="3" t="s">
        <v>259</v>
      </c>
      <c r="C224" s="2" t="s">
        <v>125</v>
      </c>
      <c r="D224" s="3" t="s">
        <v>126</v>
      </c>
      <c r="E224" s="3" t="s">
        <v>127</v>
      </c>
      <c r="F224" s="656"/>
      <c r="G224" s="28" t="s">
        <v>124</v>
      </c>
      <c r="H224" s="3" t="s">
        <v>247</v>
      </c>
      <c r="I224" s="2" t="s">
        <v>125</v>
      </c>
      <c r="J224" s="3" t="s">
        <v>126</v>
      </c>
      <c r="K224" s="3" t="s">
        <v>127</v>
      </c>
      <c r="L224" s="1374"/>
    </row>
    <row r="225" spans="1:12" s="50" customFormat="1" x14ac:dyDescent="0.3">
      <c r="A225" s="1441">
        <v>1</v>
      </c>
      <c r="B225" s="6" t="s">
        <v>91</v>
      </c>
      <c r="C225" s="2" t="s">
        <v>9</v>
      </c>
      <c r="D225" s="3">
        <v>70</v>
      </c>
      <c r="E225" s="3">
        <v>122</v>
      </c>
      <c r="F225" s="606"/>
      <c r="G225" s="1441">
        <v>1</v>
      </c>
      <c r="H225" s="6" t="s">
        <v>91</v>
      </c>
      <c r="I225" s="2" t="s">
        <v>9</v>
      </c>
      <c r="J225" s="3">
        <v>70</v>
      </c>
      <c r="K225" s="3">
        <v>122</v>
      </c>
      <c r="L225" s="786"/>
    </row>
    <row r="226" spans="1:12" s="8" customFormat="1" x14ac:dyDescent="0.3">
      <c r="A226" s="1441">
        <v>2</v>
      </c>
      <c r="B226" s="6" t="s">
        <v>180</v>
      </c>
      <c r="C226" s="2" t="s">
        <v>7</v>
      </c>
      <c r="D226" s="3">
        <v>55</v>
      </c>
      <c r="E226" s="3">
        <v>196.125</v>
      </c>
      <c r="F226" s="606"/>
      <c r="G226" s="1441">
        <v>2</v>
      </c>
      <c r="H226" s="6" t="s">
        <v>180</v>
      </c>
      <c r="I226" s="2" t="s">
        <v>7</v>
      </c>
      <c r="J226" s="3">
        <v>55</v>
      </c>
      <c r="K226" s="3">
        <v>196.125</v>
      </c>
      <c r="L226" s="786"/>
    </row>
    <row r="227" spans="1:12" s="25" customFormat="1" x14ac:dyDescent="0.3">
      <c r="A227" s="5">
        <v>3</v>
      </c>
      <c r="B227" s="6" t="s">
        <v>278</v>
      </c>
      <c r="C227" s="2" t="s">
        <v>17</v>
      </c>
      <c r="D227" s="3">
        <v>20</v>
      </c>
      <c r="E227" s="3">
        <v>184.5</v>
      </c>
      <c r="F227" s="606"/>
      <c r="G227" s="5">
        <v>3</v>
      </c>
      <c r="H227" s="6" t="s">
        <v>278</v>
      </c>
      <c r="I227" s="2" t="s">
        <v>44</v>
      </c>
      <c r="J227" s="3">
        <v>25</v>
      </c>
      <c r="K227" s="3">
        <v>221.4</v>
      </c>
      <c r="L227" s="788"/>
    </row>
    <row r="228" spans="1:12" s="25" customFormat="1" ht="19.5" customHeight="1" x14ac:dyDescent="0.3">
      <c r="A228" s="5">
        <v>4</v>
      </c>
      <c r="B228" s="6" t="s">
        <v>346</v>
      </c>
      <c r="C228" s="2" t="s">
        <v>14</v>
      </c>
      <c r="D228" s="3">
        <v>32</v>
      </c>
      <c r="E228" s="3">
        <v>6</v>
      </c>
      <c r="F228" s="677"/>
      <c r="G228" s="5">
        <v>4</v>
      </c>
      <c r="H228" s="6" t="s">
        <v>346</v>
      </c>
      <c r="I228" s="2" t="s">
        <v>14</v>
      </c>
      <c r="J228" s="3">
        <v>32</v>
      </c>
      <c r="K228" s="3">
        <v>6</v>
      </c>
      <c r="L228" s="788"/>
    </row>
    <row r="229" spans="1:12" s="25" customFormat="1" ht="19.5" customHeight="1" x14ac:dyDescent="0.3">
      <c r="A229" s="5">
        <v>5</v>
      </c>
      <c r="B229" s="6" t="s">
        <v>144</v>
      </c>
      <c r="C229" s="2" t="s">
        <v>2</v>
      </c>
      <c r="D229" s="3">
        <v>18</v>
      </c>
      <c r="E229" s="3">
        <v>88</v>
      </c>
      <c r="F229" s="656"/>
      <c r="G229" s="5">
        <v>5</v>
      </c>
      <c r="H229" s="6" t="s">
        <v>144</v>
      </c>
      <c r="I229" s="2" t="s">
        <v>2</v>
      </c>
      <c r="J229" s="3">
        <v>18</v>
      </c>
      <c r="K229" s="3">
        <v>88</v>
      </c>
      <c r="L229" s="1374"/>
    </row>
    <row r="230" spans="1:12" s="50" customFormat="1" x14ac:dyDescent="0.3">
      <c r="A230" s="5">
        <v>6</v>
      </c>
      <c r="B230" s="6" t="s">
        <v>107</v>
      </c>
      <c r="C230" s="2" t="s">
        <v>14</v>
      </c>
      <c r="D230" s="3">
        <v>3.4</v>
      </c>
      <c r="E230" s="3">
        <v>93.2</v>
      </c>
      <c r="F230" s="605"/>
      <c r="G230" s="5">
        <v>6</v>
      </c>
      <c r="H230" s="6" t="s">
        <v>107</v>
      </c>
      <c r="I230" s="2" t="s">
        <v>14</v>
      </c>
      <c r="J230" s="3">
        <v>3.4</v>
      </c>
      <c r="K230" s="3">
        <v>93.2</v>
      </c>
      <c r="L230" s="1379"/>
    </row>
    <row r="231" spans="1:12" s="25" customFormat="1" ht="19.5" customHeight="1" x14ac:dyDescent="0.3">
      <c r="A231" s="5">
        <v>7</v>
      </c>
      <c r="B231" s="6" t="s">
        <v>108</v>
      </c>
      <c r="C231" s="2" t="s">
        <v>65</v>
      </c>
      <c r="D231" s="3">
        <v>1.2</v>
      </c>
      <c r="E231" s="3">
        <v>21.5</v>
      </c>
      <c r="F231" s="656"/>
      <c r="G231" s="5">
        <v>7</v>
      </c>
      <c r="H231" s="6" t="s">
        <v>108</v>
      </c>
      <c r="I231" s="2" t="s">
        <v>65</v>
      </c>
      <c r="J231" s="3">
        <v>1.2</v>
      </c>
      <c r="K231" s="3">
        <v>21.5</v>
      </c>
      <c r="L231" s="1374"/>
    </row>
    <row r="232" spans="1:12" s="25" customFormat="1" x14ac:dyDescent="0.3">
      <c r="A232" s="1441"/>
      <c r="B232" s="6"/>
      <c r="C232" s="2"/>
      <c r="D232" s="3"/>
      <c r="E232" s="3"/>
      <c r="F232" s="656"/>
      <c r="G232" s="1441"/>
      <c r="H232" s="6"/>
      <c r="I232" s="2"/>
      <c r="J232" s="3"/>
      <c r="K232" s="3"/>
      <c r="L232" s="1374"/>
    </row>
    <row r="233" spans="1:12" s="50" customFormat="1" x14ac:dyDescent="0.3">
      <c r="A233" s="5"/>
      <c r="B233" s="6"/>
      <c r="C233" s="2"/>
      <c r="D233" s="3"/>
      <c r="E233" s="3"/>
      <c r="F233" s="657"/>
      <c r="G233" s="5"/>
      <c r="H233" s="6"/>
      <c r="I233" s="2"/>
      <c r="J233" s="3"/>
      <c r="K233" s="3"/>
      <c r="L233" s="1377"/>
    </row>
    <row r="234" spans="1:12" s="25" customFormat="1" x14ac:dyDescent="0.3">
      <c r="A234" s="1441"/>
      <c r="B234" s="6"/>
      <c r="C234" s="2" t="s">
        <v>128</v>
      </c>
      <c r="D234" s="3">
        <f>SUM(D225:D233)</f>
        <v>199.6</v>
      </c>
      <c r="E234" s="3">
        <f>SUM(E225:E233)</f>
        <v>711.32500000000005</v>
      </c>
      <c r="F234" s="658">
        <v>822.5</v>
      </c>
      <c r="G234" s="1441"/>
      <c r="H234" s="6"/>
      <c r="I234" s="2" t="s">
        <v>128</v>
      </c>
      <c r="J234" s="3">
        <f>SUM(J225:J233)</f>
        <v>204.6</v>
      </c>
      <c r="K234" s="3">
        <f>SUM(K225:K233)</f>
        <v>748.22500000000002</v>
      </c>
      <c r="L234" s="1374"/>
    </row>
    <row r="235" spans="1:12" s="25" customFormat="1" x14ac:dyDescent="0.3">
      <c r="A235" s="5"/>
      <c r="B235" s="6"/>
      <c r="C235" s="2"/>
      <c r="D235" s="3"/>
      <c r="E235" s="3"/>
      <c r="F235" s="678">
        <f>F234-E234</f>
        <v>111.17499999999995</v>
      </c>
      <c r="G235" s="5"/>
      <c r="H235" s="6"/>
      <c r="I235" s="2"/>
      <c r="J235" s="3"/>
      <c r="K235" s="3"/>
      <c r="L235" s="1374"/>
    </row>
    <row r="236" spans="1:12" s="25" customFormat="1" x14ac:dyDescent="0.3">
      <c r="A236" s="5"/>
      <c r="B236" s="6"/>
      <c r="C236" s="2"/>
      <c r="D236" s="3"/>
      <c r="E236" s="3"/>
      <c r="F236" s="656"/>
      <c r="G236" s="5"/>
      <c r="H236" s="6"/>
      <c r="I236" s="2"/>
      <c r="J236" s="3"/>
      <c r="K236" s="3"/>
      <c r="L236" s="1374"/>
    </row>
    <row r="237" spans="1:12" s="25" customFormat="1" x14ac:dyDescent="0.3">
      <c r="A237" s="1441"/>
      <c r="B237" s="6"/>
      <c r="C237" s="2" t="s">
        <v>136</v>
      </c>
      <c r="D237" s="3">
        <f>+D234+D209</f>
        <v>456.4</v>
      </c>
      <c r="E237" s="3">
        <f>+E234+E209</f>
        <v>1325.645</v>
      </c>
      <c r="F237" s="659"/>
      <c r="G237" s="3"/>
      <c r="H237" s="3"/>
      <c r="I237" s="3" t="s">
        <v>136</v>
      </c>
      <c r="J237" s="3">
        <f>+J234+J209</f>
        <v>481.4</v>
      </c>
      <c r="K237" s="3">
        <f>+K234+K209</f>
        <v>1560.2249999999999</v>
      </c>
      <c r="L237" s="1374"/>
    </row>
    <row r="238" spans="1:12" s="25" customFormat="1" x14ac:dyDescent="0.3">
      <c r="A238" s="1405"/>
      <c r="B238" s="36"/>
      <c r="C238" s="462"/>
      <c r="D238" s="463"/>
      <c r="E238" s="463"/>
      <c r="F238" s="659"/>
      <c r="G238" s="1410"/>
      <c r="H238" s="463"/>
      <c r="I238" s="463"/>
      <c r="J238" s="463"/>
      <c r="K238" s="463"/>
      <c r="L238" s="1374"/>
    </row>
    <row r="239" spans="1:12" s="25" customFormat="1" x14ac:dyDescent="0.3">
      <c r="A239" s="1405"/>
      <c r="B239" s="461"/>
      <c r="C239" s="461"/>
      <c r="D239" s="461"/>
      <c r="E239" s="660"/>
      <c r="F239" s="660"/>
      <c r="G239" s="1413"/>
      <c r="H239" s="660"/>
      <c r="I239" s="463"/>
      <c r="J239" s="463"/>
      <c r="K239" s="463"/>
      <c r="L239" s="1374"/>
    </row>
    <row r="240" spans="1:12" s="25" customFormat="1" x14ac:dyDescent="0.3">
      <c r="A240" s="1405"/>
      <c r="B240" s="36"/>
      <c r="C240" s="462"/>
      <c r="D240" s="463"/>
      <c r="E240" s="463"/>
      <c r="F240" s="659"/>
      <c r="G240" s="1413"/>
      <c r="H240" s="463"/>
      <c r="I240" s="463"/>
      <c r="J240" s="463"/>
      <c r="K240" s="463"/>
      <c r="L240" s="1374"/>
    </row>
    <row r="241" spans="1:12" s="25" customFormat="1" ht="18.75" customHeight="1" x14ac:dyDescent="0.3">
      <c r="A241" s="1403"/>
      <c r="B241" s="37" t="s">
        <v>130</v>
      </c>
      <c r="D241" s="94" t="s">
        <v>131</v>
      </c>
      <c r="E241" s="20"/>
      <c r="F241" s="606"/>
      <c r="G241" s="1403"/>
      <c r="H241" s="37" t="s">
        <v>130</v>
      </c>
      <c r="J241" s="94" t="s">
        <v>131</v>
      </c>
      <c r="K241" s="20"/>
      <c r="L241" s="1374"/>
    </row>
    <row r="242" spans="1:12" s="25" customFormat="1" ht="51.75" customHeight="1" x14ac:dyDescent="0.3">
      <c r="A242" s="1403"/>
      <c r="B242" s="38" t="s">
        <v>132</v>
      </c>
      <c r="D242" s="38" t="s">
        <v>140</v>
      </c>
      <c r="E242" s="39"/>
      <c r="F242" s="606"/>
      <c r="G242" s="1403"/>
      <c r="H242" s="38" t="s">
        <v>139</v>
      </c>
      <c r="J242" s="38" t="s">
        <v>140</v>
      </c>
      <c r="K242" s="39"/>
      <c r="L242" s="1374"/>
    </row>
    <row r="243" spans="1:12" s="25" customFormat="1" ht="23.25" customHeight="1" x14ac:dyDescent="0.3">
      <c r="A243" s="1403"/>
      <c r="B243" s="38"/>
      <c r="D243" s="38"/>
      <c r="E243" s="39"/>
      <c r="F243" s="606"/>
      <c r="G243" s="1403"/>
      <c r="H243" s="38"/>
      <c r="J243" s="38"/>
      <c r="K243" s="39"/>
      <c r="L243" s="1374"/>
    </row>
    <row r="244" spans="1:12" s="257" customFormat="1" ht="18.75" customHeight="1" x14ac:dyDescent="0.3">
      <c r="A244" s="1426"/>
      <c r="B244" s="98"/>
      <c r="C244" s="98"/>
      <c r="D244" s="98"/>
      <c r="E244" s="98"/>
      <c r="F244" s="1427"/>
      <c r="G244" s="1426"/>
      <c r="H244" s="98"/>
      <c r="I244" s="98"/>
      <c r="J244" s="98"/>
      <c r="K244" s="98"/>
      <c r="L244" s="1378"/>
    </row>
    <row r="245" spans="1:12" s="21" customFormat="1" x14ac:dyDescent="0.3">
      <c r="A245" s="1403"/>
      <c r="B245" s="20"/>
      <c r="C245" s="20"/>
      <c r="D245" s="20"/>
      <c r="E245" s="20"/>
      <c r="F245" s="656"/>
      <c r="G245" s="1403"/>
      <c r="H245" s="20"/>
      <c r="I245" s="20"/>
      <c r="J245" s="20"/>
      <c r="K245" s="20"/>
      <c r="L245" s="1373"/>
    </row>
    <row r="246" spans="1:12" s="25" customFormat="1" ht="18.75" customHeight="1" x14ac:dyDescent="0.3">
      <c r="A246" s="1403"/>
      <c r="B246" s="22" t="s">
        <v>115</v>
      </c>
      <c r="C246" s="20"/>
      <c r="D246" s="20"/>
      <c r="E246" s="20"/>
      <c r="F246" s="656"/>
      <c r="G246" s="1403"/>
      <c r="H246" s="22" t="s">
        <v>115</v>
      </c>
      <c r="I246" s="20"/>
      <c r="J246" s="20"/>
      <c r="K246" s="20"/>
      <c r="L246" s="1374"/>
    </row>
    <row r="247" spans="1:12" s="25" customFormat="1" ht="18.75" customHeight="1" x14ac:dyDescent="0.3">
      <c r="A247" s="1403"/>
      <c r="B247" s="22" t="s">
        <v>137</v>
      </c>
      <c r="C247" s="20"/>
      <c r="D247" s="20"/>
      <c r="E247" s="20"/>
      <c r="F247" s="606"/>
      <c r="G247" s="1403"/>
      <c r="H247" s="22" t="s">
        <v>138</v>
      </c>
      <c r="I247" s="20"/>
      <c r="J247" s="20"/>
      <c r="K247" s="20"/>
      <c r="L247" s="1374"/>
    </row>
    <row r="248" spans="1:12" s="25" customFormat="1" ht="18.75" customHeight="1" x14ac:dyDescent="0.3">
      <c r="A248" s="1403"/>
      <c r="B248" s="20"/>
      <c r="C248" s="20"/>
      <c r="D248" s="20"/>
      <c r="E248" s="20"/>
      <c r="F248" s="606"/>
      <c r="G248" s="1403"/>
      <c r="H248" s="20"/>
      <c r="I248" s="20"/>
      <c r="J248" s="20"/>
      <c r="K248" s="20"/>
      <c r="L248" s="1374"/>
    </row>
    <row r="249" spans="1:12" s="25" customFormat="1" ht="18.75" customHeight="1" x14ac:dyDescent="0.3">
      <c r="A249" s="1403"/>
      <c r="B249" s="20"/>
      <c r="C249" s="20"/>
      <c r="E249" s="603" t="s">
        <v>116</v>
      </c>
      <c r="F249" s="606"/>
      <c r="G249" s="1403"/>
      <c r="H249" s="20"/>
      <c r="I249" s="20"/>
      <c r="K249" s="603" t="s">
        <v>116</v>
      </c>
      <c r="L249" s="1374"/>
    </row>
    <row r="250" spans="1:12" s="25" customFormat="1" ht="18.75" customHeight="1" x14ac:dyDescent="0.3">
      <c r="A250" s="1403"/>
      <c r="B250" s="20"/>
      <c r="C250" s="20"/>
      <c r="E250" s="603" t="s">
        <v>134</v>
      </c>
      <c r="F250" s="606"/>
      <c r="G250" s="1403"/>
      <c r="H250" s="20"/>
      <c r="I250" s="20"/>
      <c r="K250" s="603" t="s">
        <v>134</v>
      </c>
      <c r="L250" s="1374"/>
    </row>
    <row r="251" spans="1:12" s="25" customFormat="1" ht="18.75" customHeight="1" x14ac:dyDescent="0.3">
      <c r="A251" s="1403"/>
      <c r="B251" s="20"/>
      <c r="C251" s="20"/>
      <c r="E251" s="603" t="s">
        <v>117</v>
      </c>
      <c r="F251" s="606"/>
      <c r="G251" s="1403"/>
      <c r="H251" s="20"/>
      <c r="I251" s="20"/>
      <c r="K251" s="603" t="s">
        <v>117</v>
      </c>
      <c r="L251" s="1374"/>
    </row>
    <row r="252" spans="1:12" s="25" customFormat="1" ht="18.75" customHeight="1" x14ac:dyDescent="0.3">
      <c r="A252" s="1403"/>
      <c r="B252" s="20"/>
      <c r="C252" s="20"/>
      <c r="E252" s="603" t="s">
        <v>497</v>
      </c>
      <c r="F252" s="606"/>
      <c r="G252" s="1403"/>
      <c r="H252" s="20"/>
      <c r="I252" s="20"/>
      <c r="K252" s="603" t="s">
        <v>497</v>
      </c>
      <c r="L252" s="1374"/>
    </row>
    <row r="253" spans="1:12" s="25" customFormat="1" ht="18.75" customHeight="1" x14ac:dyDescent="0.3">
      <c r="A253" s="1403"/>
      <c r="B253" s="20"/>
      <c r="C253" s="20"/>
      <c r="D253" s="20"/>
      <c r="E253" s="20"/>
      <c r="F253" s="656"/>
      <c r="G253" s="1403"/>
      <c r="H253" s="20"/>
      <c r="I253" s="20"/>
      <c r="J253" s="20"/>
      <c r="K253" s="20"/>
      <c r="L253" s="1374"/>
    </row>
    <row r="254" spans="1:12" s="25" customFormat="1" ht="18.75" customHeight="1" x14ac:dyDescent="0.3">
      <c r="A254" s="1403"/>
      <c r="B254" s="20"/>
      <c r="C254" s="20"/>
      <c r="D254" s="20"/>
      <c r="E254" s="20"/>
      <c r="F254" s="656"/>
      <c r="G254" s="1403"/>
      <c r="H254" s="20"/>
      <c r="I254" s="20"/>
      <c r="J254" s="20"/>
      <c r="K254" s="20"/>
      <c r="L254" s="1374"/>
    </row>
    <row r="255" spans="1:12" s="25" customFormat="1" ht="18.75" customHeight="1" x14ac:dyDescent="0.3">
      <c r="A255" s="1403"/>
      <c r="B255" s="20"/>
      <c r="C255" s="20"/>
      <c r="D255" s="20"/>
      <c r="E255" s="20"/>
      <c r="F255" s="656"/>
      <c r="G255" s="1403"/>
      <c r="H255" s="20"/>
      <c r="I255" s="20"/>
      <c r="J255" s="20"/>
      <c r="K255" s="20"/>
      <c r="L255" s="1374"/>
    </row>
    <row r="256" spans="1:12" s="25" customFormat="1" ht="18.75" customHeight="1" x14ac:dyDescent="0.3">
      <c r="A256" s="1403"/>
      <c r="B256" s="1612" t="s">
        <v>119</v>
      </c>
      <c r="C256" s="1612"/>
      <c r="D256" s="1612"/>
      <c r="E256" s="26"/>
      <c r="F256" s="606"/>
      <c r="G256" s="1403"/>
      <c r="H256" s="1612" t="s">
        <v>119</v>
      </c>
      <c r="I256" s="1612"/>
      <c r="J256" s="1612"/>
      <c r="K256" s="26"/>
      <c r="L256" s="1374"/>
    </row>
    <row r="257" spans="1:12" s="25" customFormat="1" ht="18.75" customHeight="1" x14ac:dyDescent="0.3">
      <c r="A257" s="1403"/>
      <c r="B257" s="1610">
        <v>45673</v>
      </c>
      <c r="C257" s="1610"/>
      <c r="D257" s="1610"/>
      <c r="E257" s="27"/>
      <c r="F257" s="606"/>
      <c r="G257" s="1403"/>
      <c r="H257" s="1610">
        <f>B257</f>
        <v>45673</v>
      </c>
      <c r="I257" s="1610"/>
      <c r="J257" s="1610"/>
      <c r="K257" s="27"/>
      <c r="L257" s="1374"/>
    </row>
    <row r="258" spans="1:12" s="25" customFormat="1" ht="18.75" customHeight="1" x14ac:dyDescent="0.3">
      <c r="A258" s="1403"/>
      <c r="B258" s="20"/>
      <c r="C258" s="20"/>
      <c r="D258" s="20"/>
      <c r="E258" s="27"/>
      <c r="F258" s="606"/>
      <c r="G258" s="1403"/>
      <c r="H258" s="20"/>
      <c r="I258" s="20"/>
      <c r="J258" s="20"/>
      <c r="K258" s="27"/>
      <c r="L258" s="1374"/>
    </row>
    <row r="259" spans="1:12" s="25" customFormat="1" ht="18.75" customHeight="1" x14ac:dyDescent="0.3">
      <c r="A259" s="1403"/>
      <c r="B259" s="1443"/>
      <c r="C259" s="20"/>
      <c r="D259" s="20"/>
      <c r="E259" s="27"/>
      <c r="F259" s="606"/>
      <c r="G259" s="1403"/>
      <c r="H259" s="1443"/>
      <c r="I259" s="20"/>
      <c r="J259" s="20"/>
      <c r="K259" s="27"/>
      <c r="L259" s="1374"/>
    </row>
    <row r="260" spans="1:12" s="25" customFormat="1" ht="18.75" customHeight="1" x14ac:dyDescent="0.3">
      <c r="A260" s="28" t="s">
        <v>120</v>
      </c>
      <c r="B260" s="29" t="s">
        <v>121</v>
      </c>
      <c r="C260" s="1611" t="s">
        <v>122</v>
      </c>
      <c r="D260" s="1611"/>
      <c r="E260" s="1611"/>
      <c r="F260" s="606"/>
      <c r="G260" s="28" t="s">
        <v>120</v>
      </c>
      <c r="H260" s="29" t="s">
        <v>121</v>
      </c>
      <c r="I260" s="1611" t="s">
        <v>123</v>
      </c>
      <c r="J260" s="1611"/>
      <c r="K260" s="1611"/>
      <c r="L260" s="1374"/>
    </row>
    <row r="261" spans="1:12" s="25" customFormat="1" ht="18.75" customHeight="1" x14ac:dyDescent="0.3">
      <c r="A261" s="28" t="s">
        <v>124</v>
      </c>
      <c r="B261" s="28" t="s">
        <v>265</v>
      </c>
      <c r="C261" s="29" t="s">
        <v>125</v>
      </c>
      <c r="D261" s="1444" t="s">
        <v>126</v>
      </c>
      <c r="E261" s="1444" t="s">
        <v>127</v>
      </c>
      <c r="F261" s="606"/>
      <c r="G261" s="28" t="s">
        <v>124</v>
      </c>
      <c r="H261" s="28" t="s">
        <v>265</v>
      </c>
      <c r="I261" s="29" t="s">
        <v>125</v>
      </c>
      <c r="J261" s="1444" t="s">
        <v>126</v>
      </c>
      <c r="K261" s="1444" t="s">
        <v>127</v>
      </c>
      <c r="L261" s="1374"/>
    </row>
    <row r="262" spans="1:12" s="25" customFormat="1" x14ac:dyDescent="0.3">
      <c r="A262" s="5">
        <v>1</v>
      </c>
      <c r="B262" s="6" t="s">
        <v>27</v>
      </c>
      <c r="C262" s="2" t="s">
        <v>28</v>
      </c>
      <c r="D262" s="3">
        <v>65</v>
      </c>
      <c r="E262" s="3">
        <v>178</v>
      </c>
      <c r="F262" s="606"/>
      <c r="G262" s="5">
        <v>1</v>
      </c>
      <c r="H262" s="6" t="s">
        <v>27</v>
      </c>
      <c r="I262" s="2" t="s">
        <v>7</v>
      </c>
      <c r="J262" s="3">
        <v>92</v>
      </c>
      <c r="K262" s="3">
        <v>223</v>
      </c>
      <c r="L262" s="788">
        <v>45670</v>
      </c>
    </row>
    <row r="263" spans="1:12" s="25" customFormat="1" ht="19.5" customHeight="1" x14ac:dyDescent="0.3">
      <c r="A263" s="5">
        <v>2</v>
      </c>
      <c r="B263" s="6" t="s">
        <v>260</v>
      </c>
      <c r="C263" s="2" t="s">
        <v>17</v>
      </c>
      <c r="D263" s="3">
        <v>20</v>
      </c>
      <c r="E263" s="3">
        <v>182.25</v>
      </c>
      <c r="F263" s="606"/>
      <c r="G263" s="5">
        <v>2</v>
      </c>
      <c r="H263" s="6" t="s">
        <v>260</v>
      </c>
      <c r="I263" s="2" t="s">
        <v>44</v>
      </c>
      <c r="J263" s="3">
        <v>25</v>
      </c>
      <c r="K263" s="3">
        <v>218.7</v>
      </c>
      <c r="L263" s="788">
        <v>45555</v>
      </c>
    </row>
    <row r="264" spans="1:12" s="25" customFormat="1" x14ac:dyDescent="0.3">
      <c r="A264" s="5">
        <v>3</v>
      </c>
      <c r="B264" s="6" t="s">
        <v>271</v>
      </c>
      <c r="C264" s="2" t="s">
        <v>2</v>
      </c>
      <c r="D264" s="3">
        <v>7</v>
      </c>
      <c r="E264" s="3">
        <v>36.6</v>
      </c>
      <c r="F264" s="605"/>
      <c r="G264" s="5">
        <v>3</v>
      </c>
      <c r="H264" s="6" t="s">
        <v>271</v>
      </c>
      <c r="I264" s="2" t="s">
        <v>2</v>
      </c>
      <c r="J264" s="3">
        <v>7</v>
      </c>
      <c r="K264" s="3">
        <v>36.6</v>
      </c>
      <c r="L264" s="1374"/>
    </row>
    <row r="265" spans="1:12" s="25" customFormat="1" x14ac:dyDescent="0.3">
      <c r="A265" s="5">
        <v>4</v>
      </c>
      <c r="B265" s="6" t="s">
        <v>107</v>
      </c>
      <c r="C265" s="2" t="s">
        <v>14</v>
      </c>
      <c r="D265" s="3">
        <v>3.71</v>
      </c>
      <c r="E265" s="3">
        <v>93.2</v>
      </c>
      <c r="F265" s="606"/>
      <c r="G265" s="5">
        <v>4</v>
      </c>
      <c r="H265" s="6" t="s">
        <v>107</v>
      </c>
      <c r="I265" s="2" t="s">
        <v>14</v>
      </c>
      <c r="J265" s="3">
        <v>3.71</v>
      </c>
      <c r="K265" s="3">
        <v>93.2</v>
      </c>
      <c r="L265" s="1374"/>
    </row>
    <row r="266" spans="1:12" s="25" customFormat="1" x14ac:dyDescent="0.3">
      <c r="A266" s="5">
        <v>5</v>
      </c>
      <c r="B266" s="6" t="s">
        <v>93</v>
      </c>
      <c r="C266" s="2" t="s">
        <v>2</v>
      </c>
      <c r="D266" s="3">
        <v>80</v>
      </c>
      <c r="E266" s="3">
        <v>92</v>
      </c>
      <c r="F266" s="605"/>
      <c r="G266" s="5">
        <v>5</v>
      </c>
      <c r="H266" s="6" t="s">
        <v>93</v>
      </c>
      <c r="I266" s="2" t="s">
        <v>2</v>
      </c>
      <c r="J266" s="3">
        <v>80</v>
      </c>
      <c r="K266" s="3">
        <v>92</v>
      </c>
      <c r="L266" s="788"/>
    </row>
    <row r="267" spans="1:12" s="25" customFormat="1" x14ac:dyDescent="0.3">
      <c r="A267" s="5">
        <v>6</v>
      </c>
      <c r="B267" s="6" t="s">
        <v>483</v>
      </c>
      <c r="C267" s="2" t="s">
        <v>5</v>
      </c>
      <c r="D267" s="3">
        <v>30</v>
      </c>
      <c r="E267" s="3">
        <v>117.75</v>
      </c>
      <c r="F267" s="606"/>
      <c r="G267" s="5">
        <v>6</v>
      </c>
      <c r="H267" s="6" t="s">
        <v>483</v>
      </c>
      <c r="I267" s="2" t="s">
        <v>5</v>
      </c>
      <c r="J267" s="3">
        <v>30</v>
      </c>
      <c r="K267" s="3">
        <v>117.75</v>
      </c>
      <c r="L267" s="1354"/>
    </row>
    <row r="268" spans="1:12" s="25" customFormat="1" ht="19.5" customHeight="1" x14ac:dyDescent="0.3">
      <c r="A268" s="1444"/>
      <c r="B268" s="6"/>
      <c r="C268" s="2"/>
      <c r="D268" s="3"/>
      <c r="E268" s="3"/>
      <c r="F268" s="605"/>
      <c r="G268" s="1444"/>
      <c r="H268" s="6"/>
      <c r="I268" s="2"/>
      <c r="J268" s="3"/>
      <c r="K268" s="3"/>
      <c r="L268" s="1374"/>
    </row>
    <row r="269" spans="1:12" s="25" customFormat="1" x14ac:dyDescent="0.3">
      <c r="A269" s="5"/>
      <c r="B269" s="6"/>
      <c r="C269" s="2"/>
      <c r="D269" s="3"/>
      <c r="E269" s="3"/>
      <c r="F269" s="656"/>
      <c r="G269" s="5"/>
      <c r="H269" s="6"/>
      <c r="I269" s="2"/>
      <c r="J269" s="3"/>
      <c r="K269" s="3"/>
      <c r="L269" s="1374"/>
    </row>
    <row r="270" spans="1:12" s="25" customFormat="1" x14ac:dyDescent="0.3">
      <c r="A270" s="5"/>
      <c r="B270" s="6"/>
      <c r="C270" s="2" t="s">
        <v>128</v>
      </c>
      <c r="D270" s="3">
        <f>SUM(D262:D268)</f>
        <v>205.70999999999998</v>
      </c>
      <c r="E270" s="3">
        <f>SUM(E262:E268)</f>
        <v>699.8</v>
      </c>
      <c r="F270" s="658">
        <v>587.5</v>
      </c>
      <c r="G270" s="5"/>
      <c r="H270" s="6"/>
      <c r="I270" s="2" t="s">
        <v>128</v>
      </c>
      <c r="J270" s="3">
        <f>SUM(J262:J268)</f>
        <v>237.70999999999998</v>
      </c>
      <c r="K270" s="3">
        <f>SUM(K262:K268)</f>
        <v>781.25</v>
      </c>
      <c r="L270" s="1374"/>
    </row>
    <row r="271" spans="1:12" s="25" customFormat="1" ht="18.75" hidden="1" customHeight="1" x14ac:dyDescent="0.3">
      <c r="A271" s="5"/>
      <c r="B271" s="6"/>
      <c r="C271" s="2"/>
      <c r="D271" s="3">
        <f>SUM(D263:D269)</f>
        <v>140.71</v>
      </c>
      <c r="E271" s="3"/>
      <c r="F271" s="656"/>
      <c r="G271" s="5"/>
      <c r="H271" s="6"/>
      <c r="I271" s="2"/>
      <c r="J271" s="3"/>
      <c r="K271" s="3"/>
      <c r="L271" s="1374"/>
    </row>
    <row r="272" spans="1:12" s="25" customFormat="1" ht="18.75" hidden="1" customHeight="1" x14ac:dyDescent="0.3">
      <c r="A272" s="5">
        <v>1</v>
      </c>
      <c r="B272" s="6" t="s">
        <v>1</v>
      </c>
      <c r="C272" s="2" t="s">
        <v>5</v>
      </c>
      <c r="D272" s="3">
        <f>SUM(D265:D270)</f>
        <v>319.41999999999996</v>
      </c>
      <c r="E272" s="3">
        <v>86</v>
      </c>
      <c r="F272" s="656"/>
      <c r="G272" s="5">
        <v>1</v>
      </c>
      <c r="H272" s="6" t="s">
        <v>1</v>
      </c>
      <c r="I272" s="2" t="s">
        <v>5</v>
      </c>
      <c r="J272" s="3">
        <v>200</v>
      </c>
      <c r="K272" s="3">
        <v>86</v>
      </c>
      <c r="L272" s="1374"/>
    </row>
    <row r="273" spans="1:12" s="25" customFormat="1" ht="18.75" hidden="1" customHeight="1" x14ac:dyDescent="0.3">
      <c r="A273" s="5">
        <v>2</v>
      </c>
      <c r="B273" s="6" t="s">
        <v>238</v>
      </c>
      <c r="C273" s="2" t="s">
        <v>251</v>
      </c>
      <c r="D273" s="3">
        <f t="shared" ref="D273:D282" si="4">SUM(D265:D271)</f>
        <v>460.13</v>
      </c>
      <c r="E273" s="3">
        <v>114</v>
      </c>
      <c r="F273" s="656"/>
      <c r="G273" s="5">
        <v>2</v>
      </c>
      <c r="H273" s="6" t="s">
        <v>238</v>
      </c>
      <c r="I273" s="2" t="s">
        <v>251</v>
      </c>
      <c r="J273" s="3">
        <v>225</v>
      </c>
      <c r="K273" s="3">
        <v>114</v>
      </c>
      <c r="L273" s="1374"/>
    </row>
    <row r="274" spans="1:12" s="25" customFormat="1" ht="18.75" hidden="1" customHeight="1" x14ac:dyDescent="0.3">
      <c r="A274" s="5">
        <v>3</v>
      </c>
      <c r="B274" s="6" t="s">
        <v>93</v>
      </c>
      <c r="C274" s="2" t="s">
        <v>5</v>
      </c>
      <c r="D274" s="3">
        <f t="shared" si="4"/>
        <v>775.83999999999992</v>
      </c>
      <c r="E274" s="3">
        <v>94.25</v>
      </c>
      <c r="F274" s="656"/>
      <c r="G274" s="5">
        <v>3</v>
      </c>
      <c r="H274" s="6" t="s">
        <v>93</v>
      </c>
      <c r="I274" s="2" t="s">
        <v>5</v>
      </c>
      <c r="J274" s="3">
        <v>135</v>
      </c>
      <c r="K274" s="3">
        <v>94.25</v>
      </c>
      <c r="L274" s="1374"/>
    </row>
    <row r="275" spans="1:12" s="25" customFormat="1" ht="18.75" hidden="1" customHeight="1" x14ac:dyDescent="0.3">
      <c r="A275" s="5">
        <v>4</v>
      </c>
      <c r="B275" s="6" t="s">
        <v>253</v>
      </c>
      <c r="C275" s="2" t="s">
        <v>218</v>
      </c>
      <c r="D275" s="3">
        <f t="shared" si="4"/>
        <v>1155.9699999999998</v>
      </c>
      <c r="E275" s="3">
        <v>146.4</v>
      </c>
      <c r="F275" s="656"/>
      <c r="G275" s="5">
        <v>4</v>
      </c>
      <c r="H275" s="6" t="s">
        <v>253</v>
      </c>
      <c r="I275" s="2" t="s">
        <v>218</v>
      </c>
      <c r="J275" s="3">
        <v>125</v>
      </c>
      <c r="K275" s="3">
        <v>146.4</v>
      </c>
      <c r="L275" s="1374"/>
    </row>
    <row r="276" spans="1:12" s="25" customFormat="1" ht="18.75" hidden="1" customHeight="1" x14ac:dyDescent="0.3">
      <c r="A276" s="5">
        <v>5</v>
      </c>
      <c r="B276" s="6" t="s">
        <v>255</v>
      </c>
      <c r="C276" s="2" t="s">
        <v>218</v>
      </c>
      <c r="D276" s="3">
        <f t="shared" si="4"/>
        <v>1901.8099999999997</v>
      </c>
      <c r="E276" s="3">
        <v>105.16</v>
      </c>
      <c r="F276" s="656"/>
      <c r="G276" s="5">
        <v>5</v>
      </c>
      <c r="H276" s="6" t="s">
        <v>255</v>
      </c>
      <c r="I276" s="2" t="s">
        <v>218</v>
      </c>
      <c r="J276" s="3">
        <v>80</v>
      </c>
      <c r="K276" s="3">
        <v>105.16</v>
      </c>
      <c r="L276" s="1374"/>
    </row>
    <row r="277" spans="1:12" s="25" customFormat="1" ht="18.75" hidden="1" customHeight="1" x14ac:dyDescent="0.3">
      <c r="A277" s="5">
        <v>6</v>
      </c>
      <c r="B277" s="6" t="s">
        <v>252</v>
      </c>
      <c r="C277" s="2" t="s">
        <v>251</v>
      </c>
      <c r="D277" s="3">
        <f t="shared" si="4"/>
        <v>3057.7799999999997</v>
      </c>
      <c r="E277" s="3">
        <v>142</v>
      </c>
      <c r="F277" s="656"/>
      <c r="G277" s="5">
        <v>6</v>
      </c>
      <c r="H277" s="6" t="s">
        <v>252</v>
      </c>
      <c r="I277" s="2" t="s">
        <v>251</v>
      </c>
      <c r="J277" s="3">
        <v>105</v>
      </c>
      <c r="K277" s="3">
        <v>142</v>
      </c>
      <c r="L277" s="1374"/>
    </row>
    <row r="278" spans="1:12" s="25" customFormat="1" ht="18.75" hidden="1" customHeight="1" x14ac:dyDescent="0.3">
      <c r="A278" s="5">
        <v>7</v>
      </c>
      <c r="B278" s="6" t="s">
        <v>254</v>
      </c>
      <c r="C278" s="2" t="s">
        <v>218</v>
      </c>
      <c r="D278" s="3">
        <f t="shared" si="4"/>
        <v>4959.5899999999992</v>
      </c>
      <c r="E278" s="3">
        <v>144</v>
      </c>
      <c r="F278" s="656"/>
      <c r="G278" s="5">
        <v>7</v>
      </c>
      <c r="H278" s="6" t="s">
        <v>254</v>
      </c>
      <c r="I278" s="2" t="s">
        <v>218</v>
      </c>
      <c r="J278" s="3">
        <v>120</v>
      </c>
      <c r="K278" s="3">
        <v>144</v>
      </c>
      <c r="L278" s="1374"/>
    </row>
    <row r="279" spans="1:12" s="25" customFormat="1" ht="18.75" hidden="1" customHeight="1" x14ac:dyDescent="0.3">
      <c r="A279" s="5">
        <v>8</v>
      </c>
      <c r="B279" s="6" t="s">
        <v>31</v>
      </c>
      <c r="C279" s="2" t="s">
        <v>5</v>
      </c>
      <c r="D279" s="3">
        <f t="shared" si="4"/>
        <v>7811.6599999999989</v>
      </c>
      <c r="E279" s="3">
        <v>88</v>
      </c>
      <c r="F279" s="656"/>
      <c r="G279" s="5">
        <v>8</v>
      </c>
      <c r="H279" s="6" t="s">
        <v>31</v>
      </c>
      <c r="I279" s="2" t="s">
        <v>5</v>
      </c>
      <c r="J279" s="3">
        <v>55</v>
      </c>
      <c r="K279" s="3">
        <v>88</v>
      </c>
      <c r="L279" s="1374"/>
    </row>
    <row r="280" spans="1:12" s="50" customFormat="1" ht="18.75" hidden="1" customHeight="1" x14ac:dyDescent="0.3">
      <c r="A280" s="1444"/>
      <c r="B280" s="1"/>
      <c r="C280" s="1444"/>
      <c r="D280" s="3">
        <f t="shared" si="4"/>
        <v>12630.539999999997</v>
      </c>
      <c r="E280" s="7"/>
      <c r="F280" s="657"/>
      <c r="G280" s="1444"/>
      <c r="H280" s="1"/>
      <c r="I280" s="1444"/>
      <c r="J280" s="7"/>
      <c r="K280" s="7"/>
      <c r="L280" s="1377"/>
    </row>
    <row r="281" spans="1:12" s="25" customFormat="1" ht="18.75" hidden="1" customHeight="1" x14ac:dyDescent="0.3">
      <c r="A281" s="5"/>
      <c r="B281" s="6"/>
      <c r="C281" s="2" t="s">
        <v>128</v>
      </c>
      <c r="D281" s="3">
        <f t="shared" si="4"/>
        <v>20122.78</v>
      </c>
      <c r="E281" s="3">
        <v>919.81</v>
      </c>
      <c r="F281" s="656"/>
      <c r="G281" s="5"/>
      <c r="H281" s="6"/>
      <c r="I281" s="2" t="s">
        <v>128</v>
      </c>
      <c r="J281" s="3">
        <v>1045</v>
      </c>
      <c r="K281" s="3">
        <v>919.81</v>
      </c>
      <c r="L281" s="1374"/>
    </row>
    <row r="282" spans="1:12" s="25" customFormat="1" ht="18.75" hidden="1" customHeight="1" x14ac:dyDescent="0.3">
      <c r="A282" s="5"/>
      <c r="B282" s="6"/>
      <c r="C282" s="2"/>
      <c r="D282" s="3">
        <f t="shared" si="4"/>
        <v>32293.189999999995</v>
      </c>
      <c r="E282" s="3"/>
      <c r="F282" s="656"/>
      <c r="G282" s="5"/>
      <c r="H282" s="6"/>
      <c r="I282" s="2"/>
      <c r="J282" s="3"/>
      <c r="K282" s="3"/>
      <c r="L282" s="1374"/>
    </row>
    <row r="283" spans="1:12" s="25" customFormat="1" x14ac:dyDescent="0.3">
      <c r="A283" s="5"/>
      <c r="B283" s="6"/>
      <c r="C283" s="2"/>
      <c r="D283" s="3"/>
      <c r="E283" s="3"/>
      <c r="F283" s="678">
        <f>F270-E270</f>
        <v>-112.29999999999995</v>
      </c>
      <c r="G283" s="5"/>
      <c r="H283" s="6"/>
      <c r="I283" s="2"/>
      <c r="J283" s="3"/>
      <c r="K283" s="3"/>
      <c r="L283" s="1374"/>
    </row>
    <row r="284" spans="1:12" s="25" customFormat="1" x14ac:dyDescent="0.3">
      <c r="A284" s="5"/>
      <c r="B284" s="6"/>
      <c r="C284" s="2"/>
      <c r="D284" s="3"/>
      <c r="E284" s="3"/>
      <c r="F284" s="656"/>
      <c r="G284" s="5"/>
      <c r="H284" s="6"/>
      <c r="I284" s="2"/>
      <c r="J284" s="3"/>
      <c r="K284" s="3"/>
      <c r="L284" s="1374"/>
    </row>
    <row r="285" spans="1:12" s="25" customFormat="1" x14ac:dyDescent="0.3">
      <c r="A285" s="28" t="s">
        <v>124</v>
      </c>
      <c r="B285" s="3" t="s">
        <v>259</v>
      </c>
      <c r="C285" s="2" t="s">
        <v>125</v>
      </c>
      <c r="D285" s="3" t="s">
        <v>126</v>
      </c>
      <c r="E285" s="3" t="s">
        <v>127</v>
      </c>
      <c r="F285" s="656"/>
      <c r="G285" s="28" t="s">
        <v>124</v>
      </c>
      <c r="H285" s="3" t="s">
        <v>247</v>
      </c>
      <c r="I285" s="2" t="s">
        <v>125</v>
      </c>
      <c r="J285" s="3" t="s">
        <v>126</v>
      </c>
      <c r="K285" s="3" t="s">
        <v>127</v>
      </c>
      <c r="L285" s="1374"/>
    </row>
    <row r="286" spans="1:12" s="8" customFormat="1" x14ac:dyDescent="0.3">
      <c r="A286" s="5">
        <v>1</v>
      </c>
      <c r="B286" s="6" t="s">
        <v>474</v>
      </c>
      <c r="C286" s="2" t="s">
        <v>9</v>
      </c>
      <c r="D286" s="3">
        <v>90</v>
      </c>
      <c r="E286" s="3">
        <v>132</v>
      </c>
      <c r="F286" s="605"/>
      <c r="G286" s="5">
        <v>1</v>
      </c>
      <c r="H286" s="6" t="s">
        <v>474</v>
      </c>
      <c r="I286" s="2" t="s">
        <v>9</v>
      </c>
      <c r="J286" s="3">
        <v>90</v>
      </c>
      <c r="K286" s="3">
        <v>132</v>
      </c>
      <c r="L286" s="1379"/>
    </row>
    <row r="287" spans="1:12" s="25" customFormat="1" ht="19.5" customHeight="1" x14ac:dyDescent="0.3">
      <c r="A287" s="5">
        <v>2</v>
      </c>
      <c r="B287" s="6" t="s">
        <v>94</v>
      </c>
      <c r="C287" s="2" t="s">
        <v>5</v>
      </c>
      <c r="D287" s="3">
        <v>60</v>
      </c>
      <c r="E287" s="3">
        <v>151.80000000000001</v>
      </c>
      <c r="F287" s="490"/>
      <c r="G287" s="5">
        <v>2</v>
      </c>
      <c r="H287" s="6" t="s">
        <v>94</v>
      </c>
      <c r="I287" s="2" t="s">
        <v>5</v>
      </c>
      <c r="J287" s="3">
        <v>60</v>
      </c>
      <c r="K287" s="3">
        <v>151.80000000000001</v>
      </c>
      <c r="L287" s="1374"/>
    </row>
    <row r="288" spans="1:12" s="25" customFormat="1" ht="19.5" customHeight="1" x14ac:dyDescent="0.3">
      <c r="A288" s="5">
        <v>3</v>
      </c>
      <c r="B288" s="6" t="s">
        <v>43</v>
      </c>
      <c r="C288" s="2" t="s">
        <v>17</v>
      </c>
      <c r="D288" s="3">
        <v>40</v>
      </c>
      <c r="E288" s="3">
        <v>242.70999999999998</v>
      </c>
      <c r="F288" s="606"/>
      <c r="G288" s="5">
        <v>3</v>
      </c>
      <c r="H288" s="6" t="s">
        <v>43</v>
      </c>
      <c r="I288" s="2" t="s">
        <v>44</v>
      </c>
      <c r="J288" s="3">
        <v>50</v>
      </c>
      <c r="K288" s="3">
        <v>298.71999999999997</v>
      </c>
      <c r="L288" s="788">
        <v>45670</v>
      </c>
    </row>
    <row r="289" spans="1:12" s="25" customFormat="1" ht="19.5" customHeight="1" x14ac:dyDescent="0.3">
      <c r="A289" s="5">
        <v>4</v>
      </c>
      <c r="B289" s="6" t="s">
        <v>346</v>
      </c>
      <c r="C289" s="2" t="s">
        <v>14</v>
      </c>
      <c r="D289" s="3">
        <v>36</v>
      </c>
      <c r="E289" s="3">
        <v>6</v>
      </c>
      <c r="F289" s="677">
        <v>24.8</v>
      </c>
      <c r="G289" s="5">
        <v>4</v>
      </c>
      <c r="H289" s="6" t="s">
        <v>346</v>
      </c>
      <c r="I289" s="2" t="s">
        <v>14</v>
      </c>
      <c r="J289" s="3">
        <v>36</v>
      </c>
      <c r="K289" s="3">
        <v>6</v>
      </c>
      <c r="L289" s="788"/>
    </row>
    <row r="290" spans="1:12" s="25" customFormat="1" ht="19.5" customHeight="1" x14ac:dyDescent="0.3">
      <c r="A290" s="5">
        <v>5</v>
      </c>
      <c r="B290" s="6" t="s">
        <v>113</v>
      </c>
      <c r="C290" s="2" t="s">
        <v>2</v>
      </c>
      <c r="D290" s="3">
        <v>15</v>
      </c>
      <c r="E290" s="3">
        <v>94.2</v>
      </c>
      <c r="F290" s="656"/>
      <c r="G290" s="5">
        <v>5</v>
      </c>
      <c r="H290" s="6" t="s">
        <v>113</v>
      </c>
      <c r="I290" s="2" t="s">
        <v>2</v>
      </c>
      <c r="J290" s="3">
        <v>15</v>
      </c>
      <c r="K290" s="3">
        <v>94.2</v>
      </c>
      <c r="L290" s="1374"/>
    </row>
    <row r="291" spans="1:12" s="25" customFormat="1" x14ac:dyDescent="0.3">
      <c r="A291" s="5">
        <v>6</v>
      </c>
      <c r="B291" s="6" t="s">
        <v>107</v>
      </c>
      <c r="C291" s="2" t="s">
        <v>193</v>
      </c>
      <c r="D291" s="3">
        <v>3.71</v>
      </c>
      <c r="E291" s="3">
        <v>93.2</v>
      </c>
      <c r="F291" s="606"/>
      <c r="G291" s="5">
        <v>6</v>
      </c>
      <c r="H291" s="6" t="s">
        <v>107</v>
      </c>
      <c r="I291" s="2" t="s">
        <v>193</v>
      </c>
      <c r="J291" s="3">
        <v>3.71</v>
      </c>
      <c r="K291" s="3">
        <v>93.2</v>
      </c>
      <c r="L291" s="1374"/>
    </row>
    <row r="292" spans="1:12" s="50" customFormat="1" x14ac:dyDescent="0.3">
      <c r="A292" s="5">
        <v>7</v>
      </c>
      <c r="B292" s="6" t="s">
        <v>108</v>
      </c>
      <c r="C292" s="2" t="s">
        <v>65</v>
      </c>
      <c r="D292" s="3">
        <v>1.2</v>
      </c>
      <c r="E292" s="3">
        <v>21.5</v>
      </c>
      <c r="F292" s="606"/>
      <c r="G292" s="5">
        <v>7</v>
      </c>
      <c r="H292" s="6" t="s">
        <v>108</v>
      </c>
      <c r="I292" s="2" t="s">
        <v>65</v>
      </c>
      <c r="J292" s="3">
        <v>1.2</v>
      </c>
      <c r="K292" s="3">
        <v>21.5</v>
      </c>
      <c r="L292" s="786"/>
    </row>
    <row r="293" spans="1:12" s="25" customFormat="1" x14ac:dyDescent="0.3">
      <c r="A293" s="1444"/>
      <c r="B293" s="6"/>
      <c r="C293" s="2"/>
      <c r="D293" s="3"/>
      <c r="E293" s="3"/>
      <c r="F293" s="656"/>
      <c r="G293" s="1444"/>
      <c r="H293" s="6"/>
      <c r="I293" s="2"/>
      <c r="J293" s="3"/>
      <c r="K293" s="3"/>
      <c r="L293" s="1374"/>
    </row>
    <row r="294" spans="1:12" s="50" customFormat="1" x14ac:dyDescent="0.3">
      <c r="A294" s="5"/>
      <c r="B294" s="6"/>
      <c r="C294" s="2"/>
      <c r="D294" s="3"/>
      <c r="E294" s="3"/>
      <c r="F294" s="657"/>
      <c r="G294" s="5"/>
      <c r="H294" s="6"/>
      <c r="I294" s="2"/>
      <c r="J294" s="3"/>
      <c r="K294" s="3"/>
      <c r="L294" s="1377"/>
    </row>
    <row r="295" spans="1:12" s="25" customFormat="1" x14ac:dyDescent="0.3">
      <c r="A295" s="1444"/>
      <c r="B295" s="6"/>
      <c r="C295" s="2" t="s">
        <v>128</v>
      </c>
      <c r="D295" s="3">
        <f>SUM(D286:D294)</f>
        <v>245.91</v>
      </c>
      <c r="E295" s="3">
        <f>SUM(E286:E294)</f>
        <v>741.41000000000008</v>
      </c>
      <c r="F295" s="658">
        <v>822.5</v>
      </c>
      <c r="G295" s="1444"/>
      <c r="H295" s="6"/>
      <c r="I295" s="2" t="s">
        <v>128</v>
      </c>
      <c r="J295" s="3">
        <f>SUM(J286:J294)</f>
        <v>255.91</v>
      </c>
      <c r="K295" s="3">
        <f>SUM(K286:K294)</f>
        <v>797.42000000000007</v>
      </c>
      <c r="L295" s="1374"/>
    </row>
    <row r="296" spans="1:12" s="25" customFormat="1" x14ac:dyDescent="0.3">
      <c r="A296" s="5"/>
      <c r="B296" s="6"/>
      <c r="C296" s="2"/>
      <c r="D296" s="3"/>
      <c r="E296" s="3"/>
      <c r="F296" s="678">
        <f>F295-E295</f>
        <v>81.089999999999918</v>
      </c>
      <c r="G296" s="5"/>
      <c r="H296" s="6"/>
      <c r="I296" s="2"/>
      <c r="J296" s="3"/>
      <c r="K296" s="3"/>
      <c r="L296" s="1374"/>
    </row>
    <row r="297" spans="1:12" s="25" customFormat="1" x14ac:dyDescent="0.3">
      <c r="A297" s="5"/>
      <c r="B297" s="6"/>
      <c r="C297" s="2"/>
      <c r="D297" s="3"/>
      <c r="E297" s="3"/>
      <c r="F297" s="656"/>
      <c r="G297" s="5"/>
      <c r="H297" s="6"/>
      <c r="I297" s="2"/>
      <c r="J297" s="3"/>
      <c r="K297" s="3"/>
      <c r="L297" s="1374"/>
    </row>
    <row r="298" spans="1:12" s="25" customFormat="1" x14ac:dyDescent="0.3">
      <c r="A298" s="1444"/>
      <c r="B298" s="6"/>
      <c r="C298" s="2" t="s">
        <v>136</v>
      </c>
      <c r="D298" s="3">
        <f>+D295+D270</f>
        <v>451.62</v>
      </c>
      <c r="E298" s="3">
        <f>+E295+E270</f>
        <v>1441.21</v>
      </c>
      <c r="F298" s="659"/>
      <c r="G298" s="3"/>
      <c r="H298" s="3"/>
      <c r="I298" s="3" t="s">
        <v>136</v>
      </c>
      <c r="J298" s="3">
        <f>+J295+J270</f>
        <v>493.62</v>
      </c>
      <c r="K298" s="3">
        <f>+K295+K270</f>
        <v>1578.67</v>
      </c>
      <c r="L298" s="1374"/>
    </row>
    <row r="299" spans="1:12" s="25" customFormat="1" x14ac:dyDescent="0.3">
      <c r="A299" s="1405"/>
      <c r="B299" s="36"/>
      <c r="C299" s="462"/>
      <c r="D299" s="463"/>
      <c r="E299" s="463"/>
      <c r="F299" s="659"/>
      <c r="G299" s="1410"/>
      <c r="H299" s="463"/>
      <c r="I299" s="463"/>
      <c r="J299" s="463"/>
      <c r="K299" s="463"/>
      <c r="L299" s="1374"/>
    </row>
    <row r="300" spans="1:12" s="25" customFormat="1" x14ac:dyDescent="0.3">
      <c r="A300" s="1405"/>
      <c r="B300" s="461"/>
      <c r="C300" s="461"/>
      <c r="D300" s="461"/>
      <c r="E300" s="660"/>
      <c r="F300" s="660"/>
      <c r="G300" s="1413"/>
      <c r="H300" s="660"/>
      <c r="I300" s="463"/>
      <c r="J300" s="463"/>
      <c r="K300" s="463"/>
      <c r="L300" s="1374"/>
    </row>
    <row r="301" spans="1:12" s="25" customFormat="1" x14ac:dyDescent="0.3">
      <c r="A301" s="1405"/>
      <c r="B301" s="36"/>
      <c r="C301" s="462"/>
      <c r="D301" s="463"/>
      <c r="E301" s="463"/>
      <c r="F301" s="659"/>
      <c r="G301" s="1413"/>
      <c r="H301" s="463"/>
      <c r="I301" s="463"/>
      <c r="J301" s="463"/>
      <c r="K301" s="463"/>
      <c r="L301" s="1374"/>
    </row>
    <row r="302" spans="1:12" s="25" customFormat="1" ht="18.75" customHeight="1" x14ac:dyDescent="0.3">
      <c r="A302" s="1403"/>
      <c r="B302" s="37" t="s">
        <v>130</v>
      </c>
      <c r="D302" s="94" t="s">
        <v>131</v>
      </c>
      <c r="E302" s="20"/>
      <c r="F302" s="606"/>
      <c r="G302" s="1403"/>
      <c r="H302" s="37" t="s">
        <v>130</v>
      </c>
      <c r="J302" s="94" t="s">
        <v>131</v>
      </c>
      <c r="K302" s="20"/>
      <c r="L302" s="1374"/>
    </row>
    <row r="303" spans="1:12" s="25" customFormat="1" ht="51.75" customHeight="1" x14ac:dyDescent="0.3">
      <c r="A303" s="1403"/>
      <c r="B303" s="38" t="s">
        <v>132</v>
      </c>
      <c r="D303" s="38" t="s">
        <v>140</v>
      </c>
      <c r="E303" s="39"/>
      <c r="F303" s="606"/>
      <c r="G303" s="1403"/>
      <c r="H303" s="38" t="s">
        <v>139</v>
      </c>
      <c r="J303" s="38" t="s">
        <v>140</v>
      </c>
      <c r="K303" s="39"/>
      <c r="L303" s="1374"/>
    </row>
    <row r="304" spans="1:12" s="25" customFormat="1" ht="23.25" customHeight="1" x14ac:dyDescent="0.3">
      <c r="A304" s="1403"/>
      <c r="B304" s="38"/>
      <c r="D304" s="38"/>
      <c r="E304" s="39"/>
      <c r="F304" s="606"/>
      <c r="G304" s="1403"/>
      <c r="H304" s="38"/>
      <c r="J304" s="38"/>
      <c r="K304" s="39"/>
      <c r="L304" s="1374"/>
    </row>
    <row r="305" spans="1:12" s="25" customFormat="1" ht="18.75" customHeight="1" x14ac:dyDescent="0.3">
      <c r="A305" s="1416"/>
      <c r="B305" s="208"/>
      <c r="C305" s="208"/>
      <c r="D305" s="208"/>
      <c r="E305" s="208"/>
      <c r="F305" s="861"/>
      <c r="G305" s="1416"/>
      <c r="H305" s="208"/>
      <c r="I305" s="208"/>
      <c r="J305" s="208"/>
      <c r="K305" s="208"/>
      <c r="L305" s="1374"/>
    </row>
    <row r="306" spans="1:12" s="21" customFormat="1" x14ac:dyDescent="0.3">
      <c r="A306" s="1403"/>
      <c r="B306" s="20"/>
      <c r="C306" s="20"/>
      <c r="D306" s="20"/>
      <c r="E306" s="20"/>
      <c r="F306" s="656"/>
      <c r="G306" s="1403"/>
      <c r="H306" s="20"/>
      <c r="I306" s="20"/>
      <c r="J306" s="20"/>
      <c r="K306" s="20"/>
      <c r="L306" s="1373"/>
    </row>
    <row r="307" spans="1:12" s="25" customFormat="1" ht="18.75" customHeight="1" x14ac:dyDescent="0.3">
      <c r="A307" s="1403"/>
      <c r="B307" s="22" t="s">
        <v>115</v>
      </c>
      <c r="C307" s="20"/>
      <c r="D307" s="20"/>
      <c r="E307" s="20"/>
      <c r="F307" s="656"/>
      <c r="G307" s="1403"/>
      <c r="H307" s="22" t="s">
        <v>115</v>
      </c>
      <c r="I307" s="20"/>
      <c r="J307" s="20"/>
      <c r="K307" s="20"/>
      <c r="L307" s="1374"/>
    </row>
    <row r="308" spans="1:12" s="25" customFormat="1" ht="18.75" customHeight="1" x14ac:dyDescent="0.3">
      <c r="A308" s="1403"/>
      <c r="B308" s="22" t="s">
        <v>137</v>
      </c>
      <c r="C308" s="20"/>
      <c r="D308" s="20"/>
      <c r="E308" s="20"/>
      <c r="F308" s="606"/>
      <c r="G308" s="1403"/>
      <c r="H308" s="22" t="s">
        <v>138</v>
      </c>
      <c r="I308" s="20"/>
      <c r="J308" s="20"/>
      <c r="K308" s="20"/>
      <c r="L308" s="1374"/>
    </row>
    <row r="309" spans="1:12" s="25" customFormat="1" ht="18.75" customHeight="1" x14ac:dyDescent="0.3">
      <c r="A309" s="1403"/>
      <c r="B309" s="20"/>
      <c r="C309" s="20"/>
      <c r="D309" s="20"/>
      <c r="E309" s="20"/>
      <c r="F309" s="606"/>
      <c r="G309" s="1403"/>
      <c r="H309" s="20"/>
      <c r="I309" s="20"/>
      <c r="J309" s="20"/>
      <c r="K309" s="20"/>
      <c r="L309" s="1374"/>
    </row>
    <row r="310" spans="1:12" s="25" customFormat="1" ht="18.75" customHeight="1" x14ac:dyDescent="0.3">
      <c r="A310" s="1403"/>
      <c r="B310" s="20"/>
      <c r="C310" s="20"/>
      <c r="E310" s="603" t="s">
        <v>116</v>
      </c>
      <c r="F310" s="606"/>
      <c r="G310" s="1403"/>
      <c r="H310" s="20"/>
      <c r="I310" s="20"/>
      <c r="K310" s="603" t="s">
        <v>116</v>
      </c>
      <c r="L310" s="1374"/>
    </row>
    <row r="311" spans="1:12" s="25" customFormat="1" ht="18.75" customHeight="1" x14ac:dyDescent="0.3">
      <c r="A311" s="1403"/>
      <c r="B311" s="20"/>
      <c r="C311" s="20"/>
      <c r="E311" s="603" t="s">
        <v>134</v>
      </c>
      <c r="F311" s="606"/>
      <c r="G311" s="1403"/>
      <c r="H311" s="20"/>
      <c r="I311" s="20"/>
      <c r="K311" s="603" t="s">
        <v>134</v>
      </c>
      <c r="L311" s="1374"/>
    </row>
    <row r="312" spans="1:12" s="25" customFormat="1" ht="18.75" customHeight="1" x14ac:dyDescent="0.3">
      <c r="A312" s="1403"/>
      <c r="B312" s="20"/>
      <c r="C312" s="20"/>
      <c r="E312" s="603" t="s">
        <v>117</v>
      </c>
      <c r="F312" s="606"/>
      <c r="G312" s="1403"/>
      <c r="H312" s="20"/>
      <c r="I312" s="20"/>
      <c r="K312" s="603" t="s">
        <v>117</v>
      </c>
      <c r="L312" s="1374"/>
    </row>
    <row r="313" spans="1:12" s="25" customFormat="1" ht="18.75" customHeight="1" x14ac:dyDescent="0.3">
      <c r="A313" s="1403"/>
      <c r="B313" s="20"/>
      <c r="C313" s="20"/>
      <c r="E313" s="603" t="s">
        <v>497</v>
      </c>
      <c r="F313" s="606"/>
      <c r="G313" s="1403"/>
      <c r="H313" s="20"/>
      <c r="I313" s="20"/>
      <c r="K313" s="603" t="s">
        <v>497</v>
      </c>
      <c r="L313" s="1374"/>
    </row>
    <row r="314" spans="1:12" s="25" customFormat="1" ht="18.75" customHeight="1" x14ac:dyDescent="0.3">
      <c r="A314" s="1403"/>
      <c r="B314" s="20"/>
      <c r="C314" s="20"/>
      <c r="D314" s="20"/>
      <c r="E314" s="20"/>
      <c r="F314" s="656"/>
      <c r="G314" s="1403"/>
      <c r="H314" s="20"/>
      <c r="I314" s="20"/>
      <c r="J314" s="20"/>
      <c r="K314" s="20"/>
      <c r="L314" s="1374"/>
    </row>
    <row r="315" spans="1:12" s="25" customFormat="1" ht="18.75" customHeight="1" x14ac:dyDescent="0.3">
      <c r="A315" s="1403"/>
      <c r="B315" s="20"/>
      <c r="C315" s="20"/>
      <c r="D315" s="20"/>
      <c r="E315" s="20"/>
      <c r="F315" s="656"/>
      <c r="G315" s="1403"/>
      <c r="H315" s="20"/>
      <c r="I315" s="20"/>
      <c r="J315" s="20"/>
      <c r="K315" s="20"/>
      <c r="L315" s="1374"/>
    </row>
    <row r="316" spans="1:12" s="25" customFormat="1" ht="18.75" customHeight="1" x14ac:dyDescent="0.3">
      <c r="A316" s="1403"/>
      <c r="B316" s="20"/>
      <c r="C316" s="20"/>
      <c r="D316" s="20"/>
      <c r="E316" s="20"/>
      <c r="F316" s="656"/>
      <c r="G316" s="1403"/>
      <c r="H316" s="20"/>
      <c r="I316" s="20"/>
      <c r="J316" s="20"/>
      <c r="K316" s="20"/>
      <c r="L316" s="1374"/>
    </row>
    <row r="317" spans="1:12" s="25" customFormat="1" ht="18.75" customHeight="1" x14ac:dyDescent="0.3">
      <c r="A317" s="1403"/>
      <c r="B317" s="1612" t="s">
        <v>119</v>
      </c>
      <c r="C317" s="1612"/>
      <c r="D317" s="1612"/>
      <c r="E317" s="26"/>
      <c r="F317" s="606"/>
      <c r="G317" s="1403"/>
      <c r="H317" s="1612" t="s">
        <v>119</v>
      </c>
      <c r="I317" s="1612"/>
      <c r="J317" s="1612"/>
      <c r="K317" s="26"/>
      <c r="L317" s="1374"/>
    </row>
    <row r="318" spans="1:12" s="25" customFormat="1" ht="18.75" customHeight="1" x14ac:dyDescent="0.3">
      <c r="A318" s="1403"/>
      <c r="B318" s="1610">
        <v>45674</v>
      </c>
      <c r="C318" s="1610"/>
      <c r="D318" s="1610"/>
      <c r="E318" s="27"/>
      <c r="F318" s="606"/>
      <c r="G318" s="1403"/>
      <c r="H318" s="1610">
        <f>B318</f>
        <v>45674</v>
      </c>
      <c r="I318" s="1610"/>
      <c r="J318" s="1610"/>
      <c r="K318" s="27"/>
      <c r="L318" s="1374"/>
    </row>
    <row r="319" spans="1:12" s="25" customFormat="1" ht="18.75" customHeight="1" x14ac:dyDescent="0.3">
      <c r="A319" s="1403"/>
      <c r="B319" s="20"/>
      <c r="C319" s="20"/>
      <c r="D319" s="20"/>
      <c r="E319" s="27"/>
      <c r="F319" s="606"/>
      <c r="G319" s="1403"/>
      <c r="H319" s="20"/>
      <c r="I319" s="20"/>
      <c r="J319" s="20"/>
      <c r="K319" s="27"/>
      <c r="L319" s="1374"/>
    </row>
    <row r="320" spans="1:12" s="25" customFormat="1" ht="18.75" customHeight="1" x14ac:dyDescent="0.3">
      <c r="A320" s="1403"/>
      <c r="B320" s="1443"/>
      <c r="C320" s="20"/>
      <c r="D320" s="20"/>
      <c r="E320" s="27"/>
      <c r="F320" s="606"/>
      <c r="G320" s="1403"/>
      <c r="H320" s="1443"/>
      <c r="I320" s="20"/>
      <c r="J320" s="20"/>
      <c r="K320" s="27"/>
      <c r="L320" s="1374"/>
    </row>
    <row r="321" spans="1:13" s="25" customFormat="1" ht="18.75" customHeight="1" x14ac:dyDescent="0.3">
      <c r="A321" s="28" t="s">
        <v>120</v>
      </c>
      <c r="B321" s="29" t="s">
        <v>121</v>
      </c>
      <c r="C321" s="1611" t="s">
        <v>122</v>
      </c>
      <c r="D321" s="1611"/>
      <c r="E321" s="1611"/>
      <c r="F321" s="606"/>
      <c r="G321" s="28" t="s">
        <v>120</v>
      </c>
      <c r="H321" s="29" t="s">
        <v>121</v>
      </c>
      <c r="I321" s="1611" t="s">
        <v>123</v>
      </c>
      <c r="J321" s="1611"/>
      <c r="K321" s="1611"/>
      <c r="L321" s="1374"/>
    </row>
    <row r="322" spans="1:13" s="25" customFormat="1" ht="18.75" customHeight="1" x14ac:dyDescent="0.3">
      <c r="A322" s="28" t="s">
        <v>124</v>
      </c>
      <c r="B322" s="28" t="s">
        <v>265</v>
      </c>
      <c r="C322" s="29" t="s">
        <v>125</v>
      </c>
      <c r="D322" s="1444" t="s">
        <v>126</v>
      </c>
      <c r="E322" s="1444" t="s">
        <v>127</v>
      </c>
      <c r="F322" s="606"/>
      <c r="G322" s="28" t="s">
        <v>124</v>
      </c>
      <c r="H322" s="28" t="s">
        <v>265</v>
      </c>
      <c r="I322" s="29" t="s">
        <v>125</v>
      </c>
      <c r="J322" s="1444" t="s">
        <v>126</v>
      </c>
      <c r="K322" s="1444" t="s">
        <v>127</v>
      </c>
      <c r="L322" s="1374"/>
    </row>
    <row r="323" spans="1:13" s="50" customFormat="1" x14ac:dyDescent="0.3">
      <c r="A323" s="5">
        <v>1</v>
      </c>
      <c r="B323" s="6" t="s">
        <v>241</v>
      </c>
      <c r="C323" s="2" t="s">
        <v>230</v>
      </c>
      <c r="D323" s="3">
        <v>131</v>
      </c>
      <c r="E323" s="3">
        <v>231.89999999999998</v>
      </c>
      <c r="F323" s="606"/>
      <c r="G323" s="5">
        <v>1</v>
      </c>
      <c r="H323" s="6" t="s">
        <v>241</v>
      </c>
      <c r="I323" s="2" t="s">
        <v>35</v>
      </c>
      <c r="J323" s="3">
        <v>152</v>
      </c>
      <c r="K323" s="3">
        <v>278.27999999999997</v>
      </c>
      <c r="L323" s="786">
        <v>45674</v>
      </c>
    </row>
    <row r="324" spans="1:13" s="50" customFormat="1" x14ac:dyDescent="0.3">
      <c r="A324" s="5">
        <v>2</v>
      </c>
      <c r="B324" s="6" t="s">
        <v>114</v>
      </c>
      <c r="C324" s="2" t="s">
        <v>2</v>
      </c>
      <c r="D324" s="3">
        <v>6</v>
      </c>
      <c r="E324" s="3">
        <v>28</v>
      </c>
      <c r="F324" s="605"/>
      <c r="G324" s="5">
        <v>2</v>
      </c>
      <c r="H324" s="6" t="s">
        <v>114</v>
      </c>
      <c r="I324" s="2" t="s">
        <v>2</v>
      </c>
      <c r="J324" s="3">
        <v>6</v>
      </c>
      <c r="K324" s="3">
        <v>28</v>
      </c>
      <c r="L324" s="786"/>
      <c r="M324" s="25"/>
    </row>
    <row r="325" spans="1:13" s="25" customFormat="1" x14ac:dyDescent="0.3">
      <c r="A325" s="5">
        <v>3</v>
      </c>
      <c r="B325" s="6" t="s">
        <v>107</v>
      </c>
      <c r="C325" s="2" t="s">
        <v>68</v>
      </c>
      <c r="D325" s="3">
        <v>1.86</v>
      </c>
      <c r="E325" s="3">
        <v>49.4</v>
      </c>
      <c r="F325" s="606"/>
      <c r="G325" s="5">
        <v>3</v>
      </c>
      <c r="H325" s="6" t="s">
        <v>107</v>
      </c>
      <c r="I325" s="2" t="s">
        <v>68</v>
      </c>
      <c r="J325" s="3">
        <v>1.86</v>
      </c>
      <c r="K325" s="3">
        <v>49.4</v>
      </c>
      <c r="L325" s="1374"/>
    </row>
    <row r="326" spans="1:13" s="25" customFormat="1" x14ac:dyDescent="0.3">
      <c r="A326" s="5">
        <v>4</v>
      </c>
      <c r="B326" s="6" t="s">
        <v>93</v>
      </c>
      <c r="C326" s="2" t="s">
        <v>2</v>
      </c>
      <c r="D326" s="3">
        <v>80</v>
      </c>
      <c r="E326" s="3">
        <v>92</v>
      </c>
      <c r="F326" s="605"/>
      <c r="G326" s="5">
        <v>4</v>
      </c>
      <c r="H326" s="6" t="s">
        <v>93</v>
      </c>
      <c r="I326" s="2" t="s">
        <v>2</v>
      </c>
      <c r="J326" s="3">
        <v>80</v>
      </c>
      <c r="K326" s="3">
        <v>92</v>
      </c>
      <c r="L326" s="788"/>
    </row>
    <row r="327" spans="1:13" s="25" customFormat="1" x14ac:dyDescent="0.3">
      <c r="A327" s="5"/>
      <c r="B327" s="6"/>
      <c r="C327" s="2"/>
      <c r="D327" s="3"/>
      <c r="E327" s="3"/>
      <c r="F327" s="606"/>
      <c r="G327" s="5"/>
      <c r="H327" s="6"/>
      <c r="I327" s="2"/>
      <c r="J327" s="3"/>
      <c r="K327" s="3"/>
      <c r="L327" s="1374"/>
    </row>
    <row r="328" spans="1:13" s="25" customFormat="1" ht="19.5" customHeight="1" x14ac:dyDescent="0.3">
      <c r="A328" s="1444"/>
      <c r="B328" s="6"/>
      <c r="C328" s="2"/>
      <c r="D328" s="3"/>
      <c r="E328" s="3"/>
      <c r="F328" s="605"/>
      <c r="G328" s="1444"/>
      <c r="H328" s="6"/>
      <c r="I328" s="2"/>
      <c r="J328" s="3"/>
      <c r="K328" s="3"/>
      <c r="L328" s="1374"/>
    </row>
    <row r="329" spans="1:13" s="25" customFormat="1" x14ac:dyDescent="0.3">
      <c r="A329" s="5"/>
      <c r="B329" s="6"/>
      <c r="C329" s="2"/>
      <c r="D329" s="3"/>
      <c r="E329" s="3"/>
      <c r="F329" s="656"/>
      <c r="G329" s="5"/>
      <c r="H329" s="6"/>
      <c r="I329" s="2"/>
      <c r="J329" s="3"/>
      <c r="K329" s="3"/>
      <c r="L329" s="1374"/>
    </row>
    <row r="330" spans="1:13" s="25" customFormat="1" x14ac:dyDescent="0.3">
      <c r="A330" s="5"/>
      <c r="B330" s="6"/>
      <c r="C330" s="2" t="s">
        <v>128</v>
      </c>
      <c r="D330" s="3">
        <f>SUM(D323:D328)</f>
        <v>218.86</v>
      </c>
      <c r="E330" s="3">
        <f>SUM(E323:E328)</f>
        <v>401.29999999999995</v>
      </c>
      <c r="F330" s="658">
        <v>587.5</v>
      </c>
      <c r="G330" s="5"/>
      <c r="H330" s="6"/>
      <c r="I330" s="2" t="s">
        <v>128</v>
      </c>
      <c r="J330" s="3">
        <f>SUM(J323:J328)</f>
        <v>239.86</v>
      </c>
      <c r="K330" s="3">
        <f>SUM(K323:K328)</f>
        <v>447.67999999999995</v>
      </c>
      <c r="L330" s="1374"/>
    </row>
    <row r="331" spans="1:13" s="25" customFormat="1" x14ac:dyDescent="0.3">
      <c r="A331" s="5"/>
      <c r="B331" s="6"/>
      <c r="C331" s="2"/>
      <c r="D331" s="3"/>
      <c r="E331" s="3"/>
      <c r="F331" s="658"/>
      <c r="G331" s="5"/>
      <c r="H331" s="6"/>
      <c r="I331" s="2"/>
      <c r="J331" s="3"/>
      <c r="K331" s="3"/>
      <c r="L331" s="1374"/>
    </row>
    <row r="332" spans="1:13" s="25" customFormat="1" x14ac:dyDescent="0.3">
      <c r="A332" s="5"/>
      <c r="B332" s="6"/>
      <c r="C332" s="2"/>
      <c r="D332" s="3"/>
      <c r="E332" s="3"/>
      <c r="F332" s="656"/>
      <c r="G332" s="5"/>
      <c r="H332" s="6"/>
      <c r="I332" s="2"/>
      <c r="J332" s="3"/>
      <c r="K332" s="3"/>
      <c r="L332" s="1374"/>
    </row>
    <row r="333" spans="1:13" s="25" customFormat="1" x14ac:dyDescent="0.3">
      <c r="A333" s="28" t="s">
        <v>124</v>
      </c>
      <c r="B333" s="3" t="s">
        <v>259</v>
      </c>
      <c r="C333" s="2" t="s">
        <v>125</v>
      </c>
      <c r="D333" s="3" t="s">
        <v>126</v>
      </c>
      <c r="E333" s="3" t="s">
        <v>127</v>
      </c>
      <c r="F333" s="656"/>
      <c r="G333" s="28" t="s">
        <v>124</v>
      </c>
      <c r="H333" s="3" t="s">
        <v>247</v>
      </c>
      <c r="I333" s="2" t="s">
        <v>125</v>
      </c>
      <c r="J333" s="3" t="s">
        <v>126</v>
      </c>
      <c r="K333" s="3" t="s">
        <v>127</v>
      </c>
      <c r="L333" s="1374"/>
    </row>
    <row r="334" spans="1:13" s="50" customFormat="1" x14ac:dyDescent="0.3">
      <c r="A334" s="1444">
        <v>1</v>
      </c>
      <c r="B334" s="6" t="s">
        <v>100</v>
      </c>
      <c r="C334" s="2" t="s">
        <v>9</v>
      </c>
      <c r="D334" s="3">
        <v>80</v>
      </c>
      <c r="E334" s="3">
        <v>287.25</v>
      </c>
      <c r="F334" s="606"/>
      <c r="G334" s="1444">
        <v>1</v>
      </c>
      <c r="H334" s="6" t="s">
        <v>100</v>
      </c>
      <c r="I334" s="2" t="s">
        <v>9</v>
      </c>
      <c r="J334" s="3">
        <v>80</v>
      </c>
      <c r="K334" s="3">
        <v>287.25</v>
      </c>
      <c r="L334" s="786"/>
    </row>
    <row r="335" spans="1:13" s="25" customFormat="1" x14ac:dyDescent="0.3">
      <c r="A335" s="5">
        <v>2</v>
      </c>
      <c r="B335" s="6" t="s">
        <v>470</v>
      </c>
      <c r="C335" s="2" t="s">
        <v>4</v>
      </c>
      <c r="D335" s="3">
        <v>65</v>
      </c>
      <c r="E335" s="3">
        <v>180.8</v>
      </c>
      <c r="F335" s="606"/>
      <c r="G335" s="5">
        <v>2</v>
      </c>
      <c r="H335" s="6" t="s">
        <v>470</v>
      </c>
      <c r="I335" s="2" t="s">
        <v>17</v>
      </c>
      <c r="J335" s="3">
        <v>90</v>
      </c>
      <c r="K335" s="3">
        <v>271.20000000000005</v>
      </c>
      <c r="L335" s="788">
        <v>45603</v>
      </c>
    </row>
    <row r="336" spans="1:13" s="50" customFormat="1" x14ac:dyDescent="0.3">
      <c r="A336" s="5">
        <v>3</v>
      </c>
      <c r="B336" s="6" t="s">
        <v>278</v>
      </c>
      <c r="C336" s="2" t="s">
        <v>17</v>
      </c>
      <c r="D336" s="3">
        <v>20</v>
      </c>
      <c r="E336" s="3">
        <v>184.5</v>
      </c>
      <c r="F336" s="606">
        <v>189</v>
      </c>
      <c r="G336" s="5">
        <v>3</v>
      </c>
      <c r="H336" s="6" t="s">
        <v>278</v>
      </c>
      <c r="I336" s="2" t="s">
        <v>44</v>
      </c>
      <c r="J336" s="3">
        <v>25</v>
      </c>
      <c r="K336" s="3">
        <v>221.4</v>
      </c>
      <c r="L336" s="786"/>
    </row>
    <row r="337" spans="1:12" s="25" customFormat="1" ht="19.5" customHeight="1" x14ac:dyDescent="0.3">
      <c r="A337" s="5">
        <v>4</v>
      </c>
      <c r="B337" s="6" t="s">
        <v>346</v>
      </c>
      <c r="C337" s="2" t="s">
        <v>14</v>
      </c>
      <c r="D337" s="3">
        <v>36</v>
      </c>
      <c r="E337" s="3">
        <v>6</v>
      </c>
      <c r="F337" s="677">
        <f>0.031*800</f>
        <v>24.8</v>
      </c>
      <c r="G337" s="5">
        <v>4</v>
      </c>
      <c r="H337" s="6" t="s">
        <v>346</v>
      </c>
      <c r="I337" s="2" t="s">
        <v>14</v>
      </c>
      <c r="J337" s="3">
        <v>36</v>
      </c>
      <c r="K337" s="3">
        <v>6</v>
      </c>
      <c r="L337" s="788"/>
    </row>
    <row r="338" spans="1:12" s="25" customFormat="1" ht="19.5" customHeight="1" x14ac:dyDescent="0.3">
      <c r="A338" s="5">
        <v>5</v>
      </c>
      <c r="B338" s="6" t="s">
        <v>144</v>
      </c>
      <c r="C338" s="2" t="s">
        <v>2</v>
      </c>
      <c r="D338" s="3">
        <v>18</v>
      </c>
      <c r="E338" s="3">
        <v>88</v>
      </c>
      <c r="F338" s="656"/>
      <c r="G338" s="5">
        <v>5</v>
      </c>
      <c r="H338" s="6" t="s">
        <v>144</v>
      </c>
      <c r="I338" s="2" t="s">
        <v>2</v>
      </c>
      <c r="J338" s="3">
        <v>18</v>
      </c>
      <c r="K338" s="3">
        <v>88</v>
      </c>
      <c r="L338" s="1374"/>
    </row>
    <row r="339" spans="1:12" s="25" customFormat="1" x14ac:dyDescent="0.3">
      <c r="A339" s="5">
        <v>6</v>
      </c>
      <c r="B339" s="6" t="s">
        <v>107</v>
      </c>
      <c r="C339" s="2" t="s">
        <v>193</v>
      </c>
      <c r="D339" s="3">
        <v>3.71</v>
      </c>
      <c r="E339" s="3">
        <v>93.2</v>
      </c>
      <c r="F339" s="606"/>
      <c r="G339" s="5">
        <v>6</v>
      </c>
      <c r="H339" s="6" t="s">
        <v>107</v>
      </c>
      <c r="I339" s="2" t="s">
        <v>193</v>
      </c>
      <c r="J339" s="3">
        <v>3.71</v>
      </c>
      <c r="K339" s="3">
        <v>93.2</v>
      </c>
      <c r="L339" s="1374"/>
    </row>
    <row r="340" spans="1:12" s="50" customFormat="1" x14ac:dyDescent="0.3">
      <c r="A340" s="5">
        <v>7</v>
      </c>
      <c r="B340" s="6" t="s">
        <v>108</v>
      </c>
      <c r="C340" s="2" t="s">
        <v>65</v>
      </c>
      <c r="D340" s="3">
        <v>1.2</v>
      </c>
      <c r="E340" s="3">
        <v>21.5</v>
      </c>
      <c r="F340" s="606"/>
      <c r="G340" s="5">
        <v>7</v>
      </c>
      <c r="H340" s="6" t="s">
        <v>108</v>
      </c>
      <c r="I340" s="2" t="s">
        <v>65</v>
      </c>
      <c r="J340" s="3">
        <v>1.2</v>
      </c>
      <c r="K340" s="3">
        <v>21.5</v>
      </c>
      <c r="L340" s="786"/>
    </row>
    <row r="341" spans="1:12" s="25" customFormat="1" x14ac:dyDescent="0.3">
      <c r="A341" s="1444"/>
      <c r="B341" s="6"/>
      <c r="C341" s="2"/>
      <c r="D341" s="3"/>
      <c r="E341" s="3"/>
      <c r="F341" s="656"/>
      <c r="G341" s="1444"/>
      <c r="H341" s="6"/>
      <c r="I341" s="2"/>
      <c r="J341" s="3"/>
      <c r="K341" s="3"/>
      <c r="L341" s="1374"/>
    </row>
    <row r="342" spans="1:12" s="50" customFormat="1" x14ac:dyDescent="0.3">
      <c r="A342" s="1444"/>
      <c r="B342" s="6"/>
      <c r="C342" s="2"/>
      <c r="D342" s="3"/>
      <c r="E342" s="3"/>
      <c r="F342" s="606"/>
      <c r="G342" s="1444"/>
      <c r="H342" s="6"/>
      <c r="I342" s="2"/>
      <c r="J342" s="3"/>
      <c r="K342" s="3"/>
      <c r="L342" s="786"/>
    </row>
    <row r="343" spans="1:12" s="25" customFormat="1" x14ac:dyDescent="0.3">
      <c r="A343" s="1444"/>
      <c r="B343" s="6"/>
      <c r="C343" s="2" t="s">
        <v>128</v>
      </c>
      <c r="D343" s="3">
        <f>SUM(D334:D342)</f>
        <v>223.91</v>
      </c>
      <c r="E343" s="3">
        <f>SUM(E334:E342)</f>
        <v>861.25</v>
      </c>
      <c r="F343" s="658">
        <v>822.5</v>
      </c>
      <c r="G343" s="1444"/>
      <c r="H343" s="6"/>
      <c r="I343" s="2" t="s">
        <v>128</v>
      </c>
      <c r="J343" s="3">
        <f>SUM(J334:J342)</f>
        <v>253.91</v>
      </c>
      <c r="K343" s="3">
        <f>SUM(K334:K342)</f>
        <v>988.55000000000007</v>
      </c>
      <c r="L343" s="1374"/>
    </row>
    <row r="344" spans="1:12" s="25" customFormat="1" x14ac:dyDescent="0.3">
      <c r="A344" s="5"/>
      <c r="B344" s="6"/>
      <c r="C344" s="2"/>
      <c r="D344" s="3"/>
      <c r="E344" s="3"/>
      <c r="F344" s="678">
        <f>F343-E343</f>
        <v>-38.75</v>
      </c>
      <c r="G344" s="5"/>
      <c r="H344" s="6"/>
      <c r="I344" s="2"/>
      <c r="J344" s="3"/>
      <c r="K344" s="3"/>
      <c r="L344" s="1374"/>
    </row>
    <row r="345" spans="1:12" s="25" customFormat="1" x14ac:dyDescent="0.3">
      <c r="A345" s="5"/>
      <c r="B345" s="6"/>
      <c r="C345" s="2"/>
      <c r="D345" s="3"/>
      <c r="E345" s="3"/>
      <c r="F345" s="656"/>
      <c r="G345" s="5"/>
      <c r="H345" s="6"/>
      <c r="I345" s="2"/>
      <c r="J345" s="3"/>
      <c r="K345" s="3"/>
      <c r="L345" s="1374"/>
    </row>
    <row r="346" spans="1:12" s="25" customFormat="1" x14ac:dyDescent="0.3">
      <c r="A346" s="1444"/>
      <c r="B346" s="6"/>
      <c r="C346" s="2" t="s">
        <v>136</v>
      </c>
      <c r="D346" s="3">
        <f>+D343+D330</f>
        <v>442.77</v>
      </c>
      <c r="E346" s="3">
        <f>+E343+E330</f>
        <v>1262.55</v>
      </c>
      <c r="F346" s="659"/>
      <c r="G346" s="3"/>
      <c r="H346" s="3"/>
      <c r="I346" s="3" t="s">
        <v>136</v>
      </c>
      <c r="J346" s="3">
        <f>+J343+J330</f>
        <v>493.77</v>
      </c>
      <c r="K346" s="3">
        <f>+K343+K330</f>
        <v>1436.23</v>
      </c>
      <c r="L346" s="1374"/>
    </row>
    <row r="347" spans="1:12" s="25" customFormat="1" x14ac:dyDescent="0.3">
      <c r="A347" s="1405"/>
      <c r="B347" s="36"/>
      <c r="C347" s="462"/>
      <c r="D347" s="463"/>
      <c r="E347" s="463"/>
      <c r="F347" s="659"/>
      <c r="G347" s="1410"/>
      <c r="H347" s="463"/>
      <c r="I347" s="463"/>
      <c r="J347" s="463"/>
      <c r="K347" s="463"/>
      <c r="L347" s="1374"/>
    </row>
    <row r="348" spans="1:12" s="25" customFormat="1" x14ac:dyDescent="0.3">
      <c r="A348" s="1405"/>
      <c r="B348" s="36"/>
      <c r="C348" s="462"/>
      <c r="D348" s="463"/>
      <c r="E348" s="463"/>
      <c r="F348" s="659"/>
      <c r="G348" s="1410"/>
      <c r="H348" s="463"/>
      <c r="I348" s="463"/>
      <c r="J348" s="463"/>
      <c r="K348" s="463"/>
      <c r="L348" s="1374"/>
    </row>
    <row r="349" spans="1:12" s="25" customFormat="1" x14ac:dyDescent="0.3">
      <c r="A349" s="1405"/>
      <c r="B349" s="36"/>
      <c r="C349" s="462"/>
      <c r="D349" s="463"/>
      <c r="E349" s="463"/>
      <c r="F349" s="659"/>
      <c r="G349" s="1413"/>
      <c r="H349" s="463"/>
      <c r="I349" s="463"/>
      <c r="J349" s="463"/>
      <c r="K349" s="463"/>
      <c r="L349" s="1374"/>
    </row>
    <row r="350" spans="1:12" s="25" customFormat="1" ht="18.75" customHeight="1" x14ac:dyDescent="0.3">
      <c r="A350" s="1403"/>
      <c r="B350" s="37" t="s">
        <v>130</v>
      </c>
      <c r="D350" s="94" t="s">
        <v>131</v>
      </c>
      <c r="E350" s="20"/>
      <c r="F350" s="606"/>
      <c r="G350" s="1403"/>
      <c r="H350" s="37" t="s">
        <v>130</v>
      </c>
      <c r="J350" s="94" t="s">
        <v>131</v>
      </c>
      <c r="K350" s="20"/>
      <c r="L350" s="1374"/>
    </row>
    <row r="351" spans="1:12" s="25" customFormat="1" ht="51.75" customHeight="1" x14ac:dyDescent="0.3">
      <c r="A351" s="1403"/>
      <c r="B351" s="38" t="s">
        <v>132</v>
      </c>
      <c r="D351" s="38" t="s">
        <v>140</v>
      </c>
      <c r="E351" s="39"/>
      <c r="F351" s="606"/>
      <c r="G351" s="1403"/>
      <c r="H351" s="38" t="s">
        <v>139</v>
      </c>
      <c r="J351" s="38" t="s">
        <v>140</v>
      </c>
      <c r="K351" s="39"/>
      <c r="L351" s="1374"/>
    </row>
    <row r="352" spans="1:12" s="25" customFormat="1" ht="14.25" customHeight="1" x14ac:dyDescent="0.3">
      <c r="A352" s="1403"/>
      <c r="B352" s="38"/>
      <c r="D352" s="38"/>
      <c r="E352" s="39"/>
      <c r="F352" s="606"/>
      <c r="G352" s="1403"/>
      <c r="H352" s="38"/>
      <c r="J352" s="38"/>
      <c r="K352" s="39"/>
      <c r="L352" s="1374"/>
    </row>
    <row r="353" spans="1:12" s="21" customFormat="1" x14ac:dyDescent="0.3">
      <c r="A353" s="1498"/>
      <c r="B353" s="849"/>
      <c r="C353" s="849"/>
      <c r="D353" s="849"/>
      <c r="E353" s="849"/>
      <c r="F353" s="853"/>
      <c r="G353" s="1498"/>
      <c r="H353" s="849"/>
      <c r="I353" s="849"/>
      <c r="J353" s="849"/>
      <c r="K353" s="849"/>
      <c r="L353" s="1373"/>
    </row>
    <row r="354" spans="1:12" s="25" customFormat="1" ht="27.75" customHeight="1" x14ac:dyDescent="0.3">
      <c r="A354" s="1403"/>
      <c r="B354" s="22" t="s">
        <v>115</v>
      </c>
      <c r="C354" s="20"/>
      <c r="D354" s="20"/>
      <c r="E354" s="20"/>
      <c r="F354" s="656"/>
      <c r="G354" s="1403"/>
      <c r="H354" s="22" t="s">
        <v>115</v>
      </c>
      <c r="I354" s="20"/>
      <c r="J354" s="20"/>
      <c r="K354" s="20"/>
      <c r="L354" s="1374"/>
    </row>
    <row r="355" spans="1:12" s="25" customFormat="1" ht="18.75" customHeight="1" x14ac:dyDescent="0.3">
      <c r="A355" s="1403"/>
      <c r="B355" s="22" t="s">
        <v>137</v>
      </c>
      <c r="C355" s="20"/>
      <c r="D355" s="20"/>
      <c r="E355" s="20"/>
      <c r="F355" s="606"/>
      <c r="G355" s="1403"/>
      <c r="H355" s="22" t="s">
        <v>138</v>
      </c>
      <c r="I355" s="20"/>
      <c r="J355" s="20"/>
      <c r="K355" s="20"/>
      <c r="L355" s="1374"/>
    </row>
    <row r="356" spans="1:12" s="25" customFormat="1" ht="18.75" customHeight="1" x14ac:dyDescent="0.3">
      <c r="A356" s="1403"/>
      <c r="B356" s="20"/>
      <c r="C356" s="20"/>
      <c r="D356" s="20"/>
      <c r="E356" s="20"/>
      <c r="F356" s="606"/>
      <c r="G356" s="1403"/>
      <c r="H356" s="20"/>
      <c r="I356" s="20"/>
      <c r="J356" s="20"/>
      <c r="K356" s="20"/>
      <c r="L356" s="1374"/>
    </row>
    <row r="357" spans="1:12" s="25" customFormat="1" ht="18.75" customHeight="1" x14ac:dyDescent="0.3">
      <c r="A357" s="1403"/>
      <c r="B357" s="20"/>
      <c r="C357" s="20"/>
      <c r="E357" s="603" t="s">
        <v>116</v>
      </c>
      <c r="F357" s="606"/>
      <c r="G357" s="1403"/>
      <c r="H357" s="20"/>
      <c r="I357" s="20"/>
      <c r="K357" s="603" t="s">
        <v>116</v>
      </c>
      <c r="L357" s="1374"/>
    </row>
    <row r="358" spans="1:12" s="25" customFormat="1" ht="18.75" customHeight="1" x14ac:dyDescent="0.3">
      <c r="A358" s="1403"/>
      <c r="B358" s="20"/>
      <c r="C358" s="20"/>
      <c r="E358" s="603" t="s">
        <v>134</v>
      </c>
      <c r="F358" s="606"/>
      <c r="G358" s="1403"/>
      <c r="H358" s="20"/>
      <c r="I358" s="20"/>
      <c r="K358" s="603" t="s">
        <v>134</v>
      </c>
      <c r="L358" s="1374"/>
    </row>
    <row r="359" spans="1:12" s="25" customFormat="1" ht="18.75" customHeight="1" x14ac:dyDescent="0.3">
      <c r="A359" s="1403"/>
      <c r="B359" s="20"/>
      <c r="C359" s="20"/>
      <c r="E359" s="603" t="s">
        <v>117</v>
      </c>
      <c r="F359" s="606"/>
      <c r="G359" s="1403"/>
      <c r="H359" s="20"/>
      <c r="I359" s="20"/>
      <c r="K359" s="603" t="s">
        <v>117</v>
      </c>
      <c r="L359" s="1374"/>
    </row>
    <row r="360" spans="1:12" s="25" customFormat="1" ht="18.75" customHeight="1" x14ac:dyDescent="0.3">
      <c r="A360" s="1403"/>
      <c r="B360" s="20"/>
      <c r="C360" s="20"/>
      <c r="E360" s="603" t="s">
        <v>497</v>
      </c>
      <c r="F360" s="606"/>
      <c r="G360" s="1403"/>
      <c r="H360" s="20"/>
      <c r="I360" s="20"/>
      <c r="K360" s="603" t="s">
        <v>497</v>
      </c>
      <c r="L360" s="1374"/>
    </row>
    <row r="361" spans="1:12" s="25" customFormat="1" ht="18.75" customHeight="1" x14ac:dyDescent="0.3">
      <c r="A361" s="1403"/>
      <c r="B361" s="20"/>
      <c r="C361" s="20"/>
      <c r="D361" s="20"/>
      <c r="E361" s="20"/>
      <c r="F361" s="656"/>
      <c r="G361" s="1403"/>
      <c r="H361" s="20"/>
      <c r="I361" s="20"/>
      <c r="J361" s="20"/>
      <c r="K361" s="20"/>
      <c r="L361" s="1374"/>
    </row>
    <row r="362" spans="1:12" s="25" customFormat="1" ht="18.75" customHeight="1" x14ac:dyDescent="0.3">
      <c r="A362" s="1403"/>
      <c r="B362" s="20"/>
      <c r="C362" s="20"/>
      <c r="D362" s="20"/>
      <c r="E362" s="20"/>
      <c r="F362" s="656"/>
      <c r="G362" s="1403"/>
      <c r="H362" s="20"/>
      <c r="I362" s="20"/>
      <c r="J362" s="20"/>
      <c r="K362" s="20"/>
      <c r="L362" s="1374"/>
    </row>
    <row r="363" spans="1:12" s="25" customFormat="1" ht="18.75" customHeight="1" x14ac:dyDescent="0.3">
      <c r="A363" s="1403"/>
      <c r="B363" s="20"/>
      <c r="C363" s="20"/>
      <c r="D363" s="20"/>
      <c r="E363" s="20"/>
      <c r="F363" s="656"/>
      <c r="G363" s="1403"/>
      <c r="H363" s="20"/>
      <c r="I363" s="20"/>
      <c r="J363" s="20"/>
      <c r="K363" s="20"/>
      <c r="L363" s="1374"/>
    </row>
    <row r="364" spans="1:12" s="25" customFormat="1" ht="18.75" customHeight="1" x14ac:dyDescent="0.3">
      <c r="A364" s="1403"/>
      <c r="B364" s="1612" t="s">
        <v>119</v>
      </c>
      <c r="C364" s="1612"/>
      <c r="D364" s="1612"/>
      <c r="E364" s="26"/>
      <c r="F364" s="606"/>
      <c r="G364" s="1403"/>
      <c r="H364" s="1612" t="s">
        <v>119</v>
      </c>
      <c r="I364" s="1612"/>
      <c r="J364" s="1612"/>
      <c r="K364" s="26"/>
      <c r="L364" s="1374"/>
    </row>
    <row r="365" spans="1:12" s="25" customFormat="1" ht="18.75" customHeight="1" x14ac:dyDescent="0.3">
      <c r="A365" s="1403"/>
      <c r="B365" s="1610">
        <v>45677</v>
      </c>
      <c r="C365" s="1610"/>
      <c r="D365" s="1610"/>
      <c r="E365" s="27"/>
      <c r="F365" s="606"/>
      <c r="G365" s="1403"/>
      <c r="H365" s="1610">
        <f>B365</f>
        <v>45677</v>
      </c>
      <c r="I365" s="1610"/>
      <c r="J365" s="1610"/>
      <c r="K365" s="27"/>
      <c r="L365" s="1374"/>
    </row>
    <row r="366" spans="1:12" s="25" customFormat="1" ht="18.75" customHeight="1" x14ac:dyDescent="0.3">
      <c r="A366" s="1403"/>
      <c r="B366" s="20"/>
      <c r="C366" s="20"/>
      <c r="D366" s="20"/>
      <c r="E366" s="27"/>
      <c r="F366" s="606"/>
      <c r="G366" s="1403"/>
      <c r="H366" s="20"/>
      <c r="I366" s="20"/>
      <c r="J366" s="20"/>
      <c r="K366" s="27"/>
      <c r="L366" s="1374"/>
    </row>
    <row r="367" spans="1:12" s="25" customFormat="1" ht="18.75" customHeight="1" x14ac:dyDescent="0.3">
      <c r="A367" s="1403"/>
      <c r="B367" s="1443"/>
      <c r="C367" s="20"/>
      <c r="D367" s="20"/>
      <c r="E367" s="27"/>
      <c r="F367" s="606"/>
      <c r="G367" s="1403"/>
      <c r="H367" s="1443"/>
      <c r="I367" s="20"/>
      <c r="J367" s="20"/>
      <c r="K367" s="27"/>
      <c r="L367" s="1374"/>
    </row>
    <row r="368" spans="1:12" s="25" customFormat="1" ht="18.75" customHeight="1" x14ac:dyDescent="0.3">
      <c r="A368" s="28" t="s">
        <v>120</v>
      </c>
      <c r="B368" s="29" t="s">
        <v>121</v>
      </c>
      <c r="C368" s="1611" t="s">
        <v>122</v>
      </c>
      <c r="D368" s="1611"/>
      <c r="E368" s="1611"/>
      <c r="F368" s="606"/>
      <c r="G368" s="28" t="s">
        <v>120</v>
      </c>
      <c r="H368" s="29" t="s">
        <v>121</v>
      </c>
      <c r="I368" s="1611" t="s">
        <v>123</v>
      </c>
      <c r="J368" s="1611"/>
      <c r="K368" s="1611"/>
      <c r="L368" s="1374"/>
    </row>
    <row r="369" spans="1:12" s="25" customFormat="1" ht="18.75" customHeight="1" x14ac:dyDescent="0.3">
      <c r="A369" s="28" t="s">
        <v>124</v>
      </c>
      <c r="B369" s="28" t="s">
        <v>265</v>
      </c>
      <c r="C369" s="29" t="s">
        <v>125</v>
      </c>
      <c r="D369" s="1444" t="s">
        <v>126</v>
      </c>
      <c r="E369" s="1444" t="s">
        <v>127</v>
      </c>
      <c r="F369" s="606"/>
      <c r="G369" s="28" t="s">
        <v>124</v>
      </c>
      <c r="H369" s="28" t="s">
        <v>265</v>
      </c>
      <c r="I369" s="29" t="s">
        <v>125</v>
      </c>
      <c r="J369" s="1444" t="s">
        <v>126</v>
      </c>
      <c r="K369" s="1444" t="s">
        <v>127</v>
      </c>
      <c r="L369" s="1374"/>
    </row>
    <row r="370" spans="1:12" s="50" customFormat="1" ht="18.75" customHeight="1" x14ac:dyDescent="0.3">
      <c r="A370" s="1444">
        <v>1</v>
      </c>
      <c r="B370" s="6" t="s">
        <v>48</v>
      </c>
      <c r="C370" s="2" t="s">
        <v>46</v>
      </c>
      <c r="D370" s="3">
        <v>45</v>
      </c>
      <c r="E370" s="3">
        <v>203.7</v>
      </c>
      <c r="F370" s="606"/>
      <c r="G370" s="1510">
        <v>1</v>
      </c>
      <c r="H370" s="6" t="s">
        <v>48</v>
      </c>
      <c r="I370" s="2" t="s">
        <v>46</v>
      </c>
      <c r="J370" s="3">
        <v>45</v>
      </c>
      <c r="K370" s="3">
        <v>203.7</v>
      </c>
      <c r="L370" s="1379"/>
    </row>
    <row r="371" spans="1:12" s="50" customFormat="1" x14ac:dyDescent="0.3">
      <c r="A371" s="5">
        <v>2</v>
      </c>
      <c r="B371" s="6" t="s">
        <v>64</v>
      </c>
      <c r="C371" s="2" t="s">
        <v>65</v>
      </c>
      <c r="D371" s="3">
        <v>15</v>
      </c>
      <c r="E371" s="3">
        <v>75</v>
      </c>
      <c r="F371" s="681">
        <f>D371+D372+D374</f>
        <v>58.42</v>
      </c>
      <c r="G371" s="5">
        <v>2</v>
      </c>
      <c r="H371" s="6" t="s">
        <v>64</v>
      </c>
      <c r="I371" s="2" t="s">
        <v>65</v>
      </c>
      <c r="J371" s="3">
        <v>15</v>
      </c>
      <c r="K371" s="3">
        <v>75</v>
      </c>
      <c r="L371" s="1379"/>
    </row>
    <row r="372" spans="1:12" s="25" customFormat="1" x14ac:dyDescent="0.3">
      <c r="A372" s="1510">
        <v>3</v>
      </c>
      <c r="B372" s="6" t="s">
        <v>102</v>
      </c>
      <c r="C372" s="2" t="s">
        <v>68</v>
      </c>
      <c r="D372" s="3">
        <v>36</v>
      </c>
      <c r="E372" s="3">
        <v>74.06</v>
      </c>
      <c r="F372" s="605"/>
      <c r="G372" s="1510">
        <v>3</v>
      </c>
      <c r="H372" s="6" t="s">
        <v>102</v>
      </c>
      <c r="I372" s="2" t="s">
        <v>68</v>
      </c>
      <c r="J372" s="3">
        <v>36</v>
      </c>
      <c r="K372" s="3">
        <v>74.06</v>
      </c>
      <c r="L372" s="1374">
        <v>45674</v>
      </c>
    </row>
    <row r="373" spans="1:12" s="25" customFormat="1" x14ac:dyDescent="0.3">
      <c r="A373" s="5">
        <v>4</v>
      </c>
      <c r="B373" s="6" t="s">
        <v>114</v>
      </c>
      <c r="C373" s="2" t="s">
        <v>2</v>
      </c>
      <c r="D373" s="3">
        <v>6</v>
      </c>
      <c r="E373" s="3">
        <v>28</v>
      </c>
      <c r="F373" s="605"/>
      <c r="G373" s="5">
        <v>4</v>
      </c>
      <c r="H373" s="6" t="s">
        <v>114</v>
      </c>
      <c r="I373" s="2" t="s">
        <v>2</v>
      </c>
      <c r="J373" s="3">
        <v>6</v>
      </c>
      <c r="K373" s="3">
        <v>28</v>
      </c>
      <c r="L373" s="1374"/>
    </row>
    <row r="374" spans="1:12" s="50" customFormat="1" x14ac:dyDescent="0.3">
      <c r="A374" s="1510">
        <v>5</v>
      </c>
      <c r="B374" s="6" t="s">
        <v>107</v>
      </c>
      <c r="C374" s="2" t="s">
        <v>414</v>
      </c>
      <c r="D374" s="3">
        <v>7.42</v>
      </c>
      <c r="E374" s="3">
        <f>93.2*2</f>
        <v>186.4</v>
      </c>
      <c r="F374" s="606"/>
      <c r="G374" s="1510">
        <v>5</v>
      </c>
      <c r="H374" s="6" t="s">
        <v>107</v>
      </c>
      <c r="I374" s="2" t="s">
        <v>414</v>
      </c>
      <c r="J374" s="3">
        <v>7.42</v>
      </c>
      <c r="K374" s="3">
        <f>93.2*2</f>
        <v>186.4</v>
      </c>
      <c r="L374" s="786"/>
    </row>
    <row r="375" spans="1:12" s="25" customFormat="1" x14ac:dyDescent="0.3">
      <c r="A375" s="5">
        <v>6</v>
      </c>
      <c r="B375" s="6" t="s">
        <v>262</v>
      </c>
      <c r="C375" s="2" t="s">
        <v>5</v>
      </c>
      <c r="D375" s="3">
        <v>60</v>
      </c>
      <c r="E375" s="3">
        <v>168</v>
      </c>
      <c r="F375" s="605"/>
      <c r="G375" s="5">
        <v>6</v>
      </c>
      <c r="H375" s="6" t="s">
        <v>262</v>
      </c>
      <c r="I375" s="2" t="s">
        <v>5</v>
      </c>
      <c r="J375" s="3">
        <v>60</v>
      </c>
      <c r="K375" s="3">
        <v>168</v>
      </c>
      <c r="L375" s="788" t="s">
        <v>473</v>
      </c>
    </row>
    <row r="376" spans="1:12" s="25" customFormat="1" x14ac:dyDescent="0.3">
      <c r="A376" s="5"/>
      <c r="B376" s="6"/>
      <c r="C376" s="2"/>
      <c r="D376" s="3"/>
      <c r="E376" s="3"/>
      <c r="F376" s="656"/>
      <c r="G376" s="5"/>
      <c r="H376" s="6"/>
      <c r="I376" s="2"/>
      <c r="J376" s="3"/>
      <c r="K376" s="3"/>
      <c r="L376" s="1374"/>
    </row>
    <row r="377" spans="1:12" s="25" customFormat="1" x14ac:dyDescent="0.3">
      <c r="A377" s="5"/>
      <c r="B377" s="6"/>
      <c r="C377" s="2" t="s">
        <v>128</v>
      </c>
      <c r="D377" s="3">
        <f>SUM(D370:D375)</f>
        <v>169.42000000000002</v>
      </c>
      <c r="E377" s="3">
        <f>SUM(E370:E375)</f>
        <v>735.16</v>
      </c>
      <c r="F377" s="658">
        <v>587.5</v>
      </c>
      <c r="G377" s="5"/>
      <c r="H377" s="6"/>
      <c r="I377" s="2" t="s">
        <v>128</v>
      </c>
      <c r="J377" s="3">
        <f>SUM(J370:J375)</f>
        <v>169.42000000000002</v>
      </c>
      <c r="K377" s="3">
        <f>SUM(K370:K375)</f>
        <v>735.16</v>
      </c>
      <c r="L377" s="1374"/>
    </row>
    <row r="378" spans="1:12" s="25" customFormat="1" ht="18.75" hidden="1" customHeight="1" x14ac:dyDescent="0.3">
      <c r="A378" s="5"/>
      <c r="B378" s="6"/>
      <c r="C378" s="2"/>
      <c r="D378" s="3">
        <f>SUM(D371:D376)</f>
        <v>124.42</v>
      </c>
      <c r="E378" s="3"/>
      <c r="F378" s="656"/>
      <c r="G378" s="5"/>
      <c r="H378" s="6"/>
      <c r="I378" s="2"/>
      <c r="J378" s="3"/>
      <c r="K378" s="3"/>
      <c r="L378" s="1374"/>
    </row>
    <row r="379" spans="1:12" s="25" customFormat="1" ht="18.75" hidden="1" customHeight="1" x14ac:dyDescent="0.3">
      <c r="A379" s="5">
        <v>1</v>
      </c>
      <c r="B379" s="6" t="s">
        <v>1</v>
      </c>
      <c r="C379" s="2" t="s">
        <v>5</v>
      </c>
      <c r="D379" s="3">
        <f>SUM(D372:D377)</f>
        <v>278.84000000000003</v>
      </c>
      <c r="E379" s="3">
        <v>86</v>
      </c>
      <c r="F379" s="656"/>
      <c r="G379" s="5">
        <v>1</v>
      </c>
      <c r="H379" s="6" t="s">
        <v>1</v>
      </c>
      <c r="I379" s="2" t="s">
        <v>5</v>
      </c>
      <c r="J379" s="3">
        <v>200</v>
      </c>
      <c r="K379" s="3">
        <v>86</v>
      </c>
      <c r="L379" s="1374"/>
    </row>
    <row r="380" spans="1:12" s="25" customFormat="1" ht="18.75" hidden="1" customHeight="1" x14ac:dyDescent="0.3">
      <c r="A380" s="5">
        <v>2</v>
      </c>
      <c r="B380" s="6" t="s">
        <v>238</v>
      </c>
      <c r="C380" s="2" t="s">
        <v>251</v>
      </c>
      <c r="D380" s="3">
        <f t="shared" ref="D380:D389" si="5">SUM(D372:D378)</f>
        <v>403.26000000000005</v>
      </c>
      <c r="E380" s="3">
        <v>114</v>
      </c>
      <c r="F380" s="656"/>
      <c r="G380" s="5">
        <v>2</v>
      </c>
      <c r="H380" s="6" t="s">
        <v>238</v>
      </c>
      <c r="I380" s="2" t="s">
        <v>251</v>
      </c>
      <c r="J380" s="3">
        <v>225</v>
      </c>
      <c r="K380" s="3">
        <v>114</v>
      </c>
      <c r="L380" s="1374"/>
    </row>
    <row r="381" spans="1:12" s="25" customFormat="1" ht="18.75" hidden="1" customHeight="1" x14ac:dyDescent="0.3">
      <c r="A381" s="5">
        <v>3</v>
      </c>
      <c r="B381" s="6" t="s">
        <v>93</v>
      </c>
      <c r="C381" s="2" t="s">
        <v>5</v>
      </c>
      <c r="D381" s="3">
        <f t="shared" si="5"/>
        <v>646.10000000000014</v>
      </c>
      <c r="E381" s="3">
        <v>94.25</v>
      </c>
      <c r="F381" s="656"/>
      <c r="G381" s="5">
        <v>3</v>
      </c>
      <c r="H381" s="6" t="s">
        <v>93</v>
      </c>
      <c r="I381" s="2" t="s">
        <v>5</v>
      </c>
      <c r="J381" s="3">
        <v>135</v>
      </c>
      <c r="K381" s="3">
        <v>94.25</v>
      </c>
      <c r="L381" s="1374"/>
    </row>
    <row r="382" spans="1:12" s="25" customFormat="1" ht="18.75" hidden="1" customHeight="1" x14ac:dyDescent="0.3">
      <c r="A382" s="5">
        <v>4</v>
      </c>
      <c r="B382" s="6" t="s">
        <v>253</v>
      </c>
      <c r="C382" s="2" t="s">
        <v>218</v>
      </c>
      <c r="D382" s="3">
        <f t="shared" si="5"/>
        <v>1043.3600000000001</v>
      </c>
      <c r="E382" s="3">
        <v>146.4</v>
      </c>
      <c r="F382" s="656"/>
      <c r="G382" s="5">
        <v>4</v>
      </c>
      <c r="H382" s="6" t="s">
        <v>253</v>
      </c>
      <c r="I382" s="2" t="s">
        <v>218</v>
      </c>
      <c r="J382" s="3">
        <v>125</v>
      </c>
      <c r="K382" s="3">
        <v>146.4</v>
      </c>
      <c r="L382" s="1374"/>
    </row>
    <row r="383" spans="1:12" s="25" customFormat="1" ht="18.75" hidden="1" customHeight="1" x14ac:dyDescent="0.3">
      <c r="A383" s="5">
        <v>5</v>
      </c>
      <c r="B383" s="6" t="s">
        <v>255</v>
      </c>
      <c r="C383" s="2" t="s">
        <v>218</v>
      </c>
      <c r="D383" s="3">
        <f t="shared" si="5"/>
        <v>1682.0400000000002</v>
      </c>
      <c r="E383" s="3">
        <v>105.16</v>
      </c>
      <c r="F383" s="656"/>
      <c r="G383" s="5">
        <v>5</v>
      </c>
      <c r="H383" s="6" t="s">
        <v>255</v>
      </c>
      <c r="I383" s="2" t="s">
        <v>218</v>
      </c>
      <c r="J383" s="3">
        <v>80</v>
      </c>
      <c r="K383" s="3">
        <v>105.16</v>
      </c>
      <c r="L383" s="1374"/>
    </row>
    <row r="384" spans="1:12" s="25" customFormat="1" ht="18.75" hidden="1" customHeight="1" x14ac:dyDescent="0.3">
      <c r="A384" s="5">
        <v>6</v>
      </c>
      <c r="B384" s="6" t="s">
        <v>252</v>
      </c>
      <c r="C384" s="2" t="s">
        <v>251</v>
      </c>
      <c r="D384" s="3">
        <f t="shared" si="5"/>
        <v>2665.4000000000005</v>
      </c>
      <c r="E384" s="3">
        <v>142</v>
      </c>
      <c r="F384" s="656"/>
      <c r="G384" s="5">
        <v>6</v>
      </c>
      <c r="H384" s="6" t="s">
        <v>252</v>
      </c>
      <c r="I384" s="2" t="s">
        <v>251</v>
      </c>
      <c r="J384" s="3">
        <v>105</v>
      </c>
      <c r="K384" s="3">
        <v>142</v>
      </c>
      <c r="L384" s="1374"/>
    </row>
    <row r="385" spans="1:12" s="25" customFormat="1" ht="18.75" hidden="1" customHeight="1" x14ac:dyDescent="0.3">
      <c r="A385" s="5">
        <v>7</v>
      </c>
      <c r="B385" s="6" t="s">
        <v>254</v>
      </c>
      <c r="C385" s="2" t="s">
        <v>218</v>
      </c>
      <c r="D385" s="3">
        <f t="shared" si="5"/>
        <v>4347.4400000000005</v>
      </c>
      <c r="E385" s="3">
        <v>144</v>
      </c>
      <c r="F385" s="656"/>
      <c r="G385" s="5">
        <v>7</v>
      </c>
      <c r="H385" s="6" t="s">
        <v>254</v>
      </c>
      <c r="I385" s="2" t="s">
        <v>218</v>
      </c>
      <c r="J385" s="3">
        <v>120</v>
      </c>
      <c r="K385" s="3">
        <v>144</v>
      </c>
      <c r="L385" s="1374"/>
    </row>
    <row r="386" spans="1:12" s="25" customFormat="1" ht="18.75" hidden="1" customHeight="1" x14ac:dyDescent="0.3">
      <c r="A386" s="5">
        <v>8</v>
      </c>
      <c r="B386" s="6" t="s">
        <v>31</v>
      </c>
      <c r="C386" s="2" t="s">
        <v>5</v>
      </c>
      <c r="D386" s="3">
        <f t="shared" si="5"/>
        <v>6843.420000000001</v>
      </c>
      <c r="E386" s="3">
        <v>88</v>
      </c>
      <c r="F386" s="656"/>
      <c r="G386" s="5">
        <v>8</v>
      </c>
      <c r="H386" s="6" t="s">
        <v>31</v>
      </c>
      <c r="I386" s="2" t="s">
        <v>5</v>
      </c>
      <c r="J386" s="3">
        <v>55</v>
      </c>
      <c r="K386" s="3">
        <v>88</v>
      </c>
      <c r="L386" s="1374"/>
    </row>
    <row r="387" spans="1:12" s="50" customFormat="1" ht="18.75" hidden="1" customHeight="1" x14ac:dyDescent="0.3">
      <c r="A387" s="1444"/>
      <c r="B387" s="1"/>
      <c r="C387" s="1444"/>
      <c r="D387" s="3">
        <f t="shared" si="5"/>
        <v>11066.440000000002</v>
      </c>
      <c r="E387" s="7"/>
      <c r="F387" s="657"/>
      <c r="G387" s="1444"/>
      <c r="H387" s="1"/>
      <c r="I387" s="1444"/>
      <c r="J387" s="7"/>
      <c r="K387" s="7"/>
      <c r="L387" s="1377"/>
    </row>
    <row r="388" spans="1:12" s="25" customFormat="1" ht="18.75" hidden="1" customHeight="1" x14ac:dyDescent="0.3">
      <c r="A388" s="5"/>
      <c r="B388" s="6"/>
      <c r="C388" s="2" t="s">
        <v>128</v>
      </c>
      <c r="D388" s="3">
        <f t="shared" si="5"/>
        <v>17631.020000000004</v>
      </c>
      <c r="E388" s="3">
        <v>919.81</v>
      </c>
      <c r="F388" s="656"/>
      <c r="G388" s="5"/>
      <c r="H388" s="6"/>
      <c r="I388" s="2" t="s">
        <v>128</v>
      </c>
      <c r="J388" s="3">
        <v>1045</v>
      </c>
      <c r="K388" s="3">
        <v>919.81</v>
      </c>
      <c r="L388" s="1374"/>
    </row>
    <row r="389" spans="1:12" s="25" customFormat="1" ht="18.75" hidden="1" customHeight="1" x14ac:dyDescent="0.3">
      <c r="A389" s="5"/>
      <c r="B389" s="6"/>
      <c r="C389" s="2"/>
      <c r="D389" s="3">
        <f t="shared" si="5"/>
        <v>28294.200000000004</v>
      </c>
      <c r="E389" s="3"/>
      <c r="F389" s="656"/>
      <c r="G389" s="5"/>
      <c r="H389" s="6"/>
      <c r="I389" s="2"/>
      <c r="J389" s="3"/>
      <c r="K389" s="3"/>
      <c r="L389" s="1374"/>
    </row>
    <row r="390" spans="1:12" s="25" customFormat="1" x14ac:dyDescent="0.3">
      <c r="A390" s="5"/>
      <c r="B390" s="6"/>
      <c r="C390" s="2"/>
      <c r="D390" s="3"/>
      <c r="E390" s="3"/>
      <c r="F390" s="678">
        <f>F377-E377</f>
        <v>-147.65999999999997</v>
      </c>
      <c r="G390" s="5"/>
      <c r="H390" s="6"/>
      <c r="I390" s="2"/>
      <c r="J390" s="3"/>
      <c r="K390" s="3"/>
      <c r="L390" s="1374"/>
    </row>
    <row r="391" spans="1:12" s="25" customFormat="1" x14ac:dyDescent="0.3">
      <c r="A391" s="5"/>
      <c r="B391" s="6"/>
      <c r="C391" s="2"/>
      <c r="D391" s="3"/>
      <c r="E391" s="3"/>
      <c r="F391" s="656"/>
      <c r="G391" s="5"/>
      <c r="H391" s="6"/>
      <c r="I391" s="2"/>
      <c r="J391" s="3"/>
      <c r="K391" s="3"/>
      <c r="L391" s="1374"/>
    </row>
    <row r="392" spans="1:12" s="25" customFormat="1" x14ac:dyDescent="0.3">
      <c r="A392" s="28" t="s">
        <v>124</v>
      </c>
      <c r="B392" s="3" t="s">
        <v>259</v>
      </c>
      <c r="C392" s="2" t="s">
        <v>125</v>
      </c>
      <c r="D392" s="3" t="s">
        <v>126</v>
      </c>
      <c r="E392" s="3" t="s">
        <v>127</v>
      </c>
      <c r="F392" s="656"/>
      <c r="G392" s="28" t="s">
        <v>124</v>
      </c>
      <c r="H392" s="3" t="s">
        <v>247</v>
      </c>
      <c r="I392" s="2" t="s">
        <v>125</v>
      </c>
      <c r="J392" s="3" t="s">
        <v>126</v>
      </c>
      <c r="K392" s="3" t="s">
        <v>127</v>
      </c>
      <c r="L392" s="1374"/>
    </row>
    <row r="393" spans="1:12" s="25" customFormat="1" ht="19.5" customHeight="1" x14ac:dyDescent="0.3">
      <c r="A393" s="5">
        <v>1</v>
      </c>
      <c r="B393" s="6" t="s">
        <v>181</v>
      </c>
      <c r="C393" s="2" t="s">
        <v>147</v>
      </c>
      <c r="D393" s="3">
        <v>90</v>
      </c>
      <c r="E393" s="3">
        <v>130.22999999999999</v>
      </c>
      <c r="F393" s="606"/>
      <c r="G393" s="5">
        <v>1</v>
      </c>
      <c r="H393" s="6" t="s">
        <v>181</v>
      </c>
      <c r="I393" s="2" t="s">
        <v>147</v>
      </c>
      <c r="J393" s="3">
        <v>90</v>
      </c>
      <c r="K393" s="3">
        <v>130.22999999999999</v>
      </c>
      <c r="L393" s="788"/>
    </row>
    <row r="394" spans="1:12" s="25" customFormat="1" ht="19.5" customHeight="1" x14ac:dyDescent="0.3">
      <c r="A394" s="5">
        <v>2</v>
      </c>
      <c r="B394" s="6" t="s">
        <v>105</v>
      </c>
      <c r="C394" s="2" t="s">
        <v>104</v>
      </c>
      <c r="D394" s="3">
        <v>54</v>
      </c>
      <c r="E394" s="3">
        <v>166.1</v>
      </c>
      <c r="F394" s="490"/>
      <c r="G394" s="5">
        <v>2</v>
      </c>
      <c r="H394" s="6" t="s">
        <v>105</v>
      </c>
      <c r="I394" s="2" t="s">
        <v>104</v>
      </c>
      <c r="J394" s="3">
        <v>54</v>
      </c>
      <c r="K394" s="3">
        <v>166.1</v>
      </c>
      <c r="L394" s="1374"/>
    </row>
    <row r="395" spans="1:12" s="50" customFormat="1" x14ac:dyDescent="0.3">
      <c r="A395" s="5">
        <v>3</v>
      </c>
      <c r="B395" s="6" t="s">
        <v>260</v>
      </c>
      <c r="C395" s="2" t="s">
        <v>17</v>
      </c>
      <c r="D395" s="3">
        <v>20</v>
      </c>
      <c r="E395" s="3">
        <v>182.25</v>
      </c>
      <c r="F395" s="605"/>
      <c r="G395" s="5">
        <v>3</v>
      </c>
      <c r="H395" s="6" t="s">
        <v>260</v>
      </c>
      <c r="I395" s="2" t="s">
        <v>44</v>
      </c>
      <c r="J395" s="3">
        <v>25</v>
      </c>
      <c r="K395" s="3">
        <v>218.7</v>
      </c>
      <c r="L395" s="1377"/>
    </row>
    <row r="396" spans="1:12" s="25" customFormat="1" ht="19.5" customHeight="1" x14ac:dyDescent="0.3">
      <c r="A396" s="5">
        <v>4</v>
      </c>
      <c r="B396" s="6" t="s">
        <v>346</v>
      </c>
      <c r="C396" s="2" t="s">
        <v>14</v>
      </c>
      <c r="D396" s="3">
        <v>36</v>
      </c>
      <c r="E396" s="3">
        <v>6</v>
      </c>
      <c r="F396" s="677"/>
      <c r="G396" s="5">
        <v>4</v>
      </c>
      <c r="H396" s="6" t="s">
        <v>346</v>
      </c>
      <c r="I396" s="2" t="s">
        <v>14</v>
      </c>
      <c r="J396" s="3">
        <v>36</v>
      </c>
      <c r="K396" s="3">
        <v>6</v>
      </c>
      <c r="L396" s="788"/>
    </row>
    <row r="397" spans="1:12" s="25" customFormat="1" ht="19.5" customHeight="1" x14ac:dyDescent="0.3">
      <c r="A397" s="5">
        <v>5</v>
      </c>
      <c r="B397" s="6" t="s">
        <v>144</v>
      </c>
      <c r="C397" s="2" t="s">
        <v>2</v>
      </c>
      <c r="D397" s="3">
        <v>18</v>
      </c>
      <c r="E397" s="3">
        <v>88</v>
      </c>
      <c r="F397" s="656"/>
      <c r="G397" s="5">
        <v>5</v>
      </c>
      <c r="H397" s="6" t="s">
        <v>144</v>
      </c>
      <c r="I397" s="2" t="s">
        <v>2</v>
      </c>
      <c r="J397" s="3">
        <v>18</v>
      </c>
      <c r="K397" s="3">
        <v>88</v>
      </c>
      <c r="L397" s="1374"/>
    </row>
    <row r="398" spans="1:12" s="50" customFormat="1" x14ac:dyDescent="0.3">
      <c r="A398" s="5">
        <v>6</v>
      </c>
      <c r="B398" s="6" t="s">
        <v>107</v>
      </c>
      <c r="C398" s="2" t="s">
        <v>193</v>
      </c>
      <c r="D398" s="3">
        <v>3.71</v>
      </c>
      <c r="E398" s="3">
        <v>93.2</v>
      </c>
      <c r="F398" s="605"/>
      <c r="G398" s="5">
        <v>6</v>
      </c>
      <c r="H398" s="6" t="s">
        <v>107</v>
      </c>
      <c r="I398" s="2" t="s">
        <v>193</v>
      </c>
      <c r="J398" s="3">
        <v>3.71</v>
      </c>
      <c r="K398" s="3">
        <v>93.2</v>
      </c>
      <c r="L398" s="1379"/>
    </row>
    <row r="399" spans="1:12" s="25" customFormat="1" ht="19.5" customHeight="1" x14ac:dyDescent="0.3">
      <c r="A399" s="5">
        <v>7</v>
      </c>
      <c r="B399" s="6" t="s">
        <v>108</v>
      </c>
      <c r="C399" s="2" t="s">
        <v>65</v>
      </c>
      <c r="D399" s="3">
        <v>1.2</v>
      </c>
      <c r="E399" s="3">
        <v>21.5</v>
      </c>
      <c r="F399" s="656"/>
      <c r="G399" s="5">
        <v>7</v>
      </c>
      <c r="H399" s="6" t="s">
        <v>108</v>
      </c>
      <c r="I399" s="2" t="s">
        <v>65</v>
      </c>
      <c r="J399" s="3">
        <v>1.2</v>
      </c>
      <c r="K399" s="3">
        <v>21.5</v>
      </c>
      <c r="L399" s="1374"/>
    </row>
    <row r="400" spans="1:12" s="25" customFormat="1" x14ac:dyDescent="0.3">
      <c r="A400" s="1444"/>
      <c r="B400" s="6"/>
      <c r="C400" s="2"/>
      <c r="D400" s="3"/>
      <c r="E400" s="3"/>
      <c r="F400" s="656"/>
      <c r="G400" s="1444"/>
      <c r="H400" s="6"/>
      <c r="I400" s="2"/>
      <c r="J400" s="3"/>
      <c r="K400" s="3"/>
      <c r="L400" s="1374"/>
    </row>
    <row r="401" spans="1:12" s="50" customFormat="1" x14ac:dyDescent="0.3">
      <c r="A401" s="5"/>
      <c r="B401" s="6"/>
      <c r="C401" s="2"/>
      <c r="D401" s="3"/>
      <c r="E401" s="3"/>
      <c r="F401" s="657"/>
      <c r="G401" s="5"/>
      <c r="H401" s="6"/>
      <c r="I401" s="2"/>
      <c r="J401" s="3"/>
      <c r="K401" s="3"/>
      <c r="L401" s="1377"/>
    </row>
    <row r="402" spans="1:12" s="25" customFormat="1" x14ac:dyDescent="0.3">
      <c r="A402" s="1444"/>
      <c r="B402" s="6"/>
      <c r="C402" s="2" t="s">
        <v>128</v>
      </c>
      <c r="D402" s="3">
        <f>SUM(D393:D401)</f>
        <v>222.91</v>
      </c>
      <c r="E402" s="3">
        <f>SUM(E393:E401)</f>
        <v>687.28</v>
      </c>
      <c r="F402" s="658">
        <v>822.5</v>
      </c>
      <c r="G402" s="1444"/>
      <c r="H402" s="6"/>
      <c r="I402" s="2" t="s">
        <v>128</v>
      </c>
      <c r="J402" s="3">
        <f>SUM(J393:J401)</f>
        <v>227.91</v>
      </c>
      <c r="K402" s="3">
        <f>SUM(K393:K401)</f>
        <v>723.73</v>
      </c>
      <c r="L402" s="1374"/>
    </row>
    <row r="403" spans="1:12" s="25" customFormat="1" x14ac:dyDescent="0.3">
      <c r="A403" s="5"/>
      <c r="B403" s="6"/>
      <c r="C403" s="2"/>
      <c r="D403" s="3"/>
      <c r="E403" s="3"/>
      <c r="F403" s="678">
        <f>F402-E402</f>
        <v>135.22000000000003</v>
      </c>
      <c r="G403" s="5"/>
      <c r="H403" s="6"/>
      <c r="I403" s="2"/>
      <c r="J403" s="3"/>
      <c r="K403" s="3"/>
      <c r="L403" s="1374"/>
    </row>
    <row r="404" spans="1:12" s="25" customFormat="1" x14ac:dyDescent="0.3">
      <c r="A404" s="5"/>
      <c r="B404" s="6"/>
      <c r="C404" s="2"/>
      <c r="D404" s="3"/>
      <c r="E404" s="3"/>
      <c r="F404" s="656"/>
      <c r="G404" s="5"/>
      <c r="H404" s="6"/>
      <c r="I404" s="2"/>
      <c r="J404" s="3"/>
      <c r="K404" s="3"/>
      <c r="L404" s="1374"/>
    </row>
    <row r="405" spans="1:12" s="25" customFormat="1" x14ac:dyDescent="0.3">
      <c r="A405" s="1444"/>
      <c r="B405" s="6"/>
      <c r="C405" s="2" t="s">
        <v>136</v>
      </c>
      <c r="D405" s="3">
        <f>+D402+D377</f>
        <v>392.33000000000004</v>
      </c>
      <c r="E405" s="3">
        <f>+E402+E377</f>
        <v>1422.44</v>
      </c>
      <c r="F405" s="659"/>
      <c r="G405" s="3"/>
      <c r="H405" s="3"/>
      <c r="I405" s="3" t="s">
        <v>136</v>
      </c>
      <c r="J405" s="3">
        <f>+J402+J377</f>
        <v>397.33000000000004</v>
      </c>
      <c r="K405" s="3">
        <f>+K402+K377</f>
        <v>1458.8899999999999</v>
      </c>
      <c r="L405" s="1374"/>
    </row>
    <row r="406" spans="1:12" s="25" customFormat="1" x14ac:dyDescent="0.3">
      <c r="A406" s="1405"/>
      <c r="B406" s="36"/>
      <c r="C406" s="462"/>
      <c r="D406" s="463"/>
      <c r="E406" s="463"/>
      <c r="F406" s="659"/>
      <c r="G406" s="1410"/>
      <c r="H406" s="463"/>
      <c r="I406" s="463"/>
      <c r="J406" s="463"/>
      <c r="K406" s="463"/>
      <c r="L406" s="1374"/>
    </row>
    <row r="407" spans="1:12" s="25" customFormat="1" x14ac:dyDescent="0.3">
      <c r="A407" s="1405"/>
      <c r="B407" s="461"/>
      <c r="C407" s="461"/>
      <c r="D407" s="461"/>
      <c r="E407" s="660"/>
      <c r="F407" s="660"/>
      <c r="G407" s="1413"/>
      <c r="H407" s="660"/>
      <c r="I407" s="463"/>
      <c r="J407" s="463"/>
      <c r="K407" s="463"/>
      <c r="L407" s="1374"/>
    </row>
    <row r="408" spans="1:12" s="25" customFormat="1" x14ac:dyDescent="0.3">
      <c r="A408" s="1405"/>
      <c r="B408" s="36"/>
      <c r="C408" s="462"/>
      <c r="D408" s="463"/>
      <c r="E408" s="463"/>
      <c r="F408" s="659"/>
      <c r="G408" s="1413"/>
      <c r="H408" s="463"/>
      <c r="I408" s="463"/>
      <c r="J408" s="463"/>
      <c r="K408" s="463"/>
      <c r="L408" s="1374"/>
    </row>
    <row r="409" spans="1:12" s="25" customFormat="1" ht="18.75" customHeight="1" x14ac:dyDescent="0.3">
      <c r="A409" s="1403"/>
      <c r="B409" s="37" t="s">
        <v>130</v>
      </c>
      <c r="D409" s="94" t="s">
        <v>131</v>
      </c>
      <c r="E409" s="20"/>
      <c r="F409" s="606"/>
      <c r="G409" s="1403"/>
      <c r="H409" s="37" t="s">
        <v>130</v>
      </c>
      <c r="J409" s="94" t="s">
        <v>131</v>
      </c>
      <c r="K409" s="20"/>
      <c r="L409" s="1374"/>
    </row>
    <row r="410" spans="1:12" s="25" customFormat="1" ht="51.75" customHeight="1" x14ac:dyDescent="0.3">
      <c r="A410" s="1403"/>
      <c r="B410" s="38" t="s">
        <v>132</v>
      </c>
      <c r="D410" s="38" t="s">
        <v>140</v>
      </c>
      <c r="E410" s="39"/>
      <c r="F410" s="606"/>
      <c r="G410" s="1403"/>
      <c r="H410" s="38" t="s">
        <v>139</v>
      </c>
      <c r="J410" s="38" t="s">
        <v>140</v>
      </c>
      <c r="K410" s="39"/>
      <c r="L410" s="1374"/>
    </row>
    <row r="411" spans="1:12" s="25" customFormat="1" ht="23.25" customHeight="1" x14ac:dyDescent="0.3">
      <c r="A411" s="1403"/>
      <c r="B411" s="38"/>
      <c r="D411" s="38"/>
      <c r="E411" s="39"/>
      <c r="F411" s="606"/>
      <c r="G411" s="1403"/>
      <c r="H411" s="38"/>
      <c r="J411" s="38"/>
      <c r="K411" s="39"/>
      <c r="L411" s="1374"/>
    </row>
    <row r="412" spans="1:12" s="25" customFormat="1" ht="23.25" customHeight="1" x14ac:dyDescent="0.3">
      <c r="A412" s="1402"/>
      <c r="B412" s="254"/>
      <c r="C412" s="96"/>
      <c r="D412" s="254"/>
      <c r="E412" s="255"/>
      <c r="F412" s="871"/>
      <c r="G412" s="1417"/>
      <c r="H412" s="96"/>
      <c r="I412" s="254"/>
      <c r="J412" s="255"/>
      <c r="K412" s="254"/>
      <c r="L412" s="1374"/>
    </row>
    <row r="413" spans="1:12" s="21" customFormat="1" x14ac:dyDescent="0.3">
      <c r="A413" s="1403"/>
      <c r="B413" s="20"/>
      <c r="C413" s="20"/>
      <c r="D413" s="20"/>
      <c r="E413" s="20"/>
      <c r="F413" s="656"/>
      <c r="G413" s="1403"/>
      <c r="H413" s="20"/>
      <c r="I413" s="20"/>
      <c r="J413" s="20"/>
      <c r="K413" s="20"/>
      <c r="L413" s="1373"/>
    </row>
    <row r="414" spans="1:12" s="25" customFormat="1" ht="18.75" customHeight="1" x14ac:dyDescent="0.3">
      <c r="A414" s="1403"/>
      <c r="B414" s="22" t="s">
        <v>115</v>
      </c>
      <c r="C414" s="20"/>
      <c r="D414" s="20"/>
      <c r="E414" s="20"/>
      <c r="F414" s="656"/>
      <c r="G414" s="1403"/>
      <c r="H414" s="22" t="s">
        <v>115</v>
      </c>
      <c r="I414" s="20"/>
      <c r="J414" s="20"/>
      <c r="K414" s="20"/>
      <c r="L414" s="1374"/>
    </row>
    <row r="415" spans="1:12" s="25" customFormat="1" ht="18.75" customHeight="1" x14ac:dyDescent="0.3">
      <c r="A415" s="1403"/>
      <c r="B415" s="22" t="s">
        <v>137</v>
      </c>
      <c r="C415" s="20"/>
      <c r="D415" s="20"/>
      <c r="E415" s="20"/>
      <c r="F415" s="606"/>
      <c r="G415" s="1403"/>
      <c r="H415" s="22" t="s">
        <v>138</v>
      </c>
      <c r="I415" s="20"/>
      <c r="J415" s="20"/>
      <c r="K415" s="20"/>
      <c r="L415" s="1374"/>
    </row>
    <row r="416" spans="1:12" s="25" customFormat="1" ht="18.75" customHeight="1" x14ac:dyDescent="0.3">
      <c r="A416" s="1403"/>
      <c r="B416" s="20"/>
      <c r="C416" s="20"/>
      <c r="D416" s="20"/>
      <c r="E416" s="20"/>
      <c r="F416" s="606"/>
      <c r="G416" s="1403"/>
      <c r="H416" s="20"/>
      <c r="I416" s="20"/>
      <c r="J416" s="20"/>
      <c r="K416" s="20"/>
      <c r="L416" s="1374"/>
    </row>
    <row r="417" spans="1:13" s="25" customFormat="1" ht="18.75" customHeight="1" x14ac:dyDescent="0.3">
      <c r="A417" s="1403"/>
      <c r="B417" s="20"/>
      <c r="C417" s="20"/>
      <c r="E417" s="603" t="s">
        <v>116</v>
      </c>
      <c r="F417" s="606"/>
      <c r="G417" s="1403"/>
      <c r="H417" s="20"/>
      <c r="I417" s="20"/>
      <c r="K417" s="603" t="s">
        <v>116</v>
      </c>
      <c r="L417" s="1374"/>
    </row>
    <row r="418" spans="1:13" s="25" customFormat="1" ht="18.75" customHeight="1" x14ac:dyDescent="0.3">
      <c r="A418" s="1403"/>
      <c r="B418" s="20"/>
      <c r="C418" s="20"/>
      <c r="E418" s="603" t="s">
        <v>134</v>
      </c>
      <c r="F418" s="606"/>
      <c r="G418" s="1403"/>
      <c r="H418" s="20"/>
      <c r="I418" s="20"/>
      <c r="K418" s="603" t="s">
        <v>134</v>
      </c>
      <c r="L418" s="1374"/>
    </row>
    <row r="419" spans="1:13" s="25" customFormat="1" ht="18.75" customHeight="1" x14ac:dyDescent="0.3">
      <c r="A419" s="1403"/>
      <c r="B419" s="20"/>
      <c r="C419" s="20"/>
      <c r="E419" s="603" t="s">
        <v>117</v>
      </c>
      <c r="F419" s="606"/>
      <c r="G419" s="1403"/>
      <c r="H419" s="20"/>
      <c r="I419" s="20"/>
      <c r="K419" s="603" t="s">
        <v>117</v>
      </c>
      <c r="L419" s="1374"/>
    </row>
    <row r="420" spans="1:13" s="25" customFormat="1" ht="18.75" customHeight="1" x14ac:dyDescent="0.3">
      <c r="A420" s="1403"/>
      <c r="B420" s="20"/>
      <c r="C420" s="20"/>
      <c r="E420" s="603" t="s">
        <v>497</v>
      </c>
      <c r="F420" s="606"/>
      <c r="G420" s="1403"/>
      <c r="H420" s="20"/>
      <c r="I420" s="20"/>
      <c r="K420" s="603" t="s">
        <v>497</v>
      </c>
      <c r="L420" s="1374"/>
    </row>
    <row r="421" spans="1:13" s="25" customFormat="1" ht="18.75" customHeight="1" x14ac:dyDescent="0.3">
      <c r="A421" s="1403"/>
      <c r="B421" s="20"/>
      <c r="C421" s="20"/>
      <c r="D421" s="20"/>
      <c r="E421" s="20"/>
      <c r="F421" s="656"/>
      <c r="G421" s="1403"/>
      <c r="H421" s="20"/>
      <c r="I421" s="20"/>
      <c r="J421" s="20"/>
      <c r="K421" s="20"/>
      <c r="L421" s="1374"/>
    </row>
    <row r="422" spans="1:13" s="25" customFormat="1" ht="18.75" customHeight="1" x14ac:dyDescent="0.3">
      <c r="A422" s="1403"/>
      <c r="B422" s="20"/>
      <c r="C422" s="20"/>
      <c r="D422" s="20"/>
      <c r="E422" s="20"/>
      <c r="F422" s="656"/>
      <c r="G422" s="1403"/>
      <c r="H422" s="20"/>
      <c r="I422" s="20"/>
      <c r="J422" s="20"/>
      <c r="K422" s="20"/>
      <c r="L422" s="1374"/>
    </row>
    <row r="423" spans="1:13" s="25" customFormat="1" ht="18.75" customHeight="1" x14ac:dyDescent="0.3">
      <c r="A423" s="1403"/>
      <c r="B423" s="20"/>
      <c r="C423" s="20"/>
      <c r="D423" s="20"/>
      <c r="E423" s="20"/>
      <c r="F423" s="656"/>
      <c r="G423" s="1403"/>
      <c r="H423" s="20"/>
      <c r="I423" s="20"/>
      <c r="J423" s="20"/>
      <c r="K423" s="20"/>
      <c r="L423" s="1374"/>
    </row>
    <row r="424" spans="1:13" s="25" customFormat="1" ht="18.75" customHeight="1" x14ac:dyDescent="0.3">
      <c r="A424" s="1403"/>
      <c r="B424" s="1612" t="s">
        <v>119</v>
      </c>
      <c r="C424" s="1612"/>
      <c r="D424" s="1612"/>
      <c r="E424" s="26"/>
      <c r="F424" s="606"/>
      <c r="G424" s="1403"/>
      <c r="H424" s="1612" t="s">
        <v>119</v>
      </c>
      <c r="I424" s="1612"/>
      <c r="J424" s="1612"/>
      <c r="K424" s="26"/>
      <c r="L424" s="1374"/>
    </row>
    <row r="425" spans="1:13" s="25" customFormat="1" ht="18.75" customHeight="1" x14ac:dyDescent="0.3">
      <c r="A425" s="1403"/>
      <c r="B425" s="1610">
        <v>45678</v>
      </c>
      <c r="C425" s="1610"/>
      <c r="D425" s="1610"/>
      <c r="E425" s="27"/>
      <c r="F425" s="606"/>
      <c r="G425" s="1403"/>
      <c r="H425" s="1610">
        <f>B425</f>
        <v>45678</v>
      </c>
      <c r="I425" s="1610"/>
      <c r="J425" s="1610"/>
      <c r="K425" s="27"/>
      <c r="L425" s="1374"/>
    </row>
    <row r="426" spans="1:13" s="25" customFormat="1" ht="18.75" customHeight="1" x14ac:dyDescent="0.3">
      <c r="A426" s="1403"/>
      <c r="B426" s="20"/>
      <c r="C426" s="20"/>
      <c r="D426" s="20"/>
      <c r="E426" s="27"/>
      <c r="F426" s="606"/>
      <c r="G426" s="1403"/>
      <c r="H426" s="20"/>
      <c r="I426" s="20"/>
      <c r="J426" s="20"/>
      <c r="K426" s="27"/>
      <c r="L426" s="1374"/>
    </row>
    <row r="427" spans="1:13" s="25" customFormat="1" ht="18.75" customHeight="1" x14ac:dyDescent="0.3">
      <c r="A427" s="1403"/>
      <c r="B427" s="1443"/>
      <c r="C427" s="20"/>
      <c r="D427" s="20"/>
      <c r="E427" s="27"/>
      <c r="F427" s="606"/>
      <c r="G427" s="1403"/>
      <c r="H427" s="1443"/>
      <c r="I427" s="20"/>
      <c r="J427" s="20"/>
      <c r="K427" s="27"/>
      <c r="L427" s="1374"/>
    </row>
    <row r="428" spans="1:13" s="25" customFormat="1" ht="18.75" customHeight="1" x14ac:dyDescent="0.3">
      <c r="A428" s="28" t="s">
        <v>120</v>
      </c>
      <c r="B428" s="29" t="s">
        <v>121</v>
      </c>
      <c r="C428" s="1611" t="s">
        <v>122</v>
      </c>
      <c r="D428" s="1611"/>
      <c r="E428" s="1611"/>
      <c r="F428" s="606"/>
      <c r="G428" s="28" t="s">
        <v>120</v>
      </c>
      <c r="H428" s="29" t="s">
        <v>121</v>
      </c>
      <c r="I428" s="1611" t="s">
        <v>123</v>
      </c>
      <c r="J428" s="1611"/>
      <c r="K428" s="1611"/>
      <c r="L428" s="1374"/>
    </row>
    <row r="429" spans="1:13" s="25" customFormat="1" ht="18.75" customHeight="1" x14ac:dyDescent="0.3">
      <c r="A429" s="28" t="s">
        <v>124</v>
      </c>
      <c r="B429" s="28" t="s">
        <v>265</v>
      </c>
      <c r="C429" s="29" t="s">
        <v>125</v>
      </c>
      <c r="D429" s="1444" t="s">
        <v>126</v>
      </c>
      <c r="E429" s="1444" t="s">
        <v>127</v>
      </c>
      <c r="F429" s="606"/>
      <c r="G429" s="28" t="s">
        <v>124</v>
      </c>
      <c r="H429" s="28" t="s">
        <v>265</v>
      </c>
      <c r="I429" s="29" t="s">
        <v>125</v>
      </c>
      <c r="J429" s="1444" t="s">
        <v>126</v>
      </c>
      <c r="K429" s="1444" t="s">
        <v>127</v>
      </c>
      <c r="L429" s="1374"/>
    </row>
    <row r="430" spans="1:13" s="25" customFormat="1" x14ac:dyDescent="0.3">
      <c r="A430" s="5">
        <v>1</v>
      </c>
      <c r="B430" s="6" t="s">
        <v>250</v>
      </c>
      <c r="C430" s="2" t="s">
        <v>4</v>
      </c>
      <c r="D430" s="3">
        <v>95</v>
      </c>
      <c r="E430" s="3">
        <v>146.97999999999999</v>
      </c>
      <c r="F430" s="606"/>
      <c r="G430" s="5">
        <v>1</v>
      </c>
      <c r="H430" s="6" t="s">
        <v>250</v>
      </c>
      <c r="I430" s="2" t="s">
        <v>73</v>
      </c>
      <c r="J430" s="3">
        <v>110</v>
      </c>
      <c r="K430" s="3">
        <v>183.72499999999999</v>
      </c>
      <c r="L430" s="788"/>
    </row>
    <row r="431" spans="1:13" s="25" customFormat="1" x14ac:dyDescent="0.3">
      <c r="A431" s="5">
        <v>2</v>
      </c>
      <c r="B431" s="6" t="s">
        <v>43</v>
      </c>
      <c r="C431" s="2" t="s">
        <v>17</v>
      </c>
      <c r="D431" s="3">
        <v>41</v>
      </c>
      <c r="E431" s="3">
        <v>242.70999999999998</v>
      </c>
      <c r="F431" s="606"/>
      <c r="G431" s="5">
        <v>2</v>
      </c>
      <c r="H431" s="6" t="s">
        <v>43</v>
      </c>
      <c r="I431" s="2" t="s">
        <v>44</v>
      </c>
      <c r="J431" s="3">
        <v>50</v>
      </c>
      <c r="K431" s="3">
        <v>298.71999999999997</v>
      </c>
      <c r="L431" s="788">
        <v>45551</v>
      </c>
    </row>
    <row r="432" spans="1:13" s="50" customFormat="1" x14ac:dyDescent="0.3">
      <c r="A432" s="5">
        <v>3</v>
      </c>
      <c r="B432" s="6" t="s">
        <v>114</v>
      </c>
      <c r="C432" s="2" t="s">
        <v>2</v>
      </c>
      <c r="D432" s="3">
        <v>6</v>
      </c>
      <c r="E432" s="3">
        <v>28</v>
      </c>
      <c r="F432" s="605"/>
      <c r="G432" s="5">
        <v>3</v>
      </c>
      <c r="H432" s="6" t="s">
        <v>114</v>
      </c>
      <c r="I432" s="2" t="s">
        <v>2</v>
      </c>
      <c r="J432" s="3">
        <v>6</v>
      </c>
      <c r="K432" s="3">
        <v>28</v>
      </c>
      <c r="L432" s="786"/>
      <c r="M432" s="25"/>
    </row>
    <row r="433" spans="1:12" s="25" customFormat="1" x14ac:dyDescent="0.3">
      <c r="A433" s="5">
        <v>4</v>
      </c>
      <c r="B433" s="6" t="s">
        <v>107</v>
      </c>
      <c r="C433" s="2" t="s">
        <v>14</v>
      </c>
      <c r="D433" s="3">
        <v>3.71</v>
      </c>
      <c r="E433" s="3">
        <v>93.2</v>
      </c>
      <c r="F433" s="606"/>
      <c r="G433" s="5">
        <v>4</v>
      </c>
      <c r="H433" s="6" t="s">
        <v>107</v>
      </c>
      <c r="I433" s="2" t="s">
        <v>14</v>
      </c>
      <c r="J433" s="3">
        <v>3.71</v>
      </c>
      <c r="K433" s="3">
        <v>93.2</v>
      </c>
      <c r="L433" s="1374"/>
    </row>
    <row r="434" spans="1:12" s="25" customFormat="1" x14ac:dyDescent="0.3">
      <c r="A434" s="5">
        <v>5</v>
      </c>
      <c r="B434" s="6" t="s">
        <v>93</v>
      </c>
      <c r="C434" s="2" t="s">
        <v>2</v>
      </c>
      <c r="D434" s="3">
        <v>80</v>
      </c>
      <c r="E434" s="3">
        <v>92</v>
      </c>
      <c r="F434" s="605"/>
      <c r="G434" s="5">
        <v>5</v>
      </c>
      <c r="H434" s="6" t="s">
        <v>93</v>
      </c>
      <c r="I434" s="2" t="s">
        <v>2</v>
      </c>
      <c r="J434" s="3">
        <v>80</v>
      </c>
      <c r="K434" s="3">
        <v>92</v>
      </c>
      <c r="L434" s="788"/>
    </row>
    <row r="435" spans="1:12" s="257" customFormat="1" x14ac:dyDescent="0.3">
      <c r="A435" s="12"/>
      <c r="B435" s="13"/>
      <c r="C435" s="14"/>
      <c r="D435" s="15"/>
      <c r="E435" s="15"/>
      <c r="F435" s="645"/>
      <c r="G435" s="12"/>
      <c r="H435" s="13"/>
      <c r="I435" s="14"/>
      <c r="J435" s="15"/>
      <c r="K435" s="15"/>
      <c r="L435" s="1499"/>
    </row>
    <row r="436" spans="1:12" s="25" customFormat="1" ht="19.5" customHeight="1" x14ac:dyDescent="0.3">
      <c r="A436" s="1444"/>
      <c r="B436" s="6"/>
      <c r="C436" s="2"/>
      <c r="D436" s="3"/>
      <c r="E436" s="3"/>
      <c r="F436" s="605"/>
      <c r="G436" s="1444"/>
      <c r="H436" s="6"/>
      <c r="I436" s="2"/>
      <c r="J436" s="3"/>
      <c r="K436" s="3"/>
      <c r="L436" s="1374"/>
    </row>
    <row r="437" spans="1:12" s="25" customFormat="1" x14ac:dyDescent="0.3">
      <c r="A437" s="5"/>
      <c r="B437" s="6"/>
      <c r="C437" s="2"/>
      <c r="D437" s="3"/>
      <c r="E437" s="3"/>
      <c r="F437" s="656"/>
      <c r="G437" s="5"/>
      <c r="H437" s="6"/>
      <c r="I437" s="2"/>
      <c r="J437" s="3"/>
      <c r="K437" s="3"/>
      <c r="L437" s="1374"/>
    </row>
    <row r="438" spans="1:12" s="25" customFormat="1" x14ac:dyDescent="0.3">
      <c r="A438" s="5"/>
      <c r="B438" s="6"/>
      <c r="C438" s="2" t="s">
        <v>128</v>
      </c>
      <c r="D438" s="3">
        <f>SUM(D430:D436)</f>
        <v>225.71</v>
      </c>
      <c r="E438" s="3">
        <f>SUM(E430:E436)</f>
        <v>602.88999999999987</v>
      </c>
      <c r="F438" s="658">
        <v>587.5</v>
      </c>
      <c r="G438" s="5"/>
      <c r="H438" s="6"/>
      <c r="I438" s="2" t="s">
        <v>128</v>
      </c>
      <c r="J438" s="3">
        <f>SUM(J430:J436)</f>
        <v>249.71</v>
      </c>
      <c r="K438" s="3">
        <f>SUM(K430:K436)</f>
        <v>695.64499999999998</v>
      </c>
      <c r="L438" s="1374"/>
    </row>
    <row r="439" spans="1:12" s="25" customFormat="1" ht="18.75" hidden="1" customHeight="1" x14ac:dyDescent="0.3">
      <c r="A439" s="5"/>
      <c r="B439" s="6"/>
      <c r="C439" s="2"/>
      <c r="D439" s="3">
        <f>SUM(D431:D437)</f>
        <v>130.71</v>
      </c>
      <c r="E439" s="3"/>
      <c r="F439" s="656"/>
      <c r="G439" s="5"/>
      <c r="H439" s="6"/>
      <c r="I439" s="2"/>
      <c r="J439" s="3"/>
      <c r="K439" s="3"/>
      <c r="L439" s="1374"/>
    </row>
    <row r="440" spans="1:12" s="25" customFormat="1" ht="18.75" hidden="1" customHeight="1" x14ac:dyDescent="0.3">
      <c r="A440" s="5">
        <v>1</v>
      </c>
      <c r="B440" s="6" t="s">
        <v>1</v>
      </c>
      <c r="C440" s="2" t="s">
        <v>5</v>
      </c>
      <c r="D440" s="3">
        <f>SUM(D433:D438)</f>
        <v>309.42</v>
      </c>
      <c r="E440" s="3">
        <v>86</v>
      </c>
      <c r="F440" s="656"/>
      <c r="G440" s="5">
        <v>1</v>
      </c>
      <c r="H440" s="6" t="s">
        <v>1</v>
      </c>
      <c r="I440" s="2" t="s">
        <v>5</v>
      </c>
      <c r="J440" s="3">
        <v>200</v>
      </c>
      <c r="K440" s="3">
        <v>86</v>
      </c>
      <c r="L440" s="1374"/>
    </row>
    <row r="441" spans="1:12" s="25" customFormat="1" ht="18.75" hidden="1" customHeight="1" x14ac:dyDescent="0.3">
      <c r="A441" s="5">
        <v>2</v>
      </c>
      <c r="B441" s="6" t="s">
        <v>238</v>
      </c>
      <c r="C441" s="2" t="s">
        <v>251</v>
      </c>
      <c r="D441" s="3">
        <f t="shared" ref="D441:D450" si="6">SUM(D433:D439)</f>
        <v>440.13</v>
      </c>
      <c r="E441" s="3">
        <v>114</v>
      </c>
      <c r="F441" s="656"/>
      <c r="G441" s="5">
        <v>2</v>
      </c>
      <c r="H441" s="6" t="s">
        <v>238</v>
      </c>
      <c r="I441" s="2" t="s">
        <v>251</v>
      </c>
      <c r="J441" s="3">
        <v>225</v>
      </c>
      <c r="K441" s="3">
        <v>114</v>
      </c>
      <c r="L441" s="1374"/>
    </row>
    <row r="442" spans="1:12" s="25" customFormat="1" ht="18.75" hidden="1" customHeight="1" x14ac:dyDescent="0.3">
      <c r="A442" s="5">
        <v>3</v>
      </c>
      <c r="B442" s="6" t="s">
        <v>93</v>
      </c>
      <c r="C442" s="2" t="s">
        <v>5</v>
      </c>
      <c r="D442" s="3">
        <f t="shared" si="6"/>
        <v>745.84000000000015</v>
      </c>
      <c r="E442" s="3">
        <v>94.25</v>
      </c>
      <c r="F442" s="656"/>
      <c r="G442" s="5">
        <v>3</v>
      </c>
      <c r="H442" s="6" t="s">
        <v>93</v>
      </c>
      <c r="I442" s="2" t="s">
        <v>5</v>
      </c>
      <c r="J442" s="3">
        <v>135</v>
      </c>
      <c r="K442" s="3">
        <v>94.25</v>
      </c>
      <c r="L442" s="1374"/>
    </row>
    <row r="443" spans="1:12" s="25" customFormat="1" ht="18.75" hidden="1" customHeight="1" x14ac:dyDescent="0.3">
      <c r="A443" s="5">
        <v>4</v>
      </c>
      <c r="B443" s="6" t="s">
        <v>253</v>
      </c>
      <c r="C443" s="2" t="s">
        <v>218</v>
      </c>
      <c r="D443" s="3">
        <f t="shared" si="6"/>
        <v>1105.97</v>
      </c>
      <c r="E443" s="3">
        <v>146.4</v>
      </c>
      <c r="F443" s="656"/>
      <c r="G443" s="5">
        <v>4</v>
      </c>
      <c r="H443" s="6" t="s">
        <v>253</v>
      </c>
      <c r="I443" s="2" t="s">
        <v>218</v>
      </c>
      <c r="J443" s="3">
        <v>125</v>
      </c>
      <c r="K443" s="3">
        <v>146.4</v>
      </c>
      <c r="L443" s="1374"/>
    </row>
    <row r="444" spans="1:12" s="25" customFormat="1" ht="18.75" hidden="1" customHeight="1" x14ac:dyDescent="0.3">
      <c r="A444" s="5">
        <v>5</v>
      </c>
      <c r="B444" s="6" t="s">
        <v>255</v>
      </c>
      <c r="C444" s="2" t="s">
        <v>218</v>
      </c>
      <c r="D444" s="3">
        <f t="shared" si="6"/>
        <v>1851.8100000000002</v>
      </c>
      <c r="E444" s="3">
        <v>105.16</v>
      </c>
      <c r="F444" s="656"/>
      <c r="G444" s="5">
        <v>5</v>
      </c>
      <c r="H444" s="6" t="s">
        <v>255</v>
      </c>
      <c r="I444" s="2" t="s">
        <v>218</v>
      </c>
      <c r="J444" s="3">
        <v>80</v>
      </c>
      <c r="K444" s="3">
        <v>105.16</v>
      </c>
      <c r="L444" s="1374"/>
    </row>
    <row r="445" spans="1:12" s="25" customFormat="1" ht="18.75" hidden="1" customHeight="1" x14ac:dyDescent="0.3">
      <c r="A445" s="5">
        <v>6</v>
      </c>
      <c r="B445" s="6" t="s">
        <v>252</v>
      </c>
      <c r="C445" s="2" t="s">
        <v>251</v>
      </c>
      <c r="D445" s="3">
        <f t="shared" si="6"/>
        <v>2957.78</v>
      </c>
      <c r="E445" s="3">
        <v>142</v>
      </c>
      <c r="F445" s="656"/>
      <c r="G445" s="5">
        <v>6</v>
      </c>
      <c r="H445" s="6" t="s">
        <v>252</v>
      </c>
      <c r="I445" s="2" t="s">
        <v>251</v>
      </c>
      <c r="J445" s="3">
        <v>105</v>
      </c>
      <c r="K445" s="3">
        <v>142</v>
      </c>
      <c r="L445" s="1374"/>
    </row>
    <row r="446" spans="1:12" s="25" customFormat="1" ht="18.75" hidden="1" customHeight="1" x14ac:dyDescent="0.3">
      <c r="A446" s="5">
        <v>7</v>
      </c>
      <c r="B446" s="6" t="s">
        <v>254</v>
      </c>
      <c r="C446" s="2" t="s">
        <v>218</v>
      </c>
      <c r="D446" s="3">
        <f t="shared" si="6"/>
        <v>4809.59</v>
      </c>
      <c r="E446" s="3">
        <v>144</v>
      </c>
      <c r="F446" s="656"/>
      <c r="G446" s="5">
        <v>7</v>
      </c>
      <c r="H446" s="6" t="s">
        <v>254</v>
      </c>
      <c r="I446" s="2" t="s">
        <v>218</v>
      </c>
      <c r="J446" s="3">
        <v>120</v>
      </c>
      <c r="K446" s="3">
        <v>144</v>
      </c>
      <c r="L446" s="1374"/>
    </row>
    <row r="447" spans="1:12" s="25" customFormat="1" ht="18.75" hidden="1" customHeight="1" x14ac:dyDescent="0.3">
      <c r="A447" s="5">
        <v>8</v>
      </c>
      <c r="B447" s="6" t="s">
        <v>31</v>
      </c>
      <c r="C447" s="2" t="s">
        <v>5</v>
      </c>
      <c r="D447" s="3">
        <f t="shared" si="6"/>
        <v>7541.66</v>
      </c>
      <c r="E447" s="3">
        <v>88</v>
      </c>
      <c r="F447" s="656"/>
      <c r="G447" s="5">
        <v>8</v>
      </c>
      <c r="H447" s="6" t="s">
        <v>31</v>
      </c>
      <c r="I447" s="2" t="s">
        <v>5</v>
      </c>
      <c r="J447" s="3">
        <v>55</v>
      </c>
      <c r="K447" s="3">
        <v>88</v>
      </c>
      <c r="L447" s="1374"/>
    </row>
    <row r="448" spans="1:12" s="50" customFormat="1" ht="18.75" hidden="1" customHeight="1" x14ac:dyDescent="0.3">
      <c r="A448" s="1444"/>
      <c r="B448" s="1"/>
      <c r="C448" s="1444"/>
      <c r="D448" s="3">
        <f t="shared" si="6"/>
        <v>12220.54</v>
      </c>
      <c r="E448" s="7"/>
      <c r="F448" s="657"/>
      <c r="G448" s="1444"/>
      <c r="H448" s="1"/>
      <c r="I448" s="1444"/>
      <c r="J448" s="7"/>
      <c r="K448" s="7"/>
      <c r="L448" s="1377"/>
    </row>
    <row r="449" spans="1:12" s="25" customFormat="1" ht="18.75" hidden="1" customHeight="1" x14ac:dyDescent="0.3">
      <c r="A449" s="5"/>
      <c r="B449" s="6"/>
      <c r="C449" s="2" t="s">
        <v>128</v>
      </c>
      <c r="D449" s="3">
        <f t="shared" si="6"/>
        <v>19452.78</v>
      </c>
      <c r="E449" s="3">
        <v>919.81</v>
      </c>
      <c r="F449" s="656"/>
      <c r="G449" s="5"/>
      <c r="H449" s="6"/>
      <c r="I449" s="2" t="s">
        <v>128</v>
      </c>
      <c r="J449" s="3">
        <v>1045</v>
      </c>
      <c r="K449" s="3">
        <v>919.81</v>
      </c>
      <c r="L449" s="1374"/>
    </row>
    <row r="450" spans="1:12" s="25" customFormat="1" ht="18.75" hidden="1" customHeight="1" x14ac:dyDescent="0.3">
      <c r="A450" s="5"/>
      <c r="B450" s="6"/>
      <c r="C450" s="2"/>
      <c r="D450" s="3">
        <f t="shared" si="6"/>
        <v>31233.190000000002</v>
      </c>
      <c r="E450" s="3"/>
      <c r="F450" s="656"/>
      <c r="G450" s="5"/>
      <c r="H450" s="6"/>
      <c r="I450" s="2"/>
      <c r="J450" s="3"/>
      <c r="K450" s="3"/>
      <c r="L450" s="1374"/>
    </row>
    <row r="451" spans="1:12" s="25" customFormat="1" x14ac:dyDescent="0.3">
      <c r="A451" s="5"/>
      <c r="B451" s="6"/>
      <c r="C451" s="2"/>
      <c r="D451" s="3"/>
      <c r="E451" s="3"/>
      <c r="F451" s="678">
        <f>F438-E438</f>
        <v>-15.389999999999873</v>
      </c>
      <c r="G451" s="5"/>
      <c r="H451" s="6"/>
      <c r="I451" s="2"/>
      <c r="J451" s="3"/>
      <c r="K451" s="3"/>
      <c r="L451" s="1374"/>
    </row>
    <row r="452" spans="1:12" s="25" customFormat="1" x14ac:dyDescent="0.3">
      <c r="A452" s="5"/>
      <c r="B452" s="6"/>
      <c r="C452" s="2"/>
      <c r="D452" s="3"/>
      <c r="E452" s="3"/>
      <c r="F452" s="656"/>
      <c r="G452" s="5"/>
      <c r="H452" s="6"/>
      <c r="I452" s="2"/>
      <c r="J452" s="3"/>
      <c r="K452" s="3"/>
      <c r="L452" s="1374"/>
    </row>
    <row r="453" spans="1:12" s="25" customFormat="1" x14ac:dyDescent="0.3">
      <c r="A453" s="28" t="s">
        <v>124</v>
      </c>
      <c r="B453" s="3" t="s">
        <v>259</v>
      </c>
      <c r="C453" s="2" t="s">
        <v>125</v>
      </c>
      <c r="D453" s="3" t="s">
        <v>126</v>
      </c>
      <c r="E453" s="3" t="s">
        <v>127</v>
      </c>
      <c r="F453" s="656"/>
      <c r="G453" s="28" t="s">
        <v>124</v>
      </c>
      <c r="H453" s="3" t="s">
        <v>247</v>
      </c>
      <c r="I453" s="2" t="s">
        <v>125</v>
      </c>
      <c r="J453" s="3" t="s">
        <v>126</v>
      </c>
      <c r="K453" s="3" t="s">
        <v>127</v>
      </c>
      <c r="L453" s="1374"/>
    </row>
    <row r="454" spans="1:12" s="25" customFormat="1" x14ac:dyDescent="0.3">
      <c r="A454" s="5">
        <v>1</v>
      </c>
      <c r="B454" s="6" t="s">
        <v>99</v>
      </c>
      <c r="C454" s="2" t="s">
        <v>9</v>
      </c>
      <c r="D454" s="3">
        <v>80</v>
      </c>
      <c r="E454" s="3">
        <v>235.98</v>
      </c>
      <c r="F454" s="606"/>
      <c r="G454" s="5">
        <v>1</v>
      </c>
      <c r="H454" s="6" t="s">
        <v>99</v>
      </c>
      <c r="I454" s="2" t="s">
        <v>9</v>
      </c>
      <c r="J454" s="3">
        <v>80</v>
      </c>
      <c r="K454" s="3">
        <v>235.98</v>
      </c>
      <c r="L454" s="788"/>
    </row>
    <row r="455" spans="1:12" s="25" customFormat="1" ht="19.5" customHeight="1" x14ac:dyDescent="0.3">
      <c r="A455" s="5">
        <v>2</v>
      </c>
      <c r="B455" s="6" t="s">
        <v>83</v>
      </c>
      <c r="C455" s="2" t="s">
        <v>86</v>
      </c>
      <c r="D455" s="3">
        <v>90</v>
      </c>
      <c r="E455" s="3">
        <v>373.5</v>
      </c>
      <c r="F455" s="606"/>
      <c r="G455" s="5">
        <v>2</v>
      </c>
      <c r="H455" s="6" t="s">
        <v>83</v>
      </c>
      <c r="I455" s="2" t="s">
        <v>85</v>
      </c>
      <c r="J455" s="3">
        <v>110</v>
      </c>
      <c r="K455" s="3">
        <v>500.08</v>
      </c>
      <c r="L455" s="788"/>
    </row>
    <row r="456" spans="1:12" s="4" customFormat="1" x14ac:dyDescent="0.3">
      <c r="A456" s="5">
        <v>3</v>
      </c>
      <c r="B456" s="6" t="s">
        <v>347</v>
      </c>
      <c r="C456" s="2" t="s">
        <v>14</v>
      </c>
      <c r="D456" s="3">
        <v>24</v>
      </c>
      <c r="E456" s="3">
        <v>3.9199999999999995</v>
      </c>
      <c r="F456" s="606"/>
      <c r="G456" s="5">
        <v>2</v>
      </c>
      <c r="H456" s="6" t="s">
        <v>347</v>
      </c>
      <c r="I456" s="2" t="s">
        <v>14</v>
      </c>
      <c r="J456" s="3">
        <v>24</v>
      </c>
      <c r="K456" s="3">
        <v>3.9199999999999995</v>
      </c>
      <c r="L456" s="790"/>
    </row>
    <row r="457" spans="1:12" s="25" customFormat="1" ht="19.5" customHeight="1" x14ac:dyDescent="0.3">
      <c r="A457" s="5">
        <v>5</v>
      </c>
      <c r="B457" s="6" t="s">
        <v>113</v>
      </c>
      <c r="C457" s="2" t="s">
        <v>2</v>
      </c>
      <c r="D457" s="3">
        <v>15</v>
      </c>
      <c r="E457" s="3">
        <v>94.2</v>
      </c>
      <c r="F457" s="656"/>
      <c r="G457" s="5">
        <v>5</v>
      </c>
      <c r="H457" s="6" t="s">
        <v>113</v>
      </c>
      <c r="I457" s="2" t="s">
        <v>2</v>
      </c>
      <c r="J457" s="3">
        <v>15</v>
      </c>
      <c r="K457" s="3">
        <v>94.2</v>
      </c>
      <c r="L457" s="1374"/>
    </row>
    <row r="458" spans="1:12" s="25" customFormat="1" x14ac:dyDescent="0.3">
      <c r="A458" s="5">
        <v>6</v>
      </c>
      <c r="B458" s="6" t="s">
        <v>107</v>
      </c>
      <c r="C458" s="2" t="s">
        <v>193</v>
      </c>
      <c r="D458" s="3">
        <v>3.71</v>
      </c>
      <c r="E458" s="3">
        <v>93.2</v>
      </c>
      <c r="F458" s="606"/>
      <c r="G458" s="5">
        <v>6</v>
      </c>
      <c r="H458" s="6" t="s">
        <v>107</v>
      </c>
      <c r="I458" s="2" t="s">
        <v>193</v>
      </c>
      <c r="J458" s="3">
        <v>3.71</v>
      </c>
      <c r="K458" s="3">
        <v>93.2</v>
      </c>
      <c r="L458" s="1374"/>
    </row>
    <row r="459" spans="1:12" s="50" customFormat="1" x14ac:dyDescent="0.3">
      <c r="A459" s="5">
        <v>7</v>
      </c>
      <c r="B459" s="6" t="s">
        <v>108</v>
      </c>
      <c r="C459" s="2" t="s">
        <v>65</v>
      </c>
      <c r="D459" s="3">
        <v>1.2</v>
      </c>
      <c r="E459" s="3">
        <v>21.5</v>
      </c>
      <c r="F459" s="606"/>
      <c r="G459" s="5">
        <v>7</v>
      </c>
      <c r="H459" s="6" t="s">
        <v>108</v>
      </c>
      <c r="I459" s="2" t="s">
        <v>65</v>
      </c>
      <c r="J459" s="3">
        <v>1.2</v>
      </c>
      <c r="K459" s="3">
        <v>21.5</v>
      </c>
      <c r="L459" s="786"/>
    </row>
    <row r="460" spans="1:12" s="25" customFormat="1" x14ac:dyDescent="0.3">
      <c r="A460" s="1444"/>
      <c r="B460" s="6"/>
      <c r="C460" s="2"/>
      <c r="D460" s="3"/>
      <c r="E460" s="3"/>
      <c r="F460" s="656"/>
      <c r="G460" s="1444"/>
      <c r="H460" s="6"/>
      <c r="I460" s="2"/>
      <c r="J460" s="3"/>
      <c r="K460" s="3"/>
      <c r="L460" s="1374"/>
    </row>
    <row r="461" spans="1:12" s="50" customFormat="1" x14ac:dyDescent="0.3">
      <c r="A461" s="5"/>
      <c r="B461" s="6"/>
      <c r="C461" s="2"/>
      <c r="D461" s="3"/>
      <c r="E461" s="3"/>
      <c r="F461" s="657"/>
      <c r="G461" s="5"/>
      <c r="H461" s="6"/>
      <c r="I461" s="2"/>
      <c r="J461" s="3"/>
      <c r="K461" s="3"/>
      <c r="L461" s="1377"/>
    </row>
    <row r="462" spans="1:12" s="50" customFormat="1" x14ac:dyDescent="0.3">
      <c r="A462" s="5"/>
      <c r="B462" s="6"/>
      <c r="C462" s="2"/>
      <c r="D462" s="3"/>
      <c r="E462" s="3"/>
      <c r="F462" s="657"/>
      <c r="G462" s="5"/>
      <c r="H462" s="6"/>
      <c r="I462" s="2"/>
      <c r="J462" s="3"/>
      <c r="K462" s="3"/>
      <c r="L462" s="1377"/>
    </row>
    <row r="463" spans="1:12" s="25" customFormat="1" x14ac:dyDescent="0.3">
      <c r="A463" s="1444"/>
      <c r="B463" s="6"/>
      <c r="C463" s="2" t="s">
        <v>128</v>
      </c>
      <c r="D463" s="3">
        <f>SUM(D454:D462)</f>
        <v>213.91</v>
      </c>
      <c r="E463" s="3">
        <f>SUM(E454:E462)</f>
        <v>822.30000000000007</v>
      </c>
      <c r="F463" s="658">
        <v>822.5</v>
      </c>
      <c r="G463" s="1444"/>
      <c r="H463" s="6"/>
      <c r="I463" s="2" t="s">
        <v>128</v>
      </c>
      <c r="J463" s="3">
        <f>SUM(J454:J462)</f>
        <v>233.91</v>
      </c>
      <c r="K463" s="3">
        <f>SUM(K454:K462)</f>
        <v>948.88</v>
      </c>
      <c r="L463" s="1374"/>
    </row>
    <row r="464" spans="1:12" s="25" customFormat="1" x14ac:dyDescent="0.3">
      <c r="A464" s="5"/>
      <c r="B464" s="6"/>
      <c r="C464" s="2"/>
      <c r="D464" s="3"/>
      <c r="E464" s="3"/>
      <c r="F464" s="678">
        <f>F463-E463</f>
        <v>0.19999999999993179</v>
      </c>
      <c r="G464" s="5"/>
      <c r="H464" s="6"/>
      <c r="I464" s="2"/>
      <c r="J464" s="3"/>
      <c r="K464" s="3"/>
      <c r="L464" s="1374"/>
    </row>
    <row r="465" spans="1:12" s="25" customFormat="1" x14ac:dyDescent="0.3">
      <c r="A465" s="5"/>
      <c r="B465" s="6"/>
      <c r="C465" s="2"/>
      <c r="D465" s="3"/>
      <c r="E465" s="3"/>
      <c r="F465" s="656"/>
      <c r="G465" s="5"/>
      <c r="H465" s="6"/>
      <c r="I465" s="2"/>
      <c r="J465" s="3"/>
      <c r="K465" s="3"/>
      <c r="L465" s="1374"/>
    </row>
    <row r="466" spans="1:12" s="25" customFormat="1" x14ac:dyDescent="0.3">
      <c r="A466" s="1444"/>
      <c r="B466" s="6"/>
      <c r="C466" s="2" t="s">
        <v>136</v>
      </c>
      <c r="D466" s="3">
        <f>+D463+D438</f>
        <v>439.62</v>
      </c>
      <c r="E466" s="3">
        <f>+E463+E438</f>
        <v>1425.19</v>
      </c>
      <c r="F466" s="659"/>
      <c r="G466" s="3"/>
      <c r="H466" s="3"/>
      <c r="I466" s="3" t="s">
        <v>136</v>
      </c>
      <c r="J466" s="3">
        <f>+J463+J438</f>
        <v>483.62</v>
      </c>
      <c r="K466" s="3">
        <f>+K463+K438</f>
        <v>1644.5250000000001</v>
      </c>
      <c r="L466" s="1374"/>
    </row>
    <row r="467" spans="1:12" s="25" customFormat="1" x14ac:dyDescent="0.3">
      <c r="A467" s="1405"/>
      <c r="B467" s="36"/>
      <c r="C467" s="462"/>
      <c r="D467" s="463"/>
      <c r="E467" s="463"/>
      <c r="F467" s="659"/>
      <c r="G467" s="1410"/>
      <c r="H467" s="463"/>
      <c r="I467" s="463"/>
      <c r="J467" s="463"/>
      <c r="K467" s="463"/>
      <c r="L467" s="1374"/>
    </row>
    <row r="468" spans="1:12" s="25" customFormat="1" x14ac:dyDescent="0.3">
      <c r="A468" s="1405"/>
      <c r="B468" s="461"/>
      <c r="C468" s="461"/>
      <c r="D468" s="461"/>
      <c r="E468" s="660"/>
      <c r="F468" s="660"/>
      <c r="G468" s="1413"/>
      <c r="H468" s="660"/>
      <c r="I468" s="463"/>
      <c r="J468" s="463"/>
      <c r="K468" s="463"/>
      <c r="L468" s="1374"/>
    </row>
    <row r="469" spans="1:12" s="25" customFormat="1" x14ac:dyDescent="0.3">
      <c r="A469" s="1405"/>
      <c r="B469" s="36"/>
      <c r="C469" s="462"/>
      <c r="D469" s="463"/>
      <c r="E469" s="463"/>
      <c r="F469" s="659"/>
      <c r="G469" s="1413"/>
      <c r="H469" s="463"/>
      <c r="I469" s="463"/>
      <c r="J469" s="463"/>
      <c r="K469" s="463"/>
      <c r="L469" s="1374"/>
    </row>
    <row r="470" spans="1:12" s="25" customFormat="1" ht="18.75" customHeight="1" x14ac:dyDescent="0.3">
      <c r="A470" s="1403"/>
      <c r="B470" s="37" t="s">
        <v>130</v>
      </c>
      <c r="D470" s="94" t="s">
        <v>131</v>
      </c>
      <c r="E470" s="20"/>
      <c r="F470" s="606"/>
      <c r="G470" s="1403"/>
      <c r="H470" s="37" t="s">
        <v>130</v>
      </c>
      <c r="J470" s="94" t="s">
        <v>131</v>
      </c>
      <c r="K470" s="20"/>
      <c r="L470" s="1374"/>
    </row>
    <row r="471" spans="1:12" s="25" customFormat="1" ht="51.75" customHeight="1" x14ac:dyDescent="0.3">
      <c r="A471" s="1403"/>
      <c r="B471" s="38" t="s">
        <v>132</v>
      </c>
      <c r="D471" s="38" t="s">
        <v>140</v>
      </c>
      <c r="E471" s="39"/>
      <c r="F471" s="606"/>
      <c r="G471" s="1403"/>
      <c r="H471" s="38" t="s">
        <v>139</v>
      </c>
      <c r="J471" s="38" t="s">
        <v>140</v>
      </c>
      <c r="K471" s="39"/>
      <c r="L471" s="1374"/>
    </row>
    <row r="472" spans="1:12" s="25" customFormat="1" ht="23.25" customHeight="1" x14ac:dyDescent="0.3">
      <c r="A472" s="1403"/>
      <c r="B472" s="38"/>
      <c r="D472" s="38"/>
      <c r="E472" s="39"/>
      <c r="F472" s="606"/>
      <c r="G472" s="1403"/>
      <c r="H472" s="38"/>
      <c r="J472" s="38"/>
      <c r="K472" s="39"/>
      <c r="L472" s="1374"/>
    </row>
    <row r="473" spans="1:12" s="25" customFormat="1" ht="23.25" customHeight="1" x14ac:dyDescent="0.3">
      <c r="A473" s="1402"/>
      <c r="B473" s="254"/>
      <c r="C473" s="96"/>
      <c r="D473" s="254"/>
      <c r="E473" s="255"/>
      <c r="F473" s="871"/>
      <c r="G473" s="1417"/>
      <c r="H473" s="96"/>
      <c r="I473" s="254"/>
      <c r="J473" s="255"/>
      <c r="K473" s="254"/>
      <c r="L473" s="1374"/>
    </row>
    <row r="474" spans="1:12" s="21" customFormat="1" x14ac:dyDescent="0.3">
      <c r="A474" s="1403"/>
      <c r="B474" s="20"/>
      <c r="C474" s="20"/>
      <c r="D474" s="20"/>
      <c r="E474" s="20"/>
      <c r="F474" s="656"/>
      <c r="G474" s="1403"/>
      <c r="H474" s="20"/>
      <c r="I474" s="20"/>
      <c r="J474" s="20"/>
      <c r="K474" s="20"/>
      <c r="L474" s="1373"/>
    </row>
    <row r="475" spans="1:12" s="25" customFormat="1" ht="18.75" customHeight="1" x14ac:dyDescent="0.3">
      <c r="A475" s="1403"/>
      <c r="B475" s="22" t="s">
        <v>115</v>
      </c>
      <c r="C475" s="20"/>
      <c r="D475" s="20"/>
      <c r="E475" s="20"/>
      <c r="F475" s="656"/>
      <c r="G475" s="1403"/>
      <c r="H475" s="22" t="s">
        <v>115</v>
      </c>
      <c r="I475" s="20"/>
      <c r="J475" s="20"/>
      <c r="K475" s="20"/>
      <c r="L475" s="1374"/>
    </row>
    <row r="476" spans="1:12" s="25" customFormat="1" ht="18.75" customHeight="1" x14ac:dyDescent="0.3">
      <c r="A476" s="1403"/>
      <c r="B476" s="22" t="s">
        <v>137</v>
      </c>
      <c r="C476" s="20"/>
      <c r="D476" s="20"/>
      <c r="E476" s="20"/>
      <c r="F476" s="606"/>
      <c r="G476" s="1403"/>
      <c r="H476" s="22" t="s">
        <v>138</v>
      </c>
      <c r="I476" s="20"/>
      <c r="J476" s="20"/>
      <c r="K476" s="20"/>
      <c r="L476" s="1374"/>
    </row>
    <row r="477" spans="1:12" s="25" customFormat="1" ht="18.75" customHeight="1" x14ac:dyDescent="0.3">
      <c r="A477" s="1403"/>
      <c r="B477" s="20"/>
      <c r="C477" s="20"/>
      <c r="D477" s="20"/>
      <c r="E477" s="20"/>
      <c r="F477" s="606"/>
      <c r="G477" s="1403"/>
      <c r="H477" s="20"/>
      <c r="I477" s="20"/>
      <c r="J477" s="20"/>
      <c r="K477" s="20"/>
      <c r="L477" s="1374"/>
    </row>
    <row r="478" spans="1:12" s="25" customFormat="1" ht="18.75" customHeight="1" x14ac:dyDescent="0.3">
      <c r="A478" s="1403"/>
      <c r="B478" s="20"/>
      <c r="C478" s="20"/>
      <c r="E478" s="603" t="s">
        <v>116</v>
      </c>
      <c r="F478" s="606"/>
      <c r="G478" s="1403"/>
      <c r="H478" s="20"/>
      <c r="I478" s="20"/>
      <c r="K478" s="603" t="s">
        <v>116</v>
      </c>
      <c r="L478" s="1374"/>
    </row>
    <row r="479" spans="1:12" s="25" customFormat="1" ht="18.75" customHeight="1" x14ac:dyDescent="0.3">
      <c r="A479" s="1403"/>
      <c r="B479" s="20"/>
      <c r="C479" s="20"/>
      <c r="E479" s="603" t="s">
        <v>134</v>
      </c>
      <c r="F479" s="606"/>
      <c r="G479" s="1403"/>
      <c r="H479" s="20"/>
      <c r="I479" s="20"/>
      <c r="K479" s="603" t="s">
        <v>134</v>
      </c>
      <c r="L479" s="1374"/>
    </row>
    <row r="480" spans="1:12" s="25" customFormat="1" ht="18.75" customHeight="1" x14ac:dyDescent="0.3">
      <c r="A480" s="1403"/>
      <c r="B480" s="20"/>
      <c r="C480" s="20"/>
      <c r="E480" s="603" t="s">
        <v>117</v>
      </c>
      <c r="F480" s="606"/>
      <c r="G480" s="1403"/>
      <c r="H480" s="20"/>
      <c r="I480" s="20"/>
      <c r="K480" s="603" t="s">
        <v>117</v>
      </c>
      <c r="L480" s="1374"/>
    </row>
    <row r="481" spans="1:13" s="25" customFormat="1" ht="18.75" customHeight="1" x14ac:dyDescent="0.3">
      <c r="A481" s="1403"/>
      <c r="B481" s="20"/>
      <c r="C481" s="20"/>
      <c r="E481" s="603" t="s">
        <v>497</v>
      </c>
      <c r="F481" s="606"/>
      <c r="G481" s="1403"/>
      <c r="H481" s="20"/>
      <c r="I481" s="20"/>
      <c r="K481" s="603" t="s">
        <v>497</v>
      </c>
      <c r="L481" s="1374"/>
    </row>
    <row r="482" spans="1:13" s="25" customFormat="1" ht="18.75" customHeight="1" x14ac:dyDescent="0.3">
      <c r="A482" s="1403"/>
      <c r="B482" s="20"/>
      <c r="C482" s="20"/>
      <c r="D482" s="20"/>
      <c r="E482" s="20"/>
      <c r="F482" s="656"/>
      <c r="G482" s="1403"/>
      <c r="H482" s="20"/>
      <c r="I482" s="20"/>
      <c r="J482" s="20"/>
      <c r="K482" s="20"/>
      <c r="L482" s="1374"/>
    </row>
    <row r="483" spans="1:13" s="25" customFormat="1" ht="18.75" customHeight="1" x14ac:dyDescent="0.35">
      <c r="A483" s="1403"/>
      <c r="B483" s="1519" t="s">
        <v>505</v>
      </c>
      <c r="C483" s="19"/>
      <c r="D483" s="19"/>
      <c r="E483" s="20"/>
      <c r="F483" s="656"/>
      <c r="G483" s="1403"/>
      <c r="H483" s="1519" t="s">
        <v>505</v>
      </c>
      <c r="I483" s="20"/>
      <c r="J483" s="20"/>
      <c r="K483" s="20"/>
      <c r="L483" s="1374"/>
    </row>
    <row r="484" spans="1:13" s="25" customFormat="1" ht="18.75" customHeight="1" x14ac:dyDescent="0.3">
      <c r="A484" s="1403"/>
      <c r="B484" s="20"/>
      <c r="C484" s="20"/>
      <c r="D484" s="20"/>
      <c r="E484" s="20"/>
      <c r="F484" s="656"/>
      <c r="G484" s="1403"/>
      <c r="H484" s="20"/>
      <c r="I484" s="20"/>
      <c r="J484" s="20"/>
      <c r="K484" s="20"/>
      <c r="L484" s="1374"/>
    </row>
    <row r="485" spans="1:13" s="25" customFormat="1" ht="18.75" customHeight="1" x14ac:dyDescent="0.3">
      <c r="A485" s="1403"/>
      <c r="B485" s="1612" t="s">
        <v>119</v>
      </c>
      <c r="C485" s="1612"/>
      <c r="D485" s="1612"/>
      <c r="E485" s="26"/>
      <c r="F485" s="606"/>
      <c r="G485" s="1403"/>
      <c r="H485" s="1612" t="s">
        <v>119</v>
      </c>
      <c r="I485" s="1612"/>
      <c r="J485" s="1612"/>
      <c r="K485" s="26"/>
      <c r="L485" s="1374"/>
    </row>
    <row r="486" spans="1:13" s="25" customFormat="1" ht="18.75" customHeight="1" x14ac:dyDescent="0.3">
      <c r="A486" s="1403"/>
      <c r="B486" s="1610">
        <v>45679</v>
      </c>
      <c r="C486" s="1610"/>
      <c r="D486" s="1610"/>
      <c r="E486" s="27"/>
      <c r="F486" s="606"/>
      <c r="G486" s="1403"/>
      <c r="H486" s="1610">
        <f>B486</f>
        <v>45679</v>
      </c>
      <c r="I486" s="1610"/>
      <c r="J486" s="1610"/>
      <c r="K486" s="27"/>
      <c r="L486" s="1374"/>
    </row>
    <row r="487" spans="1:13" s="25" customFormat="1" ht="18.75" customHeight="1" x14ac:dyDescent="0.3">
      <c r="A487" s="1403"/>
      <c r="B487" s="20"/>
      <c r="C487" s="20"/>
      <c r="D487" s="20"/>
      <c r="E487" s="27"/>
      <c r="F487" s="606"/>
      <c r="G487" s="1403"/>
      <c r="H487" s="20"/>
      <c r="I487" s="20"/>
      <c r="J487" s="20"/>
      <c r="K487" s="27"/>
      <c r="L487" s="1374"/>
    </row>
    <row r="488" spans="1:13" s="25" customFormat="1" ht="18.75" customHeight="1" x14ac:dyDescent="0.3">
      <c r="A488" s="1403"/>
      <c r="B488" s="1443"/>
      <c r="C488" s="20"/>
      <c r="D488" s="20"/>
      <c r="E488" s="27"/>
      <c r="F488" s="606"/>
      <c r="G488" s="1403"/>
      <c r="H488" s="1443"/>
      <c r="I488" s="20"/>
      <c r="J488" s="20"/>
      <c r="K488" s="27"/>
      <c r="L488" s="1374"/>
    </row>
    <row r="489" spans="1:13" s="25" customFormat="1" ht="18.75" customHeight="1" x14ac:dyDescent="0.3">
      <c r="A489" s="28" t="s">
        <v>120</v>
      </c>
      <c r="B489" s="29" t="s">
        <v>121</v>
      </c>
      <c r="C489" s="1611" t="s">
        <v>122</v>
      </c>
      <c r="D489" s="1611"/>
      <c r="E489" s="1611"/>
      <c r="F489" s="606"/>
      <c r="G489" s="28" t="s">
        <v>120</v>
      </c>
      <c r="H489" s="29" t="s">
        <v>121</v>
      </c>
      <c r="I489" s="1611" t="s">
        <v>123</v>
      </c>
      <c r="J489" s="1611"/>
      <c r="K489" s="1611"/>
      <c r="L489" s="1374"/>
    </row>
    <row r="490" spans="1:13" s="25" customFormat="1" ht="18.75" customHeight="1" x14ac:dyDescent="0.3">
      <c r="A490" s="28" t="s">
        <v>124</v>
      </c>
      <c r="B490" s="28" t="s">
        <v>265</v>
      </c>
      <c r="C490" s="29" t="s">
        <v>125</v>
      </c>
      <c r="D490" s="1444" t="s">
        <v>126</v>
      </c>
      <c r="E490" s="1444" t="s">
        <v>127</v>
      </c>
      <c r="F490" s="606"/>
      <c r="G490" s="28" t="s">
        <v>124</v>
      </c>
      <c r="H490" s="28" t="s">
        <v>265</v>
      </c>
      <c r="I490" s="29" t="s">
        <v>125</v>
      </c>
      <c r="J490" s="1444" t="s">
        <v>126</v>
      </c>
      <c r="K490" s="1444" t="s">
        <v>127</v>
      </c>
      <c r="L490" s="1374"/>
    </row>
    <row r="491" spans="1:13" s="25" customFormat="1" ht="19.5" customHeight="1" x14ac:dyDescent="0.3">
      <c r="A491" s="5">
        <v>1</v>
      </c>
      <c r="B491" s="6" t="s">
        <v>470</v>
      </c>
      <c r="C491" s="2" t="s">
        <v>4</v>
      </c>
      <c r="D491" s="3">
        <v>67</v>
      </c>
      <c r="E491" s="3">
        <v>180.8</v>
      </c>
      <c r="F491" s="606">
        <v>454.15</v>
      </c>
      <c r="G491" s="5">
        <v>1</v>
      </c>
      <c r="H491" s="6" t="s">
        <v>470</v>
      </c>
      <c r="I491" s="2" t="s">
        <v>73</v>
      </c>
      <c r="J491" s="3">
        <v>98</v>
      </c>
      <c r="K491" s="3">
        <v>226</v>
      </c>
      <c r="L491" s="788"/>
    </row>
    <row r="492" spans="1:13" s="25" customFormat="1" ht="19.5" customHeight="1" x14ac:dyDescent="0.3">
      <c r="A492" s="1444">
        <v>2</v>
      </c>
      <c r="B492" s="6" t="s">
        <v>61</v>
      </c>
      <c r="C492" s="2" t="s">
        <v>17</v>
      </c>
      <c r="D492" s="3">
        <v>30</v>
      </c>
      <c r="E492" s="3">
        <v>228.14999999999998</v>
      </c>
      <c r="F492" s="605">
        <v>28</v>
      </c>
      <c r="G492" s="1444">
        <v>2</v>
      </c>
      <c r="H492" s="6" t="s">
        <v>61</v>
      </c>
      <c r="I492" s="2" t="s">
        <v>44</v>
      </c>
      <c r="J492" s="3">
        <v>35</v>
      </c>
      <c r="K492" s="3">
        <v>273.77999999999997</v>
      </c>
      <c r="L492" s="788"/>
    </row>
    <row r="493" spans="1:13" s="50" customFormat="1" x14ac:dyDescent="0.3">
      <c r="A493" s="5">
        <v>3</v>
      </c>
      <c r="B493" s="6" t="s">
        <v>114</v>
      </c>
      <c r="C493" s="2" t="s">
        <v>2</v>
      </c>
      <c r="D493" s="3">
        <v>6</v>
      </c>
      <c r="E493" s="3">
        <v>28</v>
      </c>
      <c r="F493" s="605"/>
      <c r="G493" s="5">
        <v>3</v>
      </c>
      <c r="H493" s="6" t="s">
        <v>114</v>
      </c>
      <c r="I493" s="2" t="s">
        <v>2</v>
      </c>
      <c r="J493" s="3">
        <v>6</v>
      </c>
      <c r="K493" s="3">
        <v>28</v>
      </c>
      <c r="L493" s="786"/>
      <c r="M493" s="25"/>
    </row>
    <row r="494" spans="1:13" s="25" customFormat="1" x14ac:dyDescent="0.3">
      <c r="A494" s="5">
        <v>4</v>
      </c>
      <c r="B494" s="6" t="s">
        <v>107</v>
      </c>
      <c r="C494" s="2" t="s">
        <v>14</v>
      </c>
      <c r="D494" s="3">
        <v>3.71</v>
      </c>
      <c r="E494" s="3">
        <v>93.2</v>
      </c>
      <c r="F494" s="606"/>
      <c r="G494" s="5">
        <v>4</v>
      </c>
      <c r="H494" s="6" t="s">
        <v>107</v>
      </c>
      <c r="I494" s="2" t="s">
        <v>14</v>
      </c>
      <c r="J494" s="3">
        <v>3.71</v>
      </c>
      <c r="K494" s="3">
        <v>93.2</v>
      </c>
      <c r="L494" s="1374"/>
    </row>
    <row r="495" spans="1:13" s="25" customFormat="1" x14ac:dyDescent="0.3">
      <c r="A495" s="5">
        <v>5</v>
      </c>
      <c r="B495" s="6" t="s">
        <v>93</v>
      </c>
      <c r="C495" s="2" t="s">
        <v>2</v>
      </c>
      <c r="D495" s="3">
        <v>80</v>
      </c>
      <c r="E495" s="3">
        <v>92</v>
      </c>
      <c r="F495" s="605"/>
      <c r="G495" s="5">
        <v>5</v>
      </c>
      <c r="H495" s="6" t="s">
        <v>93</v>
      </c>
      <c r="I495" s="2" t="s">
        <v>2</v>
      </c>
      <c r="J495" s="3">
        <v>80</v>
      </c>
      <c r="K495" s="3">
        <v>92</v>
      </c>
      <c r="L495" s="788"/>
    </row>
    <row r="496" spans="1:13" s="25" customFormat="1" x14ac:dyDescent="0.3">
      <c r="A496" s="5"/>
      <c r="B496" s="6"/>
      <c r="C496" s="2"/>
      <c r="D496" s="3"/>
      <c r="E496" s="3"/>
      <c r="F496" s="606"/>
      <c r="G496" s="5"/>
      <c r="H496" s="6"/>
      <c r="I496" s="2"/>
      <c r="J496" s="3"/>
      <c r="K496" s="3"/>
      <c r="L496" s="1354"/>
    </row>
    <row r="497" spans="1:12" s="25" customFormat="1" ht="19.5" customHeight="1" x14ac:dyDescent="0.3">
      <c r="A497" s="1444"/>
      <c r="B497" s="6"/>
      <c r="C497" s="2"/>
      <c r="D497" s="3"/>
      <c r="E497" s="3"/>
      <c r="F497" s="605"/>
      <c r="G497" s="1444"/>
      <c r="H497" s="6"/>
      <c r="I497" s="2"/>
      <c r="J497" s="3"/>
      <c r="K497" s="3"/>
      <c r="L497" s="1374"/>
    </row>
    <row r="498" spans="1:12" s="25" customFormat="1" x14ac:dyDescent="0.3">
      <c r="A498" s="5"/>
      <c r="B498" s="6"/>
      <c r="C498" s="2"/>
      <c r="D498" s="3"/>
      <c r="E498" s="3"/>
      <c r="F498" s="656"/>
      <c r="G498" s="5"/>
      <c r="H498" s="6"/>
      <c r="I498" s="2"/>
      <c r="J498" s="3"/>
      <c r="K498" s="3"/>
      <c r="L498" s="1374"/>
    </row>
    <row r="499" spans="1:12" s="25" customFormat="1" x14ac:dyDescent="0.3">
      <c r="A499" s="5"/>
      <c r="B499" s="6"/>
      <c r="C499" s="2" t="s">
        <v>128</v>
      </c>
      <c r="D499" s="3">
        <f>SUM(D491:D497)</f>
        <v>186.70999999999998</v>
      </c>
      <c r="E499" s="3">
        <f>SUM(E491:E497)</f>
        <v>622.15</v>
      </c>
      <c r="F499" s="658">
        <v>587.5</v>
      </c>
      <c r="G499" s="5"/>
      <c r="H499" s="6"/>
      <c r="I499" s="2" t="s">
        <v>128</v>
      </c>
      <c r="J499" s="3">
        <f>SUM(J491:J497)</f>
        <v>222.71</v>
      </c>
      <c r="K499" s="3">
        <f>SUM(K491:K497)</f>
        <v>712.98</v>
      </c>
      <c r="L499" s="1374"/>
    </row>
    <row r="500" spans="1:12" s="25" customFormat="1" ht="18.75" hidden="1" customHeight="1" x14ac:dyDescent="0.3">
      <c r="A500" s="5"/>
      <c r="B500" s="6"/>
      <c r="C500" s="2"/>
      <c r="D500" s="3">
        <f>SUM(D492:D498)</f>
        <v>119.71000000000001</v>
      </c>
      <c r="E500" s="3"/>
      <c r="F500" s="656"/>
      <c r="G500" s="5"/>
      <c r="H500" s="6"/>
      <c r="I500" s="2"/>
      <c r="J500" s="3"/>
      <c r="K500" s="3"/>
      <c r="L500" s="1374"/>
    </row>
    <row r="501" spans="1:12" s="25" customFormat="1" ht="18.75" hidden="1" customHeight="1" x14ac:dyDescent="0.3">
      <c r="A501" s="5">
        <v>1</v>
      </c>
      <c r="B501" s="6" t="s">
        <v>1</v>
      </c>
      <c r="C501" s="2" t="s">
        <v>5</v>
      </c>
      <c r="D501" s="3">
        <f>SUM(D494:D499)</f>
        <v>270.41999999999996</v>
      </c>
      <c r="E501" s="3">
        <v>86</v>
      </c>
      <c r="F501" s="656"/>
      <c r="G501" s="5">
        <v>1</v>
      </c>
      <c r="H501" s="6" t="s">
        <v>1</v>
      </c>
      <c r="I501" s="2" t="s">
        <v>5</v>
      </c>
      <c r="J501" s="3">
        <v>200</v>
      </c>
      <c r="K501" s="3">
        <v>86</v>
      </c>
      <c r="L501" s="1374"/>
    </row>
    <row r="502" spans="1:12" s="25" customFormat="1" ht="18.75" hidden="1" customHeight="1" x14ac:dyDescent="0.3">
      <c r="A502" s="5">
        <v>2</v>
      </c>
      <c r="B502" s="6" t="s">
        <v>238</v>
      </c>
      <c r="C502" s="2" t="s">
        <v>251</v>
      </c>
      <c r="D502" s="3">
        <f t="shared" ref="D502:D511" si="7">SUM(D494:D500)</f>
        <v>390.13</v>
      </c>
      <c r="E502" s="3">
        <v>114</v>
      </c>
      <c r="F502" s="656"/>
      <c r="G502" s="5">
        <v>2</v>
      </c>
      <c r="H502" s="6" t="s">
        <v>238</v>
      </c>
      <c r="I502" s="2" t="s">
        <v>251</v>
      </c>
      <c r="J502" s="3">
        <v>225</v>
      </c>
      <c r="K502" s="3">
        <v>114</v>
      </c>
      <c r="L502" s="1374"/>
    </row>
    <row r="503" spans="1:12" s="25" customFormat="1" ht="18.75" hidden="1" customHeight="1" x14ac:dyDescent="0.3">
      <c r="A503" s="5">
        <v>3</v>
      </c>
      <c r="B503" s="6" t="s">
        <v>93</v>
      </c>
      <c r="C503" s="2" t="s">
        <v>5</v>
      </c>
      <c r="D503" s="3">
        <f t="shared" si="7"/>
        <v>656.83999999999992</v>
      </c>
      <c r="E503" s="3">
        <v>94.25</v>
      </c>
      <c r="F503" s="656"/>
      <c r="G503" s="5">
        <v>3</v>
      </c>
      <c r="H503" s="6" t="s">
        <v>93</v>
      </c>
      <c r="I503" s="2" t="s">
        <v>5</v>
      </c>
      <c r="J503" s="3">
        <v>135</v>
      </c>
      <c r="K503" s="3">
        <v>94.25</v>
      </c>
      <c r="L503" s="1374"/>
    </row>
    <row r="504" spans="1:12" s="25" customFormat="1" ht="18.75" hidden="1" customHeight="1" x14ac:dyDescent="0.3">
      <c r="A504" s="5">
        <v>4</v>
      </c>
      <c r="B504" s="6" t="s">
        <v>253</v>
      </c>
      <c r="C504" s="2" t="s">
        <v>218</v>
      </c>
      <c r="D504" s="3">
        <f t="shared" si="7"/>
        <v>966.96999999999991</v>
      </c>
      <c r="E504" s="3">
        <v>146.4</v>
      </c>
      <c r="F504" s="656"/>
      <c r="G504" s="5">
        <v>4</v>
      </c>
      <c r="H504" s="6" t="s">
        <v>253</v>
      </c>
      <c r="I504" s="2" t="s">
        <v>218</v>
      </c>
      <c r="J504" s="3">
        <v>125</v>
      </c>
      <c r="K504" s="3">
        <v>146.4</v>
      </c>
      <c r="L504" s="1374"/>
    </row>
    <row r="505" spans="1:12" s="25" customFormat="1" ht="18.75" hidden="1" customHeight="1" x14ac:dyDescent="0.3">
      <c r="A505" s="5">
        <v>5</v>
      </c>
      <c r="B505" s="6" t="s">
        <v>255</v>
      </c>
      <c r="C505" s="2" t="s">
        <v>218</v>
      </c>
      <c r="D505" s="3">
        <f t="shared" si="7"/>
        <v>1623.81</v>
      </c>
      <c r="E505" s="3">
        <v>105.16</v>
      </c>
      <c r="F505" s="656"/>
      <c r="G505" s="5">
        <v>5</v>
      </c>
      <c r="H505" s="6" t="s">
        <v>255</v>
      </c>
      <c r="I505" s="2" t="s">
        <v>218</v>
      </c>
      <c r="J505" s="3">
        <v>80</v>
      </c>
      <c r="K505" s="3">
        <v>105.16</v>
      </c>
      <c r="L505" s="1374"/>
    </row>
    <row r="506" spans="1:12" s="25" customFormat="1" ht="18.75" hidden="1" customHeight="1" x14ac:dyDescent="0.3">
      <c r="A506" s="5">
        <v>6</v>
      </c>
      <c r="B506" s="6" t="s">
        <v>252</v>
      </c>
      <c r="C506" s="2" t="s">
        <v>251</v>
      </c>
      <c r="D506" s="3">
        <f t="shared" si="7"/>
        <v>2590.7799999999997</v>
      </c>
      <c r="E506" s="3">
        <v>142</v>
      </c>
      <c r="F506" s="656"/>
      <c r="G506" s="5">
        <v>6</v>
      </c>
      <c r="H506" s="6" t="s">
        <v>252</v>
      </c>
      <c r="I506" s="2" t="s">
        <v>251</v>
      </c>
      <c r="J506" s="3">
        <v>105</v>
      </c>
      <c r="K506" s="3">
        <v>142</v>
      </c>
      <c r="L506" s="1374"/>
    </row>
    <row r="507" spans="1:12" s="25" customFormat="1" ht="18.75" hidden="1" customHeight="1" x14ac:dyDescent="0.3">
      <c r="A507" s="5">
        <v>7</v>
      </c>
      <c r="B507" s="6" t="s">
        <v>254</v>
      </c>
      <c r="C507" s="2" t="s">
        <v>218</v>
      </c>
      <c r="D507" s="3">
        <f t="shared" si="7"/>
        <v>4214.59</v>
      </c>
      <c r="E507" s="3">
        <v>144</v>
      </c>
      <c r="F507" s="656"/>
      <c r="G507" s="5">
        <v>7</v>
      </c>
      <c r="H507" s="6" t="s">
        <v>254</v>
      </c>
      <c r="I507" s="2" t="s">
        <v>218</v>
      </c>
      <c r="J507" s="3">
        <v>120</v>
      </c>
      <c r="K507" s="3">
        <v>144</v>
      </c>
      <c r="L507" s="1374"/>
    </row>
    <row r="508" spans="1:12" s="25" customFormat="1" ht="18.75" hidden="1" customHeight="1" x14ac:dyDescent="0.3">
      <c r="A508" s="5">
        <v>8</v>
      </c>
      <c r="B508" s="6" t="s">
        <v>31</v>
      </c>
      <c r="C508" s="2" t="s">
        <v>5</v>
      </c>
      <c r="D508" s="3">
        <f t="shared" si="7"/>
        <v>6618.66</v>
      </c>
      <c r="E508" s="3">
        <v>88</v>
      </c>
      <c r="F508" s="656"/>
      <c r="G508" s="5">
        <v>8</v>
      </c>
      <c r="H508" s="6" t="s">
        <v>31</v>
      </c>
      <c r="I508" s="2" t="s">
        <v>5</v>
      </c>
      <c r="J508" s="3">
        <v>55</v>
      </c>
      <c r="K508" s="3">
        <v>88</v>
      </c>
      <c r="L508" s="1374"/>
    </row>
    <row r="509" spans="1:12" s="50" customFormat="1" ht="18.75" hidden="1" customHeight="1" x14ac:dyDescent="0.3">
      <c r="A509" s="1444"/>
      <c r="B509" s="1"/>
      <c r="C509" s="1444"/>
      <c r="D509" s="3">
        <f t="shared" si="7"/>
        <v>10713.539999999999</v>
      </c>
      <c r="E509" s="7"/>
      <c r="F509" s="657"/>
      <c r="G509" s="1444"/>
      <c r="H509" s="1"/>
      <c r="I509" s="1444"/>
      <c r="J509" s="7"/>
      <c r="K509" s="7"/>
      <c r="L509" s="1377"/>
    </row>
    <row r="510" spans="1:12" s="25" customFormat="1" ht="18.75" hidden="1" customHeight="1" x14ac:dyDescent="0.3">
      <c r="A510" s="5"/>
      <c r="B510" s="6"/>
      <c r="C510" s="2" t="s">
        <v>128</v>
      </c>
      <c r="D510" s="3">
        <f t="shared" si="7"/>
        <v>17061.78</v>
      </c>
      <c r="E510" s="3">
        <v>919.81</v>
      </c>
      <c r="F510" s="656"/>
      <c r="G510" s="5"/>
      <c r="H510" s="6"/>
      <c r="I510" s="2" t="s">
        <v>128</v>
      </c>
      <c r="J510" s="3">
        <v>1045</v>
      </c>
      <c r="K510" s="3">
        <v>919.81</v>
      </c>
      <c r="L510" s="1374"/>
    </row>
    <row r="511" spans="1:12" s="25" customFormat="1" ht="18.75" hidden="1" customHeight="1" x14ac:dyDescent="0.3">
      <c r="A511" s="5"/>
      <c r="B511" s="6"/>
      <c r="C511" s="2"/>
      <c r="D511" s="3">
        <f t="shared" si="7"/>
        <v>27385.190000000002</v>
      </c>
      <c r="E511" s="3"/>
      <c r="F511" s="656"/>
      <c r="G511" s="5"/>
      <c r="H511" s="6"/>
      <c r="I511" s="2"/>
      <c r="J511" s="3"/>
      <c r="K511" s="3"/>
      <c r="L511" s="1374"/>
    </row>
    <row r="512" spans="1:12" s="25" customFormat="1" x14ac:dyDescent="0.3">
      <c r="A512" s="5"/>
      <c r="B512" s="6"/>
      <c r="C512" s="2"/>
      <c r="D512" s="3"/>
      <c r="E512" s="3"/>
      <c r="F512" s="678">
        <f>F499-E499</f>
        <v>-34.649999999999977</v>
      </c>
      <c r="G512" s="5"/>
      <c r="H512" s="6"/>
      <c r="I512" s="2"/>
      <c r="J512" s="3"/>
      <c r="K512" s="3"/>
      <c r="L512" s="1374"/>
    </row>
    <row r="513" spans="1:12" s="25" customFormat="1" x14ac:dyDescent="0.3">
      <c r="A513" s="5"/>
      <c r="B513" s="6"/>
      <c r="C513" s="2"/>
      <c r="D513" s="3"/>
      <c r="E513" s="3"/>
      <c r="F513" s="656"/>
      <c r="G513" s="5"/>
      <c r="H513" s="6"/>
      <c r="I513" s="2"/>
      <c r="J513" s="3"/>
      <c r="K513" s="3"/>
      <c r="L513" s="1374"/>
    </row>
    <row r="514" spans="1:12" s="25" customFormat="1" x14ac:dyDescent="0.3">
      <c r="A514" s="28" t="s">
        <v>124</v>
      </c>
      <c r="B514" s="3" t="s">
        <v>259</v>
      </c>
      <c r="C514" s="2" t="s">
        <v>125</v>
      </c>
      <c r="D514" s="3" t="s">
        <v>126</v>
      </c>
      <c r="E514" s="3" t="s">
        <v>127</v>
      </c>
      <c r="F514" s="656"/>
      <c r="G514" s="28" t="s">
        <v>124</v>
      </c>
      <c r="H514" s="3" t="s">
        <v>247</v>
      </c>
      <c r="I514" s="2" t="s">
        <v>125</v>
      </c>
      <c r="J514" s="3" t="s">
        <v>126</v>
      </c>
      <c r="K514" s="3" t="s">
        <v>127</v>
      </c>
      <c r="L514" s="1374"/>
    </row>
    <row r="515" spans="1:12" s="50" customFormat="1" x14ac:dyDescent="0.3">
      <c r="A515" s="5">
        <v>1</v>
      </c>
      <c r="B515" s="6" t="s">
        <v>91</v>
      </c>
      <c r="C515" s="2" t="s">
        <v>9</v>
      </c>
      <c r="D515" s="3">
        <v>80</v>
      </c>
      <c r="E515" s="3">
        <v>131.76000000000002</v>
      </c>
      <c r="F515" s="606"/>
      <c r="G515" s="5">
        <v>1</v>
      </c>
      <c r="H515" s="6" t="s">
        <v>91</v>
      </c>
      <c r="I515" s="2" t="s">
        <v>9</v>
      </c>
      <c r="J515" s="3">
        <v>80</v>
      </c>
      <c r="K515" s="3">
        <v>131.76000000000002</v>
      </c>
      <c r="L515" s="786">
        <v>45672</v>
      </c>
    </row>
    <row r="516" spans="1:12" s="257" customFormat="1" x14ac:dyDescent="0.3">
      <c r="A516" s="5">
        <v>2</v>
      </c>
      <c r="B516" s="6" t="s">
        <v>180</v>
      </c>
      <c r="C516" s="2" t="s">
        <v>7</v>
      </c>
      <c r="D516" s="3">
        <v>50</v>
      </c>
      <c r="E516" s="3">
        <v>196.125</v>
      </c>
      <c r="F516" s="606"/>
      <c r="G516" s="5">
        <v>2</v>
      </c>
      <c r="H516" s="6" t="s">
        <v>180</v>
      </c>
      <c r="I516" s="2" t="s">
        <v>7</v>
      </c>
      <c r="J516" s="3">
        <v>50</v>
      </c>
      <c r="K516" s="3">
        <v>196.125</v>
      </c>
      <c r="L516" s="791"/>
    </row>
    <row r="517" spans="1:12" s="257" customFormat="1" ht="19.5" customHeight="1" x14ac:dyDescent="0.3">
      <c r="A517" s="5">
        <v>3</v>
      </c>
      <c r="B517" s="6" t="s">
        <v>278</v>
      </c>
      <c r="C517" s="2" t="s">
        <v>17</v>
      </c>
      <c r="D517" s="3">
        <v>20</v>
      </c>
      <c r="E517" s="3">
        <v>184.5</v>
      </c>
      <c r="F517" s="606">
        <v>189</v>
      </c>
      <c r="G517" s="5">
        <v>3</v>
      </c>
      <c r="H517" s="6" t="s">
        <v>278</v>
      </c>
      <c r="I517" s="2" t="s">
        <v>44</v>
      </c>
      <c r="J517" s="3">
        <v>25</v>
      </c>
      <c r="K517" s="3">
        <v>221.4</v>
      </c>
      <c r="L517" s="791"/>
    </row>
    <row r="518" spans="1:12" s="25" customFormat="1" ht="19.5" customHeight="1" x14ac:dyDescent="0.3">
      <c r="A518" s="5">
        <v>4</v>
      </c>
      <c r="B518" s="6" t="s">
        <v>346</v>
      </c>
      <c r="C518" s="2" t="s">
        <v>14</v>
      </c>
      <c r="D518" s="3">
        <v>36</v>
      </c>
      <c r="E518" s="3">
        <v>6</v>
      </c>
      <c r="F518" s="677">
        <v>24.8</v>
      </c>
      <c r="G518" s="5">
        <v>4</v>
      </c>
      <c r="H518" s="6" t="s">
        <v>346</v>
      </c>
      <c r="I518" s="2" t="s">
        <v>14</v>
      </c>
      <c r="J518" s="3">
        <v>36</v>
      </c>
      <c r="K518" s="3">
        <v>6</v>
      </c>
      <c r="L518" s="788"/>
    </row>
    <row r="519" spans="1:12" s="25" customFormat="1" ht="19.5" customHeight="1" x14ac:dyDescent="0.3">
      <c r="A519" s="5">
        <v>5</v>
      </c>
      <c r="B519" s="6" t="s">
        <v>144</v>
      </c>
      <c r="C519" s="2" t="s">
        <v>2</v>
      </c>
      <c r="D519" s="3">
        <v>18</v>
      </c>
      <c r="E519" s="3">
        <v>88</v>
      </c>
      <c r="F519" s="656"/>
      <c r="G519" s="5">
        <v>5</v>
      </c>
      <c r="H519" s="6" t="s">
        <v>144</v>
      </c>
      <c r="I519" s="2" t="s">
        <v>2</v>
      </c>
      <c r="J519" s="3">
        <v>18</v>
      </c>
      <c r="K519" s="3">
        <v>88</v>
      </c>
      <c r="L519" s="1374"/>
    </row>
    <row r="520" spans="1:12" s="25" customFormat="1" x14ac:dyDescent="0.3">
      <c r="A520" s="5">
        <v>6</v>
      </c>
      <c r="B520" s="6" t="s">
        <v>107</v>
      </c>
      <c r="C520" s="2" t="s">
        <v>193</v>
      </c>
      <c r="D520" s="3">
        <v>3.71</v>
      </c>
      <c r="E520" s="3">
        <v>93.2</v>
      </c>
      <c r="F520" s="606"/>
      <c r="G520" s="5">
        <v>6</v>
      </c>
      <c r="H520" s="6" t="s">
        <v>107</v>
      </c>
      <c r="I520" s="2" t="s">
        <v>193</v>
      </c>
      <c r="J520" s="3">
        <v>3.71</v>
      </c>
      <c r="K520" s="3">
        <v>93.2</v>
      </c>
      <c r="L520" s="1374"/>
    </row>
    <row r="521" spans="1:12" s="50" customFormat="1" x14ac:dyDescent="0.3">
      <c r="A521" s="5">
        <v>7</v>
      </c>
      <c r="B521" s="6" t="s">
        <v>108</v>
      </c>
      <c r="C521" s="2" t="s">
        <v>65</v>
      </c>
      <c r="D521" s="3">
        <v>1.2</v>
      </c>
      <c r="E521" s="3">
        <v>21.5</v>
      </c>
      <c r="F521" s="606"/>
      <c r="G521" s="5">
        <v>7</v>
      </c>
      <c r="H521" s="6" t="s">
        <v>108</v>
      </c>
      <c r="I521" s="2" t="s">
        <v>65</v>
      </c>
      <c r="J521" s="3">
        <v>1.2</v>
      </c>
      <c r="K521" s="3">
        <v>21.5</v>
      </c>
      <c r="L521" s="786"/>
    </row>
    <row r="522" spans="1:12" s="25" customFormat="1" x14ac:dyDescent="0.3">
      <c r="A522" s="1444"/>
      <c r="B522" s="6"/>
      <c r="C522" s="2"/>
      <c r="D522" s="3"/>
      <c r="E522" s="3"/>
      <c r="F522" s="656"/>
      <c r="G522" s="1444"/>
      <c r="H522" s="6"/>
      <c r="I522" s="2"/>
      <c r="J522" s="3"/>
      <c r="K522" s="3"/>
      <c r="L522" s="1374"/>
    </row>
    <row r="523" spans="1:12" s="50" customFormat="1" x14ac:dyDescent="0.3">
      <c r="A523" s="5"/>
      <c r="B523" s="6"/>
      <c r="C523" s="2"/>
      <c r="D523" s="3"/>
      <c r="E523" s="3"/>
      <c r="F523" s="657"/>
      <c r="G523" s="5"/>
      <c r="H523" s="6"/>
      <c r="I523" s="2"/>
      <c r="J523" s="3"/>
      <c r="K523" s="3"/>
      <c r="L523" s="1377"/>
    </row>
    <row r="524" spans="1:12" s="25" customFormat="1" x14ac:dyDescent="0.3">
      <c r="A524" s="1444"/>
      <c r="B524" s="6"/>
      <c r="C524" s="2" t="s">
        <v>128</v>
      </c>
      <c r="D524" s="3">
        <f>SUM(D515:D523)</f>
        <v>208.91</v>
      </c>
      <c r="E524" s="3">
        <f>SUM(E515:E523)</f>
        <v>721.08500000000004</v>
      </c>
      <c r="F524" s="658">
        <v>822.5</v>
      </c>
      <c r="G524" s="1444"/>
      <c r="H524" s="6"/>
      <c r="I524" s="2" t="s">
        <v>128</v>
      </c>
      <c r="J524" s="3">
        <f>SUM(J515:J523)</f>
        <v>213.91</v>
      </c>
      <c r="K524" s="3">
        <f>SUM(K515:K523)</f>
        <v>757.98500000000001</v>
      </c>
      <c r="L524" s="1374"/>
    </row>
    <row r="525" spans="1:12" s="25" customFormat="1" x14ac:dyDescent="0.3">
      <c r="A525" s="5"/>
      <c r="B525" s="6"/>
      <c r="C525" s="2"/>
      <c r="D525" s="3"/>
      <c r="E525" s="3"/>
      <c r="F525" s="678">
        <f>F524-E524</f>
        <v>101.41499999999996</v>
      </c>
      <c r="G525" s="5"/>
      <c r="H525" s="6"/>
      <c r="I525" s="2"/>
      <c r="J525" s="3"/>
      <c r="K525" s="3"/>
      <c r="L525" s="1374"/>
    </row>
    <row r="526" spans="1:12" s="25" customFormat="1" x14ac:dyDescent="0.3">
      <c r="A526" s="5"/>
      <c r="B526" s="6"/>
      <c r="C526" s="2"/>
      <c r="D526" s="3"/>
      <c r="E526" s="3"/>
      <c r="F526" s="656"/>
      <c r="G526" s="5"/>
      <c r="H526" s="6"/>
      <c r="I526" s="2"/>
      <c r="J526" s="3"/>
      <c r="K526" s="3"/>
      <c r="L526" s="1374"/>
    </row>
    <row r="527" spans="1:12" s="25" customFormat="1" x14ac:dyDescent="0.3">
      <c r="A527" s="1444"/>
      <c r="B527" s="6"/>
      <c r="C527" s="2" t="s">
        <v>136</v>
      </c>
      <c r="D527" s="3">
        <f>+D524+D499</f>
        <v>395.62</v>
      </c>
      <c r="E527" s="3">
        <f>+E524+E499</f>
        <v>1343.2350000000001</v>
      </c>
      <c r="F527" s="659"/>
      <c r="G527" s="3"/>
      <c r="H527" s="3"/>
      <c r="I527" s="3" t="s">
        <v>136</v>
      </c>
      <c r="J527" s="3">
        <f>+J524+J499</f>
        <v>436.62</v>
      </c>
      <c r="K527" s="3">
        <f>+K524+K499</f>
        <v>1470.9650000000001</v>
      </c>
      <c r="L527" s="1374"/>
    </row>
    <row r="528" spans="1:12" s="25" customFormat="1" x14ac:dyDescent="0.3">
      <c r="A528" s="1405"/>
      <c r="B528" s="36"/>
      <c r="C528" s="462"/>
      <c r="D528" s="463"/>
      <c r="E528" s="463"/>
      <c r="F528" s="659"/>
      <c r="G528" s="1410"/>
      <c r="H528" s="463"/>
      <c r="I528" s="463"/>
      <c r="J528" s="463"/>
      <c r="K528" s="463"/>
      <c r="L528" s="1374"/>
    </row>
    <row r="529" spans="1:12" s="25" customFormat="1" x14ac:dyDescent="0.3">
      <c r="A529" s="1405"/>
      <c r="B529" s="461"/>
      <c r="C529" s="461"/>
      <c r="D529" s="461"/>
      <c r="E529" s="660"/>
      <c r="F529" s="660"/>
      <c r="G529" s="1413"/>
      <c r="H529" s="660"/>
      <c r="I529" s="463"/>
      <c r="J529" s="463"/>
      <c r="K529" s="463"/>
      <c r="L529" s="1374"/>
    </row>
    <row r="530" spans="1:12" s="25" customFormat="1" x14ac:dyDescent="0.3">
      <c r="A530" s="1405"/>
      <c r="B530" s="36"/>
      <c r="C530" s="462"/>
      <c r="D530" s="463"/>
      <c r="E530" s="463"/>
      <c r="F530" s="659"/>
      <c r="G530" s="1413"/>
      <c r="H530" s="463"/>
      <c r="I530" s="463"/>
      <c r="J530" s="463"/>
      <c r="K530" s="463"/>
      <c r="L530" s="1374"/>
    </row>
    <row r="531" spans="1:12" s="25" customFormat="1" ht="18.75" customHeight="1" x14ac:dyDescent="0.3">
      <c r="A531" s="1403"/>
      <c r="B531" s="37" t="s">
        <v>130</v>
      </c>
      <c r="D531" s="94" t="s">
        <v>131</v>
      </c>
      <c r="E531" s="20"/>
      <c r="F531" s="606"/>
      <c r="G531" s="1403"/>
      <c r="H531" s="37" t="s">
        <v>130</v>
      </c>
      <c r="J531" s="94" t="s">
        <v>131</v>
      </c>
      <c r="K531" s="20"/>
      <c r="L531" s="1374"/>
    </row>
    <row r="532" spans="1:12" s="25" customFormat="1" ht="51.75" customHeight="1" x14ac:dyDescent="0.3">
      <c r="A532" s="1403"/>
      <c r="B532" s="38" t="s">
        <v>132</v>
      </c>
      <c r="D532" s="38" t="s">
        <v>140</v>
      </c>
      <c r="E532" s="39"/>
      <c r="F532" s="606"/>
      <c r="G532" s="1403"/>
      <c r="H532" s="38" t="s">
        <v>139</v>
      </c>
      <c r="J532" s="38" t="s">
        <v>140</v>
      </c>
      <c r="K532" s="39"/>
      <c r="L532" s="1374"/>
    </row>
    <row r="533" spans="1:12" s="25" customFormat="1" ht="23.25" customHeight="1" x14ac:dyDescent="0.3">
      <c r="A533" s="1403"/>
      <c r="B533" s="38"/>
      <c r="D533" s="38"/>
      <c r="E533" s="39"/>
      <c r="F533" s="606"/>
      <c r="G533" s="1403"/>
      <c r="H533" s="38"/>
      <c r="J533" s="38"/>
      <c r="K533" s="39"/>
      <c r="L533" s="1374"/>
    </row>
    <row r="534" spans="1:12" s="25" customFormat="1" ht="23.25" customHeight="1" x14ac:dyDescent="0.3">
      <c r="A534" s="1402"/>
      <c r="B534" s="254"/>
      <c r="C534" s="96"/>
      <c r="D534" s="254"/>
      <c r="E534" s="255"/>
      <c r="F534" s="871"/>
      <c r="G534" s="1417"/>
      <c r="H534" s="96"/>
      <c r="I534" s="254"/>
      <c r="J534" s="255"/>
      <c r="K534" s="254"/>
      <c r="L534" s="1374"/>
    </row>
    <row r="535" spans="1:12" s="21" customFormat="1" x14ac:dyDescent="0.3">
      <c r="A535" s="1403"/>
      <c r="B535" s="20"/>
      <c r="C535" s="20"/>
      <c r="D535" s="20"/>
      <c r="E535" s="20"/>
      <c r="F535" s="656"/>
      <c r="G535" s="1403"/>
      <c r="H535" s="20"/>
      <c r="I535" s="20"/>
      <c r="J535" s="20"/>
      <c r="K535" s="20"/>
      <c r="L535" s="1373"/>
    </row>
    <row r="536" spans="1:12" s="25" customFormat="1" ht="18.75" customHeight="1" x14ac:dyDescent="0.3">
      <c r="A536" s="1403"/>
      <c r="B536" s="22" t="s">
        <v>115</v>
      </c>
      <c r="C536" s="20"/>
      <c r="D536" s="20"/>
      <c r="E536" s="20"/>
      <c r="F536" s="656"/>
      <c r="G536" s="1403"/>
      <c r="H536" s="22" t="s">
        <v>115</v>
      </c>
      <c r="I536" s="20"/>
      <c r="J536" s="20"/>
      <c r="K536" s="20"/>
      <c r="L536" s="1374"/>
    </row>
    <row r="537" spans="1:12" s="25" customFormat="1" ht="18.75" customHeight="1" x14ac:dyDescent="0.3">
      <c r="A537" s="1403"/>
      <c r="B537" s="22" t="s">
        <v>137</v>
      </c>
      <c r="C537" s="20"/>
      <c r="D537" s="20"/>
      <c r="E537" s="20"/>
      <c r="F537" s="606"/>
      <c r="G537" s="1403"/>
      <c r="H537" s="22" t="s">
        <v>138</v>
      </c>
      <c r="I537" s="20"/>
      <c r="J537" s="20"/>
      <c r="K537" s="20"/>
      <c r="L537" s="1374"/>
    </row>
    <row r="538" spans="1:12" s="25" customFormat="1" ht="18.75" customHeight="1" x14ac:dyDescent="0.3">
      <c r="A538" s="1403"/>
      <c r="B538" s="20"/>
      <c r="C538" s="20"/>
      <c r="D538" s="20"/>
      <c r="E538" s="20"/>
      <c r="F538" s="606"/>
      <c r="G538" s="1403"/>
      <c r="H538" s="20"/>
      <c r="I538" s="20"/>
      <c r="J538" s="20"/>
      <c r="K538" s="20"/>
      <c r="L538" s="1374"/>
    </row>
    <row r="539" spans="1:12" s="25" customFormat="1" ht="18.75" customHeight="1" x14ac:dyDescent="0.3">
      <c r="A539" s="1403"/>
      <c r="B539" s="20"/>
      <c r="C539" s="20"/>
      <c r="E539" s="603" t="s">
        <v>116</v>
      </c>
      <c r="F539" s="606"/>
      <c r="G539" s="1403"/>
      <c r="H539" s="20"/>
      <c r="I539" s="20"/>
      <c r="K539" s="603" t="s">
        <v>116</v>
      </c>
      <c r="L539" s="1374"/>
    </row>
    <row r="540" spans="1:12" s="25" customFormat="1" ht="18.75" customHeight="1" x14ac:dyDescent="0.3">
      <c r="A540" s="1403"/>
      <c r="B540" s="20"/>
      <c r="C540" s="20"/>
      <c r="E540" s="603" t="s">
        <v>134</v>
      </c>
      <c r="F540" s="606"/>
      <c r="G540" s="1403"/>
      <c r="H540" s="20"/>
      <c r="I540" s="20"/>
      <c r="K540" s="603" t="s">
        <v>134</v>
      </c>
      <c r="L540" s="1374"/>
    </row>
    <row r="541" spans="1:12" s="25" customFormat="1" ht="18.75" customHeight="1" x14ac:dyDescent="0.3">
      <c r="A541" s="1403"/>
      <c r="B541" s="20"/>
      <c r="C541" s="20"/>
      <c r="E541" s="603" t="s">
        <v>117</v>
      </c>
      <c r="F541" s="606"/>
      <c r="G541" s="1403"/>
      <c r="H541" s="20"/>
      <c r="I541" s="20"/>
      <c r="K541" s="603" t="s">
        <v>117</v>
      </c>
      <c r="L541" s="1374"/>
    </row>
    <row r="542" spans="1:12" s="25" customFormat="1" ht="18.75" customHeight="1" x14ac:dyDescent="0.3">
      <c r="A542" s="1403"/>
      <c r="B542" s="20"/>
      <c r="C542" s="20"/>
      <c r="E542" s="603" t="s">
        <v>497</v>
      </c>
      <c r="F542" s="606"/>
      <c r="G542" s="1403"/>
      <c r="H542" s="20"/>
      <c r="I542" s="20"/>
      <c r="K542" s="603" t="s">
        <v>497</v>
      </c>
      <c r="L542" s="1374"/>
    </row>
    <row r="543" spans="1:12" s="25" customFormat="1" ht="18.75" customHeight="1" x14ac:dyDescent="0.3">
      <c r="A543" s="1403"/>
      <c r="B543" s="20"/>
      <c r="C543" s="20"/>
      <c r="D543" s="20"/>
      <c r="E543" s="20"/>
      <c r="F543" s="656"/>
      <c r="G543" s="1403"/>
      <c r="H543" s="20"/>
      <c r="I543" s="20"/>
      <c r="J543" s="20"/>
      <c r="K543" s="20"/>
      <c r="L543" s="1374"/>
    </row>
    <row r="544" spans="1:12" s="25" customFormat="1" ht="18.75" customHeight="1" x14ac:dyDescent="0.3">
      <c r="A544" s="1403"/>
      <c r="B544" s="20"/>
      <c r="C544" s="20"/>
      <c r="D544" s="20"/>
      <c r="E544" s="20"/>
      <c r="F544" s="656"/>
      <c r="G544" s="1403"/>
      <c r="H544" s="20"/>
      <c r="I544" s="20"/>
      <c r="J544" s="20"/>
      <c r="K544" s="20"/>
      <c r="L544" s="1374"/>
    </row>
    <row r="545" spans="1:12" s="25" customFormat="1" ht="18.75" customHeight="1" x14ac:dyDescent="0.3">
      <c r="A545" s="1403"/>
      <c r="B545" s="20"/>
      <c r="C545" s="20"/>
      <c r="D545" s="20"/>
      <c r="E545" s="20"/>
      <c r="F545" s="656"/>
      <c r="G545" s="1403"/>
      <c r="H545" s="20"/>
      <c r="I545" s="20"/>
      <c r="J545" s="20"/>
      <c r="K545" s="20"/>
      <c r="L545" s="1374"/>
    </row>
    <row r="546" spans="1:12" s="25" customFormat="1" ht="18.75" customHeight="1" x14ac:dyDescent="0.3">
      <c r="A546" s="1403"/>
      <c r="B546" s="1612" t="s">
        <v>119</v>
      </c>
      <c r="C546" s="1612"/>
      <c r="D546" s="1612"/>
      <c r="E546" s="26"/>
      <c r="F546" s="606"/>
      <c r="G546" s="1403"/>
      <c r="H546" s="1612" t="s">
        <v>119</v>
      </c>
      <c r="I546" s="1612"/>
      <c r="J546" s="1612"/>
      <c r="K546" s="26"/>
      <c r="L546" s="1374"/>
    </row>
    <row r="547" spans="1:12" s="25" customFormat="1" ht="18.75" customHeight="1" x14ac:dyDescent="0.3">
      <c r="A547" s="1403"/>
      <c r="B547" s="1634">
        <v>45680</v>
      </c>
      <c r="C547" s="1634"/>
      <c r="D547" s="1634"/>
      <c r="E547" s="1515"/>
      <c r="F547" s="817"/>
      <c r="G547" s="1516"/>
      <c r="H547" s="1634">
        <f>B547</f>
        <v>45680</v>
      </c>
      <c r="I547" s="1634"/>
      <c r="J547" s="1634"/>
      <c r="K547" s="1515"/>
      <c r="L547" s="1374"/>
    </row>
    <row r="548" spans="1:12" s="25" customFormat="1" ht="18.75" customHeight="1" x14ac:dyDescent="0.3">
      <c r="A548" s="1403"/>
      <c r="B548" s="404"/>
      <c r="C548" s="404"/>
      <c r="D548" s="404"/>
      <c r="E548" s="1515"/>
      <c r="F548" s="817"/>
      <c r="G548" s="1516"/>
      <c r="H548" s="404"/>
      <c r="I548" s="404"/>
      <c r="J548" s="404"/>
      <c r="K548" s="1515"/>
      <c r="L548" s="1374"/>
    </row>
    <row r="549" spans="1:12" s="25" customFormat="1" ht="18.75" customHeight="1" x14ac:dyDescent="0.3">
      <c r="A549" s="1403"/>
      <c r="B549" s="1517"/>
      <c r="C549" s="404"/>
      <c r="D549" s="404"/>
      <c r="E549" s="1515"/>
      <c r="F549" s="817"/>
      <c r="G549" s="1516"/>
      <c r="H549" s="1517"/>
      <c r="I549" s="404"/>
      <c r="J549" s="404"/>
      <c r="K549" s="1515"/>
      <c r="L549" s="1374"/>
    </row>
    <row r="550" spans="1:12" s="25" customFormat="1" ht="18.75" customHeight="1" x14ac:dyDescent="0.3">
      <c r="A550" s="28" t="s">
        <v>120</v>
      </c>
      <c r="B550" s="1518" t="s">
        <v>121</v>
      </c>
      <c r="C550" s="1635" t="s">
        <v>122</v>
      </c>
      <c r="D550" s="1635"/>
      <c r="E550" s="1635"/>
      <c r="F550" s="817"/>
      <c r="G550" s="406" t="s">
        <v>120</v>
      </c>
      <c r="H550" s="1518" t="s">
        <v>121</v>
      </c>
      <c r="I550" s="1635" t="s">
        <v>123</v>
      </c>
      <c r="J550" s="1635"/>
      <c r="K550" s="1635"/>
      <c r="L550" s="1374"/>
    </row>
    <row r="551" spans="1:12" s="25" customFormat="1" ht="18.75" customHeight="1" x14ac:dyDescent="0.3">
      <c r="A551" s="28" t="s">
        <v>124</v>
      </c>
      <c r="B551" s="406" t="s">
        <v>265</v>
      </c>
      <c r="C551" s="1518" t="s">
        <v>125</v>
      </c>
      <c r="D551" s="1090" t="s">
        <v>126</v>
      </c>
      <c r="E551" s="1090" t="s">
        <v>127</v>
      </c>
      <c r="F551" s="817"/>
      <c r="G551" s="406" t="s">
        <v>124</v>
      </c>
      <c r="H551" s="406" t="s">
        <v>265</v>
      </c>
      <c r="I551" s="1518" t="s">
        <v>125</v>
      </c>
      <c r="J551" s="1090" t="s">
        <v>126</v>
      </c>
      <c r="K551" s="1090" t="s">
        <v>127</v>
      </c>
      <c r="L551" s="1374"/>
    </row>
    <row r="552" spans="1:12" s="50" customFormat="1" ht="18.75" customHeight="1" x14ac:dyDescent="0.3">
      <c r="A552" s="5">
        <v>1</v>
      </c>
      <c r="B552" s="408" t="s">
        <v>470</v>
      </c>
      <c r="C552" s="409" t="s">
        <v>4</v>
      </c>
      <c r="D552" s="410">
        <v>67</v>
      </c>
      <c r="E552" s="410">
        <v>180.8</v>
      </c>
      <c r="F552" s="817"/>
      <c r="G552" s="1090">
        <v>1</v>
      </c>
      <c r="H552" s="408" t="s">
        <v>27</v>
      </c>
      <c r="I552" s="409" t="s">
        <v>7</v>
      </c>
      <c r="J552" s="410">
        <v>85</v>
      </c>
      <c r="K552" s="410">
        <v>223</v>
      </c>
      <c r="L552" s="1379">
        <v>45384</v>
      </c>
    </row>
    <row r="553" spans="1:12" s="50" customFormat="1" x14ac:dyDescent="0.3">
      <c r="A553" s="1510">
        <v>2</v>
      </c>
      <c r="B553" s="408" t="s">
        <v>61</v>
      </c>
      <c r="C553" s="409" t="s">
        <v>17</v>
      </c>
      <c r="D553" s="410">
        <v>30</v>
      </c>
      <c r="E553" s="410">
        <v>228.14999999999998</v>
      </c>
      <c r="F553" s="780">
        <v>52</v>
      </c>
      <c r="G553" s="407">
        <v>2</v>
      </c>
      <c r="H553" s="408" t="s">
        <v>260</v>
      </c>
      <c r="I553" s="409" t="s">
        <v>44</v>
      </c>
      <c r="J553" s="410">
        <v>25</v>
      </c>
      <c r="K553" s="410">
        <v>218.7</v>
      </c>
      <c r="L553" s="1377"/>
    </row>
    <row r="554" spans="1:12" s="25" customFormat="1" x14ac:dyDescent="0.3">
      <c r="A554" s="5">
        <v>3</v>
      </c>
      <c r="B554" s="408" t="s">
        <v>114</v>
      </c>
      <c r="C554" s="409" t="s">
        <v>2</v>
      </c>
      <c r="D554" s="410">
        <v>6</v>
      </c>
      <c r="E554" s="410">
        <v>28</v>
      </c>
      <c r="F554" s="817"/>
      <c r="G554" s="407">
        <v>3</v>
      </c>
      <c r="H554" s="408" t="s">
        <v>271</v>
      </c>
      <c r="I554" s="409" t="s">
        <v>2</v>
      </c>
      <c r="J554" s="410">
        <v>7</v>
      </c>
      <c r="K554" s="410">
        <v>36.6</v>
      </c>
      <c r="L554" s="788"/>
    </row>
    <row r="555" spans="1:12" s="25" customFormat="1" x14ac:dyDescent="0.3">
      <c r="A555" s="5">
        <v>4</v>
      </c>
      <c r="B555" s="408" t="s">
        <v>107</v>
      </c>
      <c r="C555" s="409" t="s">
        <v>14</v>
      </c>
      <c r="D555" s="410">
        <v>3.71</v>
      </c>
      <c r="E555" s="410">
        <v>93.2</v>
      </c>
      <c r="F555" s="817"/>
      <c r="G555" s="1090">
        <v>4</v>
      </c>
      <c r="H555" s="408" t="s">
        <v>107</v>
      </c>
      <c r="I555" s="409" t="s">
        <v>14</v>
      </c>
      <c r="J555" s="410">
        <v>3.71</v>
      </c>
      <c r="K555" s="410">
        <v>93.2</v>
      </c>
      <c r="L555" s="1374"/>
    </row>
    <row r="556" spans="1:12" s="25" customFormat="1" x14ac:dyDescent="0.3">
      <c r="A556" s="5">
        <v>5</v>
      </c>
      <c r="B556" s="6" t="s">
        <v>93</v>
      </c>
      <c r="C556" s="2" t="s">
        <v>2</v>
      </c>
      <c r="D556" s="3">
        <v>80</v>
      </c>
      <c r="E556" s="3">
        <v>92</v>
      </c>
      <c r="F556" s="605"/>
      <c r="G556" s="5">
        <v>5</v>
      </c>
      <c r="H556" s="6" t="s">
        <v>93</v>
      </c>
      <c r="I556" s="2" t="s">
        <v>2</v>
      </c>
      <c r="J556" s="3">
        <v>80</v>
      </c>
      <c r="K556" s="3">
        <v>92</v>
      </c>
      <c r="L556" s="788"/>
    </row>
    <row r="557" spans="1:12" s="25" customFormat="1" x14ac:dyDescent="0.3">
      <c r="A557" s="5"/>
      <c r="B557" s="6"/>
      <c r="C557" s="2"/>
      <c r="D557" s="3"/>
      <c r="E557" s="3"/>
      <c r="F557" s="606"/>
      <c r="G557" s="5">
        <v>6</v>
      </c>
      <c r="H557" s="6" t="s">
        <v>483</v>
      </c>
      <c r="I557" s="2" t="s">
        <v>5</v>
      </c>
      <c r="J557" s="3">
        <v>30</v>
      </c>
      <c r="K557" s="3">
        <v>117.75</v>
      </c>
      <c r="L557" s="1354"/>
    </row>
    <row r="558" spans="1:12" s="25" customFormat="1" ht="19.5" customHeight="1" x14ac:dyDescent="0.3">
      <c r="A558" s="1510"/>
      <c r="B558" s="6"/>
      <c r="C558" s="2"/>
      <c r="D558" s="3"/>
      <c r="E558" s="3"/>
      <c r="F558" s="605"/>
      <c r="G558" s="1444"/>
      <c r="H558" s="6"/>
      <c r="I558" s="2"/>
      <c r="J558" s="3"/>
      <c r="K558" s="3"/>
      <c r="L558" s="1374"/>
    </row>
    <row r="559" spans="1:12" s="25" customFormat="1" x14ac:dyDescent="0.3">
      <c r="A559" s="5"/>
      <c r="B559" s="6"/>
      <c r="C559" s="2"/>
      <c r="D559" s="3"/>
      <c r="E559" s="3"/>
      <c r="F559" s="656"/>
      <c r="G559" s="5"/>
      <c r="H559" s="6"/>
      <c r="I559" s="2"/>
      <c r="J559" s="3"/>
      <c r="K559" s="3"/>
      <c r="L559" s="1374"/>
    </row>
    <row r="560" spans="1:12" s="25" customFormat="1" x14ac:dyDescent="0.3">
      <c r="A560" s="5"/>
      <c r="B560" s="6"/>
      <c r="C560" s="2" t="s">
        <v>128</v>
      </c>
      <c r="D560" s="3">
        <f>SUM(D552:D558)</f>
        <v>186.70999999999998</v>
      </c>
      <c r="E560" s="3">
        <f>SUM(E552:E558)</f>
        <v>622.15</v>
      </c>
      <c r="F560" s="658">
        <v>587.5</v>
      </c>
      <c r="G560" s="5"/>
      <c r="H560" s="6"/>
      <c r="I560" s="2" t="s">
        <v>128</v>
      </c>
      <c r="J560" s="3">
        <f>SUM(J552:J558)</f>
        <v>230.70999999999998</v>
      </c>
      <c r="K560" s="3">
        <f>SUM(K552:K558)</f>
        <v>781.25</v>
      </c>
      <c r="L560" s="1374"/>
    </row>
    <row r="561" spans="1:12" s="25" customFormat="1" ht="18.75" hidden="1" customHeight="1" x14ac:dyDescent="0.3">
      <c r="A561" s="5"/>
      <c r="B561" s="6"/>
      <c r="C561" s="2"/>
      <c r="D561" s="3">
        <f>SUM(D553:D559)</f>
        <v>119.71000000000001</v>
      </c>
      <c r="E561" s="3"/>
      <c r="F561" s="656"/>
      <c r="G561" s="5"/>
      <c r="H561" s="6"/>
      <c r="I561" s="2"/>
      <c r="J561" s="3"/>
      <c r="K561" s="3"/>
      <c r="L561" s="1374"/>
    </row>
    <row r="562" spans="1:12" s="25" customFormat="1" ht="18.75" hidden="1" customHeight="1" x14ac:dyDescent="0.3">
      <c r="A562" s="5">
        <v>1</v>
      </c>
      <c r="B562" s="6" t="s">
        <v>1</v>
      </c>
      <c r="C562" s="2" t="s">
        <v>5</v>
      </c>
      <c r="D562" s="3">
        <f>SUM(D555:D560)</f>
        <v>270.41999999999996</v>
      </c>
      <c r="E562" s="3">
        <v>86</v>
      </c>
      <c r="F562" s="656"/>
      <c r="G562" s="5">
        <v>1</v>
      </c>
      <c r="H562" s="6" t="s">
        <v>1</v>
      </c>
      <c r="I562" s="2" t="s">
        <v>5</v>
      </c>
      <c r="J562" s="3">
        <v>200</v>
      </c>
      <c r="K562" s="3">
        <v>86</v>
      </c>
      <c r="L562" s="1374"/>
    </row>
    <row r="563" spans="1:12" s="25" customFormat="1" ht="18.75" hidden="1" customHeight="1" x14ac:dyDescent="0.3">
      <c r="A563" s="5">
        <v>2</v>
      </c>
      <c r="B563" s="6" t="s">
        <v>238</v>
      </c>
      <c r="C563" s="2" t="s">
        <v>251</v>
      </c>
      <c r="D563" s="3">
        <f t="shared" ref="D563:D572" si="8">SUM(D555:D561)</f>
        <v>390.13</v>
      </c>
      <c r="E563" s="3">
        <v>114</v>
      </c>
      <c r="F563" s="656"/>
      <c r="G563" s="5">
        <v>2</v>
      </c>
      <c r="H563" s="6" t="s">
        <v>238</v>
      </c>
      <c r="I563" s="2" t="s">
        <v>251</v>
      </c>
      <c r="J563" s="3">
        <v>225</v>
      </c>
      <c r="K563" s="3">
        <v>114</v>
      </c>
      <c r="L563" s="1374"/>
    </row>
    <row r="564" spans="1:12" s="25" customFormat="1" ht="18.75" hidden="1" customHeight="1" x14ac:dyDescent="0.3">
      <c r="A564" s="5">
        <v>3</v>
      </c>
      <c r="B564" s="6" t="s">
        <v>93</v>
      </c>
      <c r="C564" s="2" t="s">
        <v>5</v>
      </c>
      <c r="D564" s="3">
        <f t="shared" si="8"/>
        <v>656.83999999999992</v>
      </c>
      <c r="E564" s="3">
        <v>94.25</v>
      </c>
      <c r="F564" s="656"/>
      <c r="G564" s="5">
        <v>3</v>
      </c>
      <c r="H564" s="6" t="s">
        <v>93</v>
      </c>
      <c r="I564" s="2" t="s">
        <v>5</v>
      </c>
      <c r="J564" s="3">
        <v>135</v>
      </c>
      <c r="K564" s="3">
        <v>94.25</v>
      </c>
      <c r="L564" s="1374"/>
    </row>
    <row r="565" spans="1:12" s="25" customFormat="1" ht="18.75" hidden="1" customHeight="1" x14ac:dyDescent="0.3">
      <c r="A565" s="5">
        <v>4</v>
      </c>
      <c r="B565" s="6" t="s">
        <v>253</v>
      </c>
      <c r="C565" s="2" t="s">
        <v>218</v>
      </c>
      <c r="D565" s="3">
        <f t="shared" si="8"/>
        <v>966.96999999999991</v>
      </c>
      <c r="E565" s="3">
        <v>146.4</v>
      </c>
      <c r="F565" s="656"/>
      <c r="G565" s="5">
        <v>4</v>
      </c>
      <c r="H565" s="6" t="s">
        <v>253</v>
      </c>
      <c r="I565" s="2" t="s">
        <v>218</v>
      </c>
      <c r="J565" s="3">
        <v>125</v>
      </c>
      <c r="K565" s="3">
        <v>146.4</v>
      </c>
      <c r="L565" s="1374"/>
    </row>
    <row r="566" spans="1:12" s="25" customFormat="1" ht="18.75" hidden="1" customHeight="1" x14ac:dyDescent="0.3">
      <c r="A566" s="5">
        <v>5</v>
      </c>
      <c r="B566" s="6" t="s">
        <v>255</v>
      </c>
      <c r="C566" s="2" t="s">
        <v>218</v>
      </c>
      <c r="D566" s="3">
        <f t="shared" si="8"/>
        <v>1623.81</v>
      </c>
      <c r="E566" s="3">
        <v>105.16</v>
      </c>
      <c r="F566" s="656"/>
      <c r="G566" s="5">
        <v>5</v>
      </c>
      <c r="H566" s="6" t="s">
        <v>255</v>
      </c>
      <c r="I566" s="2" t="s">
        <v>218</v>
      </c>
      <c r="J566" s="3">
        <v>80</v>
      </c>
      <c r="K566" s="3">
        <v>105.16</v>
      </c>
      <c r="L566" s="1374"/>
    </row>
    <row r="567" spans="1:12" s="25" customFormat="1" ht="18.75" hidden="1" customHeight="1" x14ac:dyDescent="0.3">
      <c r="A567" s="5">
        <v>6</v>
      </c>
      <c r="B567" s="6" t="s">
        <v>252</v>
      </c>
      <c r="C567" s="2" t="s">
        <v>251</v>
      </c>
      <c r="D567" s="3">
        <f t="shared" si="8"/>
        <v>2590.7799999999997</v>
      </c>
      <c r="E567" s="3">
        <v>142</v>
      </c>
      <c r="F567" s="656"/>
      <c r="G567" s="5">
        <v>6</v>
      </c>
      <c r="H567" s="6" t="s">
        <v>252</v>
      </c>
      <c r="I567" s="2" t="s">
        <v>251</v>
      </c>
      <c r="J567" s="3">
        <v>105</v>
      </c>
      <c r="K567" s="3">
        <v>142</v>
      </c>
      <c r="L567" s="1374"/>
    </row>
    <row r="568" spans="1:12" s="25" customFormat="1" ht="18.75" hidden="1" customHeight="1" x14ac:dyDescent="0.3">
      <c r="A568" s="5">
        <v>7</v>
      </c>
      <c r="B568" s="6" t="s">
        <v>254</v>
      </c>
      <c r="C568" s="2" t="s">
        <v>218</v>
      </c>
      <c r="D568" s="3">
        <f t="shared" si="8"/>
        <v>4214.59</v>
      </c>
      <c r="E568" s="3">
        <v>144</v>
      </c>
      <c r="F568" s="656"/>
      <c r="G568" s="5">
        <v>7</v>
      </c>
      <c r="H568" s="6" t="s">
        <v>254</v>
      </c>
      <c r="I568" s="2" t="s">
        <v>218</v>
      </c>
      <c r="J568" s="3">
        <v>120</v>
      </c>
      <c r="K568" s="3">
        <v>144</v>
      </c>
      <c r="L568" s="1374"/>
    </row>
    <row r="569" spans="1:12" s="25" customFormat="1" ht="18.75" hidden="1" customHeight="1" x14ac:dyDescent="0.3">
      <c r="A569" s="5">
        <v>8</v>
      </c>
      <c r="B569" s="6" t="s">
        <v>31</v>
      </c>
      <c r="C569" s="2" t="s">
        <v>5</v>
      </c>
      <c r="D569" s="3">
        <f t="shared" si="8"/>
        <v>6618.66</v>
      </c>
      <c r="E569" s="3">
        <v>88</v>
      </c>
      <c r="F569" s="656"/>
      <c r="G569" s="5">
        <v>8</v>
      </c>
      <c r="H569" s="6" t="s">
        <v>31</v>
      </c>
      <c r="I569" s="2" t="s">
        <v>5</v>
      </c>
      <c r="J569" s="3">
        <v>55</v>
      </c>
      <c r="K569" s="3">
        <v>88</v>
      </c>
      <c r="L569" s="1374"/>
    </row>
    <row r="570" spans="1:12" s="50" customFormat="1" ht="18.75" hidden="1" customHeight="1" x14ac:dyDescent="0.3">
      <c r="A570" s="1510"/>
      <c r="B570" s="1"/>
      <c r="C570" s="1510"/>
      <c r="D570" s="3">
        <f t="shared" si="8"/>
        <v>10713.539999999999</v>
      </c>
      <c r="E570" s="7"/>
      <c r="F570" s="657"/>
      <c r="G570" s="1444"/>
      <c r="H570" s="1"/>
      <c r="I570" s="1444"/>
      <c r="J570" s="7"/>
      <c r="K570" s="7"/>
      <c r="L570" s="1377"/>
    </row>
    <row r="571" spans="1:12" s="25" customFormat="1" ht="18.75" hidden="1" customHeight="1" x14ac:dyDescent="0.3">
      <c r="A571" s="5"/>
      <c r="B571" s="6"/>
      <c r="C571" s="2" t="s">
        <v>128</v>
      </c>
      <c r="D571" s="3">
        <f t="shared" si="8"/>
        <v>17061.78</v>
      </c>
      <c r="E571" s="3">
        <v>919.81</v>
      </c>
      <c r="F571" s="656"/>
      <c r="G571" s="5"/>
      <c r="H571" s="6"/>
      <c r="I571" s="2" t="s">
        <v>128</v>
      </c>
      <c r="J571" s="3">
        <v>1045</v>
      </c>
      <c r="K571" s="3">
        <v>919.81</v>
      </c>
      <c r="L571" s="1374"/>
    </row>
    <row r="572" spans="1:12" s="25" customFormat="1" ht="18.75" hidden="1" customHeight="1" x14ac:dyDescent="0.3">
      <c r="A572" s="5"/>
      <c r="B572" s="6"/>
      <c r="C572" s="2"/>
      <c r="D572" s="3">
        <f t="shared" si="8"/>
        <v>27385.190000000002</v>
      </c>
      <c r="E572" s="3"/>
      <c r="F572" s="656"/>
      <c r="G572" s="5"/>
      <c r="H572" s="6"/>
      <c r="I572" s="2"/>
      <c r="J572" s="3"/>
      <c r="K572" s="3"/>
      <c r="L572" s="1374"/>
    </row>
    <row r="573" spans="1:12" s="25" customFormat="1" x14ac:dyDescent="0.3">
      <c r="A573" s="5"/>
      <c r="B573" s="6"/>
      <c r="C573" s="2"/>
      <c r="D573" s="3"/>
      <c r="E573" s="3"/>
      <c r="F573" s="678">
        <f>F560-E560</f>
        <v>-34.649999999999977</v>
      </c>
      <c r="G573" s="5"/>
      <c r="H573" s="6"/>
      <c r="I573" s="2"/>
      <c r="J573" s="3"/>
      <c r="K573" s="3"/>
      <c r="L573" s="1374"/>
    </row>
    <row r="574" spans="1:12" s="25" customFormat="1" x14ac:dyDescent="0.3">
      <c r="A574" s="5"/>
      <c r="B574" s="6"/>
      <c r="C574" s="2"/>
      <c r="D574" s="3"/>
      <c r="E574" s="3"/>
      <c r="F574" s="656"/>
      <c r="G574" s="5"/>
      <c r="H574" s="6"/>
      <c r="I574" s="2"/>
      <c r="J574" s="3"/>
      <c r="K574" s="3"/>
      <c r="L574" s="1374"/>
    </row>
    <row r="575" spans="1:12" s="25" customFormat="1" x14ac:dyDescent="0.3">
      <c r="A575" s="28" t="s">
        <v>124</v>
      </c>
      <c r="B575" s="3" t="s">
        <v>259</v>
      </c>
      <c r="C575" s="2" t="s">
        <v>125</v>
      </c>
      <c r="D575" s="3" t="s">
        <v>126</v>
      </c>
      <c r="E575" s="3" t="s">
        <v>127</v>
      </c>
      <c r="F575" s="656"/>
      <c r="G575" s="28" t="s">
        <v>124</v>
      </c>
      <c r="H575" s="3" t="s">
        <v>247</v>
      </c>
      <c r="I575" s="2" t="s">
        <v>125</v>
      </c>
      <c r="J575" s="3" t="s">
        <v>126</v>
      </c>
      <c r="K575" s="3" t="s">
        <v>127</v>
      </c>
      <c r="L575" s="1374"/>
    </row>
    <row r="576" spans="1:12" s="50" customFormat="1" x14ac:dyDescent="0.3">
      <c r="A576" s="5">
        <v>1</v>
      </c>
      <c r="B576" s="6" t="s">
        <v>91</v>
      </c>
      <c r="C576" s="2" t="s">
        <v>9</v>
      </c>
      <c r="D576" s="3">
        <v>80</v>
      </c>
      <c r="E576" s="3">
        <v>131.76000000000002</v>
      </c>
      <c r="F576" s="606">
        <v>80</v>
      </c>
      <c r="G576" s="5">
        <v>1</v>
      </c>
      <c r="H576" s="6" t="s">
        <v>276</v>
      </c>
      <c r="I576" s="2" t="s">
        <v>9</v>
      </c>
      <c r="J576" s="3">
        <v>80</v>
      </c>
      <c r="K576" s="3">
        <v>134.75</v>
      </c>
      <c r="L576" s="786"/>
    </row>
    <row r="577" spans="1:12" s="50" customFormat="1" x14ac:dyDescent="0.3">
      <c r="A577" s="5">
        <v>2</v>
      </c>
      <c r="B577" s="6" t="s">
        <v>180</v>
      </c>
      <c r="C577" s="2" t="s">
        <v>7</v>
      </c>
      <c r="D577" s="3">
        <v>50</v>
      </c>
      <c r="E577" s="3">
        <v>196.125</v>
      </c>
      <c r="F577" s="656">
        <v>60</v>
      </c>
      <c r="G577" s="1444">
        <v>2</v>
      </c>
      <c r="H577" s="6" t="s">
        <v>94</v>
      </c>
      <c r="I577" s="2" t="s">
        <v>5</v>
      </c>
      <c r="J577" s="3">
        <v>60</v>
      </c>
      <c r="K577" s="3">
        <v>151.80000000000001</v>
      </c>
      <c r="L577" s="1337" t="s">
        <v>480</v>
      </c>
    </row>
    <row r="578" spans="1:12" s="25" customFormat="1" x14ac:dyDescent="0.3">
      <c r="A578" s="5">
        <v>3</v>
      </c>
      <c r="B578" s="6" t="s">
        <v>278</v>
      </c>
      <c r="C578" s="2" t="s">
        <v>17</v>
      </c>
      <c r="D578" s="3">
        <v>20</v>
      </c>
      <c r="E578" s="3">
        <v>184.5</v>
      </c>
      <c r="F578" s="606">
        <v>76</v>
      </c>
      <c r="G578" s="5">
        <v>3</v>
      </c>
      <c r="H578" s="6" t="s">
        <v>43</v>
      </c>
      <c r="I578" s="2" t="s">
        <v>44</v>
      </c>
      <c r="J578" s="3">
        <v>50</v>
      </c>
      <c r="K578" s="3">
        <v>298.71999999999997</v>
      </c>
      <c r="L578" s="788">
        <v>45551</v>
      </c>
    </row>
    <row r="579" spans="1:12" s="25" customFormat="1" ht="19.5" customHeight="1" x14ac:dyDescent="0.3">
      <c r="A579" s="5">
        <v>4</v>
      </c>
      <c r="B579" s="6" t="s">
        <v>346</v>
      </c>
      <c r="C579" s="2" t="s">
        <v>14</v>
      </c>
      <c r="D579" s="3">
        <v>36</v>
      </c>
      <c r="E579" s="3">
        <v>6</v>
      </c>
      <c r="F579" s="677">
        <v>15</v>
      </c>
      <c r="G579" s="5">
        <v>4</v>
      </c>
      <c r="H579" s="6" t="s">
        <v>346</v>
      </c>
      <c r="I579" s="2" t="s">
        <v>14</v>
      </c>
      <c r="J579" s="3">
        <v>36</v>
      </c>
      <c r="K579" s="3">
        <v>6</v>
      </c>
      <c r="L579" s="788"/>
    </row>
    <row r="580" spans="1:12" s="25" customFormat="1" ht="19.5" customHeight="1" x14ac:dyDescent="0.3">
      <c r="A580" s="5">
        <v>5</v>
      </c>
      <c r="B580" s="6" t="s">
        <v>144</v>
      </c>
      <c r="C580" s="2" t="s">
        <v>2</v>
      </c>
      <c r="D580" s="3">
        <v>18</v>
      </c>
      <c r="E580" s="3">
        <v>88</v>
      </c>
      <c r="F580" s="656">
        <v>3.71</v>
      </c>
      <c r="G580" s="5">
        <v>5</v>
      </c>
      <c r="H580" s="6" t="s">
        <v>113</v>
      </c>
      <c r="I580" s="2" t="s">
        <v>2</v>
      </c>
      <c r="J580" s="3">
        <v>15</v>
      </c>
      <c r="K580" s="3">
        <v>94.2</v>
      </c>
      <c r="L580" s="1374"/>
    </row>
    <row r="581" spans="1:12" s="25" customFormat="1" x14ac:dyDescent="0.3">
      <c r="A581" s="5">
        <v>6</v>
      </c>
      <c r="B581" s="6" t="s">
        <v>107</v>
      </c>
      <c r="C581" s="2" t="s">
        <v>193</v>
      </c>
      <c r="D581" s="3">
        <v>3.71</v>
      </c>
      <c r="E581" s="3">
        <v>93.2</v>
      </c>
      <c r="F581" s="606">
        <v>1.2</v>
      </c>
      <c r="G581" s="5">
        <v>6</v>
      </c>
      <c r="H581" s="6" t="s">
        <v>107</v>
      </c>
      <c r="I581" s="2" t="s">
        <v>193</v>
      </c>
      <c r="J581" s="3">
        <v>3.71</v>
      </c>
      <c r="K581" s="3">
        <v>93.2</v>
      </c>
      <c r="L581" s="1374"/>
    </row>
    <row r="582" spans="1:12" s="50" customFormat="1" x14ac:dyDescent="0.3">
      <c r="A582" s="5">
        <v>7</v>
      </c>
      <c r="B582" s="6" t="s">
        <v>108</v>
      </c>
      <c r="C582" s="2" t="s">
        <v>65</v>
      </c>
      <c r="D582" s="3">
        <v>1.2</v>
      </c>
      <c r="E582" s="3">
        <v>21.5</v>
      </c>
      <c r="F582" s="606"/>
      <c r="G582" s="5">
        <v>7</v>
      </c>
      <c r="H582" s="6" t="s">
        <v>108</v>
      </c>
      <c r="I582" s="2" t="s">
        <v>65</v>
      </c>
      <c r="J582" s="3">
        <v>1.2</v>
      </c>
      <c r="K582" s="3">
        <v>21.5</v>
      </c>
      <c r="L582" s="786"/>
    </row>
    <row r="583" spans="1:12" s="25" customFormat="1" x14ac:dyDescent="0.3">
      <c r="A583" s="1510"/>
      <c r="B583" s="6"/>
      <c r="C583" s="2"/>
      <c r="D583" s="3"/>
      <c r="E583" s="3"/>
      <c r="F583" s="656"/>
      <c r="G583" s="1444"/>
      <c r="H583" s="6"/>
      <c r="I583" s="2"/>
      <c r="J583" s="3"/>
      <c r="K583" s="3"/>
      <c r="L583" s="1374"/>
    </row>
    <row r="584" spans="1:12" s="50" customFormat="1" x14ac:dyDescent="0.3">
      <c r="A584" s="5"/>
      <c r="B584" s="6"/>
      <c r="C584" s="2"/>
      <c r="D584" s="3"/>
      <c r="E584" s="3"/>
      <c r="F584" s="657"/>
      <c r="G584" s="5"/>
      <c r="H584" s="6"/>
      <c r="I584" s="2"/>
      <c r="J584" s="3"/>
      <c r="K584" s="3"/>
      <c r="L584" s="1377"/>
    </row>
    <row r="585" spans="1:12" s="25" customFormat="1" x14ac:dyDescent="0.3">
      <c r="A585" s="1510"/>
      <c r="B585" s="6"/>
      <c r="C585" s="2" t="s">
        <v>128</v>
      </c>
      <c r="D585" s="3">
        <f>SUM(D576:D584)</f>
        <v>208.91</v>
      </c>
      <c r="E585" s="3">
        <f>SUM(E576:E584)</f>
        <v>721.08500000000004</v>
      </c>
      <c r="F585" s="658">
        <v>822.5</v>
      </c>
      <c r="G585" s="1444"/>
      <c r="H585" s="6"/>
      <c r="I585" s="2" t="s">
        <v>128</v>
      </c>
      <c r="J585" s="3">
        <f>SUM(J576:J584)</f>
        <v>245.91</v>
      </c>
      <c r="K585" s="3">
        <f>SUM(K576:K584)</f>
        <v>800.17000000000007</v>
      </c>
      <c r="L585" s="1374"/>
    </row>
    <row r="586" spans="1:12" s="25" customFormat="1" x14ac:dyDescent="0.3">
      <c r="A586" s="5"/>
      <c r="B586" s="6"/>
      <c r="C586" s="2"/>
      <c r="D586" s="3"/>
      <c r="E586" s="3"/>
      <c r="F586" s="678">
        <f>F585-E585</f>
        <v>101.41499999999996</v>
      </c>
      <c r="G586" s="5"/>
      <c r="H586" s="6"/>
      <c r="I586" s="2"/>
      <c r="J586" s="3"/>
      <c r="K586" s="3"/>
      <c r="L586" s="1374"/>
    </row>
    <row r="587" spans="1:12" s="25" customFormat="1" x14ac:dyDescent="0.3">
      <c r="A587" s="5"/>
      <c r="B587" s="6"/>
      <c r="C587" s="2"/>
      <c r="D587" s="3"/>
      <c r="E587" s="3"/>
      <c r="F587" s="656"/>
      <c r="G587" s="5"/>
      <c r="H587" s="6"/>
      <c r="I587" s="2"/>
      <c r="J587" s="3"/>
      <c r="K587" s="3"/>
      <c r="L587" s="1374"/>
    </row>
    <row r="588" spans="1:12" s="25" customFormat="1" x14ac:dyDescent="0.3">
      <c r="A588" s="1510"/>
      <c r="B588" s="6"/>
      <c r="C588" s="2" t="s">
        <v>136</v>
      </c>
      <c r="D588" s="3">
        <f>+D585+D560</f>
        <v>395.62</v>
      </c>
      <c r="E588" s="3">
        <f>+E585+E560</f>
        <v>1343.2350000000001</v>
      </c>
      <c r="F588" s="659"/>
      <c r="G588" s="3"/>
      <c r="H588" s="3"/>
      <c r="I588" s="3" t="s">
        <v>136</v>
      </c>
      <c r="J588" s="3">
        <f>+J585+J560</f>
        <v>476.62</v>
      </c>
      <c r="K588" s="3">
        <f>+K585+K560</f>
        <v>1581.42</v>
      </c>
      <c r="L588" s="1374"/>
    </row>
    <row r="589" spans="1:12" s="25" customFormat="1" x14ac:dyDescent="0.3">
      <c r="A589" s="1405"/>
      <c r="B589" s="36"/>
      <c r="C589" s="462"/>
      <c r="D589" s="463"/>
      <c r="E589" s="463"/>
      <c r="F589" s="659"/>
      <c r="G589" s="1410"/>
      <c r="H589" s="463"/>
      <c r="I589" s="463"/>
      <c r="J589" s="463"/>
      <c r="K589" s="463"/>
      <c r="L589" s="1374"/>
    </row>
    <row r="590" spans="1:12" s="25" customFormat="1" x14ac:dyDescent="0.3">
      <c r="A590" s="1405"/>
      <c r="B590" s="461"/>
      <c r="C590" s="461"/>
      <c r="D590" s="461"/>
      <c r="E590" s="660"/>
      <c r="F590" s="660"/>
      <c r="G590" s="1413"/>
      <c r="H590" s="660"/>
      <c r="I590" s="463"/>
      <c r="J590" s="463"/>
      <c r="K590" s="463"/>
      <c r="L590" s="1374"/>
    </row>
    <row r="591" spans="1:12" s="25" customFormat="1" x14ac:dyDescent="0.3">
      <c r="A591" s="1405"/>
      <c r="B591" s="36"/>
      <c r="C591" s="462"/>
      <c r="D591" s="463"/>
      <c r="E591" s="463"/>
      <c r="F591" s="659"/>
      <c r="G591" s="1413"/>
      <c r="H591" s="463"/>
      <c r="I591" s="463"/>
      <c r="J591" s="463"/>
      <c r="K591" s="463"/>
      <c r="L591" s="1374"/>
    </row>
    <row r="592" spans="1:12" s="25" customFormat="1" ht="18.75" customHeight="1" x14ac:dyDescent="0.3">
      <c r="A592" s="1403"/>
      <c r="B592" s="37" t="s">
        <v>130</v>
      </c>
      <c r="D592" s="94" t="s">
        <v>131</v>
      </c>
      <c r="E592" s="20"/>
      <c r="F592" s="606"/>
      <c r="G592" s="1403"/>
      <c r="H592" s="37" t="s">
        <v>130</v>
      </c>
      <c r="J592" s="94" t="s">
        <v>131</v>
      </c>
      <c r="K592" s="20"/>
      <c r="L592" s="1374"/>
    </row>
    <row r="593" spans="1:12" s="25" customFormat="1" ht="51.75" customHeight="1" x14ac:dyDescent="0.3">
      <c r="A593" s="1403"/>
      <c r="B593" s="38" t="s">
        <v>132</v>
      </c>
      <c r="D593" s="38" t="s">
        <v>140</v>
      </c>
      <c r="E593" s="39"/>
      <c r="F593" s="606"/>
      <c r="G593" s="1403"/>
      <c r="H593" s="38" t="s">
        <v>139</v>
      </c>
      <c r="J593" s="38" t="s">
        <v>140</v>
      </c>
      <c r="K593" s="39"/>
      <c r="L593" s="1374"/>
    </row>
    <row r="594" spans="1:12" s="25" customFormat="1" ht="23.25" customHeight="1" x14ac:dyDescent="0.3">
      <c r="A594" s="1403"/>
      <c r="B594" s="38"/>
      <c r="D594" s="38"/>
      <c r="E594" s="39"/>
      <c r="F594" s="606"/>
      <c r="G594" s="1403"/>
      <c r="H594" s="38"/>
      <c r="J594" s="38"/>
      <c r="K594" s="39"/>
      <c r="L594" s="1374"/>
    </row>
    <row r="595" spans="1:12" s="25" customFormat="1" ht="18.75" customHeight="1" x14ac:dyDescent="0.3">
      <c r="A595" s="1416"/>
      <c r="B595" s="208"/>
      <c r="C595" s="208"/>
      <c r="D595" s="208"/>
      <c r="E595" s="208"/>
      <c r="F595" s="861"/>
      <c r="G595" s="1416"/>
      <c r="H595" s="208"/>
      <c r="I595" s="208"/>
      <c r="J595" s="208"/>
      <c r="K595" s="208"/>
      <c r="L595" s="1374"/>
    </row>
    <row r="596" spans="1:12" s="25" customFormat="1" ht="23.25" customHeight="1" x14ac:dyDescent="0.3">
      <c r="A596" s="1402"/>
      <c r="B596" s="254"/>
      <c r="C596" s="96"/>
      <c r="D596" s="254"/>
      <c r="E596" s="255"/>
      <c r="F596" s="871"/>
      <c r="G596" s="1417"/>
      <c r="H596" s="96"/>
      <c r="I596" s="254"/>
      <c r="J596" s="255"/>
      <c r="K596" s="254"/>
      <c r="L596" s="1374"/>
    </row>
    <row r="597" spans="1:12" s="21" customFormat="1" x14ac:dyDescent="0.3">
      <c r="A597" s="1403"/>
      <c r="B597" s="20"/>
      <c r="C597" s="20"/>
      <c r="D597" s="20"/>
      <c r="E597" s="20"/>
      <c r="F597" s="656"/>
      <c r="G597" s="1403"/>
      <c r="H597" s="20"/>
      <c r="I597" s="20"/>
      <c r="J597" s="20"/>
      <c r="K597" s="20"/>
      <c r="L597" s="1373"/>
    </row>
    <row r="598" spans="1:12" s="25" customFormat="1" ht="18.75" customHeight="1" x14ac:dyDescent="0.3">
      <c r="A598" s="1403"/>
      <c r="B598" s="22" t="s">
        <v>115</v>
      </c>
      <c r="C598" s="20"/>
      <c r="D598" s="20"/>
      <c r="E598" s="20"/>
      <c r="F598" s="656"/>
      <c r="G598" s="1403"/>
      <c r="H598" s="22" t="s">
        <v>115</v>
      </c>
      <c r="I598" s="20"/>
      <c r="J598" s="20"/>
      <c r="K598" s="20"/>
      <c r="L598" s="1374"/>
    </row>
    <row r="599" spans="1:12" s="25" customFormat="1" ht="18.75" customHeight="1" x14ac:dyDescent="0.3">
      <c r="A599" s="1403"/>
      <c r="B599" s="22" t="s">
        <v>137</v>
      </c>
      <c r="C599" s="20"/>
      <c r="D599" s="20"/>
      <c r="E599" s="20"/>
      <c r="F599" s="606"/>
      <c r="G599" s="1403"/>
      <c r="H599" s="22" t="s">
        <v>138</v>
      </c>
      <c r="I599" s="20"/>
      <c r="J599" s="20"/>
      <c r="K599" s="20"/>
      <c r="L599" s="1374"/>
    </row>
    <row r="600" spans="1:12" s="25" customFormat="1" ht="18.75" customHeight="1" x14ac:dyDescent="0.3">
      <c r="A600" s="1403"/>
      <c r="B600" s="20"/>
      <c r="C600" s="20"/>
      <c r="D600" s="20"/>
      <c r="E600" s="20"/>
      <c r="F600" s="606"/>
      <c r="G600" s="1403"/>
      <c r="H600" s="20"/>
      <c r="I600" s="20"/>
      <c r="J600" s="20"/>
      <c r="K600" s="20"/>
      <c r="L600" s="1374"/>
    </row>
    <row r="601" spans="1:12" s="25" customFormat="1" ht="18.75" customHeight="1" x14ac:dyDescent="0.3">
      <c r="A601" s="1403"/>
      <c r="B601" s="20"/>
      <c r="C601" s="20"/>
      <c r="E601" s="603" t="s">
        <v>116</v>
      </c>
      <c r="F601" s="606"/>
      <c r="G601" s="1403"/>
      <c r="H601" s="20"/>
      <c r="I601" s="20"/>
      <c r="K601" s="603" t="s">
        <v>116</v>
      </c>
      <c r="L601" s="1374"/>
    </row>
    <row r="602" spans="1:12" s="25" customFormat="1" ht="18.75" customHeight="1" x14ac:dyDescent="0.3">
      <c r="A602" s="1403"/>
      <c r="B602" s="20"/>
      <c r="C602" s="20"/>
      <c r="E602" s="603" t="s">
        <v>134</v>
      </c>
      <c r="F602" s="606"/>
      <c r="G602" s="1403"/>
      <c r="H602" s="20"/>
      <c r="I602" s="20"/>
      <c r="K602" s="603" t="s">
        <v>134</v>
      </c>
      <c r="L602" s="1374"/>
    </row>
    <row r="603" spans="1:12" s="25" customFormat="1" ht="18.75" customHeight="1" x14ac:dyDescent="0.3">
      <c r="A603" s="1403"/>
      <c r="B603" s="20"/>
      <c r="C603" s="20"/>
      <c r="E603" s="603" t="s">
        <v>117</v>
      </c>
      <c r="F603" s="606"/>
      <c r="G603" s="1403"/>
      <c r="H603" s="20"/>
      <c r="I603" s="20"/>
      <c r="K603" s="603" t="s">
        <v>117</v>
      </c>
      <c r="L603" s="1374"/>
    </row>
    <row r="604" spans="1:12" s="25" customFormat="1" ht="18.75" customHeight="1" x14ac:dyDescent="0.3">
      <c r="A604" s="1403"/>
      <c r="B604" s="20"/>
      <c r="C604" s="20"/>
      <c r="E604" s="603" t="s">
        <v>497</v>
      </c>
      <c r="F604" s="606"/>
      <c r="G604" s="1403"/>
      <c r="H604" s="20"/>
      <c r="I604" s="20"/>
      <c r="K604" s="603" t="s">
        <v>497</v>
      </c>
      <c r="L604" s="1374"/>
    </row>
    <row r="605" spans="1:12" s="25" customFormat="1" ht="18.75" customHeight="1" x14ac:dyDescent="0.3">
      <c r="A605" s="1403"/>
      <c r="B605" s="20"/>
      <c r="C605" s="20"/>
      <c r="D605" s="20"/>
      <c r="E605" s="20"/>
      <c r="F605" s="656"/>
      <c r="G605" s="1403"/>
      <c r="H605" s="20"/>
      <c r="I605" s="20"/>
      <c r="J605" s="20"/>
      <c r="K605" s="20"/>
      <c r="L605" s="1374"/>
    </row>
    <row r="606" spans="1:12" s="25" customFormat="1" ht="18.75" customHeight="1" x14ac:dyDescent="0.3">
      <c r="A606" s="1403"/>
      <c r="B606" s="20"/>
      <c r="C606" s="20"/>
      <c r="D606" s="20"/>
      <c r="E606" s="20"/>
      <c r="F606" s="656"/>
      <c r="G606" s="1403"/>
      <c r="H606" s="20"/>
      <c r="I606" s="20"/>
      <c r="J606" s="20"/>
      <c r="K606" s="20"/>
      <c r="L606" s="1374"/>
    </row>
    <row r="607" spans="1:12" s="25" customFormat="1" ht="18.75" customHeight="1" x14ac:dyDescent="0.3">
      <c r="A607" s="1403"/>
      <c r="B607" s="20"/>
      <c r="C607" s="20"/>
      <c r="D607" s="20"/>
      <c r="E607" s="20"/>
      <c r="F607" s="656"/>
      <c r="G607" s="1403"/>
      <c r="H607" s="20"/>
      <c r="I607" s="20"/>
      <c r="J607" s="20"/>
      <c r="K607" s="20"/>
      <c r="L607" s="1374"/>
    </row>
    <row r="608" spans="1:12" s="25" customFormat="1" ht="18.75" customHeight="1" x14ac:dyDescent="0.3">
      <c r="A608" s="1403"/>
      <c r="B608" s="1612" t="s">
        <v>119</v>
      </c>
      <c r="C608" s="1612"/>
      <c r="D608" s="1612"/>
      <c r="E608" s="26"/>
      <c r="F608" s="606"/>
      <c r="G608" s="1403"/>
      <c r="H608" s="1612" t="s">
        <v>119</v>
      </c>
      <c r="I608" s="1612"/>
      <c r="J608" s="1612"/>
      <c r="K608" s="26"/>
      <c r="L608" s="1374"/>
    </row>
    <row r="609" spans="1:13" s="25" customFormat="1" ht="18.75" customHeight="1" x14ac:dyDescent="0.3">
      <c r="A609" s="1403"/>
      <c r="B609" s="1610">
        <v>45681</v>
      </c>
      <c r="C609" s="1610"/>
      <c r="D609" s="1610"/>
      <c r="E609" s="27"/>
      <c r="F609" s="606"/>
      <c r="G609" s="1403"/>
      <c r="H609" s="1610">
        <f>B609</f>
        <v>45681</v>
      </c>
      <c r="I609" s="1610"/>
      <c r="J609" s="1610"/>
      <c r="K609" s="27"/>
      <c r="L609" s="1374"/>
    </row>
    <row r="610" spans="1:13" s="25" customFormat="1" ht="18.75" customHeight="1" x14ac:dyDescent="0.3">
      <c r="A610" s="1403"/>
      <c r="B610" s="20"/>
      <c r="C610" s="20"/>
      <c r="D610" s="20"/>
      <c r="E610" s="27"/>
      <c r="F610" s="606"/>
      <c r="G610" s="1403"/>
      <c r="H610" s="20"/>
      <c r="I610" s="20"/>
      <c r="J610" s="20"/>
      <c r="K610" s="27"/>
      <c r="L610" s="1374"/>
    </row>
    <row r="611" spans="1:13" s="25" customFormat="1" ht="18.75" customHeight="1" x14ac:dyDescent="0.3">
      <c r="A611" s="1403"/>
      <c r="B611" s="1443"/>
      <c r="C611" s="20"/>
      <c r="D611" s="20"/>
      <c r="E611" s="27"/>
      <c r="F611" s="606"/>
      <c r="G611" s="1403"/>
      <c r="H611" s="1443"/>
      <c r="I611" s="20"/>
      <c r="J611" s="20"/>
      <c r="K611" s="27"/>
      <c r="L611" s="1374"/>
    </row>
    <row r="612" spans="1:13" s="25" customFormat="1" ht="18.75" customHeight="1" x14ac:dyDescent="0.3">
      <c r="A612" s="28" t="s">
        <v>120</v>
      </c>
      <c r="B612" s="29" t="s">
        <v>121</v>
      </c>
      <c r="C612" s="1611" t="s">
        <v>122</v>
      </c>
      <c r="D612" s="1611"/>
      <c r="E612" s="1611"/>
      <c r="F612" s="606"/>
      <c r="G612" s="28" t="s">
        <v>120</v>
      </c>
      <c r="H612" s="29" t="s">
        <v>121</v>
      </c>
      <c r="I612" s="1611" t="s">
        <v>123</v>
      </c>
      <c r="J612" s="1611"/>
      <c r="K612" s="1611"/>
      <c r="L612" s="1374"/>
    </row>
    <row r="613" spans="1:13" s="25" customFormat="1" ht="18.75" customHeight="1" x14ac:dyDescent="0.3">
      <c r="A613" s="28" t="s">
        <v>124</v>
      </c>
      <c r="B613" s="28" t="s">
        <v>265</v>
      </c>
      <c r="C613" s="29" t="s">
        <v>125</v>
      </c>
      <c r="D613" s="1444" t="s">
        <v>126</v>
      </c>
      <c r="E613" s="1444" t="s">
        <v>127</v>
      </c>
      <c r="F613" s="606"/>
      <c r="G613" s="28" t="s">
        <v>124</v>
      </c>
      <c r="H613" s="28" t="s">
        <v>265</v>
      </c>
      <c r="I613" s="29" t="s">
        <v>125</v>
      </c>
      <c r="J613" s="1444" t="s">
        <v>126</v>
      </c>
      <c r="K613" s="1444" t="s">
        <v>127</v>
      </c>
      <c r="L613" s="1374"/>
    </row>
    <row r="614" spans="1:13" s="50" customFormat="1" x14ac:dyDescent="0.3">
      <c r="A614" s="5">
        <v>1</v>
      </c>
      <c r="B614" s="6" t="s">
        <v>74</v>
      </c>
      <c r="C614" s="2" t="s">
        <v>17</v>
      </c>
      <c r="D614" s="3">
        <v>65</v>
      </c>
      <c r="E614" s="3">
        <v>276</v>
      </c>
      <c r="F614" s="605"/>
      <c r="G614" s="5">
        <v>1</v>
      </c>
      <c r="H614" s="6" t="s">
        <v>74</v>
      </c>
      <c r="I614" s="2" t="s">
        <v>17</v>
      </c>
      <c r="J614" s="3">
        <v>65</v>
      </c>
      <c r="K614" s="3">
        <v>276</v>
      </c>
      <c r="L614" s="792"/>
    </row>
    <row r="615" spans="1:13" s="420" customFormat="1" x14ac:dyDescent="0.3">
      <c r="A615" s="5">
        <v>2</v>
      </c>
      <c r="B615" s="6" t="s">
        <v>258</v>
      </c>
      <c r="C615" s="2" t="s">
        <v>14</v>
      </c>
      <c r="D615" s="3">
        <v>20</v>
      </c>
      <c r="E615" s="3">
        <v>27.6</v>
      </c>
      <c r="F615" s="606"/>
      <c r="G615" s="5">
        <v>2</v>
      </c>
      <c r="H615" s="6" t="s">
        <v>258</v>
      </c>
      <c r="I615" s="2" t="s">
        <v>14</v>
      </c>
      <c r="J615" s="3">
        <v>20</v>
      </c>
      <c r="K615" s="3">
        <v>27.6</v>
      </c>
      <c r="L615" s="795"/>
    </row>
    <row r="616" spans="1:13" s="50" customFormat="1" x14ac:dyDescent="0.3">
      <c r="A616" s="5">
        <v>3</v>
      </c>
      <c r="B616" s="6" t="s">
        <v>39</v>
      </c>
      <c r="C616" s="2" t="s">
        <v>2</v>
      </c>
      <c r="D616" s="3">
        <v>30</v>
      </c>
      <c r="E616" s="3">
        <v>173.2</v>
      </c>
      <c r="F616" s="606"/>
      <c r="G616" s="5">
        <v>3</v>
      </c>
      <c r="H616" s="6" t="s">
        <v>39</v>
      </c>
      <c r="I616" s="2" t="s">
        <v>2</v>
      </c>
      <c r="J616" s="3">
        <v>30</v>
      </c>
      <c r="K616" s="3">
        <v>173.2</v>
      </c>
      <c r="L616" s="1379"/>
      <c r="M616" s="25"/>
    </row>
    <row r="617" spans="1:13" s="25" customFormat="1" x14ac:dyDescent="0.3">
      <c r="A617" s="5">
        <v>4</v>
      </c>
      <c r="B617" s="6" t="s">
        <v>107</v>
      </c>
      <c r="C617" s="2" t="s">
        <v>14</v>
      </c>
      <c r="D617" s="3">
        <v>3.71</v>
      </c>
      <c r="E617" s="3">
        <v>93.2</v>
      </c>
      <c r="F617" s="606"/>
      <c r="G617" s="5">
        <v>4</v>
      </c>
      <c r="H617" s="6" t="s">
        <v>107</v>
      </c>
      <c r="I617" s="2" t="s">
        <v>14</v>
      </c>
      <c r="J617" s="3">
        <v>3.71</v>
      </c>
      <c r="K617" s="3">
        <v>93.2</v>
      </c>
      <c r="L617" s="1374"/>
    </row>
    <row r="618" spans="1:13" s="25" customFormat="1" x14ac:dyDescent="0.3">
      <c r="A618" s="5">
        <v>5</v>
      </c>
      <c r="B618" s="6" t="s">
        <v>93</v>
      </c>
      <c r="C618" s="2" t="s">
        <v>2</v>
      </c>
      <c r="D618" s="3">
        <v>80</v>
      </c>
      <c r="E618" s="3">
        <v>92</v>
      </c>
      <c r="F618" s="605"/>
      <c r="G618" s="5">
        <v>5</v>
      </c>
      <c r="H618" s="6" t="s">
        <v>93</v>
      </c>
      <c r="I618" s="2" t="s">
        <v>2</v>
      </c>
      <c r="J618" s="3">
        <v>80</v>
      </c>
      <c r="K618" s="3">
        <v>92</v>
      </c>
      <c r="L618" s="788"/>
    </row>
    <row r="619" spans="1:13" s="25" customFormat="1" x14ac:dyDescent="0.3">
      <c r="A619" s="5">
        <v>6</v>
      </c>
      <c r="B619" s="6" t="s">
        <v>483</v>
      </c>
      <c r="C619" s="2" t="s">
        <v>5</v>
      </c>
      <c r="D619" s="3">
        <v>30</v>
      </c>
      <c r="E619" s="3">
        <v>117.75</v>
      </c>
      <c r="F619" s="606"/>
      <c r="G619" s="5">
        <v>6</v>
      </c>
      <c r="H619" s="6" t="s">
        <v>483</v>
      </c>
      <c r="I619" s="2" t="s">
        <v>5</v>
      </c>
      <c r="J619" s="3">
        <v>30</v>
      </c>
      <c r="K619" s="3">
        <v>117.75</v>
      </c>
      <c r="L619" s="1354"/>
    </row>
    <row r="620" spans="1:13" s="25" customFormat="1" ht="19.5" customHeight="1" x14ac:dyDescent="0.3">
      <c r="A620" s="1444"/>
      <c r="B620" s="6"/>
      <c r="C620" s="2"/>
      <c r="D620" s="3"/>
      <c r="E620" s="3"/>
      <c r="F620" s="605"/>
      <c r="G620" s="1444"/>
      <c r="H620" s="6"/>
      <c r="I620" s="2"/>
      <c r="J620" s="3"/>
      <c r="K620" s="3"/>
      <c r="L620" s="1374"/>
    </row>
    <row r="621" spans="1:13" s="25" customFormat="1" x14ac:dyDescent="0.3">
      <c r="A621" s="5"/>
      <c r="B621" s="6"/>
      <c r="C621" s="2"/>
      <c r="D621" s="3"/>
      <c r="E621" s="3"/>
      <c r="F621" s="656"/>
      <c r="G621" s="5"/>
      <c r="H621" s="6"/>
      <c r="I621" s="2"/>
      <c r="J621" s="3"/>
      <c r="K621" s="3"/>
      <c r="L621" s="1374"/>
    </row>
    <row r="622" spans="1:13" s="25" customFormat="1" x14ac:dyDescent="0.3">
      <c r="A622" s="5"/>
      <c r="B622" s="6"/>
      <c r="C622" s="2" t="s">
        <v>128</v>
      </c>
      <c r="D622" s="3">
        <f>SUM(D614:D620)</f>
        <v>228.70999999999998</v>
      </c>
      <c r="E622" s="3">
        <f>SUM(E614:E620)</f>
        <v>779.75</v>
      </c>
      <c r="F622" s="658">
        <v>587.5</v>
      </c>
      <c r="G622" s="5"/>
      <c r="H622" s="6"/>
      <c r="I622" s="2" t="s">
        <v>128</v>
      </c>
      <c r="J622" s="3">
        <f>SUM(J614:J620)</f>
        <v>228.70999999999998</v>
      </c>
      <c r="K622" s="3">
        <f>SUM(K614:K620)</f>
        <v>779.75</v>
      </c>
      <c r="L622" s="1374"/>
    </row>
    <row r="623" spans="1:13" s="25" customFormat="1" ht="18.75" hidden="1" customHeight="1" x14ac:dyDescent="0.3">
      <c r="A623" s="5"/>
      <c r="B623" s="6"/>
      <c r="C623" s="2"/>
      <c r="D623" s="3">
        <f>SUM(D615:D621)</f>
        <v>163.71</v>
      </c>
      <c r="E623" s="3"/>
      <c r="F623" s="656"/>
      <c r="G623" s="5"/>
      <c r="H623" s="6"/>
      <c r="I623" s="2"/>
      <c r="J623" s="3"/>
      <c r="K623" s="3"/>
      <c r="L623" s="1374"/>
    </row>
    <row r="624" spans="1:13" s="25" customFormat="1" ht="18.75" hidden="1" customHeight="1" x14ac:dyDescent="0.3">
      <c r="A624" s="5">
        <v>1</v>
      </c>
      <c r="B624" s="6" t="s">
        <v>1</v>
      </c>
      <c r="C624" s="2" t="s">
        <v>5</v>
      </c>
      <c r="D624" s="3">
        <f>SUM(D617:D622)</f>
        <v>342.41999999999996</v>
      </c>
      <c r="E624" s="3">
        <v>86</v>
      </c>
      <c r="F624" s="656"/>
      <c r="G624" s="5">
        <v>1</v>
      </c>
      <c r="H624" s="6" t="s">
        <v>1</v>
      </c>
      <c r="I624" s="2" t="s">
        <v>5</v>
      </c>
      <c r="J624" s="3">
        <v>200</v>
      </c>
      <c r="K624" s="3">
        <v>86</v>
      </c>
      <c r="L624" s="1374"/>
    </row>
    <row r="625" spans="1:12" s="25" customFormat="1" ht="18.75" hidden="1" customHeight="1" x14ac:dyDescent="0.3">
      <c r="A625" s="5">
        <v>2</v>
      </c>
      <c r="B625" s="6" t="s">
        <v>238</v>
      </c>
      <c r="C625" s="2" t="s">
        <v>251</v>
      </c>
      <c r="D625" s="3">
        <f t="shared" ref="D625:D634" si="9">SUM(D617:D623)</f>
        <v>506.13</v>
      </c>
      <c r="E625" s="3">
        <v>114</v>
      </c>
      <c r="F625" s="656"/>
      <c r="G625" s="5">
        <v>2</v>
      </c>
      <c r="H625" s="6" t="s">
        <v>238</v>
      </c>
      <c r="I625" s="2" t="s">
        <v>251</v>
      </c>
      <c r="J625" s="3">
        <v>225</v>
      </c>
      <c r="K625" s="3">
        <v>114</v>
      </c>
      <c r="L625" s="1374"/>
    </row>
    <row r="626" spans="1:12" s="25" customFormat="1" ht="18.75" hidden="1" customHeight="1" x14ac:dyDescent="0.3">
      <c r="A626" s="5">
        <v>3</v>
      </c>
      <c r="B626" s="6" t="s">
        <v>93</v>
      </c>
      <c r="C626" s="2" t="s">
        <v>5</v>
      </c>
      <c r="D626" s="3">
        <f t="shared" si="9"/>
        <v>844.83999999999992</v>
      </c>
      <c r="E626" s="3">
        <v>94.25</v>
      </c>
      <c r="F626" s="656"/>
      <c r="G626" s="5">
        <v>3</v>
      </c>
      <c r="H626" s="6" t="s">
        <v>93</v>
      </c>
      <c r="I626" s="2" t="s">
        <v>5</v>
      </c>
      <c r="J626" s="3">
        <v>135</v>
      </c>
      <c r="K626" s="3">
        <v>94.25</v>
      </c>
      <c r="L626" s="1374"/>
    </row>
    <row r="627" spans="1:12" s="25" customFormat="1" ht="18.75" hidden="1" customHeight="1" x14ac:dyDescent="0.3">
      <c r="A627" s="5">
        <v>4</v>
      </c>
      <c r="B627" s="6" t="s">
        <v>253</v>
      </c>
      <c r="C627" s="2" t="s">
        <v>218</v>
      </c>
      <c r="D627" s="3">
        <f t="shared" si="9"/>
        <v>1270.9699999999998</v>
      </c>
      <c r="E627" s="3">
        <v>146.4</v>
      </c>
      <c r="F627" s="656"/>
      <c r="G627" s="5">
        <v>4</v>
      </c>
      <c r="H627" s="6" t="s">
        <v>253</v>
      </c>
      <c r="I627" s="2" t="s">
        <v>218</v>
      </c>
      <c r="J627" s="3">
        <v>125</v>
      </c>
      <c r="K627" s="3">
        <v>146.4</v>
      </c>
      <c r="L627" s="1374"/>
    </row>
    <row r="628" spans="1:12" s="25" customFormat="1" ht="18.75" hidden="1" customHeight="1" x14ac:dyDescent="0.3">
      <c r="A628" s="5">
        <v>5</v>
      </c>
      <c r="B628" s="6" t="s">
        <v>255</v>
      </c>
      <c r="C628" s="2" t="s">
        <v>218</v>
      </c>
      <c r="D628" s="3">
        <f t="shared" si="9"/>
        <v>2085.8099999999995</v>
      </c>
      <c r="E628" s="3">
        <v>105.16</v>
      </c>
      <c r="F628" s="656"/>
      <c r="G628" s="5">
        <v>5</v>
      </c>
      <c r="H628" s="6" t="s">
        <v>255</v>
      </c>
      <c r="I628" s="2" t="s">
        <v>218</v>
      </c>
      <c r="J628" s="3">
        <v>80</v>
      </c>
      <c r="K628" s="3">
        <v>105.16</v>
      </c>
      <c r="L628" s="1374"/>
    </row>
    <row r="629" spans="1:12" s="25" customFormat="1" ht="18.75" hidden="1" customHeight="1" x14ac:dyDescent="0.3">
      <c r="A629" s="5">
        <v>6</v>
      </c>
      <c r="B629" s="6" t="s">
        <v>252</v>
      </c>
      <c r="C629" s="2" t="s">
        <v>251</v>
      </c>
      <c r="D629" s="3">
        <f t="shared" si="9"/>
        <v>3356.7799999999993</v>
      </c>
      <c r="E629" s="3">
        <v>142</v>
      </c>
      <c r="F629" s="656"/>
      <c r="G629" s="5">
        <v>6</v>
      </c>
      <c r="H629" s="6" t="s">
        <v>252</v>
      </c>
      <c r="I629" s="2" t="s">
        <v>251</v>
      </c>
      <c r="J629" s="3">
        <v>105</v>
      </c>
      <c r="K629" s="3">
        <v>142</v>
      </c>
      <c r="L629" s="1374"/>
    </row>
    <row r="630" spans="1:12" s="25" customFormat="1" ht="18.75" hidden="1" customHeight="1" x14ac:dyDescent="0.3">
      <c r="A630" s="5">
        <v>7</v>
      </c>
      <c r="B630" s="6" t="s">
        <v>254</v>
      </c>
      <c r="C630" s="2" t="s">
        <v>218</v>
      </c>
      <c r="D630" s="3">
        <f t="shared" si="9"/>
        <v>5442.5899999999983</v>
      </c>
      <c r="E630" s="3">
        <v>144</v>
      </c>
      <c r="F630" s="656"/>
      <c r="G630" s="5">
        <v>7</v>
      </c>
      <c r="H630" s="6" t="s">
        <v>254</v>
      </c>
      <c r="I630" s="2" t="s">
        <v>218</v>
      </c>
      <c r="J630" s="3">
        <v>120</v>
      </c>
      <c r="K630" s="3">
        <v>144</v>
      </c>
      <c r="L630" s="1374"/>
    </row>
    <row r="631" spans="1:12" s="25" customFormat="1" ht="18.75" hidden="1" customHeight="1" x14ac:dyDescent="0.3">
      <c r="A631" s="5">
        <v>8</v>
      </c>
      <c r="B631" s="6" t="s">
        <v>31</v>
      </c>
      <c r="C631" s="2" t="s">
        <v>5</v>
      </c>
      <c r="D631" s="3">
        <f t="shared" si="9"/>
        <v>8570.659999999998</v>
      </c>
      <c r="E631" s="3">
        <v>88</v>
      </c>
      <c r="F631" s="656"/>
      <c r="G631" s="5">
        <v>8</v>
      </c>
      <c r="H631" s="6" t="s">
        <v>31</v>
      </c>
      <c r="I631" s="2" t="s">
        <v>5</v>
      </c>
      <c r="J631" s="3">
        <v>55</v>
      </c>
      <c r="K631" s="3">
        <v>88</v>
      </c>
      <c r="L631" s="1374"/>
    </row>
    <row r="632" spans="1:12" s="50" customFormat="1" ht="18.75" hidden="1" customHeight="1" x14ac:dyDescent="0.3">
      <c r="A632" s="1444"/>
      <c r="B632" s="1"/>
      <c r="C632" s="1444"/>
      <c r="D632" s="3">
        <f t="shared" si="9"/>
        <v>13849.539999999997</v>
      </c>
      <c r="E632" s="7"/>
      <c r="F632" s="657"/>
      <c r="G632" s="1444"/>
      <c r="H632" s="1"/>
      <c r="I632" s="1444"/>
      <c r="J632" s="7"/>
      <c r="K632" s="7"/>
      <c r="L632" s="1377"/>
    </row>
    <row r="633" spans="1:12" s="25" customFormat="1" ht="18.75" hidden="1" customHeight="1" x14ac:dyDescent="0.3">
      <c r="A633" s="5"/>
      <c r="B633" s="6"/>
      <c r="C633" s="2" t="s">
        <v>128</v>
      </c>
      <c r="D633" s="3">
        <f t="shared" si="9"/>
        <v>22077.779999999995</v>
      </c>
      <c r="E633" s="3">
        <v>919.81</v>
      </c>
      <c r="F633" s="656"/>
      <c r="G633" s="5"/>
      <c r="H633" s="6"/>
      <c r="I633" s="2" t="s">
        <v>128</v>
      </c>
      <c r="J633" s="3">
        <v>1045</v>
      </c>
      <c r="K633" s="3">
        <v>919.81</v>
      </c>
      <c r="L633" s="1374"/>
    </row>
    <row r="634" spans="1:12" s="25" customFormat="1" ht="18.75" hidden="1" customHeight="1" x14ac:dyDescent="0.3">
      <c r="A634" s="5"/>
      <c r="B634" s="6"/>
      <c r="C634" s="2"/>
      <c r="D634" s="3">
        <f t="shared" si="9"/>
        <v>35421.189999999988</v>
      </c>
      <c r="E634" s="3"/>
      <c r="F634" s="656"/>
      <c r="G634" s="5"/>
      <c r="H634" s="6"/>
      <c r="I634" s="2"/>
      <c r="J634" s="3"/>
      <c r="K634" s="3"/>
      <c r="L634" s="1374"/>
    </row>
    <row r="635" spans="1:12" s="25" customFormat="1" x14ac:dyDescent="0.3">
      <c r="A635" s="5"/>
      <c r="B635" s="6"/>
      <c r="C635" s="2"/>
      <c r="D635" s="3"/>
      <c r="E635" s="3"/>
      <c r="F635" s="678">
        <f>F622-E622</f>
        <v>-192.25</v>
      </c>
      <c r="G635" s="5"/>
      <c r="H635" s="6"/>
      <c r="I635" s="2"/>
      <c r="J635" s="3"/>
      <c r="K635" s="3"/>
      <c r="L635" s="1374"/>
    </row>
    <row r="636" spans="1:12" s="25" customFormat="1" x14ac:dyDescent="0.3">
      <c r="A636" s="5"/>
      <c r="B636" s="6"/>
      <c r="C636" s="2"/>
      <c r="D636" s="3"/>
      <c r="E636" s="3"/>
      <c r="F636" s="656"/>
      <c r="G636" s="5"/>
      <c r="H636" s="6"/>
      <c r="I636" s="2"/>
      <c r="J636" s="3"/>
      <c r="K636" s="3"/>
      <c r="L636" s="1374"/>
    </row>
    <row r="637" spans="1:12" s="25" customFormat="1" x14ac:dyDescent="0.3">
      <c r="A637" s="28" t="s">
        <v>124</v>
      </c>
      <c r="B637" s="3" t="s">
        <v>259</v>
      </c>
      <c r="C637" s="2" t="s">
        <v>125</v>
      </c>
      <c r="D637" s="3" t="s">
        <v>126</v>
      </c>
      <c r="E637" s="3" t="s">
        <v>127</v>
      </c>
      <c r="F637" s="656"/>
      <c r="G637" s="28" t="s">
        <v>124</v>
      </c>
      <c r="H637" s="3" t="s">
        <v>247</v>
      </c>
      <c r="I637" s="2" t="s">
        <v>125</v>
      </c>
      <c r="J637" s="3" t="s">
        <v>126</v>
      </c>
      <c r="K637" s="3" t="s">
        <v>127</v>
      </c>
      <c r="L637" s="1374"/>
    </row>
    <row r="638" spans="1:12" s="8" customFormat="1" x14ac:dyDescent="0.3">
      <c r="A638" s="5">
        <v>1</v>
      </c>
      <c r="B638" s="6" t="s">
        <v>88</v>
      </c>
      <c r="C638" s="2" t="s">
        <v>9</v>
      </c>
      <c r="D638" s="3">
        <v>80</v>
      </c>
      <c r="E638" s="3">
        <v>143.91</v>
      </c>
      <c r="F638" s="606">
        <v>143.91</v>
      </c>
      <c r="G638" s="5">
        <v>1</v>
      </c>
      <c r="H638" s="6" t="s">
        <v>88</v>
      </c>
      <c r="I638" s="2" t="s">
        <v>9</v>
      </c>
      <c r="J638" s="3">
        <v>80</v>
      </c>
      <c r="K638" s="3">
        <v>143.91</v>
      </c>
      <c r="L638" s="1379"/>
    </row>
    <row r="639" spans="1:12" s="50" customFormat="1" x14ac:dyDescent="0.3">
      <c r="A639" s="5">
        <v>2</v>
      </c>
      <c r="B639" s="6" t="s">
        <v>26</v>
      </c>
      <c r="C639" s="2" t="s">
        <v>28</v>
      </c>
      <c r="D639" s="3">
        <v>60</v>
      </c>
      <c r="E639" s="3">
        <v>121.9</v>
      </c>
      <c r="F639" s="606">
        <v>121.9</v>
      </c>
      <c r="G639" s="5">
        <v>2</v>
      </c>
      <c r="H639" s="6" t="s">
        <v>26</v>
      </c>
      <c r="I639" s="2" t="s">
        <v>7</v>
      </c>
      <c r="J639" s="3">
        <v>80</v>
      </c>
      <c r="K639" s="3">
        <v>152.375</v>
      </c>
      <c r="L639" s="786">
        <v>45544</v>
      </c>
    </row>
    <row r="640" spans="1:12" s="25" customFormat="1" ht="19.5" customHeight="1" x14ac:dyDescent="0.3">
      <c r="A640" s="5">
        <v>3</v>
      </c>
      <c r="B640" s="6" t="s">
        <v>179</v>
      </c>
      <c r="C640" s="2" t="s">
        <v>17</v>
      </c>
      <c r="D640" s="3">
        <v>23</v>
      </c>
      <c r="E640" s="3">
        <v>202.41</v>
      </c>
      <c r="F640" s="681">
        <f>+E640+E641</f>
        <v>208.41</v>
      </c>
      <c r="G640" s="5">
        <v>3</v>
      </c>
      <c r="H640" s="6" t="s">
        <v>179</v>
      </c>
      <c r="I640" s="2" t="s">
        <v>44</v>
      </c>
      <c r="J640" s="3">
        <v>28</v>
      </c>
      <c r="K640" s="3">
        <v>242.89</v>
      </c>
      <c r="L640" s="788"/>
    </row>
    <row r="641" spans="1:12" s="25" customFormat="1" ht="19.5" customHeight="1" x14ac:dyDescent="0.3">
      <c r="A641" s="5">
        <v>4</v>
      </c>
      <c r="B641" s="6" t="s">
        <v>346</v>
      </c>
      <c r="C641" s="2" t="s">
        <v>14</v>
      </c>
      <c r="D641" s="3">
        <v>36</v>
      </c>
      <c r="E641" s="3">
        <v>6</v>
      </c>
      <c r="F641" s="677">
        <v>88</v>
      </c>
      <c r="G641" s="5">
        <v>4</v>
      </c>
      <c r="H641" s="6" t="s">
        <v>346</v>
      </c>
      <c r="I641" s="2" t="s">
        <v>14</v>
      </c>
      <c r="J641" s="3">
        <v>36</v>
      </c>
      <c r="K641" s="3">
        <v>6</v>
      </c>
      <c r="L641" s="788"/>
    </row>
    <row r="642" spans="1:12" s="25" customFormat="1" ht="19.5" customHeight="1" x14ac:dyDescent="0.3">
      <c r="A642" s="5">
        <v>5</v>
      </c>
      <c r="B642" s="6" t="s">
        <v>144</v>
      </c>
      <c r="C642" s="2" t="s">
        <v>2</v>
      </c>
      <c r="D642" s="3">
        <v>18</v>
      </c>
      <c r="E642" s="3">
        <v>88</v>
      </c>
      <c r="F642" s="656">
        <v>93.2</v>
      </c>
      <c r="G642" s="5">
        <v>5</v>
      </c>
      <c r="H642" s="6" t="s">
        <v>144</v>
      </c>
      <c r="I642" s="2" t="s">
        <v>2</v>
      </c>
      <c r="J642" s="3">
        <v>18</v>
      </c>
      <c r="K642" s="3">
        <v>88</v>
      </c>
      <c r="L642" s="1374"/>
    </row>
    <row r="643" spans="1:12" s="25" customFormat="1" x14ac:dyDescent="0.3">
      <c r="A643" s="5">
        <v>6</v>
      </c>
      <c r="B643" s="6" t="s">
        <v>107</v>
      </c>
      <c r="C643" s="2" t="s">
        <v>193</v>
      </c>
      <c r="D643" s="3">
        <v>3.71</v>
      </c>
      <c r="E643" s="3">
        <v>93.2</v>
      </c>
      <c r="F643" s="606">
        <v>21.5</v>
      </c>
      <c r="G643" s="5">
        <v>6</v>
      </c>
      <c r="H643" s="6" t="s">
        <v>107</v>
      </c>
      <c r="I643" s="2" t="s">
        <v>193</v>
      </c>
      <c r="J643" s="3">
        <v>3.71</v>
      </c>
      <c r="K643" s="3">
        <v>93.2</v>
      </c>
      <c r="L643" s="1374"/>
    </row>
    <row r="644" spans="1:12" s="50" customFormat="1" x14ac:dyDescent="0.3">
      <c r="A644" s="5">
        <v>7</v>
      </c>
      <c r="B644" s="6" t="s">
        <v>108</v>
      </c>
      <c r="C644" s="2" t="s">
        <v>65</v>
      </c>
      <c r="D644" s="3">
        <v>1.2</v>
      </c>
      <c r="E644" s="3">
        <v>21.5</v>
      </c>
      <c r="F644" s="606"/>
      <c r="G644" s="5">
        <v>7</v>
      </c>
      <c r="H644" s="6" t="s">
        <v>108</v>
      </c>
      <c r="I644" s="2" t="s">
        <v>65</v>
      </c>
      <c r="J644" s="3">
        <v>1.2</v>
      </c>
      <c r="K644" s="3">
        <v>21.5</v>
      </c>
      <c r="L644" s="786"/>
    </row>
    <row r="645" spans="1:12" s="25" customFormat="1" x14ac:dyDescent="0.3">
      <c r="A645" s="1444"/>
      <c r="B645" s="6"/>
      <c r="C645" s="2"/>
      <c r="D645" s="3"/>
      <c r="E645" s="3"/>
      <c r="F645" s="656"/>
      <c r="G645" s="1444"/>
      <c r="H645" s="6"/>
      <c r="I645" s="2"/>
      <c r="J645" s="3"/>
      <c r="K645" s="3"/>
      <c r="L645" s="1374"/>
    </row>
    <row r="646" spans="1:12" s="50" customFormat="1" x14ac:dyDescent="0.3">
      <c r="A646" s="5"/>
      <c r="B646" s="6"/>
      <c r="C646" s="2"/>
      <c r="D646" s="3"/>
      <c r="E646" s="3"/>
      <c r="F646" s="657"/>
      <c r="G646" s="5"/>
      <c r="H646" s="6"/>
      <c r="I646" s="2"/>
      <c r="J646" s="3"/>
      <c r="K646" s="3"/>
      <c r="L646" s="1377"/>
    </row>
    <row r="647" spans="1:12" s="25" customFormat="1" x14ac:dyDescent="0.3">
      <c r="A647" s="1444"/>
      <c r="B647" s="6"/>
      <c r="C647" s="2" t="s">
        <v>128</v>
      </c>
      <c r="D647" s="3">
        <f>SUM(D638:D646)</f>
        <v>221.91</v>
      </c>
      <c r="E647" s="3">
        <f>SUM(E638:E646)</f>
        <v>676.92000000000007</v>
      </c>
      <c r="F647" s="658">
        <v>822.5</v>
      </c>
      <c r="G647" s="1444"/>
      <c r="H647" s="6"/>
      <c r="I647" s="2" t="s">
        <v>128</v>
      </c>
      <c r="J647" s="3">
        <f>SUM(J638:J646)</f>
        <v>246.91</v>
      </c>
      <c r="K647" s="3">
        <f>SUM(K638:K646)</f>
        <v>747.875</v>
      </c>
      <c r="L647" s="1374"/>
    </row>
    <row r="648" spans="1:12" s="25" customFormat="1" x14ac:dyDescent="0.3">
      <c r="A648" s="5"/>
      <c r="B648" s="6"/>
      <c r="C648" s="2"/>
      <c r="D648" s="3"/>
      <c r="E648" s="3"/>
      <c r="F648" s="678">
        <f>F647-E647</f>
        <v>145.57999999999993</v>
      </c>
      <c r="G648" s="5"/>
      <c r="H648" s="6"/>
      <c r="I648" s="2"/>
      <c r="J648" s="3"/>
      <c r="K648" s="3"/>
      <c r="L648" s="1374"/>
    </row>
    <row r="649" spans="1:12" s="25" customFormat="1" x14ac:dyDescent="0.3">
      <c r="A649" s="5"/>
      <c r="B649" s="6"/>
      <c r="C649" s="2"/>
      <c r="D649" s="3"/>
      <c r="E649" s="3"/>
      <c r="F649" s="656"/>
      <c r="G649" s="5"/>
      <c r="H649" s="6"/>
      <c r="I649" s="2"/>
      <c r="J649" s="3"/>
      <c r="K649" s="3"/>
      <c r="L649" s="1374"/>
    </row>
    <row r="650" spans="1:12" s="25" customFormat="1" x14ac:dyDescent="0.3">
      <c r="A650" s="1444"/>
      <c r="B650" s="6"/>
      <c r="C650" s="2" t="s">
        <v>136</v>
      </c>
      <c r="D650" s="3">
        <f>+D647+D622</f>
        <v>450.62</v>
      </c>
      <c r="E650" s="3">
        <f>+E647+E622</f>
        <v>1456.67</v>
      </c>
      <c r="F650" s="659"/>
      <c r="G650" s="3"/>
      <c r="H650" s="3"/>
      <c r="I650" s="3" t="s">
        <v>136</v>
      </c>
      <c r="J650" s="3">
        <f>+J647+J622</f>
        <v>475.62</v>
      </c>
      <c r="K650" s="3">
        <f>+K647+K622</f>
        <v>1527.625</v>
      </c>
      <c r="L650" s="1374"/>
    </row>
    <row r="651" spans="1:12" s="25" customFormat="1" x14ac:dyDescent="0.3">
      <c r="A651" s="1405"/>
      <c r="B651" s="36"/>
      <c r="C651" s="462"/>
      <c r="D651" s="463"/>
      <c r="E651" s="463"/>
      <c r="F651" s="659"/>
      <c r="G651" s="1410"/>
      <c r="H651" s="463"/>
      <c r="I651" s="463"/>
      <c r="J651" s="463"/>
      <c r="K651" s="463"/>
      <c r="L651" s="1374"/>
    </row>
    <row r="652" spans="1:12" s="25" customFormat="1" x14ac:dyDescent="0.3">
      <c r="A652" s="1405"/>
      <c r="B652" s="461"/>
      <c r="C652" s="461"/>
      <c r="D652" s="461"/>
      <c r="E652" s="660"/>
      <c r="F652" s="660"/>
      <c r="G652" s="1413"/>
      <c r="H652" s="660"/>
      <c r="I652" s="463"/>
      <c r="J652" s="463"/>
      <c r="K652" s="463"/>
      <c r="L652" s="1374"/>
    </row>
    <row r="653" spans="1:12" s="25" customFormat="1" x14ac:dyDescent="0.3">
      <c r="A653" s="1405"/>
      <c r="B653" s="36"/>
      <c r="C653" s="462"/>
      <c r="D653" s="463"/>
      <c r="E653" s="463"/>
      <c r="F653" s="659"/>
      <c r="G653" s="1413"/>
      <c r="H653" s="463"/>
      <c r="I653" s="463"/>
      <c r="J653" s="463"/>
      <c r="K653" s="463"/>
      <c r="L653" s="1374"/>
    </row>
    <row r="654" spans="1:12" s="25" customFormat="1" ht="18.75" customHeight="1" x14ac:dyDescent="0.3">
      <c r="A654" s="1403"/>
      <c r="B654" s="37" t="s">
        <v>130</v>
      </c>
      <c r="D654" s="94" t="s">
        <v>131</v>
      </c>
      <c r="E654" s="20"/>
      <c r="F654" s="606"/>
      <c r="G654" s="1403"/>
      <c r="H654" s="37" t="s">
        <v>130</v>
      </c>
      <c r="J654" s="94" t="s">
        <v>131</v>
      </c>
      <c r="K654" s="20"/>
      <c r="L654" s="1374"/>
    </row>
    <row r="655" spans="1:12" s="25" customFormat="1" ht="51.75" customHeight="1" x14ac:dyDescent="0.3">
      <c r="A655" s="1403"/>
      <c r="B655" s="38" t="s">
        <v>132</v>
      </c>
      <c r="D655" s="38" t="s">
        <v>140</v>
      </c>
      <c r="E655" s="39"/>
      <c r="F655" s="606"/>
      <c r="G655" s="1403"/>
      <c r="H655" s="38" t="s">
        <v>139</v>
      </c>
      <c r="J655" s="38" t="s">
        <v>140</v>
      </c>
      <c r="K655" s="39"/>
      <c r="L655" s="1374"/>
    </row>
    <row r="656" spans="1:12" s="25" customFormat="1" ht="23.25" customHeight="1" x14ac:dyDescent="0.3">
      <c r="A656" s="1403"/>
      <c r="B656" s="38"/>
      <c r="D656" s="38"/>
      <c r="E656" s="39"/>
      <c r="F656" s="606"/>
      <c r="G656" s="1403"/>
      <c r="H656" s="38"/>
      <c r="J656" s="38"/>
      <c r="K656" s="39"/>
      <c r="L656" s="1374"/>
    </row>
    <row r="657" spans="1:12" s="25" customFormat="1" ht="23.25" customHeight="1" x14ac:dyDescent="0.3">
      <c r="A657" s="1402"/>
      <c r="B657" s="254"/>
      <c r="C657" s="96"/>
      <c r="D657" s="254"/>
      <c r="E657" s="255"/>
      <c r="F657" s="871"/>
      <c r="G657" s="1417"/>
      <c r="H657" s="96"/>
      <c r="I657" s="254"/>
      <c r="J657" s="255"/>
      <c r="K657" s="254"/>
      <c r="L657" s="1374"/>
    </row>
    <row r="658" spans="1:12" s="21" customFormat="1" x14ac:dyDescent="0.3">
      <c r="A658" s="1403"/>
      <c r="B658" s="20"/>
      <c r="C658" s="20"/>
      <c r="D658" s="20"/>
      <c r="E658" s="20"/>
      <c r="F658" s="656"/>
      <c r="G658" s="1403"/>
      <c r="H658" s="20"/>
      <c r="I658" s="20"/>
      <c r="J658" s="20"/>
      <c r="K658" s="20"/>
      <c r="L658" s="1373"/>
    </row>
    <row r="659" spans="1:12" s="25" customFormat="1" ht="18.75" customHeight="1" x14ac:dyDescent="0.3">
      <c r="A659" s="1403"/>
      <c r="B659" s="22" t="s">
        <v>115</v>
      </c>
      <c r="C659" s="20"/>
      <c r="D659" s="20"/>
      <c r="E659" s="20"/>
      <c r="F659" s="656"/>
      <c r="G659" s="1403"/>
      <c r="H659" s="22" t="s">
        <v>115</v>
      </c>
      <c r="I659" s="20"/>
      <c r="J659" s="20"/>
      <c r="K659" s="20"/>
      <c r="L659" s="1374"/>
    </row>
    <row r="660" spans="1:12" s="25" customFormat="1" ht="18.75" customHeight="1" x14ac:dyDescent="0.3">
      <c r="A660" s="1403"/>
      <c r="B660" s="22" t="s">
        <v>137</v>
      </c>
      <c r="C660" s="20"/>
      <c r="D660" s="20"/>
      <c r="E660" s="20"/>
      <c r="F660" s="606"/>
      <c r="G660" s="1403"/>
      <c r="H660" s="22" t="s">
        <v>138</v>
      </c>
      <c r="I660" s="20"/>
      <c r="J660" s="20"/>
      <c r="K660" s="20"/>
      <c r="L660" s="1374"/>
    </row>
    <row r="661" spans="1:12" s="25" customFormat="1" ht="18.75" customHeight="1" x14ac:dyDescent="0.3">
      <c r="A661" s="1403"/>
      <c r="B661" s="20"/>
      <c r="C661" s="20"/>
      <c r="D661" s="20"/>
      <c r="E661" s="20"/>
      <c r="F661" s="606"/>
      <c r="G661" s="1403"/>
      <c r="H661" s="20"/>
      <c r="I661" s="20"/>
      <c r="J661" s="20"/>
      <c r="K661" s="20"/>
      <c r="L661" s="1374"/>
    </row>
    <row r="662" spans="1:12" s="25" customFormat="1" ht="18.75" customHeight="1" x14ac:dyDescent="0.3">
      <c r="A662" s="1403"/>
      <c r="B662" s="20"/>
      <c r="C662" s="20"/>
      <c r="E662" s="603" t="s">
        <v>116</v>
      </c>
      <c r="F662" s="606"/>
      <c r="G662" s="1403"/>
      <c r="H662" s="20"/>
      <c r="I662" s="20"/>
      <c r="K662" s="603" t="s">
        <v>116</v>
      </c>
      <c r="L662" s="1374"/>
    </row>
    <row r="663" spans="1:12" s="25" customFormat="1" ht="18.75" customHeight="1" x14ac:dyDescent="0.3">
      <c r="A663" s="1403"/>
      <c r="B663" s="20"/>
      <c r="C663" s="20"/>
      <c r="E663" s="603" t="s">
        <v>134</v>
      </c>
      <c r="F663" s="606"/>
      <c r="G663" s="1403"/>
      <c r="H663" s="20"/>
      <c r="I663" s="20"/>
      <c r="K663" s="603" t="s">
        <v>134</v>
      </c>
      <c r="L663" s="1374"/>
    </row>
    <row r="664" spans="1:12" s="25" customFormat="1" ht="18.75" customHeight="1" x14ac:dyDescent="0.3">
      <c r="A664" s="1403"/>
      <c r="B664" s="20"/>
      <c r="C664" s="20"/>
      <c r="E664" s="603" t="s">
        <v>117</v>
      </c>
      <c r="F664" s="606"/>
      <c r="G664" s="1403"/>
      <c r="H664" s="20"/>
      <c r="I664" s="20"/>
      <c r="K664" s="603" t="s">
        <v>117</v>
      </c>
      <c r="L664" s="1374"/>
    </row>
    <row r="665" spans="1:12" s="25" customFormat="1" ht="18.75" customHeight="1" x14ac:dyDescent="0.3">
      <c r="A665" s="1403"/>
      <c r="B665" s="20"/>
      <c r="C665" s="20"/>
      <c r="E665" s="603" t="s">
        <v>497</v>
      </c>
      <c r="F665" s="606"/>
      <c r="G665" s="1403"/>
      <c r="H665" s="20"/>
      <c r="I665" s="20"/>
      <c r="K665" s="603" t="s">
        <v>497</v>
      </c>
      <c r="L665" s="1374"/>
    </row>
    <row r="666" spans="1:12" s="25" customFormat="1" ht="18.75" customHeight="1" x14ac:dyDescent="0.3">
      <c r="A666" s="1403"/>
      <c r="B666" s="20"/>
      <c r="C666" s="20"/>
      <c r="D666" s="20"/>
      <c r="E666" s="20"/>
      <c r="F666" s="656"/>
      <c r="G666" s="1403"/>
      <c r="H666" s="20"/>
      <c r="I666" s="20"/>
      <c r="J666" s="20"/>
      <c r="K666" s="20"/>
      <c r="L666" s="1374"/>
    </row>
    <row r="667" spans="1:12" s="25" customFormat="1" ht="18.75" customHeight="1" x14ac:dyDescent="0.35">
      <c r="A667" s="1403"/>
      <c r="B667" s="1519" t="s">
        <v>505</v>
      </c>
      <c r="C667" s="19"/>
      <c r="D667" s="19"/>
      <c r="E667" s="20"/>
      <c r="F667" s="656"/>
      <c r="G667" s="1403"/>
      <c r="H667" s="1519" t="s">
        <v>505</v>
      </c>
      <c r="I667" s="20"/>
      <c r="J667" s="20"/>
      <c r="K667" s="20"/>
      <c r="L667" s="1374"/>
    </row>
    <row r="668" spans="1:12" s="25" customFormat="1" ht="18.75" customHeight="1" x14ac:dyDescent="0.3">
      <c r="A668" s="1403"/>
      <c r="B668" s="20"/>
      <c r="C668" s="20"/>
      <c r="D668" s="20"/>
      <c r="E668" s="20"/>
      <c r="F668" s="656"/>
      <c r="G668" s="1403"/>
      <c r="H668" s="20"/>
      <c r="I668" s="20"/>
      <c r="J668" s="20"/>
      <c r="K668" s="20"/>
      <c r="L668" s="1374"/>
    </row>
    <row r="669" spans="1:12" s="25" customFormat="1" ht="18.75" customHeight="1" x14ac:dyDescent="0.3">
      <c r="A669" s="1403"/>
      <c r="B669" s="1612" t="s">
        <v>119</v>
      </c>
      <c r="C669" s="1612"/>
      <c r="D669" s="1612"/>
      <c r="E669" s="26"/>
      <c r="F669" s="606"/>
      <c r="G669" s="1403"/>
      <c r="H669" s="1612" t="s">
        <v>119</v>
      </c>
      <c r="I669" s="1612"/>
      <c r="J669" s="1612"/>
      <c r="K669" s="26"/>
      <c r="L669" s="1374"/>
    </row>
    <row r="670" spans="1:12" s="25" customFormat="1" ht="18.75" customHeight="1" x14ac:dyDescent="0.3">
      <c r="A670" s="1403"/>
      <c r="B670" s="1610">
        <v>45684</v>
      </c>
      <c r="C670" s="1610"/>
      <c r="D670" s="1610"/>
      <c r="E670" s="27"/>
      <c r="F670" s="606"/>
      <c r="G670" s="1403"/>
      <c r="H670" s="1610">
        <f>B670</f>
        <v>45684</v>
      </c>
      <c r="I670" s="1610"/>
      <c r="J670" s="1610"/>
      <c r="K670" s="27"/>
      <c r="L670" s="1374"/>
    </row>
    <row r="671" spans="1:12" s="25" customFormat="1" ht="18.75" customHeight="1" x14ac:dyDescent="0.3">
      <c r="A671" s="1403"/>
      <c r="B671" s="20"/>
      <c r="C671" s="20"/>
      <c r="D671" s="20"/>
      <c r="E671" s="27"/>
      <c r="F671" s="606"/>
      <c r="G671" s="1403"/>
      <c r="H671" s="20"/>
      <c r="I671" s="20"/>
      <c r="J671" s="20"/>
      <c r="K671" s="27"/>
      <c r="L671" s="1374"/>
    </row>
    <row r="672" spans="1:12" s="25" customFormat="1" ht="18.75" customHeight="1" x14ac:dyDescent="0.3">
      <c r="A672" s="1403"/>
      <c r="B672" s="1443"/>
      <c r="C672" s="20"/>
      <c r="D672" s="20"/>
      <c r="E672" s="27"/>
      <c r="F672" s="606"/>
      <c r="G672" s="1403"/>
      <c r="H672" s="1443"/>
      <c r="I672" s="20"/>
      <c r="J672" s="20"/>
      <c r="K672" s="27"/>
      <c r="L672" s="1374"/>
    </row>
    <row r="673" spans="1:13" s="25" customFormat="1" ht="18.75" customHeight="1" x14ac:dyDescent="0.3">
      <c r="A673" s="28" t="s">
        <v>120</v>
      </c>
      <c r="B673" s="29" t="s">
        <v>121</v>
      </c>
      <c r="C673" s="1611" t="s">
        <v>122</v>
      </c>
      <c r="D673" s="1611"/>
      <c r="E673" s="1611"/>
      <c r="F673" s="606"/>
      <c r="G673" s="28" t="s">
        <v>120</v>
      </c>
      <c r="H673" s="29" t="s">
        <v>121</v>
      </c>
      <c r="I673" s="1611" t="s">
        <v>123</v>
      </c>
      <c r="J673" s="1611"/>
      <c r="K673" s="1611"/>
      <c r="L673" s="1374"/>
    </row>
    <row r="674" spans="1:13" s="25" customFormat="1" ht="18.75" customHeight="1" x14ac:dyDescent="0.3">
      <c r="A674" s="28" t="s">
        <v>124</v>
      </c>
      <c r="B674" s="28" t="s">
        <v>265</v>
      </c>
      <c r="C674" s="29" t="s">
        <v>125</v>
      </c>
      <c r="D674" s="1444" t="s">
        <v>126</v>
      </c>
      <c r="E674" s="1444" t="s">
        <v>127</v>
      </c>
      <c r="F674" s="606"/>
      <c r="G674" s="28" t="s">
        <v>124</v>
      </c>
      <c r="H674" s="28" t="s">
        <v>265</v>
      </c>
      <c r="I674" s="29" t="s">
        <v>125</v>
      </c>
      <c r="J674" s="1444" t="s">
        <v>126</v>
      </c>
      <c r="K674" s="1444" t="s">
        <v>127</v>
      </c>
      <c r="L674" s="1374"/>
    </row>
    <row r="675" spans="1:13" s="50" customFormat="1" x14ac:dyDescent="0.3">
      <c r="A675" s="5">
        <v>1</v>
      </c>
      <c r="B675" s="6" t="s">
        <v>47</v>
      </c>
      <c r="C675" s="2" t="s">
        <v>46</v>
      </c>
      <c r="D675" s="3">
        <v>42</v>
      </c>
      <c r="E675" s="3">
        <v>206.2</v>
      </c>
      <c r="F675" s="605"/>
      <c r="G675" s="1444">
        <v>1</v>
      </c>
      <c r="H675" s="6" t="s">
        <v>47</v>
      </c>
      <c r="I675" s="2" t="s">
        <v>46</v>
      </c>
      <c r="J675" s="3">
        <v>42</v>
      </c>
      <c r="K675" s="3">
        <v>206.2</v>
      </c>
      <c r="L675" s="792"/>
    </row>
    <row r="676" spans="1:13" s="50" customFormat="1" x14ac:dyDescent="0.3">
      <c r="A676" s="5">
        <v>2</v>
      </c>
      <c r="B676" s="6" t="s">
        <v>64</v>
      </c>
      <c r="C676" s="2" t="s">
        <v>65</v>
      </c>
      <c r="D676" s="3">
        <v>15</v>
      </c>
      <c r="E676" s="3">
        <v>75</v>
      </c>
      <c r="F676" s="606">
        <v>28</v>
      </c>
      <c r="G676" s="5">
        <v>2</v>
      </c>
      <c r="H676" s="6" t="s">
        <v>64</v>
      </c>
      <c r="I676" s="2" t="s">
        <v>65</v>
      </c>
      <c r="J676" s="3">
        <v>15</v>
      </c>
      <c r="K676" s="3">
        <v>75</v>
      </c>
      <c r="L676" s="1379"/>
    </row>
    <row r="677" spans="1:13" s="25" customFormat="1" x14ac:dyDescent="0.3">
      <c r="A677" s="1510">
        <v>3</v>
      </c>
      <c r="B677" s="6" t="s">
        <v>114</v>
      </c>
      <c r="C677" s="2" t="s">
        <v>2</v>
      </c>
      <c r="D677" s="3">
        <v>6</v>
      </c>
      <c r="E677" s="3">
        <v>28</v>
      </c>
      <c r="F677" s="606">
        <v>161</v>
      </c>
      <c r="G677" s="1510">
        <v>3</v>
      </c>
      <c r="H677" s="6" t="s">
        <v>114</v>
      </c>
      <c r="I677" s="2" t="s">
        <v>2</v>
      </c>
      <c r="J677" s="3">
        <v>6</v>
      </c>
      <c r="K677" s="3">
        <v>28</v>
      </c>
      <c r="L677" s="1374"/>
    </row>
    <row r="678" spans="1:13" s="8" customFormat="1" ht="18.75" customHeight="1" x14ac:dyDescent="0.3">
      <c r="A678" s="5">
        <v>4</v>
      </c>
      <c r="B678" s="6" t="s">
        <v>107</v>
      </c>
      <c r="C678" s="2" t="s">
        <v>414</v>
      </c>
      <c r="D678" s="3">
        <v>6.8</v>
      </c>
      <c r="E678" s="3">
        <v>197.6</v>
      </c>
      <c r="F678" s="605">
        <v>21.5</v>
      </c>
      <c r="G678" s="5">
        <v>4</v>
      </c>
      <c r="H678" s="6" t="s">
        <v>107</v>
      </c>
      <c r="I678" s="2" t="s">
        <v>414</v>
      </c>
      <c r="J678" s="3">
        <v>6.8</v>
      </c>
      <c r="K678" s="3">
        <v>197.6</v>
      </c>
      <c r="L678" s="1374"/>
    </row>
    <row r="679" spans="1:13" s="25" customFormat="1" ht="19.5" customHeight="1" x14ac:dyDescent="0.3">
      <c r="A679" s="5">
        <v>5</v>
      </c>
      <c r="B679" s="6" t="s">
        <v>37</v>
      </c>
      <c r="C679" s="2" t="s">
        <v>5</v>
      </c>
      <c r="D679" s="3">
        <v>180</v>
      </c>
      <c r="E679" s="3">
        <v>161</v>
      </c>
      <c r="F679" s="605"/>
      <c r="G679" s="5">
        <v>5</v>
      </c>
      <c r="H679" s="6" t="s">
        <v>37</v>
      </c>
      <c r="I679" s="2" t="s">
        <v>5</v>
      </c>
      <c r="J679" s="3">
        <v>180</v>
      </c>
      <c r="K679" s="3">
        <v>161</v>
      </c>
      <c r="L679" s="1379" t="s">
        <v>479</v>
      </c>
      <c r="M679" s="25">
        <v>115</v>
      </c>
    </row>
    <row r="680" spans="1:13" s="25" customFormat="1" x14ac:dyDescent="0.3">
      <c r="A680" s="5"/>
      <c r="B680" s="6"/>
      <c r="C680" s="2"/>
      <c r="D680" s="3"/>
      <c r="E680" s="3"/>
      <c r="F680" s="605"/>
      <c r="G680" s="5"/>
      <c r="H680" s="6"/>
      <c r="I680" s="2"/>
      <c r="J680" s="3"/>
      <c r="K680" s="3"/>
      <c r="L680" s="788"/>
    </row>
    <row r="681" spans="1:13" s="25" customFormat="1" x14ac:dyDescent="0.3">
      <c r="A681" s="5"/>
      <c r="B681" s="6"/>
      <c r="C681" s="2"/>
      <c r="D681" s="3"/>
      <c r="E681" s="3"/>
      <c r="F681" s="656"/>
      <c r="G681" s="5"/>
      <c r="H681" s="6"/>
      <c r="I681" s="2"/>
      <c r="J681" s="3"/>
      <c r="K681" s="3"/>
      <c r="L681" s="1374"/>
    </row>
    <row r="682" spans="1:13" s="25" customFormat="1" x14ac:dyDescent="0.3">
      <c r="A682" s="5"/>
      <c r="B682" s="6"/>
      <c r="C682" s="2" t="s">
        <v>128</v>
      </c>
      <c r="D682" s="3">
        <f>SUM(D675:D680)</f>
        <v>249.8</v>
      </c>
      <c r="E682" s="3">
        <f>SUM(E675:E680)</f>
        <v>667.8</v>
      </c>
      <c r="F682" s="658">
        <v>587.5</v>
      </c>
      <c r="G682" s="5"/>
      <c r="H682" s="6"/>
      <c r="I682" s="2" t="s">
        <v>128</v>
      </c>
      <c r="J682" s="3">
        <f>SUM(J675:J680)</f>
        <v>249.8</v>
      </c>
      <c r="K682" s="3">
        <f>SUM(K675:K680)</f>
        <v>667.8</v>
      </c>
      <c r="L682" s="1374"/>
    </row>
    <row r="683" spans="1:13" s="25" customFormat="1" ht="18.75" hidden="1" customHeight="1" x14ac:dyDescent="0.3">
      <c r="A683" s="5"/>
      <c r="B683" s="6"/>
      <c r="C683" s="2"/>
      <c r="D683" s="3">
        <f>SUM(D676:D681)</f>
        <v>207.8</v>
      </c>
      <c r="E683" s="3"/>
      <c r="F683" s="656"/>
      <c r="G683" s="5"/>
      <c r="H683" s="6"/>
      <c r="I683" s="2"/>
      <c r="J683" s="3"/>
      <c r="K683" s="3"/>
      <c r="L683" s="1374"/>
    </row>
    <row r="684" spans="1:13" s="25" customFormat="1" ht="18.75" hidden="1" customHeight="1" x14ac:dyDescent="0.3">
      <c r="A684" s="5">
        <v>1</v>
      </c>
      <c r="B684" s="6" t="s">
        <v>1</v>
      </c>
      <c r="C684" s="2" t="s">
        <v>5</v>
      </c>
      <c r="D684" s="3">
        <f>SUM(D677:D682)</f>
        <v>442.6</v>
      </c>
      <c r="E684" s="3">
        <v>86</v>
      </c>
      <c r="F684" s="656"/>
      <c r="G684" s="5">
        <v>1</v>
      </c>
      <c r="H684" s="6" t="s">
        <v>1</v>
      </c>
      <c r="I684" s="2" t="s">
        <v>5</v>
      </c>
      <c r="J684" s="3">
        <v>200</v>
      </c>
      <c r="K684" s="3">
        <v>86</v>
      </c>
      <c r="L684" s="1374"/>
    </row>
    <row r="685" spans="1:13" s="25" customFormat="1" ht="18.75" hidden="1" customHeight="1" x14ac:dyDescent="0.3">
      <c r="A685" s="5">
        <v>2</v>
      </c>
      <c r="B685" s="6" t="s">
        <v>238</v>
      </c>
      <c r="C685" s="2" t="s">
        <v>251</v>
      </c>
      <c r="D685" s="3">
        <f t="shared" ref="D685:D694" si="10">SUM(D677:D683)</f>
        <v>650.40000000000009</v>
      </c>
      <c r="E685" s="3">
        <v>114</v>
      </c>
      <c r="F685" s="656"/>
      <c r="G685" s="5">
        <v>2</v>
      </c>
      <c r="H685" s="6" t="s">
        <v>238</v>
      </c>
      <c r="I685" s="2" t="s">
        <v>251</v>
      </c>
      <c r="J685" s="3">
        <v>225</v>
      </c>
      <c r="K685" s="3">
        <v>114</v>
      </c>
      <c r="L685" s="1374"/>
    </row>
    <row r="686" spans="1:13" s="25" customFormat="1" ht="18.75" hidden="1" customHeight="1" x14ac:dyDescent="0.3">
      <c r="A686" s="5">
        <v>3</v>
      </c>
      <c r="B686" s="6" t="s">
        <v>93</v>
      </c>
      <c r="C686" s="2" t="s">
        <v>5</v>
      </c>
      <c r="D686" s="3">
        <f t="shared" si="10"/>
        <v>1087</v>
      </c>
      <c r="E686" s="3">
        <v>94.25</v>
      </c>
      <c r="F686" s="656"/>
      <c r="G686" s="5">
        <v>3</v>
      </c>
      <c r="H686" s="6" t="s">
        <v>93</v>
      </c>
      <c r="I686" s="2" t="s">
        <v>5</v>
      </c>
      <c r="J686" s="3">
        <v>135</v>
      </c>
      <c r="K686" s="3">
        <v>94.25</v>
      </c>
      <c r="L686" s="1374"/>
    </row>
    <row r="687" spans="1:13" s="25" customFormat="1" ht="18.75" hidden="1" customHeight="1" x14ac:dyDescent="0.3">
      <c r="A687" s="5">
        <v>4</v>
      </c>
      <c r="B687" s="6" t="s">
        <v>253</v>
      </c>
      <c r="C687" s="2" t="s">
        <v>218</v>
      </c>
      <c r="D687" s="3">
        <f t="shared" si="10"/>
        <v>1730.6000000000001</v>
      </c>
      <c r="E687" s="3">
        <v>146.4</v>
      </c>
      <c r="F687" s="656"/>
      <c r="G687" s="5">
        <v>4</v>
      </c>
      <c r="H687" s="6" t="s">
        <v>253</v>
      </c>
      <c r="I687" s="2" t="s">
        <v>218</v>
      </c>
      <c r="J687" s="3">
        <v>125</v>
      </c>
      <c r="K687" s="3">
        <v>146.4</v>
      </c>
      <c r="L687" s="1374"/>
    </row>
    <row r="688" spans="1:13" s="25" customFormat="1" ht="18.75" hidden="1" customHeight="1" x14ac:dyDescent="0.3">
      <c r="A688" s="5">
        <v>5</v>
      </c>
      <c r="B688" s="6" t="s">
        <v>255</v>
      </c>
      <c r="C688" s="2" t="s">
        <v>218</v>
      </c>
      <c r="D688" s="3">
        <f t="shared" si="10"/>
        <v>2637.6000000000004</v>
      </c>
      <c r="E688" s="3">
        <v>105.16</v>
      </c>
      <c r="F688" s="656"/>
      <c r="G688" s="5">
        <v>5</v>
      </c>
      <c r="H688" s="6" t="s">
        <v>255</v>
      </c>
      <c r="I688" s="2" t="s">
        <v>218</v>
      </c>
      <c r="J688" s="3">
        <v>80</v>
      </c>
      <c r="K688" s="3">
        <v>105.16</v>
      </c>
      <c r="L688" s="1374"/>
    </row>
    <row r="689" spans="1:12" s="25" customFormat="1" ht="18.75" hidden="1" customHeight="1" x14ac:dyDescent="0.3">
      <c r="A689" s="5">
        <v>6</v>
      </c>
      <c r="B689" s="6" t="s">
        <v>252</v>
      </c>
      <c r="C689" s="2" t="s">
        <v>251</v>
      </c>
      <c r="D689" s="3">
        <f t="shared" si="10"/>
        <v>4368.2000000000007</v>
      </c>
      <c r="E689" s="3">
        <v>142</v>
      </c>
      <c r="F689" s="656"/>
      <c r="G689" s="5">
        <v>6</v>
      </c>
      <c r="H689" s="6" t="s">
        <v>252</v>
      </c>
      <c r="I689" s="2" t="s">
        <v>251</v>
      </c>
      <c r="J689" s="3">
        <v>105</v>
      </c>
      <c r="K689" s="3">
        <v>142</v>
      </c>
      <c r="L689" s="1374"/>
    </row>
    <row r="690" spans="1:12" s="25" customFormat="1" ht="18.75" hidden="1" customHeight="1" x14ac:dyDescent="0.3">
      <c r="A690" s="5">
        <v>7</v>
      </c>
      <c r="B690" s="6" t="s">
        <v>254</v>
      </c>
      <c r="C690" s="2" t="s">
        <v>218</v>
      </c>
      <c r="D690" s="3">
        <f t="shared" si="10"/>
        <v>7005.8000000000011</v>
      </c>
      <c r="E690" s="3">
        <v>144</v>
      </c>
      <c r="F690" s="656"/>
      <c r="G690" s="5">
        <v>7</v>
      </c>
      <c r="H690" s="6" t="s">
        <v>254</v>
      </c>
      <c r="I690" s="2" t="s">
        <v>218</v>
      </c>
      <c r="J690" s="3">
        <v>120</v>
      </c>
      <c r="K690" s="3">
        <v>144</v>
      </c>
      <c r="L690" s="1374"/>
    </row>
    <row r="691" spans="1:12" s="25" customFormat="1" ht="18.75" hidden="1" customHeight="1" x14ac:dyDescent="0.3">
      <c r="A691" s="5">
        <v>8</v>
      </c>
      <c r="B691" s="6" t="s">
        <v>31</v>
      </c>
      <c r="C691" s="2" t="s">
        <v>5</v>
      </c>
      <c r="D691" s="3">
        <f t="shared" si="10"/>
        <v>11124.2</v>
      </c>
      <c r="E691" s="3">
        <v>88</v>
      </c>
      <c r="F691" s="656"/>
      <c r="G691" s="5">
        <v>8</v>
      </c>
      <c r="H691" s="6" t="s">
        <v>31</v>
      </c>
      <c r="I691" s="2" t="s">
        <v>5</v>
      </c>
      <c r="J691" s="3">
        <v>55</v>
      </c>
      <c r="K691" s="3">
        <v>88</v>
      </c>
      <c r="L691" s="1374"/>
    </row>
    <row r="692" spans="1:12" s="50" customFormat="1" ht="18.75" hidden="1" customHeight="1" x14ac:dyDescent="0.3">
      <c r="A692" s="1510"/>
      <c r="B692" s="1"/>
      <c r="C692" s="1510"/>
      <c r="D692" s="3">
        <f t="shared" si="10"/>
        <v>17922.200000000004</v>
      </c>
      <c r="E692" s="7"/>
      <c r="F692" s="657"/>
      <c r="G692" s="1510"/>
      <c r="H692" s="1"/>
      <c r="I692" s="1510"/>
      <c r="J692" s="7"/>
      <c r="K692" s="7"/>
      <c r="L692" s="1377"/>
    </row>
    <row r="693" spans="1:12" s="25" customFormat="1" ht="18.75" hidden="1" customHeight="1" x14ac:dyDescent="0.3">
      <c r="A693" s="5"/>
      <c r="B693" s="6"/>
      <c r="C693" s="2" t="s">
        <v>128</v>
      </c>
      <c r="D693" s="3">
        <f t="shared" si="10"/>
        <v>28603.800000000003</v>
      </c>
      <c r="E693" s="3">
        <v>919.81</v>
      </c>
      <c r="F693" s="656"/>
      <c r="G693" s="5"/>
      <c r="H693" s="6"/>
      <c r="I693" s="2" t="s">
        <v>128</v>
      </c>
      <c r="J693" s="3">
        <v>1045</v>
      </c>
      <c r="K693" s="3">
        <v>919.81</v>
      </c>
      <c r="L693" s="1374"/>
    </row>
    <row r="694" spans="1:12" s="25" customFormat="1" ht="18.75" hidden="1" customHeight="1" x14ac:dyDescent="0.3">
      <c r="A694" s="5"/>
      <c r="B694" s="6"/>
      <c r="C694" s="2"/>
      <c r="D694" s="3">
        <f t="shared" si="10"/>
        <v>45875.600000000006</v>
      </c>
      <c r="E694" s="3"/>
      <c r="F694" s="656"/>
      <c r="G694" s="5"/>
      <c r="H694" s="6"/>
      <c r="I694" s="2"/>
      <c r="J694" s="3"/>
      <c r="K694" s="3"/>
      <c r="L694" s="1374"/>
    </row>
    <row r="695" spans="1:12" s="25" customFormat="1" x14ac:dyDescent="0.3">
      <c r="A695" s="5"/>
      <c r="B695" s="6"/>
      <c r="C695" s="2"/>
      <c r="D695" s="3"/>
      <c r="E695" s="3"/>
      <c r="F695" s="678">
        <f>F682-E682</f>
        <v>-80.299999999999955</v>
      </c>
      <c r="G695" s="5"/>
      <c r="H695" s="6"/>
      <c r="I695" s="2"/>
      <c r="J695" s="3"/>
      <c r="K695" s="3"/>
      <c r="L695" s="1374"/>
    </row>
    <row r="696" spans="1:12" s="25" customFormat="1" x14ac:dyDescent="0.3">
      <c r="A696" s="5"/>
      <c r="B696" s="6"/>
      <c r="C696" s="2"/>
      <c r="D696" s="3"/>
      <c r="E696" s="3"/>
      <c r="F696" s="656"/>
      <c r="G696" s="5"/>
      <c r="H696" s="6"/>
      <c r="I696" s="2"/>
      <c r="J696" s="3"/>
      <c r="K696" s="3"/>
      <c r="L696" s="1374"/>
    </row>
    <row r="697" spans="1:12" s="25" customFormat="1" x14ac:dyDescent="0.3">
      <c r="A697" s="28" t="s">
        <v>124</v>
      </c>
      <c r="B697" s="3" t="s">
        <v>259</v>
      </c>
      <c r="C697" s="2" t="s">
        <v>125</v>
      </c>
      <c r="D697" s="3" t="s">
        <v>126</v>
      </c>
      <c r="E697" s="3" t="s">
        <v>127</v>
      </c>
      <c r="F697" s="656"/>
      <c r="G697" s="28" t="s">
        <v>124</v>
      </c>
      <c r="H697" s="3" t="s">
        <v>247</v>
      </c>
      <c r="I697" s="2" t="s">
        <v>125</v>
      </c>
      <c r="J697" s="3" t="s">
        <v>126</v>
      </c>
      <c r="K697" s="3" t="s">
        <v>127</v>
      </c>
      <c r="L697" s="1374"/>
    </row>
    <row r="698" spans="1:12" s="25" customFormat="1" ht="19.5" customHeight="1" x14ac:dyDescent="0.3">
      <c r="A698" s="5">
        <v>1</v>
      </c>
      <c r="B698" s="6" t="s">
        <v>10</v>
      </c>
      <c r="C698" s="2" t="s">
        <v>9</v>
      </c>
      <c r="D698" s="3">
        <v>80</v>
      </c>
      <c r="E698" s="3">
        <v>170.1</v>
      </c>
      <c r="F698" s="606">
        <v>80</v>
      </c>
      <c r="G698" s="5">
        <v>1</v>
      </c>
      <c r="H698" s="6" t="s">
        <v>10</v>
      </c>
      <c r="I698" s="2" t="s">
        <v>9</v>
      </c>
      <c r="J698" s="3">
        <v>80</v>
      </c>
      <c r="K698" s="3">
        <v>170.1</v>
      </c>
      <c r="L698" s="788"/>
    </row>
    <row r="699" spans="1:12" s="25" customFormat="1" ht="19.5" customHeight="1" x14ac:dyDescent="0.3">
      <c r="A699" s="5">
        <v>2</v>
      </c>
      <c r="B699" s="6" t="s">
        <v>105</v>
      </c>
      <c r="C699" s="2" t="s">
        <v>104</v>
      </c>
      <c r="D699" s="3">
        <v>54</v>
      </c>
      <c r="E699" s="3">
        <v>166.1</v>
      </c>
      <c r="F699" s="490">
        <v>50</v>
      </c>
      <c r="G699" s="5">
        <v>2</v>
      </c>
      <c r="H699" s="6" t="s">
        <v>105</v>
      </c>
      <c r="I699" s="2" t="s">
        <v>104</v>
      </c>
      <c r="J699" s="3">
        <v>54</v>
      </c>
      <c r="K699" s="3">
        <v>166.1</v>
      </c>
      <c r="L699" s="1374"/>
    </row>
    <row r="700" spans="1:12" s="50" customFormat="1" x14ac:dyDescent="0.3">
      <c r="A700" s="5">
        <v>3</v>
      </c>
      <c r="B700" s="6" t="s">
        <v>260</v>
      </c>
      <c r="C700" s="2" t="s">
        <v>17</v>
      </c>
      <c r="D700" s="3">
        <v>20</v>
      </c>
      <c r="E700" s="3">
        <v>182.25</v>
      </c>
      <c r="F700" s="605">
        <v>52</v>
      </c>
      <c r="G700" s="5">
        <v>3</v>
      </c>
      <c r="H700" s="6" t="s">
        <v>260</v>
      </c>
      <c r="I700" s="2" t="s">
        <v>44</v>
      </c>
      <c r="J700" s="3">
        <v>25</v>
      </c>
      <c r="K700" s="3">
        <v>218.7</v>
      </c>
      <c r="L700" s="1377"/>
    </row>
    <row r="701" spans="1:12" s="25" customFormat="1" ht="19.5" customHeight="1" x14ac:dyDescent="0.3">
      <c r="A701" s="5">
        <v>4</v>
      </c>
      <c r="B701" s="6" t="s">
        <v>346</v>
      </c>
      <c r="C701" s="2" t="s">
        <v>14</v>
      </c>
      <c r="D701" s="3">
        <v>36</v>
      </c>
      <c r="E701" s="3">
        <v>6</v>
      </c>
      <c r="F701" s="677">
        <v>18</v>
      </c>
      <c r="G701" s="5">
        <v>4</v>
      </c>
      <c r="H701" s="6" t="s">
        <v>346</v>
      </c>
      <c r="I701" s="2" t="s">
        <v>14</v>
      </c>
      <c r="J701" s="3">
        <v>36</v>
      </c>
      <c r="K701" s="3">
        <v>6</v>
      </c>
      <c r="L701" s="788"/>
    </row>
    <row r="702" spans="1:12" s="25" customFormat="1" ht="19.5" customHeight="1" x14ac:dyDescent="0.3">
      <c r="A702" s="5">
        <v>5</v>
      </c>
      <c r="B702" s="6" t="s">
        <v>144</v>
      </c>
      <c r="C702" s="2" t="s">
        <v>2</v>
      </c>
      <c r="D702" s="3">
        <v>18</v>
      </c>
      <c r="E702" s="3">
        <v>88</v>
      </c>
      <c r="F702" s="656">
        <v>6.8</v>
      </c>
      <c r="G702" s="5">
        <v>5</v>
      </c>
      <c r="H702" s="6" t="s">
        <v>144</v>
      </c>
      <c r="I702" s="2" t="s">
        <v>2</v>
      </c>
      <c r="J702" s="3">
        <v>18</v>
      </c>
      <c r="K702" s="3">
        <v>88</v>
      </c>
      <c r="L702" s="1374"/>
    </row>
    <row r="703" spans="1:12" s="50" customFormat="1" x14ac:dyDescent="0.3">
      <c r="A703" s="5">
        <v>6</v>
      </c>
      <c r="B703" s="6" t="s">
        <v>107</v>
      </c>
      <c r="C703" s="2" t="s">
        <v>193</v>
      </c>
      <c r="D703" s="3">
        <v>3.71</v>
      </c>
      <c r="E703" s="3">
        <v>93.2</v>
      </c>
      <c r="F703" s="605">
        <v>1.2</v>
      </c>
      <c r="G703" s="5">
        <v>6</v>
      </c>
      <c r="H703" s="6" t="s">
        <v>107</v>
      </c>
      <c r="I703" s="2" t="s">
        <v>193</v>
      </c>
      <c r="J703" s="3">
        <v>3.71</v>
      </c>
      <c r="K703" s="3">
        <v>93.2</v>
      </c>
      <c r="L703" s="1379"/>
    </row>
    <row r="704" spans="1:12" s="25" customFormat="1" ht="19.5" customHeight="1" x14ac:dyDescent="0.3">
      <c r="A704" s="5">
        <v>7</v>
      </c>
      <c r="B704" s="6" t="s">
        <v>108</v>
      </c>
      <c r="C704" s="2" t="s">
        <v>65</v>
      </c>
      <c r="D704" s="3">
        <v>1.2</v>
      </c>
      <c r="E704" s="3">
        <v>21.5</v>
      </c>
      <c r="F704" s="656"/>
      <c r="G704" s="5">
        <v>7</v>
      </c>
      <c r="H704" s="6" t="s">
        <v>108</v>
      </c>
      <c r="I704" s="2" t="s">
        <v>65</v>
      </c>
      <c r="J704" s="3">
        <v>1.2</v>
      </c>
      <c r="K704" s="3">
        <v>21.5</v>
      </c>
      <c r="L704" s="1374"/>
    </row>
    <row r="705" spans="1:12" s="25" customFormat="1" x14ac:dyDescent="0.3">
      <c r="A705" s="1444"/>
      <c r="B705" s="6"/>
      <c r="C705" s="2"/>
      <c r="D705" s="3"/>
      <c r="E705" s="3"/>
      <c r="F705" s="656"/>
      <c r="G705" s="1444"/>
      <c r="H705" s="6"/>
      <c r="I705" s="2"/>
      <c r="J705" s="3"/>
      <c r="K705" s="3"/>
      <c r="L705" s="1374"/>
    </row>
    <row r="706" spans="1:12" s="50" customFormat="1" x14ac:dyDescent="0.3">
      <c r="A706" s="5"/>
      <c r="B706" s="6"/>
      <c r="C706" s="2"/>
      <c r="D706" s="3"/>
      <c r="E706" s="3"/>
      <c r="F706" s="657"/>
      <c r="G706" s="5"/>
      <c r="H706" s="6"/>
      <c r="I706" s="2"/>
      <c r="J706" s="3"/>
      <c r="K706" s="3"/>
      <c r="L706" s="1377"/>
    </row>
    <row r="707" spans="1:12" s="25" customFormat="1" x14ac:dyDescent="0.3">
      <c r="A707" s="1444"/>
      <c r="B707" s="6"/>
      <c r="C707" s="2" t="s">
        <v>128</v>
      </c>
      <c r="D707" s="3">
        <f>SUM(D698:D706)</f>
        <v>212.91</v>
      </c>
      <c r="E707" s="3">
        <f>SUM(E698:E706)</f>
        <v>727.15000000000009</v>
      </c>
      <c r="F707" s="658">
        <v>822.5</v>
      </c>
      <c r="G707" s="1444"/>
      <c r="H707" s="6"/>
      <c r="I707" s="2" t="s">
        <v>128</v>
      </c>
      <c r="J707" s="3">
        <f>SUM(J698:J706)</f>
        <v>217.91</v>
      </c>
      <c r="K707" s="3">
        <f>SUM(K698:K706)</f>
        <v>763.6</v>
      </c>
      <c r="L707" s="1374"/>
    </row>
    <row r="708" spans="1:12" s="25" customFormat="1" x14ac:dyDescent="0.3">
      <c r="A708" s="5"/>
      <c r="B708" s="6"/>
      <c r="C708" s="2"/>
      <c r="D708" s="3"/>
      <c r="E708" s="3"/>
      <c r="F708" s="678">
        <f>F707-E707</f>
        <v>95.349999999999909</v>
      </c>
      <c r="G708" s="5"/>
      <c r="H708" s="6"/>
      <c r="I708" s="2"/>
      <c r="J708" s="3"/>
      <c r="K708" s="3"/>
      <c r="L708" s="1374"/>
    </row>
    <row r="709" spans="1:12" s="25" customFormat="1" x14ac:dyDescent="0.3">
      <c r="A709" s="5"/>
      <c r="B709" s="6"/>
      <c r="C709" s="2"/>
      <c r="D709" s="3"/>
      <c r="E709" s="3"/>
      <c r="F709" s="656"/>
      <c r="G709" s="5"/>
      <c r="H709" s="6"/>
      <c r="I709" s="2"/>
      <c r="J709" s="3"/>
      <c r="K709" s="3"/>
      <c r="L709" s="1374"/>
    </row>
    <row r="710" spans="1:12" s="25" customFormat="1" x14ac:dyDescent="0.3">
      <c r="A710" s="1444"/>
      <c r="B710" s="6"/>
      <c r="C710" s="2" t="s">
        <v>136</v>
      </c>
      <c r="D710" s="3">
        <f>+D707+D683</f>
        <v>420.71000000000004</v>
      </c>
      <c r="E710" s="3">
        <f>+E707+E683</f>
        <v>727.15000000000009</v>
      </c>
      <c r="F710" s="659"/>
      <c r="G710" s="3"/>
      <c r="H710" s="3"/>
      <c r="I710" s="3" t="s">
        <v>136</v>
      </c>
      <c r="J710" s="3">
        <f>+J707+J683</f>
        <v>217.91</v>
      </c>
      <c r="K710" s="3">
        <f>+K707+K683</f>
        <v>763.6</v>
      </c>
      <c r="L710" s="1374"/>
    </row>
    <row r="711" spans="1:12" s="25" customFormat="1" x14ac:dyDescent="0.3">
      <c r="A711" s="1405"/>
      <c r="B711" s="36"/>
      <c r="C711" s="462"/>
      <c r="D711" s="463"/>
      <c r="E711" s="463"/>
      <c r="F711" s="659"/>
      <c r="G711" s="1410"/>
      <c r="H711" s="463"/>
      <c r="I711" s="463"/>
      <c r="J711" s="463"/>
      <c r="K711" s="463"/>
      <c r="L711" s="1374"/>
    </row>
    <row r="712" spans="1:12" s="25" customFormat="1" x14ac:dyDescent="0.3">
      <c r="A712" s="1405"/>
      <c r="B712" s="461"/>
      <c r="C712" s="461"/>
      <c r="D712" s="461"/>
      <c r="E712" s="660"/>
      <c r="F712" s="660"/>
      <c r="G712" s="1413"/>
      <c r="H712" s="660"/>
      <c r="I712" s="463"/>
      <c r="J712" s="463"/>
      <c r="K712" s="463"/>
      <c r="L712" s="1374"/>
    </row>
    <row r="713" spans="1:12" s="25" customFormat="1" x14ac:dyDescent="0.3">
      <c r="A713" s="1405"/>
      <c r="B713" s="36"/>
      <c r="C713" s="462"/>
      <c r="D713" s="463"/>
      <c r="E713" s="463"/>
      <c r="F713" s="659"/>
      <c r="G713" s="1413"/>
      <c r="H713" s="463"/>
      <c r="I713" s="463"/>
      <c r="J713" s="463"/>
      <c r="K713" s="463"/>
      <c r="L713" s="1374"/>
    </row>
    <row r="714" spans="1:12" s="25" customFormat="1" ht="18.75" customHeight="1" x14ac:dyDescent="0.3">
      <c r="A714" s="1403"/>
      <c r="B714" s="37" t="s">
        <v>130</v>
      </c>
      <c r="D714" s="94" t="s">
        <v>131</v>
      </c>
      <c r="E714" s="20"/>
      <c r="F714" s="606"/>
      <c r="G714" s="1403"/>
      <c r="H714" s="37" t="s">
        <v>130</v>
      </c>
      <c r="J714" s="94" t="s">
        <v>131</v>
      </c>
      <c r="K714" s="20"/>
      <c r="L714" s="1374"/>
    </row>
    <row r="715" spans="1:12" s="25" customFormat="1" ht="51.75" customHeight="1" x14ac:dyDescent="0.3">
      <c r="A715" s="1403"/>
      <c r="B715" s="38" t="s">
        <v>132</v>
      </c>
      <c r="D715" s="38" t="s">
        <v>140</v>
      </c>
      <c r="E715" s="39"/>
      <c r="F715" s="606"/>
      <c r="G715" s="1403"/>
      <c r="H715" s="38" t="s">
        <v>139</v>
      </c>
      <c r="J715" s="38" t="s">
        <v>140</v>
      </c>
      <c r="K715" s="39"/>
      <c r="L715" s="1374"/>
    </row>
    <row r="716" spans="1:12" s="25" customFormat="1" ht="23.25" customHeight="1" x14ac:dyDescent="0.3">
      <c r="A716" s="1403"/>
      <c r="B716" s="38"/>
      <c r="D716" s="38"/>
      <c r="E716" s="39"/>
      <c r="F716" s="606"/>
      <c r="G716" s="1403"/>
      <c r="H716" s="38"/>
      <c r="J716" s="38"/>
      <c r="K716" s="39"/>
      <c r="L716" s="1374"/>
    </row>
    <row r="717" spans="1:12" s="25" customFormat="1" ht="23.25" customHeight="1" x14ac:dyDescent="0.3">
      <c r="A717" s="1402"/>
      <c r="B717" s="254"/>
      <c r="C717" s="96"/>
      <c r="D717" s="254"/>
      <c r="E717" s="255"/>
      <c r="F717" s="871"/>
      <c r="G717" s="1417"/>
      <c r="H717" s="96"/>
      <c r="I717" s="254"/>
      <c r="J717" s="255"/>
      <c r="K717" s="254"/>
      <c r="L717" s="1374"/>
    </row>
    <row r="718" spans="1:12" s="21" customFormat="1" x14ac:dyDescent="0.3">
      <c r="A718" s="1403"/>
      <c r="B718" s="20"/>
      <c r="C718" s="20"/>
      <c r="D718" s="20"/>
      <c r="E718" s="20"/>
      <c r="F718" s="656"/>
      <c r="G718" s="1403"/>
      <c r="H718" s="20"/>
      <c r="I718" s="20"/>
      <c r="J718" s="20"/>
      <c r="K718" s="20"/>
      <c r="L718" s="1373"/>
    </row>
    <row r="719" spans="1:12" s="25" customFormat="1" ht="18.75" customHeight="1" x14ac:dyDescent="0.3">
      <c r="A719" s="1403"/>
      <c r="B719" s="22" t="s">
        <v>115</v>
      </c>
      <c r="C719" s="20"/>
      <c r="D719" s="20"/>
      <c r="E719" s="20"/>
      <c r="F719" s="656"/>
      <c r="G719" s="1403"/>
      <c r="H719" s="22" t="s">
        <v>115</v>
      </c>
      <c r="I719" s="20"/>
      <c r="J719" s="20"/>
      <c r="K719" s="20"/>
      <c r="L719" s="1374"/>
    </row>
    <row r="720" spans="1:12" s="25" customFormat="1" ht="18.75" customHeight="1" x14ac:dyDescent="0.3">
      <c r="A720" s="1403"/>
      <c r="B720" s="22" t="s">
        <v>137</v>
      </c>
      <c r="C720" s="20"/>
      <c r="D720" s="20"/>
      <c r="E720" s="20"/>
      <c r="F720" s="606"/>
      <c r="G720" s="1403"/>
      <c r="H720" s="22" t="s">
        <v>138</v>
      </c>
      <c r="I720" s="20"/>
      <c r="J720" s="20"/>
      <c r="K720" s="20"/>
      <c r="L720" s="1374"/>
    </row>
    <row r="721" spans="1:12" s="25" customFormat="1" ht="18.75" customHeight="1" x14ac:dyDescent="0.3">
      <c r="A721" s="1403"/>
      <c r="B721" s="20"/>
      <c r="C721" s="20"/>
      <c r="D721" s="20"/>
      <c r="E721" s="20"/>
      <c r="F721" s="606"/>
      <c r="G721" s="1403"/>
      <c r="H721" s="20"/>
      <c r="I721" s="20"/>
      <c r="J721" s="20"/>
      <c r="K721" s="20"/>
      <c r="L721" s="1374"/>
    </row>
    <row r="722" spans="1:12" s="25" customFormat="1" ht="18.75" customHeight="1" x14ac:dyDescent="0.3">
      <c r="A722" s="1403"/>
      <c r="B722" s="20"/>
      <c r="C722" s="20"/>
      <c r="E722" s="603" t="s">
        <v>116</v>
      </c>
      <c r="F722" s="606"/>
      <c r="G722" s="1403"/>
      <c r="H722" s="20"/>
      <c r="I722" s="20"/>
      <c r="K722" s="603" t="s">
        <v>116</v>
      </c>
      <c r="L722" s="1374"/>
    </row>
    <row r="723" spans="1:12" s="25" customFormat="1" ht="18.75" customHeight="1" x14ac:dyDescent="0.3">
      <c r="A723" s="1403"/>
      <c r="B723" s="20"/>
      <c r="C723" s="20"/>
      <c r="E723" s="603" t="s">
        <v>134</v>
      </c>
      <c r="F723" s="606"/>
      <c r="G723" s="1403"/>
      <c r="H723" s="20"/>
      <c r="I723" s="20"/>
      <c r="K723" s="603" t="s">
        <v>134</v>
      </c>
      <c r="L723" s="1374"/>
    </row>
    <row r="724" spans="1:12" s="25" customFormat="1" ht="18.75" customHeight="1" x14ac:dyDescent="0.3">
      <c r="A724" s="1403"/>
      <c r="B724" s="20"/>
      <c r="C724" s="20"/>
      <c r="E724" s="603" t="s">
        <v>117</v>
      </c>
      <c r="F724" s="606"/>
      <c r="G724" s="1403"/>
      <c r="H724" s="20"/>
      <c r="I724" s="20"/>
      <c r="K724" s="603" t="s">
        <v>117</v>
      </c>
      <c r="L724" s="1374"/>
    </row>
    <row r="725" spans="1:12" s="25" customFormat="1" ht="18.75" customHeight="1" x14ac:dyDescent="0.3">
      <c r="A725" s="1403"/>
      <c r="B725" s="20"/>
      <c r="C725" s="20"/>
      <c r="E725" s="603" t="s">
        <v>497</v>
      </c>
      <c r="F725" s="606"/>
      <c r="G725" s="1403"/>
      <c r="H725" s="20"/>
      <c r="I725" s="20"/>
      <c r="K725" s="603" t="s">
        <v>497</v>
      </c>
      <c r="L725" s="1374"/>
    </row>
    <row r="726" spans="1:12" s="25" customFormat="1" ht="18.75" customHeight="1" x14ac:dyDescent="0.3">
      <c r="A726" s="1403"/>
      <c r="B726" s="20"/>
      <c r="C726" s="20"/>
      <c r="D726" s="20"/>
      <c r="E726" s="20"/>
      <c r="F726" s="656"/>
      <c r="G726" s="1403"/>
      <c r="H726" s="20"/>
      <c r="I726" s="20"/>
      <c r="J726" s="20"/>
      <c r="K726" s="20"/>
      <c r="L726" s="1374"/>
    </row>
    <row r="727" spans="1:12" s="25" customFormat="1" ht="18.75" customHeight="1" x14ac:dyDescent="0.35">
      <c r="A727" s="1403"/>
      <c r="B727" s="1519" t="s">
        <v>507</v>
      </c>
      <c r="C727" s="19"/>
      <c r="D727" s="19"/>
      <c r="E727" s="20"/>
      <c r="F727" s="656"/>
      <c r="G727" s="1403"/>
      <c r="H727" s="1519" t="s">
        <v>506</v>
      </c>
      <c r="I727" s="20"/>
      <c r="J727" s="20"/>
      <c r="K727" s="20"/>
      <c r="L727" s="1374"/>
    </row>
    <row r="728" spans="1:12" s="25" customFormat="1" ht="18.75" customHeight="1" x14ac:dyDescent="0.3">
      <c r="A728" s="1403"/>
      <c r="B728" s="20"/>
      <c r="C728" s="20"/>
      <c r="D728" s="20"/>
      <c r="E728" s="20"/>
      <c r="F728" s="656"/>
      <c r="G728" s="1403"/>
      <c r="H728" s="20"/>
      <c r="I728" s="20"/>
      <c r="J728" s="20"/>
      <c r="K728" s="20"/>
      <c r="L728" s="1374"/>
    </row>
    <row r="729" spans="1:12" s="25" customFormat="1" ht="18.75" customHeight="1" x14ac:dyDescent="0.3">
      <c r="A729" s="1403"/>
      <c r="B729" s="1612" t="s">
        <v>119</v>
      </c>
      <c r="C729" s="1612"/>
      <c r="D729" s="1612"/>
      <c r="E729" s="26"/>
      <c r="F729" s="606"/>
      <c r="G729" s="1403"/>
      <c r="H729" s="1612" t="s">
        <v>119</v>
      </c>
      <c r="I729" s="1612"/>
      <c r="J729" s="1612"/>
      <c r="K729" s="26"/>
      <c r="L729" s="1374"/>
    </row>
    <row r="730" spans="1:12" s="25" customFormat="1" ht="18.75" customHeight="1" x14ac:dyDescent="0.3">
      <c r="A730" s="1403"/>
      <c r="B730" s="1610">
        <v>45685</v>
      </c>
      <c r="C730" s="1610"/>
      <c r="D730" s="1610"/>
      <c r="E730" s="27"/>
      <c r="F730" s="606"/>
      <c r="G730" s="1403"/>
      <c r="H730" s="1610">
        <f>B730</f>
        <v>45685</v>
      </c>
      <c r="I730" s="1610"/>
      <c r="J730" s="1610"/>
      <c r="K730" s="27"/>
      <c r="L730" s="1374"/>
    </row>
    <row r="731" spans="1:12" s="25" customFormat="1" ht="18.75" customHeight="1" x14ac:dyDescent="0.3">
      <c r="A731" s="1403"/>
      <c r="B731" s="20"/>
      <c r="C731" s="20"/>
      <c r="D731" s="20"/>
      <c r="E731" s="27"/>
      <c r="F731" s="606"/>
      <c r="G731" s="1403"/>
      <c r="H731" s="20"/>
      <c r="I731" s="20"/>
      <c r="J731" s="20"/>
      <c r="K731" s="27"/>
      <c r="L731" s="1374"/>
    </row>
    <row r="732" spans="1:12" s="25" customFormat="1" ht="18.75" customHeight="1" x14ac:dyDescent="0.3">
      <c r="A732" s="1403"/>
      <c r="B732" s="1443"/>
      <c r="C732" s="20"/>
      <c r="D732" s="20"/>
      <c r="E732" s="27"/>
      <c r="F732" s="606"/>
      <c r="G732" s="1403"/>
      <c r="H732" s="1443"/>
      <c r="I732" s="20"/>
      <c r="J732" s="20"/>
      <c r="K732" s="27"/>
      <c r="L732" s="1374"/>
    </row>
    <row r="733" spans="1:12" s="25" customFormat="1" ht="18.75" customHeight="1" x14ac:dyDescent="0.3">
      <c r="A733" s="28" t="s">
        <v>120</v>
      </c>
      <c r="B733" s="29" t="s">
        <v>121</v>
      </c>
      <c r="C733" s="1611" t="s">
        <v>122</v>
      </c>
      <c r="D733" s="1611"/>
      <c r="E733" s="1611"/>
      <c r="F733" s="606"/>
      <c r="G733" s="28" t="s">
        <v>120</v>
      </c>
      <c r="H733" s="29" t="s">
        <v>121</v>
      </c>
      <c r="I733" s="1611" t="s">
        <v>123</v>
      </c>
      <c r="J733" s="1611"/>
      <c r="K733" s="1611"/>
      <c r="L733" s="1374"/>
    </row>
    <row r="734" spans="1:12" s="25" customFormat="1" ht="18.75" customHeight="1" x14ac:dyDescent="0.3">
      <c r="A734" s="28" t="s">
        <v>124</v>
      </c>
      <c r="B734" s="28" t="s">
        <v>265</v>
      </c>
      <c r="C734" s="29" t="s">
        <v>125</v>
      </c>
      <c r="D734" s="1510" t="s">
        <v>126</v>
      </c>
      <c r="E734" s="1510" t="s">
        <v>127</v>
      </c>
      <c r="F734" s="606"/>
      <c r="G734" s="28" t="s">
        <v>124</v>
      </c>
      <c r="H734" s="28" t="s">
        <v>265</v>
      </c>
      <c r="I734" s="29" t="s">
        <v>125</v>
      </c>
      <c r="J734" s="1510" t="s">
        <v>126</v>
      </c>
      <c r="K734" s="1510" t="s">
        <v>127</v>
      </c>
      <c r="L734" s="1374"/>
    </row>
    <row r="735" spans="1:12" s="50" customFormat="1" ht="18.75" customHeight="1" x14ac:dyDescent="0.3">
      <c r="A735" s="1510">
        <v>1</v>
      </c>
      <c r="B735" s="6" t="s">
        <v>27</v>
      </c>
      <c r="C735" s="2" t="s">
        <v>28</v>
      </c>
      <c r="D735" s="3">
        <v>65</v>
      </c>
      <c r="E735" s="3">
        <v>178</v>
      </c>
      <c r="F735" s="606"/>
      <c r="G735" s="1510">
        <v>1</v>
      </c>
      <c r="H735" s="6" t="s">
        <v>27</v>
      </c>
      <c r="I735" s="2" t="s">
        <v>7</v>
      </c>
      <c r="J735" s="3">
        <v>85</v>
      </c>
      <c r="K735" s="3">
        <v>223</v>
      </c>
      <c r="L735" s="1379">
        <v>45384</v>
      </c>
    </row>
    <row r="736" spans="1:12" s="25" customFormat="1" x14ac:dyDescent="0.3">
      <c r="A736" s="1510">
        <v>2</v>
      </c>
      <c r="B736" s="6" t="s">
        <v>61</v>
      </c>
      <c r="C736" s="2" t="s">
        <v>17</v>
      </c>
      <c r="D736" s="3">
        <v>30</v>
      </c>
      <c r="E736" s="3">
        <v>228.14999999999998</v>
      </c>
      <c r="F736" s="606"/>
      <c r="G736" s="1510">
        <v>2</v>
      </c>
      <c r="H736" s="6" t="s">
        <v>61</v>
      </c>
      <c r="I736" s="2" t="s">
        <v>44</v>
      </c>
      <c r="J736" s="3">
        <v>35</v>
      </c>
      <c r="K736" s="3">
        <v>273.77999999999997</v>
      </c>
      <c r="L736" s="788"/>
    </row>
    <row r="737" spans="1:12" s="25" customFormat="1" x14ac:dyDescent="0.3">
      <c r="A737" s="5">
        <v>3</v>
      </c>
      <c r="B737" s="6" t="s">
        <v>271</v>
      </c>
      <c r="C737" s="2" t="s">
        <v>2</v>
      </c>
      <c r="D737" s="3">
        <v>7</v>
      </c>
      <c r="E737" s="3">
        <v>36.6</v>
      </c>
      <c r="F737" s="605"/>
      <c r="G737" s="5">
        <v>3</v>
      </c>
      <c r="H737" s="6" t="s">
        <v>271</v>
      </c>
      <c r="I737" s="2" t="s">
        <v>2</v>
      </c>
      <c r="J737" s="3">
        <v>7</v>
      </c>
      <c r="K737" s="3">
        <v>36.6</v>
      </c>
      <c r="L737" s="1374"/>
    </row>
    <row r="738" spans="1:12" s="25" customFormat="1" x14ac:dyDescent="0.3">
      <c r="A738" s="5">
        <v>4</v>
      </c>
      <c r="B738" s="6" t="s">
        <v>107</v>
      </c>
      <c r="C738" s="2" t="s">
        <v>14</v>
      </c>
      <c r="D738" s="3">
        <v>3.4</v>
      </c>
      <c r="E738" s="3">
        <v>93.2</v>
      </c>
      <c r="F738" s="606"/>
      <c r="G738" s="5">
        <v>4</v>
      </c>
      <c r="H738" s="6" t="s">
        <v>107</v>
      </c>
      <c r="I738" s="2" t="s">
        <v>14</v>
      </c>
      <c r="J738" s="3">
        <v>3.4</v>
      </c>
      <c r="K738" s="3">
        <v>93.2</v>
      </c>
      <c r="L738" s="1374"/>
    </row>
    <row r="739" spans="1:12" s="25" customFormat="1" x14ac:dyDescent="0.3">
      <c r="A739" s="5">
        <v>5</v>
      </c>
      <c r="B739" s="6" t="s">
        <v>93</v>
      </c>
      <c r="C739" s="2" t="s">
        <v>2</v>
      </c>
      <c r="D739" s="3">
        <v>80</v>
      </c>
      <c r="E739" s="3">
        <v>92</v>
      </c>
      <c r="F739" s="605"/>
      <c r="G739" s="5">
        <v>5</v>
      </c>
      <c r="H739" s="6" t="s">
        <v>93</v>
      </c>
      <c r="I739" s="2" t="s">
        <v>2</v>
      </c>
      <c r="J739" s="3">
        <v>80</v>
      </c>
      <c r="K739" s="3">
        <v>92</v>
      </c>
      <c r="L739" s="788"/>
    </row>
    <row r="740" spans="1:12" s="25" customFormat="1" ht="19.5" customHeight="1" x14ac:dyDescent="0.3">
      <c r="A740" s="5">
        <v>6</v>
      </c>
      <c r="B740" s="6" t="s">
        <v>80</v>
      </c>
      <c r="C740" s="2" t="s">
        <v>5</v>
      </c>
      <c r="D740" s="3">
        <v>30</v>
      </c>
      <c r="E740" s="3">
        <v>124.6</v>
      </c>
      <c r="F740" s="606"/>
      <c r="G740" s="5">
        <v>6</v>
      </c>
      <c r="H740" s="6" t="s">
        <v>80</v>
      </c>
      <c r="I740" s="2" t="s">
        <v>5</v>
      </c>
      <c r="J740" s="3">
        <v>30</v>
      </c>
      <c r="K740" s="3">
        <v>124.6</v>
      </c>
      <c r="L740" s="788"/>
    </row>
    <row r="741" spans="1:12" s="25" customFormat="1" ht="19.5" customHeight="1" x14ac:dyDescent="0.3">
      <c r="A741" s="1510"/>
      <c r="B741" s="6"/>
      <c r="C741" s="2"/>
      <c r="D741" s="3"/>
      <c r="E741" s="3"/>
      <c r="F741" s="605"/>
      <c r="G741" s="1510"/>
      <c r="H741" s="6"/>
      <c r="I741" s="2"/>
      <c r="J741" s="3"/>
      <c r="K741" s="3"/>
      <c r="L741" s="1374"/>
    </row>
    <row r="742" spans="1:12" s="25" customFormat="1" x14ac:dyDescent="0.3">
      <c r="A742" s="5"/>
      <c r="B742" s="6"/>
      <c r="C742" s="2"/>
      <c r="D742" s="3"/>
      <c r="E742" s="3"/>
      <c r="F742" s="656"/>
      <c r="G742" s="5"/>
      <c r="H742" s="6"/>
      <c r="I742" s="2"/>
      <c r="J742" s="3"/>
      <c r="K742" s="3"/>
      <c r="L742" s="1374"/>
    </row>
    <row r="743" spans="1:12" s="25" customFormat="1" x14ac:dyDescent="0.3">
      <c r="A743" s="5"/>
      <c r="B743" s="6"/>
      <c r="C743" s="2" t="s">
        <v>128</v>
      </c>
      <c r="D743" s="3">
        <f>SUM(D735:D741)</f>
        <v>215.4</v>
      </c>
      <c r="E743" s="3">
        <f>SUM(E735:E741)</f>
        <v>752.55000000000007</v>
      </c>
      <c r="F743" s="658">
        <v>587.5</v>
      </c>
      <c r="G743" s="5"/>
      <c r="H743" s="6"/>
      <c r="I743" s="2" t="s">
        <v>128</v>
      </c>
      <c r="J743" s="3">
        <f>SUM(J735:J741)</f>
        <v>240.4</v>
      </c>
      <c r="K743" s="3">
        <f>SUM(K735:K741)</f>
        <v>843.18000000000006</v>
      </c>
      <c r="L743" s="1374"/>
    </row>
    <row r="744" spans="1:12" s="25" customFormat="1" ht="18.75" hidden="1" customHeight="1" x14ac:dyDescent="0.3">
      <c r="A744" s="5"/>
      <c r="B744" s="6"/>
      <c r="C744" s="2"/>
      <c r="D744" s="3">
        <f>SUM(D736:D742)</f>
        <v>150.4</v>
      </c>
      <c r="E744" s="3"/>
      <c r="F744" s="656"/>
      <c r="G744" s="5"/>
      <c r="H744" s="6"/>
      <c r="I744" s="2"/>
      <c r="J744" s="3"/>
      <c r="K744" s="3"/>
      <c r="L744" s="1374"/>
    </row>
    <row r="745" spans="1:12" s="25" customFormat="1" ht="18.75" hidden="1" customHeight="1" x14ac:dyDescent="0.3">
      <c r="A745" s="5">
        <v>1</v>
      </c>
      <c r="B745" s="6" t="s">
        <v>1</v>
      </c>
      <c r="C745" s="2" t="s">
        <v>5</v>
      </c>
      <c r="D745" s="3">
        <f>SUM(D738:D743)</f>
        <v>328.8</v>
      </c>
      <c r="E745" s="3">
        <v>86</v>
      </c>
      <c r="F745" s="656"/>
      <c r="G745" s="5">
        <v>1</v>
      </c>
      <c r="H745" s="6" t="s">
        <v>1</v>
      </c>
      <c r="I745" s="2" t="s">
        <v>5</v>
      </c>
      <c r="J745" s="3">
        <v>200</v>
      </c>
      <c r="K745" s="3">
        <v>86</v>
      </c>
      <c r="L745" s="1374"/>
    </row>
    <row r="746" spans="1:12" s="25" customFormat="1" ht="18.75" hidden="1" customHeight="1" x14ac:dyDescent="0.3">
      <c r="A746" s="5">
        <v>2</v>
      </c>
      <c r="B746" s="6" t="s">
        <v>238</v>
      </c>
      <c r="C746" s="2" t="s">
        <v>251</v>
      </c>
      <c r="D746" s="3">
        <f t="shared" ref="D746:D755" si="11">SUM(D738:D744)</f>
        <v>479.20000000000005</v>
      </c>
      <c r="E746" s="3">
        <v>114</v>
      </c>
      <c r="F746" s="656"/>
      <c r="G746" s="5">
        <v>2</v>
      </c>
      <c r="H746" s="6" t="s">
        <v>238</v>
      </c>
      <c r="I746" s="2" t="s">
        <v>251</v>
      </c>
      <c r="J746" s="3">
        <v>225</v>
      </c>
      <c r="K746" s="3">
        <v>114</v>
      </c>
      <c r="L746" s="1374"/>
    </row>
    <row r="747" spans="1:12" s="25" customFormat="1" ht="18.75" hidden="1" customHeight="1" x14ac:dyDescent="0.3">
      <c r="A747" s="5">
        <v>3</v>
      </c>
      <c r="B747" s="6" t="s">
        <v>93</v>
      </c>
      <c r="C747" s="2" t="s">
        <v>5</v>
      </c>
      <c r="D747" s="3">
        <f t="shared" si="11"/>
        <v>804.59999999999991</v>
      </c>
      <c r="E747" s="3">
        <v>94.25</v>
      </c>
      <c r="F747" s="656"/>
      <c r="G747" s="5">
        <v>3</v>
      </c>
      <c r="H747" s="6" t="s">
        <v>93</v>
      </c>
      <c r="I747" s="2" t="s">
        <v>5</v>
      </c>
      <c r="J747" s="3">
        <v>135</v>
      </c>
      <c r="K747" s="3">
        <v>94.25</v>
      </c>
      <c r="L747" s="1374"/>
    </row>
    <row r="748" spans="1:12" s="25" customFormat="1" ht="18.75" hidden="1" customHeight="1" x14ac:dyDescent="0.3">
      <c r="A748" s="5">
        <v>4</v>
      </c>
      <c r="B748" s="6" t="s">
        <v>253</v>
      </c>
      <c r="C748" s="2" t="s">
        <v>218</v>
      </c>
      <c r="D748" s="3">
        <f t="shared" si="11"/>
        <v>1203.8000000000002</v>
      </c>
      <c r="E748" s="3">
        <v>146.4</v>
      </c>
      <c r="F748" s="656"/>
      <c r="G748" s="5">
        <v>4</v>
      </c>
      <c r="H748" s="6" t="s">
        <v>253</v>
      </c>
      <c r="I748" s="2" t="s">
        <v>218</v>
      </c>
      <c r="J748" s="3">
        <v>125</v>
      </c>
      <c r="K748" s="3">
        <v>146.4</v>
      </c>
      <c r="L748" s="1374"/>
    </row>
    <row r="749" spans="1:12" s="25" customFormat="1" ht="18.75" hidden="1" customHeight="1" x14ac:dyDescent="0.3">
      <c r="A749" s="5">
        <v>5</v>
      </c>
      <c r="B749" s="6" t="s">
        <v>255</v>
      </c>
      <c r="C749" s="2" t="s">
        <v>218</v>
      </c>
      <c r="D749" s="3">
        <f t="shared" si="11"/>
        <v>1978.4</v>
      </c>
      <c r="E749" s="3">
        <v>105.16</v>
      </c>
      <c r="F749" s="656"/>
      <c r="G749" s="5">
        <v>5</v>
      </c>
      <c r="H749" s="6" t="s">
        <v>255</v>
      </c>
      <c r="I749" s="2" t="s">
        <v>218</v>
      </c>
      <c r="J749" s="3">
        <v>80</v>
      </c>
      <c r="K749" s="3">
        <v>105.16</v>
      </c>
      <c r="L749" s="1374"/>
    </row>
    <row r="750" spans="1:12" s="25" customFormat="1" ht="18.75" hidden="1" customHeight="1" x14ac:dyDescent="0.3">
      <c r="A750" s="5">
        <v>6</v>
      </c>
      <c r="B750" s="6" t="s">
        <v>252</v>
      </c>
      <c r="C750" s="2" t="s">
        <v>251</v>
      </c>
      <c r="D750" s="3">
        <f t="shared" si="11"/>
        <v>3182.2000000000003</v>
      </c>
      <c r="E750" s="3">
        <v>142</v>
      </c>
      <c r="F750" s="656"/>
      <c r="G750" s="5">
        <v>6</v>
      </c>
      <c r="H750" s="6" t="s">
        <v>252</v>
      </c>
      <c r="I750" s="2" t="s">
        <v>251</v>
      </c>
      <c r="J750" s="3">
        <v>105</v>
      </c>
      <c r="K750" s="3">
        <v>142</v>
      </c>
      <c r="L750" s="1374"/>
    </row>
    <row r="751" spans="1:12" s="25" customFormat="1" ht="18.75" hidden="1" customHeight="1" x14ac:dyDescent="0.3">
      <c r="A751" s="5">
        <v>7</v>
      </c>
      <c r="B751" s="6" t="s">
        <v>254</v>
      </c>
      <c r="C751" s="2" t="s">
        <v>218</v>
      </c>
      <c r="D751" s="3">
        <f t="shared" si="11"/>
        <v>5160.6000000000004</v>
      </c>
      <c r="E751" s="3">
        <v>144</v>
      </c>
      <c r="F751" s="656"/>
      <c r="G751" s="5">
        <v>7</v>
      </c>
      <c r="H751" s="6" t="s">
        <v>254</v>
      </c>
      <c r="I751" s="2" t="s">
        <v>218</v>
      </c>
      <c r="J751" s="3">
        <v>120</v>
      </c>
      <c r="K751" s="3">
        <v>144</v>
      </c>
      <c r="L751" s="1374"/>
    </row>
    <row r="752" spans="1:12" s="25" customFormat="1" ht="18.75" hidden="1" customHeight="1" x14ac:dyDescent="0.3">
      <c r="A752" s="5">
        <v>8</v>
      </c>
      <c r="B752" s="6" t="s">
        <v>31</v>
      </c>
      <c r="C752" s="2" t="s">
        <v>5</v>
      </c>
      <c r="D752" s="3">
        <f t="shared" si="11"/>
        <v>8127.4000000000015</v>
      </c>
      <c r="E752" s="3">
        <v>88</v>
      </c>
      <c r="F752" s="656"/>
      <c r="G752" s="5">
        <v>8</v>
      </c>
      <c r="H752" s="6" t="s">
        <v>31</v>
      </c>
      <c r="I752" s="2" t="s">
        <v>5</v>
      </c>
      <c r="J752" s="3">
        <v>55</v>
      </c>
      <c r="K752" s="3">
        <v>88</v>
      </c>
      <c r="L752" s="1374"/>
    </row>
    <row r="753" spans="1:12" s="50" customFormat="1" ht="18.75" hidden="1" customHeight="1" x14ac:dyDescent="0.3">
      <c r="A753" s="1510"/>
      <c r="B753" s="1"/>
      <c r="C753" s="1510"/>
      <c r="D753" s="3">
        <f t="shared" si="11"/>
        <v>13137.6</v>
      </c>
      <c r="E753" s="7"/>
      <c r="F753" s="657"/>
      <c r="G753" s="1510"/>
      <c r="H753" s="1"/>
      <c r="I753" s="1510"/>
      <c r="J753" s="7"/>
      <c r="K753" s="7"/>
      <c r="L753" s="1377"/>
    </row>
    <row r="754" spans="1:12" s="25" customFormat="1" ht="18.75" hidden="1" customHeight="1" x14ac:dyDescent="0.3">
      <c r="A754" s="5"/>
      <c r="B754" s="6"/>
      <c r="C754" s="2" t="s">
        <v>128</v>
      </c>
      <c r="D754" s="3">
        <f t="shared" si="11"/>
        <v>20936.200000000004</v>
      </c>
      <c r="E754" s="3">
        <v>919.81</v>
      </c>
      <c r="F754" s="656"/>
      <c r="G754" s="5"/>
      <c r="H754" s="6"/>
      <c r="I754" s="2" t="s">
        <v>128</v>
      </c>
      <c r="J754" s="3">
        <v>1045</v>
      </c>
      <c r="K754" s="3">
        <v>919.81</v>
      </c>
      <c r="L754" s="1374"/>
    </row>
    <row r="755" spans="1:12" s="25" customFormat="1" ht="18.75" hidden="1" customHeight="1" x14ac:dyDescent="0.3">
      <c r="A755" s="5"/>
      <c r="B755" s="6"/>
      <c r="C755" s="2"/>
      <c r="D755" s="3">
        <f t="shared" si="11"/>
        <v>33594.6</v>
      </c>
      <c r="E755" s="3"/>
      <c r="F755" s="656"/>
      <c r="G755" s="5"/>
      <c r="H755" s="6"/>
      <c r="I755" s="2"/>
      <c r="J755" s="3"/>
      <c r="K755" s="3"/>
      <c r="L755" s="1374"/>
    </row>
    <row r="756" spans="1:12" s="25" customFormat="1" x14ac:dyDescent="0.3">
      <c r="A756" s="5"/>
      <c r="B756" s="6"/>
      <c r="C756" s="2"/>
      <c r="D756" s="3"/>
      <c r="E756" s="3"/>
      <c r="F756" s="678">
        <f>F743-E743</f>
        <v>-165.05000000000007</v>
      </c>
      <c r="G756" s="5"/>
      <c r="H756" s="6"/>
      <c r="I756" s="2"/>
      <c r="J756" s="3"/>
      <c r="K756" s="3"/>
      <c r="L756" s="1374"/>
    </row>
    <row r="757" spans="1:12" s="25" customFormat="1" x14ac:dyDescent="0.3">
      <c r="A757" s="5"/>
      <c r="B757" s="6"/>
      <c r="C757" s="2"/>
      <c r="D757" s="3"/>
      <c r="E757" s="3"/>
      <c r="F757" s="656"/>
      <c r="G757" s="5"/>
      <c r="H757" s="6"/>
      <c r="I757" s="2"/>
      <c r="J757" s="3"/>
      <c r="K757" s="3"/>
      <c r="L757" s="1374"/>
    </row>
    <row r="758" spans="1:12" s="25" customFormat="1" x14ac:dyDescent="0.3">
      <c r="A758" s="28" t="s">
        <v>124</v>
      </c>
      <c r="B758" s="3" t="s">
        <v>259</v>
      </c>
      <c r="C758" s="2" t="s">
        <v>125</v>
      </c>
      <c r="D758" s="3" t="s">
        <v>126</v>
      </c>
      <c r="E758" s="3" t="s">
        <v>127</v>
      </c>
      <c r="F758" s="656"/>
      <c r="G758" s="28" t="s">
        <v>124</v>
      </c>
      <c r="H758" s="3" t="s">
        <v>247</v>
      </c>
      <c r="I758" s="2" t="s">
        <v>125</v>
      </c>
      <c r="J758" s="3" t="s">
        <v>126</v>
      </c>
      <c r="K758" s="3" t="s">
        <v>127</v>
      </c>
      <c r="L758" s="1374"/>
    </row>
    <row r="759" spans="1:12" s="8" customFormat="1" x14ac:dyDescent="0.3">
      <c r="A759" s="5">
        <v>1</v>
      </c>
      <c r="B759" s="6" t="s">
        <v>96</v>
      </c>
      <c r="C759" s="2" t="s">
        <v>9</v>
      </c>
      <c r="D759" s="3">
        <v>70</v>
      </c>
      <c r="E759" s="3">
        <v>146</v>
      </c>
      <c r="F759" s="605"/>
      <c r="G759" s="5">
        <v>1</v>
      </c>
      <c r="H759" s="6" t="s">
        <v>96</v>
      </c>
      <c r="I759" s="2" t="s">
        <v>9</v>
      </c>
      <c r="J759" s="3">
        <v>70</v>
      </c>
      <c r="K759" s="3">
        <v>146</v>
      </c>
      <c r="L759" s="1379"/>
    </row>
    <row r="760" spans="1:12" s="25" customFormat="1" x14ac:dyDescent="0.3">
      <c r="A760" s="5">
        <v>2</v>
      </c>
      <c r="B760" s="6" t="s">
        <v>470</v>
      </c>
      <c r="C760" s="2" t="s">
        <v>4</v>
      </c>
      <c r="D760" s="3">
        <v>65</v>
      </c>
      <c r="E760" s="3">
        <v>180.8</v>
      </c>
      <c r="F760" s="606"/>
      <c r="G760" s="5">
        <v>2</v>
      </c>
      <c r="H760" s="6" t="s">
        <v>470</v>
      </c>
      <c r="I760" s="2" t="s">
        <v>17</v>
      </c>
      <c r="J760" s="3">
        <v>80</v>
      </c>
      <c r="K760" s="3">
        <v>271.20000000000005</v>
      </c>
      <c r="L760" s="788">
        <v>45603</v>
      </c>
    </row>
    <row r="761" spans="1:12" s="50" customFormat="1" x14ac:dyDescent="0.3">
      <c r="A761" s="5">
        <v>3</v>
      </c>
      <c r="B761" s="6" t="s">
        <v>43</v>
      </c>
      <c r="C761" s="2" t="s">
        <v>17</v>
      </c>
      <c r="D761" s="3">
        <v>41</v>
      </c>
      <c r="E761" s="3">
        <v>242.70999999999998</v>
      </c>
      <c r="F761" s="605"/>
      <c r="G761" s="5">
        <v>3</v>
      </c>
      <c r="H761" s="6" t="s">
        <v>43</v>
      </c>
      <c r="I761" s="2" t="s">
        <v>44</v>
      </c>
      <c r="J761" s="3">
        <v>50</v>
      </c>
      <c r="K761" s="3">
        <v>298.71999999999997</v>
      </c>
      <c r="L761" s="1377">
        <v>45551</v>
      </c>
    </row>
    <row r="762" spans="1:12" s="50" customFormat="1" x14ac:dyDescent="0.3">
      <c r="A762" s="5">
        <v>4</v>
      </c>
      <c r="B762" s="6" t="s">
        <v>346</v>
      </c>
      <c r="C762" s="2" t="s">
        <v>14</v>
      </c>
      <c r="D762" s="3">
        <v>32</v>
      </c>
      <c r="E762" s="3">
        <v>6</v>
      </c>
      <c r="F762" s="605">
        <v>110</v>
      </c>
      <c r="G762" s="5">
        <v>4</v>
      </c>
      <c r="H762" s="6" t="s">
        <v>346</v>
      </c>
      <c r="I762" s="2" t="s">
        <v>14</v>
      </c>
      <c r="J762" s="3">
        <v>32</v>
      </c>
      <c r="K762" s="3">
        <v>6</v>
      </c>
      <c r="L762" s="1379"/>
    </row>
    <row r="763" spans="1:12" s="25" customFormat="1" ht="19.5" customHeight="1" x14ac:dyDescent="0.3">
      <c r="A763" s="5">
        <v>5</v>
      </c>
      <c r="B763" s="6" t="s">
        <v>113</v>
      </c>
      <c r="C763" s="2" t="s">
        <v>2</v>
      </c>
      <c r="D763" s="3">
        <v>15</v>
      </c>
      <c r="E763" s="3">
        <v>94.2</v>
      </c>
      <c r="F763" s="656"/>
      <c r="G763" s="5">
        <v>5</v>
      </c>
      <c r="H763" s="6" t="s">
        <v>113</v>
      </c>
      <c r="I763" s="2" t="s">
        <v>2</v>
      </c>
      <c r="J763" s="3">
        <v>15</v>
      </c>
      <c r="K763" s="3">
        <v>94.2</v>
      </c>
      <c r="L763" s="1374"/>
    </row>
    <row r="764" spans="1:12" s="50" customFormat="1" x14ac:dyDescent="0.3">
      <c r="A764" s="5">
        <v>6</v>
      </c>
      <c r="B764" s="6" t="s">
        <v>107</v>
      </c>
      <c r="C764" s="2" t="s">
        <v>14</v>
      </c>
      <c r="D764" s="3">
        <v>3.4</v>
      </c>
      <c r="E764" s="3">
        <v>93.2</v>
      </c>
      <c r="F764" s="605"/>
      <c r="G764" s="5">
        <v>6</v>
      </c>
      <c r="H764" s="6" t="s">
        <v>107</v>
      </c>
      <c r="I764" s="2" t="s">
        <v>14</v>
      </c>
      <c r="J764" s="3">
        <v>3.4</v>
      </c>
      <c r="K764" s="3">
        <v>93.2</v>
      </c>
      <c r="L764" s="1379"/>
    </row>
    <row r="765" spans="1:12" s="25" customFormat="1" ht="19.5" customHeight="1" x14ac:dyDescent="0.3">
      <c r="A765" s="5">
        <v>7</v>
      </c>
      <c r="B765" s="6" t="s">
        <v>108</v>
      </c>
      <c r="C765" s="2" t="s">
        <v>65</v>
      </c>
      <c r="D765" s="3">
        <v>1.2</v>
      </c>
      <c r="E765" s="3">
        <v>21.5</v>
      </c>
      <c r="F765" s="656"/>
      <c r="G765" s="5">
        <v>7</v>
      </c>
      <c r="H765" s="6" t="s">
        <v>108</v>
      </c>
      <c r="I765" s="2" t="s">
        <v>65</v>
      </c>
      <c r="J765" s="3">
        <v>1.2</v>
      </c>
      <c r="K765" s="3">
        <v>21.5</v>
      </c>
      <c r="L765" s="1374"/>
    </row>
    <row r="766" spans="1:12" s="25" customFormat="1" x14ac:dyDescent="0.3">
      <c r="A766" s="1510"/>
      <c r="B766" s="6"/>
      <c r="C766" s="2"/>
      <c r="D766" s="3"/>
      <c r="E766" s="3"/>
      <c r="F766" s="656"/>
      <c r="G766" s="1510"/>
      <c r="H766" s="6"/>
      <c r="I766" s="2"/>
      <c r="J766" s="3"/>
      <c r="K766" s="3"/>
      <c r="L766" s="1374"/>
    </row>
    <row r="767" spans="1:12" s="50" customFormat="1" x14ac:dyDescent="0.3">
      <c r="A767" s="5"/>
      <c r="B767" s="6"/>
      <c r="C767" s="2"/>
      <c r="D767" s="3"/>
      <c r="E767" s="3"/>
      <c r="F767" s="657"/>
      <c r="G767" s="5"/>
      <c r="H767" s="6"/>
      <c r="I767" s="2"/>
      <c r="J767" s="3"/>
      <c r="K767" s="3"/>
      <c r="L767" s="1377"/>
    </row>
    <row r="768" spans="1:12" s="25" customFormat="1" x14ac:dyDescent="0.3">
      <c r="A768" s="1510"/>
      <c r="B768" s="6"/>
      <c r="C768" s="2" t="s">
        <v>128</v>
      </c>
      <c r="D768" s="3">
        <f>SUM(D759:D767)</f>
        <v>227.6</v>
      </c>
      <c r="E768" s="3">
        <f>SUM(E759:E767)</f>
        <v>784.41000000000008</v>
      </c>
      <c r="F768" s="658">
        <v>822.5</v>
      </c>
      <c r="G768" s="1510"/>
      <c r="H768" s="6"/>
      <c r="I768" s="2" t="s">
        <v>128</v>
      </c>
      <c r="J768" s="3">
        <f>SUM(J759:J767)</f>
        <v>251.6</v>
      </c>
      <c r="K768" s="3">
        <f>SUM(K759:K767)</f>
        <v>930.82000000000016</v>
      </c>
      <c r="L768" s="1374"/>
    </row>
    <row r="769" spans="1:12" s="25" customFormat="1" x14ac:dyDescent="0.3">
      <c r="A769" s="5"/>
      <c r="B769" s="6"/>
      <c r="C769" s="2"/>
      <c r="D769" s="3"/>
      <c r="E769" s="3"/>
      <c r="F769" s="678">
        <f>F768-E768</f>
        <v>38.089999999999918</v>
      </c>
      <c r="G769" s="5"/>
      <c r="H769" s="6"/>
      <c r="I769" s="2"/>
      <c r="J769" s="3"/>
      <c r="K769" s="3"/>
      <c r="L769" s="1374"/>
    </row>
    <row r="770" spans="1:12" s="25" customFormat="1" x14ac:dyDescent="0.3">
      <c r="A770" s="5"/>
      <c r="B770" s="6"/>
      <c r="C770" s="2"/>
      <c r="D770" s="3"/>
      <c r="E770" s="3"/>
      <c r="F770" s="656"/>
      <c r="G770" s="5"/>
      <c r="H770" s="6"/>
      <c r="I770" s="2"/>
      <c r="J770" s="3"/>
      <c r="K770" s="3"/>
      <c r="L770" s="1374"/>
    </row>
    <row r="771" spans="1:12" s="25" customFormat="1" x14ac:dyDescent="0.3">
      <c r="A771" s="1510"/>
      <c r="B771" s="6"/>
      <c r="C771" s="2" t="s">
        <v>136</v>
      </c>
      <c r="D771" s="3">
        <f>+D768+D743</f>
        <v>443</v>
      </c>
      <c r="E771" s="3">
        <f>+E768+E743</f>
        <v>1536.96</v>
      </c>
      <c r="F771" s="659"/>
      <c r="G771" s="3"/>
      <c r="H771" s="3"/>
      <c r="I771" s="3" t="s">
        <v>136</v>
      </c>
      <c r="J771" s="3">
        <f>+J768+J743</f>
        <v>492</v>
      </c>
      <c r="K771" s="3">
        <f>+K768+K743</f>
        <v>1774.0000000000002</v>
      </c>
      <c r="L771" s="1374"/>
    </row>
    <row r="772" spans="1:12" s="25" customFormat="1" x14ac:dyDescent="0.3">
      <c r="A772" s="1405"/>
      <c r="B772" s="36"/>
      <c r="C772" s="462"/>
      <c r="D772" s="463"/>
      <c r="E772" s="463"/>
      <c r="F772" s="659"/>
      <c r="G772" s="1410"/>
      <c r="H772" s="463"/>
      <c r="I772" s="463"/>
      <c r="J772" s="463"/>
      <c r="K772" s="463"/>
      <c r="L772" s="1374"/>
    </row>
    <row r="773" spans="1:12" s="25" customFormat="1" x14ac:dyDescent="0.3">
      <c r="A773" s="1405"/>
      <c r="B773" s="461"/>
      <c r="C773" s="461"/>
      <c r="D773" s="461"/>
      <c r="E773" s="660"/>
      <c r="F773" s="660"/>
      <c r="G773" s="1413"/>
      <c r="H773" s="660"/>
      <c r="I773" s="463"/>
      <c r="J773" s="463"/>
      <c r="K773" s="463"/>
      <c r="L773" s="1374"/>
    </row>
    <row r="774" spans="1:12" s="25" customFormat="1" x14ac:dyDescent="0.3">
      <c r="A774" s="1405"/>
      <c r="B774" s="36"/>
      <c r="C774" s="462"/>
      <c r="D774" s="463"/>
      <c r="E774" s="463"/>
      <c r="F774" s="659"/>
      <c r="G774" s="1413"/>
      <c r="H774" s="463"/>
      <c r="I774" s="463"/>
      <c r="J774" s="463"/>
      <c r="K774" s="463"/>
      <c r="L774" s="1374"/>
    </row>
    <row r="775" spans="1:12" s="25" customFormat="1" ht="18.75" customHeight="1" x14ac:dyDescent="0.3">
      <c r="A775" s="1403"/>
      <c r="B775" s="37" t="s">
        <v>130</v>
      </c>
      <c r="D775" s="94" t="s">
        <v>131</v>
      </c>
      <c r="E775" s="20"/>
      <c r="F775" s="606"/>
      <c r="G775" s="1403"/>
      <c r="H775" s="37" t="s">
        <v>130</v>
      </c>
      <c r="J775" s="94" t="s">
        <v>131</v>
      </c>
      <c r="K775" s="20"/>
      <c r="L775" s="1374"/>
    </row>
    <row r="776" spans="1:12" s="25" customFormat="1" ht="51.75" customHeight="1" x14ac:dyDescent="0.3">
      <c r="A776" s="1403"/>
      <c r="B776" s="38" t="s">
        <v>132</v>
      </c>
      <c r="D776" s="38" t="s">
        <v>140</v>
      </c>
      <c r="E776" s="39"/>
      <c r="F776" s="606"/>
      <c r="G776" s="1403"/>
      <c r="H776" s="38" t="s">
        <v>139</v>
      </c>
      <c r="J776" s="38" t="s">
        <v>140</v>
      </c>
      <c r="K776" s="39"/>
      <c r="L776" s="1374"/>
    </row>
    <row r="777" spans="1:12" s="25" customFormat="1" ht="23.25" customHeight="1" x14ac:dyDescent="0.3">
      <c r="A777" s="1403"/>
      <c r="B777" s="38"/>
      <c r="D777" s="38"/>
      <c r="E777" s="39"/>
      <c r="F777" s="606"/>
      <c r="G777" s="1403"/>
      <c r="H777" s="38"/>
      <c r="J777" s="38"/>
      <c r="K777" s="39"/>
      <c r="L777" s="1374"/>
    </row>
    <row r="778" spans="1:12" s="25" customFormat="1" ht="23.25" customHeight="1" x14ac:dyDescent="0.3">
      <c r="A778" s="1402"/>
      <c r="B778" s="254"/>
      <c r="C778" s="96"/>
      <c r="D778" s="254"/>
      <c r="E778" s="255"/>
      <c r="F778" s="871"/>
      <c r="G778" s="1417"/>
      <c r="H778" s="96"/>
      <c r="I778" s="254"/>
      <c r="J778" s="255"/>
      <c r="K778" s="254"/>
      <c r="L778" s="1374"/>
    </row>
    <row r="779" spans="1:12" s="21" customFormat="1" x14ac:dyDescent="0.3">
      <c r="A779" s="1403"/>
      <c r="B779" s="20"/>
      <c r="C779" s="20"/>
      <c r="D779" s="20"/>
      <c r="E779" s="20"/>
      <c r="F779" s="656"/>
      <c r="G779" s="1403"/>
      <c r="H779" s="20"/>
      <c r="I779" s="20"/>
      <c r="J779" s="20"/>
      <c r="K779" s="20"/>
      <c r="L779" s="1373"/>
    </row>
    <row r="780" spans="1:12" s="25" customFormat="1" ht="18.75" customHeight="1" x14ac:dyDescent="0.3">
      <c r="A780" s="1403"/>
      <c r="B780" s="22" t="s">
        <v>115</v>
      </c>
      <c r="C780" s="20"/>
      <c r="D780" s="20"/>
      <c r="E780" s="20"/>
      <c r="F780" s="656"/>
      <c r="G780" s="1403"/>
      <c r="H780" s="22" t="s">
        <v>115</v>
      </c>
      <c r="I780" s="20"/>
      <c r="J780" s="20"/>
      <c r="K780" s="20"/>
      <c r="L780" s="1374"/>
    </row>
    <row r="781" spans="1:12" s="25" customFormat="1" ht="18.75" customHeight="1" x14ac:dyDescent="0.3">
      <c r="A781" s="1403"/>
      <c r="B781" s="22" t="s">
        <v>137</v>
      </c>
      <c r="C781" s="20"/>
      <c r="D781" s="20"/>
      <c r="E781" s="20"/>
      <c r="F781" s="606"/>
      <c r="G781" s="1403"/>
      <c r="H781" s="22" t="s">
        <v>138</v>
      </c>
      <c r="I781" s="20"/>
      <c r="J781" s="20"/>
      <c r="K781" s="20"/>
      <c r="L781" s="1374"/>
    </row>
    <row r="782" spans="1:12" s="25" customFormat="1" ht="18.75" customHeight="1" x14ac:dyDescent="0.3">
      <c r="A782" s="1403"/>
      <c r="B782" s="20"/>
      <c r="C782" s="20"/>
      <c r="D782" s="20"/>
      <c r="E782" s="20"/>
      <c r="F782" s="606"/>
      <c r="G782" s="1403"/>
      <c r="H782" s="20"/>
      <c r="I782" s="20"/>
      <c r="J782" s="20"/>
      <c r="K782" s="20"/>
      <c r="L782" s="1374"/>
    </row>
    <row r="783" spans="1:12" s="25" customFormat="1" ht="18.75" customHeight="1" x14ac:dyDescent="0.3">
      <c r="A783" s="1403"/>
      <c r="B783" s="20"/>
      <c r="C783" s="20"/>
      <c r="E783" s="603" t="s">
        <v>116</v>
      </c>
      <c r="F783" s="606"/>
      <c r="G783" s="1403"/>
      <c r="H783" s="20"/>
      <c r="I783" s="20"/>
      <c r="K783" s="603" t="s">
        <v>116</v>
      </c>
      <c r="L783" s="1374"/>
    </row>
    <row r="784" spans="1:12" s="25" customFormat="1" ht="18.75" customHeight="1" x14ac:dyDescent="0.3">
      <c r="A784" s="1403"/>
      <c r="B784" s="20"/>
      <c r="C784" s="20"/>
      <c r="E784" s="603" t="s">
        <v>134</v>
      </c>
      <c r="F784" s="606"/>
      <c r="G784" s="1403"/>
      <c r="H784" s="20"/>
      <c r="I784" s="20"/>
      <c r="K784" s="603" t="s">
        <v>134</v>
      </c>
      <c r="L784" s="1374"/>
    </row>
    <row r="785" spans="1:12" s="25" customFormat="1" ht="18.75" customHeight="1" x14ac:dyDescent="0.3">
      <c r="A785" s="1403"/>
      <c r="B785" s="20"/>
      <c r="C785" s="20"/>
      <c r="E785" s="603" t="s">
        <v>117</v>
      </c>
      <c r="F785" s="606"/>
      <c r="G785" s="1403"/>
      <c r="H785" s="20"/>
      <c r="I785" s="20"/>
      <c r="K785" s="603" t="s">
        <v>117</v>
      </c>
      <c r="L785" s="1374"/>
    </row>
    <row r="786" spans="1:12" s="25" customFormat="1" ht="18.75" customHeight="1" x14ac:dyDescent="0.3">
      <c r="A786" s="1403"/>
      <c r="B786" s="20"/>
      <c r="C786" s="20"/>
      <c r="E786" s="603" t="s">
        <v>497</v>
      </c>
      <c r="F786" s="606"/>
      <c r="G786" s="1403"/>
      <c r="H786" s="20"/>
      <c r="I786" s="20"/>
      <c r="K786" s="603" t="s">
        <v>497</v>
      </c>
      <c r="L786" s="1374"/>
    </row>
    <row r="787" spans="1:12" s="25" customFormat="1" ht="18.75" customHeight="1" x14ac:dyDescent="0.35">
      <c r="A787" s="1403"/>
      <c r="B787" s="1519" t="s">
        <v>505</v>
      </c>
      <c r="C787" s="19"/>
      <c r="D787" s="19"/>
      <c r="E787" s="20"/>
      <c r="F787" s="656"/>
      <c r="G787" s="1403"/>
      <c r="H787" s="1519" t="s">
        <v>505</v>
      </c>
      <c r="I787" s="20"/>
      <c r="J787" s="20"/>
      <c r="K787" s="20"/>
      <c r="L787" s="1374"/>
    </row>
    <row r="788" spans="1:12" s="25" customFormat="1" ht="18.75" customHeight="1" x14ac:dyDescent="0.3">
      <c r="A788" s="1403"/>
      <c r="B788" s="20"/>
      <c r="C788" s="20"/>
      <c r="D788" s="20"/>
      <c r="E788" s="20"/>
      <c r="F788" s="656"/>
      <c r="G788" s="1403"/>
      <c r="H788" s="20"/>
      <c r="I788" s="20"/>
      <c r="J788" s="20"/>
      <c r="K788" s="20"/>
      <c r="L788" s="1374"/>
    </row>
    <row r="789" spans="1:12" s="25" customFormat="1" ht="18.75" customHeight="1" x14ac:dyDescent="0.3">
      <c r="A789" s="1403"/>
      <c r="B789" s="20"/>
      <c r="C789" s="20"/>
      <c r="D789" s="20"/>
      <c r="E789" s="20"/>
      <c r="F789" s="656"/>
      <c r="G789" s="1403"/>
      <c r="H789" s="20"/>
      <c r="I789" s="20"/>
      <c r="J789" s="20"/>
      <c r="K789" s="20"/>
      <c r="L789" s="1374"/>
    </row>
    <row r="790" spans="1:12" s="25" customFormat="1" ht="18.75" customHeight="1" x14ac:dyDescent="0.3">
      <c r="A790" s="1403"/>
      <c r="B790" s="1612" t="s">
        <v>119</v>
      </c>
      <c r="C790" s="1612"/>
      <c r="D790" s="1612"/>
      <c r="E790" s="26"/>
      <c r="F790" s="606"/>
      <c r="G790" s="1403"/>
      <c r="H790" s="1612" t="s">
        <v>119</v>
      </c>
      <c r="I790" s="1612"/>
      <c r="J790" s="1612"/>
      <c r="K790" s="26"/>
      <c r="L790" s="1374"/>
    </row>
    <row r="791" spans="1:12" s="25" customFormat="1" ht="18.75" customHeight="1" x14ac:dyDescent="0.3">
      <c r="A791" s="1403"/>
      <c r="B791" s="1610">
        <v>45686</v>
      </c>
      <c r="C791" s="1610"/>
      <c r="D791" s="1610"/>
      <c r="E791" s="27"/>
      <c r="F791" s="606"/>
      <c r="G791" s="1403"/>
      <c r="H791" s="1610">
        <f>B791</f>
        <v>45686</v>
      </c>
      <c r="I791" s="1610"/>
      <c r="J791" s="1610"/>
      <c r="K791" s="27"/>
      <c r="L791" s="1374"/>
    </row>
    <row r="792" spans="1:12" s="25" customFormat="1" ht="18.75" customHeight="1" x14ac:dyDescent="0.3">
      <c r="A792" s="1403"/>
      <c r="B792" s="20"/>
      <c r="C792" s="20"/>
      <c r="D792" s="20"/>
      <c r="E792" s="27"/>
      <c r="F792" s="606"/>
      <c r="G792" s="1403"/>
      <c r="H792" s="20"/>
      <c r="I792" s="20"/>
      <c r="J792" s="20"/>
      <c r="K792" s="27"/>
      <c r="L792" s="1374"/>
    </row>
    <row r="793" spans="1:12" s="25" customFormat="1" ht="18.75" customHeight="1" x14ac:dyDescent="0.3">
      <c r="A793" s="1403"/>
      <c r="B793" s="1509"/>
      <c r="C793" s="20"/>
      <c r="D793" s="20"/>
      <c r="E793" s="27"/>
      <c r="F793" s="606"/>
      <c r="G793" s="1403"/>
      <c r="H793" s="1509"/>
      <c r="I793" s="20"/>
      <c r="J793" s="20"/>
      <c r="K793" s="27"/>
      <c r="L793" s="1374"/>
    </row>
    <row r="794" spans="1:12" s="25" customFormat="1" ht="18.75" customHeight="1" x14ac:dyDescent="0.3">
      <c r="A794" s="28" t="s">
        <v>120</v>
      </c>
      <c r="B794" s="29" t="s">
        <v>121</v>
      </c>
      <c r="C794" s="1611" t="s">
        <v>122</v>
      </c>
      <c r="D794" s="1611"/>
      <c r="E794" s="1611"/>
      <c r="F794" s="606"/>
      <c r="G794" s="28" t="s">
        <v>120</v>
      </c>
      <c r="H794" s="29" t="s">
        <v>121</v>
      </c>
      <c r="I794" s="1611" t="s">
        <v>123</v>
      </c>
      <c r="J794" s="1611"/>
      <c r="K794" s="1611"/>
      <c r="L794" s="1374"/>
    </row>
    <row r="795" spans="1:12" s="25" customFormat="1" ht="18.75" customHeight="1" x14ac:dyDescent="0.3">
      <c r="A795" s="28" t="s">
        <v>124</v>
      </c>
      <c r="B795" s="28" t="s">
        <v>265</v>
      </c>
      <c r="C795" s="29" t="s">
        <v>125</v>
      </c>
      <c r="D795" s="1510" t="s">
        <v>126</v>
      </c>
      <c r="E795" s="1510" t="s">
        <v>127</v>
      </c>
      <c r="F795" s="606"/>
      <c r="G795" s="28" t="s">
        <v>124</v>
      </c>
      <c r="H795" s="28" t="s">
        <v>265</v>
      </c>
      <c r="I795" s="29" t="s">
        <v>125</v>
      </c>
      <c r="J795" s="1510" t="s">
        <v>126</v>
      </c>
      <c r="K795" s="1510" t="s">
        <v>127</v>
      </c>
      <c r="L795" s="1374"/>
    </row>
    <row r="796" spans="1:12" s="50" customFormat="1" ht="18.75" customHeight="1" x14ac:dyDescent="0.3">
      <c r="A796" s="5">
        <v>1</v>
      </c>
      <c r="B796" s="6" t="s">
        <v>83</v>
      </c>
      <c r="C796" s="2" t="s">
        <v>86</v>
      </c>
      <c r="D796" s="3">
        <v>90</v>
      </c>
      <c r="E796" s="3">
        <v>302.39999999999998</v>
      </c>
      <c r="F796" s="606"/>
      <c r="G796" s="5">
        <v>1</v>
      </c>
      <c r="H796" s="6" t="s">
        <v>83</v>
      </c>
      <c r="I796" s="2" t="s">
        <v>85</v>
      </c>
      <c r="J796" s="3">
        <v>110</v>
      </c>
      <c r="K796" s="3">
        <v>500.08</v>
      </c>
      <c r="L796" s="1379"/>
    </row>
    <row r="797" spans="1:12" s="389" customFormat="1" x14ac:dyDescent="0.3">
      <c r="A797" s="5">
        <v>2</v>
      </c>
      <c r="B797" s="6" t="s">
        <v>347</v>
      </c>
      <c r="C797" s="2" t="s">
        <v>14</v>
      </c>
      <c r="D797" s="3">
        <v>24</v>
      </c>
      <c r="E797" s="3">
        <v>3.9199999999999995</v>
      </c>
      <c r="F797" s="606"/>
      <c r="G797" s="5">
        <v>2</v>
      </c>
      <c r="H797" s="6" t="s">
        <v>347</v>
      </c>
      <c r="I797" s="2" t="s">
        <v>14</v>
      </c>
      <c r="J797" s="3">
        <v>24</v>
      </c>
      <c r="K797" s="3">
        <v>3.9199999999999995</v>
      </c>
      <c r="L797" s="795"/>
    </row>
    <row r="798" spans="1:12" s="50" customFormat="1" x14ac:dyDescent="0.3">
      <c r="A798" s="5">
        <v>3</v>
      </c>
      <c r="B798" s="6" t="s">
        <v>114</v>
      </c>
      <c r="C798" s="2" t="s">
        <v>2</v>
      </c>
      <c r="D798" s="3">
        <v>6</v>
      </c>
      <c r="E798" s="3">
        <v>28</v>
      </c>
      <c r="F798" s="605"/>
      <c r="G798" s="5">
        <v>3</v>
      </c>
      <c r="H798" s="6" t="s">
        <v>114</v>
      </c>
      <c r="I798" s="2" t="s">
        <v>2</v>
      </c>
      <c r="J798" s="3">
        <v>6</v>
      </c>
      <c r="K798" s="3">
        <v>28</v>
      </c>
      <c r="L798" s="786"/>
    </row>
    <row r="799" spans="1:12" s="25" customFormat="1" x14ac:dyDescent="0.3">
      <c r="A799" s="5">
        <v>4</v>
      </c>
      <c r="B799" s="6" t="s">
        <v>107</v>
      </c>
      <c r="C799" s="2" t="s">
        <v>414</v>
      </c>
      <c r="D799" s="3">
        <v>6.8</v>
      </c>
      <c r="E799" s="3">
        <v>186.4</v>
      </c>
      <c r="F799" s="606"/>
      <c r="G799" s="5">
        <v>4</v>
      </c>
      <c r="H799" s="6" t="s">
        <v>107</v>
      </c>
      <c r="I799" s="2" t="s">
        <v>414</v>
      </c>
      <c r="J799" s="3">
        <v>6.8</v>
      </c>
      <c r="K799" s="3">
        <v>186.4</v>
      </c>
      <c r="L799" s="1374"/>
    </row>
    <row r="800" spans="1:12" s="257" customFormat="1" x14ac:dyDescent="0.3">
      <c r="A800" s="5">
        <v>5</v>
      </c>
      <c r="B800" s="6" t="s">
        <v>93</v>
      </c>
      <c r="C800" s="2" t="s">
        <v>2</v>
      </c>
      <c r="D800" s="3">
        <v>80</v>
      </c>
      <c r="E800" s="3">
        <v>92</v>
      </c>
      <c r="F800" s="606"/>
      <c r="G800" s="5">
        <v>5</v>
      </c>
      <c r="H800" s="6" t="s">
        <v>93</v>
      </c>
      <c r="I800" s="2" t="s">
        <v>2</v>
      </c>
      <c r="J800" s="3">
        <v>80</v>
      </c>
      <c r="K800" s="3">
        <v>92</v>
      </c>
      <c r="L800" s="791"/>
    </row>
    <row r="801" spans="1:12" s="25" customFormat="1" ht="19.5" customHeight="1" x14ac:dyDescent="0.3">
      <c r="A801" s="1510"/>
      <c r="B801" s="6"/>
      <c r="C801" s="2"/>
      <c r="D801" s="3"/>
      <c r="E801" s="3"/>
      <c r="F801" s="605"/>
      <c r="G801" s="1510"/>
      <c r="H801" s="6"/>
      <c r="I801" s="2"/>
      <c r="J801" s="3"/>
      <c r="K801" s="3"/>
      <c r="L801" s="1374"/>
    </row>
    <row r="802" spans="1:12" s="25" customFormat="1" x14ac:dyDescent="0.3">
      <c r="A802" s="5"/>
      <c r="B802" s="6"/>
      <c r="C802" s="2"/>
      <c r="D802" s="3"/>
      <c r="E802" s="3"/>
      <c r="F802" s="656"/>
      <c r="G802" s="5"/>
      <c r="H802" s="6"/>
      <c r="I802" s="2"/>
      <c r="J802" s="3"/>
      <c r="K802" s="3"/>
      <c r="L802" s="1374"/>
    </row>
    <row r="803" spans="1:12" s="25" customFormat="1" x14ac:dyDescent="0.3">
      <c r="A803" s="5"/>
      <c r="B803" s="6"/>
      <c r="C803" s="2" t="s">
        <v>128</v>
      </c>
      <c r="D803" s="3">
        <f>SUM(D796:D801)</f>
        <v>206.8</v>
      </c>
      <c r="E803" s="3">
        <f>SUM(E796:E801)</f>
        <v>612.72</v>
      </c>
      <c r="F803" s="658">
        <v>587.5</v>
      </c>
      <c r="G803" s="5"/>
      <c r="H803" s="6"/>
      <c r="I803" s="2" t="s">
        <v>128</v>
      </c>
      <c r="J803" s="3">
        <f>SUM(J796:J801)</f>
        <v>226.8</v>
      </c>
      <c r="K803" s="3">
        <f>SUM(K796:K801)</f>
        <v>810.4</v>
      </c>
      <c r="L803" s="1374"/>
    </row>
    <row r="804" spans="1:12" s="25" customFormat="1" ht="18.75" hidden="1" customHeight="1" x14ac:dyDescent="0.3">
      <c r="A804" s="5"/>
      <c r="B804" s="6"/>
      <c r="C804" s="2"/>
      <c r="D804" s="3">
        <f>SUM(D797:D802)</f>
        <v>116.8</v>
      </c>
      <c r="E804" s="3"/>
      <c r="F804" s="656"/>
      <c r="G804" s="5"/>
      <c r="H804" s="6"/>
      <c r="I804" s="2"/>
      <c r="J804" s="3"/>
      <c r="K804" s="3"/>
      <c r="L804" s="1374"/>
    </row>
    <row r="805" spans="1:12" s="25" customFormat="1" ht="18.75" hidden="1" customHeight="1" x14ac:dyDescent="0.3">
      <c r="A805" s="5">
        <v>1</v>
      </c>
      <c r="B805" s="6" t="s">
        <v>1</v>
      </c>
      <c r="C805" s="2" t="s">
        <v>5</v>
      </c>
      <c r="D805" s="3">
        <f>SUM(D799:D803)</f>
        <v>293.60000000000002</v>
      </c>
      <c r="E805" s="3">
        <v>86</v>
      </c>
      <c r="F805" s="656"/>
      <c r="G805" s="5">
        <v>1</v>
      </c>
      <c r="H805" s="6" t="s">
        <v>1</v>
      </c>
      <c r="I805" s="2" t="s">
        <v>5</v>
      </c>
      <c r="J805" s="3">
        <v>200</v>
      </c>
      <c r="K805" s="3">
        <v>86</v>
      </c>
      <c r="L805" s="1374"/>
    </row>
    <row r="806" spans="1:12" s="25" customFormat="1" ht="18.75" hidden="1" customHeight="1" x14ac:dyDescent="0.3">
      <c r="A806" s="5">
        <v>2</v>
      </c>
      <c r="B806" s="6" t="s">
        <v>238</v>
      </c>
      <c r="C806" s="2" t="s">
        <v>251</v>
      </c>
      <c r="D806" s="3">
        <f>SUM(D799:D804)</f>
        <v>410.40000000000003</v>
      </c>
      <c r="E806" s="3">
        <v>114</v>
      </c>
      <c r="F806" s="656"/>
      <c r="G806" s="5">
        <v>2</v>
      </c>
      <c r="H806" s="6" t="s">
        <v>238</v>
      </c>
      <c r="I806" s="2" t="s">
        <v>251</v>
      </c>
      <c r="J806" s="3">
        <v>225</v>
      </c>
      <c r="K806" s="3">
        <v>114</v>
      </c>
      <c r="L806" s="1374"/>
    </row>
    <row r="807" spans="1:12" s="25" customFormat="1" ht="18.75" hidden="1" customHeight="1" x14ac:dyDescent="0.3">
      <c r="A807" s="5">
        <v>3</v>
      </c>
      <c r="B807" s="6" t="s">
        <v>93</v>
      </c>
      <c r="C807" s="2" t="s">
        <v>5</v>
      </c>
      <c r="D807" s="3">
        <f>SUM(D800:D805)</f>
        <v>697.2</v>
      </c>
      <c r="E807" s="3">
        <v>94.25</v>
      </c>
      <c r="F807" s="656"/>
      <c r="G807" s="5">
        <v>3</v>
      </c>
      <c r="H807" s="6" t="s">
        <v>93</v>
      </c>
      <c r="I807" s="2" t="s">
        <v>5</v>
      </c>
      <c r="J807" s="3">
        <v>135</v>
      </c>
      <c r="K807" s="3">
        <v>94.25</v>
      </c>
      <c r="L807" s="1374"/>
    </row>
    <row r="808" spans="1:12" s="25" customFormat="1" ht="18.75" hidden="1" customHeight="1" x14ac:dyDescent="0.3">
      <c r="A808" s="5">
        <v>4</v>
      </c>
      <c r="B808" s="6" t="s">
        <v>253</v>
      </c>
      <c r="C808" s="2" t="s">
        <v>218</v>
      </c>
      <c r="D808" s="3">
        <f t="shared" ref="D808:D815" si="12">SUM(D800:D806)</f>
        <v>1107.6000000000001</v>
      </c>
      <c r="E808" s="3">
        <v>146.4</v>
      </c>
      <c r="F808" s="656"/>
      <c r="G808" s="5">
        <v>4</v>
      </c>
      <c r="H808" s="6" t="s">
        <v>253</v>
      </c>
      <c r="I808" s="2" t="s">
        <v>218</v>
      </c>
      <c r="J808" s="3">
        <v>125</v>
      </c>
      <c r="K808" s="3">
        <v>146.4</v>
      </c>
      <c r="L808" s="1374"/>
    </row>
    <row r="809" spans="1:12" s="25" customFormat="1" ht="18.75" hidden="1" customHeight="1" x14ac:dyDescent="0.3">
      <c r="A809" s="5">
        <v>5</v>
      </c>
      <c r="B809" s="6" t="s">
        <v>255</v>
      </c>
      <c r="C809" s="2" t="s">
        <v>218</v>
      </c>
      <c r="D809" s="3">
        <f t="shared" si="12"/>
        <v>1724.8000000000002</v>
      </c>
      <c r="E809" s="3">
        <v>105.16</v>
      </c>
      <c r="F809" s="656"/>
      <c r="G809" s="5">
        <v>5</v>
      </c>
      <c r="H809" s="6" t="s">
        <v>255</v>
      </c>
      <c r="I809" s="2" t="s">
        <v>218</v>
      </c>
      <c r="J809" s="3">
        <v>80</v>
      </c>
      <c r="K809" s="3">
        <v>105.16</v>
      </c>
      <c r="L809" s="1374"/>
    </row>
    <row r="810" spans="1:12" s="25" customFormat="1" ht="18.75" hidden="1" customHeight="1" x14ac:dyDescent="0.3">
      <c r="A810" s="5">
        <v>6</v>
      </c>
      <c r="B810" s="6" t="s">
        <v>252</v>
      </c>
      <c r="C810" s="2" t="s">
        <v>251</v>
      </c>
      <c r="D810" s="3">
        <f t="shared" si="12"/>
        <v>2832.4000000000005</v>
      </c>
      <c r="E810" s="3">
        <v>142</v>
      </c>
      <c r="F810" s="656"/>
      <c r="G810" s="5">
        <v>6</v>
      </c>
      <c r="H810" s="6" t="s">
        <v>252</v>
      </c>
      <c r="I810" s="2" t="s">
        <v>251</v>
      </c>
      <c r="J810" s="3">
        <v>105</v>
      </c>
      <c r="K810" s="3">
        <v>142</v>
      </c>
      <c r="L810" s="1374"/>
    </row>
    <row r="811" spans="1:12" s="25" customFormat="1" ht="18.75" hidden="1" customHeight="1" x14ac:dyDescent="0.3">
      <c r="A811" s="5">
        <v>7</v>
      </c>
      <c r="B811" s="6" t="s">
        <v>254</v>
      </c>
      <c r="C811" s="2" t="s">
        <v>218</v>
      </c>
      <c r="D811" s="3">
        <f t="shared" si="12"/>
        <v>4557.2000000000007</v>
      </c>
      <c r="E811" s="3">
        <v>144</v>
      </c>
      <c r="F811" s="656"/>
      <c r="G811" s="5">
        <v>7</v>
      </c>
      <c r="H811" s="6" t="s">
        <v>254</v>
      </c>
      <c r="I811" s="2" t="s">
        <v>218</v>
      </c>
      <c r="J811" s="3">
        <v>120</v>
      </c>
      <c r="K811" s="3">
        <v>144</v>
      </c>
      <c r="L811" s="1374"/>
    </row>
    <row r="812" spans="1:12" s="25" customFormat="1" ht="18.75" hidden="1" customHeight="1" x14ac:dyDescent="0.3">
      <c r="A812" s="5">
        <v>8</v>
      </c>
      <c r="B812" s="6" t="s">
        <v>31</v>
      </c>
      <c r="C812" s="2" t="s">
        <v>5</v>
      </c>
      <c r="D812" s="3">
        <f t="shared" si="12"/>
        <v>7182.8000000000011</v>
      </c>
      <c r="E812" s="3">
        <v>88</v>
      </c>
      <c r="F812" s="656"/>
      <c r="G812" s="5">
        <v>8</v>
      </c>
      <c r="H812" s="6" t="s">
        <v>31</v>
      </c>
      <c r="I812" s="2" t="s">
        <v>5</v>
      </c>
      <c r="J812" s="3">
        <v>55</v>
      </c>
      <c r="K812" s="3">
        <v>88</v>
      </c>
      <c r="L812" s="1374"/>
    </row>
    <row r="813" spans="1:12" s="50" customFormat="1" ht="18.75" hidden="1" customHeight="1" x14ac:dyDescent="0.3">
      <c r="A813" s="1510"/>
      <c r="B813" s="1"/>
      <c r="C813" s="1510"/>
      <c r="D813" s="3">
        <f t="shared" si="12"/>
        <v>11623.2</v>
      </c>
      <c r="E813" s="7"/>
      <c r="F813" s="657"/>
      <c r="G813" s="1510"/>
      <c r="H813" s="1"/>
      <c r="I813" s="1510"/>
      <c r="J813" s="7"/>
      <c r="K813" s="7"/>
      <c r="L813" s="1377"/>
    </row>
    <row r="814" spans="1:12" s="25" customFormat="1" ht="18.75" hidden="1" customHeight="1" x14ac:dyDescent="0.3">
      <c r="A814" s="5"/>
      <c r="B814" s="6"/>
      <c r="C814" s="2" t="s">
        <v>128</v>
      </c>
      <c r="D814" s="3">
        <f t="shared" si="12"/>
        <v>18512.400000000001</v>
      </c>
      <c r="E814" s="3">
        <v>919.81</v>
      </c>
      <c r="F814" s="656"/>
      <c r="G814" s="5"/>
      <c r="H814" s="6"/>
      <c r="I814" s="2" t="s">
        <v>128</v>
      </c>
      <c r="J814" s="3">
        <v>1045</v>
      </c>
      <c r="K814" s="3">
        <v>919.81</v>
      </c>
      <c r="L814" s="1374"/>
    </row>
    <row r="815" spans="1:12" s="25" customFormat="1" ht="18.75" hidden="1" customHeight="1" x14ac:dyDescent="0.3">
      <c r="A815" s="5"/>
      <c r="B815" s="6"/>
      <c r="C815" s="2"/>
      <c r="D815" s="3">
        <f t="shared" si="12"/>
        <v>29725.200000000001</v>
      </c>
      <c r="E815" s="3"/>
      <c r="F815" s="656"/>
      <c r="G815" s="5"/>
      <c r="H815" s="6"/>
      <c r="I815" s="2"/>
      <c r="J815" s="3"/>
      <c r="K815" s="3"/>
      <c r="L815" s="1374"/>
    </row>
    <row r="816" spans="1:12" s="25" customFormat="1" x14ac:dyDescent="0.3">
      <c r="A816" s="5"/>
      <c r="B816" s="6"/>
      <c r="C816" s="2"/>
      <c r="D816" s="3"/>
      <c r="E816" s="3"/>
      <c r="F816" s="678">
        <f>F803-E803</f>
        <v>-25.220000000000027</v>
      </c>
      <c r="G816" s="5"/>
      <c r="H816" s="6"/>
      <c r="I816" s="2"/>
      <c r="J816" s="3"/>
      <c r="K816" s="3"/>
      <c r="L816" s="1374"/>
    </row>
    <row r="817" spans="1:12" s="25" customFormat="1" x14ac:dyDescent="0.3">
      <c r="A817" s="5"/>
      <c r="B817" s="6"/>
      <c r="C817" s="2"/>
      <c r="D817" s="3"/>
      <c r="E817" s="3"/>
      <c r="F817" s="656"/>
      <c r="G817" s="5"/>
      <c r="H817" s="6"/>
      <c r="I817" s="2"/>
      <c r="J817" s="3"/>
      <c r="K817" s="3"/>
      <c r="L817" s="1374"/>
    </row>
    <row r="818" spans="1:12" s="25" customFormat="1" x14ac:dyDescent="0.3">
      <c r="A818" s="28" t="s">
        <v>124</v>
      </c>
      <c r="B818" s="3" t="s">
        <v>259</v>
      </c>
      <c r="C818" s="2" t="s">
        <v>125</v>
      </c>
      <c r="D818" s="3" t="s">
        <v>126</v>
      </c>
      <c r="E818" s="3" t="s">
        <v>127</v>
      </c>
      <c r="F818" s="656"/>
      <c r="G818" s="28" t="s">
        <v>124</v>
      </c>
      <c r="H818" s="3" t="s">
        <v>247</v>
      </c>
      <c r="I818" s="2" t="s">
        <v>125</v>
      </c>
      <c r="J818" s="3" t="s">
        <v>126</v>
      </c>
      <c r="K818" s="3" t="s">
        <v>127</v>
      </c>
      <c r="L818" s="1374"/>
    </row>
    <row r="819" spans="1:12" s="50" customFormat="1" x14ac:dyDescent="0.3">
      <c r="A819" s="1510">
        <v>1</v>
      </c>
      <c r="B819" s="6" t="s">
        <v>91</v>
      </c>
      <c r="C819" s="2" t="s">
        <v>9</v>
      </c>
      <c r="D819" s="3">
        <v>70</v>
      </c>
      <c r="E819" s="3">
        <v>122</v>
      </c>
      <c r="F819" s="606"/>
      <c r="G819" s="1510">
        <v>1</v>
      </c>
      <c r="H819" s="6" t="s">
        <v>91</v>
      </c>
      <c r="I819" s="2" t="s">
        <v>9</v>
      </c>
      <c r="J819" s="3">
        <v>70</v>
      </c>
      <c r="K819" s="3">
        <v>122</v>
      </c>
      <c r="L819" s="786"/>
    </row>
    <row r="820" spans="1:12" s="8" customFormat="1" x14ac:dyDescent="0.3">
      <c r="A820" s="1510">
        <v>2</v>
      </c>
      <c r="B820" s="6" t="s">
        <v>180</v>
      </c>
      <c r="C820" s="2" t="s">
        <v>7</v>
      </c>
      <c r="D820" s="3">
        <v>55</v>
      </c>
      <c r="E820" s="3">
        <v>196.125</v>
      </c>
      <c r="F820" s="606"/>
      <c r="G820" s="1510">
        <v>2</v>
      </c>
      <c r="H820" s="6" t="s">
        <v>180</v>
      </c>
      <c r="I820" s="2" t="s">
        <v>7</v>
      </c>
      <c r="J820" s="3">
        <v>55</v>
      </c>
      <c r="K820" s="3">
        <v>196.125</v>
      </c>
      <c r="L820" s="786"/>
    </row>
    <row r="821" spans="1:12" s="25" customFormat="1" x14ac:dyDescent="0.3">
      <c r="A821" s="5">
        <v>3</v>
      </c>
      <c r="B821" s="6" t="s">
        <v>278</v>
      </c>
      <c r="C821" s="2" t="s">
        <v>17</v>
      </c>
      <c r="D821" s="3">
        <v>20</v>
      </c>
      <c r="E821" s="3">
        <v>184.5</v>
      </c>
      <c r="F821" s="606"/>
      <c r="G821" s="5">
        <v>3</v>
      </c>
      <c r="H821" s="6" t="s">
        <v>278</v>
      </c>
      <c r="I821" s="2" t="s">
        <v>44</v>
      </c>
      <c r="J821" s="3">
        <v>25</v>
      </c>
      <c r="K821" s="3">
        <v>221.4</v>
      </c>
      <c r="L821" s="788"/>
    </row>
    <row r="822" spans="1:12" s="25" customFormat="1" ht="19.5" customHeight="1" x14ac:dyDescent="0.3">
      <c r="A822" s="5">
        <v>4</v>
      </c>
      <c r="B822" s="6" t="s">
        <v>346</v>
      </c>
      <c r="C822" s="2" t="s">
        <v>14</v>
      </c>
      <c r="D822" s="3">
        <v>32</v>
      </c>
      <c r="E822" s="3">
        <v>6</v>
      </c>
      <c r="F822" s="677"/>
      <c r="G822" s="5">
        <v>4</v>
      </c>
      <c r="H822" s="6" t="s">
        <v>346</v>
      </c>
      <c r="I822" s="2" t="s">
        <v>14</v>
      </c>
      <c r="J822" s="3">
        <v>32</v>
      </c>
      <c r="K822" s="3">
        <v>6</v>
      </c>
      <c r="L822" s="788"/>
    </row>
    <row r="823" spans="1:12" s="25" customFormat="1" ht="19.5" customHeight="1" x14ac:dyDescent="0.3">
      <c r="A823" s="5">
        <v>5</v>
      </c>
      <c r="B823" s="6" t="s">
        <v>144</v>
      </c>
      <c r="C823" s="2" t="s">
        <v>2</v>
      </c>
      <c r="D823" s="3">
        <v>18</v>
      </c>
      <c r="E823" s="3">
        <v>88</v>
      </c>
      <c r="F823" s="656"/>
      <c r="G823" s="5">
        <v>5</v>
      </c>
      <c r="H823" s="6" t="s">
        <v>144</v>
      </c>
      <c r="I823" s="2" t="s">
        <v>2</v>
      </c>
      <c r="J823" s="3">
        <v>18</v>
      </c>
      <c r="K823" s="3">
        <v>88</v>
      </c>
      <c r="L823" s="1374"/>
    </row>
    <row r="824" spans="1:12" s="50" customFormat="1" x14ac:dyDescent="0.3">
      <c r="A824" s="5">
        <v>6</v>
      </c>
      <c r="B824" s="6" t="s">
        <v>107</v>
      </c>
      <c r="C824" s="2" t="s">
        <v>14</v>
      </c>
      <c r="D824" s="3">
        <v>3.4</v>
      </c>
      <c r="E824" s="3">
        <v>93.2</v>
      </c>
      <c r="F824" s="605"/>
      <c r="G824" s="5">
        <v>6</v>
      </c>
      <c r="H824" s="6" t="s">
        <v>107</v>
      </c>
      <c r="I824" s="2" t="s">
        <v>14</v>
      </c>
      <c r="J824" s="3">
        <v>3.4</v>
      </c>
      <c r="K824" s="3">
        <v>93.2</v>
      </c>
      <c r="L824" s="1379"/>
    </row>
    <row r="825" spans="1:12" s="25" customFormat="1" ht="19.5" customHeight="1" x14ac:dyDescent="0.3">
      <c r="A825" s="5">
        <v>7</v>
      </c>
      <c r="B825" s="6" t="s">
        <v>108</v>
      </c>
      <c r="C825" s="2" t="s">
        <v>65</v>
      </c>
      <c r="D825" s="3">
        <v>1.2</v>
      </c>
      <c r="E825" s="3">
        <v>21.5</v>
      </c>
      <c r="F825" s="656"/>
      <c r="G825" s="5">
        <v>7</v>
      </c>
      <c r="H825" s="6" t="s">
        <v>108</v>
      </c>
      <c r="I825" s="2" t="s">
        <v>65</v>
      </c>
      <c r="J825" s="3">
        <v>1.2</v>
      </c>
      <c r="K825" s="3">
        <v>21.5</v>
      </c>
      <c r="L825" s="1374"/>
    </row>
    <row r="826" spans="1:12" s="25" customFormat="1" x14ac:dyDescent="0.3">
      <c r="A826" s="1510"/>
      <c r="B826" s="6"/>
      <c r="C826" s="2"/>
      <c r="D826" s="3"/>
      <c r="E826" s="3"/>
      <c r="F826" s="656"/>
      <c r="G826" s="1510"/>
      <c r="H826" s="6"/>
      <c r="I826" s="2"/>
      <c r="J826" s="3"/>
      <c r="K826" s="3"/>
      <c r="L826" s="1374"/>
    </row>
    <row r="827" spans="1:12" s="50" customFormat="1" x14ac:dyDescent="0.3">
      <c r="A827" s="5"/>
      <c r="B827" s="6"/>
      <c r="C827" s="2"/>
      <c r="D827" s="3"/>
      <c r="E827" s="3"/>
      <c r="F827" s="657"/>
      <c r="G827" s="5"/>
      <c r="H827" s="6"/>
      <c r="I827" s="2"/>
      <c r="J827" s="3"/>
      <c r="K827" s="3"/>
      <c r="L827" s="1377"/>
    </row>
    <row r="828" spans="1:12" s="25" customFormat="1" x14ac:dyDescent="0.3">
      <c r="A828" s="1510"/>
      <c r="B828" s="6"/>
      <c r="C828" s="2" t="s">
        <v>128</v>
      </c>
      <c r="D828" s="3">
        <f>SUM(D819:D827)</f>
        <v>199.6</v>
      </c>
      <c r="E828" s="3">
        <f>SUM(E819:E827)</f>
        <v>711.32500000000005</v>
      </c>
      <c r="F828" s="658">
        <v>822.5</v>
      </c>
      <c r="G828" s="1510"/>
      <c r="H828" s="6"/>
      <c r="I828" s="2" t="s">
        <v>128</v>
      </c>
      <c r="J828" s="3">
        <f>SUM(J819:J827)</f>
        <v>204.6</v>
      </c>
      <c r="K828" s="3">
        <f>SUM(K819:K827)</f>
        <v>748.22500000000002</v>
      </c>
      <c r="L828" s="1374"/>
    </row>
    <row r="829" spans="1:12" s="25" customFormat="1" x14ac:dyDescent="0.3">
      <c r="A829" s="5"/>
      <c r="B829" s="6"/>
      <c r="C829" s="2"/>
      <c r="D829" s="3"/>
      <c r="E829" s="3"/>
      <c r="F829" s="678">
        <f>F828-E828</f>
        <v>111.17499999999995</v>
      </c>
      <c r="G829" s="5"/>
      <c r="H829" s="6"/>
      <c r="I829" s="2"/>
      <c r="J829" s="3"/>
      <c r="K829" s="3"/>
      <c r="L829" s="1374"/>
    </row>
    <row r="830" spans="1:12" s="25" customFormat="1" x14ac:dyDescent="0.3">
      <c r="A830" s="5"/>
      <c r="B830" s="6"/>
      <c r="C830" s="2"/>
      <c r="D830" s="3"/>
      <c r="E830" s="3"/>
      <c r="F830" s="656"/>
      <c r="G830" s="5"/>
      <c r="H830" s="6"/>
      <c r="I830" s="2"/>
      <c r="J830" s="3"/>
      <c r="K830" s="3"/>
      <c r="L830" s="1374"/>
    </row>
    <row r="831" spans="1:12" s="25" customFormat="1" x14ac:dyDescent="0.3">
      <c r="A831" s="1510"/>
      <c r="B831" s="6"/>
      <c r="C831" s="2" t="s">
        <v>136</v>
      </c>
      <c r="D831" s="3">
        <f>+D828+D803</f>
        <v>406.4</v>
      </c>
      <c r="E831" s="3">
        <f>+E828+E803</f>
        <v>1324.0450000000001</v>
      </c>
      <c r="F831" s="659"/>
      <c r="G831" s="3"/>
      <c r="H831" s="3"/>
      <c r="I831" s="3" t="s">
        <v>136</v>
      </c>
      <c r="J831" s="3">
        <f>+J828+J803</f>
        <v>431.4</v>
      </c>
      <c r="K831" s="3">
        <f>+K828+K803</f>
        <v>1558.625</v>
      </c>
      <c r="L831" s="1374"/>
    </row>
    <row r="832" spans="1:12" s="25" customFormat="1" x14ac:dyDescent="0.3">
      <c r="A832" s="1405"/>
      <c r="B832" s="36"/>
      <c r="C832" s="462"/>
      <c r="D832" s="463"/>
      <c r="E832" s="463"/>
      <c r="F832" s="659"/>
      <c r="G832" s="1410"/>
      <c r="H832" s="463"/>
      <c r="I832" s="463"/>
      <c r="J832" s="463"/>
      <c r="K832" s="463"/>
      <c r="L832" s="1374"/>
    </row>
    <row r="833" spans="1:12" s="25" customFormat="1" x14ac:dyDescent="0.3">
      <c r="A833" s="1405"/>
      <c r="B833" s="36"/>
      <c r="C833" s="462"/>
      <c r="D833" s="463"/>
      <c r="E833" s="463"/>
      <c r="F833" s="659"/>
      <c r="G833" s="1410"/>
      <c r="H833" s="463"/>
      <c r="I833" s="463"/>
      <c r="J833" s="463"/>
      <c r="K833" s="463"/>
      <c r="L833" s="1374"/>
    </row>
    <row r="834" spans="1:12" s="25" customFormat="1" x14ac:dyDescent="0.3">
      <c r="A834" s="1405"/>
      <c r="B834" s="461"/>
      <c r="C834" s="461"/>
      <c r="D834" s="461"/>
      <c r="E834" s="660"/>
      <c r="F834" s="660"/>
      <c r="G834" s="1413"/>
      <c r="H834" s="660"/>
      <c r="I834" s="463"/>
      <c r="J834" s="463"/>
      <c r="K834" s="463"/>
      <c r="L834" s="1374"/>
    </row>
    <row r="835" spans="1:12" s="25" customFormat="1" x14ac:dyDescent="0.3">
      <c r="A835" s="1405"/>
      <c r="B835" s="36"/>
      <c r="C835" s="462"/>
      <c r="D835" s="463"/>
      <c r="E835" s="463"/>
      <c r="F835" s="659"/>
      <c r="G835" s="1413"/>
      <c r="H835" s="463"/>
      <c r="I835" s="463"/>
      <c r="J835" s="463"/>
      <c r="K835" s="463"/>
      <c r="L835" s="1374"/>
    </row>
    <row r="836" spans="1:12" s="25" customFormat="1" ht="18.75" customHeight="1" x14ac:dyDescent="0.3">
      <c r="A836" s="1403"/>
      <c r="B836" s="37" t="s">
        <v>130</v>
      </c>
      <c r="D836" s="94" t="s">
        <v>131</v>
      </c>
      <c r="E836" s="20"/>
      <c r="F836" s="606"/>
      <c r="G836" s="1403"/>
      <c r="H836" s="37" t="s">
        <v>130</v>
      </c>
      <c r="J836" s="94" t="s">
        <v>131</v>
      </c>
      <c r="K836" s="20"/>
      <c r="L836" s="1374"/>
    </row>
    <row r="837" spans="1:12" s="25" customFormat="1" ht="51.75" customHeight="1" x14ac:dyDescent="0.3">
      <c r="A837" s="1403"/>
      <c r="B837" s="38" t="s">
        <v>132</v>
      </c>
      <c r="D837" s="38" t="s">
        <v>140</v>
      </c>
      <c r="E837" s="39"/>
      <c r="F837" s="606"/>
      <c r="G837" s="1403"/>
      <c r="H837" s="38" t="s">
        <v>139</v>
      </c>
      <c r="J837" s="38" t="s">
        <v>140</v>
      </c>
      <c r="K837" s="39"/>
      <c r="L837" s="1374"/>
    </row>
    <row r="838" spans="1:12" s="25" customFormat="1" ht="23.25" customHeight="1" x14ac:dyDescent="0.3">
      <c r="A838" s="1403"/>
      <c r="B838" s="38"/>
      <c r="D838" s="38"/>
      <c r="E838" s="39"/>
      <c r="F838" s="606"/>
      <c r="G838" s="1403"/>
      <c r="H838" s="38"/>
      <c r="J838" s="38"/>
      <c r="K838" s="39"/>
      <c r="L838" s="1374"/>
    </row>
    <row r="839" spans="1:12" s="25" customFormat="1" ht="23.25" customHeight="1" x14ac:dyDescent="0.3">
      <c r="A839" s="1402"/>
      <c r="B839" s="254"/>
      <c r="C839" s="96"/>
      <c r="D839" s="254"/>
      <c r="E839" s="255"/>
      <c r="F839" s="871"/>
      <c r="G839" s="1417"/>
      <c r="H839" s="96"/>
      <c r="I839" s="254"/>
      <c r="J839" s="255"/>
      <c r="K839" s="254"/>
      <c r="L839" s="1374"/>
    </row>
    <row r="840" spans="1:12" s="21" customFormat="1" x14ac:dyDescent="0.3">
      <c r="A840" s="1403"/>
      <c r="B840" s="20"/>
      <c r="C840" s="20"/>
      <c r="D840" s="20"/>
      <c r="E840" s="20"/>
      <c r="F840" s="656"/>
      <c r="G840" s="1403"/>
      <c r="H840" s="20"/>
      <c r="I840" s="20"/>
      <c r="J840" s="20"/>
      <c r="K840" s="20"/>
      <c r="L840" s="1373"/>
    </row>
    <row r="841" spans="1:12" s="25" customFormat="1" ht="18.75" customHeight="1" x14ac:dyDescent="0.3">
      <c r="A841" s="1403"/>
      <c r="B841" s="22" t="s">
        <v>115</v>
      </c>
      <c r="C841" s="20"/>
      <c r="D841" s="20"/>
      <c r="E841" s="20"/>
      <c r="F841" s="656"/>
      <c r="G841" s="1403"/>
      <c r="H841" s="22" t="s">
        <v>115</v>
      </c>
      <c r="I841" s="20"/>
      <c r="J841" s="20"/>
      <c r="K841" s="20"/>
      <c r="L841" s="1374"/>
    </row>
    <row r="842" spans="1:12" s="25" customFormat="1" ht="18.75" customHeight="1" x14ac:dyDescent="0.3">
      <c r="A842" s="1403"/>
      <c r="B842" s="22" t="s">
        <v>137</v>
      </c>
      <c r="C842" s="20"/>
      <c r="D842" s="20"/>
      <c r="E842" s="20"/>
      <c r="F842" s="606"/>
      <c r="G842" s="1403"/>
      <c r="H842" s="22" t="s">
        <v>138</v>
      </c>
      <c r="I842" s="20"/>
      <c r="J842" s="20"/>
      <c r="K842" s="20"/>
      <c r="L842" s="1374"/>
    </row>
    <row r="843" spans="1:12" s="25" customFormat="1" ht="18.75" customHeight="1" x14ac:dyDescent="0.3">
      <c r="A843" s="1403"/>
      <c r="B843" s="20"/>
      <c r="C843" s="20"/>
      <c r="D843" s="20"/>
      <c r="E843" s="20"/>
      <c r="F843" s="606"/>
      <c r="G843" s="1403"/>
      <c r="H843" s="20"/>
      <c r="I843" s="20"/>
      <c r="J843" s="20"/>
      <c r="K843" s="20"/>
      <c r="L843" s="1374"/>
    </row>
    <row r="844" spans="1:12" s="25" customFormat="1" ht="18.75" customHeight="1" x14ac:dyDescent="0.3">
      <c r="A844" s="1403"/>
      <c r="B844" s="20"/>
      <c r="C844" s="20"/>
      <c r="E844" s="603" t="s">
        <v>116</v>
      </c>
      <c r="F844" s="606"/>
      <c r="G844" s="1403"/>
      <c r="H844" s="20"/>
      <c r="I844" s="20"/>
      <c r="K844" s="603" t="s">
        <v>116</v>
      </c>
      <c r="L844" s="1374"/>
    </row>
    <row r="845" spans="1:12" s="25" customFormat="1" ht="18.75" customHeight="1" x14ac:dyDescent="0.3">
      <c r="A845" s="1403"/>
      <c r="B845" s="20"/>
      <c r="C845" s="20"/>
      <c r="E845" s="603" t="s">
        <v>134</v>
      </c>
      <c r="F845" s="606"/>
      <c r="G845" s="1403"/>
      <c r="H845" s="20"/>
      <c r="I845" s="20"/>
      <c r="K845" s="603" t="s">
        <v>134</v>
      </c>
      <c r="L845" s="1374"/>
    </row>
    <row r="846" spans="1:12" s="25" customFormat="1" ht="18.75" customHeight="1" x14ac:dyDescent="0.3">
      <c r="A846" s="1403"/>
      <c r="B846" s="20"/>
      <c r="C846" s="20"/>
      <c r="E846" s="603" t="s">
        <v>117</v>
      </c>
      <c r="F846" s="606"/>
      <c r="G846" s="1403"/>
      <c r="H846" s="20"/>
      <c r="I846" s="20"/>
      <c r="K846" s="603" t="s">
        <v>117</v>
      </c>
      <c r="L846" s="1374"/>
    </row>
    <row r="847" spans="1:12" s="25" customFormat="1" ht="18.75" customHeight="1" x14ac:dyDescent="0.3">
      <c r="A847" s="1403"/>
      <c r="B847" s="20"/>
      <c r="C847" s="20"/>
      <c r="E847" s="603" t="s">
        <v>497</v>
      </c>
      <c r="F847" s="606"/>
      <c r="G847" s="1403"/>
      <c r="H847" s="20"/>
      <c r="I847" s="20"/>
      <c r="K847" s="603" t="s">
        <v>497</v>
      </c>
      <c r="L847" s="1374"/>
    </row>
    <row r="848" spans="1:12" s="25" customFormat="1" ht="18.75" customHeight="1" x14ac:dyDescent="0.3">
      <c r="A848" s="1403"/>
      <c r="B848" s="20"/>
      <c r="C848" s="20"/>
      <c r="D848" s="20"/>
      <c r="E848" s="20"/>
      <c r="F848" s="656"/>
      <c r="G848" s="1403"/>
      <c r="H848" s="20"/>
      <c r="I848" s="20"/>
      <c r="J848" s="20"/>
      <c r="K848" s="20"/>
      <c r="L848" s="1374"/>
    </row>
    <row r="849" spans="1:12" s="25" customFormat="1" ht="18.75" customHeight="1" x14ac:dyDescent="0.35">
      <c r="A849" s="1403"/>
      <c r="B849" s="1519" t="s">
        <v>507</v>
      </c>
      <c r="C849" s="19"/>
      <c r="D849" s="19"/>
      <c r="E849" s="20"/>
      <c r="F849" s="656"/>
      <c r="G849" s="1403"/>
      <c r="H849" s="1519" t="s">
        <v>506</v>
      </c>
      <c r="I849" s="20"/>
      <c r="J849" s="20"/>
      <c r="K849" s="20"/>
      <c r="L849" s="1374"/>
    </row>
    <row r="850" spans="1:12" s="25" customFormat="1" ht="18.75" customHeight="1" x14ac:dyDescent="0.3">
      <c r="A850" s="1403"/>
      <c r="B850" s="20"/>
      <c r="C850" s="20"/>
      <c r="D850" s="20"/>
      <c r="E850" s="20"/>
      <c r="F850" s="656"/>
      <c r="G850" s="1403"/>
      <c r="H850" s="20"/>
      <c r="I850" s="20"/>
      <c r="J850" s="20"/>
      <c r="K850" s="20"/>
      <c r="L850" s="1374"/>
    </row>
    <row r="851" spans="1:12" s="25" customFormat="1" ht="18.75" customHeight="1" x14ac:dyDescent="0.3">
      <c r="A851" s="1403"/>
      <c r="B851" s="1612" t="s">
        <v>119</v>
      </c>
      <c r="C851" s="1612"/>
      <c r="D851" s="1612"/>
      <c r="E851" s="26"/>
      <c r="F851" s="606"/>
      <c r="G851" s="1403"/>
      <c r="H851" s="1612" t="s">
        <v>119</v>
      </c>
      <c r="I851" s="1612"/>
      <c r="J851" s="1612"/>
      <c r="K851" s="26"/>
      <c r="L851" s="1374"/>
    </row>
    <row r="852" spans="1:12" s="25" customFormat="1" ht="18.75" customHeight="1" x14ac:dyDescent="0.3">
      <c r="A852" s="1403"/>
      <c r="B852" s="1610">
        <v>45687</v>
      </c>
      <c r="C852" s="1610"/>
      <c r="D852" s="1610"/>
      <c r="E852" s="27"/>
      <c r="F852" s="606"/>
      <c r="G852" s="1403"/>
      <c r="H852" s="1610">
        <f>B852</f>
        <v>45687</v>
      </c>
      <c r="I852" s="1610"/>
      <c r="J852" s="1610"/>
      <c r="K852" s="27"/>
      <c r="L852" s="1374"/>
    </row>
    <row r="853" spans="1:12" s="25" customFormat="1" ht="18.75" customHeight="1" x14ac:dyDescent="0.3">
      <c r="A853" s="1403"/>
      <c r="B853" s="20"/>
      <c r="C853" s="20"/>
      <c r="D853" s="20"/>
      <c r="E853" s="27"/>
      <c r="F853" s="606"/>
      <c r="G853" s="1403"/>
      <c r="H853" s="20"/>
      <c r="I853" s="20"/>
      <c r="J853" s="20"/>
      <c r="K853" s="27"/>
      <c r="L853" s="1374"/>
    </row>
    <row r="854" spans="1:12" s="25" customFormat="1" ht="18.75" customHeight="1" x14ac:dyDescent="0.3">
      <c r="A854" s="1403"/>
      <c r="B854" s="1443"/>
      <c r="C854" s="20"/>
      <c r="D854" s="20"/>
      <c r="E854" s="27"/>
      <c r="F854" s="606"/>
      <c r="G854" s="1403"/>
      <c r="H854" s="1443"/>
      <c r="I854" s="20"/>
      <c r="J854" s="20"/>
      <c r="K854" s="27"/>
      <c r="L854" s="1374"/>
    </row>
    <row r="855" spans="1:12" s="25" customFormat="1" ht="18.75" customHeight="1" x14ac:dyDescent="0.3">
      <c r="A855" s="28" t="s">
        <v>120</v>
      </c>
      <c r="B855" s="29" t="s">
        <v>121</v>
      </c>
      <c r="C855" s="1611" t="s">
        <v>122</v>
      </c>
      <c r="D855" s="1611"/>
      <c r="E855" s="1611"/>
      <c r="F855" s="606"/>
      <c r="G855" s="28" t="s">
        <v>120</v>
      </c>
      <c r="H855" s="29" t="s">
        <v>121</v>
      </c>
      <c r="I855" s="1611" t="s">
        <v>123</v>
      </c>
      <c r="J855" s="1611"/>
      <c r="K855" s="1611"/>
      <c r="L855" s="1374"/>
    </row>
    <row r="856" spans="1:12" s="25" customFormat="1" ht="18.75" customHeight="1" x14ac:dyDescent="0.3">
      <c r="A856" s="28" t="s">
        <v>124</v>
      </c>
      <c r="B856" s="28" t="s">
        <v>265</v>
      </c>
      <c r="C856" s="29" t="s">
        <v>125</v>
      </c>
      <c r="D856" s="1510" t="s">
        <v>126</v>
      </c>
      <c r="E856" s="1510" t="s">
        <v>127</v>
      </c>
      <c r="F856" s="606"/>
      <c r="G856" s="28" t="s">
        <v>124</v>
      </c>
      <c r="H856" s="28" t="s">
        <v>265</v>
      </c>
      <c r="I856" s="29" t="s">
        <v>125</v>
      </c>
      <c r="J856" s="1510" t="s">
        <v>126</v>
      </c>
      <c r="K856" s="1510" t="s">
        <v>127</v>
      </c>
      <c r="L856" s="1374"/>
    </row>
    <row r="857" spans="1:12" s="25" customFormat="1" x14ac:dyDescent="0.3">
      <c r="A857" s="5">
        <v>1</v>
      </c>
      <c r="B857" s="6" t="s">
        <v>27</v>
      </c>
      <c r="C857" s="2" t="s">
        <v>28</v>
      </c>
      <c r="D857" s="3">
        <v>65</v>
      </c>
      <c r="E857" s="3">
        <v>178</v>
      </c>
      <c r="F857" s="606"/>
      <c r="G857" s="5">
        <v>1</v>
      </c>
      <c r="H857" s="6" t="s">
        <v>27</v>
      </c>
      <c r="I857" s="2" t="s">
        <v>7</v>
      </c>
      <c r="J857" s="3">
        <v>92</v>
      </c>
      <c r="K857" s="3">
        <v>223</v>
      </c>
      <c r="L857" s="788">
        <v>45670</v>
      </c>
    </row>
    <row r="858" spans="1:12" s="25" customFormat="1" ht="19.5" customHeight="1" x14ac:dyDescent="0.3">
      <c r="A858" s="5">
        <v>2</v>
      </c>
      <c r="B858" s="6" t="s">
        <v>260</v>
      </c>
      <c r="C858" s="2" t="s">
        <v>17</v>
      </c>
      <c r="D858" s="3">
        <v>20</v>
      </c>
      <c r="E858" s="3">
        <v>182.25</v>
      </c>
      <c r="F858" s="606"/>
      <c r="G858" s="5">
        <v>2</v>
      </c>
      <c r="H858" s="6" t="s">
        <v>260</v>
      </c>
      <c r="I858" s="2" t="s">
        <v>44</v>
      </c>
      <c r="J858" s="3">
        <v>25</v>
      </c>
      <c r="K858" s="3">
        <v>218.7</v>
      </c>
      <c r="L858" s="788">
        <v>45555</v>
      </c>
    </row>
    <row r="859" spans="1:12" s="25" customFormat="1" x14ac:dyDescent="0.3">
      <c r="A859" s="5">
        <v>3</v>
      </c>
      <c r="B859" s="6" t="s">
        <v>202</v>
      </c>
      <c r="C859" s="2" t="s">
        <v>2</v>
      </c>
      <c r="D859" s="3">
        <v>12</v>
      </c>
      <c r="E859" s="3">
        <v>41.1</v>
      </c>
      <c r="F859" s="605"/>
      <c r="G859" s="5">
        <v>3</v>
      </c>
      <c r="H859" s="6" t="s">
        <v>202</v>
      </c>
      <c r="I859" s="2" t="s">
        <v>2</v>
      </c>
      <c r="J859" s="3">
        <v>12</v>
      </c>
      <c r="K859" s="3">
        <v>41.1</v>
      </c>
      <c r="L859" s="1374"/>
    </row>
    <row r="860" spans="1:12" s="25" customFormat="1" x14ac:dyDescent="0.3">
      <c r="A860" s="5">
        <v>4</v>
      </c>
      <c r="B860" s="6" t="s">
        <v>107</v>
      </c>
      <c r="C860" s="2" t="s">
        <v>14</v>
      </c>
      <c r="D860" s="3">
        <v>3.71</v>
      </c>
      <c r="E860" s="3">
        <v>93.2</v>
      </c>
      <c r="F860" s="606"/>
      <c r="G860" s="5">
        <v>4</v>
      </c>
      <c r="H860" s="6" t="s">
        <v>107</v>
      </c>
      <c r="I860" s="2" t="s">
        <v>14</v>
      </c>
      <c r="J860" s="3">
        <v>3.71</v>
      </c>
      <c r="K860" s="3">
        <v>93.2</v>
      </c>
      <c r="L860" s="1374"/>
    </row>
    <row r="861" spans="1:12" s="25" customFormat="1" x14ac:dyDescent="0.3">
      <c r="A861" s="5">
        <v>5</v>
      </c>
      <c r="B861" s="6" t="s">
        <v>93</v>
      </c>
      <c r="C861" s="2" t="s">
        <v>2</v>
      </c>
      <c r="D861" s="3">
        <v>80</v>
      </c>
      <c r="E861" s="3">
        <v>92</v>
      </c>
      <c r="F861" s="605"/>
      <c r="G861" s="5">
        <v>5</v>
      </c>
      <c r="H861" s="6" t="s">
        <v>93</v>
      </c>
      <c r="I861" s="2" t="s">
        <v>2</v>
      </c>
      <c r="J861" s="3">
        <v>80</v>
      </c>
      <c r="K861" s="3">
        <v>92</v>
      </c>
      <c r="L861" s="788"/>
    </row>
    <row r="862" spans="1:12" s="25" customFormat="1" x14ac:dyDescent="0.3">
      <c r="A862" s="5">
        <v>6</v>
      </c>
      <c r="B862" s="6" t="s">
        <v>483</v>
      </c>
      <c r="C862" s="2" t="s">
        <v>5</v>
      </c>
      <c r="D862" s="3">
        <v>30</v>
      </c>
      <c r="E862" s="3">
        <v>117.75</v>
      </c>
      <c r="F862" s="606"/>
      <c r="G862" s="5">
        <v>6</v>
      </c>
      <c r="H862" s="6" t="s">
        <v>483</v>
      </c>
      <c r="I862" s="2" t="s">
        <v>5</v>
      </c>
      <c r="J862" s="3">
        <v>30</v>
      </c>
      <c r="K862" s="3">
        <v>117.75</v>
      </c>
      <c r="L862" s="1354"/>
    </row>
    <row r="863" spans="1:12" s="25" customFormat="1" ht="19.5" customHeight="1" x14ac:dyDescent="0.3">
      <c r="A863" s="1510"/>
      <c r="B863" s="6"/>
      <c r="C863" s="2"/>
      <c r="D863" s="3"/>
      <c r="E863" s="3"/>
      <c r="F863" s="605"/>
      <c r="G863" s="1510"/>
      <c r="H863" s="6"/>
      <c r="I863" s="2"/>
      <c r="J863" s="3"/>
      <c r="K863" s="3"/>
      <c r="L863" s="1374"/>
    </row>
    <row r="864" spans="1:12" s="25" customFormat="1" x14ac:dyDescent="0.3">
      <c r="A864" s="5"/>
      <c r="B864" s="6"/>
      <c r="C864" s="2"/>
      <c r="D864" s="3"/>
      <c r="E864" s="3"/>
      <c r="F864" s="656"/>
      <c r="G864" s="5"/>
      <c r="H864" s="6"/>
      <c r="I864" s="2"/>
      <c r="J864" s="3"/>
      <c r="K864" s="3"/>
      <c r="L864" s="1374"/>
    </row>
    <row r="865" spans="1:12" s="25" customFormat="1" x14ac:dyDescent="0.3">
      <c r="A865" s="5"/>
      <c r="B865" s="6"/>
      <c r="C865" s="2" t="s">
        <v>128</v>
      </c>
      <c r="D865" s="3">
        <f>SUM(D857:D863)</f>
        <v>210.70999999999998</v>
      </c>
      <c r="E865" s="3">
        <f>SUM(E857:E863)</f>
        <v>704.3</v>
      </c>
      <c r="F865" s="658">
        <v>587.5</v>
      </c>
      <c r="G865" s="5"/>
      <c r="H865" s="6"/>
      <c r="I865" s="2" t="s">
        <v>128</v>
      </c>
      <c r="J865" s="3">
        <f>SUM(J857:J863)</f>
        <v>242.71</v>
      </c>
      <c r="K865" s="3">
        <f>SUM(K857:K863)</f>
        <v>785.75</v>
      </c>
      <c r="L865" s="1374"/>
    </row>
    <row r="866" spans="1:12" s="25" customFormat="1" ht="18.75" hidden="1" customHeight="1" x14ac:dyDescent="0.3">
      <c r="A866" s="5"/>
      <c r="B866" s="6"/>
      <c r="C866" s="2"/>
      <c r="D866" s="3">
        <f>SUM(D858:D864)</f>
        <v>145.71</v>
      </c>
      <c r="E866" s="3"/>
      <c r="F866" s="656"/>
      <c r="G866" s="5"/>
      <c r="H866" s="6"/>
      <c r="I866" s="2"/>
      <c r="J866" s="3"/>
      <c r="K866" s="3"/>
      <c r="L866" s="1374"/>
    </row>
    <row r="867" spans="1:12" s="25" customFormat="1" ht="18.75" hidden="1" customHeight="1" x14ac:dyDescent="0.3">
      <c r="A867" s="5">
        <v>1</v>
      </c>
      <c r="B867" s="6" t="s">
        <v>1</v>
      </c>
      <c r="C867" s="2" t="s">
        <v>5</v>
      </c>
      <c r="D867" s="3">
        <f>SUM(D860:D865)</f>
        <v>324.41999999999996</v>
      </c>
      <c r="E867" s="3">
        <v>86</v>
      </c>
      <c r="F867" s="656"/>
      <c r="G867" s="5">
        <v>1</v>
      </c>
      <c r="H867" s="6" t="s">
        <v>1</v>
      </c>
      <c r="I867" s="2" t="s">
        <v>5</v>
      </c>
      <c r="J867" s="3">
        <v>200</v>
      </c>
      <c r="K867" s="3">
        <v>86</v>
      </c>
      <c r="L867" s="1374"/>
    </row>
    <row r="868" spans="1:12" s="25" customFormat="1" ht="18.75" hidden="1" customHeight="1" x14ac:dyDescent="0.3">
      <c r="A868" s="5">
        <v>2</v>
      </c>
      <c r="B868" s="6" t="s">
        <v>238</v>
      </c>
      <c r="C868" s="2" t="s">
        <v>251</v>
      </c>
      <c r="D868" s="3">
        <f t="shared" ref="D868:D877" si="13">SUM(D860:D866)</f>
        <v>470.13</v>
      </c>
      <c r="E868" s="3">
        <v>114</v>
      </c>
      <c r="F868" s="656"/>
      <c r="G868" s="5">
        <v>2</v>
      </c>
      <c r="H868" s="6" t="s">
        <v>238</v>
      </c>
      <c r="I868" s="2" t="s">
        <v>251</v>
      </c>
      <c r="J868" s="3">
        <v>225</v>
      </c>
      <c r="K868" s="3">
        <v>114</v>
      </c>
      <c r="L868" s="1374"/>
    </row>
    <row r="869" spans="1:12" s="25" customFormat="1" ht="18.75" hidden="1" customHeight="1" x14ac:dyDescent="0.3">
      <c r="A869" s="5">
        <v>3</v>
      </c>
      <c r="B869" s="6" t="s">
        <v>93</v>
      </c>
      <c r="C869" s="2" t="s">
        <v>5</v>
      </c>
      <c r="D869" s="3">
        <f t="shared" si="13"/>
        <v>790.83999999999992</v>
      </c>
      <c r="E869" s="3">
        <v>94.25</v>
      </c>
      <c r="F869" s="656"/>
      <c r="G869" s="5">
        <v>3</v>
      </c>
      <c r="H869" s="6" t="s">
        <v>93</v>
      </c>
      <c r="I869" s="2" t="s">
        <v>5</v>
      </c>
      <c r="J869" s="3">
        <v>135</v>
      </c>
      <c r="K869" s="3">
        <v>94.25</v>
      </c>
      <c r="L869" s="1374"/>
    </row>
    <row r="870" spans="1:12" s="25" customFormat="1" ht="18.75" hidden="1" customHeight="1" x14ac:dyDescent="0.3">
      <c r="A870" s="5">
        <v>4</v>
      </c>
      <c r="B870" s="6" t="s">
        <v>253</v>
      </c>
      <c r="C870" s="2" t="s">
        <v>218</v>
      </c>
      <c r="D870" s="3">
        <f t="shared" si="13"/>
        <v>1180.9699999999998</v>
      </c>
      <c r="E870" s="3">
        <v>146.4</v>
      </c>
      <c r="F870" s="656"/>
      <c r="G870" s="5">
        <v>4</v>
      </c>
      <c r="H870" s="6" t="s">
        <v>253</v>
      </c>
      <c r="I870" s="2" t="s">
        <v>218</v>
      </c>
      <c r="J870" s="3">
        <v>125</v>
      </c>
      <c r="K870" s="3">
        <v>146.4</v>
      </c>
      <c r="L870" s="1374"/>
    </row>
    <row r="871" spans="1:12" s="25" customFormat="1" ht="18.75" hidden="1" customHeight="1" x14ac:dyDescent="0.3">
      <c r="A871" s="5">
        <v>5</v>
      </c>
      <c r="B871" s="6" t="s">
        <v>255</v>
      </c>
      <c r="C871" s="2" t="s">
        <v>218</v>
      </c>
      <c r="D871" s="3">
        <f t="shared" si="13"/>
        <v>1941.8099999999997</v>
      </c>
      <c r="E871" s="3">
        <v>105.16</v>
      </c>
      <c r="F871" s="656"/>
      <c r="G871" s="5">
        <v>5</v>
      </c>
      <c r="H871" s="6" t="s">
        <v>255</v>
      </c>
      <c r="I871" s="2" t="s">
        <v>218</v>
      </c>
      <c r="J871" s="3">
        <v>80</v>
      </c>
      <c r="K871" s="3">
        <v>105.16</v>
      </c>
      <c r="L871" s="1374"/>
    </row>
    <row r="872" spans="1:12" s="25" customFormat="1" ht="18.75" hidden="1" customHeight="1" x14ac:dyDescent="0.3">
      <c r="A872" s="5">
        <v>6</v>
      </c>
      <c r="B872" s="6" t="s">
        <v>252</v>
      </c>
      <c r="C872" s="2" t="s">
        <v>251</v>
      </c>
      <c r="D872" s="3">
        <f t="shared" si="13"/>
        <v>3122.7799999999997</v>
      </c>
      <c r="E872" s="3">
        <v>142</v>
      </c>
      <c r="F872" s="656"/>
      <c r="G872" s="5">
        <v>6</v>
      </c>
      <c r="H872" s="6" t="s">
        <v>252</v>
      </c>
      <c r="I872" s="2" t="s">
        <v>251</v>
      </c>
      <c r="J872" s="3">
        <v>105</v>
      </c>
      <c r="K872" s="3">
        <v>142</v>
      </c>
      <c r="L872" s="1374"/>
    </row>
    <row r="873" spans="1:12" s="25" customFormat="1" ht="18.75" hidden="1" customHeight="1" x14ac:dyDescent="0.3">
      <c r="A873" s="5">
        <v>7</v>
      </c>
      <c r="B873" s="6" t="s">
        <v>254</v>
      </c>
      <c r="C873" s="2" t="s">
        <v>218</v>
      </c>
      <c r="D873" s="3">
        <f t="shared" si="13"/>
        <v>5064.5899999999992</v>
      </c>
      <c r="E873" s="3">
        <v>144</v>
      </c>
      <c r="F873" s="656"/>
      <c r="G873" s="5">
        <v>7</v>
      </c>
      <c r="H873" s="6" t="s">
        <v>254</v>
      </c>
      <c r="I873" s="2" t="s">
        <v>218</v>
      </c>
      <c r="J873" s="3">
        <v>120</v>
      </c>
      <c r="K873" s="3">
        <v>144</v>
      </c>
      <c r="L873" s="1374"/>
    </row>
    <row r="874" spans="1:12" s="25" customFormat="1" ht="18.75" hidden="1" customHeight="1" x14ac:dyDescent="0.3">
      <c r="A874" s="5">
        <v>8</v>
      </c>
      <c r="B874" s="6" t="s">
        <v>31</v>
      </c>
      <c r="C874" s="2" t="s">
        <v>5</v>
      </c>
      <c r="D874" s="3">
        <f t="shared" si="13"/>
        <v>7976.6599999999989</v>
      </c>
      <c r="E874" s="3">
        <v>88</v>
      </c>
      <c r="F874" s="656"/>
      <c r="G874" s="5">
        <v>8</v>
      </c>
      <c r="H874" s="6" t="s">
        <v>31</v>
      </c>
      <c r="I874" s="2" t="s">
        <v>5</v>
      </c>
      <c r="J874" s="3">
        <v>55</v>
      </c>
      <c r="K874" s="3">
        <v>88</v>
      </c>
      <c r="L874" s="1374"/>
    </row>
    <row r="875" spans="1:12" s="50" customFormat="1" ht="18.75" hidden="1" customHeight="1" x14ac:dyDescent="0.3">
      <c r="A875" s="1510"/>
      <c r="B875" s="1"/>
      <c r="C875" s="1510"/>
      <c r="D875" s="3">
        <f t="shared" si="13"/>
        <v>12895.539999999997</v>
      </c>
      <c r="E875" s="7"/>
      <c r="F875" s="657"/>
      <c r="G875" s="1510"/>
      <c r="H875" s="1"/>
      <c r="I875" s="1510"/>
      <c r="J875" s="7"/>
      <c r="K875" s="7"/>
      <c r="L875" s="1377"/>
    </row>
    <row r="876" spans="1:12" s="25" customFormat="1" ht="18.75" hidden="1" customHeight="1" x14ac:dyDescent="0.3">
      <c r="A876" s="5"/>
      <c r="B876" s="6"/>
      <c r="C876" s="2" t="s">
        <v>128</v>
      </c>
      <c r="D876" s="3">
        <f t="shared" si="13"/>
        <v>20547.78</v>
      </c>
      <c r="E876" s="3">
        <v>919.81</v>
      </c>
      <c r="F876" s="656"/>
      <c r="G876" s="5"/>
      <c r="H876" s="6"/>
      <c r="I876" s="2" t="s">
        <v>128</v>
      </c>
      <c r="J876" s="3">
        <v>1045</v>
      </c>
      <c r="K876" s="3">
        <v>919.81</v>
      </c>
      <c r="L876" s="1374"/>
    </row>
    <row r="877" spans="1:12" s="25" customFormat="1" ht="18.75" hidden="1" customHeight="1" x14ac:dyDescent="0.3">
      <c r="A877" s="5"/>
      <c r="B877" s="6"/>
      <c r="C877" s="2"/>
      <c r="D877" s="3">
        <f t="shared" si="13"/>
        <v>32973.189999999995</v>
      </c>
      <c r="E877" s="3"/>
      <c r="F877" s="656"/>
      <c r="G877" s="5"/>
      <c r="H877" s="6"/>
      <c r="I877" s="2"/>
      <c r="J877" s="3"/>
      <c r="K877" s="3"/>
      <c r="L877" s="1374"/>
    </row>
    <row r="878" spans="1:12" s="25" customFormat="1" x14ac:dyDescent="0.3">
      <c r="A878" s="5"/>
      <c r="B878" s="6"/>
      <c r="C878" s="2"/>
      <c r="D878" s="3"/>
      <c r="E878" s="3"/>
      <c r="F878" s="678">
        <f>F865-E865</f>
        <v>-116.79999999999995</v>
      </c>
      <c r="G878" s="5"/>
      <c r="H878" s="6"/>
      <c r="I878" s="2"/>
      <c r="J878" s="3"/>
      <c r="K878" s="3"/>
      <c r="L878" s="1374"/>
    </row>
    <row r="879" spans="1:12" s="25" customFormat="1" x14ac:dyDescent="0.3">
      <c r="A879" s="5"/>
      <c r="B879" s="6"/>
      <c r="C879" s="2"/>
      <c r="D879" s="3"/>
      <c r="E879" s="3"/>
      <c r="F879" s="656"/>
      <c r="G879" s="5"/>
      <c r="H879" s="6"/>
      <c r="I879" s="2"/>
      <c r="J879" s="3"/>
      <c r="K879" s="3"/>
      <c r="L879" s="1374"/>
    </row>
    <row r="880" spans="1:12" s="25" customFormat="1" x14ac:dyDescent="0.3">
      <c r="A880" s="28" t="s">
        <v>124</v>
      </c>
      <c r="B880" s="3" t="s">
        <v>259</v>
      </c>
      <c r="C880" s="2" t="s">
        <v>125</v>
      </c>
      <c r="D880" s="3" t="s">
        <v>126</v>
      </c>
      <c r="E880" s="3" t="s">
        <v>127</v>
      </c>
      <c r="F880" s="656"/>
      <c r="G880" s="28" t="s">
        <v>124</v>
      </c>
      <c r="H880" s="3" t="s">
        <v>247</v>
      </c>
      <c r="I880" s="2" t="s">
        <v>125</v>
      </c>
      <c r="J880" s="3" t="s">
        <v>126</v>
      </c>
      <c r="K880" s="3" t="s">
        <v>127</v>
      </c>
      <c r="L880" s="1374"/>
    </row>
    <row r="881" spans="1:12" s="8" customFormat="1" x14ac:dyDescent="0.3">
      <c r="A881" s="5">
        <v>1</v>
      </c>
      <c r="B881" s="6" t="s">
        <v>474</v>
      </c>
      <c r="C881" s="2" t="s">
        <v>9</v>
      </c>
      <c r="D881" s="3">
        <v>90</v>
      </c>
      <c r="E881" s="3">
        <v>132</v>
      </c>
      <c r="F881" s="605"/>
      <c r="G881" s="5">
        <v>1</v>
      </c>
      <c r="H881" s="6" t="s">
        <v>474</v>
      </c>
      <c r="I881" s="2" t="s">
        <v>9</v>
      </c>
      <c r="J881" s="3">
        <v>90</v>
      </c>
      <c r="K881" s="3">
        <v>132</v>
      </c>
      <c r="L881" s="1379"/>
    </row>
    <row r="882" spans="1:12" s="25" customFormat="1" ht="19.5" customHeight="1" x14ac:dyDescent="0.3">
      <c r="A882" s="5">
        <v>2</v>
      </c>
      <c r="B882" s="6" t="s">
        <v>94</v>
      </c>
      <c r="C882" s="2" t="s">
        <v>5</v>
      </c>
      <c r="D882" s="3">
        <v>60</v>
      </c>
      <c r="E882" s="3">
        <v>151.80000000000001</v>
      </c>
      <c r="F882" s="490"/>
      <c r="G882" s="5">
        <v>2</v>
      </c>
      <c r="H882" s="6" t="s">
        <v>94</v>
      </c>
      <c r="I882" s="2" t="s">
        <v>5</v>
      </c>
      <c r="J882" s="3">
        <v>60</v>
      </c>
      <c r="K882" s="3">
        <v>151.80000000000001</v>
      </c>
      <c r="L882" s="1374"/>
    </row>
    <row r="883" spans="1:12" s="25" customFormat="1" ht="19.5" customHeight="1" x14ac:dyDescent="0.3">
      <c r="A883" s="5">
        <v>3</v>
      </c>
      <c r="B883" s="6" t="s">
        <v>43</v>
      </c>
      <c r="C883" s="2" t="s">
        <v>17</v>
      </c>
      <c r="D883" s="3">
        <v>40</v>
      </c>
      <c r="E883" s="3">
        <v>242.70999999999998</v>
      </c>
      <c r="F883" s="606"/>
      <c r="G883" s="5">
        <v>3</v>
      </c>
      <c r="H883" s="6" t="s">
        <v>43</v>
      </c>
      <c r="I883" s="2" t="s">
        <v>44</v>
      </c>
      <c r="J883" s="3">
        <v>50</v>
      </c>
      <c r="K883" s="3">
        <v>298.71999999999997</v>
      </c>
      <c r="L883" s="788">
        <v>45670</v>
      </c>
    </row>
    <row r="884" spans="1:12" s="25" customFormat="1" ht="19.5" customHeight="1" x14ac:dyDescent="0.3">
      <c r="A884" s="5">
        <v>4</v>
      </c>
      <c r="B884" s="6" t="s">
        <v>346</v>
      </c>
      <c r="C884" s="2" t="s">
        <v>14</v>
      </c>
      <c r="D884" s="3">
        <v>36</v>
      </c>
      <c r="E884" s="3">
        <v>6</v>
      </c>
      <c r="F884" s="677">
        <v>24.8</v>
      </c>
      <c r="G884" s="5">
        <v>4</v>
      </c>
      <c r="H884" s="6" t="s">
        <v>346</v>
      </c>
      <c r="I884" s="2" t="s">
        <v>14</v>
      </c>
      <c r="J884" s="3">
        <v>36</v>
      </c>
      <c r="K884" s="3">
        <v>6</v>
      </c>
      <c r="L884" s="788"/>
    </row>
    <row r="885" spans="1:12" s="25" customFormat="1" ht="19.5" customHeight="1" x14ac:dyDescent="0.3">
      <c r="A885" s="5">
        <v>5</v>
      </c>
      <c r="B885" s="6" t="s">
        <v>113</v>
      </c>
      <c r="C885" s="2" t="s">
        <v>2</v>
      </c>
      <c r="D885" s="3">
        <v>15</v>
      </c>
      <c r="E885" s="3">
        <v>94.2</v>
      </c>
      <c r="F885" s="656"/>
      <c r="G885" s="5">
        <v>5</v>
      </c>
      <c r="H885" s="6" t="s">
        <v>113</v>
      </c>
      <c r="I885" s="2" t="s">
        <v>2</v>
      </c>
      <c r="J885" s="3">
        <v>15</v>
      </c>
      <c r="K885" s="3">
        <v>94.2</v>
      </c>
      <c r="L885" s="1374"/>
    </row>
    <row r="886" spans="1:12" s="25" customFormat="1" x14ac:dyDescent="0.3">
      <c r="A886" s="5">
        <v>6</v>
      </c>
      <c r="B886" s="6" t="s">
        <v>107</v>
      </c>
      <c r="C886" s="2" t="s">
        <v>193</v>
      </c>
      <c r="D886" s="3">
        <v>3.71</v>
      </c>
      <c r="E886" s="3">
        <v>93.2</v>
      </c>
      <c r="F886" s="606"/>
      <c r="G886" s="5">
        <v>6</v>
      </c>
      <c r="H886" s="6" t="s">
        <v>107</v>
      </c>
      <c r="I886" s="2" t="s">
        <v>193</v>
      </c>
      <c r="J886" s="3">
        <v>3.71</v>
      </c>
      <c r="K886" s="3">
        <v>93.2</v>
      </c>
      <c r="L886" s="1374"/>
    </row>
    <row r="887" spans="1:12" s="50" customFormat="1" x14ac:dyDescent="0.3">
      <c r="A887" s="5">
        <v>7</v>
      </c>
      <c r="B887" s="6" t="s">
        <v>108</v>
      </c>
      <c r="C887" s="2" t="s">
        <v>65</v>
      </c>
      <c r="D887" s="3">
        <v>1.2</v>
      </c>
      <c r="E887" s="3">
        <v>21.5</v>
      </c>
      <c r="F887" s="606"/>
      <c r="G887" s="5">
        <v>7</v>
      </c>
      <c r="H887" s="6" t="s">
        <v>108</v>
      </c>
      <c r="I887" s="2" t="s">
        <v>65</v>
      </c>
      <c r="J887" s="3">
        <v>1.2</v>
      </c>
      <c r="K887" s="3">
        <v>21.5</v>
      </c>
      <c r="L887" s="786"/>
    </row>
    <row r="888" spans="1:12" s="25" customFormat="1" x14ac:dyDescent="0.3">
      <c r="A888" s="1510"/>
      <c r="B888" s="6"/>
      <c r="C888" s="2"/>
      <c r="D888" s="3"/>
      <c r="E888" s="3"/>
      <c r="F888" s="656"/>
      <c r="G888" s="1510"/>
      <c r="H888" s="6"/>
      <c r="I888" s="2"/>
      <c r="J888" s="3"/>
      <c r="K888" s="3"/>
      <c r="L888" s="1374"/>
    </row>
    <row r="889" spans="1:12" s="50" customFormat="1" x14ac:dyDescent="0.3">
      <c r="A889" s="5"/>
      <c r="B889" s="6"/>
      <c r="C889" s="2"/>
      <c r="D889" s="3"/>
      <c r="E889" s="3"/>
      <c r="F889" s="657"/>
      <c r="G889" s="5"/>
      <c r="H889" s="6"/>
      <c r="I889" s="2"/>
      <c r="J889" s="3"/>
      <c r="K889" s="3"/>
      <c r="L889" s="1377"/>
    </row>
    <row r="890" spans="1:12" s="25" customFormat="1" x14ac:dyDescent="0.3">
      <c r="A890" s="1510"/>
      <c r="B890" s="6"/>
      <c r="C890" s="2" t="s">
        <v>128</v>
      </c>
      <c r="D890" s="3">
        <f>SUM(D881:D889)</f>
        <v>245.91</v>
      </c>
      <c r="E890" s="3">
        <f>SUM(E881:E889)</f>
        <v>741.41000000000008</v>
      </c>
      <c r="F890" s="658">
        <v>822.5</v>
      </c>
      <c r="G890" s="1510"/>
      <c r="H890" s="6"/>
      <c r="I890" s="2" t="s">
        <v>128</v>
      </c>
      <c r="J890" s="3">
        <f>SUM(J881:J889)</f>
        <v>255.91</v>
      </c>
      <c r="K890" s="3">
        <f>SUM(K881:K889)</f>
        <v>797.42000000000007</v>
      </c>
      <c r="L890" s="1374"/>
    </row>
    <row r="891" spans="1:12" s="25" customFormat="1" x14ac:dyDescent="0.3">
      <c r="A891" s="5"/>
      <c r="B891" s="6"/>
      <c r="C891" s="2"/>
      <c r="D891" s="3"/>
      <c r="E891" s="3"/>
      <c r="F891" s="678">
        <f>F890-E890</f>
        <v>81.089999999999918</v>
      </c>
      <c r="G891" s="5"/>
      <c r="H891" s="6"/>
      <c r="I891" s="2"/>
      <c r="J891" s="3"/>
      <c r="K891" s="3"/>
      <c r="L891" s="1374"/>
    </row>
    <row r="892" spans="1:12" s="25" customFormat="1" x14ac:dyDescent="0.3">
      <c r="A892" s="5"/>
      <c r="B892" s="6"/>
      <c r="C892" s="2"/>
      <c r="D892" s="3"/>
      <c r="E892" s="3"/>
      <c r="F892" s="656"/>
      <c r="G892" s="5"/>
      <c r="H892" s="6"/>
      <c r="I892" s="2"/>
      <c r="J892" s="3"/>
      <c r="K892" s="3"/>
      <c r="L892" s="1374"/>
    </row>
    <row r="893" spans="1:12" s="25" customFormat="1" x14ac:dyDescent="0.3">
      <c r="A893" s="1510"/>
      <c r="B893" s="6"/>
      <c r="C893" s="2" t="s">
        <v>136</v>
      </c>
      <c r="D893" s="3">
        <f>+D890+D865</f>
        <v>456.62</v>
      </c>
      <c r="E893" s="3">
        <f>+E890+E865</f>
        <v>1445.71</v>
      </c>
      <c r="F893" s="659"/>
      <c r="G893" s="3"/>
      <c r="H893" s="3"/>
      <c r="I893" s="3" t="s">
        <v>136</v>
      </c>
      <c r="J893" s="3">
        <f>+J890+J865</f>
        <v>498.62</v>
      </c>
      <c r="K893" s="3">
        <f>+K890+K865</f>
        <v>1583.17</v>
      </c>
      <c r="L893" s="1374"/>
    </row>
    <row r="894" spans="1:12" s="25" customFormat="1" x14ac:dyDescent="0.3">
      <c r="A894" s="1405"/>
      <c r="B894" s="36"/>
      <c r="C894" s="462"/>
      <c r="D894" s="463"/>
      <c r="E894" s="463"/>
      <c r="F894" s="659"/>
      <c r="G894" s="1410"/>
      <c r="H894" s="463"/>
      <c r="I894" s="463"/>
      <c r="J894" s="463"/>
      <c r="K894" s="463"/>
      <c r="L894" s="1374"/>
    </row>
    <row r="895" spans="1:12" s="25" customFormat="1" x14ac:dyDescent="0.3">
      <c r="A895" s="1405"/>
      <c r="B895" s="461"/>
      <c r="C895" s="461"/>
      <c r="D895" s="461"/>
      <c r="E895" s="660"/>
      <c r="F895" s="660"/>
      <c r="G895" s="1413"/>
      <c r="H895" s="660"/>
      <c r="I895" s="463"/>
      <c r="J895" s="463"/>
      <c r="K895" s="463"/>
      <c r="L895" s="1374"/>
    </row>
    <row r="896" spans="1:12" s="25" customFormat="1" x14ac:dyDescent="0.3">
      <c r="A896" s="1405"/>
      <c r="B896" s="36"/>
      <c r="C896" s="462"/>
      <c r="D896" s="463"/>
      <c r="E896" s="463"/>
      <c r="F896" s="659"/>
      <c r="G896" s="1413"/>
      <c r="H896" s="463"/>
      <c r="I896" s="463"/>
      <c r="J896" s="463"/>
      <c r="K896" s="463"/>
      <c r="L896" s="1374"/>
    </row>
    <row r="897" spans="1:12" s="25" customFormat="1" ht="18.75" customHeight="1" x14ac:dyDescent="0.3">
      <c r="A897" s="1403"/>
      <c r="B897" s="37" t="s">
        <v>130</v>
      </c>
      <c r="D897" s="94" t="s">
        <v>131</v>
      </c>
      <c r="E897" s="20"/>
      <c r="F897" s="606"/>
      <c r="G897" s="1403"/>
      <c r="H897" s="37" t="s">
        <v>130</v>
      </c>
      <c r="J897" s="94" t="s">
        <v>131</v>
      </c>
      <c r="K897" s="20"/>
      <c r="L897" s="1374"/>
    </row>
    <row r="898" spans="1:12" s="25" customFormat="1" ht="51.75" customHeight="1" x14ac:dyDescent="0.3">
      <c r="A898" s="1403"/>
      <c r="B898" s="38" t="s">
        <v>132</v>
      </c>
      <c r="D898" s="38" t="s">
        <v>140</v>
      </c>
      <c r="E898" s="39"/>
      <c r="F898" s="606"/>
      <c r="G898" s="1403"/>
      <c r="H898" s="38" t="s">
        <v>139</v>
      </c>
      <c r="J898" s="38" t="s">
        <v>140</v>
      </c>
      <c r="K898" s="39"/>
      <c r="L898" s="1374"/>
    </row>
    <row r="899" spans="1:12" s="25" customFormat="1" ht="23.25" customHeight="1" x14ac:dyDescent="0.3">
      <c r="A899" s="1403"/>
      <c r="B899" s="38"/>
      <c r="D899" s="38"/>
      <c r="E899" s="39"/>
      <c r="F899" s="606"/>
      <c r="G899" s="1403"/>
      <c r="H899" s="38"/>
      <c r="J899" s="38"/>
      <c r="K899" s="39"/>
      <c r="L899" s="1374"/>
    </row>
    <row r="900" spans="1:12" s="25" customFormat="1" ht="23.25" customHeight="1" x14ac:dyDescent="0.3">
      <c r="A900" s="1402"/>
      <c r="B900" s="254"/>
      <c r="C900" s="96"/>
      <c r="D900" s="254"/>
      <c r="E900" s="255"/>
      <c r="F900" s="871"/>
      <c r="G900" s="1417"/>
      <c r="H900" s="96"/>
      <c r="I900" s="254"/>
      <c r="J900" s="255"/>
      <c r="K900" s="254"/>
      <c r="L900" s="1374"/>
    </row>
    <row r="901" spans="1:12" s="21" customFormat="1" x14ac:dyDescent="0.3">
      <c r="A901" s="1403"/>
      <c r="B901" s="20"/>
      <c r="C901" s="20"/>
      <c r="D901" s="20"/>
      <c r="E901" s="20"/>
      <c r="F901" s="656"/>
      <c r="G901" s="1403"/>
      <c r="H901" s="20"/>
      <c r="I901" s="20"/>
      <c r="J901" s="20"/>
      <c r="K901" s="20"/>
      <c r="L901" s="1373"/>
    </row>
    <row r="902" spans="1:12" s="25" customFormat="1" ht="18.75" customHeight="1" x14ac:dyDescent="0.3">
      <c r="A902" s="1403"/>
      <c r="B902" s="22" t="s">
        <v>115</v>
      </c>
      <c r="C902" s="20"/>
      <c r="D902" s="20"/>
      <c r="E902" s="20"/>
      <c r="F902" s="656"/>
      <c r="G902" s="1403"/>
      <c r="H902" s="22" t="s">
        <v>115</v>
      </c>
      <c r="I902" s="20"/>
      <c r="J902" s="20"/>
      <c r="K902" s="20"/>
      <c r="L902" s="1374"/>
    </row>
    <row r="903" spans="1:12" s="25" customFormat="1" ht="18.75" customHeight="1" x14ac:dyDescent="0.3">
      <c r="A903" s="1403"/>
      <c r="B903" s="22" t="s">
        <v>137</v>
      </c>
      <c r="C903" s="20"/>
      <c r="D903" s="20"/>
      <c r="E903" s="20"/>
      <c r="F903" s="606"/>
      <c r="G903" s="1403"/>
      <c r="H903" s="22" t="s">
        <v>138</v>
      </c>
      <c r="I903" s="20"/>
      <c r="J903" s="20"/>
      <c r="K903" s="20"/>
      <c r="L903" s="1374"/>
    </row>
    <row r="904" spans="1:12" s="25" customFormat="1" ht="18.75" customHeight="1" x14ac:dyDescent="0.3">
      <c r="A904" s="1403"/>
      <c r="B904" s="20"/>
      <c r="C904" s="20"/>
      <c r="D904" s="20"/>
      <c r="E904" s="20"/>
      <c r="F904" s="606"/>
      <c r="G904" s="1403"/>
      <c r="H904" s="20"/>
      <c r="I904" s="20"/>
      <c r="J904" s="20"/>
      <c r="K904" s="20"/>
      <c r="L904" s="1374"/>
    </row>
    <row r="905" spans="1:12" s="25" customFormat="1" ht="18.75" customHeight="1" x14ac:dyDescent="0.3">
      <c r="A905" s="1403"/>
      <c r="B905" s="20"/>
      <c r="C905" s="20"/>
      <c r="E905" s="603" t="s">
        <v>116</v>
      </c>
      <c r="F905" s="606"/>
      <c r="G905" s="1403"/>
      <c r="H905" s="20"/>
      <c r="I905" s="20"/>
      <c r="K905" s="603" t="s">
        <v>116</v>
      </c>
      <c r="L905" s="1374"/>
    </row>
    <row r="906" spans="1:12" s="25" customFormat="1" ht="18.75" customHeight="1" x14ac:dyDescent="0.3">
      <c r="A906" s="1403"/>
      <c r="B906" s="20"/>
      <c r="C906" s="20"/>
      <c r="E906" s="603" t="s">
        <v>134</v>
      </c>
      <c r="F906" s="606"/>
      <c r="G906" s="1403"/>
      <c r="H906" s="20"/>
      <c r="I906" s="20"/>
      <c r="K906" s="603" t="s">
        <v>134</v>
      </c>
      <c r="L906" s="1374"/>
    </row>
    <row r="907" spans="1:12" s="25" customFormat="1" ht="18.75" customHeight="1" x14ac:dyDescent="0.3">
      <c r="A907" s="1403"/>
      <c r="B907" s="20"/>
      <c r="C907" s="20"/>
      <c r="E907" s="603" t="s">
        <v>117</v>
      </c>
      <c r="F907" s="606"/>
      <c r="G907" s="1403"/>
      <c r="H907" s="20"/>
      <c r="I907" s="20"/>
      <c r="K907" s="603" t="s">
        <v>117</v>
      </c>
      <c r="L907" s="1374"/>
    </row>
    <row r="908" spans="1:12" s="25" customFormat="1" ht="18.75" customHeight="1" x14ac:dyDescent="0.3">
      <c r="A908" s="1403"/>
      <c r="B908" s="20"/>
      <c r="C908" s="20"/>
      <c r="E908" s="603" t="s">
        <v>497</v>
      </c>
      <c r="F908" s="606"/>
      <c r="G908" s="1403"/>
      <c r="H908" s="20"/>
      <c r="I908" s="20"/>
      <c r="K908" s="603" t="s">
        <v>497</v>
      </c>
      <c r="L908" s="1374"/>
    </row>
    <row r="909" spans="1:12" s="25" customFormat="1" ht="18.75" customHeight="1" x14ac:dyDescent="0.3">
      <c r="A909" s="1403"/>
      <c r="B909" s="20"/>
      <c r="C909" s="20"/>
      <c r="D909" s="20"/>
      <c r="E909" s="20"/>
      <c r="F909" s="656"/>
      <c r="G909" s="1403"/>
      <c r="H909" s="20"/>
      <c r="I909" s="20"/>
      <c r="J909" s="20"/>
      <c r="K909" s="20"/>
      <c r="L909" s="1374"/>
    </row>
    <row r="910" spans="1:12" s="25" customFormat="1" ht="18.75" customHeight="1" x14ac:dyDescent="0.35">
      <c r="A910" s="1403"/>
      <c r="B910" s="1519" t="s">
        <v>505</v>
      </c>
      <c r="C910" s="19"/>
      <c r="D910" s="19"/>
      <c r="E910" s="20"/>
      <c r="F910" s="656"/>
      <c r="G910" s="1403"/>
      <c r="H910" s="1519" t="s">
        <v>505</v>
      </c>
      <c r="I910" s="20"/>
      <c r="J910" s="20"/>
      <c r="K910" s="20"/>
      <c r="L910" s="1374"/>
    </row>
    <row r="911" spans="1:12" s="25" customFormat="1" ht="18.75" customHeight="1" x14ac:dyDescent="0.3">
      <c r="A911" s="1403"/>
      <c r="B911" s="20"/>
      <c r="C911" s="20"/>
      <c r="D911" s="20"/>
      <c r="E911" s="20"/>
      <c r="F911" s="656"/>
      <c r="G911" s="1403"/>
      <c r="H911" s="20"/>
      <c r="I911" s="20"/>
      <c r="J911" s="20"/>
      <c r="K911" s="20"/>
      <c r="L911" s="1374"/>
    </row>
    <row r="912" spans="1:12" s="25" customFormat="1" ht="18.75" customHeight="1" x14ac:dyDescent="0.3">
      <c r="A912" s="1403"/>
      <c r="B912" s="1612" t="s">
        <v>119</v>
      </c>
      <c r="C912" s="1612"/>
      <c r="D912" s="1612"/>
      <c r="E912" s="26"/>
      <c r="F912" s="606"/>
      <c r="G912" s="1403"/>
      <c r="H912" s="1612" t="s">
        <v>119</v>
      </c>
      <c r="I912" s="1612"/>
      <c r="J912" s="1612"/>
      <c r="K912" s="26"/>
      <c r="L912" s="1374"/>
    </row>
    <row r="913" spans="1:13" s="25" customFormat="1" ht="18.75" customHeight="1" x14ac:dyDescent="0.3">
      <c r="A913" s="1403"/>
      <c r="B913" s="1610">
        <v>45688</v>
      </c>
      <c r="C913" s="1610"/>
      <c r="D913" s="1610"/>
      <c r="E913" s="27"/>
      <c r="F913" s="606"/>
      <c r="G913" s="1403"/>
      <c r="H913" s="1610">
        <f>B913</f>
        <v>45688</v>
      </c>
      <c r="I913" s="1610"/>
      <c r="J913" s="1610"/>
      <c r="K913" s="27"/>
      <c r="L913" s="1372" t="s">
        <v>405</v>
      </c>
    </row>
    <row r="914" spans="1:13" s="25" customFormat="1" ht="18.75" customHeight="1" x14ac:dyDescent="0.3">
      <c r="A914" s="1403"/>
      <c r="B914" s="20"/>
      <c r="C914" s="20"/>
      <c r="D914" s="20"/>
      <c r="E914" s="27"/>
      <c r="F914" s="606"/>
      <c r="G914" s="1403"/>
      <c r="H914" s="20"/>
      <c r="I914" s="20"/>
      <c r="J914" s="20"/>
      <c r="K914" s="27"/>
      <c r="L914" s="1374"/>
    </row>
    <row r="915" spans="1:13" s="25" customFormat="1" ht="18.75" customHeight="1" x14ac:dyDescent="0.3">
      <c r="A915" s="1403"/>
      <c r="B915" s="1514"/>
      <c r="C915" s="20"/>
      <c r="D915" s="20"/>
      <c r="E915" s="27"/>
      <c r="F915" s="606"/>
      <c r="G915" s="1403"/>
      <c r="H915" s="1514"/>
      <c r="I915" s="20"/>
      <c r="J915" s="20"/>
      <c r="K915" s="27"/>
      <c r="L915" s="1374"/>
    </row>
    <row r="916" spans="1:13" s="25" customFormat="1" ht="18.75" customHeight="1" x14ac:dyDescent="0.3">
      <c r="A916" s="28" t="s">
        <v>120</v>
      </c>
      <c r="B916" s="29" t="s">
        <v>121</v>
      </c>
      <c r="C916" s="1611" t="s">
        <v>122</v>
      </c>
      <c r="D916" s="1611"/>
      <c r="E916" s="1611"/>
      <c r="F916" s="606"/>
      <c r="G916" s="28" t="s">
        <v>120</v>
      </c>
      <c r="H916" s="29" t="s">
        <v>121</v>
      </c>
      <c r="I916" s="1611" t="s">
        <v>123</v>
      </c>
      <c r="J916" s="1611"/>
      <c r="K916" s="1611"/>
      <c r="L916" s="1374"/>
    </row>
    <row r="917" spans="1:13" s="25" customFormat="1" ht="18.75" customHeight="1" x14ac:dyDescent="0.3">
      <c r="A917" s="28" t="s">
        <v>124</v>
      </c>
      <c r="B917" s="28" t="s">
        <v>265</v>
      </c>
      <c r="C917" s="29" t="s">
        <v>125</v>
      </c>
      <c r="D917" s="1513" t="s">
        <v>126</v>
      </c>
      <c r="E917" s="1513" t="s">
        <v>127</v>
      </c>
      <c r="F917" s="606"/>
      <c r="G917" s="28" t="s">
        <v>124</v>
      </c>
      <c r="H917" s="28" t="s">
        <v>265</v>
      </c>
      <c r="I917" s="29" t="s">
        <v>125</v>
      </c>
      <c r="J917" s="1513" t="s">
        <v>126</v>
      </c>
      <c r="K917" s="1513" t="s">
        <v>127</v>
      </c>
      <c r="L917" s="1374"/>
    </row>
    <row r="918" spans="1:13" s="50" customFormat="1" x14ac:dyDescent="0.3">
      <c r="A918" s="5">
        <v>1</v>
      </c>
      <c r="B918" s="6" t="s">
        <v>58</v>
      </c>
      <c r="C918" s="2" t="s">
        <v>59</v>
      </c>
      <c r="D918" s="3">
        <v>80</v>
      </c>
      <c r="E918" s="3">
        <v>336.63</v>
      </c>
      <c r="F918" s="606">
        <v>320.60000000000002</v>
      </c>
      <c r="G918" s="5">
        <v>1</v>
      </c>
      <c r="H918" s="6" t="s">
        <v>58</v>
      </c>
      <c r="I918" s="2" t="s">
        <v>60</v>
      </c>
      <c r="J918" s="3">
        <v>90</v>
      </c>
      <c r="K918" s="3">
        <v>376.70499999999998</v>
      </c>
      <c r="L918" s="786">
        <v>368.69</v>
      </c>
    </row>
    <row r="919" spans="1:13" s="50" customFormat="1" x14ac:dyDescent="0.3">
      <c r="A919" s="5">
        <v>2</v>
      </c>
      <c r="B919" s="6" t="s">
        <v>114</v>
      </c>
      <c r="C919" s="2" t="s">
        <v>2</v>
      </c>
      <c r="D919" s="3">
        <v>6</v>
      </c>
      <c r="E919" s="3">
        <v>28</v>
      </c>
      <c r="F919" s="605"/>
      <c r="G919" s="5">
        <v>2</v>
      </c>
      <c r="H919" s="6" t="s">
        <v>114</v>
      </c>
      <c r="I919" s="2" t="s">
        <v>2</v>
      </c>
      <c r="J919" s="3">
        <v>6</v>
      </c>
      <c r="K919" s="3">
        <v>28</v>
      </c>
      <c r="L919" s="786"/>
      <c r="M919" s="25"/>
    </row>
    <row r="920" spans="1:13" s="25" customFormat="1" x14ac:dyDescent="0.3">
      <c r="A920" s="5">
        <v>3</v>
      </c>
      <c r="B920" s="6" t="s">
        <v>107</v>
      </c>
      <c r="C920" s="2" t="s">
        <v>68</v>
      </c>
      <c r="D920" s="3">
        <v>1.86</v>
      </c>
      <c r="E920" s="3">
        <v>49.4</v>
      </c>
      <c r="F920" s="606"/>
      <c r="G920" s="5">
        <v>3</v>
      </c>
      <c r="H920" s="6" t="s">
        <v>107</v>
      </c>
      <c r="I920" s="2" t="s">
        <v>68</v>
      </c>
      <c r="J920" s="3">
        <v>1.86</v>
      </c>
      <c r="K920" s="3">
        <v>49.4</v>
      </c>
      <c r="L920" s="1374"/>
    </row>
    <row r="921" spans="1:13" s="25" customFormat="1" x14ac:dyDescent="0.3">
      <c r="A921" s="5">
        <v>4</v>
      </c>
      <c r="B921" s="6" t="s">
        <v>93</v>
      </c>
      <c r="C921" s="2" t="s">
        <v>2</v>
      </c>
      <c r="D921" s="3">
        <v>80</v>
      </c>
      <c r="E921" s="3">
        <v>92</v>
      </c>
      <c r="F921" s="605"/>
      <c r="G921" s="5">
        <v>4</v>
      </c>
      <c r="H921" s="6" t="s">
        <v>93</v>
      </c>
      <c r="I921" s="2" t="s">
        <v>2</v>
      </c>
      <c r="J921" s="3">
        <v>80</v>
      </c>
      <c r="K921" s="3">
        <v>92</v>
      </c>
      <c r="L921" s="788"/>
    </row>
    <row r="922" spans="1:13" s="25" customFormat="1" x14ac:dyDescent="0.3">
      <c r="A922" s="5">
        <v>6</v>
      </c>
      <c r="B922" s="6" t="s">
        <v>483</v>
      </c>
      <c r="C922" s="2" t="s">
        <v>5</v>
      </c>
      <c r="D922" s="3">
        <v>30</v>
      </c>
      <c r="E922" s="3">
        <v>117.75</v>
      </c>
      <c r="F922" s="606"/>
      <c r="G922" s="5">
        <v>6</v>
      </c>
      <c r="H922" s="6" t="s">
        <v>483</v>
      </c>
      <c r="I922" s="2" t="s">
        <v>5</v>
      </c>
      <c r="J922" s="3">
        <v>30</v>
      </c>
      <c r="K922" s="3">
        <v>117.75</v>
      </c>
      <c r="L922" s="1354"/>
    </row>
    <row r="923" spans="1:13" s="25" customFormat="1" ht="19.5" customHeight="1" x14ac:dyDescent="0.3">
      <c r="A923" s="1513"/>
      <c r="B923" s="6"/>
      <c r="C923" s="2"/>
      <c r="D923" s="3"/>
      <c r="E923" s="3"/>
      <c r="F923" s="605"/>
      <c r="G923" s="1513"/>
      <c r="H923" s="6"/>
      <c r="I923" s="2"/>
      <c r="J923" s="3"/>
      <c r="K923" s="3"/>
      <c r="L923" s="1374"/>
    </row>
    <row r="924" spans="1:13" s="25" customFormat="1" x14ac:dyDescent="0.3">
      <c r="A924" s="5"/>
      <c r="B924" s="6"/>
      <c r="C924" s="2"/>
      <c r="D924" s="3"/>
      <c r="E924" s="3"/>
      <c r="F924" s="656"/>
      <c r="G924" s="5"/>
      <c r="H924" s="6"/>
      <c r="I924" s="2"/>
      <c r="J924" s="3"/>
      <c r="K924" s="3"/>
      <c r="L924" s="1374"/>
    </row>
    <row r="925" spans="1:13" s="25" customFormat="1" x14ac:dyDescent="0.3">
      <c r="A925" s="5"/>
      <c r="B925" s="6"/>
      <c r="C925" s="2" t="s">
        <v>128</v>
      </c>
      <c r="D925" s="3">
        <f>SUM(D918:D923)</f>
        <v>197.86</v>
      </c>
      <c r="E925" s="3">
        <f>SUM(E918:E923)</f>
        <v>623.78</v>
      </c>
      <c r="F925" s="658">
        <v>587.5</v>
      </c>
      <c r="G925" s="5"/>
      <c r="H925" s="6"/>
      <c r="I925" s="2" t="s">
        <v>128</v>
      </c>
      <c r="J925" s="3">
        <f>SUM(J918:J923)</f>
        <v>207.86</v>
      </c>
      <c r="K925" s="3">
        <f>SUM(K918:K923)</f>
        <v>663.85500000000002</v>
      </c>
      <c r="L925" s="1374"/>
    </row>
    <row r="926" spans="1:13" s="25" customFormat="1" x14ac:dyDescent="0.3">
      <c r="A926" s="5"/>
      <c r="B926" s="6"/>
      <c r="C926" s="2"/>
      <c r="D926" s="3"/>
      <c r="E926" s="3"/>
      <c r="F926" s="658"/>
      <c r="G926" s="5"/>
      <c r="H926" s="6"/>
      <c r="I926" s="2"/>
      <c r="J926" s="3"/>
      <c r="K926" s="3"/>
      <c r="L926" s="1374"/>
    </row>
    <row r="927" spans="1:13" s="25" customFormat="1" x14ac:dyDescent="0.3">
      <c r="A927" s="5"/>
      <c r="B927" s="6"/>
      <c r="C927" s="2"/>
      <c r="D927" s="3"/>
      <c r="E927" s="3"/>
      <c r="F927" s="656"/>
      <c r="G927" s="5"/>
      <c r="H927" s="6"/>
      <c r="I927" s="2"/>
      <c r="J927" s="3"/>
      <c r="K927" s="3"/>
      <c r="L927" s="1374"/>
    </row>
    <row r="928" spans="1:13" s="25" customFormat="1" x14ac:dyDescent="0.3">
      <c r="A928" s="28" t="s">
        <v>124</v>
      </c>
      <c r="B928" s="3" t="s">
        <v>259</v>
      </c>
      <c r="C928" s="2" t="s">
        <v>125</v>
      </c>
      <c r="D928" s="3" t="s">
        <v>126</v>
      </c>
      <c r="E928" s="3" t="s">
        <v>127</v>
      </c>
      <c r="F928" s="656"/>
      <c r="G928" s="28" t="s">
        <v>124</v>
      </c>
      <c r="H928" s="3" t="s">
        <v>247</v>
      </c>
      <c r="I928" s="2" t="s">
        <v>125</v>
      </c>
      <c r="J928" s="3" t="s">
        <v>126</v>
      </c>
      <c r="K928" s="3" t="s">
        <v>127</v>
      </c>
      <c r="L928" s="1374"/>
    </row>
    <row r="929" spans="1:12" s="50" customFormat="1" x14ac:dyDescent="0.3">
      <c r="A929" s="1513">
        <v>1</v>
      </c>
      <c r="B929" s="6" t="s">
        <v>100</v>
      </c>
      <c r="C929" s="2" t="s">
        <v>9</v>
      </c>
      <c r="D929" s="3">
        <v>80</v>
      </c>
      <c r="E929" s="3">
        <v>287.25</v>
      </c>
      <c r="F929" s="606"/>
      <c r="G929" s="1513">
        <v>1</v>
      </c>
      <c r="H929" s="6" t="s">
        <v>100</v>
      </c>
      <c r="I929" s="2" t="s">
        <v>9</v>
      </c>
      <c r="J929" s="3">
        <v>80</v>
      </c>
      <c r="K929" s="3">
        <v>287.25</v>
      </c>
      <c r="L929" s="786"/>
    </row>
    <row r="930" spans="1:12" s="25" customFormat="1" x14ac:dyDescent="0.3">
      <c r="A930" s="5">
        <v>2</v>
      </c>
      <c r="B930" s="6" t="s">
        <v>27</v>
      </c>
      <c r="C930" s="2" t="s">
        <v>28</v>
      </c>
      <c r="D930" s="3">
        <v>65</v>
      </c>
      <c r="E930" s="3">
        <v>178</v>
      </c>
      <c r="F930" s="606"/>
      <c r="G930" s="5">
        <v>2</v>
      </c>
      <c r="H930" s="6" t="s">
        <v>27</v>
      </c>
      <c r="I930" s="2" t="s">
        <v>7</v>
      </c>
      <c r="J930" s="3">
        <v>92</v>
      </c>
      <c r="K930" s="3">
        <v>223</v>
      </c>
      <c r="L930" s="788">
        <v>45670</v>
      </c>
    </row>
    <row r="931" spans="1:12" s="50" customFormat="1" x14ac:dyDescent="0.3">
      <c r="A931" s="5">
        <v>3</v>
      </c>
      <c r="B931" s="6" t="s">
        <v>278</v>
      </c>
      <c r="C931" s="2" t="s">
        <v>17</v>
      </c>
      <c r="D931" s="3">
        <v>20</v>
      </c>
      <c r="E931" s="3">
        <v>184.5</v>
      </c>
      <c r="F931" s="606">
        <v>189</v>
      </c>
      <c r="G931" s="5">
        <v>3</v>
      </c>
      <c r="H931" s="6" t="s">
        <v>278</v>
      </c>
      <c r="I931" s="2" t="s">
        <v>44</v>
      </c>
      <c r="J931" s="3">
        <v>25</v>
      </c>
      <c r="K931" s="3">
        <v>221.4</v>
      </c>
      <c r="L931" s="786"/>
    </row>
    <row r="932" spans="1:12" s="25" customFormat="1" ht="19.5" customHeight="1" x14ac:dyDescent="0.3">
      <c r="A932" s="5">
        <v>4</v>
      </c>
      <c r="B932" s="6" t="s">
        <v>346</v>
      </c>
      <c r="C932" s="2" t="s">
        <v>14</v>
      </c>
      <c r="D932" s="3">
        <v>36</v>
      </c>
      <c r="E932" s="3">
        <v>6</v>
      </c>
      <c r="F932" s="677">
        <f>0.031*800</f>
        <v>24.8</v>
      </c>
      <c r="G932" s="5">
        <v>4</v>
      </c>
      <c r="H932" s="6" t="s">
        <v>346</v>
      </c>
      <c r="I932" s="2" t="s">
        <v>14</v>
      </c>
      <c r="J932" s="3">
        <v>36</v>
      </c>
      <c r="K932" s="3">
        <v>6</v>
      </c>
      <c r="L932" s="788"/>
    </row>
    <row r="933" spans="1:12" s="25" customFormat="1" ht="19.5" customHeight="1" x14ac:dyDescent="0.3">
      <c r="A933" s="5">
        <v>5</v>
      </c>
      <c r="B933" s="6" t="s">
        <v>144</v>
      </c>
      <c r="C933" s="2" t="s">
        <v>2</v>
      </c>
      <c r="D933" s="3">
        <v>18</v>
      </c>
      <c r="E933" s="3">
        <v>88</v>
      </c>
      <c r="F933" s="656"/>
      <c r="G933" s="5">
        <v>5</v>
      </c>
      <c r="H933" s="6" t="s">
        <v>144</v>
      </c>
      <c r="I933" s="2" t="s">
        <v>2</v>
      </c>
      <c r="J933" s="3">
        <v>18</v>
      </c>
      <c r="K933" s="3">
        <v>88</v>
      </c>
      <c r="L933" s="1374"/>
    </row>
    <row r="934" spans="1:12" s="25" customFormat="1" x14ac:dyDescent="0.3">
      <c r="A934" s="5">
        <v>6</v>
      </c>
      <c r="B934" s="6" t="s">
        <v>107</v>
      </c>
      <c r="C934" s="2" t="s">
        <v>193</v>
      </c>
      <c r="D934" s="3">
        <v>3.71</v>
      </c>
      <c r="E934" s="3">
        <v>93.2</v>
      </c>
      <c r="F934" s="606"/>
      <c r="G934" s="5">
        <v>6</v>
      </c>
      <c r="H934" s="6" t="s">
        <v>107</v>
      </c>
      <c r="I934" s="2" t="s">
        <v>193</v>
      </c>
      <c r="J934" s="3">
        <v>3.71</v>
      </c>
      <c r="K934" s="3">
        <v>93.2</v>
      </c>
      <c r="L934" s="1374"/>
    </row>
    <row r="935" spans="1:12" s="50" customFormat="1" x14ac:dyDescent="0.3">
      <c r="A935" s="5">
        <v>7</v>
      </c>
      <c r="B935" s="6" t="s">
        <v>108</v>
      </c>
      <c r="C935" s="2" t="s">
        <v>65</v>
      </c>
      <c r="D935" s="3">
        <v>1.2</v>
      </c>
      <c r="E935" s="3">
        <v>21.5</v>
      </c>
      <c r="F935" s="606"/>
      <c r="G935" s="5">
        <v>7</v>
      </c>
      <c r="H935" s="6" t="s">
        <v>108</v>
      </c>
      <c r="I935" s="2" t="s">
        <v>65</v>
      </c>
      <c r="J935" s="3">
        <v>1.2</v>
      </c>
      <c r="K935" s="3">
        <v>21.5</v>
      </c>
      <c r="L935" s="786"/>
    </row>
    <row r="936" spans="1:12" s="25" customFormat="1" x14ac:dyDescent="0.3">
      <c r="A936" s="1513"/>
      <c r="B936" s="6"/>
      <c r="C936" s="2"/>
      <c r="D936" s="3"/>
      <c r="E936" s="3"/>
      <c r="F936" s="656"/>
      <c r="G936" s="1513"/>
      <c r="H936" s="6"/>
      <c r="I936" s="2"/>
      <c r="J936" s="3"/>
      <c r="K936" s="3"/>
      <c r="L936" s="1374"/>
    </row>
    <row r="937" spans="1:12" s="50" customFormat="1" x14ac:dyDescent="0.3">
      <c r="A937" s="1513"/>
      <c r="B937" s="6"/>
      <c r="C937" s="2"/>
      <c r="D937" s="3"/>
      <c r="E937" s="3"/>
      <c r="F937" s="606"/>
      <c r="G937" s="1513"/>
      <c r="H937" s="6"/>
      <c r="I937" s="2"/>
      <c r="J937" s="3"/>
      <c r="K937" s="3"/>
      <c r="L937" s="786"/>
    </row>
    <row r="938" spans="1:12" s="25" customFormat="1" x14ac:dyDescent="0.3">
      <c r="A938" s="1513"/>
      <c r="B938" s="6"/>
      <c r="C938" s="2" t="s">
        <v>128</v>
      </c>
      <c r="D938" s="3">
        <f>SUM(D929:D937)</f>
        <v>223.91</v>
      </c>
      <c r="E938" s="3">
        <f>SUM(E929:E937)</f>
        <v>858.45</v>
      </c>
      <c r="F938" s="658">
        <v>822.5</v>
      </c>
      <c r="G938" s="1513"/>
      <c r="H938" s="6"/>
      <c r="I938" s="2" t="s">
        <v>128</v>
      </c>
      <c r="J938" s="3">
        <f>SUM(J929:J937)</f>
        <v>255.91</v>
      </c>
      <c r="K938" s="3">
        <f>SUM(K929:K937)</f>
        <v>940.35</v>
      </c>
      <c r="L938" s="1374"/>
    </row>
    <row r="939" spans="1:12" s="25" customFormat="1" x14ac:dyDescent="0.3">
      <c r="A939" s="5"/>
      <c r="B939" s="6"/>
      <c r="C939" s="2"/>
      <c r="D939" s="3"/>
      <c r="E939" s="3"/>
      <c r="F939" s="678">
        <f>F938-E938</f>
        <v>-35.950000000000045</v>
      </c>
      <c r="G939" s="5"/>
      <c r="H939" s="6"/>
      <c r="I939" s="2"/>
      <c r="J939" s="3"/>
      <c r="K939" s="3"/>
      <c r="L939" s="1374"/>
    </row>
    <row r="940" spans="1:12" s="25" customFormat="1" x14ac:dyDescent="0.3">
      <c r="A940" s="5"/>
      <c r="B940" s="6"/>
      <c r="C940" s="2"/>
      <c r="D940" s="3"/>
      <c r="E940" s="3"/>
      <c r="F940" s="656"/>
      <c r="G940" s="5"/>
      <c r="H940" s="6"/>
      <c r="I940" s="2"/>
      <c r="J940" s="3"/>
      <c r="K940" s="3"/>
      <c r="L940" s="1374"/>
    </row>
    <row r="941" spans="1:12" s="25" customFormat="1" x14ac:dyDescent="0.3">
      <c r="A941" s="1513"/>
      <c r="B941" s="6"/>
      <c r="C941" s="2" t="s">
        <v>136</v>
      </c>
      <c r="D941" s="3">
        <f>+D938+D925</f>
        <v>421.77</v>
      </c>
      <c r="E941" s="3">
        <f>+E938+E925</f>
        <v>1482.23</v>
      </c>
      <c r="F941" s="659"/>
      <c r="G941" s="3"/>
      <c r="H941" s="3"/>
      <c r="I941" s="3" t="s">
        <v>136</v>
      </c>
      <c r="J941" s="3">
        <f>+J938+J925</f>
        <v>463.77</v>
      </c>
      <c r="K941" s="3">
        <f>+K938+K925</f>
        <v>1604.2049999999999</v>
      </c>
      <c r="L941" s="1374"/>
    </row>
    <row r="942" spans="1:12" s="25" customFormat="1" x14ac:dyDescent="0.3">
      <c r="A942" s="1405"/>
      <c r="B942" s="36"/>
      <c r="C942" s="462"/>
      <c r="D942" s="463"/>
      <c r="E942" s="463"/>
      <c r="F942" s="659"/>
      <c r="G942" s="1410"/>
      <c r="H942" s="463"/>
      <c r="I942" s="463"/>
      <c r="J942" s="463"/>
      <c r="K942" s="463"/>
      <c r="L942" s="1374"/>
    </row>
    <row r="943" spans="1:12" s="25" customFormat="1" x14ac:dyDescent="0.3">
      <c r="A943" s="1405"/>
      <c r="B943" s="36"/>
      <c r="C943" s="462"/>
      <c r="D943" s="463"/>
      <c r="E943" s="463"/>
      <c r="F943" s="659"/>
      <c r="G943" s="1410"/>
      <c r="H943" s="463"/>
      <c r="I943" s="463"/>
      <c r="J943" s="463"/>
      <c r="K943" s="463"/>
      <c r="L943" s="1374"/>
    </row>
    <row r="944" spans="1:12" s="25" customFormat="1" x14ac:dyDescent="0.3">
      <c r="A944" s="1405"/>
      <c r="B944" s="461"/>
      <c r="C944" s="461"/>
      <c r="D944" s="461"/>
      <c r="E944" s="660"/>
      <c r="F944" s="660"/>
      <c r="G944" s="1413"/>
      <c r="H944" s="660"/>
      <c r="I944" s="463"/>
      <c r="J944" s="463"/>
      <c r="K944" s="463"/>
      <c r="L944" s="1374"/>
    </row>
    <row r="945" spans="1:12" s="25" customFormat="1" x14ac:dyDescent="0.3">
      <c r="A945" s="1405"/>
      <c r="B945" s="36"/>
      <c r="C945" s="462"/>
      <c r="D945" s="463"/>
      <c r="E945" s="463"/>
      <c r="F945" s="659"/>
      <c r="G945" s="1413"/>
      <c r="H945" s="463"/>
      <c r="I945" s="463"/>
      <c r="J945" s="463"/>
      <c r="K945" s="463"/>
      <c r="L945" s="1374"/>
    </row>
    <row r="946" spans="1:12" s="25" customFormat="1" ht="18.75" customHeight="1" x14ac:dyDescent="0.3">
      <c r="A946" s="1403"/>
      <c r="B946" s="37" t="s">
        <v>130</v>
      </c>
      <c r="D946" s="94" t="s">
        <v>131</v>
      </c>
      <c r="E946" s="20"/>
      <c r="F946" s="606"/>
      <c r="G946" s="1403"/>
      <c r="H946" s="37" t="s">
        <v>130</v>
      </c>
      <c r="J946" s="94" t="s">
        <v>131</v>
      </c>
      <c r="K946" s="20"/>
      <c r="L946" s="1374"/>
    </row>
    <row r="947" spans="1:12" s="25" customFormat="1" ht="51.75" customHeight="1" x14ac:dyDescent="0.3">
      <c r="A947" s="1403"/>
      <c r="B947" s="38" t="s">
        <v>132</v>
      </c>
      <c r="D947" s="38" t="s">
        <v>140</v>
      </c>
      <c r="E947" s="39"/>
      <c r="F947" s="606"/>
      <c r="G947" s="1403"/>
      <c r="H947" s="38" t="s">
        <v>139</v>
      </c>
      <c r="J947" s="38" t="s">
        <v>140</v>
      </c>
      <c r="K947" s="39"/>
      <c r="L947" s="1374"/>
    </row>
    <row r="948" spans="1:12" s="25" customFormat="1" ht="23.25" customHeight="1" x14ac:dyDescent="0.3">
      <c r="A948" s="1403"/>
      <c r="B948" s="38"/>
      <c r="D948" s="38"/>
      <c r="E948" s="39"/>
      <c r="F948" s="606"/>
      <c r="G948" s="1403"/>
      <c r="H948" s="38"/>
      <c r="J948" s="38"/>
      <c r="K948" s="39"/>
      <c r="L948" s="1374"/>
    </row>
    <row r="949" spans="1:12" s="25" customFormat="1" ht="23.25" customHeight="1" x14ac:dyDescent="0.3">
      <c r="A949" s="1402"/>
      <c r="B949" s="254"/>
      <c r="C949" s="96"/>
      <c r="D949" s="254"/>
      <c r="E949" s="255"/>
      <c r="F949" s="871"/>
      <c r="G949" s="1417"/>
      <c r="H949" s="96"/>
      <c r="I949" s="254"/>
      <c r="J949" s="255"/>
      <c r="K949" s="254"/>
      <c r="L949" s="1374"/>
    </row>
    <row r="950" spans="1:12" s="25" customFormat="1" ht="23.25" customHeight="1" x14ac:dyDescent="0.3">
      <c r="A950" s="1402"/>
      <c r="B950" s="254"/>
      <c r="C950" s="96"/>
      <c r="D950" s="254"/>
      <c r="E950" s="255"/>
      <c r="F950" s="871"/>
      <c r="G950" s="1417"/>
      <c r="H950" s="96"/>
      <c r="I950" s="254"/>
      <c r="J950" s="255"/>
      <c r="K950" s="254"/>
      <c r="L950" s="1374"/>
    </row>
    <row r="951" spans="1:12" s="21" customFormat="1" x14ac:dyDescent="0.3">
      <c r="A951" s="1403"/>
      <c r="B951" s="20"/>
      <c r="C951" s="20"/>
      <c r="D951" s="20"/>
      <c r="E951" s="20"/>
      <c r="F951" s="656"/>
      <c r="G951" s="1403"/>
      <c r="H951" s="20"/>
      <c r="I951" s="20"/>
      <c r="J951" s="20"/>
      <c r="K951" s="20"/>
      <c r="L951" s="1373"/>
    </row>
    <row r="952" spans="1:12" s="25" customFormat="1" ht="18.75" customHeight="1" x14ac:dyDescent="0.3">
      <c r="A952" s="1403"/>
      <c r="B952" s="22" t="s">
        <v>115</v>
      </c>
      <c r="C952" s="20"/>
      <c r="D952" s="20"/>
      <c r="E952" s="20"/>
      <c r="F952" s="656"/>
      <c r="G952" s="1403"/>
      <c r="H952" s="22" t="s">
        <v>115</v>
      </c>
      <c r="I952" s="20"/>
      <c r="J952" s="20"/>
      <c r="K952" s="20"/>
      <c r="L952" s="1374"/>
    </row>
    <row r="953" spans="1:12" s="25" customFormat="1" ht="18.75" customHeight="1" x14ac:dyDescent="0.3">
      <c r="A953" s="1403"/>
      <c r="B953" s="22" t="s">
        <v>137</v>
      </c>
      <c r="C953" s="20"/>
      <c r="D953" s="20"/>
      <c r="E953" s="20"/>
      <c r="F953" s="606"/>
      <c r="G953" s="1403"/>
      <c r="H953" s="22" t="s">
        <v>138</v>
      </c>
      <c r="I953" s="20"/>
      <c r="J953" s="20"/>
      <c r="K953" s="20"/>
      <c r="L953" s="1374"/>
    </row>
    <row r="954" spans="1:12" s="25" customFormat="1" ht="18.75" customHeight="1" x14ac:dyDescent="0.3">
      <c r="A954" s="1403"/>
      <c r="B954" s="20"/>
      <c r="C954" s="20"/>
      <c r="D954" s="20"/>
      <c r="E954" s="20"/>
      <c r="F954" s="606"/>
      <c r="G954" s="1403"/>
      <c r="H954" s="20"/>
      <c r="I954" s="20"/>
      <c r="J954" s="20"/>
      <c r="K954" s="20"/>
      <c r="L954" s="1374"/>
    </row>
    <row r="955" spans="1:12" s="25" customFormat="1" ht="18.75" customHeight="1" x14ac:dyDescent="0.3">
      <c r="A955" s="1403"/>
      <c r="B955" s="20"/>
      <c r="C955" s="20"/>
      <c r="E955" s="603" t="s">
        <v>116</v>
      </c>
      <c r="F955" s="606"/>
      <c r="G955" s="1403"/>
      <c r="H955" s="20"/>
      <c r="I955" s="20"/>
      <c r="K955" s="603" t="s">
        <v>116</v>
      </c>
      <c r="L955" s="1374"/>
    </row>
    <row r="956" spans="1:12" s="25" customFormat="1" ht="18.75" customHeight="1" x14ac:dyDescent="0.3">
      <c r="A956" s="1403"/>
      <c r="B956" s="20"/>
      <c r="C956" s="20"/>
      <c r="E956" s="603" t="s">
        <v>134</v>
      </c>
      <c r="F956" s="606"/>
      <c r="G956" s="1403"/>
      <c r="H956" s="20"/>
      <c r="I956" s="20"/>
      <c r="K956" s="603" t="s">
        <v>134</v>
      </c>
      <c r="L956" s="1374"/>
    </row>
    <row r="957" spans="1:12" s="25" customFormat="1" ht="18.75" customHeight="1" x14ac:dyDescent="0.3">
      <c r="A957" s="1403"/>
      <c r="B957" s="20"/>
      <c r="C957" s="20"/>
      <c r="E957" s="603" t="s">
        <v>117</v>
      </c>
      <c r="F957" s="606"/>
      <c r="G957" s="1403"/>
      <c r="H957" s="20"/>
      <c r="I957" s="20"/>
      <c r="K957" s="603" t="s">
        <v>117</v>
      </c>
      <c r="L957" s="1374"/>
    </row>
    <row r="958" spans="1:12" s="25" customFormat="1" ht="18.75" customHeight="1" x14ac:dyDescent="0.3">
      <c r="A958" s="1403"/>
      <c r="B958" s="20"/>
      <c r="C958" s="20"/>
      <c r="E958" s="603" t="s">
        <v>497</v>
      </c>
      <c r="F958" s="606"/>
      <c r="G958" s="1403"/>
      <c r="H958" s="20"/>
      <c r="I958" s="20"/>
      <c r="K958" s="603" t="s">
        <v>497</v>
      </c>
      <c r="L958" s="1374"/>
    </row>
    <row r="959" spans="1:12" s="25" customFormat="1" ht="18.75" customHeight="1" x14ac:dyDescent="0.3">
      <c r="A959" s="1403"/>
      <c r="B959" s="20"/>
      <c r="C959" s="20"/>
      <c r="D959" s="20"/>
      <c r="E959" s="20"/>
      <c r="F959" s="656"/>
      <c r="G959" s="1403"/>
      <c r="H959" s="20"/>
      <c r="I959" s="20"/>
      <c r="J959" s="20"/>
      <c r="K959" s="20"/>
      <c r="L959" s="1374"/>
    </row>
    <row r="960" spans="1:12" s="25" customFormat="1" ht="18.75" customHeight="1" x14ac:dyDescent="0.3">
      <c r="A960" s="1428"/>
      <c r="B960" s="32"/>
      <c r="C960" s="32"/>
      <c r="D960" s="32"/>
      <c r="E960" s="32"/>
      <c r="F960" s="670"/>
      <c r="G960" s="1428"/>
      <c r="H960" s="32"/>
      <c r="I960" s="32"/>
      <c r="J960" s="32"/>
      <c r="K960" s="32"/>
      <c r="L960" s="1374"/>
    </row>
    <row r="961" spans="1:13" s="25" customFormat="1" ht="18.75" customHeight="1" x14ac:dyDescent="0.3">
      <c r="A961" s="1428"/>
      <c r="B961" s="32"/>
      <c r="C961" s="32"/>
      <c r="D961" s="32"/>
      <c r="E961" s="32"/>
      <c r="F961" s="670"/>
      <c r="G961" s="1428"/>
      <c r="H961" s="32"/>
      <c r="I961" s="32"/>
      <c r="J961" s="32"/>
      <c r="K961" s="32"/>
      <c r="L961" s="1374"/>
    </row>
    <row r="962" spans="1:13" s="25" customFormat="1" ht="18.75" customHeight="1" x14ac:dyDescent="0.3">
      <c r="A962" s="1428"/>
      <c r="B962" s="1605" t="s">
        <v>119</v>
      </c>
      <c r="C962" s="1605"/>
      <c r="D962" s="1605"/>
      <c r="E962" s="481"/>
      <c r="F962" s="645"/>
      <c r="G962" s="1428"/>
      <c r="H962" s="1605" t="s">
        <v>119</v>
      </c>
      <c r="I962" s="1605"/>
      <c r="J962" s="1605"/>
      <c r="K962" s="481"/>
      <c r="L962" s="1374"/>
    </row>
    <row r="963" spans="1:13" s="25" customFormat="1" ht="18.75" customHeight="1" x14ac:dyDescent="0.3">
      <c r="A963" s="1428"/>
      <c r="B963" s="1606">
        <v>45688</v>
      </c>
      <c r="C963" s="1606"/>
      <c r="D963" s="1606"/>
      <c r="E963" s="482"/>
      <c r="F963" s="645"/>
      <c r="G963" s="1428"/>
      <c r="H963" s="1606">
        <f>B963</f>
        <v>45688</v>
      </c>
      <c r="I963" s="1606"/>
      <c r="J963" s="1606"/>
      <c r="K963" s="482"/>
      <c r="L963" s="1374"/>
    </row>
    <row r="964" spans="1:13" s="25" customFormat="1" ht="18.75" customHeight="1" x14ac:dyDescent="0.3">
      <c r="A964" s="1428"/>
      <c r="B964" s="32"/>
      <c r="C964" s="32"/>
      <c r="D964" s="32"/>
      <c r="E964" s="482"/>
      <c r="F964" s="645"/>
      <c r="G964" s="1428"/>
      <c r="H964" s="32"/>
      <c r="I964" s="32"/>
      <c r="J964" s="32"/>
      <c r="K964" s="482"/>
      <c r="L964" s="1374"/>
    </row>
    <row r="965" spans="1:13" s="25" customFormat="1" ht="18.75" customHeight="1" x14ac:dyDescent="0.3">
      <c r="A965" s="1428"/>
      <c r="B965" s="1512"/>
      <c r="C965" s="32"/>
      <c r="D965" s="32"/>
      <c r="E965" s="482"/>
      <c r="F965" s="645"/>
      <c r="G965" s="1428"/>
      <c r="H965" s="1512"/>
      <c r="I965" s="32"/>
      <c r="J965" s="32"/>
      <c r="K965" s="482"/>
      <c r="L965" s="1374"/>
    </row>
    <row r="966" spans="1:13" s="25" customFormat="1" ht="18.75" customHeight="1" x14ac:dyDescent="0.3">
      <c r="A966" s="469" t="s">
        <v>120</v>
      </c>
      <c r="B966" s="475" t="s">
        <v>121</v>
      </c>
      <c r="C966" s="1604" t="s">
        <v>122</v>
      </c>
      <c r="D966" s="1604"/>
      <c r="E966" s="1604"/>
      <c r="F966" s="645"/>
      <c r="G966" s="469" t="s">
        <v>120</v>
      </c>
      <c r="H966" s="475" t="s">
        <v>121</v>
      </c>
      <c r="I966" s="1604" t="s">
        <v>123</v>
      </c>
      <c r="J966" s="1604"/>
      <c r="K966" s="1604"/>
      <c r="L966" s="1374"/>
    </row>
    <row r="967" spans="1:13" s="25" customFormat="1" ht="18.75" customHeight="1" x14ac:dyDescent="0.3">
      <c r="A967" s="469" t="s">
        <v>124</v>
      </c>
      <c r="B967" s="469" t="s">
        <v>265</v>
      </c>
      <c r="C967" s="475" t="s">
        <v>125</v>
      </c>
      <c r="D967" s="1511" t="s">
        <v>126</v>
      </c>
      <c r="E967" s="1511" t="s">
        <v>127</v>
      </c>
      <c r="F967" s="645"/>
      <c r="G967" s="469" t="s">
        <v>124</v>
      </c>
      <c r="H967" s="469" t="s">
        <v>265</v>
      </c>
      <c r="I967" s="475" t="s">
        <v>125</v>
      </c>
      <c r="J967" s="1511" t="s">
        <v>126</v>
      </c>
      <c r="K967" s="1511" t="s">
        <v>127</v>
      </c>
      <c r="L967" s="1374"/>
    </row>
    <row r="968" spans="1:13" s="50" customFormat="1" x14ac:dyDescent="0.3">
      <c r="A968" s="12">
        <v>1</v>
      </c>
      <c r="B968" s="13" t="s">
        <v>241</v>
      </c>
      <c r="C968" s="14" t="s">
        <v>230</v>
      </c>
      <c r="D968" s="15">
        <v>131</v>
      </c>
      <c r="E968" s="15">
        <v>231.89999999999998</v>
      </c>
      <c r="F968" s="645"/>
      <c r="G968" s="12">
        <v>1</v>
      </c>
      <c r="H968" s="13" t="s">
        <v>241</v>
      </c>
      <c r="I968" s="14" t="s">
        <v>35</v>
      </c>
      <c r="J968" s="15">
        <v>152</v>
      </c>
      <c r="K968" s="15">
        <v>278.27999999999997</v>
      </c>
      <c r="L968" s="786">
        <v>45674</v>
      </c>
    </row>
    <row r="969" spans="1:13" s="50" customFormat="1" x14ac:dyDescent="0.3">
      <c r="A969" s="12">
        <v>2</v>
      </c>
      <c r="B969" s="13" t="s">
        <v>114</v>
      </c>
      <c r="C969" s="14" t="s">
        <v>2</v>
      </c>
      <c r="D969" s="15">
        <v>6</v>
      </c>
      <c r="E969" s="15">
        <v>28</v>
      </c>
      <c r="F969" s="607"/>
      <c r="G969" s="12">
        <v>2</v>
      </c>
      <c r="H969" s="13" t="s">
        <v>114</v>
      </c>
      <c r="I969" s="14" t="s">
        <v>2</v>
      </c>
      <c r="J969" s="15">
        <v>6</v>
      </c>
      <c r="K969" s="15">
        <v>28</v>
      </c>
      <c r="L969" s="786"/>
      <c r="M969" s="25"/>
    </row>
    <row r="970" spans="1:13" s="25" customFormat="1" x14ac:dyDescent="0.3">
      <c r="A970" s="12">
        <v>3</v>
      </c>
      <c r="B970" s="13" t="s">
        <v>107</v>
      </c>
      <c r="C970" s="14" t="s">
        <v>68</v>
      </c>
      <c r="D970" s="15">
        <v>1.86</v>
      </c>
      <c r="E970" s="15">
        <v>49.4</v>
      </c>
      <c r="F970" s="645"/>
      <c r="G970" s="12">
        <v>3</v>
      </c>
      <c r="H970" s="13" t="s">
        <v>107</v>
      </c>
      <c r="I970" s="14" t="s">
        <v>68</v>
      </c>
      <c r="J970" s="15">
        <v>1.86</v>
      </c>
      <c r="K970" s="15">
        <v>49.4</v>
      </c>
      <c r="L970" s="1374"/>
    </row>
    <row r="971" spans="1:13" s="25" customFormat="1" x14ac:dyDescent="0.3">
      <c r="A971" s="12">
        <v>4</v>
      </c>
      <c r="B971" s="13" t="s">
        <v>93</v>
      </c>
      <c r="C971" s="14" t="s">
        <v>2</v>
      </c>
      <c r="D971" s="15">
        <v>80</v>
      </c>
      <c r="E971" s="15">
        <v>92</v>
      </c>
      <c r="F971" s="607"/>
      <c r="G971" s="12">
        <v>4</v>
      </c>
      <c r="H971" s="13" t="s">
        <v>93</v>
      </c>
      <c r="I971" s="14" t="s">
        <v>2</v>
      </c>
      <c r="J971" s="15">
        <v>80</v>
      </c>
      <c r="K971" s="15">
        <v>92</v>
      </c>
      <c r="L971" s="788"/>
    </row>
    <row r="972" spans="1:13" s="25" customFormat="1" x14ac:dyDescent="0.3">
      <c r="A972" s="12"/>
      <c r="B972" s="13"/>
      <c r="C972" s="14"/>
      <c r="D972" s="15"/>
      <c r="E972" s="15"/>
      <c r="F972" s="645"/>
      <c r="G972" s="12"/>
      <c r="H972" s="13"/>
      <c r="I972" s="14"/>
      <c r="J972" s="15"/>
      <c r="K972" s="15"/>
      <c r="L972" s="1374"/>
    </row>
    <row r="973" spans="1:13" s="25" customFormat="1" ht="19.5" customHeight="1" x14ac:dyDescent="0.3">
      <c r="A973" s="1511"/>
      <c r="B973" s="13"/>
      <c r="C973" s="14"/>
      <c r="D973" s="15"/>
      <c r="E973" s="15"/>
      <c r="F973" s="607"/>
      <c r="G973" s="1511"/>
      <c r="H973" s="13"/>
      <c r="I973" s="14"/>
      <c r="J973" s="15"/>
      <c r="K973" s="15"/>
      <c r="L973" s="1374"/>
    </row>
    <row r="974" spans="1:13" s="25" customFormat="1" x14ac:dyDescent="0.3">
      <c r="A974" s="12"/>
      <c r="B974" s="13"/>
      <c r="C974" s="14"/>
      <c r="D974" s="15"/>
      <c r="E974" s="15"/>
      <c r="F974" s="670"/>
      <c r="G974" s="12"/>
      <c r="H974" s="13"/>
      <c r="I974" s="14"/>
      <c r="J974" s="15"/>
      <c r="K974" s="15"/>
      <c r="L974" s="1374"/>
    </row>
    <row r="975" spans="1:13" s="25" customFormat="1" x14ac:dyDescent="0.3">
      <c r="A975" s="12"/>
      <c r="B975" s="13"/>
      <c r="C975" s="14" t="s">
        <v>128</v>
      </c>
      <c r="D975" s="15">
        <f>SUM(D968:D973)</f>
        <v>218.86</v>
      </c>
      <c r="E975" s="15">
        <f>SUM(E968:E973)</f>
        <v>401.29999999999995</v>
      </c>
      <c r="F975" s="673">
        <v>587.5</v>
      </c>
      <c r="G975" s="12"/>
      <c r="H975" s="13"/>
      <c r="I975" s="14" t="s">
        <v>128</v>
      </c>
      <c r="J975" s="15">
        <f>SUM(J968:J973)</f>
        <v>239.86</v>
      </c>
      <c r="K975" s="15">
        <f>SUM(K968:K973)</f>
        <v>447.67999999999995</v>
      </c>
      <c r="L975" s="1374"/>
    </row>
    <row r="976" spans="1:13" s="25" customFormat="1" x14ac:dyDescent="0.3">
      <c r="A976" s="12"/>
      <c r="B976" s="13"/>
      <c r="C976" s="14"/>
      <c r="D976" s="15"/>
      <c r="E976" s="15"/>
      <c r="F976" s="673"/>
      <c r="G976" s="12"/>
      <c r="H976" s="13"/>
      <c r="I976" s="14"/>
      <c r="J976" s="15"/>
      <c r="K976" s="15"/>
      <c r="L976" s="1374"/>
    </row>
    <row r="977" spans="1:12" s="25" customFormat="1" x14ac:dyDescent="0.3">
      <c r="A977" s="12"/>
      <c r="B977" s="13"/>
      <c r="C977" s="14"/>
      <c r="D977" s="15"/>
      <c r="E977" s="15"/>
      <c r="F977" s="670"/>
      <c r="G977" s="12"/>
      <c r="H977" s="13"/>
      <c r="I977" s="14"/>
      <c r="J977" s="15"/>
      <c r="K977" s="15"/>
      <c r="L977" s="1374"/>
    </row>
    <row r="978" spans="1:12" s="25" customFormat="1" x14ac:dyDescent="0.3">
      <c r="A978" s="469" t="s">
        <v>124</v>
      </c>
      <c r="B978" s="15" t="s">
        <v>259</v>
      </c>
      <c r="C978" s="14" t="s">
        <v>125</v>
      </c>
      <c r="D978" s="15" t="s">
        <v>126</v>
      </c>
      <c r="E978" s="15" t="s">
        <v>127</v>
      </c>
      <c r="F978" s="670"/>
      <c r="G978" s="469" t="s">
        <v>124</v>
      </c>
      <c r="H978" s="15" t="s">
        <v>247</v>
      </c>
      <c r="I978" s="14" t="s">
        <v>125</v>
      </c>
      <c r="J978" s="15" t="s">
        <v>126</v>
      </c>
      <c r="K978" s="15" t="s">
        <v>127</v>
      </c>
      <c r="L978" s="1374"/>
    </row>
    <row r="979" spans="1:12" s="50" customFormat="1" x14ac:dyDescent="0.3">
      <c r="A979" s="1511">
        <v>1</v>
      </c>
      <c r="B979" s="13" t="s">
        <v>100</v>
      </c>
      <c r="C979" s="14" t="s">
        <v>9</v>
      </c>
      <c r="D979" s="15">
        <v>80</v>
      </c>
      <c r="E979" s="15">
        <v>287.25</v>
      </c>
      <c r="F979" s="645"/>
      <c r="G979" s="1511">
        <v>1</v>
      </c>
      <c r="H979" s="13" t="s">
        <v>100</v>
      </c>
      <c r="I979" s="14" t="s">
        <v>9</v>
      </c>
      <c r="J979" s="15">
        <v>80</v>
      </c>
      <c r="K979" s="15">
        <v>287.25</v>
      </c>
      <c r="L979" s="786"/>
    </row>
    <row r="980" spans="1:12" s="25" customFormat="1" x14ac:dyDescent="0.3">
      <c r="A980" s="12">
        <v>2</v>
      </c>
      <c r="B980" s="13" t="s">
        <v>470</v>
      </c>
      <c r="C980" s="14" t="s">
        <v>4</v>
      </c>
      <c r="D980" s="15">
        <v>65</v>
      </c>
      <c r="E980" s="15">
        <v>180.8</v>
      </c>
      <c r="F980" s="645"/>
      <c r="G980" s="12">
        <v>2</v>
      </c>
      <c r="H980" s="13" t="s">
        <v>470</v>
      </c>
      <c r="I980" s="14" t="s">
        <v>17</v>
      </c>
      <c r="J980" s="15">
        <v>90</v>
      </c>
      <c r="K980" s="15">
        <v>271.20000000000005</v>
      </c>
      <c r="L980" s="788">
        <v>45603</v>
      </c>
    </row>
    <row r="981" spans="1:12" s="50" customFormat="1" x14ac:dyDescent="0.3">
      <c r="A981" s="12">
        <v>3</v>
      </c>
      <c r="B981" s="13" t="s">
        <v>278</v>
      </c>
      <c r="C981" s="14" t="s">
        <v>17</v>
      </c>
      <c r="D981" s="15">
        <v>20</v>
      </c>
      <c r="E981" s="15">
        <v>184.5</v>
      </c>
      <c r="F981" s="645">
        <v>189</v>
      </c>
      <c r="G981" s="12">
        <v>3</v>
      </c>
      <c r="H981" s="13" t="s">
        <v>278</v>
      </c>
      <c r="I981" s="14" t="s">
        <v>44</v>
      </c>
      <c r="J981" s="15">
        <v>25</v>
      </c>
      <c r="K981" s="15">
        <v>221.4</v>
      </c>
      <c r="L981" s="786"/>
    </row>
    <row r="982" spans="1:12" s="25" customFormat="1" ht="19.5" customHeight="1" x14ac:dyDescent="0.3">
      <c r="A982" s="12">
        <v>4</v>
      </c>
      <c r="B982" s="13" t="s">
        <v>346</v>
      </c>
      <c r="C982" s="14" t="s">
        <v>14</v>
      </c>
      <c r="D982" s="15">
        <v>36</v>
      </c>
      <c r="E982" s="15">
        <v>6</v>
      </c>
      <c r="F982" s="1430">
        <f>0.031*800</f>
        <v>24.8</v>
      </c>
      <c r="G982" s="12">
        <v>4</v>
      </c>
      <c r="H982" s="13" t="s">
        <v>346</v>
      </c>
      <c r="I982" s="14" t="s">
        <v>14</v>
      </c>
      <c r="J982" s="15">
        <v>36</v>
      </c>
      <c r="K982" s="15">
        <v>6</v>
      </c>
      <c r="L982" s="788"/>
    </row>
    <row r="983" spans="1:12" s="25" customFormat="1" ht="19.5" customHeight="1" x14ac:dyDescent="0.3">
      <c r="A983" s="12">
        <v>5</v>
      </c>
      <c r="B983" s="13" t="s">
        <v>144</v>
      </c>
      <c r="C983" s="14" t="s">
        <v>2</v>
      </c>
      <c r="D983" s="15">
        <v>18</v>
      </c>
      <c r="E983" s="15">
        <v>88</v>
      </c>
      <c r="F983" s="670"/>
      <c r="G983" s="12">
        <v>5</v>
      </c>
      <c r="H983" s="13" t="s">
        <v>144</v>
      </c>
      <c r="I983" s="14" t="s">
        <v>2</v>
      </c>
      <c r="J983" s="15">
        <v>18</v>
      </c>
      <c r="K983" s="15">
        <v>88</v>
      </c>
      <c r="L983" s="1374"/>
    </row>
    <row r="984" spans="1:12" s="25" customFormat="1" x14ac:dyDescent="0.3">
      <c r="A984" s="12">
        <v>6</v>
      </c>
      <c r="B984" s="13" t="s">
        <v>107</v>
      </c>
      <c r="C984" s="14" t="s">
        <v>193</v>
      </c>
      <c r="D984" s="15">
        <v>3.71</v>
      </c>
      <c r="E984" s="15">
        <v>93.2</v>
      </c>
      <c r="F984" s="645"/>
      <c r="G984" s="12">
        <v>6</v>
      </c>
      <c r="H984" s="13" t="s">
        <v>107</v>
      </c>
      <c r="I984" s="14" t="s">
        <v>193</v>
      </c>
      <c r="J984" s="15">
        <v>3.71</v>
      </c>
      <c r="K984" s="15">
        <v>93.2</v>
      </c>
      <c r="L984" s="1374"/>
    </row>
    <row r="985" spans="1:12" s="50" customFormat="1" x14ac:dyDescent="0.3">
      <c r="A985" s="12">
        <v>7</v>
      </c>
      <c r="B985" s="13" t="s">
        <v>108</v>
      </c>
      <c r="C985" s="14" t="s">
        <v>65</v>
      </c>
      <c r="D985" s="15">
        <v>1.2</v>
      </c>
      <c r="E985" s="15">
        <v>21.5</v>
      </c>
      <c r="F985" s="645"/>
      <c r="G985" s="12">
        <v>7</v>
      </c>
      <c r="H985" s="13" t="s">
        <v>108</v>
      </c>
      <c r="I985" s="14" t="s">
        <v>65</v>
      </c>
      <c r="J985" s="15">
        <v>1.2</v>
      </c>
      <c r="K985" s="15">
        <v>21.5</v>
      </c>
      <c r="L985" s="786"/>
    </row>
    <row r="986" spans="1:12" s="25" customFormat="1" x14ac:dyDescent="0.3">
      <c r="A986" s="1511"/>
      <c r="B986" s="13"/>
      <c r="C986" s="14"/>
      <c r="D986" s="15"/>
      <c r="E986" s="15"/>
      <c r="F986" s="670"/>
      <c r="G986" s="1511"/>
      <c r="H986" s="13"/>
      <c r="I986" s="14"/>
      <c r="J986" s="15"/>
      <c r="K986" s="15"/>
      <c r="L986" s="1374"/>
    </row>
    <row r="987" spans="1:12" s="50" customFormat="1" x14ac:dyDescent="0.3">
      <c r="A987" s="1511"/>
      <c r="B987" s="13"/>
      <c r="C987" s="14"/>
      <c r="D987" s="15"/>
      <c r="E987" s="15"/>
      <c r="F987" s="645"/>
      <c r="G987" s="1511"/>
      <c r="H987" s="13"/>
      <c r="I987" s="14"/>
      <c r="J987" s="15"/>
      <c r="K987" s="15"/>
      <c r="L987" s="786"/>
    </row>
    <row r="988" spans="1:12" s="25" customFormat="1" x14ac:dyDescent="0.3">
      <c r="A988" s="1511"/>
      <c r="B988" s="13"/>
      <c r="C988" s="14" t="s">
        <v>128</v>
      </c>
      <c r="D988" s="15">
        <f>SUM(D979:D987)</f>
        <v>223.91</v>
      </c>
      <c r="E988" s="15">
        <f>SUM(E979:E987)</f>
        <v>861.25</v>
      </c>
      <c r="F988" s="673">
        <v>822.5</v>
      </c>
      <c r="G988" s="1511"/>
      <c r="H988" s="13"/>
      <c r="I988" s="14" t="s">
        <v>128</v>
      </c>
      <c r="J988" s="15">
        <f>SUM(J979:J987)</f>
        <v>253.91</v>
      </c>
      <c r="K988" s="15">
        <f>SUM(K979:K987)</f>
        <v>988.55000000000007</v>
      </c>
      <c r="L988" s="1374"/>
    </row>
    <row r="989" spans="1:12" s="25" customFormat="1" x14ac:dyDescent="0.3">
      <c r="A989" s="12"/>
      <c r="B989" s="13"/>
      <c r="C989" s="14"/>
      <c r="D989" s="15"/>
      <c r="E989" s="15"/>
      <c r="F989" s="1370">
        <f>F988-E988</f>
        <v>-38.75</v>
      </c>
      <c r="G989" s="12"/>
      <c r="H989" s="13"/>
      <c r="I989" s="14"/>
      <c r="J989" s="15"/>
      <c r="K989" s="15"/>
      <c r="L989" s="1374"/>
    </row>
    <row r="990" spans="1:12" s="25" customFormat="1" x14ac:dyDescent="0.3">
      <c r="A990" s="12"/>
      <c r="B990" s="13"/>
      <c r="C990" s="14"/>
      <c r="D990" s="15"/>
      <c r="E990" s="15"/>
      <c r="F990" s="670"/>
      <c r="G990" s="12"/>
      <c r="H990" s="13"/>
      <c r="I990" s="14"/>
      <c r="J990" s="15"/>
      <c r="K990" s="15"/>
      <c r="L990" s="1374"/>
    </row>
    <row r="991" spans="1:12" s="25" customFormat="1" x14ac:dyDescent="0.3">
      <c r="A991" s="1511"/>
      <c r="B991" s="13"/>
      <c r="C991" s="14" t="s">
        <v>136</v>
      </c>
      <c r="D991" s="15">
        <f>+D988+D975</f>
        <v>442.77</v>
      </c>
      <c r="E991" s="15">
        <f>+E988+E975</f>
        <v>1262.55</v>
      </c>
      <c r="F991" s="674"/>
      <c r="G991" s="15"/>
      <c r="H991" s="15"/>
      <c r="I991" s="15" t="s">
        <v>136</v>
      </c>
      <c r="J991" s="15">
        <f>+J988+J975</f>
        <v>493.77</v>
      </c>
      <c r="K991" s="15">
        <f>+K988+K975</f>
        <v>1436.23</v>
      </c>
      <c r="L991" s="1374"/>
    </row>
    <row r="992" spans="1:12" s="25" customFormat="1" x14ac:dyDescent="0.3">
      <c r="A992" s="1431"/>
      <c r="B992" s="259"/>
      <c r="C992" s="472"/>
      <c r="D992" s="473"/>
      <c r="E992" s="473"/>
      <c r="F992" s="674"/>
      <c r="G992" s="1432"/>
      <c r="H992" s="473"/>
      <c r="I992" s="473"/>
      <c r="J992" s="473"/>
      <c r="K992" s="473"/>
      <c r="L992" s="1374"/>
    </row>
    <row r="993" spans="1:12" s="25" customFormat="1" x14ac:dyDescent="0.3">
      <c r="A993" s="1405"/>
      <c r="B993" s="36"/>
      <c r="C993" s="462"/>
      <c r="D993" s="463"/>
      <c r="E993" s="463"/>
      <c r="F993" s="659"/>
      <c r="G993" s="1410"/>
      <c r="H993" s="463"/>
      <c r="I993" s="463"/>
      <c r="J993" s="463"/>
      <c r="K993" s="463"/>
      <c r="L993" s="1374"/>
    </row>
    <row r="994" spans="1:12" s="25" customFormat="1" x14ac:dyDescent="0.3">
      <c r="A994" s="1405"/>
      <c r="B994" s="461"/>
      <c r="C994" s="461"/>
      <c r="D994" s="461"/>
      <c r="E994" s="660"/>
      <c r="F994" s="660"/>
      <c r="G994" s="1413"/>
      <c r="H994" s="660"/>
      <c r="I994" s="463"/>
      <c r="J994" s="463"/>
      <c r="K994" s="463"/>
      <c r="L994" s="1374"/>
    </row>
    <row r="995" spans="1:12" s="25" customFormat="1" x14ac:dyDescent="0.3">
      <c r="A995" s="1405"/>
      <c r="B995" s="36"/>
      <c r="C995" s="462"/>
      <c r="D995" s="463"/>
      <c r="E995" s="463"/>
      <c r="F995" s="659"/>
      <c r="G995" s="1413"/>
      <c r="H995" s="463"/>
      <c r="I995" s="463"/>
      <c r="J995" s="463"/>
      <c r="K995" s="463"/>
      <c r="L995" s="1374"/>
    </row>
    <row r="996" spans="1:12" s="25" customFormat="1" ht="18.75" customHeight="1" x14ac:dyDescent="0.3">
      <c r="A996" s="1403"/>
      <c r="B996" s="37" t="s">
        <v>130</v>
      </c>
      <c r="D996" s="94" t="s">
        <v>131</v>
      </c>
      <c r="E996" s="20"/>
      <c r="F996" s="606"/>
      <c r="G996" s="1403"/>
      <c r="H996" s="37" t="s">
        <v>130</v>
      </c>
      <c r="J996" s="94" t="s">
        <v>131</v>
      </c>
      <c r="K996" s="20"/>
      <c r="L996" s="1374"/>
    </row>
    <row r="997" spans="1:12" s="25" customFormat="1" ht="51.75" customHeight="1" x14ac:dyDescent="0.3">
      <c r="A997" s="1403"/>
      <c r="B997" s="38" t="s">
        <v>132</v>
      </c>
      <c r="D997" s="38" t="s">
        <v>140</v>
      </c>
      <c r="E997" s="39"/>
      <c r="F997" s="606"/>
      <c r="G997" s="1403"/>
      <c r="H997" s="38" t="s">
        <v>139</v>
      </c>
      <c r="J997" s="38" t="s">
        <v>140</v>
      </c>
      <c r="K997" s="39"/>
      <c r="L997" s="1374"/>
    </row>
    <row r="998" spans="1:12" s="25" customFormat="1" ht="23.25" customHeight="1" x14ac:dyDescent="0.3">
      <c r="A998" s="1403"/>
      <c r="B998" s="38"/>
      <c r="D998" s="38"/>
      <c r="E998" s="39"/>
      <c r="F998" s="606"/>
      <c r="G998" s="1403"/>
      <c r="H998" s="38"/>
      <c r="J998" s="38"/>
      <c r="K998" s="39"/>
      <c r="L998" s="1374"/>
    </row>
    <row r="999" spans="1:12" s="25" customFormat="1" ht="23.25" customHeight="1" x14ac:dyDescent="0.3">
      <c r="A999" s="1402"/>
      <c r="B999" s="254"/>
      <c r="C999" s="96"/>
      <c r="D999" s="254"/>
      <c r="E999" s="255"/>
      <c r="F999" s="871"/>
      <c r="G999" s="1417"/>
      <c r="H999" s="96"/>
      <c r="I999" s="254"/>
      <c r="J999" s="255"/>
      <c r="K999" s="254"/>
      <c r="L999" s="1374"/>
    </row>
  </sheetData>
  <mergeCells count="102">
    <mergeCell ref="B962:D962"/>
    <mergeCell ref="H962:J962"/>
    <mergeCell ref="B963:D963"/>
    <mergeCell ref="H963:J963"/>
    <mergeCell ref="C966:E966"/>
    <mergeCell ref="I966:K966"/>
    <mergeCell ref="B851:D851"/>
    <mergeCell ref="H851:J851"/>
    <mergeCell ref="B852:D852"/>
    <mergeCell ref="H852:J852"/>
    <mergeCell ref="C855:E855"/>
    <mergeCell ref="I855:K855"/>
    <mergeCell ref="B912:D912"/>
    <mergeCell ref="H912:J912"/>
    <mergeCell ref="B913:D913"/>
    <mergeCell ref="H913:J913"/>
    <mergeCell ref="C916:E916"/>
    <mergeCell ref="I916:K916"/>
    <mergeCell ref="B790:D790"/>
    <mergeCell ref="H790:J790"/>
    <mergeCell ref="B791:D791"/>
    <mergeCell ref="H791:J791"/>
    <mergeCell ref="C794:E794"/>
    <mergeCell ref="I794:K794"/>
    <mergeCell ref="B729:D729"/>
    <mergeCell ref="H729:J729"/>
    <mergeCell ref="B730:D730"/>
    <mergeCell ref="H730:J730"/>
    <mergeCell ref="C733:E733"/>
    <mergeCell ref="I733:K733"/>
    <mergeCell ref="B669:D669"/>
    <mergeCell ref="H669:J669"/>
    <mergeCell ref="B670:D670"/>
    <mergeCell ref="H670:J670"/>
    <mergeCell ref="C673:E673"/>
    <mergeCell ref="I673:K673"/>
    <mergeCell ref="B608:D608"/>
    <mergeCell ref="H608:J608"/>
    <mergeCell ref="B609:D609"/>
    <mergeCell ref="H609:J609"/>
    <mergeCell ref="C612:E612"/>
    <mergeCell ref="I612:K612"/>
    <mergeCell ref="B546:D546"/>
    <mergeCell ref="H546:J546"/>
    <mergeCell ref="B547:D547"/>
    <mergeCell ref="H547:J547"/>
    <mergeCell ref="C550:E550"/>
    <mergeCell ref="I550:K550"/>
    <mergeCell ref="B364:D364"/>
    <mergeCell ref="H364:J364"/>
    <mergeCell ref="B365:D365"/>
    <mergeCell ref="H365:J365"/>
    <mergeCell ref="C368:E368"/>
    <mergeCell ref="I368:K368"/>
    <mergeCell ref="B485:D485"/>
    <mergeCell ref="H485:J485"/>
    <mergeCell ref="B486:D486"/>
    <mergeCell ref="H486:J486"/>
    <mergeCell ref="C489:E489"/>
    <mergeCell ref="I489:K489"/>
    <mergeCell ref="B424:D424"/>
    <mergeCell ref="H424:J424"/>
    <mergeCell ref="B425:D425"/>
    <mergeCell ref="H425:J425"/>
    <mergeCell ref="C428:E428"/>
    <mergeCell ref="I428:K428"/>
    <mergeCell ref="B12:D12"/>
    <mergeCell ref="H12:J12"/>
    <mergeCell ref="B13:D13"/>
    <mergeCell ref="H13:J13"/>
    <mergeCell ref="C16:E16"/>
    <mergeCell ref="I16:K16"/>
    <mergeCell ref="B73:D73"/>
    <mergeCell ref="H73:J73"/>
    <mergeCell ref="B74:D74"/>
    <mergeCell ref="H74:J74"/>
    <mergeCell ref="C77:E77"/>
    <mergeCell ref="I77:K77"/>
    <mergeCell ref="B196:D196"/>
    <mergeCell ref="H196:J196"/>
    <mergeCell ref="B197:D197"/>
    <mergeCell ref="H197:J197"/>
    <mergeCell ref="C200:E200"/>
    <mergeCell ref="I200:K200"/>
    <mergeCell ref="B256:D256"/>
    <mergeCell ref="H256:J256"/>
    <mergeCell ref="B135:D135"/>
    <mergeCell ref="H135:J135"/>
    <mergeCell ref="B136:D136"/>
    <mergeCell ref="H136:J136"/>
    <mergeCell ref="C139:E139"/>
    <mergeCell ref="I139:K139"/>
    <mergeCell ref="B257:D257"/>
    <mergeCell ref="H257:J257"/>
    <mergeCell ref="C260:E260"/>
    <mergeCell ref="I260:K260"/>
    <mergeCell ref="B317:D317"/>
    <mergeCell ref="H317:J317"/>
    <mergeCell ref="B318:D318"/>
    <mergeCell ref="H318:J318"/>
    <mergeCell ref="C321:E321"/>
    <mergeCell ref="I321:K321"/>
  </mergeCells>
  <printOptions horizontalCentered="1"/>
  <pageMargins left="0.59055118110236227" right="0.59055118110236227" top="0.78740157480314965" bottom="0.78740157480314965" header="0.31496062992125984" footer="0.31496062992125984"/>
  <pageSetup paperSize="9" scale="75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308"/>
  <sheetViews>
    <sheetView topLeftCell="A837" zoomScale="70" zoomScaleNormal="70" zoomScalePageLayoutView="60" workbookViewId="0">
      <selection activeCell="A798" sqref="A798:XFD859"/>
    </sheetView>
  </sheetViews>
  <sheetFormatPr defaultRowHeight="18.75" x14ac:dyDescent="0.3"/>
  <cols>
    <col min="1" max="1" width="7.125" style="1408" customWidth="1"/>
    <col min="2" max="2" width="37.25" style="32" customWidth="1"/>
    <col min="3" max="3" width="14.75" style="32" customWidth="1"/>
    <col min="4" max="5" width="14.5" style="32" customWidth="1"/>
    <col min="6" max="6" width="13" style="670" customWidth="1"/>
    <col min="7" max="7" width="7.375" style="1408" customWidth="1"/>
    <col min="8" max="8" width="35.625" style="32" customWidth="1"/>
    <col min="9" max="9" width="15.125" style="32" customWidth="1"/>
    <col min="10" max="10" width="13.5" style="32" customWidth="1"/>
    <col min="11" max="11" width="15.25" style="32" customWidth="1"/>
    <col min="12" max="12" width="11.375" style="1382" customWidth="1"/>
    <col min="13" max="31" width="3.375" style="31" customWidth="1"/>
    <col min="32" max="16384" width="9" style="31"/>
  </cols>
  <sheetData>
    <row r="1" spans="1:12" s="25" customFormat="1" ht="18.75" customHeight="1" x14ac:dyDescent="0.3">
      <c r="A1" s="1426"/>
      <c r="B1" s="98"/>
      <c r="C1" s="98"/>
      <c r="D1" s="98"/>
      <c r="E1" s="98"/>
      <c r="F1" s="861"/>
      <c r="G1" s="1416"/>
      <c r="H1" s="208"/>
      <c r="I1" s="208"/>
      <c r="J1" s="208"/>
      <c r="K1" s="208"/>
      <c r="L1" s="1374"/>
    </row>
    <row r="2" spans="1:12" s="21" customFormat="1" x14ac:dyDescent="0.3">
      <c r="A2" s="1428"/>
      <c r="B2" s="32"/>
      <c r="C2" s="32"/>
      <c r="D2" s="32"/>
      <c r="E2" s="32"/>
      <c r="F2" s="656"/>
      <c r="G2" s="1403"/>
      <c r="H2" s="20"/>
      <c r="I2" s="20"/>
      <c r="J2" s="20"/>
      <c r="K2" s="20"/>
      <c r="L2" s="1373"/>
    </row>
    <row r="3" spans="1:12" s="25" customFormat="1" ht="18.75" customHeight="1" x14ac:dyDescent="0.3">
      <c r="A3" s="1428"/>
      <c r="B3" s="476" t="s">
        <v>115</v>
      </c>
      <c r="C3" s="32"/>
      <c r="D3" s="32"/>
      <c r="E3" s="32"/>
      <c r="F3" s="656"/>
      <c r="G3" s="1403"/>
      <c r="H3" s="22" t="s">
        <v>115</v>
      </c>
      <c r="I3" s="20"/>
      <c r="J3" s="20"/>
      <c r="K3" s="20"/>
      <c r="L3" s="1374"/>
    </row>
    <row r="4" spans="1:12" s="25" customFormat="1" ht="18.75" customHeight="1" x14ac:dyDescent="0.3">
      <c r="A4" s="1428"/>
      <c r="B4" s="476" t="s">
        <v>137</v>
      </c>
      <c r="C4" s="32"/>
      <c r="D4" s="32"/>
      <c r="E4" s="32"/>
      <c r="F4" s="606"/>
      <c r="G4" s="1403"/>
      <c r="H4" s="22" t="s">
        <v>138</v>
      </c>
      <c r="I4" s="20"/>
      <c r="J4" s="20"/>
      <c r="K4" s="20"/>
      <c r="L4" s="1374"/>
    </row>
    <row r="5" spans="1:12" s="25" customFormat="1" ht="18.75" customHeight="1" x14ac:dyDescent="0.3">
      <c r="A5" s="1428"/>
      <c r="B5" s="32"/>
      <c r="C5" s="32"/>
      <c r="D5" s="32"/>
      <c r="E5" s="32"/>
      <c r="F5" s="606"/>
      <c r="G5" s="1403"/>
      <c r="H5" s="20"/>
      <c r="I5" s="20"/>
      <c r="J5" s="20"/>
      <c r="K5" s="20"/>
      <c r="L5" s="1374"/>
    </row>
    <row r="6" spans="1:12" s="25" customFormat="1" ht="18.75" customHeight="1" x14ac:dyDescent="0.3">
      <c r="A6" s="1428"/>
      <c r="B6" s="32"/>
      <c r="C6" s="32"/>
      <c r="D6" s="257"/>
      <c r="E6" s="604" t="s">
        <v>116</v>
      </c>
      <c r="F6" s="606"/>
      <c r="G6" s="1403"/>
      <c r="H6" s="20"/>
      <c r="I6" s="20"/>
      <c r="K6" s="603" t="s">
        <v>116</v>
      </c>
      <c r="L6" s="1374"/>
    </row>
    <row r="7" spans="1:12" s="25" customFormat="1" ht="18.75" customHeight="1" x14ac:dyDescent="0.3">
      <c r="A7" s="1428"/>
      <c r="B7" s="32"/>
      <c r="C7" s="32"/>
      <c r="D7" s="257"/>
      <c r="E7" s="604" t="s">
        <v>134</v>
      </c>
      <c r="F7" s="606"/>
      <c r="G7" s="1403"/>
      <c r="H7" s="20"/>
      <c r="I7" s="20"/>
      <c r="K7" s="603" t="s">
        <v>134</v>
      </c>
      <c r="L7" s="1374"/>
    </row>
    <row r="8" spans="1:12" s="25" customFormat="1" ht="18.75" customHeight="1" x14ac:dyDescent="0.3">
      <c r="A8" s="1428"/>
      <c r="B8" s="32"/>
      <c r="C8" s="32"/>
      <c r="D8" s="257"/>
      <c r="E8" s="604" t="s">
        <v>117</v>
      </c>
      <c r="F8" s="606"/>
      <c r="G8" s="1403"/>
      <c r="H8" s="20"/>
      <c r="I8" s="20"/>
      <c r="K8" s="603" t="s">
        <v>117</v>
      </c>
      <c r="L8" s="1374"/>
    </row>
    <row r="9" spans="1:12" s="25" customFormat="1" ht="18.75" customHeight="1" x14ac:dyDescent="0.3">
      <c r="A9" s="1428"/>
      <c r="B9" s="32"/>
      <c r="C9" s="32"/>
      <c r="D9" s="257"/>
      <c r="E9" s="604" t="s">
        <v>497</v>
      </c>
      <c r="F9" s="606"/>
      <c r="G9" s="1403"/>
      <c r="H9" s="20"/>
      <c r="I9" s="20"/>
      <c r="K9" s="603" t="s">
        <v>497</v>
      </c>
      <c r="L9" s="1374"/>
    </row>
    <row r="10" spans="1:12" s="25" customFormat="1" ht="18.75" customHeight="1" x14ac:dyDescent="0.3">
      <c r="A10" s="1428"/>
      <c r="B10" s="32"/>
      <c r="C10" s="32"/>
      <c r="D10" s="32"/>
      <c r="E10" s="32"/>
      <c r="F10" s="656"/>
      <c r="G10" s="1403"/>
      <c r="H10" s="20"/>
      <c r="I10" s="20"/>
      <c r="J10" s="20"/>
      <c r="K10" s="20"/>
      <c r="L10" s="1374"/>
    </row>
    <row r="11" spans="1:12" s="25" customFormat="1" ht="18.75" customHeight="1" x14ac:dyDescent="0.3">
      <c r="A11" s="1428"/>
      <c r="B11" s="32"/>
      <c r="C11" s="32"/>
      <c r="D11" s="32"/>
      <c r="E11" s="32"/>
      <c r="F11" s="656"/>
      <c r="G11" s="1403"/>
      <c r="H11" s="20"/>
      <c r="I11" s="20"/>
      <c r="J11" s="20"/>
      <c r="K11" s="20"/>
      <c r="L11" s="1374"/>
    </row>
    <row r="12" spans="1:12" s="25" customFormat="1" ht="18.75" customHeight="1" x14ac:dyDescent="0.3">
      <c r="A12" s="1428"/>
      <c r="B12" s="32"/>
      <c r="C12" s="32"/>
      <c r="D12" s="32"/>
      <c r="E12" s="32"/>
      <c r="F12" s="656"/>
      <c r="G12" s="1403"/>
      <c r="H12" s="20"/>
      <c r="I12" s="20"/>
      <c r="J12" s="20"/>
      <c r="K12" s="20"/>
      <c r="L12" s="1374"/>
    </row>
    <row r="13" spans="1:12" s="25" customFormat="1" ht="18.75" customHeight="1" x14ac:dyDescent="0.3">
      <c r="A13" s="1428"/>
      <c r="B13" s="1605" t="s">
        <v>119</v>
      </c>
      <c r="C13" s="1605"/>
      <c r="D13" s="1605"/>
      <c r="E13" s="481"/>
      <c r="F13" s="606"/>
      <c r="G13" s="1403"/>
      <c r="H13" s="1612" t="s">
        <v>119</v>
      </c>
      <c r="I13" s="1612"/>
      <c r="J13" s="1612"/>
      <c r="K13" s="26"/>
      <c r="L13" s="1374"/>
    </row>
    <row r="14" spans="1:12" s="25" customFormat="1" ht="18.75" customHeight="1" x14ac:dyDescent="0.3">
      <c r="A14" s="1428"/>
      <c r="B14" s="1606">
        <v>45748</v>
      </c>
      <c r="C14" s="1606"/>
      <c r="D14" s="1606"/>
      <c r="E14" s="482"/>
      <c r="F14" s="606"/>
      <c r="G14" s="1403"/>
      <c r="H14" s="1610">
        <f>B14</f>
        <v>45748</v>
      </c>
      <c r="I14" s="1610"/>
      <c r="J14" s="1610"/>
      <c r="K14" s="27"/>
      <c r="L14" s="1374"/>
    </row>
    <row r="15" spans="1:12" s="25" customFormat="1" ht="18.75" customHeight="1" x14ac:dyDescent="0.3">
      <c r="A15" s="1428"/>
      <c r="B15" s="32"/>
      <c r="C15" s="32"/>
      <c r="D15" s="32"/>
      <c r="E15" s="482"/>
      <c r="F15" s="606"/>
      <c r="G15" s="1403"/>
      <c r="H15" s="20"/>
      <c r="I15" s="20"/>
      <c r="J15" s="20"/>
      <c r="K15" s="27"/>
      <c r="L15" s="1374"/>
    </row>
    <row r="16" spans="1:12" s="25" customFormat="1" ht="18.75" customHeight="1" x14ac:dyDescent="0.3">
      <c r="A16" s="1428"/>
      <c r="B16" s="1582"/>
      <c r="C16" s="32"/>
      <c r="D16" s="32"/>
      <c r="E16" s="482"/>
      <c r="F16" s="606"/>
      <c r="G16" s="1403"/>
      <c r="H16" s="1575"/>
      <c r="I16" s="20"/>
      <c r="J16" s="20"/>
      <c r="K16" s="27"/>
      <c r="L16" s="1374"/>
    </row>
    <row r="17" spans="1:12" s="25" customFormat="1" ht="18.75" customHeight="1" x14ac:dyDescent="0.3">
      <c r="A17" s="469" t="s">
        <v>120</v>
      </c>
      <c r="B17" s="475" t="s">
        <v>121</v>
      </c>
      <c r="C17" s="1604" t="s">
        <v>122</v>
      </c>
      <c r="D17" s="1604"/>
      <c r="E17" s="1604"/>
      <c r="F17" s="606"/>
      <c r="G17" s="28" t="s">
        <v>120</v>
      </c>
      <c r="H17" s="29" t="s">
        <v>121</v>
      </c>
      <c r="I17" s="1611" t="s">
        <v>123</v>
      </c>
      <c r="J17" s="1611"/>
      <c r="K17" s="1611"/>
      <c r="L17" s="1374"/>
    </row>
    <row r="18" spans="1:12" s="25" customFormat="1" ht="18.75" customHeight="1" x14ac:dyDescent="0.3">
      <c r="A18" s="469" t="s">
        <v>124</v>
      </c>
      <c r="B18" s="469" t="s">
        <v>265</v>
      </c>
      <c r="C18" s="475" t="s">
        <v>125</v>
      </c>
      <c r="D18" s="1581" t="s">
        <v>126</v>
      </c>
      <c r="E18" s="1581" t="s">
        <v>127</v>
      </c>
      <c r="F18" s="606"/>
      <c r="G18" s="28" t="s">
        <v>124</v>
      </c>
      <c r="H18" s="28" t="s">
        <v>265</v>
      </c>
      <c r="I18" s="29" t="s">
        <v>125</v>
      </c>
      <c r="J18" s="1576" t="s">
        <v>126</v>
      </c>
      <c r="K18" s="1576" t="s">
        <v>127</v>
      </c>
      <c r="L18" s="1374"/>
    </row>
    <row r="19" spans="1:12" s="50" customFormat="1" ht="18.75" customHeight="1" x14ac:dyDescent="0.3">
      <c r="A19" s="1581">
        <v>1</v>
      </c>
      <c r="B19" s="13" t="s">
        <v>27</v>
      </c>
      <c r="C19" s="14" t="s">
        <v>28</v>
      </c>
      <c r="D19" s="15">
        <v>65</v>
      </c>
      <c r="E19" s="15">
        <v>178</v>
      </c>
      <c r="F19" s="606"/>
      <c r="G19" s="1576">
        <v>1</v>
      </c>
      <c r="H19" s="6" t="s">
        <v>27</v>
      </c>
      <c r="I19" s="2" t="s">
        <v>7</v>
      </c>
      <c r="J19" s="3">
        <v>85</v>
      </c>
      <c r="K19" s="3">
        <v>223</v>
      </c>
      <c r="L19" s="1379">
        <v>45384</v>
      </c>
    </row>
    <row r="20" spans="1:12" s="25" customFormat="1" ht="19.5" customHeight="1" x14ac:dyDescent="0.3">
      <c r="A20" s="12">
        <v>2</v>
      </c>
      <c r="B20" s="13" t="s">
        <v>61</v>
      </c>
      <c r="C20" s="14" t="s">
        <v>17</v>
      </c>
      <c r="D20" s="15">
        <v>30</v>
      </c>
      <c r="E20" s="15">
        <v>228.14999999999998</v>
      </c>
      <c r="F20" s="605"/>
      <c r="G20" s="5">
        <v>2</v>
      </c>
      <c r="H20" s="6" t="s">
        <v>61</v>
      </c>
      <c r="I20" s="2" t="s">
        <v>44</v>
      </c>
      <c r="J20" s="3">
        <v>35</v>
      </c>
      <c r="K20" s="3">
        <v>273.77999999999997</v>
      </c>
      <c r="L20" s="788"/>
    </row>
    <row r="21" spans="1:12" s="25" customFormat="1" x14ac:dyDescent="0.3">
      <c r="A21" s="12">
        <v>3</v>
      </c>
      <c r="B21" s="13" t="s">
        <v>271</v>
      </c>
      <c r="C21" s="14" t="s">
        <v>2</v>
      </c>
      <c r="D21" s="15">
        <v>7</v>
      </c>
      <c r="E21" s="15">
        <v>36.6</v>
      </c>
      <c r="F21" s="606"/>
      <c r="G21" s="5">
        <v>3</v>
      </c>
      <c r="H21" s="6" t="s">
        <v>271</v>
      </c>
      <c r="I21" s="2" t="s">
        <v>2</v>
      </c>
      <c r="J21" s="3">
        <v>7</v>
      </c>
      <c r="K21" s="3">
        <v>36.6</v>
      </c>
      <c r="L21" s="788"/>
    </row>
    <row r="22" spans="1:12" s="25" customFormat="1" x14ac:dyDescent="0.3">
      <c r="A22" s="12">
        <v>4</v>
      </c>
      <c r="B22" s="13" t="s">
        <v>107</v>
      </c>
      <c r="C22" s="14" t="s">
        <v>14</v>
      </c>
      <c r="D22" s="15">
        <v>3.4</v>
      </c>
      <c r="E22" s="15">
        <v>93.2</v>
      </c>
      <c r="F22" s="606">
        <v>66</v>
      </c>
      <c r="G22" s="5">
        <v>4</v>
      </c>
      <c r="H22" s="6" t="s">
        <v>107</v>
      </c>
      <c r="I22" s="2" t="s">
        <v>14</v>
      </c>
      <c r="J22" s="3">
        <v>3.4</v>
      </c>
      <c r="K22" s="3">
        <v>93.2</v>
      </c>
      <c r="L22" s="1374"/>
    </row>
    <row r="23" spans="1:12" s="25" customFormat="1" x14ac:dyDescent="0.3">
      <c r="A23" s="12">
        <v>5</v>
      </c>
      <c r="B23" s="13" t="s">
        <v>93</v>
      </c>
      <c r="C23" s="14" t="s">
        <v>2</v>
      </c>
      <c r="D23" s="15">
        <v>80</v>
      </c>
      <c r="E23" s="15">
        <v>92</v>
      </c>
      <c r="F23" s="605">
        <v>80</v>
      </c>
      <c r="G23" s="5">
        <v>5</v>
      </c>
      <c r="H23" s="6" t="s">
        <v>93</v>
      </c>
      <c r="I23" s="2" t="s">
        <v>2</v>
      </c>
      <c r="J23" s="3">
        <v>80</v>
      </c>
      <c r="K23" s="3">
        <v>92</v>
      </c>
      <c r="L23" s="788"/>
    </row>
    <row r="24" spans="1:12" s="25" customFormat="1" ht="19.5" customHeight="1" x14ac:dyDescent="0.3">
      <c r="A24" s="12">
        <v>6</v>
      </c>
      <c r="B24" s="13" t="s">
        <v>484</v>
      </c>
      <c r="C24" s="14" t="s">
        <v>218</v>
      </c>
      <c r="D24" s="15">
        <v>70</v>
      </c>
      <c r="E24" s="15">
        <f>2*141</f>
        <v>282</v>
      </c>
      <c r="F24" s="606"/>
      <c r="G24" s="5">
        <v>6</v>
      </c>
      <c r="H24" s="6" t="s">
        <v>484</v>
      </c>
      <c r="I24" s="2" t="s">
        <v>218</v>
      </c>
      <c r="J24" s="3">
        <v>70</v>
      </c>
      <c r="K24" s="3">
        <v>282</v>
      </c>
      <c r="L24" s="788"/>
    </row>
    <row r="25" spans="1:12" s="25" customFormat="1" ht="19.5" customHeight="1" x14ac:dyDescent="0.3">
      <c r="A25" s="1581"/>
      <c r="B25" s="13"/>
      <c r="C25" s="14"/>
      <c r="D25" s="15"/>
      <c r="E25" s="15"/>
      <c r="F25" s="605"/>
      <c r="G25" s="1576"/>
      <c r="H25" s="6"/>
      <c r="I25" s="2"/>
      <c r="J25" s="3"/>
      <c r="K25" s="3"/>
      <c r="L25" s="1374"/>
    </row>
    <row r="26" spans="1:12" s="25" customFormat="1" x14ac:dyDescent="0.3">
      <c r="A26" s="12"/>
      <c r="B26" s="13"/>
      <c r="C26" s="14"/>
      <c r="D26" s="15"/>
      <c r="E26" s="15"/>
      <c r="F26" s="656"/>
      <c r="G26" s="5"/>
      <c r="H26" s="6"/>
      <c r="I26" s="2"/>
      <c r="J26" s="3"/>
      <c r="K26" s="3"/>
      <c r="L26" s="1374"/>
    </row>
    <row r="27" spans="1:12" s="25" customFormat="1" x14ac:dyDescent="0.3">
      <c r="A27" s="12"/>
      <c r="B27" s="13"/>
      <c r="C27" s="14" t="s">
        <v>128</v>
      </c>
      <c r="D27" s="15">
        <f>SUM(D19:D25)</f>
        <v>255.4</v>
      </c>
      <c r="E27" s="15">
        <f>SUM(E19:E25)</f>
        <v>909.95</v>
      </c>
      <c r="F27" s="658">
        <v>587.5</v>
      </c>
      <c r="G27" s="5"/>
      <c r="H27" s="6"/>
      <c r="I27" s="2" t="s">
        <v>128</v>
      </c>
      <c r="J27" s="3">
        <f>SUM(J19:J25)</f>
        <v>280.39999999999998</v>
      </c>
      <c r="K27" s="3">
        <f>SUM(K19:K25)</f>
        <v>1000.58</v>
      </c>
      <c r="L27" s="1374"/>
    </row>
    <row r="28" spans="1:12" s="25" customFormat="1" ht="18.75" hidden="1" customHeight="1" x14ac:dyDescent="0.3">
      <c r="A28" s="12"/>
      <c r="B28" s="13"/>
      <c r="C28" s="14"/>
      <c r="D28" s="15">
        <f>SUM(D20:D26)</f>
        <v>190.4</v>
      </c>
      <c r="E28" s="15"/>
      <c r="F28" s="656"/>
      <c r="G28" s="5"/>
      <c r="H28" s="6"/>
      <c r="I28" s="2"/>
      <c r="J28" s="3"/>
      <c r="K28" s="3"/>
      <c r="L28" s="1374"/>
    </row>
    <row r="29" spans="1:12" s="25" customFormat="1" ht="18.75" hidden="1" customHeight="1" x14ac:dyDescent="0.3">
      <c r="A29" s="12">
        <v>1</v>
      </c>
      <c r="B29" s="13" t="s">
        <v>1</v>
      </c>
      <c r="C29" s="14" t="s">
        <v>5</v>
      </c>
      <c r="D29" s="15">
        <f>SUM(D22:D27)</f>
        <v>408.8</v>
      </c>
      <c r="E29" s="15">
        <v>86</v>
      </c>
      <c r="F29" s="656"/>
      <c r="G29" s="5">
        <v>1</v>
      </c>
      <c r="H29" s="6" t="s">
        <v>1</v>
      </c>
      <c r="I29" s="2" t="s">
        <v>5</v>
      </c>
      <c r="J29" s="3">
        <v>200</v>
      </c>
      <c r="K29" s="3">
        <v>86</v>
      </c>
      <c r="L29" s="1374"/>
    </row>
    <row r="30" spans="1:12" s="25" customFormat="1" ht="18.75" hidden="1" customHeight="1" x14ac:dyDescent="0.3">
      <c r="A30" s="12">
        <v>2</v>
      </c>
      <c r="B30" s="13" t="s">
        <v>238</v>
      </c>
      <c r="C30" s="14" t="s">
        <v>251</v>
      </c>
      <c r="D30" s="15">
        <f t="shared" ref="D30:D39" si="0">SUM(D22:D28)</f>
        <v>599.20000000000005</v>
      </c>
      <c r="E30" s="15">
        <v>114</v>
      </c>
      <c r="F30" s="656"/>
      <c r="G30" s="5">
        <v>2</v>
      </c>
      <c r="H30" s="6" t="s">
        <v>238</v>
      </c>
      <c r="I30" s="2" t="s">
        <v>251</v>
      </c>
      <c r="J30" s="3">
        <v>225</v>
      </c>
      <c r="K30" s="3">
        <v>114</v>
      </c>
      <c r="L30" s="1374"/>
    </row>
    <row r="31" spans="1:12" s="25" customFormat="1" ht="18.75" hidden="1" customHeight="1" x14ac:dyDescent="0.3">
      <c r="A31" s="12">
        <v>3</v>
      </c>
      <c r="B31" s="13" t="s">
        <v>93</v>
      </c>
      <c r="C31" s="14" t="s">
        <v>5</v>
      </c>
      <c r="D31" s="15">
        <f t="shared" si="0"/>
        <v>1004.5999999999999</v>
      </c>
      <c r="E31" s="15">
        <v>94.25</v>
      </c>
      <c r="F31" s="656"/>
      <c r="G31" s="5">
        <v>3</v>
      </c>
      <c r="H31" s="6" t="s">
        <v>93</v>
      </c>
      <c r="I31" s="2" t="s">
        <v>5</v>
      </c>
      <c r="J31" s="3">
        <v>135</v>
      </c>
      <c r="K31" s="3">
        <v>94.25</v>
      </c>
      <c r="L31" s="1374"/>
    </row>
    <row r="32" spans="1:12" s="25" customFormat="1" ht="18.75" hidden="1" customHeight="1" x14ac:dyDescent="0.3">
      <c r="A32" s="12">
        <v>4</v>
      </c>
      <c r="B32" s="13" t="s">
        <v>253</v>
      </c>
      <c r="C32" s="14" t="s">
        <v>218</v>
      </c>
      <c r="D32" s="15">
        <f t="shared" si="0"/>
        <v>1523.8</v>
      </c>
      <c r="E32" s="15">
        <v>146.4</v>
      </c>
      <c r="F32" s="656"/>
      <c r="G32" s="5">
        <v>4</v>
      </c>
      <c r="H32" s="6" t="s">
        <v>253</v>
      </c>
      <c r="I32" s="2" t="s">
        <v>218</v>
      </c>
      <c r="J32" s="3">
        <v>125</v>
      </c>
      <c r="K32" s="3">
        <v>146.4</v>
      </c>
      <c r="L32" s="1374"/>
    </row>
    <row r="33" spans="1:23" s="25" customFormat="1" ht="18.75" hidden="1" customHeight="1" x14ac:dyDescent="0.3">
      <c r="A33" s="12">
        <v>5</v>
      </c>
      <c r="B33" s="13" t="s">
        <v>255</v>
      </c>
      <c r="C33" s="14" t="s">
        <v>218</v>
      </c>
      <c r="D33" s="15">
        <f t="shared" si="0"/>
        <v>2458.4</v>
      </c>
      <c r="E33" s="15">
        <v>105.16</v>
      </c>
      <c r="F33" s="656"/>
      <c r="G33" s="5">
        <v>5</v>
      </c>
      <c r="H33" s="6" t="s">
        <v>255</v>
      </c>
      <c r="I33" s="2" t="s">
        <v>218</v>
      </c>
      <c r="J33" s="3">
        <v>80</v>
      </c>
      <c r="K33" s="3">
        <v>105.16</v>
      </c>
      <c r="L33" s="1374"/>
    </row>
    <row r="34" spans="1:23" s="25" customFormat="1" ht="18.75" hidden="1" customHeight="1" x14ac:dyDescent="0.3">
      <c r="A34" s="12">
        <v>6</v>
      </c>
      <c r="B34" s="13" t="s">
        <v>252</v>
      </c>
      <c r="C34" s="14" t="s">
        <v>251</v>
      </c>
      <c r="D34" s="15">
        <f t="shared" si="0"/>
        <v>3982.2</v>
      </c>
      <c r="E34" s="15">
        <v>142</v>
      </c>
      <c r="F34" s="656"/>
      <c r="G34" s="5">
        <v>6</v>
      </c>
      <c r="H34" s="6" t="s">
        <v>252</v>
      </c>
      <c r="I34" s="2" t="s">
        <v>251</v>
      </c>
      <c r="J34" s="3">
        <v>105</v>
      </c>
      <c r="K34" s="3">
        <v>142</v>
      </c>
      <c r="L34" s="1374"/>
    </row>
    <row r="35" spans="1:23" s="25" customFormat="1" ht="18.75" hidden="1" customHeight="1" x14ac:dyDescent="0.3">
      <c r="A35" s="12">
        <v>7</v>
      </c>
      <c r="B35" s="13" t="s">
        <v>254</v>
      </c>
      <c r="C35" s="14" t="s">
        <v>218</v>
      </c>
      <c r="D35" s="15">
        <f t="shared" si="0"/>
        <v>6440.6</v>
      </c>
      <c r="E35" s="15">
        <v>144</v>
      </c>
      <c r="F35" s="656"/>
      <c r="G35" s="5">
        <v>7</v>
      </c>
      <c r="H35" s="6" t="s">
        <v>254</v>
      </c>
      <c r="I35" s="2" t="s">
        <v>218</v>
      </c>
      <c r="J35" s="3">
        <v>120</v>
      </c>
      <c r="K35" s="3">
        <v>144</v>
      </c>
      <c r="L35" s="1374"/>
    </row>
    <row r="36" spans="1:23" s="25" customFormat="1" ht="18.75" hidden="1" customHeight="1" x14ac:dyDescent="0.3">
      <c r="A36" s="12">
        <v>8</v>
      </c>
      <c r="B36" s="13" t="s">
        <v>31</v>
      </c>
      <c r="C36" s="14" t="s">
        <v>5</v>
      </c>
      <c r="D36" s="15">
        <f t="shared" si="0"/>
        <v>10167.400000000001</v>
      </c>
      <c r="E36" s="15">
        <v>88</v>
      </c>
      <c r="F36" s="656"/>
      <c r="G36" s="5">
        <v>8</v>
      </c>
      <c r="H36" s="6" t="s">
        <v>31</v>
      </c>
      <c r="I36" s="2" t="s">
        <v>5</v>
      </c>
      <c r="J36" s="3">
        <v>55</v>
      </c>
      <c r="K36" s="3">
        <v>88</v>
      </c>
      <c r="L36" s="1374"/>
    </row>
    <row r="37" spans="1:23" s="50" customFormat="1" ht="18.75" hidden="1" customHeight="1" x14ac:dyDescent="0.3">
      <c r="A37" s="1581"/>
      <c r="B37" s="467"/>
      <c r="C37" s="1581"/>
      <c r="D37" s="15">
        <f t="shared" si="0"/>
        <v>16417.599999999999</v>
      </c>
      <c r="E37" s="468"/>
      <c r="F37" s="657"/>
      <c r="G37" s="1576"/>
      <c r="H37" s="1"/>
      <c r="I37" s="1576"/>
      <c r="J37" s="7"/>
      <c r="K37" s="7"/>
      <c r="L37" s="1374"/>
    </row>
    <row r="38" spans="1:23" s="25" customFormat="1" ht="18.75" hidden="1" customHeight="1" x14ac:dyDescent="0.3">
      <c r="A38" s="12"/>
      <c r="B38" s="13"/>
      <c r="C38" s="14" t="s">
        <v>128</v>
      </c>
      <c r="D38" s="15">
        <f t="shared" si="0"/>
        <v>26176.200000000004</v>
      </c>
      <c r="E38" s="15">
        <v>919.81</v>
      </c>
      <c r="F38" s="656"/>
      <c r="G38" s="5"/>
      <c r="H38" s="6"/>
      <c r="I38" s="2" t="s">
        <v>128</v>
      </c>
      <c r="J38" s="3">
        <v>1045</v>
      </c>
      <c r="K38" s="3">
        <v>919.81</v>
      </c>
      <c r="L38" s="1374"/>
    </row>
    <row r="39" spans="1:23" s="25" customFormat="1" ht="18.75" hidden="1" customHeight="1" x14ac:dyDescent="0.3">
      <c r="A39" s="12"/>
      <c r="B39" s="13"/>
      <c r="C39" s="14"/>
      <c r="D39" s="15">
        <f t="shared" si="0"/>
        <v>41994.6</v>
      </c>
      <c r="E39" s="15"/>
      <c r="F39" s="656"/>
      <c r="G39" s="5"/>
      <c r="H39" s="6"/>
      <c r="I39" s="2"/>
      <c r="J39" s="3"/>
      <c r="K39" s="3"/>
      <c r="L39" s="1374"/>
    </row>
    <row r="40" spans="1:23" s="25" customFormat="1" x14ac:dyDescent="0.3">
      <c r="A40" s="12"/>
      <c r="B40" s="13"/>
      <c r="C40" s="14"/>
      <c r="D40" s="15"/>
      <c r="E40" s="15"/>
      <c r="F40" s="678">
        <f>F27-E27</f>
        <v>-322.45000000000005</v>
      </c>
      <c r="G40" s="5"/>
      <c r="H40" s="6"/>
      <c r="I40" s="2"/>
      <c r="J40" s="3"/>
      <c r="K40" s="3"/>
      <c r="L40" s="1374"/>
    </row>
    <row r="41" spans="1:23" s="25" customFormat="1" x14ac:dyDescent="0.3">
      <c r="A41" s="12"/>
      <c r="B41" s="13"/>
      <c r="C41" s="14"/>
      <c r="D41" s="15"/>
      <c r="E41" s="15"/>
      <c r="F41" s="656"/>
      <c r="G41" s="5"/>
      <c r="H41" s="6"/>
      <c r="I41" s="2"/>
      <c r="J41" s="3"/>
      <c r="K41" s="3"/>
      <c r="L41" s="1374"/>
    </row>
    <row r="42" spans="1:23" s="25" customFormat="1" x14ac:dyDescent="0.3">
      <c r="A42" s="469" t="s">
        <v>124</v>
      </c>
      <c r="B42" s="15" t="s">
        <v>259</v>
      </c>
      <c r="C42" s="14" t="s">
        <v>125</v>
      </c>
      <c r="D42" s="15" t="s">
        <v>126</v>
      </c>
      <c r="E42" s="15" t="s">
        <v>127</v>
      </c>
      <c r="F42" s="656"/>
      <c r="G42" s="28" t="s">
        <v>124</v>
      </c>
      <c r="H42" s="3" t="s">
        <v>247</v>
      </c>
      <c r="I42" s="2" t="s">
        <v>125</v>
      </c>
      <c r="J42" s="3" t="s">
        <v>126</v>
      </c>
      <c r="K42" s="3" t="s">
        <v>127</v>
      </c>
      <c r="L42" s="1374"/>
    </row>
    <row r="43" spans="1:23" s="8" customFormat="1" x14ac:dyDescent="0.3">
      <c r="A43" s="12">
        <v>1</v>
      </c>
      <c r="B43" s="13" t="s">
        <v>99</v>
      </c>
      <c r="C43" s="14" t="s">
        <v>508</v>
      </c>
      <c r="D43" s="15">
        <v>70</v>
      </c>
      <c r="E43" s="15">
        <v>235.98</v>
      </c>
      <c r="F43" s="605">
        <v>218.5</v>
      </c>
      <c r="G43" s="5">
        <v>1</v>
      </c>
      <c r="H43" s="6" t="s">
        <v>99</v>
      </c>
      <c r="I43" s="2" t="s">
        <v>9</v>
      </c>
      <c r="J43" s="3">
        <v>80</v>
      </c>
      <c r="K43" s="15">
        <v>235.98</v>
      </c>
      <c r="M43" s="25"/>
      <c r="N43" s="25"/>
      <c r="O43" s="25"/>
      <c r="P43" s="25"/>
      <c r="Q43" s="25"/>
      <c r="R43" s="25"/>
      <c r="S43" s="25"/>
      <c r="T43" s="25"/>
      <c r="U43" s="25"/>
      <c r="V43" s="25"/>
      <c r="W43" s="25"/>
    </row>
    <row r="44" spans="1:23" s="257" customFormat="1" x14ac:dyDescent="0.3">
      <c r="A44" s="12">
        <v>2</v>
      </c>
      <c r="B44" s="13" t="s">
        <v>180</v>
      </c>
      <c r="C44" s="14" t="s">
        <v>7</v>
      </c>
      <c r="D44" s="15">
        <v>50</v>
      </c>
      <c r="E44" s="15">
        <v>196.125</v>
      </c>
      <c r="F44" s="606">
        <v>196.125</v>
      </c>
      <c r="G44" s="5">
        <v>2</v>
      </c>
      <c r="H44" s="6" t="s">
        <v>180</v>
      </c>
      <c r="I44" s="2" t="s">
        <v>7</v>
      </c>
      <c r="J44" s="3">
        <v>50</v>
      </c>
      <c r="K44" s="3">
        <v>196.125</v>
      </c>
      <c r="L44" s="791"/>
    </row>
    <row r="45" spans="1:23" s="50" customFormat="1" x14ac:dyDescent="0.3">
      <c r="A45" s="12">
        <v>3</v>
      </c>
      <c r="B45" s="13" t="s">
        <v>43</v>
      </c>
      <c r="C45" s="14" t="s">
        <v>17</v>
      </c>
      <c r="D45" s="15">
        <v>41</v>
      </c>
      <c r="E45" s="15">
        <v>242.70999999999998</v>
      </c>
      <c r="F45" s="605">
        <v>250.20999999999998</v>
      </c>
      <c r="G45" s="5">
        <v>3</v>
      </c>
      <c r="H45" s="6" t="s">
        <v>43</v>
      </c>
      <c r="I45" s="2" t="s">
        <v>44</v>
      </c>
      <c r="J45" s="3">
        <v>50</v>
      </c>
      <c r="K45" s="3">
        <v>298.71999999999997</v>
      </c>
      <c r="L45" s="1374"/>
      <c r="M45" s="25"/>
      <c r="N45" s="25"/>
      <c r="O45" s="25"/>
      <c r="P45" s="25"/>
      <c r="Q45" s="25"/>
      <c r="R45" s="25"/>
      <c r="S45" s="25"/>
      <c r="T45" s="25"/>
      <c r="U45" s="25"/>
      <c r="V45" s="25"/>
      <c r="W45" s="25"/>
    </row>
    <row r="46" spans="1:23" s="50" customFormat="1" x14ac:dyDescent="0.3">
      <c r="A46" s="12">
        <v>4</v>
      </c>
      <c r="B46" s="13" t="s">
        <v>346</v>
      </c>
      <c r="C46" s="14" t="s">
        <v>12</v>
      </c>
      <c r="D46" s="15">
        <v>45.9</v>
      </c>
      <c r="E46" s="15">
        <v>7.5</v>
      </c>
      <c r="F46" s="605">
        <v>94.2</v>
      </c>
      <c r="G46" s="5">
        <v>4</v>
      </c>
      <c r="H46" s="6" t="s">
        <v>346</v>
      </c>
      <c r="I46" s="2" t="s">
        <v>12</v>
      </c>
      <c r="J46" s="3">
        <v>45.9</v>
      </c>
      <c r="K46" s="3">
        <v>7.5</v>
      </c>
      <c r="L46" s="1379"/>
    </row>
    <row r="47" spans="1:23" s="25" customFormat="1" ht="19.5" customHeight="1" x14ac:dyDescent="0.3">
      <c r="A47" s="12">
        <v>5</v>
      </c>
      <c r="B47" s="13" t="s">
        <v>113</v>
      </c>
      <c r="C47" s="14" t="s">
        <v>44</v>
      </c>
      <c r="D47" s="15">
        <v>14</v>
      </c>
      <c r="E47" s="15">
        <v>84.78</v>
      </c>
      <c r="F47" s="656">
        <v>93.2</v>
      </c>
      <c r="G47" s="5">
        <v>5</v>
      </c>
      <c r="H47" s="6" t="s">
        <v>113</v>
      </c>
      <c r="I47" s="2" t="s">
        <v>2</v>
      </c>
      <c r="J47" s="3">
        <v>15</v>
      </c>
      <c r="K47" s="3">
        <v>94.2</v>
      </c>
      <c r="L47" s="1374"/>
    </row>
    <row r="48" spans="1:23" s="50" customFormat="1" x14ac:dyDescent="0.3">
      <c r="A48" s="12">
        <v>6</v>
      </c>
      <c r="B48" s="13" t="s">
        <v>107</v>
      </c>
      <c r="C48" s="14" t="s">
        <v>14</v>
      </c>
      <c r="D48" s="15">
        <v>3.4</v>
      </c>
      <c r="E48" s="15">
        <v>93.2</v>
      </c>
      <c r="F48" s="605">
        <v>21.5</v>
      </c>
      <c r="G48" s="5">
        <v>6</v>
      </c>
      <c r="H48" s="6" t="s">
        <v>107</v>
      </c>
      <c r="I48" s="2" t="s">
        <v>14</v>
      </c>
      <c r="J48" s="3">
        <v>3.4</v>
      </c>
      <c r="K48" s="3">
        <v>93.2</v>
      </c>
      <c r="L48" s="1379"/>
    </row>
    <row r="49" spans="1:12" s="25" customFormat="1" ht="19.5" customHeight="1" x14ac:dyDescent="0.3">
      <c r="A49" s="12">
        <v>7</v>
      </c>
      <c r="B49" s="13" t="s">
        <v>108</v>
      </c>
      <c r="C49" s="14" t="s">
        <v>65</v>
      </c>
      <c r="D49" s="15">
        <v>1.2</v>
      </c>
      <c r="E49" s="15">
        <v>21.5</v>
      </c>
      <c r="F49" s="656"/>
      <c r="G49" s="5">
        <v>7</v>
      </c>
      <c r="H49" s="6" t="s">
        <v>108</v>
      </c>
      <c r="I49" s="2" t="s">
        <v>65</v>
      </c>
      <c r="J49" s="3">
        <v>1.2</v>
      </c>
      <c r="K49" s="3">
        <v>21.5</v>
      </c>
      <c r="L49" s="1374"/>
    </row>
    <row r="50" spans="1:12" s="25" customFormat="1" x14ac:dyDescent="0.3">
      <c r="A50" s="1581"/>
      <c r="B50" s="13"/>
      <c r="C50" s="14"/>
      <c r="D50" s="15"/>
      <c r="E50" s="15"/>
      <c r="F50" s="656"/>
      <c r="G50" s="1576"/>
      <c r="H50" s="6"/>
      <c r="I50" s="2"/>
      <c r="J50" s="3"/>
      <c r="K50" s="3"/>
      <c r="L50" s="1374"/>
    </row>
    <row r="51" spans="1:12" s="50" customFormat="1" x14ac:dyDescent="0.3">
      <c r="A51" s="12"/>
      <c r="B51" s="13"/>
      <c r="C51" s="14"/>
      <c r="D51" s="15"/>
      <c r="E51" s="15"/>
      <c r="F51" s="657"/>
      <c r="G51" s="5"/>
      <c r="H51" s="6"/>
      <c r="I51" s="2"/>
      <c r="J51" s="3"/>
      <c r="K51" s="3"/>
      <c r="L51" s="1377"/>
    </row>
    <row r="52" spans="1:12" s="25" customFormat="1" x14ac:dyDescent="0.3">
      <c r="A52" s="1581"/>
      <c r="B52" s="13"/>
      <c r="C52" s="14" t="s">
        <v>128</v>
      </c>
      <c r="D52" s="15">
        <f>SUM(D43:D51)</f>
        <v>225.5</v>
      </c>
      <c r="E52" s="15">
        <f>SUM(E43:E51)</f>
        <v>881.79500000000007</v>
      </c>
      <c r="F52" s="658">
        <v>822.5</v>
      </c>
      <c r="G52" s="1576"/>
      <c r="H52" s="6"/>
      <c r="I52" s="2" t="s">
        <v>128</v>
      </c>
      <c r="J52" s="3">
        <f>SUM(J43:J51)</f>
        <v>245.5</v>
      </c>
      <c r="K52" s="3">
        <f>SUM(K43:K51)</f>
        <v>947.22500000000014</v>
      </c>
      <c r="L52" s="1374"/>
    </row>
    <row r="53" spans="1:12" s="25" customFormat="1" x14ac:dyDescent="0.3">
      <c r="A53" s="12"/>
      <c r="B53" s="13"/>
      <c r="C53" s="14"/>
      <c r="D53" s="15"/>
      <c r="E53" s="15"/>
      <c r="F53" s="678">
        <f>F52-E52</f>
        <v>-59.295000000000073</v>
      </c>
      <c r="G53" s="5"/>
      <c r="H53" s="6"/>
      <c r="I53" s="2"/>
      <c r="J53" s="3"/>
      <c r="K53" s="3"/>
      <c r="L53" s="1374"/>
    </row>
    <row r="54" spans="1:12" s="25" customFormat="1" x14ac:dyDescent="0.3">
      <c r="A54" s="12"/>
      <c r="B54" s="13"/>
      <c r="C54" s="14"/>
      <c r="D54" s="15"/>
      <c r="E54" s="15"/>
      <c r="F54" s="656"/>
      <c r="G54" s="5"/>
      <c r="H54" s="6"/>
      <c r="I54" s="2"/>
      <c r="J54" s="3"/>
      <c r="K54" s="3"/>
      <c r="L54" s="1374"/>
    </row>
    <row r="55" spans="1:12" s="25" customFormat="1" x14ac:dyDescent="0.3">
      <c r="A55" s="1581"/>
      <c r="B55" s="13"/>
      <c r="C55" s="14" t="s">
        <v>136</v>
      </c>
      <c r="D55" s="15">
        <f>+D52+D27</f>
        <v>480.9</v>
      </c>
      <c r="E55" s="15">
        <f>+E52+E27</f>
        <v>1791.7450000000001</v>
      </c>
      <c r="F55" s="659"/>
      <c r="G55" s="3"/>
      <c r="H55" s="3"/>
      <c r="I55" s="3" t="s">
        <v>136</v>
      </c>
      <c r="J55" s="3">
        <f>+J52+J27</f>
        <v>525.9</v>
      </c>
      <c r="K55" s="3">
        <f>+K52+K27</f>
        <v>1947.8050000000003</v>
      </c>
      <c r="L55" s="1374"/>
    </row>
    <row r="56" spans="1:12" s="25" customFormat="1" x14ac:dyDescent="0.3">
      <c r="A56" s="1431"/>
      <c r="B56" s="259"/>
      <c r="C56" s="472"/>
      <c r="D56" s="473"/>
      <c r="E56" s="473"/>
      <c r="F56" s="659"/>
      <c r="G56" s="1410"/>
      <c r="H56" s="463"/>
      <c r="I56" s="463"/>
      <c r="J56" s="463"/>
      <c r="K56" s="463"/>
      <c r="L56" s="1374"/>
    </row>
    <row r="57" spans="1:12" s="25" customFormat="1" x14ac:dyDescent="0.3">
      <c r="A57" s="1431"/>
      <c r="B57" s="471"/>
      <c r="C57" s="471"/>
      <c r="D57" s="471"/>
      <c r="E57" s="675"/>
      <c r="F57" s="660"/>
      <c r="G57" s="1413"/>
      <c r="H57" s="660"/>
      <c r="I57" s="463"/>
      <c r="J57" s="463"/>
      <c r="K57" s="463"/>
      <c r="L57" s="1374"/>
    </row>
    <row r="58" spans="1:12" s="25" customFormat="1" x14ac:dyDescent="0.3">
      <c r="A58" s="1431"/>
      <c r="B58" s="259"/>
      <c r="C58" s="472"/>
      <c r="D58" s="473"/>
      <c r="E58" s="473"/>
      <c r="F58" s="659"/>
      <c r="G58" s="1413"/>
      <c r="H58" s="463"/>
      <c r="I58" s="463"/>
      <c r="J58" s="463"/>
      <c r="K58" s="463"/>
      <c r="L58" s="1374"/>
    </row>
    <row r="59" spans="1:12" s="25" customFormat="1" ht="18.75" customHeight="1" x14ac:dyDescent="0.3">
      <c r="A59" s="1428"/>
      <c r="B59" s="260" t="s">
        <v>130</v>
      </c>
      <c r="C59" s="257"/>
      <c r="D59" s="261" t="s">
        <v>131</v>
      </c>
      <c r="E59" s="32"/>
      <c r="F59" s="606"/>
      <c r="G59" s="1403"/>
      <c r="H59" s="37" t="s">
        <v>130</v>
      </c>
      <c r="J59" s="94" t="s">
        <v>131</v>
      </c>
      <c r="K59" s="20"/>
      <c r="L59" s="1374"/>
    </row>
    <row r="60" spans="1:12" s="25" customFormat="1" ht="51.75" customHeight="1" x14ac:dyDescent="0.3">
      <c r="A60" s="1428"/>
      <c r="B60" s="262" t="s">
        <v>132</v>
      </c>
      <c r="C60" s="257"/>
      <c r="D60" s="262" t="s">
        <v>140</v>
      </c>
      <c r="E60" s="263"/>
      <c r="F60" s="606"/>
      <c r="G60" s="1403"/>
      <c r="H60" s="38" t="s">
        <v>139</v>
      </c>
      <c r="J60" s="38" t="s">
        <v>140</v>
      </c>
      <c r="K60" s="39"/>
      <c r="L60" s="1374"/>
    </row>
    <row r="61" spans="1:12" s="25" customFormat="1" ht="20.25" customHeight="1" x14ac:dyDescent="0.3">
      <c r="A61" s="1428"/>
      <c r="B61" s="262"/>
      <c r="C61" s="257"/>
      <c r="D61" s="262"/>
      <c r="E61" s="263"/>
      <c r="F61" s="606"/>
      <c r="G61" s="1403"/>
      <c r="H61" s="38"/>
      <c r="J61" s="38"/>
      <c r="K61" s="39"/>
      <c r="L61" s="1374"/>
    </row>
    <row r="62" spans="1:12" s="25" customFormat="1" ht="18.75" customHeight="1" x14ac:dyDescent="0.3">
      <c r="A62" s="1426"/>
      <c r="B62" s="98"/>
      <c r="C62" s="98"/>
      <c r="D62" s="98"/>
      <c r="E62" s="98"/>
      <c r="F62" s="861"/>
      <c r="G62" s="1416"/>
      <c r="H62" s="208"/>
      <c r="I62" s="208"/>
      <c r="J62" s="208"/>
      <c r="K62" s="208"/>
      <c r="L62" s="1374"/>
    </row>
    <row r="63" spans="1:12" s="21" customFormat="1" x14ac:dyDescent="0.3">
      <c r="A63" s="1428"/>
      <c r="B63" s="32"/>
      <c r="C63" s="32"/>
      <c r="D63" s="32"/>
      <c r="E63" s="32"/>
      <c r="F63" s="656"/>
      <c r="G63" s="1403"/>
      <c r="H63" s="20"/>
      <c r="I63" s="20"/>
      <c r="J63" s="20"/>
      <c r="K63" s="20"/>
      <c r="L63" s="1373"/>
    </row>
    <row r="64" spans="1:12" s="25" customFormat="1" ht="18.75" customHeight="1" x14ac:dyDescent="0.3">
      <c r="A64" s="1428"/>
      <c r="B64" s="476" t="s">
        <v>115</v>
      </c>
      <c r="C64" s="32"/>
      <c r="D64" s="32"/>
      <c r="E64" s="32"/>
      <c r="F64" s="656"/>
      <c r="G64" s="1403"/>
      <c r="H64" s="22" t="s">
        <v>115</v>
      </c>
      <c r="I64" s="20"/>
      <c r="J64" s="20"/>
      <c r="K64" s="20"/>
      <c r="L64" s="1374"/>
    </row>
    <row r="65" spans="1:12" s="25" customFormat="1" ht="18.75" customHeight="1" x14ac:dyDescent="0.3">
      <c r="A65" s="1428"/>
      <c r="B65" s="476" t="s">
        <v>137</v>
      </c>
      <c r="C65" s="32"/>
      <c r="D65" s="32"/>
      <c r="E65" s="32"/>
      <c r="F65" s="606"/>
      <c r="G65" s="1403"/>
      <c r="H65" s="22" t="s">
        <v>138</v>
      </c>
      <c r="I65" s="20"/>
      <c r="J65" s="20"/>
      <c r="K65" s="20"/>
      <c r="L65" s="1374"/>
    </row>
    <row r="66" spans="1:12" s="25" customFormat="1" ht="18.75" customHeight="1" x14ac:dyDescent="0.3">
      <c r="A66" s="1428"/>
      <c r="B66" s="32"/>
      <c r="C66" s="32"/>
      <c r="D66" s="32"/>
      <c r="E66" s="32"/>
      <c r="F66" s="606"/>
      <c r="G66" s="1403"/>
      <c r="H66" s="20"/>
      <c r="I66" s="20"/>
      <c r="J66" s="20"/>
      <c r="K66" s="20"/>
      <c r="L66" s="1374"/>
    </row>
    <row r="67" spans="1:12" s="25" customFormat="1" ht="18.75" customHeight="1" x14ac:dyDescent="0.3">
      <c r="A67" s="1428"/>
      <c r="B67" s="32"/>
      <c r="C67" s="32"/>
      <c r="D67" s="257"/>
      <c r="E67" s="604" t="s">
        <v>116</v>
      </c>
      <c r="F67" s="606"/>
      <c r="G67" s="1403"/>
      <c r="H67" s="20"/>
      <c r="I67" s="20"/>
      <c r="K67" s="603" t="s">
        <v>116</v>
      </c>
      <c r="L67" s="1374"/>
    </row>
    <row r="68" spans="1:12" s="25" customFormat="1" ht="18.75" customHeight="1" x14ac:dyDescent="0.3">
      <c r="A68" s="1428"/>
      <c r="B68" s="32"/>
      <c r="C68" s="32"/>
      <c r="D68" s="257"/>
      <c r="E68" s="604" t="s">
        <v>134</v>
      </c>
      <c r="F68" s="606"/>
      <c r="G68" s="1403"/>
      <c r="H68" s="20"/>
      <c r="I68" s="20"/>
      <c r="K68" s="603" t="s">
        <v>134</v>
      </c>
      <c r="L68" s="1374"/>
    </row>
    <row r="69" spans="1:12" s="25" customFormat="1" ht="18.75" customHeight="1" x14ac:dyDescent="0.3">
      <c r="A69" s="1428"/>
      <c r="B69" s="32"/>
      <c r="C69" s="32"/>
      <c r="D69" s="257"/>
      <c r="E69" s="604" t="s">
        <v>117</v>
      </c>
      <c r="F69" s="606"/>
      <c r="G69" s="1403"/>
      <c r="H69" s="20"/>
      <c r="I69" s="20"/>
      <c r="K69" s="603" t="s">
        <v>117</v>
      </c>
      <c r="L69" s="1374"/>
    </row>
    <row r="70" spans="1:12" s="25" customFormat="1" ht="18.75" customHeight="1" x14ac:dyDescent="0.3">
      <c r="A70" s="1428"/>
      <c r="B70" s="32"/>
      <c r="C70" s="32"/>
      <c r="D70" s="257"/>
      <c r="E70" s="604" t="s">
        <v>497</v>
      </c>
      <c r="F70" s="606"/>
      <c r="G70" s="1403"/>
      <c r="H70" s="20"/>
      <c r="I70" s="20"/>
      <c r="K70" s="603" t="s">
        <v>497</v>
      </c>
      <c r="L70" s="1374"/>
    </row>
    <row r="71" spans="1:12" s="25" customFormat="1" ht="18.75" customHeight="1" x14ac:dyDescent="0.3">
      <c r="A71" s="1428"/>
      <c r="B71" s="32"/>
      <c r="C71" s="32"/>
      <c r="D71" s="32"/>
      <c r="E71" s="32"/>
      <c r="F71" s="656"/>
      <c r="G71" s="1403"/>
      <c r="H71" s="20"/>
      <c r="I71" s="20"/>
      <c r="J71" s="20"/>
      <c r="K71" s="20"/>
      <c r="L71" s="1374"/>
    </row>
    <row r="72" spans="1:12" s="25" customFormat="1" ht="18.75" customHeight="1" x14ac:dyDescent="0.3">
      <c r="A72" s="1428"/>
      <c r="B72" s="32"/>
      <c r="C72" s="32"/>
      <c r="D72" s="32"/>
      <c r="E72" s="32"/>
      <c r="F72" s="656"/>
      <c r="G72" s="1403"/>
      <c r="H72" s="20"/>
      <c r="I72" s="20"/>
      <c r="J72" s="20"/>
      <c r="K72" s="20"/>
      <c r="L72" s="1374"/>
    </row>
    <row r="73" spans="1:12" s="25" customFormat="1" ht="18.75" customHeight="1" x14ac:dyDescent="0.3">
      <c r="A73" s="1428"/>
      <c r="B73" s="32"/>
      <c r="C73" s="32"/>
      <c r="D73" s="32"/>
      <c r="E73" s="32"/>
      <c r="F73" s="656"/>
      <c r="G73" s="1403"/>
      <c r="H73" s="20"/>
      <c r="I73" s="20"/>
      <c r="J73" s="20"/>
      <c r="K73" s="20"/>
      <c r="L73" s="1374"/>
    </row>
    <row r="74" spans="1:12" s="25" customFormat="1" ht="18.75" customHeight="1" x14ac:dyDescent="0.3">
      <c r="A74" s="1428"/>
      <c r="B74" s="1605" t="s">
        <v>119</v>
      </c>
      <c r="C74" s="1605"/>
      <c r="D74" s="1605"/>
      <c r="E74" s="481"/>
      <c r="F74" s="606"/>
      <c r="G74" s="1403"/>
      <c r="H74" s="1612" t="s">
        <v>119</v>
      </c>
      <c r="I74" s="1612"/>
      <c r="J74" s="1612"/>
      <c r="K74" s="26"/>
      <c r="L74" s="1374"/>
    </row>
    <row r="75" spans="1:12" s="25" customFormat="1" ht="18.75" customHeight="1" x14ac:dyDescent="0.3">
      <c r="A75" s="1428"/>
      <c r="B75" s="1606">
        <v>45749</v>
      </c>
      <c r="C75" s="1606"/>
      <c r="D75" s="1606"/>
      <c r="E75" s="482"/>
      <c r="F75" s="606"/>
      <c r="G75" s="1403"/>
      <c r="H75" s="1610">
        <f>B75</f>
        <v>45749</v>
      </c>
      <c r="I75" s="1610"/>
      <c r="J75" s="1610"/>
      <c r="K75" s="27"/>
      <c r="L75" s="1374"/>
    </row>
    <row r="76" spans="1:12" s="25" customFormat="1" ht="18.75" customHeight="1" x14ac:dyDescent="0.3">
      <c r="A76" s="1428"/>
      <c r="B76" s="32"/>
      <c r="C76" s="32"/>
      <c r="D76" s="32"/>
      <c r="E76" s="482"/>
      <c r="F76" s="606"/>
      <c r="G76" s="1403"/>
      <c r="H76" s="20"/>
      <c r="I76" s="20"/>
      <c r="J76" s="20"/>
      <c r="K76" s="27"/>
      <c r="L76" s="1374"/>
    </row>
    <row r="77" spans="1:12" s="25" customFormat="1" ht="18.75" customHeight="1" x14ac:dyDescent="0.3">
      <c r="A77" s="1428"/>
      <c r="B77" s="1582"/>
      <c r="C77" s="32"/>
      <c r="D77" s="32"/>
      <c r="E77" s="482"/>
      <c r="F77" s="606"/>
      <c r="G77" s="1403"/>
      <c r="H77" s="1575"/>
      <c r="I77" s="20"/>
      <c r="J77" s="20"/>
      <c r="K77" s="27"/>
      <c r="L77" s="1374"/>
    </row>
    <row r="78" spans="1:12" s="25" customFormat="1" ht="18.75" customHeight="1" x14ac:dyDescent="0.3">
      <c r="A78" s="469" t="s">
        <v>120</v>
      </c>
      <c r="B78" s="475" t="s">
        <v>121</v>
      </c>
      <c r="C78" s="1604" t="s">
        <v>122</v>
      </c>
      <c r="D78" s="1604"/>
      <c r="E78" s="1604"/>
      <c r="F78" s="606"/>
      <c r="G78" s="28" t="s">
        <v>120</v>
      </c>
      <c r="H78" s="29" t="s">
        <v>121</v>
      </c>
      <c r="I78" s="1611" t="s">
        <v>123</v>
      </c>
      <c r="J78" s="1611"/>
      <c r="K78" s="1611"/>
      <c r="L78" s="1374"/>
    </row>
    <row r="79" spans="1:12" s="25" customFormat="1" ht="18.75" customHeight="1" x14ac:dyDescent="0.3">
      <c r="A79" s="469" t="s">
        <v>124</v>
      </c>
      <c r="B79" s="469" t="s">
        <v>265</v>
      </c>
      <c r="C79" s="475" t="s">
        <v>125</v>
      </c>
      <c r="D79" s="1581" t="s">
        <v>126</v>
      </c>
      <c r="E79" s="1581" t="s">
        <v>127</v>
      </c>
      <c r="F79" s="606"/>
      <c r="G79" s="28" t="s">
        <v>124</v>
      </c>
      <c r="H79" s="28" t="s">
        <v>265</v>
      </c>
      <c r="I79" s="29" t="s">
        <v>125</v>
      </c>
      <c r="J79" s="1576" t="s">
        <v>126</v>
      </c>
      <c r="K79" s="1576" t="s">
        <v>127</v>
      </c>
      <c r="L79" s="1374"/>
    </row>
    <row r="80" spans="1:12" s="50" customFormat="1" ht="18.75" customHeight="1" x14ac:dyDescent="0.3">
      <c r="A80" s="12">
        <v>1</v>
      </c>
      <c r="B80" s="13" t="s">
        <v>470</v>
      </c>
      <c r="C80" s="14" t="s">
        <v>4</v>
      </c>
      <c r="D80" s="15">
        <v>65</v>
      </c>
      <c r="E80" s="15">
        <v>180.8</v>
      </c>
      <c r="F80" s="606"/>
      <c r="G80" s="5">
        <v>1</v>
      </c>
      <c r="H80" s="6" t="s">
        <v>470</v>
      </c>
      <c r="I80" s="2" t="s">
        <v>17</v>
      </c>
      <c r="J80" s="3">
        <v>90</v>
      </c>
      <c r="K80" s="3">
        <v>271.20000000000005</v>
      </c>
      <c r="L80" s="1379">
        <v>45603</v>
      </c>
    </row>
    <row r="81" spans="1:12" s="25" customFormat="1" ht="19.5" customHeight="1" x14ac:dyDescent="0.3">
      <c r="A81" s="12">
        <v>2</v>
      </c>
      <c r="B81" s="13" t="s">
        <v>260</v>
      </c>
      <c r="C81" s="14" t="s">
        <v>17</v>
      </c>
      <c r="D81" s="15">
        <v>20</v>
      </c>
      <c r="E81" s="15">
        <v>182.25</v>
      </c>
      <c r="F81" s="606">
        <v>363.05</v>
      </c>
      <c r="G81" s="5">
        <v>2</v>
      </c>
      <c r="H81" s="6" t="s">
        <v>260</v>
      </c>
      <c r="I81" s="2" t="s">
        <v>44</v>
      </c>
      <c r="J81" s="3">
        <v>25</v>
      </c>
      <c r="K81" s="3">
        <v>218.7</v>
      </c>
      <c r="L81" s="788">
        <v>45555</v>
      </c>
    </row>
    <row r="82" spans="1:12" s="50" customFormat="1" x14ac:dyDescent="0.3">
      <c r="A82" s="12">
        <v>3</v>
      </c>
      <c r="B82" s="13" t="s">
        <v>381</v>
      </c>
      <c r="C82" s="14" t="s">
        <v>44</v>
      </c>
      <c r="D82" s="15">
        <v>9</v>
      </c>
      <c r="E82" s="15">
        <v>36.99</v>
      </c>
      <c r="F82" s="605"/>
      <c r="G82" s="5">
        <v>3</v>
      </c>
      <c r="H82" s="6" t="s">
        <v>381</v>
      </c>
      <c r="I82" s="2">
        <v>200</v>
      </c>
      <c r="J82" s="3">
        <v>10</v>
      </c>
      <c r="K82" s="3">
        <v>41.1</v>
      </c>
      <c r="L82" s="786"/>
    </row>
    <row r="83" spans="1:12" s="25" customFormat="1" x14ac:dyDescent="0.3">
      <c r="A83" s="12">
        <v>4</v>
      </c>
      <c r="B83" s="13" t="s">
        <v>107</v>
      </c>
      <c r="C83" s="14" t="s">
        <v>414</v>
      </c>
      <c r="D83" s="15">
        <v>6.8</v>
      </c>
      <c r="E83" s="15">
        <v>186.4</v>
      </c>
      <c r="F83" s="606">
        <v>93.2</v>
      </c>
      <c r="G83" s="5">
        <v>4</v>
      </c>
      <c r="H83" s="6" t="s">
        <v>107</v>
      </c>
      <c r="I83" s="2" t="s">
        <v>414</v>
      </c>
      <c r="J83" s="3">
        <v>6.8</v>
      </c>
      <c r="K83" s="3">
        <v>186.4</v>
      </c>
      <c r="L83" s="1374"/>
    </row>
    <row r="84" spans="1:12" s="257" customFormat="1" x14ac:dyDescent="0.3">
      <c r="A84" s="12">
        <v>5</v>
      </c>
      <c r="B84" s="13" t="s">
        <v>93</v>
      </c>
      <c r="C84" s="14" t="s">
        <v>2</v>
      </c>
      <c r="D84" s="15">
        <v>80</v>
      </c>
      <c r="E84" s="15">
        <v>92</v>
      </c>
      <c r="F84" s="606">
        <v>92</v>
      </c>
      <c r="G84" s="5">
        <v>5</v>
      </c>
      <c r="H84" s="6" t="s">
        <v>93</v>
      </c>
      <c r="I84" s="2" t="s">
        <v>2</v>
      </c>
      <c r="J84" s="3">
        <v>80</v>
      </c>
      <c r="K84" s="3">
        <v>92</v>
      </c>
      <c r="L84" s="791"/>
    </row>
    <row r="85" spans="1:12" s="25" customFormat="1" ht="19.5" customHeight="1" x14ac:dyDescent="0.3">
      <c r="A85" s="12">
        <v>6</v>
      </c>
      <c r="B85" s="13" t="s">
        <v>80</v>
      </c>
      <c r="C85" s="14" t="s">
        <v>218</v>
      </c>
      <c r="D85" s="15">
        <v>60</v>
      </c>
      <c r="E85" s="15">
        <v>249.2</v>
      </c>
      <c r="F85" s="606"/>
      <c r="G85" s="5">
        <v>6</v>
      </c>
      <c r="H85" s="6" t="s">
        <v>80</v>
      </c>
      <c r="I85" s="2" t="s">
        <v>218</v>
      </c>
      <c r="J85" s="3">
        <v>60</v>
      </c>
      <c r="K85" s="3">
        <v>249.2</v>
      </c>
      <c r="L85" s="788"/>
    </row>
    <row r="86" spans="1:12" s="25" customFormat="1" ht="19.5" customHeight="1" x14ac:dyDescent="0.3">
      <c r="A86" s="1581"/>
      <c r="B86" s="13"/>
      <c r="C86" s="14"/>
      <c r="D86" s="15"/>
      <c r="E86" s="15"/>
      <c r="F86" s="605"/>
      <c r="G86" s="1576"/>
      <c r="H86" s="6"/>
      <c r="I86" s="2"/>
      <c r="J86" s="3"/>
      <c r="K86" s="3"/>
      <c r="L86" s="1374"/>
    </row>
    <row r="87" spans="1:12" s="25" customFormat="1" x14ac:dyDescent="0.3">
      <c r="A87" s="12"/>
      <c r="B87" s="13"/>
      <c r="C87" s="14"/>
      <c r="D87" s="15"/>
      <c r="E87" s="15"/>
      <c r="F87" s="656"/>
      <c r="G87" s="5"/>
      <c r="H87" s="6"/>
      <c r="I87" s="2"/>
      <c r="J87" s="3"/>
      <c r="K87" s="3"/>
      <c r="L87" s="1374"/>
    </row>
    <row r="88" spans="1:12" s="25" customFormat="1" x14ac:dyDescent="0.3">
      <c r="A88" s="12"/>
      <c r="B88" s="13"/>
      <c r="C88" s="14" t="s">
        <v>128</v>
      </c>
      <c r="D88" s="15">
        <f>SUM(D80:D86)</f>
        <v>240.8</v>
      </c>
      <c r="E88" s="15">
        <f>SUM(E80:E86)</f>
        <v>927.6400000000001</v>
      </c>
      <c r="F88" s="658">
        <v>587.5</v>
      </c>
      <c r="G88" s="5"/>
      <c r="H88" s="6"/>
      <c r="I88" s="2" t="s">
        <v>128</v>
      </c>
      <c r="J88" s="3">
        <f>SUM(J80:J86)</f>
        <v>271.8</v>
      </c>
      <c r="K88" s="3">
        <f>SUM(K80:K86)</f>
        <v>1058.5999999999999</v>
      </c>
      <c r="L88" s="1374"/>
    </row>
    <row r="89" spans="1:12" s="25" customFormat="1" ht="18.75" hidden="1" customHeight="1" x14ac:dyDescent="0.3">
      <c r="A89" s="12"/>
      <c r="B89" s="13"/>
      <c r="C89" s="14"/>
      <c r="D89" s="15">
        <f>SUM(D81:D87)</f>
        <v>175.8</v>
      </c>
      <c r="E89" s="15"/>
      <c r="F89" s="656"/>
      <c r="G89" s="5"/>
      <c r="H89" s="6"/>
      <c r="I89" s="2"/>
      <c r="J89" s="3"/>
      <c r="K89" s="3"/>
      <c r="L89" s="1374"/>
    </row>
    <row r="90" spans="1:12" s="25" customFormat="1" ht="18.75" hidden="1" customHeight="1" x14ac:dyDescent="0.3">
      <c r="A90" s="12">
        <v>1</v>
      </c>
      <c r="B90" s="13" t="s">
        <v>1</v>
      </c>
      <c r="C90" s="14" t="s">
        <v>5</v>
      </c>
      <c r="D90" s="15">
        <f>SUM(D83:D88)</f>
        <v>387.6</v>
      </c>
      <c r="E90" s="15">
        <v>86</v>
      </c>
      <c r="F90" s="656"/>
      <c r="G90" s="5">
        <v>1</v>
      </c>
      <c r="H90" s="6" t="s">
        <v>1</v>
      </c>
      <c r="I90" s="2" t="s">
        <v>5</v>
      </c>
      <c r="J90" s="3">
        <v>200</v>
      </c>
      <c r="K90" s="3">
        <v>86</v>
      </c>
      <c r="L90" s="1374"/>
    </row>
    <row r="91" spans="1:12" s="25" customFormat="1" ht="18.75" hidden="1" customHeight="1" x14ac:dyDescent="0.3">
      <c r="A91" s="12">
        <v>2</v>
      </c>
      <c r="B91" s="13" t="s">
        <v>238</v>
      </c>
      <c r="C91" s="14" t="s">
        <v>251</v>
      </c>
      <c r="D91" s="15">
        <f t="shared" ref="D91:D100" si="1">SUM(D83:D89)</f>
        <v>563.40000000000009</v>
      </c>
      <c r="E91" s="15">
        <v>114</v>
      </c>
      <c r="F91" s="656"/>
      <c r="G91" s="5">
        <v>2</v>
      </c>
      <c r="H91" s="6" t="s">
        <v>238</v>
      </c>
      <c r="I91" s="2" t="s">
        <v>251</v>
      </c>
      <c r="J91" s="3">
        <v>225</v>
      </c>
      <c r="K91" s="3">
        <v>114</v>
      </c>
      <c r="L91" s="1374"/>
    </row>
    <row r="92" spans="1:12" s="25" customFormat="1" ht="18.75" hidden="1" customHeight="1" x14ac:dyDescent="0.3">
      <c r="A92" s="12">
        <v>3</v>
      </c>
      <c r="B92" s="13" t="s">
        <v>93</v>
      </c>
      <c r="C92" s="14" t="s">
        <v>5</v>
      </c>
      <c r="D92" s="15">
        <f t="shared" si="1"/>
        <v>944.2</v>
      </c>
      <c r="E92" s="15">
        <v>94.25</v>
      </c>
      <c r="F92" s="656"/>
      <c r="G92" s="5">
        <v>3</v>
      </c>
      <c r="H92" s="6" t="s">
        <v>93</v>
      </c>
      <c r="I92" s="2" t="s">
        <v>5</v>
      </c>
      <c r="J92" s="3">
        <v>135</v>
      </c>
      <c r="K92" s="3">
        <v>94.25</v>
      </c>
      <c r="L92" s="1374"/>
    </row>
    <row r="93" spans="1:12" s="25" customFormat="1" ht="18.75" hidden="1" customHeight="1" x14ac:dyDescent="0.3">
      <c r="A93" s="12">
        <v>4</v>
      </c>
      <c r="B93" s="13" t="s">
        <v>253</v>
      </c>
      <c r="C93" s="14" t="s">
        <v>218</v>
      </c>
      <c r="D93" s="15">
        <f t="shared" si="1"/>
        <v>1427.6000000000001</v>
      </c>
      <c r="E93" s="15">
        <v>146.4</v>
      </c>
      <c r="F93" s="656"/>
      <c r="G93" s="5">
        <v>4</v>
      </c>
      <c r="H93" s="6" t="s">
        <v>253</v>
      </c>
      <c r="I93" s="2" t="s">
        <v>218</v>
      </c>
      <c r="J93" s="3">
        <v>125</v>
      </c>
      <c r="K93" s="3">
        <v>146.4</v>
      </c>
      <c r="L93" s="1374"/>
    </row>
    <row r="94" spans="1:12" s="25" customFormat="1" ht="18.75" hidden="1" customHeight="1" x14ac:dyDescent="0.3">
      <c r="A94" s="12">
        <v>5</v>
      </c>
      <c r="B94" s="13" t="s">
        <v>255</v>
      </c>
      <c r="C94" s="14" t="s">
        <v>218</v>
      </c>
      <c r="D94" s="15">
        <f t="shared" si="1"/>
        <v>2311.8000000000002</v>
      </c>
      <c r="E94" s="15">
        <v>105.16</v>
      </c>
      <c r="F94" s="656"/>
      <c r="G94" s="5">
        <v>5</v>
      </c>
      <c r="H94" s="6" t="s">
        <v>255</v>
      </c>
      <c r="I94" s="2" t="s">
        <v>218</v>
      </c>
      <c r="J94" s="3">
        <v>80</v>
      </c>
      <c r="K94" s="3">
        <v>105.16</v>
      </c>
      <c r="L94" s="1374"/>
    </row>
    <row r="95" spans="1:12" s="25" customFormat="1" ht="18.75" hidden="1" customHeight="1" x14ac:dyDescent="0.3">
      <c r="A95" s="12">
        <v>6</v>
      </c>
      <c r="B95" s="13" t="s">
        <v>252</v>
      </c>
      <c r="C95" s="14" t="s">
        <v>251</v>
      </c>
      <c r="D95" s="15">
        <f t="shared" si="1"/>
        <v>3739.4000000000005</v>
      </c>
      <c r="E95" s="15">
        <v>142</v>
      </c>
      <c r="F95" s="656"/>
      <c r="G95" s="5">
        <v>6</v>
      </c>
      <c r="H95" s="6" t="s">
        <v>252</v>
      </c>
      <c r="I95" s="2" t="s">
        <v>251</v>
      </c>
      <c r="J95" s="3">
        <v>105</v>
      </c>
      <c r="K95" s="3">
        <v>142</v>
      </c>
      <c r="L95" s="1374"/>
    </row>
    <row r="96" spans="1:12" s="25" customFormat="1" ht="18.75" hidden="1" customHeight="1" x14ac:dyDescent="0.3">
      <c r="A96" s="12">
        <v>7</v>
      </c>
      <c r="B96" s="13" t="s">
        <v>254</v>
      </c>
      <c r="C96" s="14" t="s">
        <v>218</v>
      </c>
      <c r="D96" s="15">
        <f t="shared" si="1"/>
        <v>6051.2000000000007</v>
      </c>
      <c r="E96" s="15">
        <v>144</v>
      </c>
      <c r="F96" s="656"/>
      <c r="G96" s="5">
        <v>7</v>
      </c>
      <c r="H96" s="6" t="s">
        <v>254</v>
      </c>
      <c r="I96" s="2" t="s">
        <v>218</v>
      </c>
      <c r="J96" s="3">
        <v>120</v>
      </c>
      <c r="K96" s="3">
        <v>144</v>
      </c>
      <c r="L96" s="1374"/>
    </row>
    <row r="97" spans="1:23" s="25" customFormat="1" ht="18.75" hidden="1" customHeight="1" x14ac:dyDescent="0.3">
      <c r="A97" s="12">
        <v>8</v>
      </c>
      <c r="B97" s="13" t="s">
        <v>31</v>
      </c>
      <c r="C97" s="14" t="s">
        <v>5</v>
      </c>
      <c r="D97" s="15">
        <f t="shared" si="1"/>
        <v>9549.8000000000011</v>
      </c>
      <c r="E97" s="15">
        <v>88</v>
      </c>
      <c r="F97" s="656"/>
      <c r="G97" s="5">
        <v>8</v>
      </c>
      <c r="H97" s="6" t="s">
        <v>31</v>
      </c>
      <c r="I97" s="2" t="s">
        <v>5</v>
      </c>
      <c r="J97" s="3">
        <v>55</v>
      </c>
      <c r="K97" s="3">
        <v>88</v>
      </c>
      <c r="L97" s="1374"/>
    </row>
    <row r="98" spans="1:23" s="50" customFormat="1" ht="18.75" hidden="1" customHeight="1" x14ac:dyDescent="0.3">
      <c r="A98" s="1581"/>
      <c r="B98" s="467"/>
      <c r="C98" s="1581"/>
      <c r="D98" s="15">
        <f t="shared" si="1"/>
        <v>15425.2</v>
      </c>
      <c r="E98" s="468"/>
      <c r="F98" s="657"/>
      <c r="G98" s="1576"/>
      <c r="H98" s="1"/>
      <c r="I98" s="1576"/>
      <c r="J98" s="7"/>
      <c r="K98" s="7"/>
      <c r="L98" s="1374"/>
    </row>
    <row r="99" spans="1:23" s="25" customFormat="1" ht="18.75" hidden="1" customHeight="1" x14ac:dyDescent="0.3">
      <c r="A99" s="12"/>
      <c r="B99" s="13"/>
      <c r="C99" s="14" t="s">
        <v>128</v>
      </c>
      <c r="D99" s="15">
        <f t="shared" si="1"/>
        <v>24587.4</v>
      </c>
      <c r="E99" s="15">
        <v>919.81</v>
      </c>
      <c r="F99" s="656"/>
      <c r="G99" s="5"/>
      <c r="H99" s="6"/>
      <c r="I99" s="2" t="s">
        <v>128</v>
      </c>
      <c r="J99" s="3">
        <v>1045</v>
      </c>
      <c r="K99" s="3">
        <v>919.81</v>
      </c>
      <c r="L99" s="1374"/>
    </row>
    <row r="100" spans="1:23" s="25" customFormat="1" ht="18.75" hidden="1" customHeight="1" x14ac:dyDescent="0.3">
      <c r="A100" s="12"/>
      <c r="B100" s="13"/>
      <c r="C100" s="14"/>
      <c r="D100" s="15">
        <f t="shared" si="1"/>
        <v>39449.199999999997</v>
      </c>
      <c r="E100" s="15"/>
      <c r="F100" s="656"/>
      <c r="G100" s="5"/>
      <c r="H100" s="6"/>
      <c r="I100" s="2"/>
      <c r="J100" s="3"/>
      <c r="K100" s="3"/>
      <c r="L100" s="1374"/>
    </row>
    <row r="101" spans="1:23" s="25" customFormat="1" x14ac:dyDescent="0.3">
      <c r="A101" s="12"/>
      <c r="B101" s="13"/>
      <c r="C101" s="14"/>
      <c r="D101" s="15"/>
      <c r="E101" s="15"/>
      <c r="F101" s="678">
        <f>F88-E88</f>
        <v>-340.1400000000001</v>
      </c>
      <c r="G101" s="5"/>
      <c r="H101" s="6"/>
      <c r="I101" s="2"/>
      <c r="J101" s="3"/>
      <c r="K101" s="3"/>
      <c r="L101" s="1374"/>
    </row>
    <row r="102" spans="1:23" s="25" customFormat="1" x14ac:dyDescent="0.3">
      <c r="A102" s="12"/>
      <c r="B102" s="13"/>
      <c r="C102" s="14"/>
      <c r="D102" s="15"/>
      <c r="E102" s="15"/>
      <c r="F102" s="656"/>
      <c r="G102" s="5"/>
      <c r="H102" s="6"/>
      <c r="I102" s="2"/>
      <c r="J102" s="3"/>
      <c r="K102" s="3"/>
      <c r="L102" s="1374"/>
    </row>
    <row r="103" spans="1:23" s="25" customFormat="1" x14ac:dyDescent="0.3">
      <c r="A103" s="469" t="s">
        <v>124</v>
      </c>
      <c r="B103" s="15" t="s">
        <v>259</v>
      </c>
      <c r="C103" s="14" t="s">
        <v>125</v>
      </c>
      <c r="D103" s="15" t="s">
        <v>126</v>
      </c>
      <c r="E103" s="15" t="s">
        <v>127</v>
      </c>
      <c r="F103" s="656"/>
      <c r="G103" s="28" t="s">
        <v>124</v>
      </c>
      <c r="H103" s="3" t="s">
        <v>247</v>
      </c>
      <c r="I103" s="2" t="s">
        <v>125</v>
      </c>
      <c r="J103" s="3" t="s">
        <v>126</v>
      </c>
      <c r="K103" s="3" t="s">
        <v>127</v>
      </c>
      <c r="L103" s="1374"/>
    </row>
    <row r="104" spans="1:23" s="8" customFormat="1" x14ac:dyDescent="0.3">
      <c r="A104" s="12">
        <v>1</v>
      </c>
      <c r="B104" s="13" t="s">
        <v>91</v>
      </c>
      <c r="C104" s="14" t="s">
        <v>508</v>
      </c>
      <c r="D104" s="15">
        <v>70</v>
      </c>
      <c r="E104" s="15">
        <v>122</v>
      </c>
      <c r="F104" s="605"/>
      <c r="G104" s="5">
        <v>1</v>
      </c>
      <c r="H104" s="6" t="s">
        <v>91</v>
      </c>
      <c r="I104" s="2" t="s">
        <v>9</v>
      </c>
      <c r="J104" s="3">
        <v>80</v>
      </c>
      <c r="K104" s="3">
        <v>131.76000000000002</v>
      </c>
      <c r="M104" s="25"/>
      <c r="N104" s="25"/>
      <c r="O104" s="25"/>
      <c r="P104" s="25"/>
      <c r="Q104" s="25"/>
      <c r="R104" s="25"/>
      <c r="S104" s="25"/>
      <c r="T104" s="25"/>
      <c r="U104" s="25"/>
      <c r="V104" s="25"/>
      <c r="W104" s="25"/>
    </row>
    <row r="105" spans="1:23" s="257" customFormat="1" x14ac:dyDescent="0.3">
      <c r="A105" s="12">
        <v>2</v>
      </c>
      <c r="B105" s="13" t="s">
        <v>30</v>
      </c>
      <c r="C105" s="14" t="s">
        <v>28</v>
      </c>
      <c r="D105" s="15">
        <v>60</v>
      </c>
      <c r="E105" s="15">
        <v>222</v>
      </c>
      <c r="F105" s="606"/>
      <c r="G105" s="5">
        <v>2</v>
      </c>
      <c r="H105" s="6" t="s">
        <v>30</v>
      </c>
      <c r="I105" s="2" t="s">
        <v>7</v>
      </c>
      <c r="J105" s="3">
        <v>90</v>
      </c>
      <c r="K105" s="3">
        <v>333</v>
      </c>
      <c r="L105" s="791">
        <v>45555</v>
      </c>
    </row>
    <row r="106" spans="1:23" s="50" customFormat="1" x14ac:dyDescent="0.3">
      <c r="A106" s="12">
        <v>3</v>
      </c>
      <c r="B106" s="13" t="s">
        <v>278</v>
      </c>
      <c r="C106" s="14" t="s">
        <v>17</v>
      </c>
      <c r="D106" s="15">
        <v>20</v>
      </c>
      <c r="E106" s="15">
        <v>184.5</v>
      </c>
      <c r="F106" s="605">
        <v>63.9</v>
      </c>
      <c r="G106" s="5">
        <v>3</v>
      </c>
      <c r="H106" s="6" t="s">
        <v>278</v>
      </c>
      <c r="I106" s="2" t="s">
        <v>44</v>
      </c>
      <c r="J106" s="3">
        <v>25</v>
      </c>
      <c r="K106" s="3">
        <v>221.4</v>
      </c>
      <c r="L106" s="1374"/>
      <c r="M106" s="25"/>
      <c r="N106" s="25"/>
      <c r="O106" s="25"/>
      <c r="P106" s="25"/>
      <c r="Q106" s="25"/>
      <c r="R106" s="25"/>
      <c r="S106" s="25"/>
      <c r="T106" s="25"/>
      <c r="U106" s="25"/>
      <c r="V106" s="25"/>
      <c r="W106" s="25"/>
    </row>
    <row r="107" spans="1:23" s="50" customFormat="1" x14ac:dyDescent="0.3">
      <c r="A107" s="12">
        <v>4</v>
      </c>
      <c r="B107" s="13" t="s">
        <v>346</v>
      </c>
      <c r="C107" s="14" t="s">
        <v>12</v>
      </c>
      <c r="D107" s="15">
        <v>45.9</v>
      </c>
      <c r="E107" s="15">
        <v>7.5</v>
      </c>
      <c r="F107" s="605">
        <v>94.2</v>
      </c>
      <c r="G107" s="5">
        <v>4</v>
      </c>
      <c r="H107" s="6" t="s">
        <v>346</v>
      </c>
      <c r="I107" s="2" t="s">
        <v>12</v>
      </c>
      <c r="J107" s="3">
        <v>45.9</v>
      </c>
      <c r="K107" s="3">
        <v>7.5</v>
      </c>
      <c r="L107" s="1379"/>
    </row>
    <row r="108" spans="1:23" s="25" customFormat="1" ht="19.5" customHeight="1" x14ac:dyDescent="0.3">
      <c r="A108" s="12">
        <v>5</v>
      </c>
      <c r="B108" s="13" t="s">
        <v>144</v>
      </c>
      <c r="C108" s="14" t="s">
        <v>44</v>
      </c>
      <c r="D108" s="15">
        <v>16</v>
      </c>
      <c r="E108" s="15">
        <v>79.2</v>
      </c>
      <c r="F108" s="656"/>
      <c r="G108" s="5">
        <v>5</v>
      </c>
      <c r="H108" s="6" t="s">
        <v>144</v>
      </c>
      <c r="I108" s="2" t="s">
        <v>2</v>
      </c>
      <c r="J108" s="3">
        <v>18</v>
      </c>
      <c r="K108" s="3">
        <v>88</v>
      </c>
      <c r="L108" s="1374"/>
    </row>
    <row r="109" spans="1:23" s="50" customFormat="1" x14ac:dyDescent="0.3">
      <c r="A109" s="12">
        <v>6</v>
      </c>
      <c r="B109" s="13" t="s">
        <v>107</v>
      </c>
      <c r="C109" s="14" t="s">
        <v>14</v>
      </c>
      <c r="D109" s="15">
        <v>3.4</v>
      </c>
      <c r="E109" s="15">
        <v>93.2</v>
      </c>
      <c r="F109" s="605">
        <v>21.5</v>
      </c>
      <c r="G109" s="5">
        <v>6</v>
      </c>
      <c r="H109" s="6" t="s">
        <v>107</v>
      </c>
      <c r="I109" s="2" t="s">
        <v>14</v>
      </c>
      <c r="J109" s="3">
        <v>3.4</v>
      </c>
      <c r="K109" s="3">
        <v>93.2</v>
      </c>
      <c r="L109" s="1379"/>
    </row>
    <row r="110" spans="1:23" s="25" customFormat="1" ht="19.5" customHeight="1" x14ac:dyDescent="0.3">
      <c r="A110" s="12">
        <v>7</v>
      </c>
      <c r="B110" s="13" t="s">
        <v>108</v>
      </c>
      <c r="C110" s="14" t="s">
        <v>65</v>
      </c>
      <c r="D110" s="15">
        <v>1.2</v>
      </c>
      <c r="E110" s="15">
        <v>21.5</v>
      </c>
      <c r="F110" s="656"/>
      <c r="G110" s="5">
        <v>7</v>
      </c>
      <c r="H110" s="6" t="s">
        <v>108</v>
      </c>
      <c r="I110" s="2" t="s">
        <v>65</v>
      </c>
      <c r="J110" s="3">
        <v>1.2</v>
      </c>
      <c r="K110" s="3">
        <v>21.5</v>
      </c>
      <c r="L110" s="1374"/>
    </row>
    <row r="111" spans="1:23" s="25" customFormat="1" x14ac:dyDescent="0.3">
      <c r="A111" s="1581"/>
      <c r="B111" s="13"/>
      <c r="C111" s="14"/>
      <c r="D111" s="15"/>
      <c r="E111" s="15"/>
      <c r="F111" s="656"/>
      <c r="G111" s="1576"/>
      <c r="H111" s="6"/>
      <c r="I111" s="2"/>
      <c r="J111" s="3"/>
      <c r="K111" s="3"/>
      <c r="L111" s="1374"/>
    </row>
    <row r="112" spans="1:23" s="50" customFormat="1" x14ac:dyDescent="0.3">
      <c r="A112" s="12"/>
      <c r="B112" s="13"/>
      <c r="C112" s="14"/>
      <c r="D112" s="15"/>
      <c r="E112" s="15"/>
      <c r="F112" s="657"/>
      <c r="G112" s="5"/>
      <c r="H112" s="6"/>
      <c r="I112" s="2"/>
      <c r="J112" s="3"/>
      <c r="K112" s="3"/>
      <c r="L112" s="1377"/>
    </row>
    <row r="113" spans="1:12" s="25" customFormat="1" x14ac:dyDescent="0.3">
      <c r="A113" s="1581"/>
      <c r="B113" s="13"/>
      <c r="C113" s="14" t="s">
        <v>128</v>
      </c>
      <c r="D113" s="15">
        <f>SUM(D104:D112)</f>
        <v>216.5</v>
      </c>
      <c r="E113" s="15">
        <f>SUM(E104:E112)</f>
        <v>729.90000000000009</v>
      </c>
      <c r="F113" s="658">
        <v>822.5</v>
      </c>
      <c r="G113" s="1576"/>
      <c r="H113" s="6"/>
      <c r="I113" s="2" t="s">
        <v>128</v>
      </c>
      <c r="J113" s="3">
        <f>SUM(J104:J112)</f>
        <v>263.49999999999994</v>
      </c>
      <c r="K113" s="3">
        <f>SUM(K104:K112)</f>
        <v>896.36</v>
      </c>
      <c r="L113" s="1374"/>
    </row>
    <row r="114" spans="1:12" s="25" customFormat="1" x14ac:dyDescent="0.3">
      <c r="A114" s="12"/>
      <c r="B114" s="13"/>
      <c r="C114" s="14"/>
      <c r="D114" s="15"/>
      <c r="E114" s="15"/>
      <c r="F114" s="678">
        <f>F113-E113</f>
        <v>92.599999999999909</v>
      </c>
      <c r="G114" s="5"/>
      <c r="H114" s="6"/>
      <c r="I114" s="2"/>
      <c r="J114" s="3"/>
      <c r="K114" s="3"/>
      <c r="L114" s="1374"/>
    </row>
    <row r="115" spans="1:12" s="25" customFormat="1" x14ac:dyDescent="0.3">
      <c r="A115" s="12"/>
      <c r="B115" s="13"/>
      <c r="C115" s="14"/>
      <c r="D115" s="15"/>
      <c r="E115" s="15"/>
      <c r="F115" s="656"/>
      <c r="G115" s="5"/>
      <c r="H115" s="6"/>
      <c r="I115" s="2"/>
      <c r="J115" s="3"/>
      <c r="K115" s="3"/>
      <c r="L115" s="1374"/>
    </row>
    <row r="116" spans="1:12" s="25" customFormat="1" x14ac:dyDescent="0.3">
      <c r="A116" s="1581"/>
      <c r="B116" s="13"/>
      <c r="C116" s="14" t="s">
        <v>136</v>
      </c>
      <c r="D116" s="15">
        <f>+D113+D88</f>
        <v>457.3</v>
      </c>
      <c r="E116" s="15">
        <f>+E113+E88</f>
        <v>1657.5400000000002</v>
      </c>
      <c r="F116" s="659"/>
      <c r="G116" s="3"/>
      <c r="H116" s="3"/>
      <c r="I116" s="3" t="s">
        <v>136</v>
      </c>
      <c r="J116" s="3">
        <f>+J113+J88</f>
        <v>535.29999999999995</v>
      </c>
      <c r="K116" s="3">
        <f>+K113+K88</f>
        <v>1954.96</v>
      </c>
      <c r="L116" s="1374"/>
    </row>
    <row r="117" spans="1:12" s="25" customFormat="1" x14ac:dyDescent="0.3">
      <c r="A117" s="1431"/>
      <c r="B117" s="259"/>
      <c r="C117" s="472"/>
      <c r="D117" s="473"/>
      <c r="E117" s="473"/>
      <c r="F117" s="659"/>
      <c r="G117" s="1410"/>
      <c r="H117" s="463"/>
      <c r="I117" s="463"/>
      <c r="J117" s="463"/>
      <c r="K117" s="463"/>
      <c r="L117" s="1374"/>
    </row>
    <row r="118" spans="1:12" s="25" customFormat="1" x14ac:dyDescent="0.3">
      <c r="A118" s="1431"/>
      <c r="B118" s="471"/>
      <c r="C118" s="471"/>
      <c r="D118" s="471"/>
      <c r="E118" s="675"/>
      <c r="F118" s="660"/>
      <c r="G118" s="1413"/>
      <c r="H118" s="660"/>
      <c r="I118" s="463"/>
      <c r="J118" s="463"/>
      <c r="K118" s="463"/>
      <c r="L118" s="1374"/>
    </row>
    <row r="119" spans="1:12" s="25" customFormat="1" x14ac:dyDescent="0.3">
      <c r="A119" s="1431"/>
      <c r="B119" s="259"/>
      <c r="C119" s="472"/>
      <c r="D119" s="473"/>
      <c r="E119" s="473"/>
      <c r="F119" s="659"/>
      <c r="G119" s="1413"/>
      <c r="H119" s="463"/>
      <c r="I119" s="463"/>
      <c r="J119" s="463"/>
      <c r="K119" s="463"/>
      <c r="L119" s="1374"/>
    </row>
    <row r="120" spans="1:12" s="25" customFormat="1" ht="18.75" customHeight="1" x14ac:dyDescent="0.3">
      <c r="A120" s="1428"/>
      <c r="B120" s="260" t="s">
        <v>130</v>
      </c>
      <c r="C120" s="257"/>
      <c r="D120" s="261" t="s">
        <v>131</v>
      </c>
      <c r="E120" s="32"/>
      <c r="F120" s="606"/>
      <c r="G120" s="1403"/>
      <c r="H120" s="37" t="s">
        <v>130</v>
      </c>
      <c r="J120" s="94" t="s">
        <v>131</v>
      </c>
      <c r="K120" s="20"/>
      <c r="L120" s="1374"/>
    </row>
    <row r="121" spans="1:12" s="25" customFormat="1" ht="51.75" customHeight="1" x14ac:dyDescent="0.3">
      <c r="A121" s="1428"/>
      <c r="B121" s="262" t="s">
        <v>132</v>
      </c>
      <c r="C121" s="257"/>
      <c r="D121" s="262" t="s">
        <v>140</v>
      </c>
      <c r="E121" s="263"/>
      <c r="F121" s="606"/>
      <c r="G121" s="1403"/>
      <c r="H121" s="38" t="s">
        <v>139</v>
      </c>
      <c r="J121" s="38" t="s">
        <v>140</v>
      </c>
      <c r="K121" s="39"/>
      <c r="L121" s="1374"/>
    </row>
    <row r="122" spans="1:12" s="25" customFormat="1" ht="20.25" customHeight="1" x14ac:dyDescent="0.3">
      <c r="A122" s="1428"/>
      <c r="B122" s="262"/>
      <c r="C122" s="257"/>
      <c r="D122" s="262"/>
      <c r="E122" s="263"/>
      <c r="F122" s="606"/>
      <c r="G122" s="1403"/>
      <c r="H122" s="38"/>
      <c r="J122" s="38"/>
      <c r="K122" s="39"/>
      <c r="L122" s="1374"/>
    </row>
    <row r="123" spans="1:12" s="25" customFormat="1" ht="20.25" customHeight="1" x14ac:dyDescent="0.3">
      <c r="A123" s="1407"/>
      <c r="B123" s="770"/>
      <c r="C123" s="419"/>
      <c r="D123" s="770"/>
      <c r="E123" s="771"/>
      <c r="F123" s="871"/>
      <c r="G123" s="1402"/>
      <c r="H123" s="254"/>
      <c r="I123" s="96"/>
      <c r="J123" s="254"/>
      <c r="K123" s="255"/>
      <c r="L123" s="1374"/>
    </row>
    <row r="124" spans="1:12" s="25" customFormat="1" ht="18.75" customHeight="1" x14ac:dyDescent="0.3">
      <c r="A124" s="1426"/>
      <c r="B124" s="98"/>
      <c r="C124" s="98"/>
      <c r="D124" s="98"/>
      <c r="E124" s="98"/>
      <c r="F124" s="861"/>
      <c r="G124" s="1416"/>
      <c r="H124" s="208"/>
      <c r="I124" s="208"/>
      <c r="J124" s="208"/>
      <c r="K124" s="208"/>
      <c r="L124" s="1374"/>
    </row>
    <row r="125" spans="1:12" s="21" customFormat="1" x14ac:dyDescent="0.3">
      <c r="A125" s="1428"/>
      <c r="B125" s="32"/>
      <c r="C125" s="32"/>
      <c r="D125" s="32"/>
      <c r="E125" s="32"/>
      <c r="F125" s="656"/>
      <c r="G125" s="1403"/>
      <c r="H125" s="20"/>
      <c r="I125" s="20"/>
      <c r="J125" s="20"/>
      <c r="K125" s="20"/>
      <c r="L125" s="1373"/>
    </row>
    <row r="126" spans="1:12" s="25" customFormat="1" ht="18.75" customHeight="1" x14ac:dyDescent="0.3">
      <c r="A126" s="1428"/>
      <c r="B126" s="476" t="s">
        <v>115</v>
      </c>
      <c r="C126" s="32"/>
      <c r="D126" s="32"/>
      <c r="E126" s="32"/>
      <c r="F126" s="656"/>
      <c r="G126" s="1403"/>
      <c r="H126" s="22" t="s">
        <v>115</v>
      </c>
      <c r="I126" s="20"/>
      <c r="J126" s="20"/>
      <c r="K126" s="20"/>
      <c r="L126" s="1374"/>
    </row>
    <row r="127" spans="1:12" s="25" customFormat="1" ht="18.75" customHeight="1" x14ac:dyDescent="0.3">
      <c r="A127" s="1428"/>
      <c r="B127" s="476" t="s">
        <v>137</v>
      </c>
      <c r="C127" s="32"/>
      <c r="D127" s="32"/>
      <c r="E127" s="32"/>
      <c r="F127" s="606"/>
      <c r="G127" s="1403"/>
      <c r="H127" s="22" t="s">
        <v>138</v>
      </c>
      <c r="I127" s="20"/>
      <c r="J127" s="20"/>
      <c r="K127" s="20"/>
      <c r="L127" s="1374"/>
    </row>
    <row r="128" spans="1:12" s="25" customFormat="1" ht="18.75" customHeight="1" x14ac:dyDescent="0.3">
      <c r="A128" s="1428"/>
      <c r="B128" s="32"/>
      <c r="C128" s="32"/>
      <c r="D128" s="32"/>
      <c r="E128" s="32"/>
      <c r="F128" s="606"/>
      <c r="G128" s="1403"/>
      <c r="H128" s="20"/>
      <c r="I128" s="20"/>
      <c r="J128" s="20"/>
      <c r="K128" s="20"/>
      <c r="L128" s="1374"/>
    </row>
    <row r="129" spans="1:12" s="25" customFormat="1" ht="18.75" customHeight="1" x14ac:dyDescent="0.3">
      <c r="A129" s="1428"/>
      <c r="B129" s="32"/>
      <c r="C129" s="32"/>
      <c r="D129" s="257"/>
      <c r="E129" s="604" t="s">
        <v>116</v>
      </c>
      <c r="F129" s="606"/>
      <c r="G129" s="1403"/>
      <c r="H129" s="20"/>
      <c r="I129" s="20"/>
      <c r="K129" s="603" t="s">
        <v>116</v>
      </c>
      <c r="L129" s="1374"/>
    </row>
    <row r="130" spans="1:12" s="25" customFormat="1" ht="18.75" customHeight="1" x14ac:dyDescent="0.3">
      <c r="A130" s="1428"/>
      <c r="B130" s="32"/>
      <c r="C130" s="32"/>
      <c r="D130" s="257"/>
      <c r="E130" s="604" t="s">
        <v>134</v>
      </c>
      <c r="F130" s="606"/>
      <c r="G130" s="1403"/>
      <c r="H130" s="20"/>
      <c r="I130" s="20"/>
      <c r="K130" s="603" t="s">
        <v>134</v>
      </c>
      <c r="L130" s="1374"/>
    </row>
    <row r="131" spans="1:12" s="25" customFormat="1" ht="18.75" customHeight="1" x14ac:dyDescent="0.3">
      <c r="A131" s="1428"/>
      <c r="B131" s="32"/>
      <c r="C131" s="32"/>
      <c r="D131" s="257"/>
      <c r="E131" s="604" t="s">
        <v>117</v>
      </c>
      <c r="F131" s="606"/>
      <c r="G131" s="1403"/>
      <c r="H131" s="20"/>
      <c r="I131" s="20"/>
      <c r="K131" s="603" t="s">
        <v>117</v>
      </c>
      <c r="L131" s="1374"/>
    </row>
    <row r="132" spans="1:12" s="25" customFormat="1" ht="18.75" customHeight="1" x14ac:dyDescent="0.3">
      <c r="A132" s="1428"/>
      <c r="B132" s="32"/>
      <c r="C132" s="32"/>
      <c r="D132" s="257"/>
      <c r="E132" s="604" t="s">
        <v>497</v>
      </c>
      <c r="F132" s="606"/>
      <c r="G132" s="1403"/>
      <c r="H132" s="20"/>
      <c r="I132" s="20"/>
      <c r="K132" s="603" t="s">
        <v>497</v>
      </c>
      <c r="L132" s="1374"/>
    </row>
    <row r="133" spans="1:12" s="25" customFormat="1" ht="18.75" customHeight="1" x14ac:dyDescent="0.3">
      <c r="A133" s="1428"/>
      <c r="B133" s="32"/>
      <c r="C133" s="32"/>
      <c r="D133" s="32"/>
      <c r="E133" s="32"/>
      <c r="F133" s="656"/>
      <c r="G133" s="1403"/>
      <c r="H133" s="20"/>
      <c r="I133" s="20"/>
      <c r="J133" s="20"/>
      <c r="K133" s="20"/>
      <c r="L133" s="1374"/>
    </row>
    <row r="134" spans="1:12" s="25" customFormat="1" ht="18.75" customHeight="1" x14ac:dyDescent="0.3">
      <c r="A134" s="1428"/>
      <c r="B134" s="32"/>
      <c r="C134" s="32"/>
      <c r="D134" s="32"/>
      <c r="E134" s="32"/>
      <c r="F134" s="656"/>
      <c r="G134" s="1403"/>
      <c r="H134" s="20"/>
      <c r="I134" s="20"/>
      <c r="J134" s="20"/>
      <c r="K134" s="20"/>
      <c r="L134" s="1374"/>
    </row>
    <row r="135" spans="1:12" s="25" customFormat="1" ht="18.75" customHeight="1" x14ac:dyDescent="0.3">
      <c r="A135" s="1428"/>
      <c r="B135" s="32"/>
      <c r="C135" s="32"/>
      <c r="D135" s="32"/>
      <c r="E135" s="32"/>
      <c r="F135" s="656"/>
      <c r="G135" s="1403"/>
      <c r="H135" s="20"/>
      <c r="I135" s="20"/>
      <c r="J135" s="20"/>
      <c r="K135" s="20"/>
      <c r="L135" s="1374"/>
    </row>
    <row r="136" spans="1:12" s="25" customFormat="1" ht="18.75" customHeight="1" x14ac:dyDescent="0.3">
      <c r="A136" s="1428"/>
      <c r="B136" s="1605" t="s">
        <v>119</v>
      </c>
      <c r="C136" s="1605"/>
      <c r="D136" s="1605"/>
      <c r="E136" s="481"/>
      <c r="F136" s="606"/>
      <c r="G136" s="1403"/>
      <c r="H136" s="1612" t="s">
        <v>119</v>
      </c>
      <c r="I136" s="1612"/>
      <c r="J136" s="1612"/>
      <c r="K136" s="26"/>
      <c r="L136" s="1374"/>
    </row>
    <row r="137" spans="1:12" s="25" customFormat="1" ht="18.75" customHeight="1" x14ac:dyDescent="0.3">
      <c r="A137" s="1428"/>
      <c r="B137" s="1606">
        <v>45750</v>
      </c>
      <c r="C137" s="1606"/>
      <c r="D137" s="1606"/>
      <c r="E137" s="482"/>
      <c r="F137" s="606"/>
      <c r="G137" s="1403"/>
      <c r="H137" s="1610">
        <f>B137</f>
        <v>45750</v>
      </c>
      <c r="I137" s="1610"/>
      <c r="J137" s="1610"/>
      <c r="K137" s="27"/>
      <c r="L137" s="1374"/>
    </row>
    <row r="138" spans="1:12" s="25" customFormat="1" ht="18.75" customHeight="1" x14ac:dyDescent="0.3">
      <c r="A138" s="1428"/>
      <c r="B138" s="32"/>
      <c r="C138" s="32"/>
      <c r="D138" s="32"/>
      <c r="E138" s="482"/>
      <c r="F138" s="606"/>
      <c r="G138" s="1403"/>
      <c r="H138" s="20"/>
      <c r="I138" s="20"/>
      <c r="J138" s="20"/>
      <c r="K138" s="27"/>
      <c r="L138" s="1374"/>
    </row>
    <row r="139" spans="1:12" s="25" customFormat="1" ht="18.75" customHeight="1" x14ac:dyDescent="0.3">
      <c r="A139" s="1428"/>
      <c r="B139" s="1582"/>
      <c r="C139" s="32"/>
      <c r="D139" s="32"/>
      <c r="E139" s="482"/>
      <c r="F139" s="606"/>
      <c r="G139" s="1403"/>
      <c r="H139" s="1575"/>
      <c r="I139" s="20"/>
      <c r="J139" s="20"/>
      <c r="K139" s="27"/>
      <c r="L139" s="1374"/>
    </row>
    <row r="140" spans="1:12" s="25" customFormat="1" ht="18.75" customHeight="1" x14ac:dyDescent="0.3">
      <c r="A140" s="469" t="s">
        <v>120</v>
      </c>
      <c r="B140" s="475" t="s">
        <v>121</v>
      </c>
      <c r="C140" s="1604" t="s">
        <v>122</v>
      </c>
      <c r="D140" s="1604"/>
      <c r="E140" s="1604"/>
      <c r="F140" s="606"/>
      <c r="G140" s="28" t="s">
        <v>120</v>
      </c>
      <c r="H140" s="29" t="s">
        <v>121</v>
      </c>
      <c r="I140" s="1611" t="s">
        <v>123</v>
      </c>
      <c r="J140" s="1611"/>
      <c r="K140" s="1611"/>
      <c r="L140" s="1374"/>
    </row>
    <row r="141" spans="1:12" s="25" customFormat="1" ht="18.75" customHeight="1" x14ac:dyDescent="0.3">
      <c r="A141" s="469" t="s">
        <v>124</v>
      </c>
      <c r="B141" s="469" t="s">
        <v>265</v>
      </c>
      <c r="C141" s="475" t="s">
        <v>125</v>
      </c>
      <c r="D141" s="1581" t="s">
        <v>126</v>
      </c>
      <c r="E141" s="1581" t="s">
        <v>127</v>
      </c>
      <c r="F141" s="606"/>
      <c r="G141" s="28" t="s">
        <v>124</v>
      </c>
      <c r="H141" s="28" t="s">
        <v>265</v>
      </c>
      <c r="I141" s="29" t="s">
        <v>125</v>
      </c>
      <c r="J141" s="1576" t="s">
        <v>126</v>
      </c>
      <c r="K141" s="1576" t="s">
        <v>127</v>
      </c>
      <c r="L141" s="1374"/>
    </row>
    <row r="142" spans="1:12" s="50" customFormat="1" ht="18.75" customHeight="1" x14ac:dyDescent="0.3">
      <c r="A142" s="1581">
        <v>1</v>
      </c>
      <c r="B142" s="13" t="s">
        <v>58</v>
      </c>
      <c r="C142" s="14" t="s">
        <v>516</v>
      </c>
      <c r="D142" s="15">
        <v>80</v>
      </c>
      <c r="E142" s="15">
        <v>288.54000000000002</v>
      </c>
      <c r="F142" s="606"/>
      <c r="G142" s="1576">
        <v>1</v>
      </c>
      <c r="H142" s="6" t="s">
        <v>58</v>
      </c>
      <c r="I142" s="2" t="s">
        <v>59</v>
      </c>
      <c r="J142" s="3">
        <v>90</v>
      </c>
      <c r="K142" s="3">
        <v>336.63</v>
      </c>
      <c r="L142" s="1379"/>
    </row>
    <row r="143" spans="1:12" s="25" customFormat="1" ht="19.5" customHeight="1" x14ac:dyDescent="0.3">
      <c r="A143" s="12">
        <v>2</v>
      </c>
      <c r="B143" s="13" t="s">
        <v>114</v>
      </c>
      <c r="C143" s="14" t="s">
        <v>2</v>
      </c>
      <c r="D143" s="15">
        <v>6</v>
      </c>
      <c r="E143" s="15">
        <v>28</v>
      </c>
      <c r="F143" s="605"/>
      <c r="G143" s="5">
        <v>2</v>
      </c>
      <c r="H143" s="6" t="s">
        <v>114</v>
      </c>
      <c r="I143" s="2" t="s">
        <v>2</v>
      </c>
      <c r="J143" s="3">
        <v>6</v>
      </c>
      <c r="K143" s="3">
        <v>28</v>
      </c>
      <c r="L143" s="788"/>
    </row>
    <row r="144" spans="1:12" s="25" customFormat="1" x14ac:dyDescent="0.3">
      <c r="A144" s="12">
        <v>3</v>
      </c>
      <c r="B144" s="13" t="s">
        <v>107</v>
      </c>
      <c r="C144" s="14" t="s">
        <v>14</v>
      </c>
      <c r="D144" s="15">
        <v>3.71</v>
      </c>
      <c r="E144" s="15">
        <v>93.2</v>
      </c>
      <c r="F144" s="606"/>
      <c r="G144" s="5">
        <v>3</v>
      </c>
      <c r="H144" s="6" t="s">
        <v>107</v>
      </c>
      <c r="I144" s="2" t="s">
        <v>14</v>
      </c>
      <c r="J144" s="3">
        <v>3.71</v>
      </c>
      <c r="K144" s="3">
        <v>93.2</v>
      </c>
      <c r="L144" s="788"/>
    </row>
    <row r="145" spans="1:12" s="25" customFormat="1" x14ac:dyDescent="0.3">
      <c r="A145" s="1581">
        <v>4</v>
      </c>
      <c r="B145" s="13" t="s">
        <v>93</v>
      </c>
      <c r="C145" s="14" t="s">
        <v>2</v>
      </c>
      <c r="D145" s="15">
        <v>80</v>
      </c>
      <c r="E145" s="15">
        <v>92</v>
      </c>
      <c r="F145" s="605">
        <v>80</v>
      </c>
      <c r="G145" s="1576">
        <v>4</v>
      </c>
      <c r="H145" s="6" t="s">
        <v>93</v>
      </c>
      <c r="I145" s="2" t="s">
        <v>2</v>
      </c>
      <c r="J145" s="3">
        <v>80</v>
      </c>
      <c r="K145" s="3">
        <v>92</v>
      </c>
      <c r="L145" s="788"/>
    </row>
    <row r="146" spans="1:12" s="25" customFormat="1" ht="19.5" customHeight="1" x14ac:dyDescent="0.3">
      <c r="A146" s="12">
        <v>5</v>
      </c>
      <c r="B146" s="13" t="s">
        <v>484</v>
      </c>
      <c r="C146" s="14" t="s">
        <v>218</v>
      </c>
      <c r="D146" s="15">
        <v>70</v>
      </c>
      <c r="E146" s="15">
        <f>2*141</f>
        <v>282</v>
      </c>
      <c r="F146" s="606"/>
      <c r="G146" s="5">
        <v>5</v>
      </c>
      <c r="H146" s="6" t="s">
        <v>484</v>
      </c>
      <c r="I146" s="2" t="s">
        <v>218</v>
      </c>
      <c r="J146" s="3">
        <v>70</v>
      </c>
      <c r="K146" s="3">
        <v>282</v>
      </c>
      <c r="L146" s="788"/>
    </row>
    <row r="147" spans="1:12" s="25" customFormat="1" ht="19.5" customHeight="1" x14ac:dyDescent="0.3">
      <c r="A147" s="1581"/>
      <c r="B147" s="13"/>
      <c r="C147" s="14"/>
      <c r="D147" s="15"/>
      <c r="E147" s="15"/>
      <c r="F147" s="605"/>
      <c r="G147" s="1576"/>
      <c r="H147" s="6"/>
      <c r="I147" s="2"/>
      <c r="J147" s="3"/>
      <c r="K147" s="3"/>
      <c r="L147" s="1374"/>
    </row>
    <row r="148" spans="1:12" s="25" customFormat="1" x14ac:dyDescent="0.3">
      <c r="A148" s="12"/>
      <c r="B148" s="13"/>
      <c r="C148" s="14"/>
      <c r="D148" s="15"/>
      <c r="E148" s="15"/>
      <c r="F148" s="656"/>
      <c r="G148" s="5"/>
      <c r="H148" s="6"/>
      <c r="I148" s="2"/>
      <c r="J148" s="3"/>
      <c r="K148" s="3"/>
      <c r="L148" s="1374"/>
    </row>
    <row r="149" spans="1:12" s="25" customFormat="1" x14ac:dyDescent="0.3">
      <c r="A149" s="12"/>
      <c r="B149" s="13"/>
      <c r="C149" s="14" t="s">
        <v>128</v>
      </c>
      <c r="D149" s="15">
        <f>SUM(D142:D147)</f>
        <v>239.70999999999998</v>
      </c>
      <c r="E149" s="15">
        <f>SUM(E142:E147)</f>
        <v>783.74</v>
      </c>
      <c r="F149" s="658">
        <v>587.5</v>
      </c>
      <c r="G149" s="5"/>
      <c r="H149" s="6"/>
      <c r="I149" s="2" t="s">
        <v>128</v>
      </c>
      <c r="J149" s="3">
        <f>SUM(J142:J147)</f>
        <v>249.70999999999998</v>
      </c>
      <c r="K149" s="3">
        <f>SUM(K142:K147)</f>
        <v>831.82999999999993</v>
      </c>
      <c r="L149" s="1374"/>
    </row>
    <row r="150" spans="1:12" s="25" customFormat="1" ht="18.75" hidden="1" customHeight="1" x14ac:dyDescent="0.3">
      <c r="A150" s="12"/>
      <c r="B150" s="13"/>
      <c r="C150" s="14"/>
      <c r="D150" s="15">
        <f>SUM(D143:D148)</f>
        <v>159.71</v>
      </c>
      <c r="E150" s="15"/>
      <c r="F150" s="656"/>
      <c r="G150" s="5"/>
      <c r="H150" s="6"/>
      <c r="I150" s="2"/>
      <c r="J150" s="3"/>
      <c r="K150" s="3"/>
      <c r="L150" s="1374"/>
    </row>
    <row r="151" spans="1:12" s="25" customFormat="1" ht="18.75" hidden="1" customHeight="1" x14ac:dyDescent="0.3">
      <c r="A151" s="12">
        <v>1</v>
      </c>
      <c r="B151" s="13" t="s">
        <v>1</v>
      </c>
      <c r="C151" s="14" t="s">
        <v>5</v>
      </c>
      <c r="D151" s="15">
        <f>SUM(D145:D149)</f>
        <v>389.71</v>
      </c>
      <c r="E151" s="15">
        <v>86</v>
      </c>
      <c r="F151" s="656"/>
      <c r="G151" s="5">
        <v>1</v>
      </c>
      <c r="H151" s="6" t="s">
        <v>1</v>
      </c>
      <c r="I151" s="2" t="s">
        <v>5</v>
      </c>
      <c r="J151" s="3">
        <v>200</v>
      </c>
      <c r="K151" s="3">
        <v>86</v>
      </c>
      <c r="L151" s="1374"/>
    </row>
    <row r="152" spans="1:12" s="25" customFormat="1" ht="18.75" hidden="1" customHeight="1" x14ac:dyDescent="0.3">
      <c r="A152" s="12">
        <v>2</v>
      </c>
      <c r="B152" s="13" t="s">
        <v>238</v>
      </c>
      <c r="C152" s="14" t="s">
        <v>251</v>
      </c>
      <c r="D152" s="15">
        <f>SUM(D145:D150)</f>
        <v>549.41999999999996</v>
      </c>
      <c r="E152" s="15">
        <v>114</v>
      </c>
      <c r="F152" s="656"/>
      <c r="G152" s="5">
        <v>2</v>
      </c>
      <c r="H152" s="6" t="s">
        <v>238</v>
      </c>
      <c r="I152" s="2" t="s">
        <v>251</v>
      </c>
      <c r="J152" s="3">
        <v>225</v>
      </c>
      <c r="K152" s="3">
        <v>114</v>
      </c>
      <c r="L152" s="1374"/>
    </row>
    <row r="153" spans="1:12" s="25" customFormat="1" ht="18.75" hidden="1" customHeight="1" x14ac:dyDescent="0.3">
      <c r="A153" s="12">
        <v>3</v>
      </c>
      <c r="B153" s="13" t="s">
        <v>93</v>
      </c>
      <c r="C153" s="14" t="s">
        <v>5</v>
      </c>
      <c r="D153" s="15">
        <f t="shared" ref="D153:D161" si="2">SUM(D145:D151)</f>
        <v>939.12999999999988</v>
      </c>
      <c r="E153" s="15">
        <v>94.25</v>
      </c>
      <c r="F153" s="656"/>
      <c r="G153" s="5">
        <v>3</v>
      </c>
      <c r="H153" s="6" t="s">
        <v>93</v>
      </c>
      <c r="I153" s="2" t="s">
        <v>5</v>
      </c>
      <c r="J153" s="3">
        <v>135</v>
      </c>
      <c r="K153" s="3">
        <v>94.25</v>
      </c>
      <c r="L153" s="1374"/>
    </row>
    <row r="154" spans="1:12" s="25" customFormat="1" ht="18.75" hidden="1" customHeight="1" x14ac:dyDescent="0.3">
      <c r="A154" s="12">
        <v>4</v>
      </c>
      <c r="B154" s="13" t="s">
        <v>253</v>
      </c>
      <c r="C154" s="14" t="s">
        <v>218</v>
      </c>
      <c r="D154" s="15">
        <f t="shared" si="2"/>
        <v>1408.5499999999997</v>
      </c>
      <c r="E154" s="15">
        <v>146.4</v>
      </c>
      <c r="F154" s="656"/>
      <c r="G154" s="5">
        <v>4</v>
      </c>
      <c r="H154" s="6" t="s">
        <v>253</v>
      </c>
      <c r="I154" s="2" t="s">
        <v>218</v>
      </c>
      <c r="J154" s="3">
        <v>125</v>
      </c>
      <c r="K154" s="3">
        <v>146.4</v>
      </c>
      <c r="L154" s="1374"/>
    </row>
    <row r="155" spans="1:12" s="25" customFormat="1" ht="18.75" hidden="1" customHeight="1" x14ac:dyDescent="0.3">
      <c r="A155" s="12">
        <v>5</v>
      </c>
      <c r="B155" s="13" t="s">
        <v>255</v>
      </c>
      <c r="C155" s="14" t="s">
        <v>218</v>
      </c>
      <c r="D155" s="15">
        <f t="shared" si="2"/>
        <v>2277.6799999999994</v>
      </c>
      <c r="E155" s="15">
        <v>105.16</v>
      </c>
      <c r="F155" s="656"/>
      <c r="G155" s="5">
        <v>5</v>
      </c>
      <c r="H155" s="6" t="s">
        <v>255</v>
      </c>
      <c r="I155" s="2" t="s">
        <v>218</v>
      </c>
      <c r="J155" s="3">
        <v>80</v>
      </c>
      <c r="K155" s="3">
        <v>105.16</v>
      </c>
      <c r="L155" s="1374"/>
    </row>
    <row r="156" spans="1:12" s="25" customFormat="1" ht="18.75" hidden="1" customHeight="1" x14ac:dyDescent="0.3">
      <c r="A156" s="12">
        <v>6</v>
      </c>
      <c r="B156" s="13" t="s">
        <v>252</v>
      </c>
      <c r="C156" s="14" t="s">
        <v>251</v>
      </c>
      <c r="D156" s="15">
        <f t="shared" si="2"/>
        <v>3686.2299999999991</v>
      </c>
      <c r="E156" s="15">
        <v>142</v>
      </c>
      <c r="F156" s="656"/>
      <c r="G156" s="5">
        <v>6</v>
      </c>
      <c r="H156" s="6" t="s">
        <v>252</v>
      </c>
      <c r="I156" s="2" t="s">
        <v>251</v>
      </c>
      <c r="J156" s="3">
        <v>105</v>
      </c>
      <c r="K156" s="3">
        <v>142</v>
      </c>
      <c r="L156" s="1374"/>
    </row>
    <row r="157" spans="1:12" s="25" customFormat="1" ht="18.75" hidden="1" customHeight="1" x14ac:dyDescent="0.3">
      <c r="A157" s="12">
        <v>7</v>
      </c>
      <c r="B157" s="13" t="s">
        <v>254</v>
      </c>
      <c r="C157" s="14" t="s">
        <v>218</v>
      </c>
      <c r="D157" s="15">
        <f t="shared" si="2"/>
        <v>5963.909999999998</v>
      </c>
      <c r="E157" s="15">
        <v>144</v>
      </c>
      <c r="F157" s="656"/>
      <c r="G157" s="5">
        <v>7</v>
      </c>
      <c r="H157" s="6" t="s">
        <v>254</v>
      </c>
      <c r="I157" s="2" t="s">
        <v>218</v>
      </c>
      <c r="J157" s="3">
        <v>120</v>
      </c>
      <c r="K157" s="3">
        <v>144</v>
      </c>
      <c r="L157" s="1374"/>
    </row>
    <row r="158" spans="1:12" s="25" customFormat="1" ht="18.75" hidden="1" customHeight="1" x14ac:dyDescent="0.3">
      <c r="A158" s="12">
        <v>8</v>
      </c>
      <c r="B158" s="13" t="s">
        <v>31</v>
      </c>
      <c r="C158" s="14" t="s">
        <v>5</v>
      </c>
      <c r="D158" s="15">
        <f t="shared" si="2"/>
        <v>9410.4299999999985</v>
      </c>
      <c r="E158" s="15">
        <v>88</v>
      </c>
      <c r="F158" s="656"/>
      <c r="G158" s="5">
        <v>8</v>
      </c>
      <c r="H158" s="6" t="s">
        <v>31</v>
      </c>
      <c r="I158" s="2" t="s">
        <v>5</v>
      </c>
      <c r="J158" s="3">
        <v>55</v>
      </c>
      <c r="K158" s="3">
        <v>88</v>
      </c>
      <c r="L158" s="1374"/>
    </row>
    <row r="159" spans="1:12" s="50" customFormat="1" ht="18.75" hidden="1" customHeight="1" x14ac:dyDescent="0.3">
      <c r="A159" s="1581"/>
      <c r="B159" s="467"/>
      <c r="C159" s="1581"/>
      <c r="D159" s="15">
        <f t="shared" si="2"/>
        <v>15214.629999999996</v>
      </c>
      <c r="E159" s="468"/>
      <c r="F159" s="657"/>
      <c r="G159" s="1576"/>
      <c r="H159" s="1"/>
      <c r="I159" s="1576"/>
      <c r="J159" s="7"/>
      <c r="K159" s="7"/>
      <c r="L159" s="1374"/>
    </row>
    <row r="160" spans="1:12" s="25" customFormat="1" ht="18.75" hidden="1" customHeight="1" x14ac:dyDescent="0.3">
      <c r="A160" s="12"/>
      <c r="B160" s="13"/>
      <c r="C160" s="14" t="s">
        <v>128</v>
      </c>
      <c r="D160" s="15">
        <f t="shared" si="2"/>
        <v>24235.349999999995</v>
      </c>
      <c r="E160" s="15">
        <v>919.81</v>
      </c>
      <c r="F160" s="656"/>
      <c r="G160" s="5"/>
      <c r="H160" s="6"/>
      <c r="I160" s="2" t="s">
        <v>128</v>
      </c>
      <c r="J160" s="3">
        <v>1045</v>
      </c>
      <c r="K160" s="3">
        <v>919.81</v>
      </c>
      <c r="L160" s="1374"/>
    </row>
    <row r="161" spans="1:23" s="25" customFormat="1" ht="18.75" hidden="1" customHeight="1" x14ac:dyDescent="0.3">
      <c r="A161" s="12"/>
      <c r="B161" s="13"/>
      <c r="C161" s="14"/>
      <c r="D161" s="15">
        <f t="shared" si="2"/>
        <v>38900.55999999999</v>
      </c>
      <c r="E161" s="15"/>
      <c r="F161" s="656"/>
      <c r="G161" s="5"/>
      <c r="H161" s="6"/>
      <c r="I161" s="2"/>
      <c r="J161" s="3"/>
      <c r="K161" s="3"/>
      <c r="L161" s="1374"/>
    </row>
    <row r="162" spans="1:23" s="25" customFormat="1" x14ac:dyDescent="0.3">
      <c r="A162" s="12"/>
      <c r="B162" s="13"/>
      <c r="C162" s="14"/>
      <c r="D162" s="15"/>
      <c r="E162" s="15"/>
      <c r="F162" s="678">
        <f>F149-E149</f>
        <v>-196.24</v>
      </c>
      <c r="G162" s="5"/>
      <c r="H162" s="6"/>
      <c r="I162" s="2"/>
      <c r="J162" s="3"/>
      <c r="K162" s="3"/>
      <c r="L162" s="1374"/>
    </row>
    <row r="163" spans="1:23" s="25" customFormat="1" x14ac:dyDescent="0.3">
      <c r="A163" s="12"/>
      <c r="B163" s="13"/>
      <c r="C163" s="14"/>
      <c r="D163" s="15"/>
      <c r="E163" s="15"/>
      <c r="F163" s="656"/>
      <c r="G163" s="5"/>
      <c r="H163" s="6"/>
      <c r="I163" s="2"/>
      <c r="J163" s="3"/>
      <c r="K163" s="3"/>
      <c r="L163" s="1374"/>
    </row>
    <row r="164" spans="1:23" s="25" customFormat="1" x14ac:dyDescent="0.3">
      <c r="A164" s="469" t="s">
        <v>124</v>
      </c>
      <c r="B164" s="15" t="s">
        <v>259</v>
      </c>
      <c r="C164" s="14" t="s">
        <v>125</v>
      </c>
      <c r="D164" s="15" t="s">
        <v>126</v>
      </c>
      <c r="E164" s="15" t="s">
        <v>127</v>
      </c>
      <c r="F164" s="656"/>
      <c r="G164" s="28" t="s">
        <v>124</v>
      </c>
      <c r="H164" s="3" t="s">
        <v>247</v>
      </c>
      <c r="I164" s="2" t="s">
        <v>125</v>
      </c>
      <c r="J164" s="3" t="s">
        <v>126</v>
      </c>
      <c r="K164" s="3" t="s">
        <v>127</v>
      </c>
      <c r="L164" s="1374"/>
    </row>
    <row r="165" spans="1:23" s="8" customFormat="1" x14ac:dyDescent="0.3">
      <c r="A165" s="12">
        <v>1</v>
      </c>
      <c r="B165" s="13" t="s">
        <v>474</v>
      </c>
      <c r="C165" s="14" t="s">
        <v>508</v>
      </c>
      <c r="D165" s="15">
        <v>80</v>
      </c>
      <c r="E165" s="15">
        <v>132</v>
      </c>
      <c r="F165" s="1177"/>
      <c r="G165" s="5">
        <v>1</v>
      </c>
      <c r="H165" s="6" t="s">
        <v>474</v>
      </c>
      <c r="I165" s="2" t="s">
        <v>9</v>
      </c>
      <c r="J165" s="3">
        <v>90</v>
      </c>
      <c r="K165" s="3">
        <v>142.56</v>
      </c>
      <c r="L165" s="1379"/>
    </row>
    <row r="166" spans="1:23" s="50" customFormat="1" ht="18.75" customHeight="1" x14ac:dyDescent="0.3">
      <c r="A166" s="12">
        <v>2</v>
      </c>
      <c r="B166" s="13" t="s">
        <v>27</v>
      </c>
      <c r="C166" s="14" t="s">
        <v>28</v>
      </c>
      <c r="D166" s="15">
        <v>65</v>
      </c>
      <c r="E166" s="15">
        <v>178</v>
      </c>
      <c r="F166" s="606"/>
      <c r="G166" s="5">
        <v>2</v>
      </c>
      <c r="H166" s="6" t="s">
        <v>27</v>
      </c>
      <c r="I166" s="2" t="s">
        <v>7</v>
      </c>
      <c r="J166" s="3">
        <v>85</v>
      </c>
      <c r="K166" s="3">
        <v>223</v>
      </c>
      <c r="L166" s="1379">
        <v>45384</v>
      </c>
    </row>
    <row r="167" spans="1:23" s="50" customFormat="1" x14ac:dyDescent="0.3">
      <c r="A167" s="12">
        <v>3</v>
      </c>
      <c r="B167" s="13" t="s">
        <v>43</v>
      </c>
      <c r="C167" s="14" t="s">
        <v>17</v>
      </c>
      <c r="D167" s="15">
        <v>41</v>
      </c>
      <c r="E167" s="15">
        <v>242.70999999999998</v>
      </c>
      <c r="F167" s="605"/>
      <c r="G167" s="5">
        <v>3</v>
      </c>
      <c r="H167" s="6" t="s">
        <v>43</v>
      </c>
      <c r="I167" s="2" t="s">
        <v>44</v>
      </c>
      <c r="J167" s="3">
        <v>50</v>
      </c>
      <c r="K167" s="3">
        <v>298.71999999999997</v>
      </c>
      <c r="L167" s="1374"/>
      <c r="M167" s="25"/>
      <c r="N167" s="25"/>
      <c r="O167" s="25"/>
      <c r="P167" s="25"/>
      <c r="Q167" s="25"/>
      <c r="R167" s="25"/>
      <c r="S167" s="25"/>
      <c r="T167" s="25"/>
      <c r="U167" s="25"/>
      <c r="V167" s="25"/>
      <c r="W167" s="25"/>
    </row>
    <row r="168" spans="1:23" s="50" customFormat="1" x14ac:dyDescent="0.3">
      <c r="A168" s="12">
        <v>4</v>
      </c>
      <c r="B168" s="13" t="s">
        <v>346</v>
      </c>
      <c r="C168" s="14" t="s">
        <v>12</v>
      </c>
      <c r="D168" s="15">
        <v>45.9</v>
      </c>
      <c r="E168" s="15">
        <v>7.5</v>
      </c>
      <c r="F168" s="605">
        <v>94.2</v>
      </c>
      <c r="G168" s="5">
        <v>4</v>
      </c>
      <c r="H168" s="6" t="s">
        <v>346</v>
      </c>
      <c r="I168" s="2" t="s">
        <v>12</v>
      </c>
      <c r="J168" s="3">
        <v>45.9</v>
      </c>
      <c r="K168" s="3">
        <v>7.5</v>
      </c>
      <c r="L168" s="1379"/>
    </row>
    <row r="169" spans="1:23" s="466" customFormat="1" x14ac:dyDescent="0.3">
      <c r="A169" s="12">
        <v>5</v>
      </c>
      <c r="B169" s="13" t="s">
        <v>113</v>
      </c>
      <c r="C169" s="14" t="s">
        <v>2</v>
      </c>
      <c r="D169" s="15">
        <v>15</v>
      </c>
      <c r="E169" s="15">
        <v>94.2</v>
      </c>
      <c r="G169" s="5">
        <v>5</v>
      </c>
      <c r="H169" s="6" t="s">
        <v>113</v>
      </c>
      <c r="I169" s="2" t="s">
        <v>2</v>
      </c>
      <c r="J169" s="3">
        <v>15</v>
      </c>
      <c r="K169" s="3">
        <v>94.2</v>
      </c>
    </row>
    <row r="170" spans="1:23" s="50" customFormat="1" x14ac:dyDescent="0.3">
      <c r="A170" s="12">
        <v>6</v>
      </c>
      <c r="B170" s="13" t="s">
        <v>107</v>
      </c>
      <c r="C170" s="14" t="s">
        <v>14</v>
      </c>
      <c r="D170" s="15">
        <v>3.4</v>
      </c>
      <c r="E170" s="15">
        <v>93.2</v>
      </c>
      <c r="F170" s="605">
        <v>21.5</v>
      </c>
      <c r="G170" s="5">
        <v>6</v>
      </c>
      <c r="H170" s="6" t="s">
        <v>107</v>
      </c>
      <c r="I170" s="2" t="s">
        <v>14</v>
      </c>
      <c r="J170" s="3">
        <v>3.4</v>
      </c>
      <c r="K170" s="3">
        <v>93.2</v>
      </c>
      <c r="L170" s="1379"/>
    </row>
    <row r="171" spans="1:23" s="25" customFormat="1" ht="19.5" customHeight="1" x14ac:dyDescent="0.3">
      <c r="A171" s="12">
        <v>7</v>
      </c>
      <c r="B171" s="13" t="s">
        <v>108</v>
      </c>
      <c r="C171" s="14" t="s">
        <v>65</v>
      </c>
      <c r="D171" s="15">
        <v>1.2</v>
      </c>
      <c r="E171" s="15">
        <v>21.5</v>
      </c>
      <c r="F171" s="656"/>
      <c r="G171" s="5">
        <v>7</v>
      </c>
      <c r="H171" s="6" t="s">
        <v>108</v>
      </c>
      <c r="I171" s="2" t="s">
        <v>65</v>
      </c>
      <c r="J171" s="3">
        <v>1.2</v>
      </c>
      <c r="K171" s="3">
        <v>21.5</v>
      </c>
      <c r="L171" s="1374"/>
    </row>
    <row r="172" spans="1:23" s="25" customFormat="1" x14ac:dyDescent="0.3">
      <c r="A172" s="1581"/>
      <c r="B172" s="13"/>
      <c r="C172" s="14"/>
      <c r="D172" s="15"/>
      <c r="E172" s="15"/>
      <c r="F172" s="656"/>
      <c r="G172" s="1576"/>
      <c r="H172" s="6"/>
      <c r="I172" s="2"/>
      <c r="J172" s="3"/>
      <c r="K172" s="3"/>
      <c r="L172" s="1374"/>
    </row>
    <row r="173" spans="1:23" s="50" customFormat="1" x14ac:dyDescent="0.3">
      <c r="A173" s="12"/>
      <c r="B173" s="13"/>
      <c r="C173" s="14"/>
      <c r="D173" s="15"/>
      <c r="E173" s="15"/>
      <c r="F173" s="657"/>
      <c r="G173" s="5"/>
      <c r="H173" s="6"/>
      <c r="I173" s="2"/>
      <c r="J173" s="3"/>
      <c r="K173" s="3"/>
      <c r="L173" s="1377"/>
    </row>
    <row r="174" spans="1:23" s="25" customFormat="1" x14ac:dyDescent="0.3">
      <c r="A174" s="1581"/>
      <c r="B174" s="13"/>
      <c r="C174" s="14" t="s">
        <v>128</v>
      </c>
      <c r="D174" s="15">
        <f>SUM(D165:D173)</f>
        <v>251.5</v>
      </c>
      <c r="E174" s="15">
        <f>SUM(E165:E173)</f>
        <v>769.11000000000013</v>
      </c>
      <c r="F174" s="658">
        <v>822.5</v>
      </c>
      <c r="G174" s="1576"/>
      <c r="H174" s="6"/>
      <c r="I174" s="2" t="s">
        <v>128</v>
      </c>
      <c r="J174" s="3">
        <f>SUM(J165:J173)</f>
        <v>290.49999999999994</v>
      </c>
      <c r="K174" s="3">
        <f>SUM(K165:K173)</f>
        <v>880.68000000000006</v>
      </c>
      <c r="L174" s="1374"/>
    </row>
    <row r="175" spans="1:23" s="25" customFormat="1" x14ac:dyDescent="0.3">
      <c r="A175" s="12"/>
      <c r="B175" s="13"/>
      <c r="C175" s="14"/>
      <c r="D175" s="15"/>
      <c r="E175" s="15"/>
      <c r="F175" s="678">
        <f>F174-E174</f>
        <v>53.389999999999873</v>
      </c>
      <c r="G175" s="5"/>
      <c r="H175" s="6"/>
      <c r="I175" s="2"/>
      <c r="J175" s="3"/>
      <c r="K175" s="3"/>
      <c r="L175" s="1374"/>
    </row>
    <row r="176" spans="1:23" s="25" customFormat="1" x14ac:dyDescent="0.3">
      <c r="A176" s="12"/>
      <c r="B176" s="13"/>
      <c r="C176" s="14"/>
      <c r="D176" s="15"/>
      <c r="E176" s="15"/>
      <c r="F176" s="656"/>
      <c r="G176" s="5"/>
      <c r="H176" s="6"/>
      <c r="I176" s="2"/>
      <c r="J176" s="3"/>
      <c r="K176" s="3"/>
      <c r="L176" s="1374"/>
    </row>
    <row r="177" spans="1:12" s="25" customFormat="1" x14ac:dyDescent="0.3">
      <c r="A177" s="1581"/>
      <c r="B177" s="13"/>
      <c r="C177" s="14" t="s">
        <v>136</v>
      </c>
      <c r="D177" s="15">
        <f>+D174+D149</f>
        <v>491.21</v>
      </c>
      <c r="E177" s="15">
        <f>+E174+E149</f>
        <v>1552.8500000000001</v>
      </c>
      <c r="F177" s="659"/>
      <c r="G177" s="3"/>
      <c r="H177" s="3"/>
      <c r="I177" s="3" t="s">
        <v>136</v>
      </c>
      <c r="J177" s="3">
        <f>+J174+J149</f>
        <v>540.20999999999992</v>
      </c>
      <c r="K177" s="3">
        <f>+K174+K149</f>
        <v>1712.51</v>
      </c>
      <c r="L177" s="1374"/>
    </row>
    <row r="178" spans="1:12" s="25" customFormat="1" x14ac:dyDescent="0.3">
      <c r="A178" s="1431"/>
      <c r="B178" s="259"/>
      <c r="C178" s="472"/>
      <c r="D178" s="473"/>
      <c r="E178" s="473"/>
      <c r="F178" s="659"/>
      <c r="G178" s="1410"/>
      <c r="H178" s="463"/>
      <c r="I178" s="463"/>
      <c r="J178" s="463"/>
      <c r="K178" s="463"/>
      <c r="L178" s="1374"/>
    </row>
    <row r="179" spans="1:12" s="25" customFormat="1" x14ac:dyDescent="0.3">
      <c r="A179" s="1431"/>
      <c r="B179" s="471"/>
      <c r="C179" s="471"/>
      <c r="D179" s="471"/>
      <c r="E179" s="675"/>
      <c r="F179" s="660"/>
      <c r="G179" s="1413"/>
      <c r="H179" s="660"/>
      <c r="I179" s="463"/>
      <c r="J179" s="463"/>
      <c r="K179" s="463"/>
      <c r="L179" s="1374"/>
    </row>
    <row r="180" spans="1:12" s="25" customFormat="1" x14ac:dyDescent="0.3">
      <c r="A180" s="1431"/>
      <c r="B180" s="259"/>
      <c r="C180" s="472"/>
      <c r="D180" s="473"/>
      <c r="E180" s="473"/>
      <c r="F180" s="659"/>
      <c r="G180" s="1413"/>
      <c r="H180" s="463"/>
      <c r="I180" s="463"/>
      <c r="J180" s="463"/>
      <c r="K180" s="463"/>
      <c r="L180" s="1374"/>
    </row>
    <row r="181" spans="1:12" s="25" customFormat="1" ht="18.75" customHeight="1" x14ac:dyDescent="0.3">
      <c r="A181" s="1428"/>
      <c r="B181" s="260" t="s">
        <v>130</v>
      </c>
      <c r="C181" s="257"/>
      <c r="D181" s="261" t="s">
        <v>131</v>
      </c>
      <c r="E181" s="32"/>
      <c r="F181" s="606"/>
      <c r="G181" s="1403"/>
      <c r="H181" s="37" t="s">
        <v>130</v>
      </c>
      <c r="J181" s="94" t="s">
        <v>131</v>
      </c>
      <c r="K181" s="20"/>
      <c r="L181" s="1374"/>
    </row>
    <row r="182" spans="1:12" s="25" customFormat="1" ht="51.75" customHeight="1" x14ac:dyDescent="0.3">
      <c r="A182" s="1428"/>
      <c r="B182" s="262" t="s">
        <v>132</v>
      </c>
      <c r="C182" s="257"/>
      <c r="D182" s="262" t="s">
        <v>140</v>
      </c>
      <c r="E182" s="263"/>
      <c r="F182" s="606"/>
      <c r="G182" s="1403"/>
      <c r="H182" s="38" t="s">
        <v>139</v>
      </c>
      <c r="J182" s="38" t="s">
        <v>140</v>
      </c>
      <c r="K182" s="39"/>
      <c r="L182" s="1374"/>
    </row>
    <row r="183" spans="1:12" s="25" customFormat="1" ht="20.25" customHeight="1" x14ac:dyDescent="0.3">
      <c r="A183" s="1428"/>
      <c r="B183" s="262"/>
      <c r="C183" s="257"/>
      <c r="D183" s="262"/>
      <c r="E183" s="263"/>
      <c r="F183" s="606"/>
      <c r="G183" s="1403"/>
      <c r="H183" s="38"/>
      <c r="J183" s="38"/>
      <c r="K183" s="39"/>
      <c r="L183" s="1374"/>
    </row>
    <row r="184" spans="1:12" s="25" customFormat="1" ht="20.25" customHeight="1" x14ac:dyDescent="0.3">
      <c r="A184" s="1407"/>
      <c r="B184" s="770"/>
      <c r="C184" s="419"/>
      <c r="D184" s="770"/>
      <c r="E184" s="771"/>
      <c r="F184" s="871"/>
      <c r="G184" s="1402"/>
      <c r="H184" s="254"/>
      <c r="I184" s="96"/>
      <c r="J184" s="254"/>
      <c r="K184" s="255"/>
      <c r="L184" s="1374"/>
    </row>
    <row r="185" spans="1:12" s="25" customFormat="1" ht="18.75" customHeight="1" x14ac:dyDescent="0.3">
      <c r="A185" s="1426"/>
      <c r="B185" s="98"/>
      <c r="C185" s="98"/>
      <c r="D185" s="98"/>
      <c r="E185" s="98"/>
      <c r="F185" s="861"/>
      <c r="G185" s="1416"/>
      <c r="H185" s="208"/>
      <c r="I185" s="208"/>
      <c r="J185" s="208"/>
      <c r="K185" s="208"/>
      <c r="L185" s="1374"/>
    </row>
    <row r="186" spans="1:12" s="21" customFormat="1" x14ac:dyDescent="0.3">
      <c r="A186" s="1428"/>
      <c r="B186" s="32"/>
      <c r="C186" s="32"/>
      <c r="D186" s="32"/>
      <c r="E186" s="32"/>
      <c r="F186" s="656"/>
      <c r="G186" s="1403"/>
      <c r="H186" s="20"/>
      <c r="I186" s="20"/>
      <c r="J186" s="20"/>
      <c r="K186" s="20"/>
      <c r="L186" s="1373"/>
    </row>
    <row r="187" spans="1:12" s="25" customFormat="1" ht="18.75" customHeight="1" x14ac:dyDescent="0.3">
      <c r="A187" s="1428"/>
      <c r="B187" s="476" t="s">
        <v>115</v>
      </c>
      <c r="C187" s="32"/>
      <c r="D187" s="32"/>
      <c r="E187" s="32"/>
      <c r="F187" s="656"/>
      <c r="G187" s="1403"/>
      <c r="H187" s="22" t="s">
        <v>115</v>
      </c>
      <c r="I187" s="20"/>
      <c r="J187" s="20"/>
      <c r="K187" s="20"/>
      <c r="L187" s="1374"/>
    </row>
    <row r="188" spans="1:12" s="25" customFormat="1" ht="18.75" customHeight="1" x14ac:dyDescent="0.3">
      <c r="A188" s="1428"/>
      <c r="B188" s="476" t="s">
        <v>137</v>
      </c>
      <c r="C188" s="32"/>
      <c r="D188" s="32"/>
      <c r="E188" s="32"/>
      <c r="F188" s="606"/>
      <c r="G188" s="1403"/>
      <c r="H188" s="22" t="s">
        <v>138</v>
      </c>
      <c r="I188" s="20"/>
      <c r="J188" s="20"/>
      <c r="K188" s="20"/>
      <c r="L188" s="1374"/>
    </row>
    <row r="189" spans="1:12" s="25" customFormat="1" ht="18.75" customHeight="1" x14ac:dyDescent="0.3">
      <c r="A189" s="1428"/>
      <c r="B189" s="32"/>
      <c r="C189" s="32"/>
      <c r="D189" s="32"/>
      <c r="E189" s="32"/>
      <c r="F189" s="606"/>
      <c r="G189" s="1403"/>
      <c r="H189" s="20"/>
      <c r="I189" s="20"/>
      <c r="J189" s="20"/>
      <c r="K189" s="20"/>
      <c r="L189" s="1374"/>
    </row>
    <row r="190" spans="1:12" s="25" customFormat="1" ht="18.75" customHeight="1" x14ac:dyDescent="0.3">
      <c r="A190" s="1428"/>
      <c r="B190" s="32"/>
      <c r="C190" s="32"/>
      <c r="D190" s="257"/>
      <c r="E190" s="604" t="s">
        <v>116</v>
      </c>
      <c r="F190" s="606"/>
      <c r="G190" s="1403"/>
      <c r="H190" s="20"/>
      <c r="I190" s="20"/>
      <c r="K190" s="603" t="s">
        <v>116</v>
      </c>
      <c r="L190" s="1374"/>
    </row>
    <row r="191" spans="1:12" s="25" customFormat="1" ht="18.75" customHeight="1" x14ac:dyDescent="0.3">
      <c r="A191" s="1428"/>
      <c r="B191" s="32"/>
      <c r="C191" s="32"/>
      <c r="D191" s="257"/>
      <c r="E191" s="604" t="s">
        <v>134</v>
      </c>
      <c r="F191" s="606"/>
      <c r="G191" s="1403"/>
      <c r="H191" s="20"/>
      <c r="I191" s="20"/>
      <c r="K191" s="603" t="s">
        <v>134</v>
      </c>
      <c r="L191" s="1374"/>
    </row>
    <row r="192" spans="1:12" s="25" customFormat="1" ht="18.75" customHeight="1" x14ac:dyDescent="0.3">
      <c r="A192" s="1428"/>
      <c r="B192" s="32"/>
      <c r="C192" s="32"/>
      <c r="D192" s="257"/>
      <c r="E192" s="604" t="s">
        <v>117</v>
      </c>
      <c r="F192" s="606"/>
      <c r="G192" s="1403"/>
      <c r="H192" s="20"/>
      <c r="I192" s="20"/>
      <c r="K192" s="603" t="s">
        <v>117</v>
      </c>
      <c r="L192" s="1374"/>
    </row>
    <row r="193" spans="1:12" s="25" customFormat="1" ht="18.75" customHeight="1" x14ac:dyDescent="0.3">
      <c r="A193" s="1428"/>
      <c r="B193" s="32"/>
      <c r="C193" s="32"/>
      <c r="D193" s="257"/>
      <c r="E193" s="604" t="s">
        <v>497</v>
      </c>
      <c r="F193" s="606"/>
      <c r="G193" s="1403"/>
      <c r="H193" s="20"/>
      <c r="I193" s="20"/>
      <c r="K193" s="603" t="s">
        <v>497</v>
      </c>
      <c r="L193" s="1374"/>
    </row>
    <row r="194" spans="1:12" s="25" customFormat="1" ht="18.75" customHeight="1" x14ac:dyDescent="0.3">
      <c r="A194" s="1428"/>
      <c r="B194" s="32"/>
      <c r="C194" s="32"/>
      <c r="D194" s="32"/>
      <c r="E194" s="32"/>
      <c r="F194" s="656"/>
      <c r="G194" s="1403"/>
      <c r="H194" s="20"/>
      <c r="I194" s="20"/>
      <c r="J194" s="20"/>
      <c r="K194" s="20"/>
      <c r="L194" s="1374"/>
    </row>
    <row r="195" spans="1:12" s="25" customFormat="1" ht="18.75" customHeight="1" x14ac:dyDescent="0.3">
      <c r="A195" s="1428"/>
      <c r="B195" s="32"/>
      <c r="C195" s="32"/>
      <c r="D195" s="32"/>
      <c r="E195" s="32"/>
      <c r="F195" s="656"/>
      <c r="G195" s="1403"/>
      <c r="H195" s="20"/>
      <c r="I195" s="20"/>
      <c r="J195" s="20"/>
      <c r="K195" s="20"/>
      <c r="L195" s="1374"/>
    </row>
    <row r="196" spans="1:12" s="25" customFormat="1" ht="18.75" customHeight="1" x14ac:dyDescent="0.3">
      <c r="A196" s="1428"/>
      <c r="B196" s="32"/>
      <c r="C196" s="32"/>
      <c r="D196" s="32"/>
      <c r="E196" s="32"/>
      <c r="F196" s="656"/>
      <c r="G196" s="1403"/>
      <c r="H196" s="20"/>
      <c r="I196" s="20"/>
      <c r="J196" s="20"/>
      <c r="K196" s="20"/>
      <c r="L196" s="1374"/>
    </row>
    <row r="197" spans="1:12" s="25" customFormat="1" ht="18.75" customHeight="1" x14ac:dyDescent="0.3">
      <c r="A197" s="1428"/>
      <c r="B197" s="1605" t="s">
        <v>119</v>
      </c>
      <c r="C197" s="1605"/>
      <c r="D197" s="1605"/>
      <c r="E197" s="481"/>
      <c r="F197" s="606"/>
      <c r="G197" s="1403"/>
      <c r="H197" s="1612" t="s">
        <v>119</v>
      </c>
      <c r="I197" s="1612"/>
      <c r="J197" s="1612"/>
      <c r="K197" s="26"/>
      <c r="L197" s="1374"/>
    </row>
    <row r="198" spans="1:12" s="25" customFormat="1" ht="18.75" customHeight="1" x14ac:dyDescent="0.3">
      <c r="A198" s="1428"/>
      <c r="B198" s="1606">
        <v>45751</v>
      </c>
      <c r="C198" s="1606"/>
      <c r="D198" s="1606"/>
      <c r="E198" s="482"/>
      <c r="F198" s="606"/>
      <c r="G198" s="1403"/>
      <c r="H198" s="1610">
        <f>B198</f>
        <v>45751</v>
      </c>
      <c r="I198" s="1610"/>
      <c r="J198" s="1610"/>
      <c r="K198" s="27"/>
      <c r="L198" s="1374"/>
    </row>
    <row r="199" spans="1:12" s="25" customFormat="1" ht="18.75" customHeight="1" x14ac:dyDescent="0.3">
      <c r="A199" s="1428"/>
      <c r="B199" s="32"/>
      <c r="C199" s="32"/>
      <c r="D199" s="32"/>
      <c r="E199" s="482"/>
      <c r="F199" s="606"/>
      <c r="G199" s="1403"/>
      <c r="H199" s="20"/>
      <c r="I199" s="20"/>
      <c r="J199" s="20"/>
      <c r="K199" s="27"/>
      <c r="L199" s="1374"/>
    </row>
    <row r="200" spans="1:12" s="25" customFormat="1" ht="18.75" customHeight="1" x14ac:dyDescent="0.3">
      <c r="A200" s="1428"/>
      <c r="B200" s="1582"/>
      <c r="C200" s="32"/>
      <c r="D200" s="32"/>
      <c r="E200" s="482"/>
      <c r="F200" s="606"/>
      <c r="G200" s="1403"/>
      <c r="H200" s="1575"/>
      <c r="I200" s="20"/>
      <c r="J200" s="20"/>
      <c r="K200" s="27"/>
      <c r="L200" s="1374"/>
    </row>
    <row r="201" spans="1:12" s="25" customFormat="1" ht="18.75" customHeight="1" x14ac:dyDescent="0.3">
      <c r="A201" s="469" t="s">
        <v>120</v>
      </c>
      <c r="B201" s="475" t="s">
        <v>121</v>
      </c>
      <c r="C201" s="1604" t="s">
        <v>122</v>
      </c>
      <c r="D201" s="1604"/>
      <c r="E201" s="1604"/>
      <c r="F201" s="606"/>
      <c r="G201" s="28" t="s">
        <v>120</v>
      </c>
      <c r="H201" s="29" t="s">
        <v>121</v>
      </c>
      <c r="I201" s="1611" t="s">
        <v>123</v>
      </c>
      <c r="J201" s="1611"/>
      <c r="K201" s="1611"/>
      <c r="L201" s="1374"/>
    </row>
    <row r="202" spans="1:12" s="25" customFormat="1" ht="18.75" customHeight="1" x14ac:dyDescent="0.3">
      <c r="A202" s="469" t="s">
        <v>124</v>
      </c>
      <c r="B202" s="469" t="s">
        <v>265</v>
      </c>
      <c r="C202" s="475" t="s">
        <v>125</v>
      </c>
      <c r="D202" s="1581" t="s">
        <v>126</v>
      </c>
      <c r="E202" s="1581" t="s">
        <v>127</v>
      </c>
      <c r="F202" s="606"/>
      <c r="G202" s="28" t="s">
        <v>124</v>
      </c>
      <c r="H202" s="28" t="s">
        <v>265</v>
      </c>
      <c r="I202" s="29" t="s">
        <v>125</v>
      </c>
      <c r="J202" s="1576" t="s">
        <v>126</v>
      </c>
      <c r="K202" s="1576" t="s">
        <v>127</v>
      </c>
      <c r="L202" s="1374"/>
    </row>
    <row r="203" spans="1:12" s="50" customFormat="1" x14ac:dyDescent="0.3">
      <c r="A203" s="12">
        <v>1</v>
      </c>
      <c r="B203" s="13" t="s">
        <v>74</v>
      </c>
      <c r="C203" s="14" t="s">
        <v>17</v>
      </c>
      <c r="D203" s="15">
        <v>70</v>
      </c>
      <c r="E203" s="15">
        <v>276</v>
      </c>
      <c r="F203" s="606"/>
      <c r="G203" s="5">
        <v>1</v>
      </c>
      <c r="H203" s="6" t="s">
        <v>74</v>
      </c>
      <c r="I203" s="2" t="s">
        <v>17</v>
      </c>
      <c r="J203" s="3">
        <v>70</v>
      </c>
      <c r="K203" s="3">
        <v>276</v>
      </c>
      <c r="L203" s="786"/>
    </row>
    <row r="204" spans="1:12" s="50" customFormat="1" x14ac:dyDescent="0.3">
      <c r="A204" s="12">
        <v>2</v>
      </c>
      <c r="B204" s="13" t="s">
        <v>520</v>
      </c>
      <c r="C204" s="14" t="s">
        <v>68</v>
      </c>
      <c r="D204" s="15">
        <v>20</v>
      </c>
      <c r="E204" s="15">
        <v>19.399999999999999</v>
      </c>
      <c r="F204" s="606"/>
      <c r="G204" s="5">
        <v>2</v>
      </c>
      <c r="H204" s="6" t="s">
        <v>520</v>
      </c>
      <c r="I204" s="2" t="s">
        <v>68</v>
      </c>
      <c r="J204" s="3">
        <v>20</v>
      </c>
      <c r="K204" s="3">
        <v>19.399999999999999</v>
      </c>
      <c r="L204" s="786"/>
    </row>
    <row r="205" spans="1:12" s="466" customFormat="1" x14ac:dyDescent="0.3">
      <c r="A205" s="12">
        <v>3</v>
      </c>
      <c r="B205" s="13" t="s">
        <v>39</v>
      </c>
      <c r="C205" s="14" t="s">
        <v>2</v>
      </c>
      <c r="D205" s="15">
        <v>30</v>
      </c>
      <c r="E205" s="15">
        <v>173.2</v>
      </c>
      <c r="G205" s="5">
        <v>3</v>
      </c>
      <c r="H205" s="6" t="s">
        <v>39</v>
      </c>
      <c r="I205" s="2" t="s">
        <v>2</v>
      </c>
      <c r="J205" s="3">
        <v>30</v>
      </c>
      <c r="K205" s="3">
        <v>173.2</v>
      </c>
      <c r="L205" s="466">
        <v>45672</v>
      </c>
    </row>
    <row r="206" spans="1:12" s="25" customFormat="1" x14ac:dyDescent="0.3">
      <c r="A206" s="12">
        <v>4</v>
      </c>
      <c r="B206" s="13" t="s">
        <v>107</v>
      </c>
      <c r="C206" s="14" t="s">
        <v>14</v>
      </c>
      <c r="D206" s="15">
        <v>3.4</v>
      </c>
      <c r="E206" s="15">
        <v>93.2</v>
      </c>
      <c r="F206" s="606">
        <v>66</v>
      </c>
      <c r="G206" s="5">
        <v>4</v>
      </c>
      <c r="H206" s="6" t="s">
        <v>107</v>
      </c>
      <c r="I206" s="2" t="s">
        <v>14</v>
      </c>
      <c r="J206" s="3">
        <v>3.4</v>
      </c>
      <c r="K206" s="3">
        <v>93.2</v>
      </c>
      <c r="L206" s="1374"/>
    </row>
    <row r="207" spans="1:12" s="25" customFormat="1" ht="19.5" customHeight="1" x14ac:dyDescent="0.3">
      <c r="A207" s="12">
        <v>5</v>
      </c>
      <c r="B207" s="13" t="s">
        <v>521</v>
      </c>
      <c r="C207" s="14" t="s">
        <v>218</v>
      </c>
      <c r="D207" s="15">
        <v>70</v>
      </c>
      <c r="E207" s="15">
        <f>2*141</f>
        <v>282</v>
      </c>
      <c r="F207" s="606"/>
      <c r="G207" s="5">
        <v>5</v>
      </c>
      <c r="H207" s="6" t="s">
        <v>521</v>
      </c>
      <c r="I207" s="2" t="s">
        <v>218</v>
      </c>
      <c r="J207" s="3">
        <v>70</v>
      </c>
      <c r="K207" s="3">
        <v>282</v>
      </c>
      <c r="L207" s="788"/>
    </row>
    <row r="208" spans="1:12" s="25" customFormat="1" ht="19.5" customHeight="1" x14ac:dyDescent="0.3">
      <c r="A208" s="12"/>
      <c r="B208" s="13"/>
      <c r="C208" s="14"/>
      <c r="D208" s="15"/>
      <c r="E208" s="15"/>
      <c r="F208" s="606"/>
      <c r="G208" s="5"/>
      <c r="H208" s="6"/>
      <c r="I208" s="2"/>
      <c r="J208" s="3"/>
      <c r="K208" s="3"/>
      <c r="L208" s="788"/>
    </row>
    <row r="209" spans="1:12" s="25" customFormat="1" x14ac:dyDescent="0.3">
      <c r="A209" s="12"/>
      <c r="B209" s="13"/>
      <c r="C209" s="14"/>
      <c r="D209" s="15"/>
      <c r="E209" s="15"/>
      <c r="F209" s="656"/>
      <c r="G209" s="5"/>
      <c r="H209" s="6"/>
      <c r="I209" s="2"/>
      <c r="J209" s="3"/>
      <c r="K209" s="3"/>
      <c r="L209" s="1374"/>
    </row>
    <row r="210" spans="1:12" s="25" customFormat="1" x14ac:dyDescent="0.3">
      <c r="A210" s="12"/>
      <c r="B210" s="13"/>
      <c r="C210" s="14" t="s">
        <v>128</v>
      </c>
      <c r="D210" s="15">
        <f>SUM(D203:D208)</f>
        <v>193.4</v>
      </c>
      <c r="E210" s="15">
        <f>SUM(E203:E208)</f>
        <v>843.8</v>
      </c>
      <c r="F210" s="658">
        <v>587.5</v>
      </c>
      <c r="G210" s="5"/>
      <c r="H210" s="6"/>
      <c r="I210" s="2" t="s">
        <v>128</v>
      </c>
      <c r="J210" s="3">
        <f>SUM(J203:J208)</f>
        <v>193.4</v>
      </c>
      <c r="K210" s="3">
        <f>SUM(K203:K208)</f>
        <v>843.8</v>
      </c>
      <c r="L210" s="1374"/>
    </row>
    <row r="211" spans="1:12" s="25" customFormat="1" ht="18.75" hidden="1" customHeight="1" x14ac:dyDescent="0.3">
      <c r="A211" s="12"/>
      <c r="B211" s="13"/>
      <c r="C211" s="14"/>
      <c r="D211" s="15">
        <f>SUM(D205:D209)</f>
        <v>103.4</v>
      </c>
      <c r="E211" s="15"/>
      <c r="F211" s="656"/>
      <c r="G211" s="5"/>
      <c r="H211" s="6"/>
      <c r="I211" s="2"/>
      <c r="J211" s="3"/>
      <c r="K211" s="3"/>
      <c r="L211" s="1374"/>
    </row>
    <row r="212" spans="1:12" s="25" customFormat="1" ht="18.75" hidden="1" customHeight="1" x14ac:dyDescent="0.3">
      <c r="A212" s="12">
        <v>1</v>
      </c>
      <c r="B212" s="13" t="s">
        <v>1</v>
      </c>
      <c r="C212" s="14" t="s">
        <v>5</v>
      </c>
      <c r="D212" s="15">
        <f>SUM(D206:D210)</f>
        <v>266.8</v>
      </c>
      <c r="E212" s="15">
        <v>86</v>
      </c>
      <c r="F212" s="656"/>
      <c r="G212" s="5">
        <v>1</v>
      </c>
      <c r="H212" s="6" t="s">
        <v>1</v>
      </c>
      <c r="I212" s="2" t="s">
        <v>5</v>
      </c>
      <c r="J212" s="3">
        <v>200</v>
      </c>
      <c r="K212" s="3">
        <v>86</v>
      </c>
      <c r="L212" s="1374"/>
    </row>
    <row r="213" spans="1:12" s="25" customFormat="1" ht="18.75" hidden="1" customHeight="1" x14ac:dyDescent="0.3">
      <c r="A213" s="12">
        <v>2</v>
      </c>
      <c r="B213" s="13" t="s">
        <v>238</v>
      </c>
      <c r="C213" s="14" t="s">
        <v>251</v>
      </c>
      <c r="D213" s="15">
        <f>SUM(D206:D211)</f>
        <v>370.20000000000005</v>
      </c>
      <c r="E213" s="15">
        <v>114</v>
      </c>
      <c r="F213" s="656"/>
      <c r="G213" s="5">
        <v>2</v>
      </c>
      <c r="H213" s="6" t="s">
        <v>238</v>
      </c>
      <c r="I213" s="2" t="s">
        <v>251</v>
      </c>
      <c r="J213" s="3">
        <v>225</v>
      </c>
      <c r="K213" s="3">
        <v>114</v>
      </c>
      <c r="L213" s="1374"/>
    </row>
    <row r="214" spans="1:12" s="25" customFormat="1" ht="18.75" hidden="1" customHeight="1" x14ac:dyDescent="0.3">
      <c r="A214" s="12">
        <v>3</v>
      </c>
      <c r="B214" s="13" t="s">
        <v>93</v>
      </c>
      <c r="C214" s="14" t="s">
        <v>5</v>
      </c>
      <c r="D214" s="15">
        <f>SUM(D207:D212)</f>
        <v>633.59999999999991</v>
      </c>
      <c r="E214" s="15">
        <v>94.25</v>
      </c>
      <c r="F214" s="656"/>
      <c r="G214" s="5">
        <v>3</v>
      </c>
      <c r="H214" s="6" t="s">
        <v>93</v>
      </c>
      <c r="I214" s="2" t="s">
        <v>5</v>
      </c>
      <c r="J214" s="3">
        <v>135</v>
      </c>
      <c r="K214" s="3">
        <v>94.25</v>
      </c>
      <c r="L214" s="1374"/>
    </row>
    <row r="215" spans="1:12" s="25" customFormat="1" ht="18.75" hidden="1" customHeight="1" x14ac:dyDescent="0.3">
      <c r="A215" s="12">
        <v>4</v>
      </c>
      <c r="B215" s="13" t="s">
        <v>253</v>
      </c>
      <c r="C215" s="14" t="s">
        <v>218</v>
      </c>
      <c r="D215" s="15">
        <f>SUM(D208:D213)</f>
        <v>933.80000000000007</v>
      </c>
      <c r="E215" s="15">
        <v>146.4</v>
      </c>
      <c r="F215" s="656"/>
      <c r="G215" s="5">
        <v>4</v>
      </c>
      <c r="H215" s="6" t="s">
        <v>253</v>
      </c>
      <c r="I215" s="2" t="s">
        <v>218</v>
      </c>
      <c r="J215" s="3">
        <v>125</v>
      </c>
      <c r="K215" s="3">
        <v>146.4</v>
      </c>
      <c r="L215" s="1374"/>
    </row>
    <row r="216" spans="1:12" s="25" customFormat="1" ht="18.75" hidden="1" customHeight="1" x14ac:dyDescent="0.3">
      <c r="A216" s="12">
        <v>5</v>
      </c>
      <c r="B216" s="13" t="s">
        <v>255</v>
      </c>
      <c r="C216" s="14" t="s">
        <v>218</v>
      </c>
      <c r="D216" s="15">
        <f>SUM(D209:D214)</f>
        <v>1567.4</v>
      </c>
      <c r="E216" s="15">
        <v>105.16</v>
      </c>
      <c r="F216" s="656"/>
      <c r="G216" s="5">
        <v>5</v>
      </c>
      <c r="H216" s="6" t="s">
        <v>255</v>
      </c>
      <c r="I216" s="2" t="s">
        <v>218</v>
      </c>
      <c r="J216" s="3">
        <v>80</v>
      </c>
      <c r="K216" s="3">
        <v>105.16</v>
      </c>
      <c r="L216" s="1374"/>
    </row>
    <row r="217" spans="1:12" s="25" customFormat="1" ht="18.75" hidden="1" customHeight="1" x14ac:dyDescent="0.3">
      <c r="A217" s="12">
        <v>6</v>
      </c>
      <c r="B217" s="13" t="s">
        <v>252</v>
      </c>
      <c r="C217" s="14" t="s">
        <v>251</v>
      </c>
      <c r="D217" s="15">
        <f t="shared" ref="D217:D222" si="3">SUM(D209:D215)</f>
        <v>2501.2000000000003</v>
      </c>
      <c r="E217" s="15">
        <v>142</v>
      </c>
      <c r="F217" s="656"/>
      <c r="G217" s="5">
        <v>6</v>
      </c>
      <c r="H217" s="6" t="s">
        <v>252</v>
      </c>
      <c r="I217" s="2" t="s">
        <v>251</v>
      </c>
      <c r="J217" s="3">
        <v>105</v>
      </c>
      <c r="K217" s="3">
        <v>142</v>
      </c>
      <c r="L217" s="1374"/>
    </row>
    <row r="218" spans="1:12" s="25" customFormat="1" ht="18.75" hidden="1" customHeight="1" x14ac:dyDescent="0.3">
      <c r="A218" s="12">
        <v>7</v>
      </c>
      <c r="B218" s="13" t="s">
        <v>254</v>
      </c>
      <c r="C218" s="14" t="s">
        <v>218</v>
      </c>
      <c r="D218" s="15">
        <f t="shared" si="3"/>
        <v>4068.6000000000004</v>
      </c>
      <c r="E218" s="15">
        <v>144</v>
      </c>
      <c r="F218" s="656"/>
      <c r="G218" s="5">
        <v>7</v>
      </c>
      <c r="H218" s="6" t="s">
        <v>254</v>
      </c>
      <c r="I218" s="2" t="s">
        <v>218</v>
      </c>
      <c r="J218" s="3">
        <v>120</v>
      </c>
      <c r="K218" s="3">
        <v>144</v>
      </c>
      <c r="L218" s="1374"/>
    </row>
    <row r="219" spans="1:12" s="25" customFormat="1" ht="18.75" hidden="1" customHeight="1" x14ac:dyDescent="0.3">
      <c r="A219" s="12">
        <v>8</v>
      </c>
      <c r="B219" s="13" t="s">
        <v>31</v>
      </c>
      <c r="C219" s="14" t="s">
        <v>5</v>
      </c>
      <c r="D219" s="15">
        <f t="shared" si="3"/>
        <v>6376.4000000000005</v>
      </c>
      <c r="E219" s="15">
        <v>88</v>
      </c>
      <c r="F219" s="656"/>
      <c r="G219" s="5">
        <v>8</v>
      </c>
      <c r="H219" s="6" t="s">
        <v>31</v>
      </c>
      <c r="I219" s="2" t="s">
        <v>5</v>
      </c>
      <c r="J219" s="3">
        <v>55</v>
      </c>
      <c r="K219" s="3">
        <v>88</v>
      </c>
      <c r="L219" s="1374"/>
    </row>
    <row r="220" spans="1:12" s="50" customFormat="1" ht="18.75" hidden="1" customHeight="1" x14ac:dyDescent="0.3">
      <c r="A220" s="1581"/>
      <c r="B220" s="467"/>
      <c r="C220" s="1581"/>
      <c r="D220" s="15">
        <f t="shared" si="3"/>
        <v>10341.6</v>
      </c>
      <c r="E220" s="468"/>
      <c r="F220" s="657"/>
      <c r="G220" s="1576"/>
      <c r="H220" s="1"/>
      <c r="I220" s="1576"/>
      <c r="J220" s="7"/>
      <c r="K220" s="7"/>
      <c r="L220" s="1374"/>
    </row>
    <row r="221" spans="1:12" s="25" customFormat="1" ht="18.75" hidden="1" customHeight="1" x14ac:dyDescent="0.3">
      <c r="A221" s="12"/>
      <c r="B221" s="13"/>
      <c r="C221" s="14" t="s">
        <v>128</v>
      </c>
      <c r="D221" s="15">
        <f t="shared" si="3"/>
        <v>16451.2</v>
      </c>
      <c r="E221" s="15">
        <v>919.81</v>
      </c>
      <c r="F221" s="656"/>
      <c r="G221" s="5"/>
      <c r="H221" s="6"/>
      <c r="I221" s="2" t="s">
        <v>128</v>
      </c>
      <c r="J221" s="3">
        <v>1045</v>
      </c>
      <c r="K221" s="3">
        <v>919.81</v>
      </c>
      <c r="L221" s="1374"/>
    </row>
    <row r="222" spans="1:12" s="25" customFormat="1" ht="18.75" hidden="1" customHeight="1" x14ac:dyDescent="0.3">
      <c r="A222" s="12"/>
      <c r="B222" s="13"/>
      <c r="C222" s="14"/>
      <c r="D222" s="15">
        <f t="shared" si="3"/>
        <v>26422.6</v>
      </c>
      <c r="E222" s="15"/>
      <c r="F222" s="656"/>
      <c r="G222" s="5"/>
      <c r="H222" s="6"/>
      <c r="I222" s="2"/>
      <c r="J222" s="3"/>
      <c r="K222" s="3"/>
      <c r="L222" s="1374"/>
    </row>
    <row r="223" spans="1:12" s="25" customFormat="1" x14ac:dyDescent="0.3">
      <c r="A223" s="12"/>
      <c r="B223" s="13"/>
      <c r="C223" s="14"/>
      <c r="D223" s="15"/>
      <c r="E223" s="15"/>
      <c r="F223" s="678">
        <f>F210-E210</f>
        <v>-256.29999999999995</v>
      </c>
      <c r="G223" s="5"/>
      <c r="H223" s="6"/>
      <c r="I223" s="2"/>
      <c r="J223" s="3"/>
      <c r="K223" s="3"/>
      <c r="L223" s="1374"/>
    </row>
    <row r="224" spans="1:12" s="25" customFormat="1" x14ac:dyDescent="0.3">
      <c r="A224" s="12"/>
      <c r="B224" s="13"/>
      <c r="C224" s="14"/>
      <c r="D224" s="15"/>
      <c r="E224" s="15"/>
      <c r="F224" s="656"/>
      <c r="G224" s="5"/>
      <c r="H224" s="6"/>
      <c r="I224" s="2"/>
      <c r="J224" s="3"/>
      <c r="K224" s="3"/>
      <c r="L224" s="1374"/>
    </row>
    <row r="225" spans="1:23" s="25" customFormat="1" x14ac:dyDescent="0.3">
      <c r="A225" s="469" t="s">
        <v>124</v>
      </c>
      <c r="B225" s="15" t="s">
        <v>259</v>
      </c>
      <c r="C225" s="14" t="s">
        <v>125</v>
      </c>
      <c r="D225" s="15" t="s">
        <v>126</v>
      </c>
      <c r="E225" s="15" t="s">
        <v>127</v>
      </c>
      <c r="F225" s="656"/>
      <c r="G225" s="28" t="s">
        <v>124</v>
      </c>
      <c r="H225" s="3" t="s">
        <v>247</v>
      </c>
      <c r="I225" s="2" t="s">
        <v>125</v>
      </c>
      <c r="J225" s="3" t="s">
        <v>126</v>
      </c>
      <c r="K225" s="3" t="s">
        <v>127</v>
      </c>
      <c r="L225" s="1374"/>
    </row>
    <row r="226" spans="1:23" s="8" customFormat="1" x14ac:dyDescent="0.3">
      <c r="A226" s="12">
        <v>1</v>
      </c>
      <c r="B226" s="13" t="s">
        <v>88</v>
      </c>
      <c r="C226" s="14" t="s">
        <v>508</v>
      </c>
      <c r="D226" s="15">
        <v>80</v>
      </c>
      <c r="E226" s="15">
        <v>133.25</v>
      </c>
      <c r="F226" s="605"/>
      <c r="G226" s="5">
        <v>1</v>
      </c>
      <c r="H226" s="6" t="s">
        <v>88</v>
      </c>
      <c r="I226" s="2" t="s">
        <v>9</v>
      </c>
      <c r="J226" s="3">
        <v>90</v>
      </c>
      <c r="K226" s="3">
        <v>143.91</v>
      </c>
      <c r="L226" s="8">
        <v>45706</v>
      </c>
      <c r="M226" s="25"/>
      <c r="N226" s="25"/>
      <c r="O226" s="25"/>
      <c r="P226" s="25"/>
      <c r="Q226" s="25"/>
      <c r="R226" s="25"/>
      <c r="S226" s="25"/>
      <c r="T226" s="25"/>
      <c r="U226" s="25"/>
      <c r="V226" s="25"/>
      <c r="W226" s="25"/>
    </row>
    <row r="227" spans="1:23" s="25" customFormat="1" x14ac:dyDescent="0.3">
      <c r="A227" s="12">
        <v>2</v>
      </c>
      <c r="B227" s="13" t="s">
        <v>26</v>
      </c>
      <c r="C227" s="14" t="s">
        <v>28</v>
      </c>
      <c r="D227" s="15">
        <v>60</v>
      </c>
      <c r="E227" s="15">
        <v>121.9</v>
      </c>
      <c r="F227" s="606">
        <v>121.9</v>
      </c>
      <c r="G227" s="5">
        <v>2</v>
      </c>
      <c r="H227" s="6" t="s">
        <v>26</v>
      </c>
      <c r="I227" s="2" t="s">
        <v>234</v>
      </c>
      <c r="J227" s="3">
        <v>95</v>
      </c>
      <c r="K227" s="3">
        <v>182.85</v>
      </c>
      <c r="L227" s="788">
        <v>45544</v>
      </c>
    </row>
    <row r="228" spans="1:23" s="50" customFormat="1" x14ac:dyDescent="0.3">
      <c r="A228" s="12">
        <v>3</v>
      </c>
      <c r="B228" s="13" t="s">
        <v>61</v>
      </c>
      <c r="C228" s="14" t="s">
        <v>17</v>
      </c>
      <c r="D228" s="15">
        <v>30</v>
      </c>
      <c r="E228" s="15">
        <v>228.14999999999998</v>
      </c>
      <c r="F228" s="606">
        <v>235.64999999999998</v>
      </c>
      <c r="G228" s="5">
        <v>3</v>
      </c>
      <c r="H228" s="6" t="s">
        <v>61</v>
      </c>
      <c r="I228" s="2" t="s">
        <v>44</v>
      </c>
      <c r="J228" s="3">
        <v>35</v>
      </c>
      <c r="K228" s="3">
        <v>273.77999999999997</v>
      </c>
      <c r="L228" s="786"/>
    </row>
    <row r="229" spans="1:23" s="50" customFormat="1" x14ac:dyDescent="0.3">
      <c r="A229" s="12">
        <v>4</v>
      </c>
      <c r="B229" s="13" t="s">
        <v>346</v>
      </c>
      <c r="C229" s="14" t="s">
        <v>12</v>
      </c>
      <c r="D229" s="15">
        <v>45.9</v>
      </c>
      <c r="E229" s="15">
        <v>7.5</v>
      </c>
      <c r="F229" s="605">
        <v>94.2</v>
      </c>
      <c r="G229" s="5">
        <v>4</v>
      </c>
      <c r="H229" s="6" t="s">
        <v>346</v>
      </c>
      <c r="I229" s="2" t="s">
        <v>12</v>
      </c>
      <c r="J229" s="3">
        <v>45.9</v>
      </c>
      <c r="K229" s="3">
        <v>7.5</v>
      </c>
      <c r="L229" s="1379"/>
    </row>
    <row r="230" spans="1:23" s="466" customFormat="1" x14ac:dyDescent="0.3">
      <c r="A230" s="12">
        <v>5</v>
      </c>
      <c r="B230" s="13" t="s">
        <v>144</v>
      </c>
      <c r="C230" s="14" t="s">
        <v>2</v>
      </c>
      <c r="D230" s="15">
        <v>18</v>
      </c>
      <c r="E230" s="15">
        <v>88</v>
      </c>
      <c r="G230" s="5">
        <v>5</v>
      </c>
      <c r="H230" s="6" t="s">
        <v>144</v>
      </c>
      <c r="I230" s="2" t="s">
        <v>2</v>
      </c>
      <c r="J230" s="3">
        <v>18</v>
      </c>
      <c r="K230" s="3">
        <v>88</v>
      </c>
    </row>
    <row r="231" spans="1:23" s="50" customFormat="1" x14ac:dyDescent="0.3">
      <c r="A231" s="12">
        <v>6</v>
      </c>
      <c r="B231" s="13" t="s">
        <v>107</v>
      </c>
      <c r="C231" s="14" t="s">
        <v>14</v>
      </c>
      <c r="D231" s="15">
        <v>3.4</v>
      </c>
      <c r="E231" s="15">
        <v>93.2</v>
      </c>
      <c r="F231" s="605">
        <v>21.5</v>
      </c>
      <c r="G231" s="5">
        <v>6</v>
      </c>
      <c r="H231" s="6" t="s">
        <v>107</v>
      </c>
      <c r="I231" s="2" t="s">
        <v>14</v>
      </c>
      <c r="J231" s="3">
        <v>3.4</v>
      </c>
      <c r="K231" s="3">
        <v>93.2</v>
      </c>
      <c r="L231" s="1379"/>
    </row>
    <row r="232" spans="1:23" s="25" customFormat="1" ht="19.5" customHeight="1" x14ac:dyDescent="0.3">
      <c r="A232" s="12">
        <v>7</v>
      </c>
      <c r="B232" s="13" t="s">
        <v>108</v>
      </c>
      <c r="C232" s="14" t="s">
        <v>65</v>
      </c>
      <c r="D232" s="15">
        <v>1.2</v>
      </c>
      <c r="E232" s="15">
        <v>21.5</v>
      </c>
      <c r="F232" s="656"/>
      <c r="G232" s="5">
        <v>7</v>
      </c>
      <c r="H232" s="6" t="s">
        <v>108</v>
      </c>
      <c r="I232" s="2" t="s">
        <v>65</v>
      </c>
      <c r="J232" s="3">
        <v>1.2</v>
      </c>
      <c r="K232" s="3">
        <v>21.5</v>
      </c>
      <c r="L232" s="1374"/>
    </row>
    <row r="233" spans="1:23" s="25" customFormat="1" x14ac:dyDescent="0.3">
      <c r="A233" s="1581"/>
      <c r="B233" s="13"/>
      <c r="C233" s="14"/>
      <c r="D233" s="15"/>
      <c r="E233" s="15"/>
      <c r="F233" s="656"/>
      <c r="G233" s="1576"/>
      <c r="H233" s="6"/>
      <c r="I233" s="2"/>
      <c r="J233" s="3"/>
      <c r="K233" s="3"/>
      <c r="L233" s="1374"/>
    </row>
    <row r="234" spans="1:23" s="50" customFormat="1" x14ac:dyDescent="0.3">
      <c r="A234" s="12"/>
      <c r="B234" s="13"/>
      <c r="C234" s="14"/>
      <c r="D234" s="15"/>
      <c r="E234" s="15"/>
      <c r="F234" s="657"/>
      <c r="G234" s="5"/>
      <c r="H234" s="6"/>
      <c r="I234" s="2"/>
      <c r="J234" s="3"/>
      <c r="K234" s="3"/>
      <c r="L234" s="1377"/>
    </row>
    <row r="235" spans="1:23" s="25" customFormat="1" x14ac:dyDescent="0.3">
      <c r="A235" s="1581"/>
      <c r="B235" s="13"/>
      <c r="C235" s="14" t="s">
        <v>128</v>
      </c>
      <c r="D235" s="15">
        <f>SUM(D226:D234)</f>
        <v>238.5</v>
      </c>
      <c r="E235" s="15">
        <f>SUM(E226:E234)</f>
        <v>693.5</v>
      </c>
      <c r="F235" s="658">
        <v>822.5</v>
      </c>
      <c r="G235" s="1576"/>
      <c r="H235" s="6"/>
      <c r="I235" s="2" t="s">
        <v>128</v>
      </c>
      <c r="J235" s="3">
        <f>SUM(J226:J234)</f>
        <v>288.49999999999994</v>
      </c>
      <c r="K235" s="3">
        <f>SUM(K226:K234)</f>
        <v>810.74</v>
      </c>
      <c r="L235" s="1374"/>
    </row>
    <row r="236" spans="1:23" s="25" customFormat="1" x14ac:dyDescent="0.3">
      <c r="A236" s="12"/>
      <c r="B236" s="13"/>
      <c r="C236" s="14"/>
      <c r="D236" s="15"/>
      <c r="E236" s="15"/>
      <c r="F236" s="678">
        <f>F235-E235</f>
        <v>129</v>
      </c>
      <c r="G236" s="5"/>
      <c r="H236" s="6"/>
      <c r="I236" s="2"/>
      <c r="J236" s="3"/>
      <c r="K236" s="3"/>
      <c r="L236" s="1374"/>
    </row>
    <row r="237" spans="1:23" s="25" customFormat="1" x14ac:dyDescent="0.3">
      <c r="A237" s="12"/>
      <c r="B237" s="13"/>
      <c r="C237" s="14"/>
      <c r="D237" s="15"/>
      <c r="E237" s="15"/>
      <c r="F237" s="656"/>
      <c r="G237" s="5"/>
      <c r="H237" s="6"/>
      <c r="I237" s="2"/>
      <c r="J237" s="3"/>
      <c r="K237" s="3"/>
      <c r="L237" s="1374"/>
    </row>
    <row r="238" spans="1:23" s="25" customFormat="1" x14ac:dyDescent="0.3">
      <c r="A238" s="1581"/>
      <c r="B238" s="13"/>
      <c r="C238" s="14" t="s">
        <v>136</v>
      </c>
      <c r="D238" s="15">
        <f>+D235+D210</f>
        <v>431.9</v>
      </c>
      <c r="E238" s="15">
        <f>+E235+E210</f>
        <v>1537.3</v>
      </c>
      <c r="F238" s="659"/>
      <c r="G238" s="3"/>
      <c r="H238" s="3"/>
      <c r="I238" s="3" t="s">
        <v>136</v>
      </c>
      <c r="J238" s="3">
        <f>+J235+J210</f>
        <v>481.9</v>
      </c>
      <c r="K238" s="3">
        <f>+K235+K210</f>
        <v>1654.54</v>
      </c>
      <c r="L238" s="1374"/>
    </row>
    <row r="239" spans="1:23" s="25" customFormat="1" x14ac:dyDescent="0.3">
      <c r="A239" s="1431"/>
      <c r="B239" s="259"/>
      <c r="C239" s="472"/>
      <c r="D239" s="473"/>
      <c r="E239" s="473"/>
      <c r="F239" s="659"/>
      <c r="G239" s="1410"/>
      <c r="H239" s="463"/>
      <c r="I239" s="463"/>
      <c r="J239" s="463"/>
      <c r="K239" s="463"/>
      <c r="L239" s="1374"/>
    </row>
    <row r="240" spans="1:23" s="25" customFormat="1" x14ac:dyDescent="0.3">
      <c r="A240" s="1431"/>
      <c r="B240" s="471"/>
      <c r="C240" s="471"/>
      <c r="D240" s="471"/>
      <c r="E240" s="675"/>
      <c r="F240" s="660"/>
      <c r="G240" s="1413"/>
      <c r="H240" s="660"/>
      <c r="I240" s="463"/>
      <c r="J240" s="463"/>
      <c r="K240" s="463"/>
      <c r="L240" s="1374"/>
    </row>
    <row r="241" spans="1:12" s="25" customFormat="1" x14ac:dyDescent="0.3">
      <c r="A241" s="1431"/>
      <c r="B241" s="259"/>
      <c r="C241" s="472"/>
      <c r="D241" s="473"/>
      <c r="E241" s="473"/>
      <c r="F241" s="659"/>
      <c r="G241" s="1413"/>
      <c r="H241" s="463"/>
      <c r="I241" s="463"/>
      <c r="J241" s="463"/>
      <c r="K241" s="463"/>
      <c r="L241" s="1374"/>
    </row>
    <row r="242" spans="1:12" s="25" customFormat="1" ht="18.75" customHeight="1" x14ac:dyDescent="0.3">
      <c r="A242" s="1428"/>
      <c r="B242" s="260" t="s">
        <v>130</v>
      </c>
      <c r="C242" s="257"/>
      <c r="D242" s="261" t="s">
        <v>131</v>
      </c>
      <c r="E242" s="32"/>
      <c r="F242" s="606"/>
      <c r="G242" s="1403"/>
      <c r="H242" s="37" t="s">
        <v>130</v>
      </c>
      <c r="J242" s="94" t="s">
        <v>131</v>
      </c>
      <c r="K242" s="20"/>
      <c r="L242" s="1374"/>
    </row>
    <row r="243" spans="1:12" s="25" customFormat="1" ht="51.75" customHeight="1" x14ac:dyDescent="0.3">
      <c r="A243" s="1428"/>
      <c r="B243" s="262" t="s">
        <v>132</v>
      </c>
      <c r="C243" s="257"/>
      <c r="D243" s="262" t="s">
        <v>140</v>
      </c>
      <c r="E243" s="263"/>
      <c r="F243" s="606"/>
      <c r="G243" s="1403"/>
      <c r="H243" s="38" t="s">
        <v>139</v>
      </c>
      <c r="J243" s="38" t="s">
        <v>140</v>
      </c>
      <c r="K243" s="39"/>
      <c r="L243" s="1374"/>
    </row>
    <row r="244" spans="1:12" s="25" customFormat="1" ht="20.25" customHeight="1" x14ac:dyDescent="0.3">
      <c r="A244" s="1428"/>
      <c r="B244" s="262"/>
      <c r="C244" s="257"/>
      <c r="D244" s="262"/>
      <c r="E244" s="263"/>
      <c r="F244" s="606"/>
      <c r="G244" s="1403"/>
      <c r="H244" s="38"/>
      <c r="J244" s="38"/>
      <c r="K244" s="39"/>
      <c r="L244" s="1374"/>
    </row>
    <row r="245" spans="1:12" s="25" customFormat="1" ht="20.25" customHeight="1" x14ac:dyDescent="0.3">
      <c r="A245" s="1407"/>
      <c r="B245" s="770"/>
      <c r="C245" s="419"/>
      <c r="D245" s="770"/>
      <c r="E245" s="771"/>
      <c r="F245" s="871"/>
      <c r="G245" s="1402"/>
      <c r="H245" s="254"/>
      <c r="I245" s="96"/>
      <c r="J245" s="254"/>
      <c r="K245" s="255"/>
      <c r="L245" s="1374"/>
    </row>
    <row r="246" spans="1:12" s="25" customFormat="1" ht="18.75" customHeight="1" x14ac:dyDescent="0.3">
      <c r="A246" s="1426"/>
      <c r="B246" s="98"/>
      <c r="C246" s="98"/>
      <c r="D246" s="98"/>
      <c r="E246" s="98"/>
      <c r="F246" s="861"/>
      <c r="G246" s="1416"/>
      <c r="H246" s="208"/>
      <c r="I246" s="208"/>
      <c r="J246" s="208"/>
      <c r="K246" s="208"/>
      <c r="L246" s="1374"/>
    </row>
    <row r="247" spans="1:12" s="21" customFormat="1" x14ac:dyDescent="0.3">
      <c r="A247" s="1428"/>
      <c r="B247" s="32"/>
      <c r="C247" s="32"/>
      <c r="D247" s="32"/>
      <c r="E247" s="32"/>
      <c r="F247" s="656"/>
      <c r="G247" s="1403"/>
      <c r="H247" s="20"/>
      <c r="I247" s="20"/>
      <c r="J247" s="20"/>
      <c r="K247" s="20"/>
      <c r="L247" s="1373"/>
    </row>
    <row r="248" spans="1:12" s="25" customFormat="1" ht="18.75" customHeight="1" x14ac:dyDescent="0.3">
      <c r="A248" s="1428"/>
      <c r="B248" s="476" t="s">
        <v>115</v>
      </c>
      <c r="C248" s="32"/>
      <c r="D248" s="32"/>
      <c r="E248" s="32"/>
      <c r="F248" s="656"/>
      <c r="G248" s="1403"/>
      <c r="H248" s="22" t="s">
        <v>115</v>
      </c>
      <c r="I248" s="20"/>
      <c r="J248" s="20"/>
      <c r="K248" s="20"/>
      <c r="L248" s="1374"/>
    </row>
    <row r="249" spans="1:12" s="25" customFormat="1" ht="18.75" customHeight="1" x14ac:dyDescent="0.3">
      <c r="A249" s="1428"/>
      <c r="B249" s="476" t="s">
        <v>137</v>
      </c>
      <c r="C249" s="32"/>
      <c r="D249" s="32"/>
      <c r="E249" s="32"/>
      <c r="F249" s="606"/>
      <c r="G249" s="1403"/>
      <c r="H249" s="22" t="s">
        <v>138</v>
      </c>
      <c r="I249" s="20"/>
      <c r="J249" s="20"/>
      <c r="K249" s="20"/>
      <c r="L249" s="1374"/>
    </row>
    <row r="250" spans="1:12" s="25" customFormat="1" ht="18.75" customHeight="1" x14ac:dyDescent="0.3">
      <c r="A250" s="1428"/>
      <c r="B250" s="32"/>
      <c r="C250" s="32"/>
      <c r="D250" s="32"/>
      <c r="E250" s="32"/>
      <c r="F250" s="606"/>
      <c r="G250" s="1403"/>
      <c r="H250" s="20"/>
      <c r="I250" s="20"/>
      <c r="J250" s="20"/>
      <c r="K250" s="20"/>
      <c r="L250" s="1374"/>
    </row>
    <row r="251" spans="1:12" s="25" customFormat="1" ht="18.75" customHeight="1" x14ac:dyDescent="0.3">
      <c r="A251" s="1428"/>
      <c r="B251" s="32"/>
      <c r="C251" s="32"/>
      <c r="D251" s="257"/>
      <c r="E251" s="604" t="s">
        <v>116</v>
      </c>
      <c r="F251" s="606"/>
      <c r="G251" s="1403"/>
      <c r="H251" s="20"/>
      <c r="I251" s="20"/>
      <c r="K251" s="603" t="s">
        <v>116</v>
      </c>
      <c r="L251" s="1374"/>
    </row>
    <row r="252" spans="1:12" s="25" customFormat="1" ht="18.75" customHeight="1" x14ac:dyDescent="0.3">
      <c r="A252" s="1428"/>
      <c r="B252" s="32"/>
      <c r="C252" s="32"/>
      <c r="D252" s="257"/>
      <c r="E252" s="604" t="s">
        <v>134</v>
      </c>
      <c r="F252" s="606"/>
      <c r="G252" s="1403"/>
      <c r="H252" s="20"/>
      <c r="I252" s="20"/>
      <c r="K252" s="603" t="s">
        <v>134</v>
      </c>
      <c r="L252" s="1374"/>
    </row>
    <row r="253" spans="1:12" s="25" customFormat="1" ht="18.75" customHeight="1" x14ac:dyDescent="0.3">
      <c r="A253" s="1428"/>
      <c r="B253" s="32"/>
      <c r="C253" s="32"/>
      <c r="D253" s="257"/>
      <c r="E253" s="604" t="s">
        <v>117</v>
      </c>
      <c r="F253" s="606"/>
      <c r="G253" s="1403"/>
      <c r="H253" s="20"/>
      <c r="I253" s="20"/>
      <c r="K253" s="603" t="s">
        <v>117</v>
      </c>
      <c r="L253" s="1374"/>
    </row>
    <row r="254" spans="1:12" s="25" customFormat="1" ht="18.75" customHeight="1" x14ac:dyDescent="0.3">
      <c r="A254" s="1428"/>
      <c r="B254" s="32"/>
      <c r="C254" s="32"/>
      <c r="D254" s="257"/>
      <c r="E254" s="604" t="s">
        <v>497</v>
      </c>
      <c r="F254" s="606"/>
      <c r="G254" s="1403"/>
      <c r="H254" s="20"/>
      <c r="I254" s="20"/>
      <c r="K254" s="603" t="s">
        <v>497</v>
      </c>
      <c r="L254" s="1374"/>
    </row>
    <row r="255" spans="1:12" s="25" customFormat="1" ht="18.75" customHeight="1" x14ac:dyDescent="0.3">
      <c r="A255" s="1428"/>
      <c r="B255" s="32"/>
      <c r="C255" s="32"/>
      <c r="D255" s="32"/>
      <c r="E255" s="32"/>
      <c r="F255" s="656"/>
      <c r="G255" s="1403"/>
      <c r="H255" s="20"/>
      <c r="I255" s="20"/>
      <c r="J255" s="20"/>
      <c r="K255" s="20"/>
      <c r="L255" s="1374"/>
    </row>
    <row r="256" spans="1:12" s="25" customFormat="1" ht="18.75" customHeight="1" x14ac:dyDescent="0.3">
      <c r="A256" s="1428"/>
      <c r="B256" s="32"/>
      <c r="C256" s="32"/>
      <c r="D256" s="32"/>
      <c r="E256" s="32"/>
      <c r="F256" s="656"/>
      <c r="G256" s="1403"/>
      <c r="H256" s="20"/>
      <c r="I256" s="20"/>
      <c r="J256" s="20"/>
      <c r="K256" s="20"/>
      <c r="L256" s="1374"/>
    </row>
    <row r="257" spans="1:13" s="25" customFormat="1" ht="18.75" customHeight="1" x14ac:dyDescent="0.3">
      <c r="A257" s="1428"/>
      <c r="B257" s="32"/>
      <c r="C257" s="32"/>
      <c r="D257" s="32"/>
      <c r="E257" s="32"/>
      <c r="F257" s="656"/>
      <c r="G257" s="1403"/>
      <c r="H257" s="20"/>
      <c r="I257" s="20"/>
      <c r="J257" s="20"/>
      <c r="K257" s="20"/>
      <c r="L257" s="1374"/>
    </row>
    <row r="258" spans="1:13" s="25" customFormat="1" ht="18.75" customHeight="1" x14ac:dyDescent="0.3">
      <c r="A258" s="1428"/>
      <c r="B258" s="1605" t="s">
        <v>119</v>
      </c>
      <c r="C258" s="1605"/>
      <c r="D258" s="1605"/>
      <c r="E258" s="481"/>
      <c r="F258" s="606"/>
      <c r="G258" s="1403"/>
      <c r="H258" s="1612" t="s">
        <v>119</v>
      </c>
      <c r="I258" s="1612"/>
      <c r="J258" s="1612"/>
      <c r="K258" s="26"/>
      <c r="L258" s="1374"/>
    </row>
    <row r="259" spans="1:13" s="25" customFormat="1" ht="18.75" customHeight="1" x14ac:dyDescent="0.3">
      <c r="A259" s="1428"/>
      <c r="B259" s="1606">
        <v>45754</v>
      </c>
      <c r="C259" s="1606"/>
      <c r="D259" s="1606"/>
      <c r="E259" s="482"/>
      <c r="F259" s="606"/>
      <c r="G259" s="1403"/>
      <c r="H259" s="1610">
        <f>B259</f>
        <v>45754</v>
      </c>
      <c r="I259" s="1610"/>
      <c r="J259" s="1610"/>
      <c r="K259" s="27"/>
      <c r="L259" s="1374"/>
    </row>
    <row r="260" spans="1:13" s="25" customFormat="1" ht="18.75" customHeight="1" x14ac:dyDescent="0.3">
      <c r="A260" s="1428"/>
      <c r="B260" s="32"/>
      <c r="C260" s="32"/>
      <c r="D260" s="32"/>
      <c r="E260" s="482"/>
      <c r="F260" s="606"/>
      <c r="G260" s="1403"/>
      <c r="H260" s="20"/>
      <c r="I260" s="20"/>
      <c r="J260" s="20"/>
      <c r="K260" s="27"/>
      <c r="L260" s="1374"/>
    </row>
    <row r="261" spans="1:13" s="25" customFormat="1" ht="18.75" customHeight="1" x14ac:dyDescent="0.3">
      <c r="A261" s="1428"/>
      <c r="B261" s="1582"/>
      <c r="C261" s="32"/>
      <c r="D261" s="32"/>
      <c r="E261" s="482"/>
      <c r="F261" s="606"/>
      <c r="G261" s="1403"/>
      <c r="H261" s="1575"/>
      <c r="I261" s="20"/>
      <c r="J261" s="20"/>
      <c r="K261" s="27"/>
      <c r="L261" s="1374"/>
    </row>
    <row r="262" spans="1:13" s="25" customFormat="1" ht="18.75" customHeight="1" x14ac:dyDescent="0.3">
      <c r="A262" s="469" t="s">
        <v>120</v>
      </c>
      <c r="B262" s="475" t="s">
        <v>121</v>
      </c>
      <c r="C262" s="1604" t="s">
        <v>122</v>
      </c>
      <c r="D262" s="1604"/>
      <c r="E262" s="1604"/>
      <c r="F262" s="606"/>
      <c r="G262" s="28" t="s">
        <v>120</v>
      </c>
      <c r="H262" s="29" t="s">
        <v>121</v>
      </c>
      <c r="I262" s="1611" t="s">
        <v>123</v>
      </c>
      <c r="J262" s="1611"/>
      <c r="K262" s="1611"/>
      <c r="L262" s="1374"/>
    </row>
    <row r="263" spans="1:13" s="25" customFormat="1" ht="18.75" customHeight="1" x14ac:dyDescent="0.3">
      <c r="A263" s="469" t="s">
        <v>124</v>
      </c>
      <c r="B263" s="469" t="s">
        <v>265</v>
      </c>
      <c r="C263" s="475" t="s">
        <v>125</v>
      </c>
      <c r="D263" s="1581" t="s">
        <v>126</v>
      </c>
      <c r="E263" s="1581" t="s">
        <v>127</v>
      </c>
      <c r="F263" s="606"/>
      <c r="G263" s="28" t="s">
        <v>124</v>
      </c>
      <c r="H263" s="28" t="s">
        <v>265</v>
      </c>
      <c r="I263" s="29" t="s">
        <v>125</v>
      </c>
      <c r="J263" s="1576" t="s">
        <v>126</v>
      </c>
      <c r="K263" s="1576" t="s">
        <v>127</v>
      </c>
      <c r="L263" s="1374"/>
    </row>
    <row r="264" spans="1:13" s="50" customFormat="1" ht="18.75" customHeight="1" x14ac:dyDescent="0.3">
      <c r="A264" s="1581">
        <v>1</v>
      </c>
      <c r="B264" s="13" t="s">
        <v>270</v>
      </c>
      <c r="C264" s="14" t="s">
        <v>46</v>
      </c>
      <c r="D264" s="15">
        <v>41</v>
      </c>
      <c r="E264" s="15">
        <v>205.8</v>
      </c>
      <c r="F264" s="606"/>
      <c r="G264" s="1576">
        <v>1</v>
      </c>
      <c r="H264" s="6" t="s">
        <v>270</v>
      </c>
      <c r="I264" s="2" t="s">
        <v>46</v>
      </c>
      <c r="J264" s="3">
        <v>41</v>
      </c>
      <c r="K264" s="3">
        <v>205.8</v>
      </c>
      <c r="L264" s="1379"/>
    </row>
    <row r="265" spans="1:13" s="50" customFormat="1" x14ac:dyDescent="0.3">
      <c r="A265" s="12">
        <v>2</v>
      </c>
      <c r="B265" s="13" t="s">
        <v>64</v>
      </c>
      <c r="C265" s="14" t="s">
        <v>65</v>
      </c>
      <c r="D265" s="15">
        <v>15</v>
      </c>
      <c r="E265" s="15">
        <v>75</v>
      </c>
      <c r="F265" s="606">
        <v>28</v>
      </c>
      <c r="G265" s="5">
        <v>2</v>
      </c>
      <c r="H265" s="6" t="s">
        <v>64</v>
      </c>
      <c r="I265" s="2" t="s">
        <v>65</v>
      </c>
      <c r="J265" s="3">
        <v>15</v>
      </c>
      <c r="K265" s="3">
        <v>75</v>
      </c>
      <c r="L265" s="1379"/>
    </row>
    <row r="266" spans="1:13" s="25" customFormat="1" x14ac:dyDescent="0.3">
      <c r="A266" s="12">
        <v>3</v>
      </c>
      <c r="B266" s="13" t="s">
        <v>114</v>
      </c>
      <c r="C266" s="14" t="s">
        <v>44</v>
      </c>
      <c r="D266" s="15">
        <v>5.4</v>
      </c>
      <c r="E266" s="15">
        <v>25.2</v>
      </c>
      <c r="F266" s="606">
        <v>161</v>
      </c>
      <c r="G266" s="5">
        <v>3</v>
      </c>
      <c r="H266" s="6" t="s">
        <v>114</v>
      </c>
      <c r="I266" s="2" t="s">
        <v>2</v>
      </c>
      <c r="J266" s="3">
        <v>6</v>
      </c>
      <c r="K266" s="3">
        <v>28</v>
      </c>
      <c r="L266" s="1374"/>
    </row>
    <row r="267" spans="1:13" s="8" customFormat="1" ht="18.75" customHeight="1" x14ac:dyDescent="0.3">
      <c r="A267" s="12">
        <v>4</v>
      </c>
      <c r="B267" s="13" t="s">
        <v>107</v>
      </c>
      <c r="C267" s="14" t="s">
        <v>414</v>
      </c>
      <c r="D267" s="15">
        <v>6.8</v>
      </c>
      <c r="E267" s="15">
        <v>197.6</v>
      </c>
      <c r="F267" s="605">
        <v>21.5</v>
      </c>
      <c r="G267" s="5">
        <v>4</v>
      </c>
      <c r="H267" s="6" t="s">
        <v>107</v>
      </c>
      <c r="I267" s="2" t="s">
        <v>414</v>
      </c>
      <c r="J267" s="3">
        <v>6.8</v>
      </c>
      <c r="K267" s="3">
        <v>197.6</v>
      </c>
      <c r="L267" s="1374"/>
    </row>
    <row r="268" spans="1:13" s="25" customFormat="1" ht="19.5" customHeight="1" x14ac:dyDescent="0.3">
      <c r="A268" s="12">
        <v>5</v>
      </c>
      <c r="B268" s="13" t="s">
        <v>37</v>
      </c>
      <c r="C268" s="14" t="s">
        <v>5</v>
      </c>
      <c r="D268" s="15">
        <v>180</v>
      </c>
      <c r="E268" s="15">
        <v>161</v>
      </c>
      <c r="F268" s="605"/>
      <c r="G268" s="5">
        <v>5</v>
      </c>
      <c r="H268" s="6" t="s">
        <v>37</v>
      </c>
      <c r="I268" s="2" t="s">
        <v>5</v>
      </c>
      <c r="J268" s="3">
        <v>180</v>
      </c>
      <c r="K268" s="3">
        <v>161</v>
      </c>
      <c r="L268" s="1379" t="s">
        <v>479</v>
      </c>
      <c r="M268" s="25">
        <v>115</v>
      </c>
    </row>
    <row r="269" spans="1:13" s="25" customFormat="1" ht="19.5" customHeight="1" x14ac:dyDescent="0.3">
      <c r="A269" s="12"/>
      <c r="B269" s="13"/>
      <c r="C269" s="14"/>
      <c r="D269" s="15"/>
      <c r="E269" s="15"/>
      <c r="F269" s="606"/>
      <c r="G269" s="5"/>
      <c r="H269" s="6"/>
      <c r="I269" s="2"/>
      <c r="J269" s="3"/>
      <c r="K269" s="3"/>
      <c r="L269" s="788"/>
    </row>
    <row r="270" spans="1:13" s="25" customFormat="1" x14ac:dyDescent="0.3">
      <c r="A270" s="12"/>
      <c r="B270" s="13"/>
      <c r="C270" s="14"/>
      <c r="D270" s="15"/>
      <c r="E270" s="15"/>
      <c r="F270" s="656"/>
      <c r="G270" s="5"/>
      <c r="H270" s="6"/>
      <c r="I270" s="2"/>
      <c r="J270" s="3"/>
      <c r="K270" s="3"/>
      <c r="L270" s="1374"/>
    </row>
    <row r="271" spans="1:13" s="25" customFormat="1" x14ac:dyDescent="0.3">
      <c r="A271" s="12"/>
      <c r="B271" s="13"/>
      <c r="C271" s="14" t="s">
        <v>128</v>
      </c>
      <c r="D271" s="15">
        <f>SUM(D264:D269)</f>
        <v>248.2</v>
      </c>
      <c r="E271" s="15">
        <f>SUM(E264:E269)</f>
        <v>664.6</v>
      </c>
      <c r="F271" s="658">
        <v>587.5</v>
      </c>
      <c r="G271" s="5"/>
      <c r="H271" s="6"/>
      <c r="I271" s="2" t="s">
        <v>128</v>
      </c>
      <c r="J271" s="3">
        <f>SUM(J264:J269)</f>
        <v>248.8</v>
      </c>
      <c r="K271" s="3">
        <f>SUM(K264:K269)</f>
        <v>667.4</v>
      </c>
      <c r="L271" s="1374"/>
    </row>
    <row r="272" spans="1:13" s="25" customFormat="1" ht="18.75" hidden="1" customHeight="1" x14ac:dyDescent="0.3">
      <c r="A272" s="12"/>
      <c r="B272" s="13"/>
      <c r="C272" s="14"/>
      <c r="D272" s="15">
        <f>SUM(D265:D270)</f>
        <v>207.2</v>
      </c>
      <c r="E272" s="15"/>
      <c r="F272" s="656"/>
      <c r="G272" s="5"/>
      <c r="H272" s="6"/>
      <c r="I272" s="2"/>
      <c r="J272" s="3"/>
      <c r="K272" s="3"/>
      <c r="L272" s="1374"/>
    </row>
    <row r="273" spans="1:12" s="25" customFormat="1" ht="18.75" hidden="1" customHeight="1" x14ac:dyDescent="0.3">
      <c r="A273" s="12">
        <v>1</v>
      </c>
      <c r="B273" s="13" t="s">
        <v>1</v>
      </c>
      <c r="C273" s="14" t="s">
        <v>5</v>
      </c>
      <c r="D273" s="15">
        <f>SUM(D267:D271)</f>
        <v>435</v>
      </c>
      <c r="E273" s="15">
        <v>86</v>
      </c>
      <c r="F273" s="656"/>
      <c r="G273" s="5">
        <v>1</v>
      </c>
      <c r="H273" s="6" t="s">
        <v>1</v>
      </c>
      <c r="I273" s="2" t="s">
        <v>5</v>
      </c>
      <c r="J273" s="3">
        <v>200</v>
      </c>
      <c r="K273" s="3">
        <v>86</v>
      </c>
      <c r="L273" s="1374"/>
    </row>
    <row r="274" spans="1:12" s="25" customFormat="1" ht="18.75" hidden="1" customHeight="1" x14ac:dyDescent="0.3">
      <c r="A274" s="12">
        <v>2</v>
      </c>
      <c r="B274" s="13" t="s">
        <v>238</v>
      </c>
      <c r="C274" s="14" t="s">
        <v>251</v>
      </c>
      <c r="D274" s="15">
        <f>SUM(D267:D272)</f>
        <v>642.20000000000005</v>
      </c>
      <c r="E274" s="15">
        <v>114</v>
      </c>
      <c r="F274" s="656"/>
      <c r="G274" s="5">
        <v>2</v>
      </c>
      <c r="H274" s="6" t="s">
        <v>238</v>
      </c>
      <c r="I274" s="2" t="s">
        <v>251</v>
      </c>
      <c r="J274" s="3">
        <v>225</v>
      </c>
      <c r="K274" s="3">
        <v>114</v>
      </c>
      <c r="L274" s="1374"/>
    </row>
    <row r="275" spans="1:12" s="25" customFormat="1" ht="18.75" hidden="1" customHeight="1" x14ac:dyDescent="0.3">
      <c r="A275" s="12">
        <v>3</v>
      </c>
      <c r="B275" s="13" t="s">
        <v>93</v>
      </c>
      <c r="C275" s="14" t="s">
        <v>5</v>
      </c>
      <c r="D275" s="15">
        <f>SUM(D268:D273)</f>
        <v>1070.4000000000001</v>
      </c>
      <c r="E275" s="15">
        <v>94.25</v>
      </c>
      <c r="F275" s="656"/>
      <c r="G275" s="5">
        <v>3</v>
      </c>
      <c r="H275" s="6" t="s">
        <v>93</v>
      </c>
      <c r="I275" s="2" t="s">
        <v>5</v>
      </c>
      <c r="J275" s="3">
        <v>135</v>
      </c>
      <c r="K275" s="3">
        <v>94.25</v>
      </c>
      <c r="L275" s="1374"/>
    </row>
    <row r="276" spans="1:12" s="25" customFormat="1" ht="18.75" hidden="1" customHeight="1" x14ac:dyDescent="0.3">
      <c r="A276" s="12">
        <v>4</v>
      </c>
      <c r="B276" s="13" t="s">
        <v>253</v>
      </c>
      <c r="C276" s="14" t="s">
        <v>218</v>
      </c>
      <c r="D276" s="15">
        <f>SUM(D269:D274)</f>
        <v>1532.6</v>
      </c>
      <c r="E276" s="15">
        <v>146.4</v>
      </c>
      <c r="F276" s="656"/>
      <c r="G276" s="5">
        <v>4</v>
      </c>
      <c r="H276" s="6" t="s">
        <v>253</v>
      </c>
      <c r="I276" s="2" t="s">
        <v>218</v>
      </c>
      <c r="J276" s="3">
        <v>125</v>
      </c>
      <c r="K276" s="3">
        <v>146.4</v>
      </c>
      <c r="L276" s="1374"/>
    </row>
    <row r="277" spans="1:12" s="25" customFormat="1" ht="18.75" hidden="1" customHeight="1" x14ac:dyDescent="0.3">
      <c r="A277" s="12">
        <v>5</v>
      </c>
      <c r="B277" s="13" t="s">
        <v>255</v>
      </c>
      <c r="C277" s="14" t="s">
        <v>218</v>
      </c>
      <c r="D277" s="15">
        <f>SUM(D270:D275)</f>
        <v>2603</v>
      </c>
      <c r="E277" s="15">
        <v>105.16</v>
      </c>
      <c r="F277" s="656"/>
      <c r="G277" s="5">
        <v>5</v>
      </c>
      <c r="H277" s="6" t="s">
        <v>255</v>
      </c>
      <c r="I277" s="2" t="s">
        <v>218</v>
      </c>
      <c r="J277" s="3">
        <v>80</v>
      </c>
      <c r="K277" s="3">
        <v>105.16</v>
      </c>
      <c r="L277" s="1374"/>
    </row>
    <row r="278" spans="1:12" s="25" customFormat="1" ht="18.75" hidden="1" customHeight="1" x14ac:dyDescent="0.3">
      <c r="A278" s="12">
        <v>6</v>
      </c>
      <c r="B278" s="13" t="s">
        <v>252</v>
      </c>
      <c r="C278" s="14" t="s">
        <v>251</v>
      </c>
      <c r="D278" s="15">
        <f t="shared" ref="D278:D283" si="4">SUM(D270:D276)</f>
        <v>4135.6000000000004</v>
      </c>
      <c r="E278" s="15">
        <v>142</v>
      </c>
      <c r="F278" s="656"/>
      <c r="G278" s="5">
        <v>6</v>
      </c>
      <c r="H278" s="6" t="s">
        <v>252</v>
      </c>
      <c r="I278" s="2" t="s">
        <v>251</v>
      </c>
      <c r="J278" s="3">
        <v>105</v>
      </c>
      <c r="K278" s="3">
        <v>142</v>
      </c>
      <c r="L278" s="1374"/>
    </row>
    <row r="279" spans="1:12" s="25" customFormat="1" ht="18.75" hidden="1" customHeight="1" x14ac:dyDescent="0.3">
      <c r="A279" s="12">
        <v>7</v>
      </c>
      <c r="B279" s="13" t="s">
        <v>254</v>
      </c>
      <c r="C279" s="14" t="s">
        <v>218</v>
      </c>
      <c r="D279" s="15">
        <f t="shared" si="4"/>
        <v>6738.6</v>
      </c>
      <c r="E279" s="15">
        <v>144</v>
      </c>
      <c r="F279" s="656"/>
      <c r="G279" s="5">
        <v>7</v>
      </c>
      <c r="H279" s="6" t="s">
        <v>254</v>
      </c>
      <c r="I279" s="2" t="s">
        <v>218</v>
      </c>
      <c r="J279" s="3">
        <v>120</v>
      </c>
      <c r="K279" s="3">
        <v>144</v>
      </c>
      <c r="L279" s="1374"/>
    </row>
    <row r="280" spans="1:12" s="25" customFormat="1" ht="18.75" hidden="1" customHeight="1" x14ac:dyDescent="0.3">
      <c r="A280" s="12">
        <v>8</v>
      </c>
      <c r="B280" s="13" t="s">
        <v>31</v>
      </c>
      <c r="C280" s="14" t="s">
        <v>5</v>
      </c>
      <c r="D280" s="15">
        <f t="shared" si="4"/>
        <v>10626</v>
      </c>
      <c r="E280" s="15">
        <v>88</v>
      </c>
      <c r="F280" s="656"/>
      <c r="G280" s="5">
        <v>8</v>
      </c>
      <c r="H280" s="6" t="s">
        <v>31</v>
      </c>
      <c r="I280" s="2" t="s">
        <v>5</v>
      </c>
      <c r="J280" s="3">
        <v>55</v>
      </c>
      <c r="K280" s="3">
        <v>88</v>
      </c>
      <c r="L280" s="1374"/>
    </row>
    <row r="281" spans="1:12" s="50" customFormat="1" ht="18.75" hidden="1" customHeight="1" x14ac:dyDescent="0.3">
      <c r="A281" s="1581"/>
      <c r="B281" s="467"/>
      <c r="C281" s="1581"/>
      <c r="D281" s="15">
        <f t="shared" si="4"/>
        <v>17157.400000000001</v>
      </c>
      <c r="E281" s="468"/>
      <c r="F281" s="657"/>
      <c r="G281" s="1576"/>
      <c r="H281" s="1"/>
      <c r="I281" s="1576"/>
      <c r="J281" s="7"/>
      <c r="K281" s="7"/>
      <c r="L281" s="1374"/>
    </row>
    <row r="282" spans="1:12" s="25" customFormat="1" ht="18.75" hidden="1" customHeight="1" x14ac:dyDescent="0.3">
      <c r="A282" s="12"/>
      <c r="B282" s="13"/>
      <c r="C282" s="14" t="s">
        <v>128</v>
      </c>
      <c r="D282" s="15">
        <f t="shared" si="4"/>
        <v>27348.400000000001</v>
      </c>
      <c r="E282" s="15">
        <v>919.81</v>
      </c>
      <c r="F282" s="656"/>
      <c r="G282" s="5"/>
      <c r="H282" s="6"/>
      <c r="I282" s="2" t="s">
        <v>128</v>
      </c>
      <c r="J282" s="3">
        <v>1045</v>
      </c>
      <c r="K282" s="3">
        <v>919.81</v>
      </c>
      <c r="L282" s="1374"/>
    </row>
    <row r="283" spans="1:12" s="25" customFormat="1" ht="18.75" hidden="1" customHeight="1" x14ac:dyDescent="0.3">
      <c r="A283" s="12"/>
      <c r="B283" s="13"/>
      <c r="C283" s="14"/>
      <c r="D283" s="15">
        <f t="shared" si="4"/>
        <v>43863.600000000006</v>
      </c>
      <c r="E283" s="15"/>
      <c r="F283" s="656"/>
      <c r="G283" s="5"/>
      <c r="H283" s="6"/>
      <c r="I283" s="2"/>
      <c r="J283" s="3"/>
      <c r="K283" s="3"/>
      <c r="L283" s="1374"/>
    </row>
    <row r="284" spans="1:12" s="25" customFormat="1" x14ac:dyDescent="0.3">
      <c r="A284" s="12"/>
      <c r="B284" s="13"/>
      <c r="C284" s="14"/>
      <c r="D284" s="15"/>
      <c r="E284" s="15"/>
      <c r="F284" s="678">
        <f>F271-E271</f>
        <v>-77.100000000000023</v>
      </c>
      <c r="G284" s="5"/>
      <c r="H284" s="6"/>
      <c r="I284" s="2"/>
      <c r="J284" s="3"/>
      <c r="K284" s="3"/>
      <c r="L284" s="1374"/>
    </row>
    <row r="285" spans="1:12" s="25" customFormat="1" x14ac:dyDescent="0.3">
      <c r="A285" s="12"/>
      <c r="B285" s="13"/>
      <c r="C285" s="14"/>
      <c r="D285" s="15"/>
      <c r="E285" s="15"/>
      <c r="F285" s="656"/>
      <c r="G285" s="5"/>
      <c r="H285" s="6"/>
      <c r="I285" s="2"/>
      <c r="J285" s="3"/>
      <c r="K285" s="3"/>
      <c r="L285" s="1374"/>
    </row>
    <row r="286" spans="1:12" s="25" customFormat="1" x14ac:dyDescent="0.3">
      <c r="A286" s="469" t="s">
        <v>124</v>
      </c>
      <c r="B286" s="15" t="s">
        <v>259</v>
      </c>
      <c r="C286" s="14" t="s">
        <v>125</v>
      </c>
      <c r="D286" s="15" t="s">
        <v>126</v>
      </c>
      <c r="E286" s="15" t="s">
        <v>127</v>
      </c>
      <c r="F286" s="656"/>
      <c r="G286" s="28" t="s">
        <v>124</v>
      </c>
      <c r="H286" s="3" t="s">
        <v>247</v>
      </c>
      <c r="I286" s="2" t="s">
        <v>125</v>
      </c>
      <c r="J286" s="3" t="s">
        <v>126</v>
      </c>
      <c r="K286" s="3" t="s">
        <v>127</v>
      </c>
      <c r="L286" s="1374"/>
    </row>
    <row r="287" spans="1:12" s="8" customFormat="1" x14ac:dyDescent="0.3">
      <c r="A287" s="12">
        <v>1</v>
      </c>
      <c r="B287" s="13" t="s">
        <v>181</v>
      </c>
      <c r="C287" s="14" t="s">
        <v>508</v>
      </c>
      <c r="D287" s="15">
        <v>90</v>
      </c>
      <c r="E287" s="15">
        <v>130.23000000000002</v>
      </c>
      <c r="F287" s="605"/>
      <c r="G287" s="5">
        <v>1</v>
      </c>
      <c r="H287" s="6" t="s">
        <v>181</v>
      </c>
      <c r="I287" s="2" t="s">
        <v>501</v>
      </c>
      <c r="J287" s="3">
        <v>90</v>
      </c>
      <c r="K287" s="3">
        <v>140.64839999999998</v>
      </c>
      <c r="L287" s="1379">
        <v>45670</v>
      </c>
    </row>
    <row r="288" spans="1:12" s="25" customFormat="1" ht="19.5" customHeight="1" x14ac:dyDescent="0.3">
      <c r="A288" s="12">
        <v>2</v>
      </c>
      <c r="B288" s="13" t="s">
        <v>105</v>
      </c>
      <c r="C288" s="14" t="s">
        <v>104</v>
      </c>
      <c r="D288" s="15">
        <v>50</v>
      </c>
      <c r="E288" s="15">
        <v>166.1</v>
      </c>
      <c r="F288" s="490"/>
      <c r="G288" s="5">
        <v>2</v>
      </c>
      <c r="H288" s="6" t="s">
        <v>105</v>
      </c>
      <c r="I288" s="2" t="s">
        <v>104</v>
      </c>
      <c r="J288" s="3">
        <v>50</v>
      </c>
      <c r="K288" s="3">
        <v>166.1</v>
      </c>
      <c r="L288" s="1374"/>
    </row>
    <row r="289" spans="1:12" s="50" customFormat="1" x14ac:dyDescent="0.3">
      <c r="A289" s="12">
        <v>3</v>
      </c>
      <c r="B289" s="13" t="s">
        <v>260</v>
      </c>
      <c r="C289" s="14" t="s">
        <v>17</v>
      </c>
      <c r="D289" s="15">
        <v>20</v>
      </c>
      <c r="E289" s="15">
        <v>182.25</v>
      </c>
      <c r="F289" s="605">
        <v>188.25</v>
      </c>
      <c r="G289" s="5">
        <v>3</v>
      </c>
      <c r="H289" s="6" t="s">
        <v>260</v>
      </c>
      <c r="I289" s="2" t="s">
        <v>44</v>
      </c>
      <c r="J289" s="3">
        <v>25</v>
      </c>
      <c r="K289" s="3">
        <v>218.7</v>
      </c>
      <c r="L289" s="1377"/>
    </row>
    <row r="290" spans="1:12" s="50" customFormat="1" x14ac:dyDescent="0.3">
      <c r="A290" s="12">
        <v>4</v>
      </c>
      <c r="B290" s="13" t="s">
        <v>346</v>
      </c>
      <c r="C290" s="14" t="s">
        <v>12</v>
      </c>
      <c r="D290" s="15">
        <v>45.9</v>
      </c>
      <c r="E290" s="15">
        <v>7.5</v>
      </c>
      <c r="F290" s="605">
        <v>94.2</v>
      </c>
      <c r="G290" s="5">
        <v>4</v>
      </c>
      <c r="H290" s="6" t="s">
        <v>346</v>
      </c>
      <c r="I290" s="2" t="s">
        <v>12</v>
      </c>
      <c r="J290" s="3">
        <v>45.9</v>
      </c>
      <c r="K290" s="3">
        <v>7.5</v>
      </c>
      <c r="L290" s="1379"/>
    </row>
    <row r="291" spans="1:12" s="25" customFormat="1" ht="19.5" customHeight="1" x14ac:dyDescent="0.3">
      <c r="A291" s="12">
        <v>5</v>
      </c>
      <c r="B291" s="13" t="s">
        <v>144</v>
      </c>
      <c r="C291" s="14" t="s">
        <v>2</v>
      </c>
      <c r="D291" s="15">
        <v>18</v>
      </c>
      <c r="E291" s="15">
        <v>88</v>
      </c>
      <c r="F291" s="656"/>
      <c r="G291" s="5">
        <v>5</v>
      </c>
      <c r="H291" s="6" t="s">
        <v>144</v>
      </c>
      <c r="I291" s="2" t="s">
        <v>2</v>
      </c>
      <c r="J291" s="3">
        <v>18</v>
      </c>
      <c r="K291" s="3">
        <v>88</v>
      </c>
      <c r="L291" s="1374"/>
    </row>
    <row r="292" spans="1:12" s="50" customFormat="1" x14ac:dyDescent="0.3">
      <c r="A292" s="12">
        <v>6</v>
      </c>
      <c r="B292" s="13" t="s">
        <v>107</v>
      </c>
      <c r="C292" s="14" t="s">
        <v>414</v>
      </c>
      <c r="D292" s="15">
        <v>6.8</v>
      </c>
      <c r="E292" s="15">
        <v>186.4</v>
      </c>
      <c r="F292" s="605">
        <v>21.5</v>
      </c>
      <c r="G292" s="5">
        <v>6</v>
      </c>
      <c r="H292" s="6" t="s">
        <v>107</v>
      </c>
      <c r="I292" s="2" t="s">
        <v>414</v>
      </c>
      <c r="J292" s="3">
        <v>6.8</v>
      </c>
      <c r="K292" s="3">
        <v>186.4</v>
      </c>
      <c r="L292" s="1379"/>
    </row>
    <row r="293" spans="1:12" s="25" customFormat="1" ht="19.5" customHeight="1" x14ac:dyDescent="0.3">
      <c r="A293" s="12">
        <v>7</v>
      </c>
      <c r="B293" s="13" t="s">
        <v>108</v>
      </c>
      <c r="C293" s="14" t="s">
        <v>65</v>
      </c>
      <c r="D293" s="15">
        <v>1.2</v>
      </c>
      <c r="E293" s="15">
        <v>21.5</v>
      </c>
      <c r="F293" s="656"/>
      <c r="G293" s="5">
        <v>7</v>
      </c>
      <c r="H293" s="6" t="s">
        <v>108</v>
      </c>
      <c r="I293" s="2" t="s">
        <v>65</v>
      </c>
      <c r="J293" s="3">
        <v>1.2</v>
      </c>
      <c r="K293" s="3">
        <v>21.5</v>
      </c>
      <c r="L293" s="1374"/>
    </row>
    <row r="294" spans="1:12" s="25" customFormat="1" x14ac:dyDescent="0.3">
      <c r="A294" s="1581"/>
      <c r="B294" s="13"/>
      <c r="C294" s="14"/>
      <c r="D294" s="15"/>
      <c r="E294" s="15"/>
      <c r="F294" s="656"/>
      <c r="G294" s="1576"/>
      <c r="H294" s="6"/>
      <c r="I294" s="2"/>
      <c r="J294" s="3"/>
      <c r="K294" s="3"/>
      <c r="L294" s="1374"/>
    </row>
    <row r="295" spans="1:12" s="50" customFormat="1" x14ac:dyDescent="0.3">
      <c r="A295" s="12"/>
      <c r="B295" s="13"/>
      <c r="C295" s="14"/>
      <c r="D295" s="15"/>
      <c r="E295" s="15"/>
      <c r="F295" s="657"/>
      <c r="G295" s="5"/>
      <c r="H295" s="6"/>
      <c r="I295" s="2"/>
      <c r="J295" s="3"/>
      <c r="K295" s="3"/>
      <c r="L295" s="1377"/>
    </row>
    <row r="296" spans="1:12" s="25" customFormat="1" x14ac:dyDescent="0.3">
      <c r="A296" s="1581"/>
      <c r="B296" s="13"/>
      <c r="C296" s="14" t="s">
        <v>128</v>
      </c>
      <c r="D296" s="15">
        <f>SUM(D287:D295)</f>
        <v>231.9</v>
      </c>
      <c r="E296" s="15">
        <f>SUM(E287:E295)</f>
        <v>781.98</v>
      </c>
      <c r="F296" s="658">
        <v>822.5</v>
      </c>
      <c r="G296" s="1576"/>
      <c r="H296" s="6"/>
      <c r="I296" s="2" t="s">
        <v>128</v>
      </c>
      <c r="J296" s="3">
        <f>SUM(J287:J295)</f>
        <v>236.9</v>
      </c>
      <c r="K296" s="3">
        <f>SUM(K287:K295)</f>
        <v>828.84839999999997</v>
      </c>
      <c r="L296" s="1374"/>
    </row>
    <row r="297" spans="1:12" s="25" customFormat="1" x14ac:dyDescent="0.3">
      <c r="A297" s="12"/>
      <c r="B297" s="13"/>
      <c r="C297" s="14"/>
      <c r="D297" s="15"/>
      <c r="E297" s="15"/>
      <c r="F297" s="678">
        <f>F296-E296</f>
        <v>40.519999999999982</v>
      </c>
      <c r="G297" s="5"/>
      <c r="H297" s="6"/>
      <c r="I297" s="2"/>
      <c r="J297" s="3"/>
      <c r="K297" s="3"/>
      <c r="L297" s="1374"/>
    </row>
    <row r="298" spans="1:12" s="25" customFormat="1" x14ac:dyDescent="0.3">
      <c r="A298" s="12"/>
      <c r="B298" s="13"/>
      <c r="C298" s="14"/>
      <c r="D298" s="15"/>
      <c r="E298" s="15"/>
      <c r="F298" s="656"/>
      <c r="G298" s="5"/>
      <c r="H298" s="6"/>
      <c r="I298" s="2"/>
      <c r="J298" s="3"/>
      <c r="K298" s="3"/>
      <c r="L298" s="1374"/>
    </row>
    <row r="299" spans="1:12" s="25" customFormat="1" x14ac:dyDescent="0.3">
      <c r="A299" s="1581"/>
      <c r="B299" s="13"/>
      <c r="C299" s="14" t="s">
        <v>136</v>
      </c>
      <c r="D299" s="15">
        <f>+D296+D271</f>
        <v>480.1</v>
      </c>
      <c r="E299" s="15">
        <f>+E296+E271</f>
        <v>1446.58</v>
      </c>
      <c r="F299" s="659"/>
      <c r="G299" s="3"/>
      <c r="H299" s="3"/>
      <c r="I299" s="3" t="s">
        <v>136</v>
      </c>
      <c r="J299" s="3">
        <f>+J296+J271</f>
        <v>485.70000000000005</v>
      </c>
      <c r="K299" s="3">
        <f>+K296+K271</f>
        <v>1496.2483999999999</v>
      </c>
      <c r="L299" s="1374"/>
    </row>
    <row r="300" spans="1:12" s="25" customFormat="1" x14ac:dyDescent="0.3">
      <c r="A300" s="1431"/>
      <c r="B300" s="259"/>
      <c r="C300" s="472"/>
      <c r="D300" s="473"/>
      <c r="E300" s="473"/>
      <c r="F300" s="659"/>
      <c r="G300" s="1410"/>
      <c r="H300" s="463"/>
      <c r="I300" s="463"/>
      <c r="J300" s="463"/>
      <c r="K300" s="463"/>
      <c r="L300" s="1374"/>
    </row>
    <row r="301" spans="1:12" s="25" customFormat="1" x14ac:dyDescent="0.3">
      <c r="A301" s="1431"/>
      <c r="B301" s="471"/>
      <c r="C301" s="471"/>
      <c r="D301" s="471"/>
      <c r="E301" s="675"/>
      <c r="F301" s="660"/>
      <c r="G301" s="1413"/>
      <c r="H301" s="660"/>
      <c r="I301" s="463"/>
      <c r="J301" s="463"/>
      <c r="K301" s="463"/>
      <c r="L301" s="1374"/>
    </row>
    <row r="302" spans="1:12" s="25" customFormat="1" x14ac:dyDescent="0.3">
      <c r="A302" s="1431"/>
      <c r="B302" s="259"/>
      <c r="C302" s="472"/>
      <c r="D302" s="473"/>
      <c r="E302" s="473"/>
      <c r="F302" s="659"/>
      <c r="G302" s="1413"/>
      <c r="H302" s="463"/>
      <c r="I302" s="463"/>
      <c r="J302" s="463"/>
      <c r="K302" s="463"/>
      <c r="L302" s="1374"/>
    </row>
    <row r="303" spans="1:12" s="25" customFormat="1" ht="18.75" customHeight="1" x14ac:dyDescent="0.3">
      <c r="A303" s="1428"/>
      <c r="B303" s="260" t="s">
        <v>130</v>
      </c>
      <c r="C303" s="257"/>
      <c r="D303" s="261" t="s">
        <v>131</v>
      </c>
      <c r="E303" s="32"/>
      <c r="F303" s="606"/>
      <c r="G303" s="1403"/>
      <c r="H303" s="37" t="s">
        <v>130</v>
      </c>
      <c r="J303" s="94" t="s">
        <v>131</v>
      </c>
      <c r="K303" s="20"/>
      <c r="L303" s="1374"/>
    </row>
    <row r="304" spans="1:12" s="25" customFormat="1" ht="51.75" customHeight="1" x14ac:dyDescent="0.3">
      <c r="A304" s="1428"/>
      <c r="B304" s="262" t="s">
        <v>132</v>
      </c>
      <c r="C304" s="257"/>
      <c r="D304" s="262" t="s">
        <v>140</v>
      </c>
      <c r="E304" s="263"/>
      <c r="F304" s="606"/>
      <c r="G304" s="1403"/>
      <c r="H304" s="38" t="s">
        <v>139</v>
      </c>
      <c r="J304" s="38" t="s">
        <v>140</v>
      </c>
      <c r="K304" s="39"/>
      <c r="L304" s="1374"/>
    </row>
    <row r="305" spans="1:12" s="25" customFormat="1" ht="20.25" customHeight="1" x14ac:dyDescent="0.3">
      <c r="A305" s="1428"/>
      <c r="B305" s="262"/>
      <c r="C305" s="257"/>
      <c r="D305" s="262"/>
      <c r="E305" s="263"/>
      <c r="F305" s="606"/>
      <c r="G305" s="1403"/>
      <c r="H305" s="38"/>
      <c r="J305" s="38"/>
      <c r="K305" s="39"/>
      <c r="L305" s="1374"/>
    </row>
    <row r="306" spans="1:12" s="25" customFormat="1" ht="20.25" customHeight="1" x14ac:dyDescent="0.3">
      <c r="A306" s="1407"/>
      <c r="B306" s="770"/>
      <c r="C306" s="419"/>
      <c r="D306" s="770"/>
      <c r="E306" s="771"/>
      <c r="F306" s="871"/>
      <c r="G306" s="1402"/>
      <c r="H306" s="254"/>
      <c r="I306" s="96"/>
      <c r="J306" s="254"/>
      <c r="K306" s="255"/>
      <c r="L306" s="1374"/>
    </row>
    <row r="307" spans="1:12" s="25" customFormat="1" ht="18.75" customHeight="1" x14ac:dyDescent="0.3">
      <c r="A307" s="1426"/>
      <c r="B307" s="98"/>
      <c r="C307" s="98"/>
      <c r="D307" s="98"/>
      <c r="E307" s="98"/>
      <c r="F307" s="861"/>
      <c r="G307" s="1416"/>
      <c r="H307" s="208"/>
      <c r="I307" s="208"/>
      <c r="J307" s="208"/>
      <c r="K307" s="208"/>
      <c r="L307" s="1374"/>
    </row>
    <row r="308" spans="1:12" s="21" customFormat="1" x14ac:dyDescent="0.3">
      <c r="A308" s="1428"/>
      <c r="B308" s="32"/>
      <c r="C308" s="32"/>
      <c r="D308" s="32"/>
      <c r="E308" s="32"/>
      <c r="F308" s="656"/>
      <c r="G308" s="1403"/>
      <c r="H308" s="20"/>
      <c r="I308" s="20"/>
      <c r="J308" s="20"/>
      <c r="K308" s="20"/>
      <c r="L308" s="1373"/>
    </row>
    <row r="309" spans="1:12" s="25" customFormat="1" ht="18.75" customHeight="1" x14ac:dyDescent="0.3">
      <c r="A309" s="1428"/>
      <c r="B309" s="476" t="s">
        <v>115</v>
      </c>
      <c r="C309" s="32"/>
      <c r="D309" s="32"/>
      <c r="E309" s="32"/>
      <c r="F309" s="656"/>
      <c r="G309" s="1403"/>
      <c r="H309" s="22" t="s">
        <v>115</v>
      </c>
      <c r="I309" s="20"/>
      <c r="J309" s="20"/>
      <c r="K309" s="20"/>
      <c r="L309" s="1374"/>
    </row>
    <row r="310" spans="1:12" s="25" customFormat="1" ht="18.75" customHeight="1" x14ac:dyDescent="0.3">
      <c r="A310" s="1428"/>
      <c r="B310" s="476" t="s">
        <v>137</v>
      </c>
      <c r="C310" s="32"/>
      <c r="D310" s="32"/>
      <c r="E310" s="32"/>
      <c r="F310" s="606"/>
      <c r="G310" s="1403"/>
      <c r="H310" s="22" t="s">
        <v>138</v>
      </c>
      <c r="I310" s="20"/>
      <c r="J310" s="20"/>
      <c r="K310" s="20"/>
      <c r="L310" s="1374"/>
    </row>
    <row r="311" spans="1:12" s="25" customFormat="1" ht="18.75" customHeight="1" x14ac:dyDescent="0.3">
      <c r="A311" s="1428"/>
      <c r="B311" s="32"/>
      <c r="C311" s="32"/>
      <c r="D311" s="32"/>
      <c r="E311" s="32"/>
      <c r="F311" s="606"/>
      <c r="G311" s="1403"/>
      <c r="H311" s="20"/>
      <c r="I311" s="20"/>
      <c r="J311" s="20"/>
      <c r="K311" s="20"/>
      <c r="L311" s="1374"/>
    </row>
    <row r="312" spans="1:12" s="25" customFormat="1" ht="18.75" customHeight="1" x14ac:dyDescent="0.3">
      <c r="A312" s="1428"/>
      <c r="B312" s="32"/>
      <c r="C312" s="32"/>
      <c r="D312" s="257"/>
      <c r="E312" s="604" t="s">
        <v>116</v>
      </c>
      <c r="F312" s="606"/>
      <c r="G312" s="1403"/>
      <c r="H312" s="20"/>
      <c r="I312" s="20"/>
      <c r="K312" s="603" t="s">
        <v>116</v>
      </c>
      <c r="L312" s="1374"/>
    </row>
    <row r="313" spans="1:12" s="25" customFormat="1" ht="18.75" customHeight="1" x14ac:dyDescent="0.3">
      <c r="A313" s="1428"/>
      <c r="B313" s="32"/>
      <c r="C313" s="32"/>
      <c r="D313" s="257"/>
      <c r="E313" s="604" t="s">
        <v>134</v>
      </c>
      <c r="F313" s="606"/>
      <c r="G313" s="1403"/>
      <c r="H313" s="20"/>
      <c r="I313" s="20"/>
      <c r="K313" s="603" t="s">
        <v>134</v>
      </c>
      <c r="L313" s="1374"/>
    </row>
    <row r="314" spans="1:12" s="25" customFormat="1" ht="18.75" customHeight="1" x14ac:dyDescent="0.3">
      <c r="A314" s="1428"/>
      <c r="B314" s="32"/>
      <c r="C314" s="32"/>
      <c r="D314" s="257"/>
      <c r="E314" s="604" t="s">
        <v>117</v>
      </c>
      <c r="F314" s="606"/>
      <c r="G314" s="1403"/>
      <c r="H314" s="20"/>
      <c r="I314" s="20"/>
      <c r="K314" s="603" t="s">
        <v>117</v>
      </c>
      <c r="L314" s="1374"/>
    </row>
    <row r="315" spans="1:12" s="25" customFormat="1" ht="18.75" customHeight="1" x14ac:dyDescent="0.3">
      <c r="A315" s="1428"/>
      <c r="B315" s="32"/>
      <c r="C315" s="32"/>
      <c r="D315" s="257"/>
      <c r="E315" s="604" t="s">
        <v>497</v>
      </c>
      <c r="F315" s="606"/>
      <c r="G315" s="1403"/>
      <c r="H315" s="20"/>
      <c r="I315" s="20"/>
      <c r="K315" s="603" t="s">
        <v>497</v>
      </c>
      <c r="L315" s="1374"/>
    </row>
    <row r="316" spans="1:12" s="25" customFormat="1" ht="18.75" customHeight="1" x14ac:dyDescent="0.3">
      <c r="A316" s="1428"/>
      <c r="B316" s="32"/>
      <c r="C316" s="32"/>
      <c r="D316" s="32"/>
      <c r="E316" s="32"/>
      <c r="F316" s="656"/>
      <c r="G316" s="1403"/>
      <c r="H316" s="20"/>
      <c r="I316" s="20"/>
      <c r="J316" s="20"/>
      <c r="K316" s="20"/>
      <c r="L316" s="1374"/>
    </row>
    <row r="317" spans="1:12" s="25" customFormat="1" ht="18.75" customHeight="1" x14ac:dyDescent="0.3">
      <c r="A317" s="1428"/>
      <c r="B317" s="32"/>
      <c r="C317" s="32"/>
      <c r="D317" s="32"/>
      <c r="E317" s="32"/>
      <c r="F317" s="656"/>
      <c r="G317" s="1403"/>
      <c r="H317" s="20"/>
      <c r="I317" s="20"/>
      <c r="J317" s="20"/>
      <c r="K317" s="20"/>
      <c r="L317" s="1374"/>
    </row>
    <row r="318" spans="1:12" s="25" customFormat="1" ht="18.75" customHeight="1" x14ac:dyDescent="0.3">
      <c r="A318" s="1428"/>
      <c r="B318" s="32"/>
      <c r="C318" s="32"/>
      <c r="D318" s="32"/>
      <c r="E318" s="32"/>
      <c r="F318" s="656"/>
      <c r="G318" s="1403"/>
      <c r="H318" s="20"/>
      <c r="I318" s="20"/>
      <c r="J318" s="20"/>
      <c r="K318" s="20"/>
      <c r="L318" s="1374"/>
    </row>
    <row r="319" spans="1:12" s="25" customFormat="1" ht="18.75" customHeight="1" x14ac:dyDescent="0.3">
      <c r="A319" s="1428"/>
      <c r="B319" s="1605" t="s">
        <v>119</v>
      </c>
      <c r="C319" s="1605"/>
      <c r="D319" s="1605"/>
      <c r="E319" s="481"/>
      <c r="F319" s="606"/>
      <c r="G319" s="1403"/>
      <c r="H319" s="1612" t="s">
        <v>119</v>
      </c>
      <c r="I319" s="1612"/>
      <c r="J319" s="1612"/>
      <c r="K319" s="26"/>
      <c r="L319" s="1374"/>
    </row>
    <row r="320" spans="1:12" s="25" customFormat="1" ht="18.75" customHeight="1" x14ac:dyDescent="0.3">
      <c r="A320" s="1428"/>
      <c r="B320" s="1606">
        <v>45755</v>
      </c>
      <c r="C320" s="1606"/>
      <c r="D320" s="1606"/>
      <c r="E320" s="482"/>
      <c r="F320" s="606"/>
      <c r="G320" s="1403"/>
      <c r="H320" s="1610">
        <f>B320</f>
        <v>45755</v>
      </c>
      <c r="I320" s="1610"/>
      <c r="J320" s="1610"/>
      <c r="K320" s="27"/>
      <c r="L320" s="1374"/>
    </row>
    <row r="321" spans="1:12" s="25" customFormat="1" ht="18.75" customHeight="1" x14ac:dyDescent="0.3">
      <c r="A321" s="1428"/>
      <c r="B321" s="32"/>
      <c r="C321" s="32"/>
      <c r="D321" s="32"/>
      <c r="E321" s="482"/>
      <c r="F321" s="606"/>
      <c r="G321" s="1403"/>
      <c r="H321" s="20"/>
      <c r="I321" s="20"/>
      <c r="J321" s="20"/>
      <c r="K321" s="27"/>
      <c r="L321" s="1374"/>
    </row>
    <row r="322" spans="1:12" s="25" customFormat="1" ht="18.75" customHeight="1" x14ac:dyDescent="0.3">
      <c r="A322" s="1428"/>
      <c r="B322" s="1582"/>
      <c r="C322" s="32"/>
      <c r="D322" s="32"/>
      <c r="E322" s="482"/>
      <c r="F322" s="606"/>
      <c r="G322" s="1403"/>
      <c r="H322" s="1575"/>
      <c r="I322" s="20"/>
      <c r="J322" s="20"/>
      <c r="K322" s="27"/>
      <c r="L322" s="1374"/>
    </row>
    <row r="323" spans="1:12" s="25" customFormat="1" ht="18.75" customHeight="1" x14ac:dyDescent="0.3">
      <c r="A323" s="469" t="s">
        <v>120</v>
      </c>
      <c r="B323" s="475" t="s">
        <v>121</v>
      </c>
      <c r="C323" s="1604" t="s">
        <v>122</v>
      </c>
      <c r="D323" s="1604"/>
      <c r="E323" s="1604"/>
      <c r="F323" s="606"/>
      <c r="G323" s="28" t="s">
        <v>120</v>
      </c>
      <c r="H323" s="29" t="s">
        <v>121</v>
      </c>
      <c r="I323" s="1611" t="s">
        <v>123</v>
      </c>
      <c r="J323" s="1611"/>
      <c r="K323" s="1611"/>
      <c r="L323" s="1374"/>
    </row>
    <row r="324" spans="1:12" s="25" customFormat="1" ht="18.75" customHeight="1" x14ac:dyDescent="0.3">
      <c r="A324" s="469" t="s">
        <v>124</v>
      </c>
      <c r="B324" s="469" t="s">
        <v>265</v>
      </c>
      <c r="C324" s="475" t="s">
        <v>125</v>
      </c>
      <c r="D324" s="1581" t="s">
        <v>126</v>
      </c>
      <c r="E324" s="1581" t="s">
        <v>127</v>
      </c>
      <c r="F324" s="606"/>
      <c r="G324" s="28" t="s">
        <v>124</v>
      </c>
      <c r="H324" s="28" t="s">
        <v>265</v>
      </c>
      <c r="I324" s="29" t="s">
        <v>125</v>
      </c>
      <c r="J324" s="1576" t="s">
        <v>126</v>
      </c>
      <c r="K324" s="1576" t="s">
        <v>127</v>
      </c>
      <c r="L324" s="1374"/>
    </row>
    <row r="325" spans="1:12" s="25" customFormat="1" x14ac:dyDescent="0.3">
      <c r="A325" s="12">
        <v>1</v>
      </c>
      <c r="B325" s="13" t="s">
        <v>27</v>
      </c>
      <c r="C325" s="14" t="s">
        <v>28</v>
      </c>
      <c r="D325" s="15">
        <v>70</v>
      </c>
      <c r="E325" s="15">
        <v>178</v>
      </c>
      <c r="F325" s="606"/>
      <c r="G325" s="5">
        <v>1</v>
      </c>
      <c r="H325" s="6" t="s">
        <v>27</v>
      </c>
      <c r="I325" s="2" t="s">
        <v>7</v>
      </c>
      <c r="J325" s="3">
        <v>92</v>
      </c>
      <c r="K325" s="3">
        <v>223</v>
      </c>
      <c r="L325" s="788">
        <v>45670</v>
      </c>
    </row>
    <row r="326" spans="1:12" s="25" customFormat="1" ht="19.5" customHeight="1" x14ac:dyDescent="0.3">
      <c r="A326" s="12">
        <v>2</v>
      </c>
      <c r="B326" s="13" t="s">
        <v>260</v>
      </c>
      <c r="C326" s="14" t="s">
        <v>17</v>
      </c>
      <c r="D326" s="15">
        <v>20</v>
      </c>
      <c r="E326" s="15">
        <v>182.25</v>
      </c>
      <c r="F326" s="606"/>
      <c r="G326" s="5">
        <v>2</v>
      </c>
      <c r="H326" s="6" t="s">
        <v>260</v>
      </c>
      <c r="I326" s="2" t="s">
        <v>44</v>
      </c>
      <c r="J326" s="3">
        <v>25</v>
      </c>
      <c r="K326" s="3">
        <v>218.7</v>
      </c>
      <c r="L326" s="788">
        <v>45555</v>
      </c>
    </row>
    <row r="327" spans="1:12" s="25" customFormat="1" ht="19.5" customHeight="1" x14ac:dyDescent="0.3">
      <c r="A327" s="12">
        <v>3</v>
      </c>
      <c r="B327" s="13" t="s">
        <v>202</v>
      </c>
      <c r="C327" s="14" t="s">
        <v>2</v>
      </c>
      <c r="D327" s="15">
        <v>12</v>
      </c>
      <c r="E327" s="15">
        <v>41.1</v>
      </c>
      <c r="F327" s="606"/>
      <c r="G327" s="5">
        <v>3</v>
      </c>
      <c r="H327" s="6" t="s">
        <v>202</v>
      </c>
      <c r="I327" s="2" t="s">
        <v>2</v>
      </c>
      <c r="J327" s="3">
        <v>12</v>
      </c>
      <c r="K327" s="3">
        <v>41.1</v>
      </c>
      <c r="L327" s="788"/>
    </row>
    <row r="328" spans="1:12" s="25" customFormat="1" x14ac:dyDescent="0.3">
      <c r="A328" s="12">
        <v>4</v>
      </c>
      <c r="B328" s="13" t="s">
        <v>107</v>
      </c>
      <c r="C328" s="14" t="s">
        <v>14</v>
      </c>
      <c r="D328" s="15">
        <v>3.71</v>
      </c>
      <c r="E328" s="15">
        <v>93.2</v>
      </c>
      <c r="F328" s="606">
        <v>66</v>
      </c>
      <c r="G328" s="5">
        <v>4</v>
      </c>
      <c r="H328" s="6" t="s">
        <v>107</v>
      </c>
      <c r="I328" s="2" t="s">
        <v>14</v>
      </c>
      <c r="J328" s="3">
        <v>3.71</v>
      </c>
      <c r="K328" s="3">
        <v>93.2</v>
      </c>
      <c r="L328" s="1374"/>
    </row>
    <row r="329" spans="1:12" s="25" customFormat="1" x14ac:dyDescent="0.3">
      <c r="A329" s="12">
        <v>5</v>
      </c>
      <c r="B329" s="13" t="s">
        <v>521</v>
      </c>
      <c r="C329" s="14" t="s">
        <v>218</v>
      </c>
      <c r="D329" s="15">
        <v>70</v>
      </c>
      <c r="E329" s="15">
        <v>184</v>
      </c>
      <c r="F329" s="606"/>
      <c r="G329" s="5">
        <v>5</v>
      </c>
      <c r="H329" s="6" t="s">
        <v>521</v>
      </c>
      <c r="I329" s="2" t="s">
        <v>218</v>
      </c>
      <c r="J329" s="3">
        <v>70</v>
      </c>
      <c r="K329" s="3">
        <v>184</v>
      </c>
      <c r="L329" s="1374"/>
    </row>
    <row r="330" spans="1:12" s="25" customFormat="1" ht="19.5" customHeight="1" x14ac:dyDescent="0.3">
      <c r="A330" s="1581"/>
      <c r="B330" s="13"/>
      <c r="C330" s="14"/>
      <c r="D330" s="15"/>
      <c r="E330" s="15"/>
      <c r="F330" s="605"/>
      <c r="G330" s="1579"/>
      <c r="H330" s="6"/>
      <c r="I330" s="2"/>
      <c r="J330" s="3"/>
      <c r="K330" s="3"/>
      <c r="L330" s="1374"/>
    </row>
    <row r="331" spans="1:12" s="25" customFormat="1" x14ac:dyDescent="0.3">
      <c r="A331" s="12"/>
      <c r="B331" s="13"/>
      <c r="C331" s="14"/>
      <c r="D331" s="15"/>
      <c r="E331" s="15"/>
      <c r="F331" s="656"/>
      <c r="G331" s="5"/>
      <c r="H331" s="6"/>
      <c r="I331" s="2"/>
      <c r="J331" s="3"/>
      <c r="K331" s="3"/>
      <c r="L331" s="1374"/>
    </row>
    <row r="332" spans="1:12" s="25" customFormat="1" x14ac:dyDescent="0.3">
      <c r="A332" s="12"/>
      <c r="B332" s="13"/>
      <c r="C332" s="14"/>
      <c r="D332" s="15"/>
      <c r="E332" s="15"/>
      <c r="F332" s="656"/>
      <c r="G332" s="5"/>
      <c r="H332" s="6"/>
      <c r="I332" s="2"/>
      <c r="J332" s="3"/>
      <c r="K332" s="3"/>
      <c r="L332" s="1374"/>
    </row>
    <row r="333" spans="1:12" s="25" customFormat="1" x14ac:dyDescent="0.3">
      <c r="A333" s="12"/>
      <c r="B333" s="13"/>
      <c r="C333" s="14" t="s">
        <v>128</v>
      </c>
      <c r="D333" s="15">
        <f>SUM(D325:D331)</f>
        <v>175.70999999999998</v>
      </c>
      <c r="E333" s="15">
        <f>SUM(E325:E331)</f>
        <v>678.55</v>
      </c>
      <c r="F333" s="658">
        <v>587.5</v>
      </c>
      <c r="G333" s="5"/>
      <c r="H333" s="6"/>
      <c r="I333" s="2" t="s">
        <v>128</v>
      </c>
      <c r="J333" s="3">
        <f>SUM(J325:J331)</f>
        <v>202.71</v>
      </c>
      <c r="K333" s="3">
        <f>SUM(K325:K331)</f>
        <v>760</v>
      </c>
      <c r="L333" s="1374"/>
    </row>
    <row r="334" spans="1:12" s="25" customFormat="1" ht="18.75" hidden="1" customHeight="1" x14ac:dyDescent="0.3">
      <c r="A334" s="12"/>
      <c r="B334" s="13"/>
      <c r="C334" s="14"/>
      <c r="D334" s="15">
        <f>SUM(D326:D332)</f>
        <v>105.71000000000001</v>
      </c>
      <c r="E334" s="15"/>
      <c r="F334" s="656"/>
      <c r="G334" s="5"/>
      <c r="H334" s="6"/>
      <c r="I334" s="2"/>
      <c r="J334" s="3"/>
      <c r="K334" s="3"/>
      <c r="L334" s="1374"/>
    </row>
    <row r="335" spans="1:12" s="25" customFormat="1" ht="18.75" hidden="1" customHeight="1" x14ac:dyDescent="0.3">
      <c r="A335" s="12">
        <v>1</v>
      </c>
      <c r="B335" s="13" t="s">
        <v>1</v>
      </c>
      <c r="C335" s="14" t="s">
        <v>5</v>
      </c>
      <c r="D335" s="15">
        <f>SUM(D328:D333)</f>
        <v>249.41999999999996</v>
      </c>
      <c r="E335" s="15">
        <v>86</v>
      </c>
      <c r="F335" s="656"/>
      <c r="G335" s="5">
        <v>1</v>
      </c>
      <c r="H335" s="6" t="s">
        <v>1</v>
      </c>
      <c r="I335" s="2" t="s">
        <v>5</v>
      </c>
      <c r="J335" s="3">
        <v>200</v>
      </c>
      <c r="K335" s="3">
        <v>86</v>
      </c>
      <c r="L335" s="1374"/>
    </row>
    <row r="336" spans="1:12" s="25" customFormat="1" ht="18.75" hidden="1" customHeight="1" x14ac:dyDescent="0.3">
      <c r="A336" s="12">
        <v>2</v>
      </c>
      <c r="B336" s="13" t="s">
        <v>238</v>
      </c>
      <c r="C336" s="14" t="s">
        <v>251</v>
      </c>
      <c r="D336" s="15">
        <f t="shared" ref="D336:D345" si="5">SUM(D328:D334)</f>
        <v>355.13</v>
      </c>
      <c r="E336" s="15">
        <v>114</v>
      </c>
      <c r="F336" s="656"/>
      <c r="G336" s="5">
        <v>2</v>
      </c>
      <c r="H336" s="6" t="s">
        <v>238</v>
      </c>
      <c r="I336" s="2" t="s">
        <v>251</v>
      </c>
      <c r="J336" s="3">
        <v>225</v>
      </c>
      <c r="K336" s="3">
        <v>114</v>
      </c>
      <c r="L336" s="1374"/>
    </row>
    <row r="337" spans="1:12" s="25" customFormat="1" ht="18.75" hidden="1" customHeight="1" x14ac:dyDescent="0.3">
      <c r="A337" s="12">
        <v>3</v>
      </c>
      <c r="B337" s="13" t="s">
        <v>93</v>
      </c>
      <c r="C337" s="14" t="s">
        <v>5</v>
      </c>
      <c r="D337" s="15">
        <f t="shared" si="5"/>
        <v>600.83999999999992</v>
      </c>
      <c r="E337" s="15">
        <v>94.25</v>
      </c>
      <c r="F337" s="656"/>
      <c r="G337" s="5">
        <v>3</v>
      </c>
      <c r="H337" s="6" t="s">
        <v>93</v>
      </c>
      <c r="I337" s="2" t="s">
        <v>5</v>
      </c>
      <c r="J337" s="3">
        <v>135</v>
      </c>
      <c r="K337" s="3">
        <v>94.25</v>
      </c>
      <c r="L337" s="1374"/>
    </row>
    <row r="338" spans="1:12" s="25" customFormat="1" ht="18.75" hidden="1" customHeight="1" x14ac:dyDescent="0.3">
      <c r="A338" s="12">
        <v>4</v>
      </c>
      <c r="B338" s="13" t="s">
        <v>253</v>
      </c>
      <c r="C338" s="14" t="s">
        <v>218</v>
      </c>
      <c r="D338" s="15">
        <f t="shared" si="5"/>
        <v>885.96999999999991</v>
      </c>
      <c r="E338" s="15">
        <v>146.4</v>
      </c>
      <c r="F338" s="656"/>
      <c r="G338" s="5">
        <v>4</v>
      </c>
      <c r="H338" s="6" t="s">
        <v>253</v>
      </c>
      <c r="I338" s="2" t="s">
        <v>218</v>
      </c>
      <c r="J338" s="3">
        <v>125</v>
      </c>
      <c r="K338" s="3">
        <v>146.4</v>
      </c>
      <c r="L338" s="1374"/>
    </row>
    <row r="339" spans="1:12" s="25" customFormat="1" ht="18.75" hidden="1" customHeight="1" x14ac:dyDescent="0.3">
      <c r="A339" s="12">
        <v>5</v>
      </c>
      <c r="B339" s="13" t="s">
        <v>255</v>
      </c>
      <c r="C339" s="14" t="s">
        <v>218</v>
      </c>
      <c r="D339" s="15">
        <f t="shared" si="5"/>
        <v>1486.81</v>
      </c>
      <c r="E339" s="15">
        <v>105.16</v>
      </c>
      <c r="F339" s="656"/>
      <c r="G339" s="5">
        <v>5</v>
      </c>
      <c r="H339" s="6" t="s">
        <v>255</v>
      </c>
      <c r="I339" s="2" t="s">
        <v>218</v>
      </c>
      <c r="J339" s="3">
        <v>80</v>
      </c>
      <c r="K339" s="3">
        <v>105.16</v>
      </c>
      <c r="L339" s="1374"/>
    </row>
    <row r="340" spans="1:12" s="25" customFormat="1" ht="18.75" hidden="1" customHeight="1" x14ac:dyDescent="0.3">
      <c r="A340" s="12">
        <v>6</v>
      </c>
      <c r="B340" s="13" t="s">
        <v>252</v>
      </c>
      <c r="C340" s="14" t="s">
        <v>251</v>
      </c>
      <c r="D340" s="15">
        <f t="shared" si="5"/>
        <v>2372.7799999999997</v>
      </c>
      <c r="E340" s="15">
        <v>142</v>
      </c>
      <c r="F340" s="656"/>
      <c r="G340" s="5">
        <v>6</v>
      </c>
      <c r="H340" s="6" t="s">
        <v>252</v>
      </c>
      <c r="I340" s="2" t="s">
        <v>251</v>
      </c>
      <c r="J340" s="3">
        <v>105</v>
      </c>
      <c r="K340" s="3">
        <v>142</v>
      </c>
      <c r="L340" s="1374"/>
    </row>
    <row r="341" spans="1:12" s="25" customFormat="1" ht="18.75" hidden="1" customHeight="1" x14ac:dyDescent="0.3">
      <c r="A341" s="12">
        <v>7</v>
      </c>
      <c r="B341" s="13" t="s">
        <v>254</v>
      </c>
      <c r="C341" s="14" t="s">
        <v>218</v>
      </c>
      <c r="D341" s="15">
        <f t="shared" si="5"/>
        <v>3859.5899999999997</v>
      </c>
      <c r="E341" s="15">
        <v>144</v>
      </c>
      <c r="F341" s="656"/>
      <c r="G341" s="5">
        <v>7</v>
      </c>
      <c r="H341" s="6" t="s">
        <v>254</v>
      </c>
      <c r="I341" s="2" t="s">
        <v>218</v>
      </c>
      <c r="J341" s="3">
        <v>120</v>
      </c>
      <c r="K341" s="3">
        <v>144</v>
      </c>
      <c r="L341" s="1374"/>
    </row>
    <row r="342" spans="1:12" s="25" customFormat="1" ht="18.75" hidden="1" customHeight="1" x14ac:dyDescent="0.3">
      <c r="A342" s="12">
        <v>8</v>
      </c>
      <c r="B342" s="13" t="s">
        <v>31</v>
      </c>
      <c r="C342" s="14" t="s">
        <v>5</v>
      </c>
      <c r="D342" s="15">
        <f t="shared" si="5"/>
        <v>6056.66</v>
      </c>
      <c r="E342" s="15">
        <v>88</v>
      </c>
      <c r="F342" s="656"/>
      <c r="G342" s="5">
        <v>8</v>
      </c>
      <c r="H342" s="6" t="s">
        <v>31</v>
      </c>
      <c r="I342" s="2" t="s">
        <v>5</v>
      </c>
      <c r="J342" s="3">
        <v>55</v>
      </c>
      <c r="K342" s="3">
        <v>88</v>
      </c>
      <c r="L342" s="1374"/>
    </row>
    <row r="343" spans="1:12" s="50" customFormat="1" ht="18.75" hidden="1" customHeight="1" x14ac:dyDescent="0.3">
      <c r="A343" s="1581"/>
      <c r="B343" s="467"/>
      <c r="C343" s="1581"/>
      <c r="D343" s="15">
        <f t="shared" si="5"/>
        <v>9810.5399999999991</v>
      </c>
      <c r="E343" s="468"/>
      <c r="F343" s="657"/>
      <c r="G343" s="1576"/>
      <c r="H343" s="1"/>
      <c r="I343" s="1576"/>
      <c r="J343" s="7"/>
      <c r="K343" s="7"/>
      <c r="L343" s="1374"/>
    </row>
    <row r="344" spans="1:12" s="25" customFormat="1" ht="18.75" hidden="1" customHeight="1" x14ac:dyDescent="0.3">
      <c r="A344" s="12"/>
      <c r="B344" s="13"/>
      <c r="C344" s="14" t="s">
        <v>128</v>
      </c>
      <c r="D344" s="15">
        <f t="shared" si="5"/>
        <v>15617.779999999999</v>
      </c>
      <c r="E344" s="15">
        <v>919.81</v>
      </c>
      <c r="F344" s="656"/>
      <c r="G344" s="5"/>
      <c r="H344" s="6"/>
      <c r="I344" s="2" t="s">
        <v>128</v>
      </c>
      <c r="J344" s="3">
        <v>1045</v>
      </c>
      <c r="K344" s="3">
        <v>919.81</v>
      </c>
      <c r="L344" s="1374"/>
    </row>
    <row r="345" spans="1:12" s="25" customFormat="1" ht="18.75" hidden="1" customHeight="1" x14ac:dyDescent="0.3">
      <c r="A345" s="12"/>
      <c r="B345" s="13"/>
      <c r="C345" s="14"/>
      <c r="D345" s="15">
        <f t="shared" si="5"/>
        <v>25073.19</v>
      </c>
      <c r="E345" s="15"/>
      <c r="F345" s="656"/>
      <c r="G345" s="5"/>
      <c r="H345" s="6"/>
      <c r="I345" s="2"/>
      <c r="J345" s="3"/>
      <c r="K345" s="3"/>
      <c r="L345" s="1374"/>
    </row>
    <row r="346" spans="1:12" s="25" customFormat="1" x14ac:dyDescent="0.3">
      <c r="A346" s="12"/>
      <c r="B346" s="13"/>
      <c r="C346" s="14"/>
      <c r="D346" s="15"/>
      <c r="E346" s="15"/>
      <c r="F346" s="678">
        <f>F333-E333</f>
        <v>-91.049999999999955</v>
      </c>
      <c r="G346" s="5"/>
      <c r="H346" s="6"/>
      <c r="I346" s="2"/>
      <c r="J346" s="3"/>
      <c r="K346" s="3"/>
      <c r="L346" s="1374"/>
    </row>
    <row r="347" spans="1:12" s="25" customFormat="1" x14ac:dyDescent="0.3">
      <c r="A347" s="12"/>
      <c r="B347" s="13"/>
      <c r="C347" s="14"/>
      <c r="D347" s="15"/>
      <c r="E347" s="15"/>
      <c r="F347" s="656"/>
      <c r="G347" s="5"/>
      <c r="H347" s="6"/>
      <c r="I347" s="2"/>
      <c r="J347" s="3"/>
      <c r="K347" s="3"/>
      <c r="L347" s="1374"/>
    </row>
    <row r="348" spans="1:12" s="25" customFormat="1" x14ac:dyDescent="0.3">
      <c r="A348" s="469" t="s">
        <v>124</v>
      </c>
      <c r="B348" s="15" t="s">
        <v>259</v>
      </c>
      <c r="C348" s="14" t="s">
        <v>125</v>
      </c>
      <c r="D348" s="15" t="s">
        <v>126</v>
      </c>
      <c r="E348" s="15" t="s">
        <v>127</v>
      </c>
      <c r="F348" s="656"/>
      <c r="G348" s="28" t="s">
        <v>124</v>
      </c>
      <c r="H348" s="3" t="s">
        <v>247</v>
      </c>
      <c r="I348" s="2" t="s">
        <v>125</v>
      </c>
      <c r="J348" s="3" t="s">
        <v>126</v>
      </c>
      <c r="K348" s="3" t="s">
        <v>127</v>
      </c>
      <c r="L348" s="1374"/>
    </row>
    <row r="349" spans="1:12" s="25" customFormat="1" x14ac:dyDescent="0.3">
      <c r="A349" s="1581">
        <v>1</v>
      </c>
      <c r="B349" s="13" t="s">
        <v>95</v>
      </c>
      <c r="C349" s="14" t="s">
        <v>508</v>
      </c>
      <c r="D349" s="15">
        <v>65</v>
      </c>
      <c r="E349" s="15">
        <v>105.25</v>
      </c>
      <c r="F349" s="606"/>
      <c r="G349" s="1579">
        <v>1</v>
      </c>
      <c r="H349" s="6" t="s">
        <v>95</v>
      </c>
      <c r="I349" s="2" t="s">
        <v>9</v>
      </c>
      <c r="J349" s="3">
        <v>70</v>
      </c>
      <c r="K349" s="3">
        <v>113.67</v>
      </c>
      <c r="L349" s="788"/>
    </row>
    <row r="350" spans="1:12" s="257" customFormat="1" x14ac:dyDescent="0.3">
      <c r="A350" s="12">
        <v>2</v>
      </c>
      <c r="B350" s="13" t="s">
        <v>83</v>
      </c>
      <c r="C350" s="14" t="s">
        <v>86</v>
      </c>
      <c r="D350" s="15">
        <v>90</v>
      </c>
      <c r="E350" s="15">
        <v>373.5</v>
      </c>
      <c r="F350" s="606"/>
      <c r="G350" s="5">
        <v>2</v>
      </c>
      <c r="H350" s="6" t="s">
        <v>83</v>
      </c>
      <c r="I350" s="2" t="s">
        <v>85</v>
      </c>
      <c r="J350" s="3">
        <v>110</v>
      </c>
      <c r="K350" s="3">
        <v>500.08</v>
      </c>
      <c r="L350" s="791">
        <v>45672</v>
      </c>
    </row>
    <row r="351" spans="1:12" s="50" customFormat="1" x14ac:dyDescent="0.3">
      <c r="A351" s="12">
        <v>3</v>
      </c>
      <c r="B351" s="13" t="s">
        <v>346</v>
      </c>
      <c r="C351" s="14" t="s">
        <v>12</v>
      </c>
      <c r="D351" s="15">
        <v>45.5</v>
      </c>
      <c r="E351" s="15">
        <v>7.5</v>
      </c>
      <c r="F351" s="605">
        <v>94.2</v>
      </c>
      <c r="G351" s="5">
        <v>3</v>
      </c>
      <c r="H351" s="6" t="s">
        <v>346</v>
      </c>
      <c r="I351" s="2" t="s">
        <v>12</v>
      </c>
      <c r="J351" s="3">
        <v>45.5</v>
      </c>
      <c r="K351" s="3">
        <v>7.5</v>
      </c>
      <c r="L351" s="1379">
        <v>45754</v>
      </c>
    </row>
    <row r="352" spans="1:12" s="25" customFormat="1" ht="19.5" customHeight="1" x14ac:dyDescent="0.3">
      <c r="A352" s="12">
        <v>4</v>
      </c>
      <c r="B352" s="13" t="s">
        <v>113</v>
      </c>
      <c r="C352" s="14" t="s">
        <v>2</v>
      </c>
      <c r="D352" s="15">
        <v>15</v>
      </c>
      <c r="E352" s="15">
        <v>94.2</v>
      </c>
      <c r="F352" s="656">
        <v>93.2</v>
      </c>
      <c r="G352" s="5">
        <v>4</v>
      </c>
      <c r="H352" s="6" t="s">
        <v>113</v>
      </c>
      <c r="I352" s="2" t="s">
        <v>2</v>
      </c>
      <c r="J352" s="3">
        <v>15</v>
      </c>
      <c r="K352" s="3">
        <v>94.2</v>
      </c>
      <c r="L352" s="1374"/>
    </row>
    <row r="353" spans="1:12" s="50" customFormat="1" x14ac:dyDescent="0.3">
      <c r="A353" s="1581">
        <v>5</v>
      </c>
      <c r="B353" s="13" t="s">
        <v>107</v>
      </c>
      <c r="C353" s="14" t="s">
        <v>14</v>
      </c>
      <c r="D353" s="15">
        <v>3.71</v>
      </c>
      <c r="E353" s="15">
        <v>93.2</v>
      </c>
      <c r="F353" s="605">
        <v>21.5</v>
      </c>
      <c r="G353" s="1579">
        <v>5</v>
      </c>
      <c r="H353" s="6" t="s">
        <v>107</v>
      </c>
      <c r="I353" s="2" t="s">
        <v>14</v>
      </c>
      <c r="J353" s="3">
        <v>3.71</v>
      </c>
      <c r="K353" s="3">
        <v>93.2</v>
      </c>
      <c r="L353" s="1379"/>
    </row>
    <row r="354" spans="1:12" s="25" customFormat="1" ht="19.5" customHeight="1" x14ac:dyDescent="0.3">
      <c r="A354" s="12">
        <v>6</v>
      </c>
      <c r="B354" s="13" t="s">
        <v>108</v>
      </c>
      <c r="C354" s="14" t="s">
        <v>65</v>
      </c>
      <c r="D354" s="15">
        <v>1.2</v>
      </c>
      <c r="E354" s="15">
        <v>21.5</v>
      </c>
      <c r="F354" s="656"/>
      <c r="G354" s="5">
        <v>6</v>
      </c>
      <c r="H354" s="6" t="s">
        <v>108</v>
      </c>
      <c r="I354" s="2" t="s">
        <v>65</v>
      </c>
      <c r="J354" s="3">
        <v>1.2</v>
      </c>
      <c r="K354" s="3">
        <v>21.5</v>
      </c>
      <c r="L354" s="1374"/>
    </row>
    <row r="355" spans="1:12" s="25" customFormat="1" x14ac:dyDescent="0.3">
      <c r="A355" s="1581"/>
      <c r="B355" s="13"/>
      <c r="C355" s="14"/>
      <c r="D355" s="15"/>
      <c r="E355" s="15"/>
      <c r="F355" s="656"/>
      <c r="G355" s="1579"/>
      <c r="H355" s="6"/>
      <c r="I355" s="2"/>
      <c r="J355" s="3"/>
      <c r="K355" s="3"/>
      <c r="L355" s="1374"/>
    </row>
    <row r="356" spans="1:12" s="50" customFormat="1" x14ac:dyDescent="0.3">
      <c r="A356" s="12"/>
      <c r="B356" s="13"/>
      <c r="C356" s="14"/>
      <c r="D356" s="15"/>
      <c r="E356" s="15"/>
      <c r="F356" s="657"/>
      <c r="G356" s="5"/>
      <c r="H356" s="6"/>
      <c r="I356" s="2"/>
      <c r="J356" s="3"/>
      <c r="K356" s="3"/>
      <c r="L356" s="1377"/>
    </row>
    <row r="357" spans="1:12" s="50" customFormat="1" x14ac:dyDescent="0.3">
      <c r="A357" s="12"/>
      <c r="B357" s="13"/>
      <c r="C357" s="14"/>
      <c r="D357" s="15"/>
      <c r="E357" s="15"/>
      <c r="F357" s="657"/>
      <c r="G357" s="5"/>
      <c r="H357" s="6"/>
      <c r="I357" s="2"/>
      <c r="J357" s="3"/>
      <c r="K357" s="3"/>
      <c r="L357" s="1377"/>
    </row>
    <row r="358" spans="1:12" s="25" customFormat="1" x14ac:dyDescent="0.3">
      <c r="A358" s="1581"/>
      <c r="B358" s="13"/>
      <c r="C358" s="14" t="s">
        <v>128</v>
      </c>
      <c r="D358" s="15">
        <f>SUM(D349:D357)</f>
        <v>220.41</v>
      </c>
      <c r="E358" s="15">
        <f>SUM(E349:E357)</f>
        <v>695.15000000000009</v>
      </c>
      <c r="F358" s="658">
        <v>822.5</v>
      </c>
      <c r="G358" s="1576"/>
      <c r="H358" s="6"/>
      <c r="I358" s="2" t="s">
        <v>128</v>
      </c>
      <c r="J358" s="3">
        <f>SUM(J349:J357)</f>
        <v>245.41</v>
      </c>
      <c r="K358" s="3">
        <f>SUM(K349:K357)</f>
        <v>830.15000000000009</v>
      </c>
      <c r="L358" s="1374"/>
    </row>
    <row r="359" spans="1:12" s="25" customFormat="1" x14ac:dyDescent="0.3">
      <c r="A359" s="12"/>
      <c r="B359" s="13"/>
      <c r="C359" s="14"/>
      <c r="D359" s="15"/>
      <c r="E359" s="15"/>
      <c r="F359" s="678">
        <f>F358-E358</f>
        <v>127.34999999999991</v>
      </c>
      <c r="G359" s="5"/>
      <c r="H359" s="6"/>
      <c r="I359" s="2"/>
      <c r="J359" s="3"/>
      <c r="K359" s="3"/>
      <c r="L359" s="1374"/>
    </row>
    <row r="360" spans="1:12" s="25" customFormat="1" x14ac:dyDescent="0.3">
      <c r="A360" s="12"/>
      <c r="B360" s="13"/>
      <c r="C360" s="14"/>
      <c r="D360" s="15"/>
      <c r="E360" s="15"/>
      <c r="F360" s="656"/>
      <c r="G360" s="5"/>
      <c r="H360" s="6"/>
      <c r="I360" s="2"/>
      <c r="J360" s="3"/>
      <c r="K360" s="3"/>
      <c r="L360" s="1374"/>
    </row>
    <row r="361" spans="1:12" s="25" customFormat="1" x14ac:dyDescent="0.3">
      <c r="A361" s="1581"/>
      <c r="B361" s="13"/>
      <c r="C361" s="14" t="s">
        <v>136</v>
      </c>
      <c r="D361" s="15">
        <f>+D358+D333</f>
        <v>396.12</v>
      </c>
      <c r="E361" s="15">
        <f>+E358+E333</f>
        <v>1373.7</v>
      </c>
      <c r="F361" s="659"/>
      <c r="G361" s="3"/>
      <c r="H361" s="3"/>
      <c r="I361" s="3" t="s">
        <v>136</v>
      </c>
      <c r="J361" s="3">
        <f>+J358+J333</f>
        <v>448.12</v>
      </c>
      <c r="K361" s="3">
        <f>+K358+K333</f>
        <v>1590.15</v>
      </c>
      <c r="L361" s="1374"/>
    </row>
    <row r="362" spans="1:12" s="25" customFormat="1" x14ac:dyDescent="0.3">
      <c r="A362" s="1431"/>
      <c r="B362" s="259"/>
      <c r="C362" s="472"/>
      <c r="D362" s="473"/>
      <c r="E362" s="473"/>
      <c r="F362" s="659"/>
      <c r="G362" s="1410"/>
      <c r="H362" s="463"/>
      <c r="I362" s="463"/>
      <c r="J362" s="463"/>
      <c r="K362" s="463"/>
      <c r="L362" s="1374"/>
    </row>
    <row r="363" spans="1:12" s="25" customFormat="1" x14ac:dyDescent="0.3">
      <c r="A363" s="1431"/>
      <c r="B363" s="471"/>
      <c r="C363" s="471"/>
      <c r="D363" s="471"/>
      <c r="E363" s="675"/>
      <c r="F363" s="660"/>
      <c r="G363" s="1413"/>
      <c r="H363" s="660"/>
      <c r="I363" s="463"/>
      <c r="J363" s="463"/>
      <c r="K363" s="463"/>
      <c r="L363" s="1374"/>
    </row>
    <row r="364" spans="1:12" s="25" customFormat="1" x14ac:dyDescent="0.3">
      <c r="A364" s="1431"/>
      <c r="B364" s="259"/>
      <c r="C364" s="472"/>
      <c r="D364" s="473"/>
      <c r="E364" s="473"/>
      <c r="F364" s="659"/>
      <c r="G364" s="1413"/>
      <c r="H364" s="463"/>
      <c r="I364" s="463"/>
      <c r="J364" s="463"/>
      <c r="K364" s="463"/>
      <c r="L364" s="1374"/>
    </row>
    <row r="365" spans="1:12" s="25" customFormat="1" ht="18.75" customHeight="1" x14ac:dyDescent="0.3">
      <c r="A365" s="1428"/>
      <c r="B365" s="260" t="s">
        <v>130</v>
      </c>
      <c r="C365" s="257"/>
      <c r="D365" s="261" t="s">
        <v>131</v>
      </c>
      <c r="E365" s="32"/>
      <c r="F365" s="606"/>
      <c r="G365" s="1403"/>
      <c r="H365" s="37" t="s">
        <v>130</v>
      </c>
      <c r="J365" s="94" t="s">
        <v>131</v>
      </c>
      <c r="K365" s="20"/>
      <c r="L365" s="1374"/>
    </row>
    <row r="366" spans="1:12" s="25" customFormat="1" ht="51.75" customHeight="1" x14ac:dyDescent="0.3">
      <c r="A366" s="1428"/>
      <c r="B366" s="262" t="s">
        <v>132</v>
      </c>
      <c r="C366" s="257"/>
      <c r="D366" s="262" t="s">
        <v>140</v>
      </c>
      <c r="E366" s="263"/>
      <c r="F366" s="606"/>
      <c r="G366" s="1403"/>
      <c r="H366" s="38" t="s">
        <v>139</v>
      </c>
      <c r="J366" s="38" t="s">
        <v>140</v>
      </c>
      <c r="K366" s="39"/>
      <c r="L366" s="1374"/>
    </row>
    <row r="367" spans="1:12" s="25" customFormat="1" ht="20.25" customHeight="1" x14ac:dyDescent="0.3">
      <c r="A367" s="1428"/>
      <c r="B367" s="262"/>
      <c r="C367" s="257"/>
      <c r="D367" s="262"/>
      <c r="E367" s="263"/>
      <c r="F367" s="606"/>
      <c r="G367" s="1403"/>
      <c r="H367" s="38"/>
      <c r="J367" s="38"/>
      <c r="K367" s="39"/>
      <c r="L367" s="1374"/>
    </row>
    <row r="368" spans="1:12" s="25" customFormat="1" ht="20.25" customHeight="1" x14ac:dyDescent="0.3">
      <c r="A368" s="1407"/>
      <c r="B368" s="770"/>
      <c r="C368" s="419"/>
      <c r="D368" s="770"/>
      <c r="E368" s="771"/>
      <c r="F368" s="871"/>
      <c r="G368" s="1402"/>
      <c r="H368" s="254"/>
      <c r="I368" s="96"/>
      <c r="J368" s="254"/>
      <c r="K368" s="255"/>
      <c r="L368" s="1374"/>
    </row>
    <row r="369" spans="1:12" s="25" customFormat="1" ht="18.75" customHeight="1" x14ac:dyDescent="0.3">
      <c r="A369" s="1426"/>
      <c r="B369" s="98"/>
      <c r="C369" s="98"/>
      <c r="D369" s="98"/>
      <c r="E369" s="98"/>
      <c r="F369" s="861"/>
      <c r="G369" s="1416"/>
      <c r="H369" s="208"/>
      <c r="I369" s="208"/>
      <c r="J369" s="208"/>
      <c r="K369" s="208"/>
      <c r="L369" s="1374"/>
    </row>
    <row r="370" spans="1:12" s="21" customFormat="1" x14ac:dyDescent="0.3">
      <c r="A370" s="1428"/>
      <c r="B370" s="32"/>
      <c r="C370" s="32"/>
      <c r="D370" s="32"/>
      <c r="E370" s="32"/>
      <c r="F370" s="656"/>
      <c r="G370" s="1403"/>
      <c r="H370" s="20"/>
      <c r="I370" s="20"/>
      <c r="J370" s="20"/>
      <c r="K370" s="20"/>
      <c r="L370" s="1373"/>
    </row>
    <row r="371" spans="1:12" s="25" customFormat="1" ht="18.75" customHeight="1" x14ac:dyDescent="0.3">
      <c r="A371" s="1428"/>
      <c r="B371" s="476" t="s">
        <v>115</v>
      </c>
      <c r="C371" s="32"/>
      <c r="D371" s="32"/>
      <c r="E371" s="32"/>
      <c r="F371" s="656"/>
      <c r="G371" s="1403"/>
      <c r="H371" s="22" t="s">
        <v>115</v>
      </c>
      <c r="I371" s="20"/>
      <c r="J371" s="20"/>
      <c r="K371" s="20"/>
      <c r="L371" s="1374"/>
    </row>
    <row r="372" spans="1:12" s="25" customFormat="1" ht="18.75" customHeight="1" x14ac:dyDescent="0.3">
      <c r="A372" s="1428"/>
      <c r="B372" s="476" t="s">
        <v>137</v>
      </c>
      <c r="C372" s="32"/>
      <c r="D372" s="32"/>
      <c r="E372" s="32"/>
      <c r="F372" s="606"/>
      <c r="G372" s="1403"/>
      <c r="H372" s="22" t="s">
        <v>138</v>
      </c>
      <c r="I372" s="20"/>
      <c r="J372" s="20"/>
      <c r="K372" s="20"/>
      <c r="L372" s="1374"/>
    </row>
    <row r="373" spans="1:12" s="25" customFormat="1" ht="18.75" customHeight="1" x14ac:dyDescent="0.3">
      <c r="A373" s="1428"/>
      <c r="B373" s="32"/>
      <c r="C373" s="32"/>
      <c r="D373" s="32"/>
      <c r="E373" s="32"/>
      <c r="F373" s="606"/>
      <c r="G373" s="1403"/>
      <c r="H373" s="20"/>
      <c r="I373" s="20"/>
      <c r="J373" s="20"/>
      <c r="K373" s="20"/>
      <c r="L373" s="1374"/>
    </row>
    <row r="374" spans="1:12" s="25" customFormat="1" ht="18.75" customHeight="1" x14ac:dyDescent="0.3">
      <c r="A374" s="1428"/>
      <c r="B374" s="32"/>
      <c r="C374" s="32"/>
      <c r="D374" s="257"/>
      <c r="E374" s="604" t="s">
        <v>116</v>
      </c>
      <c r="F374" s="606"/>
      <c r="G374" s="1403"/>
      <c r="H374" s="20"/>
      <c r="I374" s="20"/>
      <c r="K374" s="603" t="s">
        <v>116</v>
      </c>
      <c r="L374" s="1374"/>
    </row>
    <row r="375" spans="1:12" s="25" customFormat="1" ht="18.75" customHeight="1" x14ac:dyDescent="0.3">
      <c r="A375" s="1428"/>
      <c r="B375" s="32"/>
      <c r="C375" s="32"/>
      <c r="D375" s="257"/>
      <c r="E375" s="604" t="s">
        <v>134</v>
      </c>
      <c r="F375" s="606"/>
      <c r="G375" s="1403"/>
      <c r="H375" s="20"/>
      <c r="I375" s="20"/>
      <c r="K375" s="603" t="s">
        <v>134</v>
      </c>
      <c r="L375" s="1374"/>
    </row>
    <row r="376" spans="1:12" s="25" customFormat="1" ht="18.75" customHeight="1" x14ac:dyDescent="0.3">
      <c r="A376" s="1428"/>
      <c r="B376" s="32"/>
      <c r="C376" s="32"/>
      <c r="D376" s="257"/>
      <c r="E376" s="604" t="s">
        <v>117</v>
      </c>
      <c r="F376" s="606"/>
      <c r="G376" s="1403"/>
      <c r="H376" s="20"/>
      <c r="I376" s="20"/>
      <c r="K376" s="603" t="s">
        <v>117</v>
      </c>
      <c r="L376" s="1374"/>
    </row>
    <row r="377" spans="1:12" s="25" customFormat="1" ht="18.75" customHeight="1" x14ac:dyDescent="0.3">
      <c r="A377" s="1428"/>
      <c r="B377" s="32"/>
      <c r="C377" s="32"/>
      <c r="D377" s="257"/>
      <c r="E377" s="604" t="s">
        <v>497</v>
      </c>
      <c r="F377" s="606"/>
      <c r="G377" s="1403"/>
      <c r="H377" s="20"/>
      <c r="I377" s="20"/>
      <c r="K377" s="603" t="s">
        <v>497</v>
      </c>
      <c r="L377" s="1374"/>
    </row>
    <row r="378" spans="1:12" s="25" customFormat="1" ht="18.75" customHeight="1" x14ac:dyDescent="0.3">
      <c r="A378" s="1428"/>
      <c r="B378" s="32"/>
      <c r="C378" s="32"/>
      <c r="D378" s="32"/>
      <c r="E378" s="32"/>
      <c r="F378" s="656"/>
      <c r="G378" s="1403"/>
      <c r="H378" s="20"/>
      <c r="I378" s="20"/>
      <c r="J378" s="20"/>
      <c r="K378" s="20"/>
      <c r="L378" s="1374"/>
    </row>
    <row r="379" spans="1:12" s="25" customFormat="1" ht="18.75" customHeight="1" x14ac:dyDescent="0.3">
      <c r="A379" s="1428"/>
      <c r="B379" s="32"/>
      <c r="C379" s="32"/>
      <c r="D379" s="32"/>
      <c r="E379" s="32"/>
      <c r="F379" s="656"/>
      <c r="G379" s="1403"/>
      <c r="H379" s="20"/>
      <c r="I379" s="20"/>
      <c r="J379" s="20"/>
      <c r="K379" s="20"/>
      <c r="L379" s="1374"/>
    </row>
    <row r="380" spans="1:12" s="25" customFormat="1" ht="18.75" customHeight="1" x14ac:dyDescent="0.3">
      <c r="A380" s="1428"/>
      <c r="B380" s="32"/>
      <c r="C380" s="32"/>
      <c r="D380" s="32"/>
      <c r="E380" s="32"/>
      <c r="F380" s="656"/>
      <c r="G380" s="1403"/>
      <c r="H380" s="20"/>
      <c r="I380" s="20"/>
      <c r="J380" s="20"/>
      <c r="K380" s="20"/>
      <c r="L380" s="1374"/>
    </row>
    <row r="381" spans="1:12" s="25" customFormat="1" ht="18.75" customHeight="1" x14ac:dyDescent="0.3">
      <c r="A381" s="1428"/>
      <c r="B381" s="1605" t="s">
        <v>119</v>
      </c>
      <c r="C381" s="1605"/>
      <c r="D381" s="1605"/>
      <c r="E381" s="481"/>
      <c r="F381" s="606"/>
      <c r="G381" s="1403"/>
      <c r="H381" s="1612" t="s">
        <v>119</v>
      </c>
      <c r="I381" s="1612"/>
      <c r="J381" s="1612"/>
      <c r="K381" s="26"/>
      <c r="L381" s="1374"/>
    </row>
    <row r="382" spans="1:12" s="25" customFormat="1" ht="18.75" customHeight="1" x14ac:dyDescent="0.3">
      <c r="A382" s="1428"/>
      <c r="B382" s="1606">
        <v>45756</v>
      </c>
      <c r="C382" s="1606"/>
      <c r="D382" s="1606"/>
      <c r="E382" s="482"/>
      <c r="F382" s="606"/>
      <c r="G382" s="1403"/>
      <c r="H382" s="1610">
        <f>B382</f>
        <v>45756</v>
      </c>
      <c r="I382" s="1610"/>
      <c r="J382" s="1610"/>
      <c r="K382" s="27"/>
      <c r="L382" s="1374"/>
    </row>
    <row r="383" spans="1:12" s="25" customFormat="1" ht="18.75" customHeight="1" x14ac:dyDescent="0.3">
      <c r="A383" s="1428"/>
      <c r="B383" s="32"/>
      <c r="C383" s="32"/>
      <c r="D383" s="32"/>
      <c r="E383" s="482"/>
      <c r="F383" s="606"/>
      <c r="G383" s="1403"/>
      <c r="H383" s="20"/>
      <c r="I383" s="20"/>
      <c r="J383" s="20"/>
      <c r="K383" s="27"/>
      <c r="L383" s="1374"/>
    </row>
    <row r="384" spans="1:12" s="25" customFormat="1" ht="18.75" customHeight="1" x14ac:dyDescent="0.3">
      <c r="A384" s="1428"/>
      <c r="B384" s="1582"/>
      <c r="C384" s="32"/>
      <c r="D384" s="32"/>
      <c r="E384" s="482"/>
      <c r="F384" s="606"/>
      <c r="G384" s="1403"/>
      <c r="H384" s="1575"/>
      <c r="I384" s="20"/>
      <c r="J384" s="20"/>
      <c r="K384" s="27"/>
      <c r="L384" s="1374"/>
    </row>
    <row r="385" spans="1:12" s="25" customFormat="1" ht="18.75" customHeight="1" x14ac:dyDescent="0.3">
      <c r="A385" s="469" t="s">
        <v>120</v>
      </c>
      <c r="B385" s="475" t="s">
        <v>121</v>
      </c>
      <c r="C385" s="1604" t="s">
        <v>122</v>
      </c>
      <c r="D385" s="1604"/>
      <c r="E385" s="1604"/>
      <c r="F385" s="606"/>
      <c r="G385" s="28" t="s">
        <v>120</v>
      </c>
      <c r="H385" s="29" t="s">
        <v>121</v>
      </c>
      <c r="I385" s="1611" t="s">
        <v>123</v>
      </c>
      <c r="J385" s="1611"/>
      <c r="K385" s="1611"/>
      <c r="L385" s="1374"/>
    </row>
    <row r="386" spans="1:12" s="25" customFormat="1" ht="18.75" customHeight="1" x14ac:dyDescent="0.3">
      <c r="A386" s="469" t="s">
        <v>124</v>
      </c>
      <c r="B386" s="469" t="s">
        <v>265</v>
      </c>
      <c r="C386" s="475" t="s">
        <v>125</v>
      </c>
      <c r="D386" s="1581" t="s">
        <v>126</v>
      </c>
      <c r="E386" s="1581" t="s">
        <v>127</v>
      </c>
      <c r="F386" s="606"/>
      <c r="G386" s="28" t="s">
        <v>124</v>
      </c>
      <c r="H386" s="28" t="s">
        <v>265</v>
      </c>
      <c r="I386" s="29" t="s">
        <v>125</v>
      </c>
      <c r="J386" s="1576" t="s">
        <v>126</v>
      </c>
      <c r="K386" s="1576" t="s">
        <v>127</v>
      </c>
      <c r="L386" s="1374"/>
    </row>
    <row r="387" spans="1:12" s="50" customFormat="1" ht="18.75" customHeight="1" x14ac:dyDescent="0.3">
      <c r="A387" s="12">
        <v>1</v>
      </c>
      <c r="B387" s="13" t="s">
        <v>94</v>
      </c>
      <c r="C387" s="14" t="s">
        <v>5</v>
      </c>
      <c r="D387" s="15">
        <v>60</v>
      </c>
      <c r="E387" s="15">
        <v>151.80000000000001</v>
      </c>
      <c r="F387" s="606">
        <v>100</v>
      </c>
      <c r="G387" s="5">
        <v>1</v>
      </c>
      <c r="H387" s="6" t="s">
        <v>94</v>
      </c>
      <c r="I387" s="2" t="s">
        <v>5</v>
      </c>
      <c r="J387" s="3">
        <v>60</v>
      </c>
      <c r="K387" s="3">
        <v>151.80000000000001</v>
      </c>
      <c r="L387" s="1379" t="s">
        <v>480</v>
      </c>
    </row>
    <row r="388" spans="1:12" s="25" customFormat="1" ht="19.5" customHeight="1" x14ac:dyDescent="0.3">
      <c r="A388" s="12">
        <v>2</v>
      </c>
      <c r="B388" s="13" t="s">
        <v>43</v>
      </c>
      <c r="C388" s="14" t="s">
        <v>17</v>
      </c>
      <c r="D388" s="15">
        <v>40</v>
      </c>
      <c r="E388" s="15">
        <v>242.70999999999998</v>
      </c>
      <c r="F388" s="606">
        <v>6</v>
      </c>
      <c r="G388" s="5">
        <v>2</v>
      </c>
      <c r="H388" s="6" t="s">
        <v>43</v>
      </c>
      <c r="I388" s="2" t="s">
        <v>44</v>
      </c>
      <c r="J388" s="3">
        <v>50</v>
      </c>
      <c r="K388" s="3">
        <v>298.71999999999997</v>
      </c>
      <c r="L388" s="788">
        <v>45670</v>
      </c>
    </row>
    <row r="389" spans="1:12" s="25" customFormat="1" x14ac:dyDescent="0.3">
      <c r="A389" s="12">
        <v>3</v>
      </c>
      <c r="B389" s="13" t="s">
        <v>107</v>
      </c>
      <c r="C389" s="14" t="s">
        <v>14</v>
      </c>
      <c r="D389" s="15">
        <v>3.71</v>
      </c>
      <c r="E389" s="15">
        <v>93.2</v>
      </c>
      <c r="F389" s="606">
        <v>3.71</v>
      </c>
      <c r="G389" s="5">
        <v>3</v>
      </c>
      <c r="H389" s="6" t="s">
        <v>107</v>
      </c>
      <c r="I389" s="2" t="s">
        <v>14</v>
      </c>
      <c r="J389" s="3">
        <v>3.4</v>
      </c>
      <c r="K389" s="3">
        <v>93.2</v>
      </c>
      <c r="L389" s="1374"/>
    </row>
    <row r="390" spans="1:12" s="50" customFormat="1" x14ac:dyDescent="0.3">
      <c r="A390" s="12">
        <v>4</v>
      </c>
      <c r="B390" s="13" t="s">
        <v>114</v>
      </c>
      <c r="C390" s="14" t="s">
        <v>2</v>
      </c>
      <c r="D390" s="15">
        <v>6</v>
      </c>
      <c r="E390" s="15">
        <v>28</v>
      </c>
      <c r="F390" s="605"/>
      <c r="G390" s="5">
        <v>4</v>
      </c>
      <c r="H390" s="6" t="s">
        <v>114</v>
      </c>
      <c r="I390" s="2" t="s">
        <v>2</v>
      </c>
      <c r="J390" s="3">
        <v>6</v>
      </c>
      <c r="K390" s="3">
        <v>28</v>
      </c>
      <c r="L390" s="786"/>
    </row>
    <row r="391" spans="1:12" s="4" customFormat="1" x14ac:dyDescent="0.3">
      <c r="A391" s="12">
        <v>5</v>
      </c>
      <c r="B391" s="13" t="s">
        <v>93</v>
      </c>
      <c r="C391" s="14" t="s">
        <v>2</v>
      </c>
      <c r="D391" s="15">
        <v>80</v>
      </c>
      <c r="E391" s="15">
        <v>92</v>
      </c>
      <c r="F391" s="606">
        <v>80</v>
      </c>
      <c r="G391" s="5">
        <v>5</v>
      </c>
      <c r="H391" s="6" t="s">
        <v>93</v>
      </c>
      <c r="I391" s="2" t="s">
        <v>2</v>
      </c>
      <c r="J391" s="3">
        <v>80</v>
      </c>
      <c r="K391" s="3">
        <v>92</v>
      </c>
      <c r="L391" s="790"/>
    </row>
    <row r="392" spans="1:12" s="25" customFormat="1" ht="19.5" customHeight="1" x14ac:dyDescent="0.3">
      <c r="A392" s="12">
        <v>6</v>
      </c>
      <c r="B392" s="13" t="s">
        <v>80</v>
      </c>
      <c r="C392" s="14" t="s">
        <v>5</v>
      </c>
      <c r="D392" s="15">
        <v>30</v>
      </c>
      <c r="E392" s="15">
        <v>124.6</v>
      </c>
      <c r="F392" s="606">
        <v>30</v>
      </c>
      <c r="G392" s="5">
        <v>6</v>
      </c>
      <c r="H392" s="6" t="s">
        <v>80</v>
      </c>
      <c r="I392" s="2" t="s">
        <v>5</v>
      </c>
      <c r="J392" s="3">
        <v>30</v>
      </c>
      <c r="K392" s="3">
        <v>124.6</v>
      </c>
      <c r="L392" s="788"/>
    </row>
    <row r="393" spans="1:12" s="25" customFormat="1" x14ac:dyDescent="0.3">
      <c r="A393" s="12"/>
      <c r="B393" s="13"/>
      <c r="C393" s="14"/>
      <c r="D393" s="15"/>
      <c r="E393" s="15"/>
      <c r="F393" s="656"/>
      <c r="G393" s="5"/>
      <c r="H393" s="6"/>
      <c r="I393" s="2"/>
      <c r="J393" s="3"/>
      <c r="K393" s="3"/>
      <c r="L393" s="1374"/>
    </row>
    <row r="394" spans="1:12" s="25" customFormat="1" x14ac:dyDescent="0.3">
      <c r="A394" s="12"/>
      <c r="B394" s="13"/>
      <c r="C394" s="14"/>
      <c r="D394" s="15"/>
      <c r="E394" s="15"/>
      <c r="F394" s="656"/>
      <c r="G394" s="5"/>
      <c r="H394" s="6"/>
      <c r="I394" s="2"/>
      <c r="J394" s="3"/>
      <c r="K394" s="3"/>
      <c r="L394" s="1374"/>
    </row>
    <row r="395" spans="1:12" s="25" customFormat="1" x14ac:dyDescent="0.3">
      <c r="A395" s="12"/>
      <c r="B395" s="13"/>
      <c r="C395" s="14" t="s">
        <v>128</v>
      </c>
      <c r="D395" s="15">
        <f>SUM(D387:D393)</f>
        <v>219.70999999999998</v>
      </c>
      <c r="E395" s="15">
        <f>SUM(E387:E393)</f>
        <v>732.31000000000006</v>
      </c>
      <c r="F395" s="658">
        <v>587.5</v>
      </c>
      <c r="G395" s="5"/>
      <c r="H395" s="6"/>
      <c r="I395" s="2" t="s">
        <v>128</v>
      </c>
      <c r="J395" s="3">
        <f>SUM(J387:J393)</f>
        <v>229.4</v>
      </c>
      <c r="K395" s="3">
        <f>SUM(K387:K393)</f>
        <v>788.32</v>
      </c>
      <c r="L395" s="1374"/>
    </row>
    <row r="396" spans="1:12" s="25" customFormat="1" ht="18.75" hidden="1" customHeight="1" x14ac:dyDescent="0.3">
      <c r="A396" s="12"/>
      <c r="B396" s="13"/>
      <c r="C396" s="14"/>
      <c r="D396" s="15">
        <f>SUM(D388:D394)</f>
        <v>159.71</v>
      </c>
      <c r="E396" s="15"/>
      <c r="F396" s="656"/>
      <c r="G396" s="5"/>
      <c r="H396" s="6"/>
      <c r="I396" s="2"/>
      <c r="J396" s="3"/>
      <c r="K396" s="3"/>
      <c r="L396" s="1374"/>
    </row>
    <row r="397" spans="1:12" s="25" customFormat="1" ht="18.75" hidden="1" customHeight="1" x14ac:dyDescent="0.3">
      <c r="A397" s="12">
        <v>1</v>
      </c>
      <c r="B397" s="13" t="s">
        <v>1</v>
      </c>
      <c r="C397" s="14" t="s">
        <v>5</v>
      </c>
      <c r="D397" s="15">
        <f>SUM(D390:D395)</f>
        <v>335.71</v>
      </c>
      <c r="E397" s="15">
        <v>86</v>
      </c>
      <c r="F397" s="656"/>
      <c r="G397" s="5">
        <v>1</v>
      </c>
      <c r="H397" s="6" t="s">
        <v>1</v>
      </c>
      <c r="I397" s="2" t="s">
        <v>5</v>
      </c>
      <c r="J397" s="3">
        <v>200</v>
      </c>
      <c r="K397" s="3">
        <v>86</v>
      </c>
      <c r="L397" s="1374"/>
    </row>
    <row r="398" spans="1:12" s="25" customFormat="1" ht="18.75" hidden="1" customHeight="1" x14ac:dyDescent="0.3">
      <c r="A398" s="12">
        <v>2</v>
      </c>
      <c r="B398" s="13" t="s">
        <v>238</v>
      </c>
      <c r="C398" s="14" t="s">
        <v>251</v>
      </c>
      <c r="D398" s="15">
        <f t="shared" ref="D398:D407" si="6">SUM(D390:D396)</f>
        <v>495.41999999999996</v>
      </c>
      <c r="E398" s="15">
        <v>114</v>
      </c>
      <c r="F398" s="656"/>
      <c r="G398" s="5">
        <v>2</v>
      </c>
      <c r="H398" s="6" t="s">
        <v>238</v>
      </c>
      <c r="I398" s="2" t="s">
        <v>251</v>
      </c>
      <c r="J398" s="3">
        <v>225</v>
      </c>
      <c r="K398" s="3">
        <v>114</v>
      </c>
      <c r="L398" s="1374"/>
    </row>
    <row r="399" spans="1:12" s="25" customFormat="1" ht="18.75" hidden="1" customHeight="1" x14ac:dyDescent="0.3">
      <c r="A399" s="12">
        <v>3</v>
      </c>
      <c r="B399" s="13" t="s">
        <v>93</v>
      </c>
      <c r="C399" s="14" t="s">
        <v>5</v>
      </c>
      <c r="D399" s="15">
        <f t="shared" si="6"/>
        <v>825.12999999999988</v>
      </c>
      <c r="E399" s="15">
        <v>94.25</v>
      </c>
      <c r="F399" s="656"/>
      <c r="G399" s="5">
        <v>3</v>
      </c>
      <c r="H399" s="6" t="s">
        <v>93</v>
      </c>
      <c r="I399" s="2" t="s">
        <v>5</v>
      </c>
      <c r="J399" s="3">
        <v>135</v>
      </c>
      <c r="K399" s="3">
        <v>94.25</v>
      </c>
      <c r="L399" s="1374"/>
    </row>
    <row r="400" spans="1:12" s="25" customFormat="1" ht="18.75" hidden="1" customHeight="1" x14ac:dyDescent="0.3">
      <c r="A400" s="12">
        <v>4</v>
      </c>
      <c r="B400" s="13" t="s">
        <v>253</v>
      </c>
      <c r="C400" s="14" t="s">
        <v>218</v>
      </c>
      <c r="D400" s="15">
        <f t="shared" si="6"/>
        <v>1240.5499999999997</v>
      </c>
      <c r="E400" s="15">
        <v>146.4</v>
      </c>
      <c r="F400" s="656"/>
      <c r="G400" s="5">
        <v>4</v>
      </c>
      <c r="H400" s="6" t="s">
        <v>253</v>
      </c>
      <c r="I400" s="2" t="s">
        <v>218</v>
      </c>
      <c r="J400" s="3">
        <v>125</v>
      </c>
      <c r="K400" s="3">
        <v>146.4</v>
      </c>
      <c r="L400" s="1374"/>
    </row>
    <row r="401" spans="1:13" s="25" customFormat="1" ht="18.75" hidden="1" customHeight="1" x14ac:dyDescent="0.3">
      <c r="A401" s="12">
        <v>5</v>
      </c>
      <c r="B401" s="13" t="s">
        <v>255</v>
      </c>
      <c r="C401" s="14" t="s">
        <v>218</v>
      </c>
      <c r="D401" s="15">
        <f t="shared" si="6"/>
        <v>2035.6799999999996</v>
      </c>
      <c r="E401" s="15">
        <v>105.16</v>
      </c>
      <c r="F401" s="656"/>
      <c r="G401" s="5">
        <v>5</v>
      </c>
      <c r="H401" s="6" t="s">
        <v>255</v>
      </c>
      <c r="I401" s="2" t="s">
        <v>218</v>
      </c>
      <c r="J401" s="3">
        <v>80</v>
      </c>
      <c r="K401" s="3">
        <v>105.16</v>
      </c>
      <c r="L401" s="1374"/>
    </row>
    <row r="402" spans="1:13" s="25" customFormat="1" ht="18.75" hidden="1" customHeight="1" x14ac:dyDescent="0.3">
      <c r="A402" s="12">
        <v>6</v>
      </c>
      <c r="B402" s="13" t="s">
        <v>252</v>
      </c>
      <c r="C402" s="14" t="s">
        <v>251</v>
      </c>
      <c r="D402" s="15">
        <f t="shared" si="6"/>
        <v>3276.2299999999996</v>
      </c>
      <c r="E402" s="15">
        <v>142</v>
      </c>
      <c r="F402" s="656"/>
      <c r="G402" s="5">
        <v>6</v>
      </c>
      <c r="H402" s="6" t="s">
        <v>252</v>
      </c>
      <c r="I402" s="2" t="s">
        <v>251</v>
      </c>
      <c r="J402" s="3">
        <v>105</v>
      </c>
      <c r="K402" s="3">
        <v>142</v>
      </c>
      <c r="L402" s="1374"/>
    </row>
    <row r="403" spans="1:13" s="25" customFormat="1" ht="18.75" hidden="1" customHeight="1" x14ac:dyDescent="0.3">
      <c r="A403" s="12">
        <v>7</v>
      </c>
      <c r="B403" s="13" t="s">
        <v>254</v>
      </c>
      <c r="C403" s="14" t="s">
        <v>218</v>
      </c>
      <c r="D403" s="15">
        <f t="shared" si="6"/>
        <v>5311.9099999999989</v>
      </c>
      <c r="E403" s="15">
        <v>144</v>
      </c>
      <c r="F403" s="656"/>
      <c r="G403" s="5">
        <v>7</v>
      </c>
      <c r="H403" s="6" t="s">
        <v>254</v>
      </c>
      <c r="I403" s="2" t="s">
        <v>218</v>
      </c>
      <c r="J403" s="3">
        <v>120</v>
      </c>
      <c r="K403" s="3">
        <v>144</v>
      </c>
      <c r="L403" s="1374"/>
    </row>
    <row r="404" spans="1:13" s="25" customFormat="1" ht="18.75" hidden="1" customHeight="1" x14ac:dyDescent="0.3">
      <c r="A404" s="12">
        <v>8</v>
      </c>
      <c r="B404" s="13" t="s">
        <v>31</v>
      </c>
      <c r="C404" s="14" t="s">
        <v>5</v>
      </c>
      <c r="D404" s="15">
        <f t="shared" si="6"/>
        <v>8368.4299999999985</v>
      </c>
      <c r="E404" s="15">
        <v>88</v>
      </c>
      <c r="F404" s="656"/>
      <c r="G404" s="5">
        <v>8</v>
      </c>
      <c r="H404" s="6" t="s">
        <v>31</v>
      </c>
      <c r="I404" s="2" t="s">
        <v>5</v>
      </c>
      <c r="J404" s="3">
        <v>55</v>
      </c>
      <c r="K404" s="3">
        <v>88</v>
      </c>
      <c r="L404" s="1374"/>
    </row>
    <row r="405" spans="1:13" s="50" customFormat="1" ht="18.75" hidden="1" customHeight="1" x14ac:dyDescent="0.3">
      <c r="A405" s="1581"/>
      <c r="B405" s="467"/>
      <c r="C405" s="1581"/>
      <c r="D405" s="15">
        <f t="shared" si="6"/>
        <v>13520.629999999997</v>
      </c>
      <c r="E405" s="468"/>
      <c r="F405" s="657"/>
      <c r="G405" s="1576"/>
      <c r="H405" s="1"/>
      <c r="I405" s="1576"/>
      <c r="J405" s="7"/>
      <c r="K405" s="7"/>
      <c r="L405" s="1374"/>
    </row>
    <row r="406" spans="1:13" s="25" customFormat="1" ht="18.75" hidden="1" customHeight="1" x14ac:dyDescent="0.3">
      <c r="A406" s="12"/>
      <c r="B406" s="13"/>
      <c r="C406" s="14" t="s">
        <v>128</v>
      </c>
      <c r="D406" s="15">
        <f t="shared" si="6"/>
        <v>21553.35</v>
      </c>
      <c r="E406" s="15">
        <v>919.81</v>
      </c>
      <c r="F406" s="656"/>
      <c r="G406" s="5"/>
      <c r="H406" s="6"/>
      <c r="I406" s="2" t="s">
        <v>128</v>
      </c>
      <c r="J406" s="3">
        <v>1045</v>
      </c>
      <c r="K406" s="3">
        <v>919.81</v>
      </c>
      <c r="L406" s="1374"/>
    </row>
    <row r="407" spans="1:13" s="25" customFormat="1" ht="18.75" hidden="1" customHeight="1" x14ac:dyDescent="0.3">
      <c r="A407" s="12"/>
      <c r="B407" s="13"/>
      <c r="C407" s="14"/>
      <c r="D407" s="15">
        <f t="shared" si="6"/>
        <v>34578.55999999999</v>
      </c>
      <c r="E407" s="15"/>
      <c r="F407" s="656"/>
      <c r="G407" s="5"/>
      <c r="H407" s="6"/>
      <c r="I407" s="2"/>
      <c r="J407" s="3"/>
      <c r="K407" s="3"/>
      <c r="L407" s="1374"/>
    </row>
    <row r="408" spans="1:13" s="25" customFormat="1" x14ac:dyDescent="0.3">
      <c r="A408" s="12"/>
      <c r="B408" s="13"/>
      <c r="C408" s="14"/>
      <c r="D408" s="15"/>
      <c r="E408" s="15"/>
      <c r="F408" s="678">
        <f>F395-E395</f>
        <v>-144.81000000000006</v>
      </c>
      <c r="G408" s="5"/>
      <c r="H408" s="6"/>
      <c r="I408" s="2"/>
      <c r="J408" s="3"/>
      <c r="K408" s="3"/>
      <c r="L408" s="1374"/>
    </row>
    <row r="409" spans="1:13" s="25" customFormat="1" x14ac:dyDescent="0.3">
      <c r="A409" s="12"/>
      <c r="B409" s="13"/>
      <c r="C409" s="14"/>
      <c r="D409" s="15"/>
      <c r="E409" s="15"/>
      <c r="F409" s="656"/>
      <c r="G409" s="5"/>
      <c r="H409" s="6"/>
      <c r="I409" s="2"/>
      <c r="J409" s="3"/>
      <c r="K409" s="3"/>
      <c r="L409" s="1374"/>
    </row>
    <row r="410" spans="1:13" s="25" customFormat="1" x14ac:dyDescent="0.3">
      <c r="A410" s="469" t="s">
        <v>124</v>
      </c>
      <c r="B410" s="15" t="s">
        <v>259</v>
      </c>
      <c r="C410" s="14" t="s">
        <v>125</v>
      </c>
      <c r="D410" s="15" t="s">
        <v>126</v>
      </c>
      <c r="E410" s="15" t="s">
        <v>127</v>
      </c>
      <c r="F410" s="656"/>
      <c r="G410" s="28" t="s">
        <v>124</v>
      </c>
      <c r="H410" s="3" t="s">
        <v>247</v>
      </c>
      <c r="I410" s="2" t="s">
        <v>125</v>
      </c>
      <c r="J410" s="3" t="s">
        <v>126</v>
      </c>
      <c r="K410" s="3" t="s">
        <v>127</v>
      </c>
      <c r="L410" s="1374"/>
    </row>
    <row r="411" spans="1:13" s="50" customFormat="1" x14ac:dyDescent="0.3">
      <c r="A411" s="1581">
        <v>1</v>
      </c>
      <c r="B411" s="13" t="s">
        <v>91</v>
      </c>
      <c r="C411" s="14" t="s">
        <v>508</v>
      </c>
      <c r="D411" s="15">
        <v>70</v>
      </c>
      <c r="E411" s="15">
        <v>122</v>
      </c>
      <c r="F411" s="606"/>
      <c r="G411" s="1579">
        <v>1</v>
      </c>
      <c r="H411" s="6" t="s">
        <v>91</v>
      </c>
      <c r="I411" s="2" t="s">
        <v>9</v>
      </c>
      <c r="J411" s="3">
        <v>80</v>
      </c>
      <c r="K411" s="3">
        <v>131.76000000000002</v>
      </c>
      <c r="L411" s="786"/>
    </row>
    <row r="412" spans="1:13" s="257" customFormat="1" x14ac:dyDescent="0.3">
      <c r="A412" s="12">
        <v>2</v>
      </c>
      <c r="B412" s="13" t="s">
        <v>180</v>
      </c>
      <c r="C412" s="14" t="s">
        <v>7</v>
      </c>
      <c r="D412" s="15">
        <v>50</v>
      </c>
      <c r="E412" s="15">
        <v>250.20999999999998</v>
      </c>
      <c r="F412" s="606"/>
      <c r="G412" s="5">
        <v>2</v>
      </c>
      <c r="H412" s="6" t="s">
        <v>180</v>
      </c>
      <c r="I412" s="2" t="s">
        <v>7</v>
      </c>
      <c r="J412" s="3">
        <v>50</v>
      </c>
      <c r="K412" s="3">
        <v>250.20999999999998</v>
      </c>
      <c r="L412" s="791"/>
    </row>
    <row r="413" spans="1:13" s="25" customFormat="1" ht="19.5" customHeight="1" x14ac:dyDescent="0.3">
      <c r="A413" s="12">
        <v>3</v>
      </c>
      <c r="B413" s="13" t="s">
        <v>179</v>
      </c>
      <c r="C413" s="14" t="s">
        <v>17</v>
      </c>
      <c r="D413" s="15">
        <v>24</v>
      </c>
      <c r="E413" s="15">
        <v>202.41</v>
      </c>
      <c r="F413" s="656"/>
      <c r="G413" s="5">
        <v>3</v>
      </c>
      <c r="H413" s="6" t="s">
        <v>179</v>
      </c>
      <c r="I413" s="2" t="s">
        <v>44</v>
      </c>
      <c r="J413" s="3">
        <v>27</v>
      </c>
      <c r="K413" s="3">
        <v>242.89</v>
      </c>
      <c r="L413" s="788"/>
      <c r="M413" s="25">
        <v>26.4</v>
      </c>
    </row>
    <row r="414" spans="1:13" s="50" customFormat="1" x14ac:dyDescent="0.3">
      <c r="A414" s="1581">
        <v>4</v>
      </c>
      <c r="B414" s="13" t="s">
        <v>346</v>
      </c>
      <c r="C414" s="14" t="s">
        <v>12</v>
      </c>
      <c r="D414" s="15">
        <v>45.5</v>
      </c>
      <c r="E414" s="15">
        <v>7.5</v>
      </c>
      <c r="F414" s="605">
        <v>94.2</v>
      </c>
      <c r="G414" s="1579">
        <v>4</v>
      </c>
      <c r="H414" s="6" t="s">
        <v>346</v>
      </c>
      <c r="I414" s="2" t="s">
        <v>12</v>
      </c>
      <c r="J414" s="3">
        <v>45.5</v>
      </c>
      <c r="K414" s="3">
        <v>7.5</v>
      </c>
      <c r="L414" s="1379">
        <v>45754</v>
      </c>
    </row>
    <row r="415" spans="1:13" s="25" customFormat="1" ht="19.5" customHeight="1" x14ac:dyDescent="0.3">
      <c r="A415" s="12">
        <v>5</v>
      </c>
      <c r="B415" s="13" t="s">
        <v>144</v>
      </c>
      <c r="C415" s="14" t="s">
        <v>2</v>
      </c>
      <c r="D415" s="15">
        <v>18</v>
      </c>
      <c r="E415" s="15">
        <v>88</v>
      </c>
      <c r="F415" s="656"/>
      <c r="G415" s="5">
        <v>5</v>
      </c>
      <c r="H415" s="6" t="s">
        <v>144</v>
      </c>
      <c r="I415" s="2" t="s">
        <v>2</v>
      </c>
      <c r="J415" s="3">
        <v>18</v>
      </c>
      <c r="K415" s="3">
        <v>88</v>
      </c>
      <c r="L415" s="1374"/>
    </row>
    <row r="416" spans="1:13" s="50" customFormat="1" x14ac:dyDescent="0.3">
      <c r="A416" s="12">
        <v>6</v>
      </c>
      <c r="B416" s="13" t="s">
        <v>107</v>
      </c>
      <c r="C416" s="14" t="s">
        <v>14</v>
      </c>
      <c r="D416" s="15">
        <v>3.71</v>
      </c>
      <c r="E416" s="15">
        <v>93.2</v>
      </c>
      <c r="F416" s="605">
        <v>21.5</v>
      </c>
      <c r="G416" s="5">
        <v>6</v>
      </c>
      <c r="H416" s="6" t="s">
        <v>107</v>
      </c>
      <c r="I416" s="2" t="s">
        <v>14</v>
      </c>
      <c r="J416" s="3">
        <v>3.71</v>
      </c>
      <c r="K416" s="3">
        <v>93.2</v>
      </c>
      <c r="L416" s="1379"/>
    </row>
    <row r="417" spans="1:12" s="25" customFormat="1" ht="19.5" customHeight="1" x14ac:dyDescent="0.3">
      <c r="A417" s="1581">
        <v>7</v>
      </c>
      <c r="B417" s="13" t="s">
        <v>108</v>
      </c>
      <c r="C417" s="14" t="s">
        <v>65</v>
      </c>
      <c r="D417" s="15">
        <v>1.2</v>
      </c>
      <c r="E417" s="15">
        <v>21.5</v>
      </c>
      <c r="F417" s="656"/>
      <c r="G417" s="1579">
        <v>7</v>
      </c>
      <c r="H417" s="6" t="s">
        <v>108</v>
      </c>
      <c r="I417" s="2" t="s">
        <v>65</v>
      </c>
      <c r="J417" s="3">
        <v>1.2</v>
      </c>
      <c r="K417" s="3">
        <v>21.5</v>
      </c>
      <c r="L417" s="1374"/>
    </row>
    <row r="418" spans="1:12" s="25" customFormat="1" x14ac:dyDescent="0.3">
      <c r="A418" s="1581"/>
      <c r="B418" s="13"/>
      <c r="C418" s="14"/>
      <c r="D418" s="15"/>
      <c r="E418" s="15"/>
      <c r="F418" s="656"/>
      <c r="G418" s="1576"/>
      <c r="H418" s="6"/>
      <c r="I418" s="2"/>
      <c r="J418" s="3"/>
      <c r="K418" s="3"/>
      <c r="L418" s="1374"/>
    </row>
    <row r="419" spans="1:12" s="50" customFormat="1" x14ac:dyDescent="0.3">
      <c r="A419" s="12"/>
      <c r="B419" s="13"/>
      <c r="C419" s="14"/>
      <c r="D419" s="15"/>
      <c r="E419" s="15"/>
      <c r="F419" s="657"/>
      <c r="G419" s="5"/>
      <c r="H419" s="6"/>
      <c r="I419" s="2"/>
      <c r="J419" s="3"/>
      <c r="K419" s="3"/>
      <c r="L419" s="1377"/>
    </row>
    <row r="420" spans="1:12" s="25" customFormat="1" x14ac:dyDescent="0.3">
      <c r="A420" s="1581"/>
      <c r="B420" s="13"/>
      <c r="C420" s="14" t="s">
        <v>128</v>
      </c>
      <c r="D420" s="15">
        <f>SUM(D411:D419)</f>
        <v>212.41</v>
      </c>
      <c r="E420" s="15">
        <f>SUM(E411:E419)</f>
        <v>784.82</v>
      </c>
      <c r="F420" s="658">
        <v>822.5</v>
      </c>
      <c r="G420" s="1576"/>
      <c r="H420" s="6"/>
      <c r="I420" s="2" t="s">
        <v>128</v>
      </c>
      <c r="J420" s="3">
        <f>SUM(J411:J419)</f>
        <v>225.41</v>
      </c>
      <c r="K420" s="3">
        <f>SUM(K411:K419)</f>
        <v>835.06000000000006</v>
      </c>
      <c r="L420" s="1374"/>
    </row>
    <row r="421" spans="1:12" s="25" customFormat="1" x14ac:dyDescent="0.3">
      <c r="A421" s="12"/>
      <c r="B421" s="13"/>
      <c r="C421" s="14"/>
      <c r="D421" s="15"/>
      <c r="E421" s="15"/>
      <c r="F421" s="678">
        <f>F420-E420</f>
        <v>37.67999999999995</v>
      </c>
      <c r="G421" s="5"/>
      <c r="H421" s="6"/>
      <c r="I421" s="2"/>
      <c r="J421" s="3"/>
      <c r="K421" s="3"/>
      <c r="L421" s="1374"/>
    </row>
    <row r="422" spans="1:12" s="25" customFormat="1" x14ac:dyDescent="0.3">
      <c r="A422" s="12"/>
      <c r="B422" s="13"/>
      <c r="C422" s="14"/>
      <c r="D422" s="15"/>
      <c r="E422" s="15"/>
      <c r="F422" s="656"/>
      <c r="G422" s="5"/>
      <c r="H422" s="6"/>
      <c r="I422" s="2"/>
      <c r="J422" s="3"/>
      <c r="K422" s="3"/>
      <c r="L422" s="1374"/>
    </row>
    <row r="423" spans="1:12" s="25" customFormat="1" x14ac:dyDescent="0.3">
      <c r="A423" s="1581"/>
      <c r="B423" s="13"/>
      <c r="C423" s="14" t="s">
        <v>136</v>
      </c>
      <c r="D423" s="15">
        <f>+D420+D395</f>
        <v>432.12</v>
      </c>
      <c r="E423" s="15">
        <f>+E420+E395</f>
        <v>1517.13</v>
      </c>
      <c r="F423" s="659"/>
      <c r="G423" s="3"/>
      <c r="H423" s="3"/>
      <c r="I423" s="3" t="s">
        <v>136</v>
      </c>
      <c r="J423" s="3">
        <f>+J420+J395</f>
        <v>454.81</v>
      </c>
      <c r="K423" s="3">
        <f>+K420+K395</f>
        <v>1623.38</v>
      </c>
      <c r="L423" s="1374"/>
    </row>
    <row r="424" spans="1:12" s="25" customFormat="1" x14ac:dyDescent="0.3">
      <c r="A424" s="1431"/>
      <c r="B424" s="259"/>
      <c r="C424" s="472"/>
      <c r="D424" s="473"/>
      <c r="E424" s="473"/>
      <c r="F424" s="659"/>
      <c r="G424" s="1410"/>
      <c r="H424" s="463"/>
      <c r="I424" s="463"/>
      <c r="J424" s="463"/>
      <c r="K424" s="463"/>
      <c r="L424" s="1374"/>
    </row>
    <row r="425" spans="1:12" s="25" customFormat="1" x14ac:dyDescent="0.3">
      <c r="A425" s="1431"/>
      <c r="B425" s="471"/>
      <c r="C425" s="471"/>
      <c r="D425" s="471"/>
      <c r="E425" s="675"/>
      <c r="F425" s="660"/>
      <c r="G425" s="1413"/>
      <c r="H425" s="660"/>
      <c r="I425" s="463"/>
      <c r="J425" s="463"/>
      <c r="K425" s="463"/>
      <c r="L425" s="1374"/>
    </row>
    <row r="426" spans="1:12" s="25" customFormat="1" x14ac:dyDescent="0.3">
      <c r="A426" s="1431"/>
      <c r="B426" s="259"/>
      <c r="C426" s="472"/>
      <c r="D426" s="473"/>
      <c r="E426" s="473"/>
      <c r="F426" s="659"/>
      <c r="G426" s="1413"/>
      <c r="H426" s="463"/>
      <c r="I426" s="463"/>
      <c r="J426" s="463"/>
      <c r="K426" s="463"/>
      <c r="L426" s="1374"/>
    </row>
    <row r="427" spans="1:12" s="25" customFormat="1" ht="18.75" customHeight="1" x14ac:dyDescent="0.3">
      <c r="A427" s="1428"/>
      <c r="B427" s="260" t="s">
        <v>130</v>
      </c>
      <c r="C427" s="257"/>
      <c r="D427" s="261" t="s">
        <v>131</v>
      </c>
      <c r="E427" s="32"/>
      <c r="F427" s="606"/>
      <c r="G427" s="1403"/>
      <c r="H427" s="37" t="s">
        <v>130</v>
      </c>
      <c r="J427" s="94" t="s">
        <v>131</v>
      </c>
      <c r="K427" s="20"/>
      <c r="L427" s="1374"/>
    </row>
    <row r="428" spans="1:12" s="25" customFormat="1" ht="51.75" customHeight="1" x14ac:dyDescent="0.3">
      <c r="A428" s="1428"/>
      <c r="B428" s="262" t="s">
        <v>132</v>
      </c>
      <c r="C428" s="257"/>
      <c r="D428" s="262" t="s">
        <v>140</v>
      </c>
      <c r="E428" s="263"/>
      <c r="F428" s="606"/>
      <c r="G428" s="1403"/>
      <c r="H428" s="38" t="s">
        <v>139</v>
      </c>
      <c r="J428" s="38" t="s">
        <v>140</v>
      </c>
      <c r="K428" s="39"/>
      <c r="L428" s="1374"/>
    </row>
    <row r="429" spans="1:12" s="25" customFormat="1" ht="20.25" customHeight="1" x14ac:dyDescent="0.3">
      <c r="A429" s="1428"/>
      <c r="B429" s="262"/>
      <c r="C429" s="257"/>
      <c r="D429" s="262"/>
      <c r="E429" s="263"/>
      <c r="F429" s="606"/>
      <c r="G429" s="1403"/>
      <c r="H429" s="38"/>
      <c r="J429" s="38"/>
      <c r="K429" s="39"/>
      <c r="L429" s="1374"/>
    </row>
    <row r="430" spans="1:12" s="25" customFormat="1" ht="20.25" customHeight="1" x14ac:dyDescent="0.3">
      <c r="A430" s="1407"/>
      <c r="B430" s="770"/>
      <c r="C430" s="419"/>
      <c r="D430" s="770"/>
      <c r="E430" s="771"/>
      <c r="F430" s="871"/>
      <c r="G430" s="1402"/>
      <c r="H430" s="254"/>
      <c r="I430" s="96"/>
      <c r="J430" s="254"/>
      <c r="K430" s="255"/>
      <c r="L430" s="1374"/>
    </row>
    <row r="431" spans="1:12" s="25" customFormat="1" ht="18.75" customHeight="1" x14ac:dyDescent="0.3">
      <c r="A431" s="1426"/>
      <c r="B431" s="98"/>
      <c r="C431" s="98"/>
      <c r="D431" s="98"/>
      <c r="E431" s="98"/>
      <c r="F431" s="861"/>
      <c r="G431" s="1416"/>
      <c r="H431" s="208"/>
      <c r="I431" s="208"/>
      <c r="J431" s="208"/>
      <c r="K431" s="208"/>
      <c r="L431" s="1374"/>
    </row>
    <row r="432" spans="1:12" s="21" customFormat="1" x14ac:dyDescent="0.3">
      <c r="A432" s="1428"/>
      <c r="B432" s="32"/>
      <c r="C432" s="32"/>
      <c r="D432" s="32"/>
      <c r="E432" s="32"/>
      <c r="F432" s="656"/>
      <c r="G432" s="1403"/>
      <c r="H432" s="20"/>
      <c r="I432" s="20"/>
      <c r="J432" s="20"/>
      <c r="K432" s="20"/>
      <c r="L432" s="1373"/>
    </row>
    <row r="433" spans="1:12" s="25" customFormat="1" ht="18.75" customHeight="1" x14ac:dyDescent="0.3">
      <c r="A433" s="1428"/>
      <c r="B433" s="476" t="s">
        <v>115</v>
      </c>
      <c r="C433" s="32"/>
      <c r="D433" s="32"/>
      <c r="E433" s="32"/>
      <c r="F433" s="656"/>
      <c r="G433" s="1403"/>
      <c r="H433" s="22" t="s">
        <v>115</v>
      </c>
      <c r="I433" s="20"/>
      <c r="J433" s="20"/>
      <c r="K433" s="20"/>
      <c r="L433" s="1374"/>
    </row>
    <row r="434" spans="1:12" s="25" customFormat="1" ht="18.75" customHeight="1" x14ac:dyDescent="0.3">
      <c r="A434" s="1428"/>
      <c r="B434" s="476" t="s">
        <v>137</v>
      </c>
      <c r="C434" s="32"/>
      <c r="D434" s="32"/>
      <c r="E434" s="32"/>
      <c r="F434" s="606"/>
      <c r="G434" s="1403"/>
      <c r="H434" s="22" t="s">
        <v>138</v>
      </c>
      <c r="I434" s="20"/>
      <c r="J434" s="20"/>
      <c r="K434" s="20"/>
      <c r="L434" s="1374"/>
    </row>
    <row r="435" spans="1:12" s="25" customFormat="1" ht="18.75" customHeight="1" x14ac:dyDescent="0.3">
      <c r="A435" s="1428"/>
      <c r="B435" s="32"/>
      <c r="C435" s="32"/>
      <c r="D435" s="32"/>
      <c r="E435" s="32"/>
      <c r="F435" s="606"/>
      <c r="G435" s="1403"/>
      <c r="H435" s="20"/>
      <c r="I435" s="20"/>
      <c r="J435" s="20"/>
      <c r="K435" s="20"/>
      <c r="L435" s="1374"/>
    </row>
    <row r="436" spans="1:12" s="25" customFormat="1" ht="18.75" customHeight="1" x14ac:dyDescent="0.3">
      <c r="A436" s="1428"/>
      <c r="B436" s="32"/>
      <c r="C436" s="32"/>
      <c r="D436" s="257"/>
      <c r="E436" s="604" t="s">
        <v>116</v>
      </c>
      <c r="F436" s="606"/>
      <c r="G436" s="1403"/>
      <c r="H436" s="20"/>
      <c r="I436" s="20"/>
      <c r="K436" s="603" t="s">
        <v>116</v>
      </c>
      <c r="L436" s="1374"/>
    </row>
    <row r="437" spans="1:12" s="25" customFormat="1" ht="18.75" customHeight="1" x14ac:dyDescent="0.3">
      <c r="A437" s="1428"/>
      <c r="B437" s="32"/>
      <c r="C437" s="32"/>
      <c r="D437" s="257"/>
      <c r="E437" s="604" t="s">
        <v>134</v>
      </c>
      <c r="F437" s="606"/>
      <c r="G437" s="1403"/>
      <c r="H437" s="20"/>
      <c r="I437" s="20"/>
      <c r="K437" s="603" t="s">
        <v>134</v>
      </c>
      <c r="L437" s="1374"/>
    </row>
    <row r="438" spans="1:12" s="25" customFormat="1" ht="18.75" customHeight="1" x14ac:dyDescent="0.3">
      <c r="A438" s="1428"/>
      <c r="B438" s="32"/>
      <c r="C438" s="32"/>
      <c r="D438" s="257"/>
      <c r="E438" s="604" t="s">
        <v>117</v>
      </c>
      <c r="F438" s="606"/>
      <c r="G438" s="1403"/>
      <c r="H438" s="20"/>
      <c r="I438" s="20"/>
      <c r="K438" s="603" t="s">
        <v>117</v>
      </c>
      <c r="L438" s="1374"/>
    </row>
    <row r="439" spans="1:12" s="25" customFormat="1" ht="18.75" customHeight="1" x14ac:dyDescent="0.3">
      <c r="A439" s="1428"/>
      <c r="B439" s="32"/>
      <c r="C439" s="32"/>
      <c r="D439" s="257"/>
      <c r="E439" s="604" t="s">
        <v>497</v>
      </c>
      <c r="F439" s="606"/>
      <c r="G439" s="1403"/>
      <c r="H439" s="20"/>
      <c r="I439" s="20"/>
      <c r="K439" s="603" t="s">
        <v>497</v>
      </c>
      <c r="L439" s="1374"/>
    </row>
    <row r="440" spans="1:12" s="25" customFormat="1" ht="18.75" customHeight="1" x14ac:dyDescent="0.3">
      <c r="A440" s="1428"/>
      <c r="B440" s="32"/>
      <c r="C440" s="32"/>
      <c r="D440" s="32"/>
      <c r="E440" s="32"/>
      <c r="F440" s="656"/>
      <c r="G440" s="1403"/>
      <c r="H440" s="20"/>
      <c r="I440" s="20"/>
      <c r="J440" s="20"/>
      <c r="K440" s="20"/>
      <c r="L440" s="1374"/>
    </row>
    <row r="441" spans="1:12" s="25" customFormat="1" ht="18.75" customHeight="1" x14ac:dyDescent="0.3">
      <c r="A441" s="1428"/>
      <c r="B441" s="32"/>
      <c r="C441" s="32"/>
      <c r="D441" s="32"/>
      <c r="E441" s="32"/>
      <c r="F441" s="656"/>
      <c r="G441" s="1403"/>
      <c r="H441" s="20"/>
      <c r="I441" s="20"/>
      <c r="J441" s="20"/>
      <c r="K441" s="20"/>
      <c r="L441" s="1374"/>
    </row>
    <row r="442" spans="1:12" s="25" customFormat="1" ht="18.75" customHeight="1" x14ac:dyDescent="0.3">
      <c r="A442" s="1428"/>
      <c r="B442" s="32"/>
      <c r="C442" s="32"/>
      <c r="D442" s="32"/>
      <c r="E442" s="32"/>
      <c r="F442" s="656"/>
      <c r="G442" s="1403"/>
      <c r="H442" s="20"/>
      <c r="I442" s="20"/>
      <c r="J442" s="20"/>
      <c r="K442" s="20"/>
      <c r="L442" s="1374"/>
    </row>
    <row r="443" spans="1:12" s="25" customFormat="1" ht="18.75" customHeight="1" x14ac:dyDescent="0.3">
      <c r="A443" s="1428"/>
      <c r="B443" s="1605" t="s">
        <v>119</v>
      </c>
      <c r="C443" s="1605"/>
      <c r="D443" s="1605"/>
      <c r="E443" s="481"/>
      <c r="F443" s="606"/>
      <c r="G443" s="1403"/>
      <c r="H443" s="1612" t="s">
        <v>119</v>
      </c>
      <c r="I443" s="1612"/>
      <c r="J443" s="1612"/>
      <c r="K443" s="26"/>
      <c r="L443" s="1374"/>
    </row>
    <row r="444" spans="1:12" s="25" customFormat="1" ht="18.75" customHeight="1" x14ac:dyDescent="0.3">
      <c r="A444" s="1428"/>
      <c r="B444" s="1606">
        <v>45757</v>
      </c>
      <c r="C444" s="1606"/>
      <c r="D444" s="1606"/>
      <c r="E444" s="482"/>
      <c r="F444" s="606"/>
      <c r="G444" s="1403"/>
      <c r="H444" s="1610">
        <f>B444</f>
        <v>45757</v>
      </c>
      <c r="I444" s="1610"/>
      <c r="J444" s="1610"/>
      <c r="K444" s="27"/>
      <c r="L444" s="1374"/>
    </row>
    <row r="445" spans="1:12" s="25" customFormat="1" ht="18.75" customHeight="1" x14ac:dyDescent="0.3">
      <c r="A445" s="1428"/>
      <c r="B445" s="32"/>
      <c r="C445" s="32"/>
      <c r="D445" s="32"/>
      <c r="E445" s="482"/>
      <c r="F445" s="606"/>
      <c r="G445" s="1403"/>
      <c r="H445" s="20"/>
      <c r="I445" s="20"/>
      <c r="J445" s="20"/>
      <c r="K445" s="27"/>
      <c r="L445" s="1374"/>
    </row>
    <row r="446" spans="1:12" s="25" customFormat="1" ht="18.75" customHeight="1" x14ac:dyDescent="0.3">
      <c r="A446" s="1428"/>
      <c r="B446" s="1582"/>
      <c r="C446" s="32"/>
      <c r="D446" s="32"/>
      <c r="E446" s="482"/>
      <c r="F446" s="606"/>
      <c r="G446" s="1403"/>
      <c r="H446" s="1575"/>
      <c r="I446" s="20"/>
      <c r="J446" s="20"/>
      <c r="K446" s="27"/>
      <c r="L446" s="1374"/>
    </row>
    <row r="447" spans="1:12" s="25" customFormat="1" ht="18.75" customHeight="1" x14ac:dyDescent="0.3">
      <c r="A447" s="469" t="s">
        <v>120</v>
      </c>
      <c r="B447" s="475" t="s">
        <v>121</v>
      </c>
      <c r="C447" s="1604" t="s">
        <v>122</v>
      </c>
      <c r="D447" s="1604"/>
      <c r="E447" s="1604"/>
      <c r="F447" s="606"/>
      <c r="G447" s="28" t="s">
        <v>120</v>
      </c>
      <c r="H447" s="29" t="s">
        <v>121</v>
      </c>
      <c r="I447" s="1611" t="s">
        <v>123</v>
      </c>
      <c r="J447" s="1611"/>
      <c r="K447" s="1611"/>
      <c r="L447" s="1374"/>
    </row>
    <row r="448" spans="1:12" s="25" customFormat="1" ht="18.75" customHeight="1" x14ac:dyDescent="0.3">
      <c r="A448" s="469" t="s">
        <v>124</v>
      </c>
      <c r="B448" s="469" t="s">
        <v>265</v>
      </c>
      <c r="C448" s="475" t="s">
        <v>125</v>
      </c>
      <c r="D448" s="1581" t="s">
        <v>126</v>
      </c>
      <c r="E448" s="1581" t="s">
        <v>127</v>
      </c>
      <c r="F448" s="606"/>
      <c r="G448" s="28" t="s">
        <v>124</v>
      </c>
      <c r="H448" s="28" t="s">
        <v>265</v>
      </c>
      <c r="I448" s="29" t="s">
        <v>125</v>
      </c>
      <c r="J448" s="1576" t="s">
        <v>126</v>
      </c>
      <c r="K448" s="1576" t="s">
        <v>127</v>
      </c>
      <c r="L448" s="1374"/>
    </row>
    <row r="449" spans="1:12" s="25" customFormat="1" x14ac:dyDescent="0.3">
      <c r="A449" s="12">
        <v>1</v>
      </c>
      <c r="B449" s="13" t="s">
        <v>27</v>
      </c>
      <c r="C449" s="14" t="s">
        <v>28</v>
      </c>
      <c r="D449" s="15">
        <v>70</v>
      </c>
      <c r="E449" s="15">
        <v>178</v>
      </c>
      <c r="F449" s="606"/>
      <c r="G449" s="5">
        <v>1</v>
      </c>
      <c r="H449" s="6" t="s">
        <v>27</v>
      </c>
      <c r="I449" s="2" t="s">
        <v>7</v>
      </c>
      <c r="J449" s="3">
        <v>92</v>
      </c>
      <c r="K449" s="3">
        <v>223</v>
      </c>
      <c r="L449" s="788">
        <v>45670</v>
      </c>
    </row>
    <row r="450" spans="1:12" s="25" customFormat="1" x14ac:dyDescent="0.3">
      <c r="A450" s="12">
        <v>3</v>
      </c>
      <c r="B450" s="13" t="s">
        <v>61</v>
      </c>
      <c r="C450" s="14" t="s">
        <v>17</v>
      </c>
      <c r="D450" s="15">
        <v>30</v>
      </c>
      <c r="E450" s="15">
        <v>228.14999999999998</v>
      </c>
      <c r="F450" s="606"/>
      <c r="G450" s="5">
        <v>3</v>
      </c>
      <c r="H450" s="6" t="s">
        <v>61</v>
      </c>
      <c r="I450" s="2" t="s">
        <v>44</v>
      </c>
      <c r="J450" s="3">
        <v>35</v>
      </c>
      <c r="K450" s="3">
        <v>273.77999999999997</v>
      </c>
      <c r="L450" s="788"/>
    </row>
    <row r="451" spans="1:12" s="50" customFormat="1" x14ac:dyDescent="0.3">
      <c r="A451" s="12">
        <v>4</v>
      </c>
      <c r="B451" s="13" t="s">
        <v>114</v>
      </c>
      <c r="C451" s="14" t="s">
        <v>2</v>
      </c>
      <c r="D451" s="15">
        <v>6</v>
      </c>
      <c r="E451" s="15">
        <v>28</v>
      </c>
      <c r="F451" s="605"/>
      <c r="G451" s="5">
        <v>4</v>
      </c>
      <c r="H451" s="6" t="s">
        <v>114</v>
      </c>
      <c r="I451" s="2" t="s">
        <v>2</v>
      </c>
      <c r="J451" s="3">
        <v>6</v>
      </c>
      <c r="K451" s="3">
        <v>28</v>
      </c>
      <c r="L451" s="786"/>
    </row>
    <row r="452" spans="1:12" s="25" customFormat="1" x14ac:dyDescent="0.3">
      <c r="A452" s="12">
        <v>3</v>
      </c>
      <c r="B452" s="13" t="s">
        <v>107</v>
      </c>
      <c r="C452" s="14" t="s">
        <v>14</v>
      </c>
      <c r="D452" s="15">
        <v>3.71</v>
      </c>
      <c r="E452" s="15">
        <v>93.2</v>
      </c>
      <c r="F452" s="606">
        <v>3.71</v>
      </c>
      <c r="G452" s="5">
        <v>3</v>
      </c>
      <c r="H452" s="6" t="s">
        <v>107</v>
      </c>
      <c r="I452" s="2" t="s">
        <v>14</v>
      </c>
      <c r="J452" s="3">
        <v>3.4</v>
      </c>
      <c r="K452" s="3">
        <v>93.2</v>
      </c>
      <c r="L452" s="1374"/>
    </row>
    <row r="453" spans="1:12" s="25" customFormat="1" x14ac:dyDescent="0.3">
      <c r="A453" s="12">
        <v>5</v>
      </c>
      <c r="B453" s="13" t="s">
        <v>93</v>
      </c>
      <c r="C453" s="14" t="s">
        <v>2</v>
      </c>
      <c r="D453" s="15">
        <v>80</v>
      </c>
      <c r="E453" s="15">
        <v>92</v>
      </c>
      <c r="F453" s="605">
        <v>80</v>
      </c>
      <c r="G453" s="5">
        <v>5</v>
      </c>
      <c r="H453" s="6" t="s">
        <v>93</v>
      </c>
      <c r="I453" s="2" t="s">
        <v>2</v>
      </c>
      <c r="J453" s="3">
        <v>80</v>
      </c>
      <c r="K453" s="3">
        <v>92</v>
      </c>
      <c r="L453" s="788"/>
    </row>
    <row r="454" spans="1:12" s="25" customFormat="1" ht="19.5" customHeight="1" x14ac:dyDescent="0.3">
      <c r="A454" s="12">
        <v>6</v>
      </c>
      <c r="B454" s="13" t="s">
        <v>80</v>
      </c>
      <c r="C454" s="14" t="s">
        <v>5</v>
      </c>
      <c r="D454" s="15">
        <v>30</v>
      </c>
      <c r="E454" s="15">
        <v>124.6</v>
      </c>
      <c r="F454" s="606"/>
      <c r="G454" s="5">
        <v>6</v>
      </c>
      <c r="H454" s="6" t="s">
        <v>80</v>
      </c>
      <c r="I454" s="2" t="s">
        <v>5</v>
      </c>
      <c r="J454" s="3">
        <v>30</v>
      </c>
      <c r="K454" s="3">
        <v>124.6</v>
      </c>
      <c r="L454" s="788"/>
    </row>
    <row r="455" spans="1:12" s="25" customFormat="1" ht="19.5" customHeight="1" x14ac:dyDescent="0.3">
      <c r="A455" s="1581"/>
      <c r="B455" s="13"/>
      <c r="C455" s="14"/>
      <c r="D455" s="15"/>
      <c r="E455" s="15"/>
      <c r="F455" s="605"/>
      <c r="G455" s="1576"/>
      <c r="H455" s="6"/>
      <c r="I455" s="2"/>
      <c r="J455" s="3"/>
      <c r="K455" s="3"/>
      <c r="L455" s="1374"/>
    </row>
    <row r="456" spans="1:12" s="25" customFormat="1" x14ac:dyDescent="0.3">
      <c r="A456" s="12"/>
      <c r="B456" s="13"/>
      <c r="C456" s="14"/>
      <c r="D456" s="15"/>
      <c r="E456" s="15"/>
      <c r="F456" s="656"/>
      <c r="G456" s="5"/>
      <c r="H456" s="6"/>
      <c r="I456" s="2"/>
      <c r="J456" s="3"/>
      <c r="K456" s="3"/>
      <c r="L456" s="1374"/>
    </row>
    <row r="457" spans="1:12" s="25" customFormat="1" x14ac:dyDescent="0.3">
      <c r="A457" s="12"/>
      <c r="B457" s="13"/>
      <c r="C457" s="14" t="s">
        <v>128</v>
      </c>
      <c r="D457" s="15">
        <f>SUM(D449:D455)</f>
        <v>219.70999999999998</v>
      </c>
      <c r="E457" s="15">
        <f>SUM(E449:E455)</f>
        <v>743.95</v>
      </c>
      <c r="F457" s="658">
        <v>587.5</v>
      </c>
      <c r="G457" s="5"/>
      <c r="H457" s="6"/>
      <c r="I457" s="2" t="s">
        <v>128</v>
      </c>
      <c r="J457" s="3">
        <f>SUM(J449:J455)</f>
        <v>246.4</v>
      </c>
      <c r="K457" s="3">
        <f>SUM(K449:K455)</f>
        <v>834.58</v>
      </c>
      <c r="L457" s="1374"/>
    </row>
    <row r="458" spans="1:12" s="25" customFormat="1" ht="18.75" hidden="1" customHeight="1" x14ac:dyDescent="0.3">
      <c r="A458" s="12"/>
      <c r="B458" s="13"/>
      <c r="C458" s="14"/>
      <c r="D458" s="15">
        <f>SUM(D450:D456)</f>
        <v>149.71</v>
      </c>
      <c r="E458" s="15"/>
      <c r="F458" s="656"/>
      <c r="G458" s="5"/>
      <c r="H458" s="6"/>
      <c r="I458" s="2"/>
      <c r="J458" s="3"/>
      <c r="K458" s="3"/>
      <c r="L458" s="1374"/>
    </row>
    <row r="459" spans="1:12" s="25" customFormat="1" ht="18.75" hidden="1" customHeight="1" x14ac:dyDescent="0.3">
      <c r="A459" s="12">
        <v>1</v>
      </c>
      <c r="B459" s="13" t="s">
        <v>1</v>
      </c>
      <c r="C459" s="14" t="s">
        <v>5</v>
      </c>
      <c r="D459" s="15">
        <f>SUM(D452:D457)</f>
        <v>333.41999999999996</v>
      </c>
      <c r="E459" s="15">
        <v>86</v>
      </c>
      <c r="F459" s="656"/>
      <c r="G459" s="5">
        <v>1</v>
      </c>
      <c r="H459" s="6" t="s">
        <v>1</v>
      </c>
      <c r="I459" s="2" t="s">
        <v>5</v>
      </c>
      <c r="J459" s="3">
        <v>200</v>
      </c>
      <c r="K459" s="3">
        <v>86</v>
      </c>
      <c r="L459" s="1374"/>
    </row>
    <row r="460" spans="1:12" s="25" customFormat="1" ht="18.75" hidden="1" customHeight="1" x14ac:dyDescent="0.3">
      <c r="A460" s="12">
        <v>2</v>
      </c>
      <c r="B460" s="13" t="s">
        <v>238</v>
      </c>
      <c r="C460" s="14" t="s">
        <v>251</v>
      </c>
      <c r="D460" s="15">
        <f t="shared" ref="D460:D469" si="7">SUM(D452:D458)</f>
        <v>483.13</v>
      </c>
      <c r="E460" s="15">
        <v>114</v>
      </c>
      <c r="F460" s="656"/>
      <c r="G460" s="5">
        <v>2</v>
      </c>
      <c r="H460" s="6" t="s">
        <v>238</v>
      </c>
      <c r="I460" s="2" t="s">
        <v>251</v>
      </c>
      <c r="J460" s="3">
        <v>225</v>
      </c>
      <c r="K460" s="3">
        <v>114</v>
      </c>
      <c r="L460" s="1374"/>
    </row>
    <row r="461" spans="1:12" s="25" customFormat="1" ht="18.75" hidden="1" customHeight="1" x14ac:dyDescent="0.3">
      <c r="A461" s="12">
        <v>3</v>
      </c>
      <c r="B461" s="13" t="s">
        <v>93</v>
      </c>
      <c r="C461" s="14" t="s">
        <v>5</v>
      </c>
      <c r="D461" s="15">
        <f t="shared" si="7"/>
        <v>812.83999999999992</v>
      </c>
      <c r="E461" s="15">
        <v>94.25</v>
      </c>
      <c r="F461" s="656"/>
      <c r="G461" s="5">
        <v>3</v>
      </c>
      <c r="H461" s="6" t="s">
        <v>93</v>
      </c>
      <c r="I461" s="2" t="s">
        <v>5</v>
      </c>
      <c r="J461" s="3">
        <v>135</v>
      </c>
      <c r="K461" s="3">
        <v>94.25</v>
      </c>
      <c r="L461" s="1374"/>
    </row>
    <row r="462" spans="1:12" s="25" customFormat="1" ht="18.75" hidden="1" customHeight="1" x14ac:dyDescent="0.3">
      <c r="A462" s="12">
        <v>4</v>
      </c>
      <c r="B462" s="13" t="s">
        <v>253</v>
      </c>
      <c r="C462" s="14" t="s">
        <v>218</v>
      </c>
      <c r="D462" s="15">
        <f t="shared" si="7"/>
        <v>1215.9699999999998</v>
      </c>
      <c r="E462" s="15">
        <v>146.4</v>
      </c>
      <c r="F462" s="656"/>
      <c r="G462" s="5">
        <v>4</v>
      </c>
      <c r="H462" s="6" t="s">
        <v>253</v>
      </c>
      <c r="I462" s="2" t="s">
        <v>218</v>
      </c>
      <c r="J462" s="3">
        <v>125</v>
      </c>
      <c r="K462" s="3">
        <v>146.4</v>
      </c>
      <c r="L462" s="1374"/>
    </row>
    <row r="463" spans="1:12" s="25" customFormat="1" ht="18.75" hidden="1" customHeight="1" x14ac:dyDescent="0.3">
      <c r="A463" s="12">
        <v>5</v>
      </c>
      <c r="B463" s="13" t="s">
        <v>255</v>
      </c>
      <c r="C463" s="14" t="s">
        <v>218</v>
      </c>
      <c r="D463" s="15">
        <f t="shared" si="7"/>
        <v>1998.8099999999997</v>
      </c>
      <c r="E463" s="15">
        <v>105.16</v>
      </c>
      <c r="F463" s="656"/>
      <c r="G463" s="5">
        <v>5</v>
      </c>
      <c r="H463" s="6" t="s">
        <v>255</v>
      </c>
      <c r="I463" s="2" t="s">
        <v>218</v>
      </c>
      <c r="J463" s="3">
        <v>80</v>
      </c>
      <c r="K463" s="3">
        <v>105.16</v>
      </c>
      <c r="L463" s="1374"/>
    </row>
    <row r="464" spans="1:12" s="25" customFormat="1" ht="18.75" hidden="1" customHeight="1" x14ac:dyDescent="0.3">
      <c r="A464" s="12">
        <v>6</v>
      </c>
      <c r="B464" s="13" t="s">
        <v>252</v>
      </c>
      <c r="C464" s="14" t="s">
        <v>251</v>
      </c>
      <c r="D464" s="15">
        <f t="shared" si="7"/>
        <v>3214.7799999999997</v>
      </c>
      <c r="E464" s="15">
        <v>142</v>
      </c>
      <c r="F464" s="656"/>
      <c r="G464" s="5">
        <v>6</v>
      </c>
      <c r="H464" s="6" t="s">
        <v>252</v>
      </c>
      <c r="I464" s="2" t="s">
        <v>251</v>
      </c>
      <c r="J464" s="3">
        <v>105</v>
      </c>
      <c r="K464" s="3">
        <v>142</v>
      </c>
      <c r="L464" s="1374"/>
    </row>
    <row r="465" spans="1:12" s="25" customFormat="1" ht="18.75" hidden="1" customHeight="1" x14ac:dyDescent="0.3">
      <c r="A465" s="12">
        <v>7</v>
      </c>
      <c r="B465" s="13" t="s">
        <v>254</v>
      </c>
      <c r="C465" s="14" t="s">
        <v>218</v>
      </c>
      <c r="D465" s="15">
        <f t="shared" si="7"/>
        <v>5213.5899999999992</v>
      </c>
      <c r="E465" s="15">
        <v>144</v>
      </c>
      <c r="F465" s="656"/>
      <c r="G465" s="5">
        <v>7</v>
      </c>
      <c r="H465" s="6" t="s">
        <v>254</v>
      </c>
      <c r="I465" s="2" t="s">
        <v>218</v>
      </c>
      <c r="J465" s="3">
        <v>120</v>
      </c>
      <c r="K465" s="3">
        <v>144</v>
      </c>
      <c r="L465" s="1374"/>
    </row>
    <row r="466" spans="1:12" s="25" customFormat="1" ht="18.75" hidden="1" customHeight="1" x14ac:dyDescent="0.3">
      <c r="A466" s="12">
        <v>8</v>
      </c>
      <c r="B466" s="13" t="s">
        <v>31</v>
      </c>
      <c r="C466" s="14" t="s">
        <v>5</v>
      </c>
      <c r="D466" s="15">
        <f t="shared" si="7"/>
        <v>8208.66</v>
      </c>
      <c r="E466" s="15">
        <v>88</v>
      </c>
      <c r="F466" s="656"/>
      <c r="G466" s="5">
        <v>8</v>
      </c>
      <c r="H466" s="6" t="s">
        <v>31</v>
      </c>
      <c r="I466" s="2" t="s">
        <v>5</v>
      </c>
      <c r="J466" s="3">
        <v>55</v>
      </c>
      <c r="K466" s="3">
        <v>88</v>
      </c>
      <c r="L466" s="1374"/>
    </row>
    <row r="467" spans="1:12" s="50" customFormat="1" ht="18.75" hidden="1" customHeight="1" x14ac:dyDescent="0.3">
      <c r="A467" s="1581"/>
      <c r="B467" s="467"/>
      <c r="C467" s="1581"/>
      <c r="D467" s="15">
        <f t="shared" si="7"/>
        <v>13272.539999999997</v>
      </c>
      <c r="E467" s="468"/>
      <c r="F467" s="657"/>
      <c r="G467" s="1576"/>
      <c r="H467" s="1"/>
      <c r="I467" s="1576"/>
      <c r="J467" s="7"/>
      <c r="K467" s="7"/>
      <c r="L467" s="1374"/>
    </row>
    <row r="468" spans="1:12" s="25" customFormat="1" ht="18.75" hidden="1" customHeight="1" x14ac:dyDescent="0.3">
      <c r="A468" s="12"/>
      <c r="B468" s="13"/>
      <c r="C468" s="14" t="s">
        <v>128</v>
      </c>
      <c r="D468" s="15">
        <f t="shared" si="7"/>
        <v>21147.78</v>
      </c>
      <c r="E468" s="15">
        <v>919.81</v>
      </c>
      <c r="F468" s="656"/>
      <c r="G468" s="5"/>
      <c r="H468" s="6"/>
      <c r="I468" s="2" t="s">
        <v>128</v>
      </c>
      <c r="J468" s="3">
        <v>1045</v>
      </c>
      <c r="K468" s="3">
        <v>919.81</v>
      </c>
      <c r="L468" s="1374"/>
    </row>
    <row r="469" spans="1:12" s="25" customFormat="1" ht="18.75" hidden="1" customHeight="1" x14ac:dyDescent="0.3">
      <c r="A469" s="12"/>
      <c r="B469" s="13"/>
      <c r="C469" s="14"/>
      <c r="D469" s="15">
        <f t="shared" si="7"/>
        <v>33937.189999999995</v>
      </c>
      <c r="E469" s="15"/>
      <c r="F469" s="656"/>
      <c r="G469" s="5"/>
      <c r="H469" s="6"/>
      <c r="I469" s="2"/>
      <c r="J469" s="3"/>
      <c r="K469" s="3"/>
      <c r="L469" s="1374"/>
    </row>
    <row r="470" spans="1:12" s="25" customFormat="1" x14ac:dyDescent="0.3">
      <c r="A470" s="12"/>
      <c r="B470" s="13"/>
      <c r="C470" s="14"/>
      <c r="D470" s="15"/>
      <c r="E470" s="15"/>
      <c r="F470" s="678">
        <f>F457-E457</f>
        <v>-156.45000000000005</v>
      </c>
      <c r="G470" s="5"/>
      <c r="H470" s="6"/>
      <c r="I470" s="2"/>
      <c r="J470" s="3"/>
      <c r="K470" s="3"/>
      <c r="L470" s="1374"/>
    </row>
    <row r="471" spans="1:12" s="25" customFormat="1" x14ac:dyDescent="0.3">
      <c r="A471" s="12"/>
      <c r="B471" s="13"/>
      <c r="C471" s="14"/>
      <c r="D471" s="15"/>
      <c r="E471" s="15"/>
      <c r="F471" s="656"/>
      <c r="G471" s="5"/>
      <c r="H471" s="6"/>
      <c r="I471" s="2"/>
      <c r="J471" s="3"/>
      <c r="K471" s="3"/>
      <c r="L471" s="1374"/>
    </row>
    <row r="472" spans="1:12" s="25" customFormat="1" x14ac:dyDescent="0.3">
      <c r="A472" s="469" t="s">
        <v>124</v>
      </c>
      <c r="B472" s="15" t="s">
        <v>259</v>
      </c>
      <c r="C472" s="14" t="s">
        <v>125</v>
      </c>
      <c r="D472" s="15" t="s">
        <v>126</v>
      </c>
      <c r="E472" s="15" t="s">
        <v>127</v>
      </c>
      <c r="F472" s="656"/>
      <c r="G472" s="28" t="s">
        <v>124</v>
      </c>
      <c r="H472" s="3" t="s">
        <v>247</v>
      </c>
      <c r="I472" s="2" t="s">
        <v>125</v>
      </c>
      <c r="J472" s="3" t="s">
        <v>126</v>
      </c>
      <c r="K472" s="3" t="s">
        <v>127</v>
      </c>
      <c r="L472" s="1374"/>
    </row>
    <row r="473" spans="1:12" s="50" customFormat="1" x14ac:dyDescent="0.3">
      <c r="A473" s="12">
        <v>1</v>
      </c>
      <c r="B473" s="13" t="s">
        <v>276</v>
      </c>
      <c r="C473" s="14" t="s">
        <v>508</v>
      </c>
      <c r="D473" s="15">
        <v>90</v>
      </c>
      <c r="E473" s="15">
        <v>123.97</v>
      </c>
      <c r="F473" s="606"/>
      <c r="G473" s="5">
        <v>1</v>
      </c>
      <c r="H473" s="6" t="s">
        <v>276</v>
      </c>
      <c r="I473" s="2" t="s">
        <v>9</v>
      </c>
      <c r="J473" s="3">
        <v>100</v>
      </c>
      <c r="K473" s="3">
        <v>134.75</v>
      </c>
      <c r="L473" s="786"/>
    </row>
    <row r="474" spans="1:12" s="25" customFormat="1" ht="19.5" customHeight="1" x14ac:dyDescent="0.3">
      <c r="A474" s="12">
        <v>2</v>
      </c>
      <c r="B474" s="13" t="s">
        <v>105</v>
      </c>
      <c r="C474" s="14" t="s">
        <v>104</v>
      </c>
      <c r="D474" s="15">
        <v>54</v>
      </c>
      <c r="E474" s="15">
        <v>166.1</v>
      </c>
      <c r="F474" s="490">
        <v>50</v>
      </c>
      <c r="G474" s="5">
        <v>2</v>
      </c>
      <c r="H474" s="6" t="s">
        <v>105</v>
      </c>
      <c r="I474" s="2" t="s">
        <v>104</v>
      </c>
      <c r="J474" s="3">
        <v>54</v>
      </c>
      <c r="K474" s="3">
        <v>166.1</v>
      </c>
      <c r="L474" s="1374"/>
    </row>
    <row r="475" spans="1:12" s="25" customFormat="1" ht="19.5" customHeight="1" x14ac:dyDescent="0.3">
      <c r="A475" s="12">
        <v>3</v>
      </c>
      <c r="B475" s="13" t="s">
        <v>43</v>
      </c>
      <c r="C475" s="14" t="s">
        <v>17</v>
      </c>
      <c r="D475" s="15">
        <v>40</v>
      </c>
      <c r="E475" s="15">
        <v>242.70999999999998</v>
      </c>
      <c r="F475" s="606">
        <v>6</v>
      </c>
      <c r="G475" s="5">
        <v>3</v>
      </c>
      <c r="H475" s="6" t="s">
        <v>43</v>
      </c>
      <c r="I475" s="2" t="s">
        <v>44</v>
      </c>
      <c r="J475" s="3">
        <v>50</v>
      </c>
      <c r="K475" s="3">
        <v>298.71999999999997</v>
      </c>
      <c r="L475" s="788">
        <v>45670</v>
      </c>
    </row>
    <row r="476" spans="1:12" s="50" customFormat="1" x14ac:dyDescent="0.3">
      <c r="A476" s="12">
        <v>4</v>
      </c>
      <c r="B476" s="13" t="s">
        <v>346</v>
      </c>
      <c r="C476" s="14" t="s">
        <v>12</v>
      </c>
      <c r="D476" s="15">
        <v>45.5</v>
      </c>
      <c r="E476" s="15">
        <v>7.5</v>
      </c>
      <c r="F476" s="605">
        <v>94.2</v>
      </c>
      <c r="G476" s="5">
        <v>4</v>
      </c>
      <c r="H476" s="6" t="s">
        <v>346</v>
      </c>
      <c r="I476" s="2" t="s">
        <v>12</v>
      </c>
      <c r="J476" s="3">
        <v>45.5</v>
      </c>
      <c r="K476" s="3">
        <v>7.5</v>
      </c>
      <c r="L476" s="1379">
        <v>45754</v>
      </c>
    </row>
    <row r="477" spans="1:12" s="25" customFormat="1" ht="19.5" customHeight="1" x14ac:dyDescent="0.3">
      <c r="A477" s="12">
        <v>5</v>
      </c>
      <c r="B477" s="13" t="s">
        <v>113</v>
      </c>
      <c r="C477" s="14" t="s">
        <v>44</v>
      </c>
      <c r="D477" s="15">
        <v>14</v>
      </c>
      <c r="E477" s="15">
        <v>84.78</v>
      </c>
      <c r="F477" s="656">
        <v>93.2</v>
      </c>
      <c r="G477" s="5">
        <v>5</v>
      </c>
      <c r="H477" s="6" t="s">
        <v>113</v>
      </c>
      <c r="I477" s="2" t="s">
        <v>2</v>
      </c>
      <c r="J477" s="3">
        <v>15</v>
      </c>
      <c r="K477" s="3">
        <v>94.2</v>
      </c>
      <c r="L477" s="1374"/>
    </row>
    <row r="478" spans="1:12" s="50" customFormat="1" x14ac:dyDescent="0.3">
      <c r="A478" s="12">
        <v>6</v>
      </c>
      <c r="B478" s="13" t="s">
        <v>107</v>
      </c>
      <c r="C478" s="14" t="s">
        <v>14</v>
      </c>
      <c r="D478" s="15">
        <v>3.71</v>
      </c>
      <c r="E478" s="15">
        <v>93.2</v>
      </c>
      <c r="F478" s="605">
        <v>21.5</v>
      </c>
      <c r="G478" s="5">
        <v>6</v>
      </c>
      <c r="H478" s="6" t="s">
        <v>107</v>
      </c>
      <c r="I478" s="2" t="s">
        <v>14</v>
      </c>
      <c r="J478" s="3">
        <v>3.71</v>
      </c>
      <c r="K478" s="3">
        <v>93.2</v>
      </c>
      <c r="L478" s="1379"/>
    </row>
    <row r="479" spans="1:12" s="25" customFormat="1" ht="19.5" customHeight="1" x14ac:dyDescent="0.3">
      <c r="A479" s="12">
        <v>7</v>
      </c>
      <c r="B479" s="13" t="s">
        <v>108</v>
      </c>
      <c r="C479" s="14" t="s">
        <v>65</v>
      </c>
      <c r="D479" s="15">
        <v>1.2</v>
      </c>
      <c r="E479" s="15">
        <v>21.5</v>
      </c>
      <c r="F479" s="656"/>
      <c r="G479" s="5">
        <v>7</v>
      </c>
      <c r="H479" s="6" t="s">
        <v>108</v>
      </c>
      <c r="I479" s="2" t="s">
        <v>65</v>
      </c>
      <c r="J479" s="3">
        <v>1.2</v>
      </c>
      <c r="K479" s="3">
        <v>21.5</v>
      </c>
      <c r="L479" s="1374"/>
    </row>
    <row r="480" spans="1:12" s="25" customFormat="1" x14ac:dyDescent="0.3">
      <c r="A480" s="1581"/>
      <c r="B480" s="13"/>
      <c r="C480" s="14"/>
      <c r="D480" s="15"/>
      <c r="E480" s="15"/>
      <c r="F480" s="656"/>
      <c r="G480" s="1576"/>
      <c r="H480" s="6"/>
      <c r="I480" s="2"/>
      <c r="J480" s="3"/>
      <c r="K480" s="3"/>
      <c r="L480" s="1374"/>
    </row>
    <row r="481" spans="1:12" s="50" customFormat="1" x14ac:dyDescent="0.3">
      <c r="A481" s="12"/>
      <c r="B481" s="13"/>
      <c r="C481" s="14"/>
      <c r="D481" s="15"/>
      <c r="E481" s="15"/>
      <c r="F481" s="657"/>
      <c r="G481" s="5"/>
      <c r="H481" s="6"/>
      <c r="I481" s="2"/>
      <c r="J481" s="3"/>
      <c r="K481" s="3"/>
      <c r="L481" s="1377"/>
    </row>
    <row r="482" spans="1:12" s="25" customFormat="1" x14ac:dyDescent="0.3">
      <c r="A482" s="1581"/>
      <c r="B482" s="13"/>
      <c r="C482" s="14" t="s">
        <v>128</v>
      </c>
      <c r="D482" s="15">
        <f>SUM(D473:D481)</f>
        <v>248.41</v>
      </c>
      <c r="E482" s="15">
        <f>SUM(E473:E481)</f>
        <v>739.76</v>
      </c>
      <c r="F482" s="658">
        <v>822.5</v>
      </c>
      <c r="G482" s="1576"/>
      <c r="H482" s="6"/>
      <c r="I482" s="2" t="s">
        <v>128</v>
      </c>
      <c r="J482" s="3">
        <f>SUM(J473:J481)</f>
        <v>269.40999999999997</v>
      </c>
      <c r="K482" s="3">
        <f>SUM(K473:K481)</f>
        <v>815.97</v>
      </c>
      <c r="L482" s="1374"/>
    </row>
    <row r="483" spans="1:12" s="25" customFormat="1" x14ac:dyDescent="0.3">
      <c r="A483" s="12"/>
      <c r="B483" s="13"/>
      <c r="C483" s="14"/>
      <c r="D483" s="15"/>
      <c r="E483" s="15"/>
      <c r="F483" s="678">
        <f>F482-E482</f>
        <v>82.740000000000009</v>
      </c>
      <c r="G483" s="5"/>
      <c r="H483" s="6"/>
      <c r="I483" s="2"/>
      <c r="J483" s="3"/>
      <c r="K483" s="3"/>
      <c r="L483" s="1374"/>
    </row>
    <row r="484" spans="1:12" s="25" customFormat="1" x14ac:dyDescent="0.3">
      <c r="A484" s="12"/>
      <c r="B484" s="13"/>
      <c r="C484" s="14"/>
      <c r="D484" s="15"/>
      <c r="E484" s="15"/>
      <c r="F484" s="656"/>
      <c r="G484" s="5"/>
      <c r="H484" s="6"/>
      <c r="I484" s="2"/>
      <c r="J484" s="3"/>
      <c r="K484" s="3"/>
      <c r="L484" s="1374"/>
    </row>
    <row r="485" spans="1:12" s="25" customFormat="1" x14ac:dyDescent="0.3">
      <c r="A485" s="1581"/>
      <c r="B485" s="13"/>
      <c r="C485" s="14" t="s">
        <v>136</v>
      </c>
      <c r="D485" s="15">
        <f>+D482+D457</f>
        <v>468.12</v>
      </c>
      <c r="E485" s="15">
        <f>+E482+E457</f>
        <v>1483.71</v>
      </c>
      <c r="F485" s="659"/>
      <c r="G485" s="3"/>
      <c r="H485" s="3"/>
      <c r="I485" s="3" t="s">
        <v>136</v>
      </c>
      <c r="J485" s="3">
        <f>+J482+J457</f>
        <v>515.80999999999995</v>
      </c>
      <c r="K485" s="3">
        <f>+K482+K457</f>
        <v>1650.5500000000002</v>
      </c>
      <c r="L485" s="1374"/>
    </row>
    <row r="486" spans="1:12" s="25" customFormat="1" x14ac:dyDescent="0.3">
      <c r="A486" s="1431"/>
      <c r="B486" s="259"/>
      <c r="C486" s="472"/>
      <c r="D486" s="473"/>
      <c r="E486" s="473"/>
      <c r="F486" s="659"/>
      <c r="G486" s="1410"/>
      <c r="H486" s="463"/>
      <c r="I486" s="463"/>
      <c r="J486" s="463"/>
      <c r="K486" s="463"/>
      <c r="L486" s="1374"/>
    </row>
    <row r="487" spans="1:12" s="25" customFormat="1" x14ac:dyDescent="0.3">
      <c r="A487" s="1431"/>
      <c r="B487" s="471"/>
      <c r="C487" s="471"/>
      <c r="D487" s="471"/>
      <c r="E487" s="675"/>
      <c r="F487" s="660"/>
      <c r="G487" s="1413"/>
      <c r="H487" s="660"/>
      <c r="I487" s="463"/>
      <c r="J487" s="463"/>
      <c r="K487" s="463"/>
      <c r="L487" s="1374"/>
    </row>
    <row r="488" spans="1:12" s="25" customFormat="1" x14ac:dyDescent="0.3">
      <c r="A488" s="1431"/>
      <c r="B488" s="259"/>
      <c r="C488" s="472"/>
      <c r="D488" s="473"/>
      <c r="E488" s="473"/>
      <c r="F488" s="659"/>
      <c r="G488" s="1413"/>
      <c r="H488" s="463"/>
      <c r="I488" s="463"/>
      <c r="J488" s="463"/>
      <c r="K488" s="463"/>
      <c r="L488" s="1374"/>
    </row>
    <row r="489" spans="1:12" s="25" customFormat="1" ht="18.75" customHeight="1" x14ac:dyDescent="0.3">
      <c r="A489" s="1428"/>
      <c r="B489" s="260" t="s">
        <v>130</v>
      </c>
      <c r="C489" s="257"/>
      <c r="D489" s="261" t="s">
        <v>131</v>
      </c>
      <c r="E489" s="32"/>
      <c r="F489" s="606"/>
      <c r="G489" s="1403"/>
      <c r="H489" s="37" t="s">
        <v>130</v>
      </c>
      <c r="J489" s="94" t="s">
        <v>131</v>
      </c>
      <c r="K489" s="20"/>
      <c r="L489" s="1374"/>
    </row>
    <row r="490" spans="1:12" s="25" customFormat="1" ht="51.75" customHeight="1" x14ac:dyDescent="0.3">
      <c r="A490" s="1428"/>
      <c r="B490" s="262" t="s">
        <v>132</v>
      </c>
      <c r="C490" s="257"/>
      <c r="D490" s="262" t="s">
        <v>140</v>
      </c>
      <c r="E490" s="263"/>
      <c r="F490" s="606"/>
      <c r="G490" s="1403"/>
      <c r="H490" s="38" t="s">
        <v>139</v>
      </c>
      <c r="J490" s="38" t="s">
        <v>140</v>
      </c>
      <c r="K490" s="39"/>
      <c r="L490" s="1374"/>
    </row>
    <row r="491" spans="1:12" s="25" customFormat="1" ht="20.25" customHeight="1" x14ac:dyDescent="0.3">
      <c r="A491" s="1428"/>
      <c r="B491" s="262"/>
      <c r="C491" s="257"/>
      <c r="D491" s="262"/>
      <c r="E491" s="263"/>
      <c r="F491" s="606"/>
      <c r="G491" s="1403"/>
      <c r="H491" s="38"/>
      <c r="J491" s="38"/>
      <c r="K491" s="39"/>
      <c r="L491" s="1374"/>
    </row>
    <row r="492" spans="1:12" s="25" customFormat="1" ht="20.25" customHeight="1" x14ac:dyDescent="0.3">
      <c r="A492" s="1407"/>
      <c r="B492" s="770"/>
      <c r="C492" s="419"/>
      <c r="D492" s="770"/>
      <c r="E492" s="771"/>
      <c r="F492" s="871"/>
      <c r="G492" s="1402"/>
      <c r="H492" s="254"/>
      <c r="I492" s="96"/>
      <c r="J492" s="254"/>
      <c r="K492" s="255"/>
      <c r="L492" s="1374"/>
    </row>
    <row r="493" spans="1:12" s="25" customFormat="1" ht="18.75" customHeight="1" x14ac:dyDescent="0.3">
      <c r="A493" s="1426"/>
      <c r="B493" s="98"/>
      <c r="C493" s="98"/>
      <c r="D493" s="98"/>
      <c r="E493" s="98"/>
      <c r="F493" s="861"/>
      <c r="G493" s="1416"/>
      <c r="H493" s="208"/>
      <c r="I493" s="208"/>
      <c r="J493" s="208"/>
      <c r="K493" s="208"/>
      <c r="L493" s="1374"/>
    </row>
    <row r="494" spans="1:12" s="21" customFormat="1" x14ac:dyDescent="0.3">
      <c r="A494" s="1428"/>
      <c r="B494" s="32"/>
      <c r="C494" s="32"/>
      <c r="D494" s="32"/>
      <c r="E494" s="32"/>
      <c r="F494" s="656"/>
      <c r="G494" s="1403"/>
      <c r="H494" s="20"/>
      <c r="I494" s="20"/>
      <c r="J494" s="20"/>
      <c r="K494" s="20"/>
      <c r="L494" s="1373"/>
    </row>
    <row r="495" spans="1:12" s="25" customFormat="1" ht="18.75" customHeight="1" x14ac:dyDescent="0.3">
      <c r="A495" s="1428"/>
      <c r="B495" s="476" t="s">
        <v>115</v>
      </c>
      <c r="C495" s="32"/>
      <c r="D495" s="32"/>
      <c r="E495" s="32"/>
      <c r="F495" s="656"/>
      <c r="G495" s="1403"/>
      <c r="H495" s="22" t="s">
        <v>115</v>
      </c>
      <c r="I495" s="20"/>
      <c r="J495" s="20"/>
      <c r="K495" s="20"/>
      <c r="L495" s="1374"/>
    </row>
    <row r="496" spans="1:12" s="25" customFormat="1" ht="18.75" customHeight="1" x14ac:dyDescent="0.3">
      <c r="A496" s="1428"/>
      <c r="B496" s="476" t="s">
        <v>137</v>
      </c>
      <c r="C496" s="32"/>
      <c r="D496" s="32"/>
      <c r="E496" s="32"/>
      <c r="F496" s="606"/>
      <c r="G496" s="1403"/>
      <c r="H496" s="22" t="s">
        <v>138</v>
      </c>
      <c r="I496" s="20"/>
      <c r="J496" s="20"/>
      <c r="K496" s="20"/>
      <c r="L496" s="1374"/>
    </row>
    <row r="497" spans="1:12" s="25" customFormat="1" ht="18.75" customHeight="1" x14ac:dyDescent="0.3">
      <c r="A497" s="1428"/>
      <c r="B497" s="32"/>
      <c r="C497" s="32"/>
      <c r="D497" s="32"/>
      <c r="E497" s="32"/>
      <c r="F497" s="606"/>
      <c r="G497" s="1403"/>
      <c r="H497" s="20"/>
      <c r="I497" s="20"/>
      <c r="J497" s="20"/>
      <c r="K497" s="20"/>
      <c r="L497" s="1374"/>
    </row>
    <row r="498" spans="1:12" s="25" customFormat="1" ht="18.75" customHeight="1" x14ac:dyDescent="0.3">
      <c r="A498" s="1428"/>
      <c r="B498" s="32"/>
      <c r="C498" s="32"/>
      <c r="D498" s="257"/>
      <c r="E498" s="604" t="s">
        <v>116</v>
      </c>
      <c r="F498" s="606"/>
      <c r="G498" s="1403"/>
      <c r="H498" s="20"/>
      <c r="I498" s="20"/>
      <c r="K498" s="603" t="s">
        <v>116</v>
      </c>
      <c r="L498" s="1374"/>
    </row>
    <row r="499" spans="1:12" s="25" customFormat="1" ht="18.75" customHeight="1" x14ac:dyDescent="0.3">
      <c r="A499" s="1428"/>
      <c r="B499" s="32"/>
      <c r="C499" s="32"/>
      <c r="D499" s="257"/>
      <c r="E499" s="604" t="s">
        <v>134</v>
      </c>
      <c r="F499" s="606"/>
      <c r="G499" s="1403"/>
      <c r="H499" s="20"/>
      <c r="I499" s="20"/>
      <c r="K499" s="603" t="s">
        <v>134</v>
      </c>
      <c r="L499" s="1374"/>
    </row>
    <row r="500" spans="1:12" s="25" customFormat="1" ht="18.75" customHeight="1" x14ac:dyDescent="0.3">
      <c r="A500" s="1428"/>
      <c r="B500" s="32"/>
      <c r="C500" s="32"/>
      <c r="D500" s="257"/>
      <c r="E500" s="604" t="s">
        <v>117</v>
      </c>
      <c r="F500" s="606"/>
      <c r="G500" s="1403"/>
      <c r="H500" s="20"/>
      <c r="I500" s="20"/>
      <c r="K500" s="603" t="s">
        <v>117</v>
      </c>
      <c r="L500" s="1374"/>
    </row>
    <row r="501" spans="1:12" s="25" customFormat="1" ht="18.75" customHeight="1" x14ac:dyDescent="0.3">
      <c r="A501" s="1428"/>
      <c r="B501" s="32"/>
      <c r="C501" s="32"/>
      <c r="D501" s="257"/>
      <c r="E501" s="604" t="s">
        <v>497</v>
      </c>
      <c r="F501" s="606"/>
      <c r="G501" s="1403"/>
      <c r="H501" s="20"/>
      <c r="I501" s="20"/>
      <c r="K501" s="603" t="s">
        <v>497</v>
      </c>
      <c r="L501" s="1374"/>
    </row>
    <row r="502" spans="1:12" s="25" customFormat="1" ht="18.75" customHeight="1" x14ac:dyDescent="0.3">
      <c r="A502" s="1428"/>
      <c r="B502" s="32"/>
      <c r="C502" s="32"/>
      <c r="D502" s="32"/>
      <c r="E502" s="32"/>
      <c r="F502" s="656"/>
      <c r="G502" s="1403"/>
      <c r="H502" s="20"/>
      <c r="I502" s="20"/>
      <c r="J502" s="20"/>
      <c r="K502" s="20"/>
      <c r="L502" s="1374"/>
    </row>
    <row r="503" spans="1:12" s="25" customFormat="1" ht="18.75" customHeight="1" x14ac:dyDescent="0.3">
      <c r="A503" s="1428"/>
      <c r="B503" s="32"/>
      <c r="C503" s="32"/>
      <c r="D503" s="32"/>
      <c r="E503" s="32"/>
      <c r="F503" s="656"/>
      <c r="G503" s="1403"/>
      <c r="H503" s="20"/>
      <c r="I503" s="20"/>
      <c r="J503" s="20"/>
      <c r="K503" s="20"/>
      <c r="L503" s="1374"/>
    </row>
    <row r="504" spans="1:12" s="25" customFormat="1" ht="18.75" customHeight="1" x14ac:dyDescent="0.3">
      <c r="A504" s="1428"/>
      <c r="B504" s="32"/>
      <c r="C504" s="32"/>
      <c r="D504" s="32"/>
      <c r="E504" s="32"/>
      <c r="F504" s="656"/>
      <c r="G504" s="1403"/>
      <c r="H504" s="20"/>
      <c r="I504" s="20"/>
      <c r="J504" s="20"/>
      <c r="K504" s="20"/>
      <c r="L504" s="1374"/>
    </row>
    <row r="505" spans="1:12" s="25" customFormat="1" ht="18.75" customHeight="1" x14ac:dyDescent="0.3">
      <c r="A505" s="1428"/>
      <c r="B505" s="1605" t="s">
        <v>119</v>
      </c>
      <c r="C505" s="1605"/>
      <c r="D505" s="1605"/>
      <c r="E505" s="481"/>
      <c r="F505" s="606"/>
      <c r="G505" s="1403"/>
      <c r="H505" s="1612" t="s">
        <v>119</v>
      </c>
      <c r="I505" s="1612"/>
      <c r="J505" s="1612"/>
      <c r="K505" s="26"/>
      <c r="L505" s="1374"/>
    </row>
    <row r="506" spans="1:12" s="25" customFormat="1" ht="18.75" customHeight="1" x14ac:dyDescent="0.3">
      <c r="A506" s="1428"/>
      <c r="B506" s="1606">
        <v>45758</v>
      </c>
      <c r="C506" s="1606"/>
      <c r="D506" s="1606"/>
      <c r="E506" s="482"/>
      <c r="F506" s="606"/>
      <c r="G506" s="1403"/>
      <c r="H506" s="1610">
        <f>B506</f>
        <v>45758</v>
      </c>
      <c r="I506" s="1610"/>
      <c r="J506" s="1610"/>
      <c r="K506" s="27"/>
      <c r="L506" s="1374"/>
    </row>
    <row r="507" spans="1:12" s="25" customFormat="1" ht="18.75" customHeight="1" x14ac:dyDescent="0.3">
      <c r="A507" s="1428"/>
      <c r="B507" s="32"/>
      <c r="C507" s="32"/>
      <c r="D507" s="32"/>
      <c r="E507" s="482"/>
      <c r="F507" s="606"/>
      <c r="G507" s="1403"/>
      <c r="H507" s="20"/>
      <c r="I507" s="20"/>
      <c r="J507" s="20"/>
      <c r="K507" s="27"/>
      <c r="L507" s="1374"/>
    </row>
    <row r="508" spans="1:12" s="25" customFormat="1" ht="18.75" customHeight="1" x14ac:dyDescent="0.3">
      <c r="A508" s="1428"/>
      <c r="B508" s="1582"/>
      <c r="C508" s="32"/>
      <c r="D508" s="32"/>
      <c r="E508" s="482"/>
      <c r="F508" s="606"/>
      <c r="G508" s="1403"/>
      <c r="H508" s="1575"/>
      <c r="I508" s="20"/>
      <c r="J508" s="20"/>
      <c r="K508" s="27"/>
      <c r="L508" s="1374"/>
    </row>
    <row r="509" spans="1:12" s="25" customFormat="1" ht="18.75" customHeight="1" x14ac:dyDescent="0.3">
      <c r="A509" s="469" t="s">
        <v>120</v>
      </c>
      <c r="B509" s="475" t="s">
        <v>121</v>
      </c>
      <c r="C509" s="1604" t="s">
        <v>122</v>
      </c>
      <c r="D509" s="1604"/>
      <c r="E509" s="1604"/>
      <c r="F509" s="606"/>
      <c r="G509" s="28" t="s">
        <v>120</v>
      </c>
      <c r="H509" s="29" t="s">
        <v>121</v>
      </c>
      <c r="I509" s="1611" t="s">
        <v>123</v>
      </c>
      <c r="J509" s="1611"/>
      <c r="K509" s="1611"/>
      <c r="L509" s="1374"/>
    </row>
    <row r="510" spans="1:12" s="25" customFormat="1" ht="18.75" customHeight="1" x14ac:dyDescent="0.3">
      <c r="A510" s="469" t="s">
        <v>124</v>
      </c>
      <c r="B510" s="469" t="s">
        <v>265</v>
      </c>
      <c r="C510" s="475" t="s">
        <v>125</v>
      </c>
      <c r="D510" s="1581" t="s">
        <v>126</v>
      </c>
      <c r="E510" s="1581" t="s">
        <v>127</v>
      </c>
      <c r="F510" s="606"/>
      <c r="G510" s="28" t="s">
        <v>124</v>
      </c>
      <c r="H510" s="28" t="s">
        <v>265</v>
      </c>
      <c r="I510" s="29" t="s">
        <v>125</v>
      </c>
      <c r="J510" s="1576" t="s">
        <v>126</v>
      </c>
      <c r="K510" s="1576" t="s">
        <v>127</v>
      </c>
      <c r="L510" s="1374"/>
    </row>
    <row r="511" spans="1:12" s="50" customFormat="1" x14ac:dyDescent="0.3">
      <c r="A511" s="12">
        <v>1</v>
      </c>
      <c r="B511" s="13" t="s">
        <v>241</v>
      </c>
      <c r="C511" s="14" t="s">
        <v>230</v>
      </c>
      <c r="D511" s="15">
        <v>131</v>
      </c>
      <c r="E511" s="15">
        <v>231.89999999999998</v>
      </c>
      <c r="F511" s="606"/>
      <c r="G511" s="5">
        <v>1</v>
      </c>
      <c r="H511" s="6" t="s">
        <v>241</v>
      </c>
      <c r="I511" s="2" t="s">
        <v>35</v>
      </c>
      <c r="J511" s="3">
        <v>152</v>
      </c>
      <c r="K511" s="3">
        <v>278.27999999999997</v>
      </c>
      <c r="L511" s="786">
        <v>45674</v>
      </c>
    </row>
    <row r="512" spans="1:12" s="50" customFormat="1" x14ac:dyDescent="0.3">
      <c r="A512" s="12">
        <v>2</v>
      </c>
      <c r="B512" s="13" t="s">
        <v>114</v>
      </c>
      <c r="C512" s="14" t="s">
        <v>2</v>
      </c>
      <c r="D512" s="15">
        <v>6</v>
      </c>
      <c r="E512" s="15">
        <v>28</v>
      </c>
      <c r="F512" s="605"/>
      <c r="G512" s="5">
        <v>2</v>
      </c>
      <c r="H512" s="6" t="s">
        <v>114</v>
      </c>
      <c r="I512" s="2" t="s">
        <v>2</v>
      </c>
      <c r="J512" s="3">
        <v>6</v>
      </c>
      <c r="K512" s="3">
        <v>28</v>
      </c>
      <c r="L512" s="786"/>
    </row>
    <row r="513" spans="1:12" s="25" customFormat="1" x14ac:dyDescent="0.3">
      <c r="A513" s="12">
        <v>3</v>
      </c>
      <c r="B513" s="13" t="s">
        <v>110</v>
      </c>
      <c r="C513" s="14" t="s">
        <v>5</v>
      </c>
      <c r="D513" s="15">
        <v>150</v>
      </c>
      <c r="E513" s="15">
        <v>93.600000000000009</v>
      </c>
      <c r="F513" s="605"/>
      <c r="G513" s="5">
        <v>3</v>
      </c>
      <c r="H513" s="6" t="s">
        <v>110</v>
      </c>
      <c r="I513" s="2" t="s">
        <v>5</v>
      </c>
      <c r="J513" s="3">
        <v>150</v>
      </c>
      <c r="K513" s="3">
        <v>93.600000000000009</v>
      </c>
      <c r="L513" s="788" t="s">
        <v>44</v>
      </c>
    </row>
    <row r="514" spans="1:12" s="25" customFormat="1" ht="19.5" customHeight="1" x14ac:dyDescent="0.3">
      <c r="A514" s="1581"/>
      <c r="B514" s="13"/>
      <c r="C514" s="14"/>
      <c r="D514" s="15"/>
      <c r="E514" s="15"/>
      <c r="F514" s="605"/>
      <c r="G514" s="1579"/>
      <c r="H514" s="6"/>
      <c r="I514" s="2"/>
      <c r="J514" s="3"/>
      <c r="K514" s="3"/>
      <c r="L514" s="1374"/>
    </row>
    <row r="515" spans="1:12" s="25" customFormat="1" x14ac:dyDescent="0.3">
      <c r="A515" s="12"/>
      <c r="B515" s="13"/>
      <c r="C515" s="14"/>
      <c r="D515" s="15"/>
      <c r="E515" s="15"/>
      <c r="F515" s="656"/>
      <c r="G515" s="5"/>
      <c r="H515" s="6"/>
      <c r="I515" s="2"/>
      <c r="J515" s="3"/>
      <c r="K515" s="3"/>
      <c r="L515" s="1374"/>
    </row>
    <row r="516" spans="1:12" s="25" customFormat="1" x14ac:dyDescent="0.3">
      <c r="A516" s="12"/>
      <c r="B516" s="13"/>
      <c r="C516" s="14"/>
      <c r="D516" s="15"/>
      <c r="E516" s="15"/>
      <c r="F516" s="656"/>
      <c r="G516" s="5"/>
      <c r="H516" s="6"/>
      <c r="I516" s="2"/>
      <c r="J516" s="3"/>
      <c r="K516" s="3"/>
      <c r="L516" s="1374"/>
    </row>
    <row r="517" spans="1:12" s="25" customFormat="1" x14ac:dyDescent="0.3">
      <c r="A517" s="12"/>
      <c r="B517" s="13"/>
      <c r="C517" s="14" t="s">
        <v>128</v>
      </c>
      <c r="D517" s="15">
        <f>SUM(D511:D515)</f>
        <v>287</v>
      </c>
      <c r="E517" s="15">
        <f>SUM(E511:E515)</f>
        <v>353.5</v>
      </c>
      <c r="F517" s="658">
        <v>587.5</v>
      </c>
      <c r="G517" s="5"/>
      <c r="H517" s="6"/>
      <c r="I517" s="2" t="s">
        <v>128</v>
      </c>
      <c r="J517" s="3">
        <f>SUM(J511:J515)</f>
        <v>308</v>
      </c>
      <c r="K517" s="3">
        <f>SUM(K511:K515)</f>
        <v>399.88</v>
      </c>
      <c r="L517" s="1374"/>
    </row>
    <row r="518" spans="1:12" s="25" customFormat="1" ht="18.75" hidden="1" customHeight="1" x14ac:dyDescent="0.3">
      <c r="A518" s="12"/>
      <c r="B518" s="13"/>
      <c r="C518" s="14"/>
      <c r="D518" s="15">
        <f>SUM(D512:D516)</f>
        <v>156</v>
      </c>
      <c r="E518" s="15"/>
      <c r="F518" s="656"/>
      <c r="G518" s="5"/>
      <c r="H518" s="6"/>
      <c r="I518" s="2"/>
      <c r="J518" s="3"/>
      <c r="K518" s="3"/>
      <c r="L518" s="1374"/>
    </row>
    <row r="519" spans="1:12" s="25" customFormat="1" ht="18.75" hidden="1" customHeight="1" x14ac:dyDescent="0.3">
      <c r="A519" s="12">
        <v>1</v>
      </c>
      <c r="B519" s="13" t="s">
        <v>1</v>
      </c>
      <c r="C519" s="14" t="s">
        <v>5</v>
      </c>
      <c r="D519" s="15">
        <f>SUM(D514:D517)</f>
        <v>287</v>
      </c>
      <c r="E519" s="15">
        <v>86</v>
      </c>
      <c r="F519" s="656"/>
      <c r="G519" s="5">
        <v>1</v>
      </c>
      <c r="H519" s="6" t="s">
        <v>1</v>
      </c>
      <c r="I519" s="2" t="s">
        <v>5</v>
      </c>
      <c r="J519" s="3">
        <v>200</v>
      </c>
      <c r="K519" s="3">
        <v>86</v>
      </c>
      <c r="L519" s="1374"/>
    </row>
    <row r="520" spans="1:12" s="25" customFormat="1" ht="18.75" hidden="1" customHeight="1" x14ac:dyDescent="0.3">
      <c r="A520" s="12">
        <v>2</v>
      </c>
      <c r="B520" s="13" t="s">
        <v>238</v>
      </c>
      <c r="C520" s="14" t="s">
        <v>251</v>
      </c>
      <c r="D520" s="15">
        <f>SUM(D514:D518)</f>
        <v>443</v>
      </c>
      <c r="E520" s="15">
        <v>114</v>
      </c>
      <c r="F520" s="656"/>
      <c r="G520" s="5">
        <v>2</v>
      </c>
      <c r="H520" s="6" t="s">
        <v>238</v>
      </c>
      <c r="I520" s="2" t="s">
        <v>251</v>
      </c>
      <c r="J520" s="3">
        <v>225</v>
      </c>
      <c r="K520" s="3">
        <v>114</v>
      </c>
      <c r="L520" s="1374"/>
    </row>
    <row r="521" spans="1:12" s="25" customFormat="1" ht="18.75" hidden="1" customHeight="1" x14ac:dyDescent="0.3">
      <c r="A521" s="12">
        <v>3</v>
      </c>
      <c r="B521" s="13" t="s">
        <v>93</v>
      </c>
      <c r="C521" s="14" t="s">
        <v>5</v>
      </c>
      <c r="D521" s="15">
        <f>SUM(D515:D519)</f>
        <v>730</v>
      </c>
      <c r="E521" s="15">
        <v>94.25</v>
      </c>
      <c r="F521" s="656"/>
      <c r="G521" s="5">
        <v>3</v>
      </c>
      <c r="H521" s="6" t="s">
        <v>93</v>
      </c>
      <c r="I521" s="2" t="s">
        <v>5</v>
      </c>
      <c r="J521" s="3">
        <v>135</v>
      </c>
      <c r="K521" s="3">
        <v>94.25</v>
      </c>
      <c r="L521" s="1374"/>
    </row>
    <row r="522" spans="1:12" s="25" customFormat="1" ht="18.75" hidden="1" customHeight="1" x14ac:dyDescent="0.3">
      <c r="A522" s="12">
        <v>4</v>
      </c>
      <c r="B522" s="13" t="s">
        <v>253</v>
      </c>
      <c r="C522" s="14" t="s">
        <v>218</v>
      </c>
      <c r="D522" s="15">
        <f>SUM(D515:D520)</f>
        <v>1173</v>
      </c>
      <c r="E522" s="15">
        <v>146.4</v>
      </c>
      <c r="F522" s="656"/>
      <c r="G522" s="5">
        <v>4</v>
      </c>
      <c r="H522" s="6" t="s">
        <v>253</v>
      </c>
      <c r="I522" s="2" t="s">
        <v>218</v>
      </c>
      <c r="J522" s="3">
        <v>125</v>
      </c>
      <c r="K522" s="3">
        <v>146.4</v>
      </c>
      <c r="L522" s="1374"/>
    </row>
    <row r="523" spans="1:12" s="25" customFormat="1" ht="18.75" hidden="1" customHeight="1" x14ac:dyDescent="0.3">
      <c r="A523" s="12">
        <v>5</v>
      </c>
      <c r="B523" s="13" t="s">
        <v>255</v>
      </c>
      <c r="C523" s="14" t="s">
        <v>218</v>
      </c>
      <c r="D523" s="15">
        <f t="shared" ref="D523:D529" si="8">SUM(D515:D521)</f>
        <v>1903</v>
      </c>
      <c r="E523" s="15">
        <v>105.16</v>
      </c>
      <c r="F523" s="656"/>
      <c r="G523" s="5">
        <v>5</v>
      </c>
      <c r="H523" s="6" t="s">
        <v>255</v>
      </c>
      <c r="I523" s="2" t="s">
        <v>218</v>
      </c>
      <c r="J523" s="3">
        <v>80</v>
      </c>
      <c r="K523" s="3">
        <v>105.16</v>
      </c>
      <c r="L523" s="1374"/>
    </row>
    <row r="524" spans="1:12" s="25" customFormat="1" ht="18.75" hidden="1" customHeight="1" x14ac:dyDescent="0.3">
      <c r="A524" s="12">
        <v>6</v>
      </c>
      <c r="B524" s="13" t="s">
        <v>252</v>
      </c>
      <c r="C524" s="14" t="s">
        <v>251</v>
      </c>
      <c r="D524" s="15">
        <f t="shared" si="8"/>
        <v>3076</v>
      </c>
      <c r="E524" s="15">
        <v>142</v>
      </c>
      <c r="F524" s="656"/>
      <c r="G524" s="5">
        <v>6</v>
      </c>
      <c r="H524" s="6" t="s">
        <v>252</v>
      </c>
      <c r="I524" s="2" t="s">
        <v>251</v>
      </c>
      <c r="J524" s="3">
        <v>105</v>
      </c>
      <c r="K524" s="3">
        <v>142</v>
      </c>
      <c r="L524" s="1374"/>
    </row>
    <row r="525" spans="1:12" s="25" customFormat="1" ht="18.75" hidden="1" customHeight="1" x14ac:dyDescent="0.3">
      <c r="A525" s="12">
        <v>7</v>
      </c>
      <c r="B525" s="13" t="s">
        <v>254</v>
      </c>
      <c r="C525" s="14" t="s">
        <v>218</v>
      </c>
      <c r="D525" s="15">
        <f t="shared" si="8"/>
        <v>4979</v>
      </c>
      <c r="E525" s="15">
        <v>144</v>
      </c>
      <c r="F525" s="656"/>
      <c r="G525" s="5">
        <v>7</v>
      </c>
      <c r="H525" s="6" t="s">
        <v>254</v>
      </c>
      <c r="I525" s="2" t="s">
        <v>218</v>
      </c>
      <c r="J525" s="3">
        <v>120</v>
      </c>
      <c r="K525" s="3">
        <v>144</v>
      </c>
      <c r="L525" s="1374"/>
    </row>
    <row r="526" spans="1:12" s="25" customFormat="1" ht="18.75" hidden="1" customHeight="1" x14ac:dyDescent="0.3">
      <c r="A526" s="12">
        <v>8</v>
      </c>
      <c r="B526" s="13" t="s">
        <v>31</v>
      </c>
      <c r="C526" s="14" t="s">
        <v>5</v>
      </c>
      <c r="D526" s="15">
        <f t="shared" si="8"/>
        <v>7768</v>
      </c>
      <c r="E526" s="15">
        <v>88</v>
      </c>
      <c r="F526" s="656"/>
      <c r="G526" s="5">
        <v>8</v>
      </c>
      <c r="H526" s="6" t="s">
        <v>31</v>
      </c>
      <c r="I526" s="2" t="s">
        <v>5</v>
      </c>
      <c r="J526" s="3">
        <v>55</v>
      </c>
      <c r="K526" s="3">
        <v>88</v>
      </c>
      <c r="L526" s="1374"/>
    </row>
    <row r="527" spans="1:12" s="50" customFormat="1" ht="18.75" hidden="1" customHeight="1" x14ac:dyDescent="0.3">
      <c r="A527" s="1581"/>
      <c r="B527" s="467"/>
      <c r="C527" s="1581"/>
      <c r="D527" s="15">
        <f t="shared" si="8"/>
        <v>12591</v>
      </c>
      <c r="E527" s="468"/>
      <c r="F527" s="657"/>
      <c r="G527" s="1576"/>
      <c r="H527" s="1"/>
      <c r="I527" s="1576"/>
      <c r="J527" s="7"/>
      <c r="K527" s="7"/>
      <c r="L527" s="1374"/>
    </row>
    <row r="528" spans="1:12" s="25" customFormat="1" ht="18.75" hidden="1" customHeight="1" x14ac:dyDescent="0.3">
      <c r="A528" s="12"/>
      <c r="B528" s="13"/>
      <c r="C528" s="14" t="s">
        <v>128</v>
      </c>
      <c r="D528" s="15">
        <f t="shared" si="8"/>
        <v>20072</v>
      </c>
      <c r="E528" s="15">
        <v>919.81</v>
      </c>
      <c r="F528" s="656"/>
      <c r="G528" s="5"/>
      <c r="H528" s="6"/>
      <c r="I528" s="2" t="s">
        <v>128</v>
      </c>
      <c r="J528" s="3">
        <v>1045</v>
      </c>
      <c r="K528" s="3">
        <v>919.81</v>
      </c>
      <c r="L528" s="1374"/>
    </row>
    <row r="529" spans="1:12" s="25" customFormat="1" ht="18.75" hidden="1" customHeight="1" x14ac:dyDescent="0.3">
      <c r="A529" s="12"/>
      <c r="B529" s="13"/>
      <c r="C529" s="14"/>
      <c r="D529" s="15">
        <f t="shared" si="8"/>
        <v>32220</v>
      </c>
      <c r="E529" s="15"/>
      <c r="F529" s="656"/>
      <c r="G529" s="5"/>
      <c r="H529" s="6"/>
      <c r="I529" s="2"/>
      <c r="J529" s="3"/>
      <c r="K529" s="3"/>
      <c r="L529" s="1374"/>
    </row>
    <row r="530" spans="1:12" s="25" customFormat="1" x14ac:dyDescent="0.3">
      <c r="A530" s="12"/>
      <c r="B530" s="13"/>
      <c r="C530" s="14"/>
      <c r="D530" s="15"/>
      <c r="E530" s="15"/>
      <c r="F530" s="678">
        <f>F517-E517</f>
        <v>234</v>
      </c>
      <c r="G530" s="5"/>
      <c r="H530" s="6"/>
      <c r="I530" s="2"/>
      <c r="J530" s="3"/>
      <c r="K530" s="3"/>
      <c r="L530" s="1374"/>
    </row>
    <row r="531" spans="1:12" s="25" customFormat="1" x14ac:dyDescent="0.3">
      <c r="A531" s="12"/>
      <c r="B531" s="13"/>
      <c r="C531" s="14"/>
      <c r="D531" s="15"/>
      <c r="E531" s="15"/>
      <c r="F531" s="656"/>
      <c r="G531" s="5"/>
      <c r="H531" s="6"/>
      <c r="I531" s="2"/>
      <c r="J531" s="3"/>
      <c r="K531" s="3"/>
      <c r="L531" s="1374"/>
    </row>
    <row r="532" spans="1:12" s="25" customFormat="1" x14ac:dyDescent="0.3">
      <c r="A532" s="469" t="s">
        <v>124</v>
      </c>
      <c r="B532" s="15" t="s">
        <v>259</v>
      </c>
      <c r="C532" s="14" t="s">
        <v>125</v>
      </c>
      <c r="D532" s="15" t="s">
        <v>126</v>
      </c>
      <c r="E532" s="15" t="s">
        <v>127</v>
      </c>
      <c r="F532" s="656"/>
      <c r="G532" s="28" t="s">
        <v>124</v>
      </c>
      <c r="H532" s="3" t="s">
        <v>247</v>
      </c>
      <c r="I532" s="2" t="s">
        <v>125</v>
      </c>
      <c r="J532" s="3" t="s">
        <v>126</v>
      </c>
      <c r="K532" s="3" t="s">
        <v>127</v>
      </c>
      <c r="L532" s="1374"/>
    </row>
    <row r="533" spans="1:12" s="50" customFormat="1" x14ac:dyDescent="0.3">
      <c r="A533" s="1581">
        <v>1</v>
      </c>
      <c r="B533" s="13" t="s">
        <v>100</v>
      </c>
      <c r="C533" s="14" t="s">
        <v>508</v>
      </c>
      <c r="D533" s="15">
        <v>70</v>
      </c>
      <c r="E533" s="15">
        <v>287.25</v>
      </c>
      <c r="F533" s="606"/>
      <c r="G533" s="1579">
        <v>1</v>
      </c>
      <c r="H533" s="6" t="s">
        <v>100</v>
      </c>
      <c r="I533" s="2" t="s">
        <v>9</v>
      </c>
      <c r="J533" s="3">
        <v>70</v>
      </c>
      <c r="K533" s="3">
        <v>310.23</v>
      </c>
      <c r="L533" s="786"/>
    </row>
    <row r="534" spans="1:12" s="25" customFormat="1" x14ac:dyDescent="0.3">
      <c r="A534" s="12">
        <v>2</v>
      </c>
      <c r="B534" s="13" t="s">
        <v>470</v>
      </c>
      <c r="C534" s="14" t="s">
        <v>4</v>
      </c>
      <c r="D534" s="15">
        <v>65</v>
      </c>
      <c r="E534" s="15">
        <v>180.8</v>
      </c>
      <c r="F534" s="606"/>
      <c r="G534" s="5">
        <v>2</v>
      </c>
      <c r="H534" s="6" t="s">
        <v>470</v>
      </c>
      <c r="I534" s="2" t="s">
        <v>17</v>
      </c>
      <c r="J534" s="3">
        <v>90</v>
      </c>
      <c r="K534" s="3">
        <v>271.20000000000005</v>
      </c>
      <c r="L534" s="788">
        <v>45603</v>
      </c>
    </row>
    <row r="535" spans="1:12" s="25" customFormat="1" x14ac:dyDescent="0.3">
      <c r="A535" s="12">
        <v>3</v>
      </c>
      <c r="B535" s="13" t="s">
        <v>278</v>
      </c>
      <c r="C535" s="14" t="s">
        <v>17</v>
      </c>
      <c r="D535" s="15">
        <v>20</v>
      </c>
      <c r="E535" s="15">
        <v>184.5</v>
      </c>
      <c r="F535" s="606"/>
      <c r="G535" s="5">
        <v>3</v>
      </c>
      <c r="H535" s="6" t="s">
        <v>278</v>
      </c>
      <c r="I535" s="2" t="s">
        <v>44</v>
      </c>
      <c r="J535" s="3">
        <v>25</v>
      </c>
      <c r="K535" s="3">
        <v>221.4</v>
      </c>
      <c r="L535" s="788"/>
    </row>
    <row r="536" spans="1:12" s="50" customFormat="1" x14ac:dyDescent="0.3">
      <c r="A536" s="1581">
        <v>4</v>
      </c>
      <c r="B536" s="13" t="s">
        <v>346</v>
      </c>
      <c r="C536" s="14" t="s">
        <v>12</v>
      </c>
      <c r="D536" s="15">
        <v>45.5</v>
      </c>
      <c r="E536" s="15">
        <v>7.5</v>
      </c>
      <c r="F536" s="605">
        <v>94.2</v>
      </c>
      <c r="G536" s="1579">
        <v>4</v>
      </c>
      <c r="H536" s="6" t="s">
        <v>346</v>
      </c>
      <c r="I536" s="2" t="s">
        <v>12</v>
      </c>
      <c r="J536" s="3">
        <v>45.5</v>
      </c>
      <c r="K536" s="3">
        <v>7.5</v>
      </c>
      <c r="L536" s="1379">
        <v>45754</v>
      </c>
    </row>
    <row r="537" spans="1:12" s="25" customFormat="1" ht="19.5" customHeight="1" x14ac:dyDescent="0.3">
      <c r="A537" s="12">
        <v>5</v>
      </c>
      <c r="B537" s="13" t="s">
        <v>144</v>
      </c>
      <c r="C537" s="14" t="s">
        <v>2</v>
      </c>
      <c r="D537" s="15">
        <v>18</v>
      </c>
      <c r="E537" s="15">
        <v>88</v>
      </c>
      <c r="F537" s="656"/>
      <c r="G537" s="5">
        <v>5</v>
      </c>
      <c r="H537" s="6" t="s">
        <v>144</v>
      </c>
      <c r="I537" s="2" t="s">
        <v>2</v>
      </c>
      <c r="J537" s="3">
        <v>18</v>
      </c>
      <c r="K537" s="3">
        <v>88</v>
      </c>
      <c r="L537" s="1374"/>
    </row>
    <row r="538" spans="1:12" s="50" customFormat="1" x14ac:dyDescent="0.3">
      <c r="A538" s="12">
        <v>6</v>
      </c>
      <c r="B538" s="13" t="s">
        <v>107</v>
      </c>
      <c r="C538" s="14" t="s">
        <v>14</v>
      </c>
      <c r="D538" s="15">
        <v>3.71</v>
      </c>
      <c r="E538" s="15">
        <v>93.2</v>
      </c>
      <c r="F538" s="605">
        <v>21.5</v>
      </c>
      <c r="G538" s="5">
        <v>6</v>
      </c>
      <c r="H538" s="6" t="s">
        <v>107</v>
      </c>
      <c r="I538" s="2" t="s">
        <v>14</v>
      </c>
      <c r="J538" s="3">
        <v>3.71</v>
      </c>
      <c r="K538" s="3">
        <v>93.2</v>
      </c>
      <c r="L538" s="1379"/>
    </row>
    <row r="539" spans="1:12" s="25" customFormat="1" ht="19.5" customHeight="1" x14ac:dyDescent="0.3">
      <c r="A539" s="1581">
        <v>7</v>
      </c>
      <c r="B539" s="13" t="s">
        <v>108</v>
      </c>
      <c r="C539" s="14" t="s">
        <v>65</v>
      </c>
      <c r="D539" s="15">
        <v>1.2</v>
      </c>
      <c r="E539" s="15">
        <v>21.5</v>
      </c>
      <c r="F539" s="656"/>
      <c r="G539" s="1579">
        <v>7</v>
      </c>
      <c r="H539" s="6" t="s">
        <v>108</v>
      </c>
      <c r="I539" s="2" t="s">
        <v>65</v>
      </c>
      <c r="J539" s="3">
        <v>1.2</v>
      </c>
      <c r="K539" s="3">
        <v>21.5</v>
      </c>
      <c r="L539" s="1374"/>
    </row>
    <row r="540" spans="1:12" s="25" customFormat="1" x14ac:dyDescent="0.3">
      <c r="A540" s="1581"/>
      <c r="B540" s="13"/>
      <c r="C540" s="14"/>
      <c r="D540" s="15"/>
      <c r="E540" s="15"/>
      <c r="F540" s="656"/>
      <c r="G540" s="1576"/>
      <c r="H540" s="6"/>
      <c r="I540" s="2"/>
      <c r="J540" s="3"/>
      <c r="K540" s="3"/>
      <c r="L540" s="1374"/>
    </row>
    <row r="541" spans="1:12" s="50" customFormat="1" x14ac:dyDescent="0.3">
      <c r="A541" s="12"/>
      <c r="B541" s="13"/>
      <c r="C541" s="14"/>
      <c r="D541" s="15"/>
      <c r="E541" s="15"/>
      <c r="F541" s="657"/>
      <c r="G541" s="5"/>
      <c r="H541" s="6"/>
      <c r="I541" s="2"/>
      <c r="J541" s="3"/>
      <c r="K541" s="3"/>
      <c r="L541" s="1377"/>
    </row>
    <row r="542" spans="1:12" s="25" customFormat="1" x14ac:dyDescent="0.3">
      <c r="A542" s="1581"/>
      <c r="B542" s="13"/>
      <c r="C542" s="14" t="s">
        <v>128</v>
      </c>
      <c r="D542" s="15">
        <f>SUM(D533:D541)</f>
        <v>223.41</v>
      </c>
      <c r="E542" s="15">
        <f>SUM(E533:E541)</f>
        <v>862.75</v>
      </c>
      <c r="F542" s="658">
        <v>822.5</v>
      </c>
      <c r="G542" s="1576"/>
      <c r="H542" s="6"/>
      <c r="I542" s="2" t="s">
        <v>128</v>
      </c>
      <c r="J542" s="3">
        <f>SUM(J533:J541)</f>
        <v>253.41</v>
      </c>
      <c r="K542" s="3">
        <f>SUM(K533:K541)</f>
        <v>1013.0300000000001</v>
      </c>
      <c r="L542" s="1374"/>
    </row>
    <row r="543" spans="1:12" s="25" customFormat="1" x14ac:dyDescent="0.3">
      <c r="A543" s="12"/>
      <c r="B543" s="13"/>
      <c r="C543" s="14"/>
      <c r="D543" s="15"/>
      <c r="E543" s="15"/>
      <c r="F543" s="678">
        <f>F542-E542</f>
        <v>-40.25</v>
      </c>
      <c r="G543" s="5"/>
      <c r="H543" s="6"/>
      <c r="I543" s="2"/>
      <c r="J543" s="3"/>
      <c r="K543" s="3"/>
      <c r="L543" s="1374"/>
    </row>
    <row r="544" spans="1:12" s="25" customFormat="1" x14ac:dyDescent="0.3">
      <c r="A544" s="12"/>
      <c r="B544" s="13"/>
      <c r="C544" s="14"/>
      <c r="D544" s="15"/>
      <c r="E544" s="15"/>
      <c r="F544" s="656"/>
      <c r="G544" s="5"/>
      <c r="H544" s="6"/>
      <c r="I544" s="2"/>
      <c r="J544" s="3"/>
      <c r="K544" s="3"/>
      <c r="L544" s="1374"/>
    </row>
    <row r="545" spans="1:12" s="25" customFormat="1" x14ac:dyDescent="0.3">
      <c r="A545" s="1581"/>
      <c r="B545" s="13"/>
      <c r="C545" s="14" t="s">
        <v>136</v>
      </c>
      <c r="D545" s="15">
        <f>+D542+D517</f>
        <v>510.40999999999997</v>
      </c>
      <c r="E545" s="15">
        <f>+E542+E517</f>
        <v>1216.25</v>
      </c>
      <c r="F545" s="659"/>
      <c r="G545" s="3"/>
      <c r="H545" s="3"/>
      <c r="I545" s="3" t="s">
        <v>136</v>
      </c>
      <c r="J545" s="3">
        <f>+J542+J517</f>
        <v>561.41</v>
      </c>
      <c r="K545" s="3">
        <f>+K542+K517</f>
        <v>1412.91</v>
      </c>
      <c r="L545" s="1374"/>
    </row>
    <row r="546" spans="1:12" s="25" customFormat="1" x14ac:dyDescent="0.3">
      <c r="A546" s="1431"/>
      <c r="B546" s="259"/>
      <c r="C546" s="472"/>
      <c r="D546" s="473"/>
      <c r="E546" s="473"/>
      <c r="F546" s="659"/>
      <c r="G546" s="1410"/>
      <c r="H546" s="463"/>
      <c r="I546" s="463"/>
      <c r="J546" s="463"/>
      <c r="K546" s="463"/>
      <c r="L546" s="1374"/>
    </row>
    <row r="547" spans="1:12" s="25" customFormat="1" x14ac:dyDescent="0.3">
      <c r="A547" s="1431"/>
      <c r="B547" s="471"/>
      <c r="C547" s="471"/>
      <c r="D547" s="471"/>
      <c r="E547" s="675"/>
      <c r="F547" s="660"/>
      <c r="G547" s="1413"/>
      <c r="H547" s="660"/>
      <c r="I547" s="463"/>
      <c r="J547" s="463"/>
      <c r="K547" s="463"/>
      <c r="L547" s="1374"/>
    </row>
    <row r="548" spans="1:12" s="25" customFormat="1" x14ac:dyDescent="0.3">
      <c r="A548" s="1431"/>
      <c r="B548" s="259"/>
      <c r="C548" s="472"/>
      <c r="D548" s="473"/>
      <c r="E548" s="473"/>
      <c r="F548" s="659"/>
      <c r="G548" s="1413"/>
      <c r="H548" s="463"/>
      <c r="I548" s="463"/>
      <c r="J548" s="463"/>
      <c r="K548" s="463"/>
      <c r="L548" s="1374"/>
    </row>
    <row r="549" spans="1:12" s="25" customFormat="1" ht="18.75" customHeight="1" x14ac:dyDescent="0.3">
      <c r="A549" s="1428"/>
      <c r="B549" s="260" t="s">
        <v>130</v>
      </c>
      <c r="C549" s="257"/>
      <c r="D549" s="261" t="s">
        <v>131</v>
      </c>
      <c r="E549" s="32"/>
      <c r="F549" s="606"/>
      <c r="G549" s="1403"/>
      <c r="H549" s="37" t="s">
        <v>130</v>
      </c>
      <c r="J549" s="94" t="s">
        <v>131</v>
      </c>
      <c r="K549" s="20"/>
      <c r="L549" s="1374"/>
    </row>
    <row r="550" spans="1:12" s="25" customFormat="1" ht="51.75" customHeight="1" x14ac:dyDescent="0.3">
      <c r="A550" s="1428"/>
      <c r="B550" s="262" t="s">
        <v>132</v>
      </c>
      <c r="C550" s="257"/>
      <c r="D550" s="262" t="s">
        <v>140</v>
      </c>
      <c r="E550" s="263"/>
      <c r="F550" s="606"/>
      <c r="G550" s="1403"/>
      <c r="H550" s="38" t="s">
        <v>139</v>
      </c>
      <c r="J550" s="38" t="s">
        <v>140</v>
      </c>
      <c r="K550" s="39"/>
      <c r="L550" s="1374"/>
    </row>
    <row r="551" spans="1:12" s="25" customFormat="1" ht="20.25" customHeight="1" x14ac:dyDescent="0.3">
      <c r="A551" s="1428"/>
      <c r="B551" s="262"/>
      <c r="C551" s="257"/>
      <c r="D551" s="262"/>
      <c r="E551" s="263"/>
      <c r="F551" s="606"/>
      <c r="G551" s="1403"/>
      <c r="H551" s="38"/>
      <c r="J551" s="38"/>
      <c r="K551" s="39"/>
      <c r="L551" s="1374"/>
    </row>
    <row r="552" spans="1:12" s="25" customFormat="1" ht="20.25" customHeight="1" x14ac:dyDescent="0.3">
      <c r="A552" s="1407"/>
      <c r="B552" s="770"/>
      <c r="C552" s="419"/>
      <c r="D552" s="770"/>
      <c r="E552" s="771"/>
      <c r="F552" s="871"/>
      <c r="G552" s="1402"/>
      <c r="H552" s="254"/>
      <c r="I552" s="96"/>
      <c r="J552" s="254"/>
      <c r="K552" s="255"/>
      <c r="L552" s="1374"/>
    </row>
    <row r="553" spans="1:12" s="25" customFormat="1" ht="18.75" customHeight="1" x14ac:dyDescent="0.3">
      <c r="A553" s="1426"/>
      <c r="B553" s="98"/>
      <c r="C553" s="98"/>
      <c r="D553" s="98"/>
      <c r="E553" s="98"/>
      <c r="F553" s="861"/>
      <c r="G553" s="1416"/>
      <c r="H553" s="208"/>
      <c r="I553" s="208"/>
      <c r="J553" s="208"/>
      <c r="K553" s="208"/>
      <c r="L553" s="1374"/>
    </row>
    <row r="554" spans="1:12" s="21" customFormat="1" x14ac:dyDescent="0.3">
      <c r="A554" s="1428"/>
      <c r="B554" s="32"/>
      <c r="C554" s="32"/>
      <c r="D554" s="32"/>
      <c r="E554" s="32"/>
      <c r="F554" s="656"/>
      <c r="G554" s="1403"/>
      <c r="H554" s="20"/>
      <c r="I554" s="20"/>
      <c r="J554" s="20"/>
      <c r="K554" s="20"/>
      <c r="L554" s="1373"/>
    </row>
    <row r="555" spans="1:12" s="25" customFormat="1" ht="18.75" customHeight="1" x14ac:dyDescent="0.3">
      <c r="A555" s="1428"/>
      <c r="B555" s="476" t="s">
        <v>115</v>
      </c>
      <c r="C555" s="32"/>
      <c r="D555" s="32"/>
      <c r="E555" s="32"/>
      <c r="F555" s="656"/>
      <c r="G555" s="1403"/>
      <c r="H555" s="22" t="s">
        <v>115</v>
      </c>
      <c r="I555" s="20"/>
      <c r="J555" s="20"/>
      <c r="K555" s="20"/>
      <c r="L555" s="1374"/>
    </row>
    <row r="556" spans="1:12" s="25" customFormat="1" ht="18.75" customHeight="1" x14ac:dyDescent="0.3">
      <c r="A556" s="1428"/>
      <c r="B556" s="476" t="s">
        <v>137</v>
      </c>
      <c r="C556" s="32"/>
      <c r="D556" s="32"/>
      <c r="E556" s="32"/>
      <c r="F556" s="606"/>
      <c r="G556" s="1403"/>
      <c r="H556" s="22" t="s">
        <v>138</v>
      </c>
      <c r="I556" s="20"/>
      <c r="J556" s="20"/>
      <c r="K556" s="20"/>
      <c r="L556" s="1374"/>
    </row>
    <row r="557" spans="1:12" s="25" customFormat="1" ht="18.75" customHeight="1" x14ac:dyDescent="0.3">
      <c r="A557" s="1428"/>
      <c r="B557" s="32"/>
      <c r="C557" s="32"/>
      <c r="D557" s="32"/>
      <c r="E557" s="32"/>
      <c r="F557" s="606"/>
      <c r="G557" s="1403"/>
      <c r="H557" s="20"/>
      <c r="I557" s="20"/>
      <c r="J557" s="20"/>
      <c r="K557" s="20"/>
      <c r="L557" s="1374"/>
    </row>
    <row r="558" spans="1:12" s="25" customFormat="1" ht="18.75" customHeight="1" x14ac:dyDescent="0.3">
      <c r="A558" s="1428"/>
      <c r="B558" s="32"/>
      <c r="C558" s="32"/>
      <c r="D558" s="257"/>
      <c r="E558" s="604" t="s">
        <v>116</v>
      </c>
      <c r="F558" s="606"/>
      <c r="G558" s="1403"/>
      <c r="H558" s="20"/>
      <c r="I558" s="20"/>
      <c r="K558" s="603" t="s">
        <v>116</v>
      </c>
      <c r="L558" s="1374"/>
    </row>
    <row r="559" spans="1:12" s="25" customFormat="1" ht="18.75" customHeight="1" x14ac:dyDescent="0.3">
      <c r="A559" s="1428"/>
      <c r="B559" s="32"/>
      <c r="C559" s="32"/>
      <c r="D559" s="257"/>
      <c r="E559" s="604" t="s">
        <v>134</v>
      </c>
      <c r="F559" s="606"/>
      <c r="G559" s="1403"/>
      <c r="H559" s="20"/>
      <c r="I559" s="20"/>
      <c r="K559" s="603" t="s">
        <v>134</v>
      </c>
      <c r="L559" s="1374"/>
    </row>
    <row r="560" spans="1:12" s="25" customFormat="1" ht="18.75" customHeight="1" x14ac:dyDescent="0.3">
      <c r="A560" s="1428"/>
      <c r="B560" s="32"/>
      <c r="C560" s="32"/>
      <c r="D560" s="257"/>
      <c r="E560" s="604" t="s">
        <v>117</v>
      </c>
      <c r="F560" s="606"/>
      <c r="G560" s="1403"/>
      <c r="H560" s="20"/>
      <c r="I560" s="20"/>
      <c r="K560" s="603" t="s">
        <v>117</v>
      </c>
      <c r="L560" s="1374"/>
    </row>
    <row r="561" spans="1:13" s="25" customFormat="1" ht="18.75" customHeight="1" x14ac:dyDescent="0.3">
      <c r="A561" s="1428"/>
      <c r="B561" s="32"/>
      <c r="C561" s="32"/>
      <c r="D561" s="257"/>
      <c r="E561" s="604" t="s">
        <v>497</v>
      </c>
      <c r="F561" s="606"/>
      <c r="G561" s="1403"/>
      <c r="H561" s="20"/>
      <c r="I561" s="20"/>
      <c r="K561" s="603" t="s">
        <v>497</v>
      </c>
      <c r="L561" s="1374"/>
    </row>
    <row r="562" spans="1:13" s="25" customFormat="1" ht="18.75" customHeight="1" x14ac:dyDescent="0.3">
      <c r="A562" s="1428"/>
      <c r="B562" s="32"/>
      <c r="C562" s="32"/>
      <c r="D562" s="32"/>
      <c r="E562" s="32"/>
      <c r="F562" s="656"/>
      <c r="G562" s="1403"/>
      <c r="H562" s="20"/>
      <c r="I562" s="20"/>
      <c r="J562" s="20"/>
      <c r="K562" s="20"/>
      <c r="L562" s="1374"/>
    </row>
    <row r="563" spans="1:13" s="25" customFormat="1" ht="18.75" customHeight="1" x14ac:dyDescent="0.3">
      <c r="A563" s="1428"/>
      <c r="B563" s="32"/>
      <c r="C563" s="32"/>
      <c r="D563" s="32"/>
      <c r="E563" s="32"/>
      <c r="F563" s="656"/>
      <c r="G563" s="1403"/>
      <c r="H563" s="20"/>
      <c r="I563" s="20"/>
      <c r="J563" s="20"/>
      <c r="K563" s="20"/>
      <c r="L563" s="1374"/>
    </row>
    <row r="564" spans="1:13" s="25" customFormat="1" ht="18.75" customHeight="1" x14ac:dyDescent="0.3">
      <c r="A564" s="1428"/>
      <c r="B564" s="32"/>
      <c r="C564" s="32"/>
      <c r="D564" s="32"/>
      <c r="E564" s="32"/>
      <c r="F564" s="656"/>
      <c r="G564" s="1403"/>
      <c r="H564" s="20"/>
      <c r="I564" s="20"/>
      <c r="J564" s="20"/>
      <c r="K564" s="20"/>
      <c r="L564" s="1374"/>
    </row>
    <row r="565" spans="1:13" s="25" customFormat="1" ht="18.75" customHeight="1" x14ac:dyDescent="0.3">
      <c r="A565" s="1428"/>
      <c r="B565" s="1605" t="s">
        <v>119</v>
      </c>
      <c r="C565" s="1605"/>
      <c r="D565" s="1605"/>
      <c r="E565" s="481"/>
      <c r="F565" s="606"/>
      <c r="G565" s="1403"/>
      <c r="H565" s="1612" t="s">
        <v>119</v>
      </c>
      <c r="I565" s="1612"/>
      <c r="J565" s="1612"/>
      <c r="K565" s="26"/>
      <c r="L565" s="1374"/>
    </row>
    <row r="566" spans="1:13" s="25" customFormat="1" ht="18.75" customHeight="1" x14ac:dyDescent="0.3">
      <c r="A566" s="1428"/>
      <c r="B566" s="1606">
        <v>45761</v>
      </c>
      <c r="C566" s="1606"/>
      <c r="D566" s="1606"/>
      <c r="E566" s="482"/>
      <c r="F566" s="606"/>
      <c r="G566" s="1403"/>
      <c r="H566" s="1610">
        <f>B566</f>
        <v>45761</v>
      </c>
      <c r="I566" s="1610"/>
      <c r="J566" s="1610"/>
      <c r="K566" s="27"/>
      <c r="L566" s="1374"/>
    </row>
    <row r="567" spans="1:13" s="25" customFormat="1" ht="18.75" customHeight="1" x14ac:dyDescent="0.3">
      <c r="A567" s="1428"/>
      <c r="B567" s="32"/>
      <c r="C567" s="32"/>
      <c r="D567" s="32"/>
      <c r="E567" s="482"/>
      <c r="F567" s="606"/>
      <c r="G567" s="1403"/>
      <c r="H567" s="20"/>
      <c r="I567" s="20"/>
      <c r="J567" s="20"/>
      <c r="K567" s="27"/>
      <c r="L567" s="1374"/>
    </row>
    <row r="568" spans="1:13" s="25" customFormat="1" ht="18.75" customHeight="1" x14ac:dyDescent="0.3">
      <c r="A568" s="1428"/>
      <c r="B568" s="1582"/>
      <c r="C568" s="32"/>
      <c r="D568" s="32"/>
      <c r="E568" s="482"/>
      <c r="F568" s="606"/>
      <c r="G568" s="1403"/>
      <c r="H568" s="1577"/>
      <c r="I568" s="20"/>
      <c r="J568" s="20"/>
      <c r="K568" s="27"/>
      <c r="L568" s="1374"/>
    </row>
    <row r="569" spans="1:13" s="25" customFormat="1" ht="18.75" customHeight="1" x14ac:dyDescent="0.3">
      <c r="A569" s="469" t="s">
        <v>120</v>
      </c>
      <c r="B569" s="475" t="s">
        <v>121</v>
      </c>
      <c r="C569" s="1604" t="s">
        <v>122</v>
      </c>
      <c r="D569" s="1604"/>
      <c r="E569" s="1604"/>
      <c r="F569" s="606"/>
      <c r="G569" s="28" t="s">
        <v>120</v>
      </c>
      <c r="H569" s="29" t="s">
        <v>121</v>
      </c>
      <c r="I569" s="1611" t="s">
        <v>123</v>
      </c>
      <c r="J569" s="1611"/>
      <c r="K569" s="1611"/>
      <c r="L569" s="1374"/>
    </row>
    <row r="570" spans="1:13" s="25" customFormat="1" ht="18.75" customHeight="1" x14ac:dyDescent="0.3">
      <c r="A570" s="469" t="s">
        <v>124</v>
      </c>
      <c r="B570" s="469" t="s">
        <v>265</v>
      </c>
      <c r="C570" s="475" t="s">
        <v>125</v>
      </c>
      <c r="D570" s="1581" t="s">
        <v>126</v>
      </c>
      <c r="E570" s="1581" t="s">
        <v>127</v>
      </c>
      <c r="F570" s="606"/>
      <c r="G570" s="28" t="s">
        <v>124</v>
      </c>
      <c r="H570" s="28" t="s">
        <v>265</v>
      </c>
      <c r="I570" s="29" t="s">
        <v>125</v>
      </c>
      <c r="J570" s="1578" t="s">
        <v>126</v>
      </c>
      <c r="K570" s="1578" t="s">
        <v>127</v>
      </c>
      <c r="L570" s="1374"/>
    </row>
    <row r="571" spans="1:13" s="257" customFormat="1" x14ac:dyDescent="0.3">
      <c r="A571" s="12">
        <v>1</v>
      </c>
      <c r="B571" s="13" t="s">
        <v>47</v>
      </c>
      <c r="C571" s="14" t="s">
        <v>46</v>
      </c>
      <c r="D571" s="15">
        <v>42</v>
      </c>
      <c r="E571" s="15">
        <v>206.2</v>
      </c>
      <c r="F571" s="606"/>
      <c r="G571" s="5">
        <v>1</v>
      </c>
      <c r="H571" s="6" t="s">
        <v>47</v>
      </c>
      <c r="I571" s="2" t="s">
        <v>46</v>
      </c>
      <c r="J571" s="3">
        <v>42</v>
      </c>
      <c r="K571" s="3">
        <v>206.2</v>
      </c>
      <c r="L571" s="791"/>
    </row>
    <row r="572" spans="1:13" s="50" customFormat="1" x14ac:dyDescent="0.3">
      <c r="A572" s="12">
        <v>2</v>
      </c>
      <c r="B572" s="13" t="s">
        <v>64</v>
      </c>
      <c r="C572" s="14" t="s">
        <v>65</v>
      </c>
      <c r="D572" s="15">
        <v>15</v>
      </c>
      <c r="E572" s="15">
        <v>75</v>
      </c>
      <c r="F572" s="606">
        <v>28</v>
      </c>
      <c r="G572" s="5">
        <v>2</v>
      </c>
      <c r="H572" s="6" t="s">
        <v>64</v>
      </c>
      <c r="I572" s="2" t="s">
        <v>65</v>
      </c>
      <c r="J572" s="3">
        <v>15</v>
      </c>
      <c r="K572" s="3">
        <v>75</v>
      </c>
      <c r="L572" s="1379"/>
    </row>
    <row r="573" spans="1:13" s="25" customFormat="1" x14ac:dyDescent="0.3">
      <c r="A573" s="1581">
        <v>3</v>
      </c>
      <c r="B573" s="13" t="s">
        <v>114</v>
      </c>
      <c r="C573" s="14" t="s">
        <v>2</v>
      </c>
      <c r="D573" s="15">
        <v>6</v>
      </c>
      <c r="E573" s="15">
        <v>28</v>
      </c>
      <c r="F573" s="606">
        <v>161</v>
      </c>
      <c r="G573" s="1579">
        <v>3</v>
      </c>
      <c r="H573" s="6" t="s">
        <v>114</v>
      </c>
      <c r="I573" s="2" t="s">
        <v>2</v>
      </c>
      <c r="J573" s="3">
        <v>6</v>
      </c>
      <c r="K573" s="3">
        <v>28</v>
      </c>
      <c r="L573" s="1374"/>
    </row>
    <row r="574" spans="1:13" s="8" customFormat="1" ht="18.75" customHeight="1" x14ac:dyDescent="0.3">
      <c r="A574" s="12">
        <v>4</v>
      </c>
      <c r="B574" s="13" t="s">
        <v>107</v>
      </c>
      <c r="C574" s="14" t="s">
        <v>193</v>
      </c>
      <c r="D574" s="15">
        <v>3.71</v>
      </c>
      <c r="E574" s="15">
        <v>93.2</v>
      </c>
      <c r="F574" s="605"/>
      <c r="G574" s="5">
        <v>4</v>
      </c>
      <c r="H574" s="6" t="s">
        <v>107</v>
      </c>
      <c r="I574" s="2" t="s">
        <v>193</v>
      </c>
      <c r="J574" s="3">
        <v>3.71</v>
      </c>
      <c r="K574" s="3">
        <v>93.2</v>
      </c>
      <c r="L574" s="1374"/>
    </row>
    <row r="575" spans="1:13" s="25" customFormat="1" ht="19.5" customHeight="1" x14ac:dyDescent="0.3">
      <c r="A575" s="12">
        <v>5</v>
      </c>
      <c r="B575" s="13" t="s">
        <v>37</v>
      </c>
      <c r="C575" s="14" t="s">
        <v>5</v>
      </c>
      <c r="D575" s="15">
        <v>180</v>
      </c>
      <c r="E575" s="15">
        <v>161</v>
      </c>
      <c r="F575" s="605"/>
      <c r="G575" s="5">
        <v>5</v>
      </c>
      <c r="H575" s="6" t="s">
        <v>37</v>
      </c>
      <c r="I575" s="2" t="s">
        <v>5</v>
      </c>
      <c r="J575" s="3">
        <v>180</v>
      </c>
      <c r="K575" s="3">
        <v>161</v>
      </c>
      <c r="L575" s="1379" t="s">
        <v>479</v>
      </c>
      <c r="M575" s="25">
        <v>115</v>
      </c>
    </row>
    <row r="576" spans="1:13" s="25" customFormat="1" ht="19.5" customHeight="1" x14ac:dyDescent="0.3">
      <c r="A576" s="12"/>
      <c r="B576" s="13"/>
      <c r="C576" s="14"/>
      <c r="D576" s="15"/>
      <c r="E576" s="15"/>
      <c r="F576" s="606"/>
      <c r="G576" s="5"/>
      <c r="H576" s="6"/>
      <c r="I576" s="2"/>
      <c r="J576" s="3"/>
      <c r="K576" s="3"/>
      <c r="L576" s="788"/>
    </row>
    <row r="577" spans="1:12" s="25" customFormat="1" ht="19.5" customHeight="1" x14ac:dyDescent="0.3">
      <c r="A577" s="1581"/>
      <c r="B577" s="13"/>
      <c r="C577" s="14"/>
      <c r="D577" s="15"/>
      <c r="E577" s="15"/>
      <c r="F577" s="605"/>
      <c r="G577" s="1578"/>
      <c r="H577" s="6"/>
      <c r="I577" s="2"/>
      <c r="J577" s="3"/>
      <c r="K577" s="3"/>
      <c r="L577" s="1374"/>
    </row>
    <row r="578" spans="1:12" s="25" customFormat="1" x14ac:dyDescent="0.3">
      <c r="A578" s="12"/>
      <c r="B578" s="13"/>
      <c r="C578" s="14"/>
      <c r="D578" s="15"/>
      <c r="E578" s="15"/>
      <c r="F578" s="656"/>
      <c r="G578" s="5"/>
      <c r="H578" s="6"/>
      <c r="I578" s="2"/>
      <c r="J578" s="3"/>
      <c r="K578" s="3"/>
      <c r="L578" s="1374"/>
    </row>
    <row r="579" spans="1:12" s="25" customFormat="1" x14ac:dyDescent="0.3">
      <c r="A579" s="12"/>
      <c r="B579" s="13"/>
      <c r="C579" s="14" t="s">
        <v>128</v>
      </c>
      <c r="D579" s="15">
        <f>SUM(D571:D577)</f>
        <v>246.70999999999998</v>
      </c>
      <c r="E579" s="15">
        <f>SUM(E571:E577)</f>
        <v>563.4</v>
      </c>
      <c r="F579" s="658">
        <v>587.5</v>
      </c>
      <c r="G579" s="5"/>
      <c r="H579" s="6"/>
      <c r="I579" s="2" t="s">
        <v>128</v>
      </c>
      <c r="J579" s="3">
        <f>SUM(J571:J577)</f>
        <v>246.70999999999998</v>
      </c>
      <c r="K579" s="3">
        <f>SUM(K571:K577)</f>
        <v>563.4</v>
      </c>
      <c r="L579" s="1374"/>
    </row>
    <row r="580" spans="1:12" s="25" customFormat="1" ht="18.75" hidden="1" customHeight="1" x14ac:dyDescent="0.3">
      <c r="A580" s="12"/>
      <c r="B580" s="13"/>
      <c r="C580" s="14"/>
      <c r="D580" s="15">
        <f>SUM(D572:D578)</f>
        <v>204.71</v>
      </c>
      <c r="E580" s="15"/>
      <c r="F580" s="656"/>
      <c r="G580" s="5"/>
      <c r="H580" s="6"/>
      <c r="I580" s="2"/>
      <c r="J580" s="3"/>
      <c r="K580" s="3"/>
      <c r="L580" s="1374"/>
    </row>
    <row r="581" spans="1:12" s="25" customFormat="1" ht="18.75" hidden="1" customHeight="1" x14ac:dyDescent="0.3">
      <c r="A581" s="12">
        <v>1</v>
      </c>
      <c r="B581" s="13" t="s">
        <v>1</v>
      </c>
      <c r="C581" s="14" t="s">
        <v>5</v>
      </c>
      <c r="D581" s="15">
        <f>SUM(D574:D579)</f>
        <v>430.41999999999996</v>
      </c>
      <c r="E581" s="15">
        <v>86</v>
      </c>
      <c r="F581" s="656"/>
      <c r="G581" s="5">
        <v>1</v>
      </c>
      <c r="H581" s="6" t="s">
        <v>1</v>
      </c>
      <c r="I581" s="2" t="s">
        <v>5</v>
      </c>
      <c r="J581" s="3">
        <v>200</v>
      </c>
      <c r="K581" s="3">
        <v>86</v>
      </c>
      <c r="L581" s="1374"/>
    </row>
    <row r="582" spans="1:12" s="25" customFormat="1" ht="18.75" hidden="1" customHeight="1" x14ac:dyDescent="0.3">
      <c r="A582" s="12">
        <v>2</v>
      </c>
      <c r="B582" s="13" t="s">
        <v>238</v>
      </c>
      <c r="C582" s="14" t="s">
        <v>251</v>
      </c>
      <c r="D582" s="15">
        <f t="shared" ref="D582:D591" si="9">SUM(D574:D580)</f>
        <v>635.13</v>
      </c>
      <c r="E582" s="15">
        <v>114</v>
      </c>
      <c r="F582" s="656"/>
      <c r="G582" s="5">
        <v>2</v>
      </c>
      <c r="H582" s="6" t="s">
        <v>238</v>
      </c>
      <c r="I582" s="2" t="s">
        <v>251</v>
      </c>
      <c r="J582" s="3">
        <v>225</v>
      </c>
      <c r="K582" s="3">
        <v>114</v>
      </c>
      <c r="L582" s="1374"/>
    </row>
    <row r="583" spans="1:12" s="25" customFormat="1" ht="18.75" hidden="1" customHeight="1" x14ac:dyDescent="0.3">
      <c r="A583" s="12">
        <v>3</v>
      </c>
      <c r="B583" s="13" t="s">
        <v>93</v>
      </c>
      <c r="C583" s="14" t="s">
        <v>5</v>
      </c>
      <c r="D583" s="15">
        <f t="shared" si="9"/>
        <v>1061.8399999999999</v>
      </c>
      <c r="E583" s="15">
        <v>94.25</v>
      </c>
      <c r="F583" s="656"/>
      <c r="G583" s="5">
        <v>3</v>
      </c>
      <c r="H583" s="6" t="s">
        <v>93</v>
      </c>
      <c r="I583" s="2" t="s">
        <v>5</v>
      </c>
      <c r="J583" s="3">
        <v>135</v>
      </c>
      <c r="K583" s="3">
        <v>94.25</v>
      </c>
      <c r="L583" s="1374"/>
    </row>
    <row r="584" spans="1:12" s="25" customFormat="1" ht="18.75" hidden="1" customHeight="1" x14ac:dyDescent="0.3">
      <c r="A584" s="12">
        <v>4</v>
      </c>
      <c r="B584" s="13" t="s">
        <v>253</v>
      </c>
      <c r="C584" s="14" t="s">
        <v>218</v>
      </c>
      <c r="D584" s="15">
        <f t="shared" si="9"/>
        <v>1516.9699999999998</v>
      </c>
      <c r="E584" s="15">
        <v>146.4</v>
      </c>
      <c r="F584" s="656"/>
      <c r="G584" s="5">
        <v>4</v>
      </c>
      <c r="H584" s="6" t="s">
        <v>253</v>
      </c>
      <c r="I584" s="2" t="s">
        <v>218</v>
      </c>
      <c r="J584" s="3">
        <v>125</v>
      </c>
      <c r="K584" s="3">
        <v>146.4</v>
      </c>
      <c r="L584" s="1374"/>
    </row>
    <row r="585" spans="1:12" s="25" customFormat="1" ht="18.75" hidden="1" customHeight="1" x14ac:dyDescent="0.3">
      <c r="A585" s="12">
        <v>5</v>
      </c>
      <c r="B585" s="13" t="s">
        <v>255</v>
      </c>
      <c r="C585" s="14" t="s">
        <v>218</v>
      </c>
      <c r="D585" s="15">
        <f t="shared" si="9"/>
        <v>2578.8099999999995</v>
      </c>
      <c r="E585" s="15">
        <v>105.16</v>
      </c>
      <c r="F585" s="656"/>
      <c r="G585" s="5">
        <v>5</v>
      </c>
      <c r="H585" s="6" t="s">
        <v>255</v>
      </c>
      <c r="I585" s="2" t="s">
        <v>218</v>
      </c>
      <c r="J585" s="3">
        <v>80</v>
      </c>
      <c r="K585" s="3">
        <v>105.16</v>
      </c>
      <c r="L585" s="1374"/>
    </row>
    <row r="586" spans="1:12" s="25" customFormat="1" ht="18.75" hidden="1" customHeight="1" x14ac:dyDescent="0.3">
      <c r="A586" s="12">
        <v>6</v>
      </c>
      <c r="B586" s="13" t="s">
        <v>252</v>
      </c>
      <c r="C586" s="14" t="s">
        <v>251</v>
      </c>
      <c r="D586" s="15">
        <f t="shared" si="9"/>
        <v>4095.7799999999993</v>
      </c>
      <c r="E586" s="15">
        <v>142</v>
      </c>
      <c r="F586" s="656"/>
      <c r="G586" s="5">
        <v>6</v>
      </c>
      <c r="H586" s="6" t="s">
        <v>252</v>
      </c>
      <c r="I586" s="2" t="s">
        <v>251</v>
      </c>
      <c r="J586" s="3">
        <v>105</v>
      </c>
      <c r="K586" s="3">
        <v>142</v>
      </c>
      <c r="L586" s="1374"/>
    </row>
    <row r="587" spans="1:12" s="25" customFormat="1" ht="18.75" hidden="1" customHeight="1" x14ac:dyDescent="0.3">
      <c r="A587" s="12">
        <v>7</v>
      </c>
      <c r="B587" s="13" t="s">
        <v>254</v>
      </c>
      <c r="C587" s="14" t="s">
        <v>218</v>
      </c>
      <c r="D587" s="15">
        <f t="shared" si="9"/>
        <v>6674.5899999999983</v>
      </c>
      <c r="E587" s="15">
        <v>144</v>
      </c>
      <c r="F587" s="656"/>
      <c r="G587" s="5">
        <v>7</v>
      </c>
      <c r="H587" s="6" t="s">
        <v>254</v>
      </c>
      <c r="I587" s="2" t="s">
        <v>218</v>
      </c>
      <c r="J587" s="3">
        <v>120</v>
      </c>
      <c r="K587" s="3">
        <v>144</v>
      </c>
      <c r="L587" s="1374"/>
    </row>
    <row r="588" spans="1:12" s="25" customFormat="1" ht="18.75" hidden="1" customHeight="1" x14ac:dyDescent="0.3">
      <c r="A588" s="12">
        <v>8</v>
      </c>
      <c r="B588" s="13" t="s">
        <v>31</v>
      </c>
      <c r="C588" s="14" t="s">
        <v>5</v>
      </c>
      <c r="D588" s="15">
        <f t="shared" si="9"/>
        <v>10523.659999999998</v>
      </c>
      <c r="E588" s="15">
        <v>88</v>
      </c>
      <c r="F588" s="656"/>
      <c r="G588" s="5">
        <v>8</v>
      </c>
      <c r="H588" s="6" t="s">
        <v>31</v>
      </c>
      <c r="I588" s="2" t="s">
        <v>5</v>
      </c>
      <c r="J588" s="3">
        <v>55</v>
      </c>
      <c r="K588" s="3">
        <v>88</v>
      </c>
      <c r="L588" s="1374"/>
    </row>
    <row r="589" spans="1:12" s="50" customFormat="1" ht="18.75" hidden="1" customHeight="1" x14ac:dyDescent="0.3">
      <c r="A589" s="1581"/>
      <c r="B589" s="467"/>
      <c r="C589" s="1581"/>
      <c r="D589" s="15">
        <f t="shared" si="9"/>
        <v>16993.539999999997</v>
      </c>
      <c r="E589" s="468"/>
      <c r="F589" s="657"/>
      <c r="G589" s="1578"/>
      <c r="H589" s="1"/>
      <c r="I589" s="1578"/>
      <c r="J589" s="7"/>
      <c r="K589" s="7"/>
      <c r="L589" s="1374"/>
    </row>
    <row r="590" spans="1:12" s="25" customFormat="1" ht="18.75" hidden="1" customHeight="1" x14ac:dyDescent="0.3">
      <c r="A590" s="12"/>
      <c r="B590" s="13"/>
      <c r="C590" s="14" t="s">
        <v>128</v>
      </c>
      <c r="D590" s="15">
        <f t="shared" si="9"/>
        <v>27086.779999999992</v>
      </c>
      <c r="E590" s="15">
        <v>919.81</v>
      </c>
      <c r="F590" s="656"/>
      <c r="G590" s="5"/>
      <c r="H590" s="6"/>
      <c r="I590" s="2" t="s">
        <v>128</v>
      </c>
      <c r="J590" s="3">
        <v>1045</v>
      </c>
      <c r="K590" s="3">
        <v>919.81</v>
      </c>
      <c r="L590" s="1374"/>
    </row>
    <row r="591" spans="1:12" s="25" customFormat="1" ht="18.75" hidden="1" customHeight="1" x14ac:dyDescent="0.3">
      <c r="A591" s="12"/>
      <c r="B591" s="13"/>
      <c r="C591" s="14"/>
      <c r="D591" s="15">
        <f t="shared" si="9"/>
        <v>43445.189999999988</v>
      </c>
      <c r="E591" s="15"/>
      <c r="F591" s="656"/>
      <c r="G591" s="5"/>
      <c r="H591" s="6"/>
      <c r="I591" s="2"/>
      <c r="J591" s="3"/>
      <c r="K591" s="3"/>
      <c r="L591" s="1374"/>
    </row>
    <row r="592" spans="1:12" s="25" customFormat="1" x14ac:dyDescent="0.3">
      <c r="A592" s="12"/>
      <c r="B592" s="13"/>
      <c r="C592" s="14"/>
      <c r="D592" s="15"/>
      <c r="E592" s="15"/>
      <c r="F592" s="678">
        <f>F579-E579</f>
        <v>24.100000000000023</v>
      </c>
      <c r="G592" s="5"/>
      <c r="H592" s="6"/>
      <c r="I592" s="2"/>
      <c r="J592" s="3"/>
      <c r="K592" s="3"/>
      <c r="L592" s="1374"/>
    </row>
    <row r="593" spans="1:12" s="25" customFormat="1" x14ac:dyDescent="0.3">
      <c r="A593" s="12"/>
      <c r="B593" s="13"/>
      <c r="C593" s="14"/>
      <c r="D593" s="15"/>
      <c r="E593" s="15"/>
      <c r="F593" s="656"/>
      <c r="G593" s="5"/>
      <c r="H593" s="6"/>
      <c r="I593" s="2"/>
      <c r="J593" s="3"/>
      <c r="K593" s="3"/>
      <c r="L593" s="1374"/>
    </row>
    <row r="594" spans="1:12" s="25" customFormat="1" x14ac:dyDescent="0.3">
      <c r="A594" s="469" t="s">
        <v>124</v>
      </c>
      <c r="B594" s="15" t="s">
        <v>259</v>
      </c>
      <c r="C594" s="14" t="s">
        <v>125</v>
      </c>
      <c r="D594" s="15" t="s">
        <v>126</v>
      </c>
      <c r="E594" s="15" t="s">
        <v>127</v>
      </c>
      <c r="F594" s="656"/>
      <c r="G594" s="28" t="s">
        <v>124</v>
      </c>
      <c r="H594" s="3" t="s">
        <v>247</v>
      </c>
      <c r="I594" s="2" t="s">
        <v>125</v>
      </c>
      <c r="J594" s="3" t="s">
        <v>126</v>
      </c>
      <c r="K594" s="3" t="s">
        <v>127</v>
      </c>
      <c r="L594" s="1374"/>
    </row>
    <row r="595" spans="1:12" s="25" customFormat="1" ht="19.5" customHeight="1" x14ac:dyDescent="0.3">
      <c r="A595" s="12">
        <v>1</v>
      </c>
      <c r="B595" s="13" t="s">
        <v>10</v>
      </c>
      <c r="C595" s="14" t="s">
        <v>508</v>
      </c>
      <c r="D595" s="15">
        <v>80</v>
      </c>
      <c r="E595" s="15">
        <v>157.5</v>
      </c>
      <c r="F595" s="606">
        <v>122</v>
      </c>
      <c r="G595" s="5">
        <v>1</v>
      </c>
      <c r="H595" s="6" t="s">
        <v>10</v>
      </c>
      <c r="I595" s="2" t="s">
        <v>9</v>
      </c>
      <c r="J595" s="3">
        <v>90</v>
      </c>
      <c r="K595" s="3">
        <v>170.1</v>
      </c>
      <c r="L595" s="788"/>
    </row>
    <row r="596" spans="1:12" s="25" customFormat="1" ht="19.5" customHeight="1" x14ac:dyDescent="0.3">
      <c r="A596" s="12">
        <v>2</v>
      </c>
      <c r="B596" s="13" t="s">
        <v>105</v>
      </c>
      <c r="C596" s="14" t="s">
        <v>104</v>
      </c>
      <c r="D596" s="15">
        <v>54</v>
      </c>
      <c r="E596" s="15">
        <v>166.1</v>
      </c>
      <c r="F596" s="490"/>
      <c r="G596" s="5">
        <v>2</v>
      </c>
      <c r="H596" s="6" t="s">
        <v>105</v>
      </c>
      <c r="I596" s="2" t="s">
        <v>104</v>
      </c>
      <c r="J596" s="3">
        <v>54</v>
      </c>
      <c r="K596" s="3">
        <v>166.1</v>
      </c>
      <c r="L596" s="1374"/>
    </row>
    <row r="597" spans="1:12" s="50" customFormat="1" x14ac:dyDescent="0.3">
      <c r="A597" s="12">
        <v>3</v>
      </c>
      <c r="B597" s="13" t="s">
        <v>260</v>
      </c>
      <c r="C597" s="14" t="s">
        <v>17</v>
      </c>
      <c r="D597" s="15">
        <v>20</v>
      </c>
      <c r="E597" s="15">
        <v>182.25</v>
      </c>
      <c r="F597" s="605"/>
      <c r="G597" s="5">
        <v>3</v>
      </c>
      <c r="H597" s="6" t="s">
        <v>260</v>
      </c>
      <c r="I597" s="2" t="s">
        <v>44</v>
      </c>
      <c r="J597" s="3">
        <v>25</v>
      </c>
      <c r="K597" s="3">
        <v>218.7</v>
      </c>
      <c r="L597" s="1377"/>
    </row>
    <row r="598" spans="1:12" s="50" customFormat="1" x14ac:dyDescent="0.3">
      <c r="A598" s="12">
        <v>3</v>
      </c>
      <c r="B598" s="13" t="s">
        <v>346</v>
      </c>
      <c r="C598" s="14" t="s">
        <v>12</v>
      </c>
      <c r="D598" s="15">
        <v>45.5</v>
      </c>
      <c r="E598" s="15">
        <v>7.5</v>
      </c>
      <c r="F598" s="605">
        <v>94.2</v>
      </c>
      <c r="G598" s="5">
        <v>3</v>
      </c>
      <c r="H598" s="6" t="s">
        <v>346</v>
      </c>
      <c r="I598" s="2" t="s">
        <v>12</v>
      </c>
      <c r="J598" s="3">
        <v>45.5</v>
      </c>
      <c r="K598" s="3">
        <v>7.5</v>
      </c>
      <c r="L598" s="1379">
        <v>45754</v>
      </c>
    </row>
    <row r="599" spans="1:12" s="25" customFormat="1" ht="19.5" customHeight="1" x14ac:dyDescent="0.3">
      <c r="A599" s="12">
        <v>5</v>
      </c>
      <c r="B599" s="13" t="s">
        <v>144</v>
      </c>
      <c r="C599" s="14" t="s">
        <v>2</v>
      </c>
      <c r="D599" s="15">
        <v>18</v>
      </c>
      <c r="E599" s="15">
        <v>88</v>
      </c>
      <c r="F599" s="656"/>
      <c r="G599" s="5">
        <v>5</v>
      </c>
      <c r="H599" s="6" t="s">
        <v>144</v>
      </c>
      <c r="I599" s="2" t="s">
        <v>2</v>
      </c>
      <c r="J599" s="3">
        <v>18</v>
      </c>
      <c r="K599" s="3">
        <v>88</v>
      </c>
      <c r="L599" s="1374"/>
    </row>
    <row r="600" spans="1:12" s="50" customFormat="1" x14ac:dyDescent="0.3">
      <c r="A600" s="12">
        <v>6</v>
      </c>
      <c r="B600" s="13" t="s">
        <v>107</v>
      </c>
      <c r="C600" s="14" t="s">
        <v>14</v>
      </c>
      <c r="D600" s="15">
        <v>3.71</v>
      </c>
      <c r="E600" s="15">
        <v>93.2</v>
      </c>
      <c r="F600" s="605">
        <v>21.5</v>
      </c>
      <c r="G600" s="5">
        <v>6</v>
      </c>
      <c r="H600" s="6" t="s">
        <v>107</v>
      </c>
      <c r="I600" s="2" t="s">
        <v>14</v>
      </c>
      <c r="J600" s="3">
        <v>3.71</v>
      </c>
      <c r="K600" s="3">
        <v>93.2</v>
      </c>
      <c r="L600" s="1379"/>
    </row>
    <row r="601" spans="1:12" s="25" customFormat="1" ht="19.5" customHeight="1" x14ac:dyDescent="0.3">
      <c r="A601" s="12">
        <v>7</v>
      </c>
      <c r="B601" s="13" t="s">
        <v>108</v>
      </c>
      <c r="C601" s="14" t="s">
        <v>65</v>
      </c>
      <c r="D601" s="15">
        <v>1.2</v>
      </c>
      <c r="E601" s="15">
        <v>21.5</v>
      </c>
      <c r="F601" s="656"/>
      <c r="G601" s="5">
        <v>7</v>
      </c>
      <c r="H601" s="6" t="s">
        <v>108</v>
      </c>
      <c r="I601" s="2" t="s">
        <v>65</v>
      </c>
      <c r="J601" s="3">
        <v>1.2</v>
      </c>
      <c r="K601" s="3">
        <v>21.5</v>
      </c>
      <c r="L601" s="1374"/>
    </row>
    <row r="602" spans="1:12" s="25" customFormat="1" x14ac:dyDescent="0.3">
      <c r="A602" s="1581"/>
      <c r="B602" s="13"/>
      <c r="C602" s="14"/>
      <c r="D602" s="15"/>
      <c r="E602" s="15"/>
      <c r="F602" s="656"/>
      <c r="G602" s="1578"/>
      <c r="H602" s="6"/>
      <c r="I602" s="2"/>
      <c r="J602" s="3"/>
      <c r="K602" s="3"/>
      <c r="L602" s="1374"/>
    </row>
    <row r="603" spans="1:12" s="50" customFormat="1" x14ac:dyDescent="0.3">
      <c r="A603" s="12"/>
      <c r="B603" s="13"/>
      <c r="C603" s="14"/>
      <c r="D603" s="15"/>
      <c r="E603" s="15"/>
      <c r="F603" s="657"/>
      <c r="G603" s="5"/>
      <c r="H603" s="6"/>
      <c r="I603" s="2"/>
      <c r="J603" s="3"/>
      <c r="K603" s="3"/>
      <c r="L603" s="1377"/>
    </row>
    <row r="604" spans="1:12" s="25" customFormat="1" x14ac:dyDescent="0.3">
      <c r="A604" s="1581"/>
      <c r="B604" s="13"/>
      <c r="C604" s="14" t="s">
        <v>128</v>
      </c>
      <c r="D604" s="15">
        <f>SUM(D595:D603)</f>
        <v>222.41</v>
      </c>
      <c r="E604" s="15">
        <f>SUM(E595:E603)</f>
        <v>716.05000000000007</v>
      </c>
      <c r="F604" s="658">
        <v>822.5</v>
      </c>
      <c r="G604" s="1578"/>
      <c r="H604" s="6"/>
      <c r="I604" s="2" t="s">
        <v>128</v>
      </c>
      <c r="J604" s="3">
        <f>SUM(J595:J603)</f>
        <v>237.41</v>
      </c>
      <c r="K604" s="3">
        <f>SUM(K595:K603)</f>
        <v>765.1</v>
      </c>
      <c r="L604" s="1374"/>
    </row>
    <row r="605" spans="1:12" s="25" customFormat="1" x14ac:dyDescent="0.3">
      <c r="A605" s="12"/>
      <c r="B605" s="13"/>
      <c r="C605" s="14"/>
      <c r="D605" s="15"/>
      <c r="E605" s="15"/>
      <c r="F605" s="678">
        <f>F604-E604</f>
        <v>106.44999999999993</v>
      </c>
      <c r="G605" s="5"/>
      <c r="H605" s="6"/>
      <c r="I605" s="2"/>
      <c r="J605" s="3"/>
      <c r="K605" s="3"/>
      <c r="L605" s="1374"/>
    </row>
    <row r="606" spans="1:12" s="25" customFormat="1" x14ac:dyDescent="0.3">
      <c r="A606" s="12"/>
      <c r="B606" s="13"/>
      <c r="C606" s="14"/>
      <c r="D606" s="15"/>
      <c r="E606" s="15"/>
      <c r="F606" s="656"/>
      <c r="G606" s="5"/>
      <c r="H606" s="6"/>
      <c r="I606" s="2"/>
      <c r="J606" s="3"/>
      <c r="K606" s="3"/>
      <c r="L606" s="1374"/>
    </row>
    <row r="607" spans="1:12" s="25" customFormat="1" x14ac:dyDescent="0.3">
      <c r="A607" s="1581"/>
      <c r="B607" s="13"/>
      <c r="C607" s="14" t="s">
        <v>136</v>
      </c>
      <c r="D607" s="15">
        <f>+D604+D579</f>
        <v>469.12</v>
      </c>
      <c r="E607" s="15">
        <f>+E604+E579</f>
        <v>1279.45</v>
      </c>
      <c r="F607" s="659"/>
      <c r="G607" s="3"/>
      <c r="H607" s="3"/>
      <c r="I607" s="3" t="s">
        <v>136</v>
      </c>
      <c r="J607" s="3">
        <f>+J604+J579</f>
        <v>484.12</v>
      </c>
      <c r="K607" s="3">
        <f>+K604+K579</f>
        <v>1328.5</v>
      </c>
      <c r="L607" s="1374"/>
    </row>
    <row r="608" spans="1:12" s="25" customFormat="1" x14ac:dyDescent="0.3">
      <c r="A608" s="1431"/>
      <c r="B608" s="259"/>
      <c r="C608" s="472"/>
      <c r="D608" s="473"/>
      <c r="E608" s="473"/>
      <c r="F608" s="659"/>
      <c r="G608" s="1410"/>
      <c r="H608" s="463"/>
      <c r="I608" s="463"/>
      <c r="J608" s="463"/>
      <c r="K608" s="463"/>
      <c r="L608" s="1374"/>
    </row>
    <row r="609" spans="1:12" s="25" customFormat="1" x14ac:dyDescent="0.3">
      <c r="A609" s="1431"/>
      <c r="B609" s="471"/>
      <c r="C609" s="471"/>
      <c r="D609" s="471"/>
      <c r="E609" s="675"/>
      <c r="F609" s="660"/>
      <c r="G609" s="1413"/>
      <c r="H609" s="660"/>
      <c r="I609" s="463"/>
      <c r="J609" s="463"/>
      <c r="K609" s="463"/>
      <c r="L609" s="1374"/>
    </row>
    <row r="610" spans="1:12" s="25" customFormat="1" x14ac:dyDescent="0.3">
      <c r="A610" s="1431"/>
      <c r="B610" s="259"/>
      <c r="C610" s="472"/>
      <c r="D610" s="473"/>
      <c r="E610" s="473"/>
      <c r="F610" s="659"/>
      <c r="G610" s="1413"/>
      <c r="H610" s="463"/>
      <c r="I610" s="463"/>
      <c r="J610" s="463"/>
      <c r="K610" s="463"/>
      <c r="L610" s="1374"/>
    </row>
    <row r="611" spans="1:12" s="25" customFormat="1" ht="18.75" customHeight="1" x14ac:dyDescent="0.3">
      <c r="A611" s="1428"/>
      <c r="B611" s="260" t="s">
        <v>130</v>
      </c>
      <c r="C611" s="257"/>
      <c r="D611" s="261" t="s">
        <v>131</v>
      </c>
      <c r="E611" s="32"/>
      <c r="F611" s="606"/>
      <c r="G611" s="1403"/>
      <c r="H611" s="37" t="s">
        <v>130</v>
      </c>
      <c r="J611" s="94" t="s">
        <v>131</v>
      </c>
      <c r="K611" s="20"/>
      <c r="L611" s="1374"/>
    </row>
    <row r="612" spans="1:12" s="25" customFormat="1" ht="51.75" customHeight="1" x14ac:dyDescent="0.3">
      <c r="A612" s="1428"/>
      <c r="B612" s="262" t="s">
        <v>132</v>
      </c>
      <c r="C612" s="257"/>
      <c r="D612" s="262" t="s">
        <v>140</v>
      </c>
      <c r="E612" s="263"/>
      <c r="F612" s="606"/>
      <c r="G612" s="1403"/>
      <c r="H612" s="38" t="s">
        <v>139</v>
      </c>
      <c r="J612" s="38" t="s">
        <v>140</v>
      </c>
      <c r="K612" s="39"/>
      <c r="L612" s="1374"/>
    </row>
    <row r="613" spans="1:12" s="25" customFormat="1" ht="20.25" customHeight="1" x14ac:dyDescent="0.3">
      <c r="A613" s="1428"/>
      <c r="B613" s="262"/>
      <c r="C613" s="257"/>
      <c r="D613" s="262"/>
      <c r="E613" s="263"/>
      <c r="F613" s="606"/>
      <c r="G613" s="1403"/>
      <c r="H613" s="38"/>
      <c r="J613" s="38"/>
      <c r="K613" s="39"/>
      <c r="L613" s="1374"/>
    </row>
    <row r="614" spans="1:12" s="25" customFormat="1" ht="20.25" customHeight="1" x14ac:dyDescent="0.3">
      <c r="A614" s="1407"/>
      <c r="B614" s="770"/>
      <c r="C614" s="419"/>
      <c r="D614" s="770"/>
      <c r="E614" s="771"/>
      <c r="F614" s="871"/>
      <c r="G614" s="1402"/>
      <c r="H614" s="254"/>
      <c r="I614" s="96"/>
      <c r="J614" s="254"/>
      <c r="K614" s="255"/>
      <c r="L614" s="1374"/>
    </row>
    <row r="615" spans="1:12" s="25" customFormat="1" ht="18.75" customHeight="1" x14ac:dyDescent="0.3">
      <c r="A615" s="1426"/>
      <c r="B615" s="98"/>
      <c r="C615" s="98"/>
      <c r="D615" s="98"/>
      <c r="E615" s="98"/>
      <c r="F615" s="861"/>
      <c r="G615" s="1416"/>
      <c r="H615" s="208"/>
      <c r="I615" s="208"/>
      <c r="J615" s="208"/>
      <c r="K615" s="208"/>
      <c r="L615" s="1374"/>
    </row>
    <row r="616" spans="1:12" s="21" customFormat="1" x14ac:dyDescent="0.3">
      <c r="A616" s="1428"/>
      <c r="B616" s="32"/>
      <c r="C616" s="32"/>
      <c r="D616" s="32"/>
      <c r="E616" s="32"/>
      <c r="F616" s="656"/>
      <c r="G616" s="1403"/>
      <c r="H616" s="20"/>
      <c r="I616" s="20"/>
      <c r="J616" s="20"/>
      <c r="K616" s="20"/>
      <c r="L616" s="1373"/>
    </row>
    <row r="617" spans="1:12" s="25" customFormat="1" ht="18.75" customHeight="1" x14ac:dyDescent="0.3">
      <c r="A617" s="1428"/>
      <c r="B617" s="476" t="s">
        <v>115</v>
      </c>
      <c r="C617" s="32"/>
      <c r="D617" s="32"/>
      <c r="E617" s="32"/>
      <c r="F617" s="656"/>
      <c r="G617" s="1403"/>
      <c r="H617" s="22" t="s">
        <v>115</v>
      </c>
      <c r="I617" s="20"/>
      <c r="J617" s="20"/>
      <c r="K617" s="20"/>
      <c r="L617" s="1374"/>
    </row>
    <row r="618" spans="1:12" s="25" customFormat="1" ht="18.75" customHeight="1" x14ac:dyDescent="0.3">
      <c r="A618" s="1428"/>
      <c r="B618" s="476" t="s">
        <v>137</v>
      </c>
      <c r="C618" s="32"/>
      <c r="D618" s="32"/>
      <c r="E618" s="32"/>
      <c r="F618" s="606"/>
      <c r="G618" s="1403"/>
      <c r="H618" s="22" t="s">
        <v>138</v>
      </c>
      <c r="I618" s="20"/>
      <c r="J618" s="20"/>
      <c r="K618" s="20"/>
      <c r="L618" s="1374"/>
    </row>
    <row r="619" spans="1:12" s="25" customFormat="1" ht="18.75" customHeight="1" x14ac:dyDescent="0.3">
      <c r="A619" s="1428"/>
      <c r="B619" s="32"/>
      <c r="C619" s="32"/>
      <c r="D619" s="32"/>
      <c r="E619" s="32"/>
      <c r="F619" s="606"/>
      <c r="G619" s="1403"/>
      <c r="H619" s="20"/>
      <c r="I619" s="20"/>
      <c r="J619" s="20"/>
      <c r="K619" s="20"/>
      <c r="L619" s="1374"/>
    </row>
    <row r="620" spans="1:12" s="25" customFormat="1" ht="18.75" customHeight="1" x14ac:dyDescent="0.3">
      <c r="A620" s="1428"/>
      <c r="B620" s="32"/>
      <c r="C620" s="32"/>
      <c r="D620" s="257"/>
      <c r="E620" s="604" t="s">
        <v>116</v>
      </c>
      <c r="F620" s="606"/>
      <c r="G620" s="1403"/>
      <c r="H620" s="20"/>
      <c r="I620" s="20"/>
      <c r="K620" s="603" t="s">
        <v>116</v>
      </c>
      <c r="L620" s="1374"/>
    </row>
    <row r="621" spans="1:12" s="25" customFormat="1" ht="18.75" customHeight="1" x14ac:dyDescent="0.3">
      <c r="A621" s="1428"/>
      <c r="B621" s="32"/>
      <c r="C621" s="32"/>
      <c r="D621" s="257"/>
      <c r="E621" s="604" t="s">
        <v>134</v>
      </c>
      <c r="F621" s="606"/>
      <c r="G621" s="1403"/>
      <c r="H621" s="20"/>
      <c r="I621" s="20"/>
      <c r="K621" s="603" t="s">
        <v>134</v>
      </c>
      <c r="L621" s="1374"/>
    </row>
    <row r="622" spans="1:12" s="25" customFormat="1" ht="18.75" customHeight="1" x14ac:dyDescent="0.3">
      <c r="A622" s="1428"/>
      <c r="B622" s="32"/>
      <c r="C622" s="32"/>
      <c r="D622" s="257"/>
      <c r="E622" s="604" t="s">
        <v>117</v>
      </c>
      <c r="F622" s="606"/>
      <c r="G622" s="1403"/>
      <c r="H622" s="20"/>
      <c r="I622" s="20"/>
      <c r="K622" s="603" t="s">
        <v>117</v>
      </c>
      <c r="L622" s="1374"/>
    </row>
    <row r="623" spans="1:12" s="25" customFormat="1" ht="18.75" customHeight="1" x14ac:dyDescent="0.3">
      <c r="A623" s="1428"/>
      <c r="B623" s="32"/>
      <c r="C623" s="32"/>
      <c r="D623" s="257"/>
      <c r="E623" s="604" t="s">
        <v>497</v>
      </c>
      <c r="F623" s="606"/>
      <c r="G623" s="1403"/>
      <c r="H623" s="20"/>
      <c r="I623" s="20"/>
      <c r="K623" s="603" t="s">
        <v>497</v>
      </c>
      <c r="L623" s="1374"/>
    </row>
    <row r="624" spans="1:12" s="25" customFormat="1" ht="18.75" customHeight="1" x14ac:dyDescent="0.3">
      <c r="A624" s="1428"/>
      <c r="B624" s="32"/>
      <c r="C624" s="32"/>
      <c r="D624" s="32"/>
      <c r="E624" s="32"/>
      <c r="F624" s="656"/>
      <c r="G624" s="1403"/>
      <c r="H624" s="20"/>
      <c r="I624" s="20"/>
      <c r="J624" s="20"/>
      <c r="K624" s="20"/>
      <c r="L624" s="1374"/>
    </row>
    <row r="625" spans="1:12" s="25" customFormat="1" ht="18.75" customHeight="1" x14ac:dyDescent="0.3">
      <c r="A625" s="1428"/>
      <c r="B625" s="32"/>
      <c r="C625" s="32"/>
      <c r="D625" s="32"/>
      <c r="E625" s="32"/>
      <c r="F625" s="656"/>
      <c r="G625" s="1403"/>
      <c r="H625" s="20"/>
      <c r="I625" s="20"/>
      <c r="J625" s="20"/>
      <c r="K625" s="20"/>
      <c r="L625" s="1374"/>
    </row>
    <row r="626" spans="1:12" s="25" customFormat="1" ht="18.75" customHeight="1" x14ac:dyDescent="0.3">
      <c r="A626" s="1428"/>
      <c r="B626" s="32"/>
      <c r="C626" s="32"/>
      <c r="D626" s="32"/>
      <c r="E626" s="32"/>
      <c r="F626" s="656"/>
      <c r="G626" s="1403"/>
      <c r="H626" s="20"/>
      <c r="I626" s="20"/>
      <c r="J626" s="20"/>
      <c r="K626" s="20"/>
      <c r="L626" s="1374"/>
    </row>
    <row r="627" spans="1:12" s="25" customFormat="1" ht="18.75" customHeight="1" x14ac:dyDescent="0.3">
      <c r="A627" s="1428"/>
      <c r="B627" s="1605" t="s">
        <v>119</v>
      </c>
      <c r="C627" s="1605"/>
      <c r="D627" s="1605"/>
      <c r="E627" s="481"/>
      <c r="F627" s="606"/>
      <c r="G627" s="1403"/>
      <c r="H627" s="1612" t="s">
        <v>119</v>
      </c>
      <c r="I627" s="1612"/>
      <c r="J627" s="1612"/>
      <c r="K627" s="26"/>
      <c r="L627" s="1374"/>
    </row>
    <row r="628" spans="1:12" s="25" customFormat="1" ht="18.75" customHeight="1" x14ac:dyDescent="0.3">
      <c r="A628" s="1428"/>
      <c r="B628" s="1606">
        <v>45762</v>
      </c>
      <c r="C628" s="1606"/>
      <c r="D628" s="1606"/>
      <c r="E628" s="482"/>
      <c r="F628" s="606"/>
      <c r="G628" s="1403"/>
      <c r="H628" s="1610">
        <f>B628</f>
        <v>45762</v>
      </c>
      <c r="I628" s="1610"/>
      <c r="J628" s="1610"/>
      <c r="K628" s="27"/>
      <c r="L628" s="1374"/>
    </row>
    <row r="629" spans="1:12" s="25" customFormat="1" ht="18.75" customHeight="1" x14ac:dyDescent="0.3">
      <c r="A629" s="1428"/>
      <c r="B629" s="32"/>
      <c r="C629" s="32"/>
      <c r="D629" s="32"/>
      <c r="E629" s="482"/>
      <c r="F629" s="606"/>
      <c r="G629" s="1403"/>
      <c r="H629" s="20"/>
      <c r="I629" s="20"/>
      <c r="J629" s="20"/>
      <c r="K629" s="27"/>
      <c r="L629" s="1374"/>
    </row>
    <row r="630" spans="1:12" s="25" customFormat="1" ht="18.75" customHeight="1" x14ac:dyDescent="0.3">
      <c r="A630" s="1428"/>
      <c r="B630" s="1582"/>
      <c r="C630" s="32"/>
      <c r="D630" s="32"/>
      <c r="E630" s="482"/>
      <c r="F630" s="606"/>
      <c r="G630" s="1403"/>
      <c r="H630" s="1577"/>
      <c r="I630" s="20"/>
      <c r="J630" s="20"/>
      <c r="K630" s="27"/>
      <c r="L630" s="1374"/>
    </row>
    <row r="631" spans="1:12" s="25" customFormat="1" ht="18.75" customHeight="1" x14ac:dyDescent="0.3">
      <c r="A631" s="469" t="s">
        <v>120</v>
      </c>
      <c r="B631" s="475" t="s">
        <v>121</v>
      </c>
      <c r="C631" s="1604" t="s">
        <v>122</v>
      </c>
      <c r="D631" s="1604"/>
      <c r="E631" s="1604"/>
      <c r="F631" s="606"/>
      <c r="G631" s="28" t="s">
        <v>120</v>
      </c>
      <c r="H631" s="29" t="s">
        <v>121</v>
      </c>
      <c r="I631" s="1611" t="s">
        <v>123</v>
      </c>
      <c r="J631" s="1611"/>
      <c r="K631" s="1611"/>
      <c r="L631" s="1374"/>
    </row>
    <row r="632" spans="1:12" s="25" customFormat="1" ht="18.75" customHeight="1" x14ac:dyDescent="0.3">
      <c r="A632" s="469" t="s">
        <v>124</v>
      </c>
      <c r="B632" s="469" t="s">
        <v>265</v>
      </c>
      <c r="C632" s="475" t="s">
        <v>125</v>
      </c>
      <c r="D632" s="1581" t="s">
        <v>126</v>
      </c>
      <c r="E632" s="1581" t="s">
        <v>127</v>
      </c>
      <c r="F632" s="606"/>
      <c r="G632" s="28" t="s">
        <v>124</v>
      </c>
      <c r="H632" s="28" t="s">
        <v>265</v>
      </c>
      <c r="I632" s="29" t="s">
        <v>125</v>
      </c>
      <c r="J632" s="1578" t="s">
        <v>126</v>
      </c>
      <c r="K632" s="1578" t="s">
        <v>127</v>
      </c>
      <c r="L632" s="1374"/>
    </row>
    <row r="633" spans="1:12" s="50" customFormat="1" ht="18.75" customHeight="1" x14ac:dyDescent="0.3">
      <c r="A633" s="12">
        <v>1</v>
      </c>
      <c r="B633" s="13" t="s">
        <v>83</v>
      </c>
      <c r="C633" s="14" t="s">
        <v>86</v>
      </c>
      <c r="D633" s="15">
        <v>90</v>
      </c>
      <c r="E633" s="15">
        <v>373.5</v>
      </c>
      <c r="F633" s="606"/>
      <c r="G633" s="5">
        <v>1</v>
      </c>
      <c r="H633" s="6" t="s">
        <v>83</v>
      </c>
      <c r="I633" s="2" t="s">
        <v>85</v>
      </c>
      <c r="J633" s="3">
        <v>110</v>
      </c>
      <c r="K633" s="3">
        <v>500.08</v>
      </c>
      <c r="L633" s="1379">
        <v>45672</v>
      </c>
    </row>
    <row r="634" spans="1:12" s="25" customFormat="1" ht="19.5" customHeight="1" x14ac:dyDescent="0.3">
      <c r="A634" s="12">
        <v>2</v>
      </c>
      <c r="B634" s="13" t="s">
        <v>347</v>
      </c>
      <c r="C634" s="14" t="s">
        <v>14</v>
      </c>
      <c r="D634" s="15">
        <v>24</v>
      </c>
      <c r="E634" s="15">
        <v>3.9199999999999995</v>
      </c>
      <c r="F634" s="606"/>
      <c r="G634" s="5">
        <v>2</v>
      </c>
      <c r="H634" s="6" t="s">
        <v>347</v>
      </c>
      <c r="I634" s="2" t="s">
        <v>14</v>
      </c>
      <c r="J634" s="3">
        <v>24</v>
      </c>
      <c r="K634" s="3">
        <v>3.9199999999999995</v>
      </c>
      <c r="L634" s="788"/>
    </row>
    <row r="635" spans="1:12" s="25" customFormat="1" x14ac:dyDescent="0.3">
      <c r="A635" s="12">
        <v>3</v>
      </c>
      <c r="B635" s="13" t="s">
        <v>271</v>
      </c>
      <c r="C635" s="14" t="s">
        <v>2</v>
      </c>
      <c r="D635" s="15">
        <v>7</v>
      </c>
      <c r="E635" s="15">
        <v>36.6</v>
      </c>
      <c r="F635" s="606"/>
      <c r="G635" s="5">
        <v>3</v>
      </c>
      <c r="H635" s="6" t="s">
        <v>271</v>
      </c>
      <c r="I635" s="2" t="s">
        <v>2</v>
      </c>
      <c r="J635" s="3">
        <v>7</v>
      </c>
      <c r="K635" s="3">
        <v>36.6</v>
      </c>
      <c r="L635" s="788"/>
    </row>
    <row r="636" spans="1:12" s="25" customFormat="1" x14ac:dyDescent="0.3">
      <c r="A636" s="12">
        <v>4</v>
      </c>
      <c r="B636" s="13" t="s">
        <v>107</v>
      </c>
      <c r="C636" s="14" t="s">
        <v>14</v>
      </c>
      <c r="D636" s="15">
        <v>3.71</v>
      </c>
      <c r="E636" s="15">
        <v>93.2</v>
      </c>
      <c r="F636" s="606">
        <v>3.71</v>
      </c>
      <c r="G636" s="5">
        <v>4</v>
      </c>
      <c r="H636" s="6" t="s">
        <v>107</v>
      </c>
      <c r="I636" s="2" t="s">
        <v>14</v>
      </c>
      <c r="J636" s="3">
        <v>3.4</v>
      </c>
      <c r="K636" s="3">
        <v>93.2</v>
      </c>
      <c r="L636" s="1374"/>
    </row>
    <row r="637" spans="1:12" s="25" customFormat="1" x14ac:dyDescent="0.3">
      <c r="A637" s="12">
        <v>5</v>
      </c>
      <c r="B637" s="13" t="s">
        <v>93</v>
      </c>
      <c r="C637" s="14" t="s">
        <v>2</v>
      </c>
      <c r="D637" s="15">
        <v>60</v>
      </c>
      <c r="E637" s="15">
        <v>92</v>
      </c>
      <c r="F637" s="605"/>
      <c r="G637" s="5">
        <v>5</v>
      </c>
      <c r="H637" s="6" t="s">
        <v>93</v>
      </c>
      <c r="I637" s="2" t="s">
        <v>2</v>
      </c>
      <c r="J637" s="3">
        <v>60</v>
      </c>
      <c r="K637" s="3">
        <v>92</v>
      </c>
      <c r="L637" s="788"/>
    </row>
    <row r="638" spans="1:12" s="25" customFormat="1" ht="19.5" customHeight="1" x14ac:dyDescent="0.3">
      <c r="A638" s="12">
        <v>6</v>
      </c>
      <c r="B638" s="13" t="s">
        <v>80</v>
      </c>
      <c r="C638" s="14" t="s">
        <v>5</v>
      </c>
      <c r="D638" s="15">
        <v>30</v>
      </c>
      <c r="E638" s="15">
        <v>124.6</v>
      </c>
      <c r="F638" s="606"/>
      <c r="G638" s="5">
        <v>6</v>
      </c>
      <c r="H638" s="6" t="s">
        <v>80</v>
      </c>
      <c r="I638" s="2" t="s">
        <v>5</v>
      </c>
      <c r="J638" s="3">
        <v>30</v>
      </c>
      <c r="K638" s="3">
        <v>124.6</v>
      </c>
      <c r="L638" s="788"/>
    </row>
    <row r="639" spans="1:12" s="25" customFormat="1" ht="19.5" customHeight="1" x14ac:dyDescent="0.3">
      <c r="A639" s="1581"/>
      <c r="B639" s="13"/>
      <c r="C639" s="14"/>
      <c r="D639" s="15"/>
      <c r="E639" s="15"/>
      <c r="F639" s="605"/>
      <c r="G639" s="1578"/>
      <c r="H639" s="6"/>
      <c r="I639" s="2"/>
      <c r="J639" s="3"/>
      <c r="K639" s="3"/>
      <c r="L639" s="1374"/>
    </row>
    <row r="640" spans="1:12" s="25" customFormat="1" x14ac:dyDescent="0.3">
      <c r="A640" s="12"/>
      <c r="B640" s="13"/>
      <c r="C640" s="14"/>
      <c r="D640" s="15"/>
      <c r="E640" s="15"/>
      <c r="F640" s="656"/>
      <c r="G640" s="5"/>
      <c r="H640" s="6"/>
      <c r="I640" s="2"/>
      <c r="J640" s="3"/>
      <c r="K640" s="3"/>
      <c r="L640" s="1374"/>
    </row>
    <row r="641" spans="1:12" s="25" customFormat="1" x14ac:dyDescent="0.3">
      <c r="A641" s="12"/>
      <c r="B641" s="13"/>
      <c r="C641" s="14" t="s">
        <v>128</v>
      </c>
      <c r="D641" s="15">
        <f>SUM(D633:D639)</f>
        <v>214.70999999999998</v>
      </c>
      <c r="E641" s="15">
        <f>SUM(E633:E639)</f>
        <v>723.82</v>
      </c>
      <c r="F641" s="658">
        <v>587.5</v>
      </c>
      <c r="G641" s="5"/>
      <c r="H641" s="6"/>
      <c r="I641" s="2" t="s">
        <v>128</v>
      </c>
      <c r="J641" s="3">
        <f>SUM(J633:J639)</f>
        <v>234.4</v>
      </c>
      <c r="K641" s="3">
        <f>SUM(K633:K639)</f>
        <v>850.40000000000009</v>
      </c>
      <c r="L641" s="1374"/>
    </row>
    <row r="642" spans="1:12" s="25" customFormat="1" ht="18.75" hidden="1" customHeight="1" x14ac:dyDescent="0.3">
      <c r="A642" s="12"/>
      <c r="B642" s="13"/>
      <c r="C642" s="14"/>
      <c r="D642" s="15">
        <f>SUM(D634:D640)</f>
        <v>124.71000000000001</v>
      </c>
      <c r="E642" s="15"/>
      <c r="F642" s="656"/>
      <c r="G642" s="5"/>
      <c r="H642" s="6"/>
      <c r="I642" s="2"/>
      <c r="J642" s="3"/>
      <c r="K642" s="3"/>
      <c r="L642" s="1374"/>
    </row>
    <row r="643" spans="1:12" s="25" customFormat="1" ht="18.75" hidden="1" customHeight="1" x14ac:dyDescent="0.3">
      <c r="A643" s="12">
        <v>1</v>
      </c>
      <c r="B643" s="13" t="s">
        <v>1</v>
      </c>
      <c r="C643" s="14" t="s">
        <v>5</v>
      </c>
      <c r="D643" s="15">
        <f>SUM(D636:D641)</f>
        <v>308.41999999999996</v>
      </c>
      <c r="E643" s="15">
        <v>86</v>
      </c>
      <c r="F643" s="656"/>
      <c r="G643" s="5">
        <v>1</v>
      </c>
      <c r="H643" s="6" t="s">
        <v>1</v>
      </c>
      <c r="I643" s="2" t="s">
        <v>5</v>
      </c>
      <c r="J643" s="3">
        <v>200</v>
      </c>
      <c r="K643" s="3">
        <v>86</v>
      </c>
      <c r="L643" s="1374"/>
    </row>
    <row r="644" spans="1:12" s="25" customFormat="1" ht="18.75" hidden="1" customHeight="1" x14ac:dyDescent="0.3">
      <c r="A644" s="12">
        <v>2</v>
      </c>
      <c r="B644" s="13" t="s">
        <v>238</v>
      </c>
      <c r="C644" s="14" t="s">
        <v>251</v>
      </c>
      <c r="D644" s="15">
        <f t="shared" ref="D644:D653" si="10">SUM(D636:D642)</f>
        <v>433.13</v>
      </c>
      <c r="E644" s="15">
        <v>114</v>
      </c>
      <c r="F644" s="656"/>
      <c r="G644" s="5">
        <v>2</v>
      </c>
      <c r="H644" s="6" t="s">
        <v>238</v>
      </c>
      <c r="I644" s="2" t="s">
        <v>251</v>
      </c>
      <c r="J644" s="3">
        <v>225</v>
      </c>
      <c r="K644" s="3">
        <v>114</v>
      </c>
      <c r="L644" s="1374"/>
    </row>
    <row r="645" spans="1:12" s="25" customFormat="1" ht="18.75" hidden="1" customHeight="1" x14ac:dyDescent="0.3">
      <c r="A645" s="12">
        <v>3</v>
      </c>
      <c r="B645" s="13" t="s">
        <v>93</v>
      </c>
      <c r="C645" s="14" t="s">
        <v>5</v>
      </c>
      <c r="D645" s="15">
        <f t="shared" si="10"/>
        <v>737.83999999999992</v>
      </c>
      <c r="E645" s="15">
        <v>94.25</v>
      </c>
      <c r="F645" s="656"/>
      <c r="G645" s="5">
        <v>3</v>
      </c>
      <c r="H645" s="6" t="s">
        <v>93</v>
      </c>
      <c r="I645" s="2" t="s">
        <v>5</v>
      </c>
      <c r="J645" s="3">
        <v>135</v>
      </c>
      <c r="K645" s="3">
        <v>94.25</v>
      </c>
      <c r="L645" s="1374"/>
    </row>
    <row r="646" spans="1:12" s="25" customFormat="1" ht="18.75" hidden="1" customHeight="1" x14ac:dyDescent="0.3">
      <c r="A646" s="12">
        <v>4</v>
      </c>
      <c r="B646" s="13" t="s">
        <v>253</v>
      </c>
      <c r="C646" s="14" t="s">
        <v>218</v>
      </c>
      <c r="D646" s="15">
        <f t="shared" si="10"/>
        <v>1110.9699999999998</v>
      </c>
      <c r="E646" s="15">
        <v>146.4</v>
      </c>
      <c r="F646" s="656"/>
      <c r="G646" s="5">
        <v>4</v>
      </c>
      <c r="H646" s="6" t="s">
        <v>253</v>
      </c>
      <c r="I646" s="2" t="s">
        <v>218</v>
      </c>
      <c r="J646" s="3">
        <v>125</v>
      </c>
      <c r="K646" s="3">
        <v>146.4</v>
      </c>
      <c r="L646" s="1374"/>
    </row>
    <row r="647" spans="1:12" s="25" customFormat="1" ht="18.75" hidden="1" customHeight="1" x14ac:dyDescent="0.3">
      <c r="A647" s="12">
        <v>5</v>
      </c>
      <c r="B647" s="13" t="s">
        <v>255</v>
      </c>
      <c r="C647" s="14" t="s">
        <v>218</v>
      </c>
      <c r="D647" s="15">
        <f t="shared" si="10"/>
        <v>1818.8099999999997</v>
      </c>
      <c r="E647" s="15">
        <v>105.16</v>
      </c>
      <c r="F647" s="656"/>
      <c r="G647" s="5">
        <v>5</v>
      </c>
      <c r="H647" s="6" t="s">
        <v>255</v>
      </c>
      <c r="I647" s="2" t="s">
        <v>218</v>
      </c>
      <c r="J647" s="3">
        <v>80</v>
      </c>
      <c r="K647" s="3">
        <v>105.16</v>
      </c>
      <c r="L647" s="1374"/>
    </row>
    <row r="648" spans="1:12" s="25" customFormat="1" ht="18.75" hidden="1" customHeight="1" x14ac:dyDescent="0.3">
      <c r="A648" s="12">
        <v>6</v>
      </c>
      <c r="B648" s="13" t="s">
        <v>252</v>
      </c>
      <c r="C648" s="14" t="s">
        <v>251</v>
      </c>
      <c r="D648" s="15">
        <f t="shared" si="10"/>
        <v>2929.7799999999997</v>
      </c>
      <c r="E648" s="15">
        <v>142</v>
      </c>
      <c r="F648" s="656"/>
      <c r="G648" s="5">
        <v>6</v>
      </c>
      <c r="H648" s="6" t="s">
        <v>252</v>
      </c>
      <c r="I648" s="2" t="s">
        <v>251</v>
      </c>
      <c r="J648" s="3">
        <v>105</v>
      </c>
      <c r="K648" s="3">
        <v>142</v>
      </c>
      <c r="L648" s="1374"/>
    </row>
    <row r="649" spans="1:12" s="25" customFormat="1" ht="18.75" hidden="1" customHeight="1" x14ac:dyDescent="0.3">
      <c r="A649" s="12">
        <v>7</v>
      </c>
      <c r="B649" s="13" t="s">
        <v>254</v>
      </c>
      <c r="C649" s="14" t="s">
        <v>218</v>
      </c>
      <c r="D649" s="15">
        <f t="shared" si="10"/>
        <v>4748.5899999999992</v>
      </c>
      <c r="E649" s="15">
        <v>144</v>
      </c>
      <c r="F649" s="656"/>
      <c r="G649" s="5">
        <v>7</v>
      </c>
      <c r="H649" s="6" t="s">
        <v>254</v>
      </c>
      <c r="I649" s="2" t="s">
        <v>218</v>
      </c>
      <c r="J649" s="3">
        <v>120</v>
      </c>
      <c r="K649" s="3">
        <v>144</v>
      </c>
      <c r="L649" s="1374"/>
    </row>
    <row r="650" spans="1:12" s="25" customFormat="1" ht="18.75" hidden="1" customHeight="1" x14ac:dyDescent="0.3">
      <c r="A650" s="12">
        <v>8</v>
      </c>
      <c r="B650" s="13" t="s">
        <v>31</v>
      </c>
      <c r="C650" s="14" t="s">
        <v>5</v>
      </c>
      <c r="D650" s="15">
        <f t="shared" si="10"/>
        <v>7463.6599999999989</v>
      </c>
      <c r="E650" s="15">
        <v>88</v>
      </c>
      <c r="F650" s="656"/>
      <c r="G650" s="5">
        <v>8</v>
      </c>
      <c r="H650" s="6" t="s">
        <v>31</v>
      </c>
      <c r="I650" s="2" t="s">
        <v>5</v>
      </c>
      <c r="J650" s="3">
        <v>55</v>
      </c>
      <c r="K650" s="3">
        <v>88</v>
      </c>
      <c r="L650" s="1374"/>
    </row>
    <row r="651" spans="1:12" s="50" customFormat="1" ht="18.75" hidden="1" customHeight="1" x14ac:dyDescent="0.3">
      <c r="A651" s="1581"/>
      <c r="B651" s="467"/>
      <c r="C651" s="1581"/>
      <c r="D651" s="15">
        <f t="shared" si="10"/>
        <v>12087.539999999997</v>
      </c>
      <c r="E651" s="468"/>
      <c r="F651" s="657"/>
      <c r="G651" s="1578"/>
      <c r="H651" s="1"/>
      <c r="I651" s="1578"/>
      <c r="J651" s="7"/>
      <c r="K651" s="7"/>
      <c r="L651" s="1374"/>
    </row>
    <row r="652" spans="1:12" s="25" customFormat="1" ht="18.75" hidden="1" customHeight="1" x14ac:dyDescent="0.3">
      <c r="A652" s="12"/>
      <c r="B652" s="13"/>
      <c r="C652" s="14" t="s">
        <v>128</v>
      </c>
      <c r="D652" s="15">
        <f t="shared" si="10"/>
        <v>19242.78</v>
      </c>
      <c r="E652" s="15">
        <v>919.81</v>
      </c>
      <c r="F652" s="656"/>
      <c r="G652" s="5"/>
      <c r="H652" s="6"/>
      <c r="I652" s="2" t="s">
        <v>128</v>
      </c>
      <c r="J652" s="3">
        <v>1045</v>
      </c>
      <c r="K652" s="3">
        <v>919.81</v>
      </c>
      <c r="L652" s="1374"/>
    </row>
    <row r="653" spans="1:12" s="25" customFormat="1" ht="18.75" hidden="1" customHeight="1" x14ac:dyDescent="0.3">
      <c r="A653" s="12"/>
      <c r="B653" s="13"/>
      <c r="C653" s="14"/>
      <c r="D653" s="15">
        <f t="shared" si="10"/>
        <v>30897.189999999995</v>
      </c>
      <c r="E653" s="15"/>
      <c r="F653" s="656"/>
      <c r="G653" s="5"/>
      <c r="H653" s="6"/>
      <c r="I653" s="2"/>
      <c r="J653" s="3"/>
      <c r="K653" s="3"/>
      <c r="L653" s="1374"/>
    </row>
    <row r="654" spans="1:12" s="25" customFormat="1" x14ac:dyDescent="0.3">
      <c r="A654" s="12"/>
      <c r="B654" s="13"/>
      <c r="C654" s="14"/>
      <c r="D654" s="15"/>
      <c r="E654" s="15"/>
      <c r="F654" s="678">
        <f>F641-E641</f>
        <v>-136.32000000000005</v>
      </c>
      <c r="G654" s="5"/>
      <c r="H654" s="6"/>
      <c r="I654" s="2"/>
      <c r="J654" s="3"/>
      <c r="K654" s="3"/>
      <c r="L654" s="1374"/>
    </row>
    <row r="655" spans="1:12" s="25" customFormat="1" x14ac:dyDescent="0.3">
      <c r="A655" s="12"/>
      <c r="B655" s="13"/>
      <c r="C655" s="14"/>
      <c r="D655" s="15"/>
      <c r="E655" s="15"/>
      <c r="F655" s="656"/>
      <c r="G655" s="5"/>
      <c r="H655" s="6"/>
      <c r="I655" s="2"/>
      <c r="J655" s="3"/>
      <c r="K655" s="3"/>
      <c r="L655" s="1374"/>
    </row>
    <row r="656" spans="1:12" s="25" customFormat="1" x14ac:dyDescent="0.3">
      <c r="A656" s="469" t="s">
        <v>124</v>
      </c>
      <c r="B656" s="15" t="s">
        <v>259</v>
      </c>
      <c r="C656" s="14" t="s">
        <v>125</v>
      </c>
      <c r="D656" s="15" t="s">
        <v>126</v>
      </c>
      <c r="E656" s="15" t="s">
        <v>127</v>
      </c>
      <c r="F656" s="656"/>
      <c r="G656" s="28" t="s">
        <v>124</v>
      </c>
      <c r="H656" s="3" t="s">
        <v>247</v>
      </c>
      <c r="I656" s="2" t="s">
        <v>125</v>
      </c>
      <c r="J656" s="3" t="s">
        <v>126</v>
      </c>
      <c r="K656" s="3" t="s">
        <v>127</v>
      </c>
      <c r="L656" s="1374"/>
    </row>
    <row r="657" spans="1:23" s="8" customFormat="1" x14ac:dyDescent="0.3">
      <c r="A657" s="12">
        <v>1</v>
      </c>
      <c r="B657" s="13" t="s">
        <v>96</v>
      </c>
      <c r="C657" s="14" t="s">
        <v>508</v>
      </c>
      <c r="D657" s="15">
        <v>80</v>
      </c>
      <c r="E657" s="15">
        <v>146</v>
      </c>
      <c r="F657" s="605"/>
      <c r="G657" s="5">
        <v>1</v>
      </c>
      <c r="H657" s="6" t="s">
        <v>96</v>
      </c>
      <c r="I657" s="2" t="s">
        <v>9</v>
      </c>
      <c r="J657" s="3">
        <v>90</v>
      </c>
      <c r="K657" s="3">
        <v>157.68</v>
      </c>
      <c r="M657" s="25"/>
      <c r="N657" s="25"/>
      <c r="O657" s="25"/>
      <c r="P657" s="25"/>
      <c r="Q657" s="25"/>
      <c r="R657" s="25"/>
      <c r="S657" s="25"/>
      <c r="T657" s="25"/>
      <c r="U657" s="25"/>
      <c r="V657" s="25"/>
      <c r="W657" s="25"/>
    </row>
    <row r="658" spans="1:23" s="257" customFormat="1" x14ac:dyDescent="0.3">
      <c r="A658" s="12">
        <v>2</v>
      </c>
      <c r="B658" s="13" t="s">
        <v>180</v>
      </c>
      <c r="C658" s="14" t="s">
        <v>7</v>
      </c>
      <c r="D658" s="15">
        <v>50</v>
      </c>
      <c r="E658" s="15">
        <v>196.125</v>
      </c>
      <c r="F658" s="606"/>
      <c r="G658" s="5">
        <v>2</v>
      </c>
      <c r="H658" s="6" t="s">
        <v>180</v>
      </c>
      <c r="I658" s="2" t="s">
        <v>7</v>
      </c>
      <c r="J658" s="3">
        <v>50</v>
      </c>
      <c r="K658" s="3">
        <v>196.125</v>
      </c>
      <c r="L658" s="791"/>
    </row>
    <row r="659" spans="1:23" s="50" customFormat="1" x14ac:dyDescent="0.3">
      <c r="A659" s="12">
        <v>3</v>
      </c>
      <c r="B659" s="13" t="s">
        <v>61</v>
      </c>
      <c r="C659" s="14" t="s">
        <v>17</v>
      </c>
      <c r="D659" s="15">
        <v>30</v>
      </c>
      <c r="E659" s="15">
        <v>228.14999999999998</v>
      </c>
      <c r="F659" s="605">
        <v>28</v>
      </c>
      <c r="G659" s="5">
        <v>3</v>
      </c>
      <c r="H659" s="6" t="s">
        <v>61</v>
      </c>
      <c r="I659" s="2" t="s">
        <v>44</v>
      </c>
      <c r="J659" s="3">
        <v>35</v>
      </c>
      <c r="K659" s="3">
        <v>273.77999999999997</v>
      </c>
      <c r="L659" s="1374"/>
      <c r="M659" s="25"/>
      <c r="N659" s="25"/>
      <c r="O659" s="25"/>
      <c r="P659" s="25"/>
      <c r="Q659" s="25"/>
      <c r="R659" s="25"/>
      <c r="S659" s="25"/>
      <c r="T659" s="25"/>
      <c r="U659" s="25"/>
      <c r="V659" s="25"/>
      <c r="W659" s="25"/>
    </row>
    <row r="660" spans="1:23" s="50" customFormat="1" x14ac:dyDescent="0.3">
      <c r="A660" s="12">
        <v>4</v>
      </c>
      <c r="B660" s="13" t="s">
        <v>346</v>
      </c>
      <c r="C660" s="14" t="s">
        <v>12</v>
      </c>
      <c r="D660" s="15">
        <v>45.5</v>
      </c>
      <c r="E660" s="15">
        <v>7.5</v>
      </c>
      <c r="F660" s="605">
        <v>94.2</v>
      </c>
      <c r="G660" s="5">
        <v>4</v>
      </c>
      <c r="H660" s="6" t="s">
        <v>346</v>
      </c>
      <c r="I660" s="2" t="s">
        <v>12</v>
      </c>
      <c r="J660" s="3">
        <v>45.5</v>
      </c>
      <c r="K660" s="3">
        <v>7.5</v>
      </c>
      <c r="L660" s="1379">
        <v>45754</v>
      </c>
    </row>
    <row r="661" spans="1:23" s="25" customFormat="1" ht="19.5" customHeight="1" x14ac:dyDescent="0.3">
      <c r="A661" s="12">
        <v>5</v>
      </c>
      <c r="B661" s="13" t="s">
        <v>113</v>
      </c>
      <c r="C661" s="14" t="s">
        <v>44</v>
      </c>
      <c r="D661" s="15">
        <v>14</v>
      </c>
      <c r="E661" s="15">
        <v>84.78</v>
      </c>
      <c r="F661" s="656">
        <v>93.2</v>
      </c>
      <c r="G661" s="5">
        <v>5</v>
      </c>
      <c r="H661" s="6" t="s">
        <v>113</v>
      </c>
      <c r="I661" s="2" t="s">
        <v>2</v>
      </c>
      <c r="J661" s="3">
        <v>15</v>
      </c>
      <c r="K661" s="3">
        <v>94.2</v>
      </c>
      <c r="L661" s="1374"/>
    </row>
    <row r="662" spans="1:23" s="50" customFormat="1" x14ac:dyDescent="0.3">
      <c r="A662" s="12">
        <v>6</v>
      </c>
      <c r="B662" s="13" t="s">
        <v>107</v>
      </c>
      <c r="C662" s="14" t="s">
        <v>14</v>
      </c>
      <c r="D662" s="15">
        <v>3.71</v>
      </c>
      <c r="E662" s="15">
        <v>93.2</v>
      </c>
      <c r="F662" s="605">
        <v>21.5</v>
      </c>
      <c r="G662" s="5">
        <v>6</v>
      </c>
      <c r="H662" s="6" t="s">
        <v>107</v>
      </c>
      <c r="I662" s="2" t="s">
        <v>14</v>
      </c>
      <c r="J662" s="3">
        <v>3.71</v>
      </c>
      <c r="K662" s="3">
        <v>93.2</v>
      </c>
      <c r="L662" s="1379"/>
    </row>
    <row r="663" spans="1:23" s="25" customFormat="1" ht="19.5" customHeight="1" x14ac:dyDescent="0.3">
      <c r="A663" s="12">
        <v>7</v>
      </c>
      <c r="B663" s="13" t="s">
        <v>108</v>
      </c>
      <c r="C663" s="14" t="s">
        <v>65</v>
      </c>
      <c r="D663" s="15">
        <v>1.2</v>
      </c>
      <c r="E663" s="15">
        <v>21.5</v>
      </c>
      <c r="F663" s="656"/>
      <c r="G663" s="5">
        <v>7</v>
      </c>
      <c r="H663" s="6" t="s">
        <v>108</v>
      </c>
      <c r="I663" s="2" t="s">
        <v>65</v>
      </c>
      <c r="J663" s="3">
        <v>1.2</v>
      </c>
      <c r="K663" s="3">
        <v>21.5</v>
      </c>
      <c r="L663" s="1374"/>
    </row>
    <row r="664" spans="1:23" s="25" customFormat="1" x14ac:dyDescent="0.3">
      <c r="A664" s="1581"/>
      <c r="B664" s="13"/>
      <c r="C664" s="14"/>
      <c r="D664" s="15"/>
      <c r="E664" s="15"/>
      <c r="F664" s="656"/>
      <c r="G664" s="1578"/>
      <c r="H664" s="6"/>
      <c r="I664" s="2"/>
      <c r="J664" s="3"/>
      <c r="K664" s="3"/>
      <c r="L664" s="1374"/>
    </row>
    <row r="665" spans="1:23" s="50" customFormat="1" x14ac:dyDescent="0.3">
      <c r="A665" s="12"/>
      <c r="B665" s="13"/>
      <c r="C665" s="14"/>
      <c r="D665" s="15"/>
      <c r="E665" s="15"/>
      <c r="F665" s="657"/>
      <c r="G665" s="5"/>
      <c r="H665" s="6"/>
      <c r="I665" s="2"/>
      <c r="J665" s="3"/>
      <c r="K665" s="3"/>
      <c r="L665" s="1377"/>
    </row>
    <row r="666" spans="1:23" s="25" customFormat="1" x14ac:dyDescent="0.3">
      <c r="A666" s="1581"/>
      <c r="B666" s="13"/>
      <c r="C666" s="14" t="s">
        <v>128</v>
      </c>
      <c r="D666" s="15">
        <f>SUM(D657:D665)</f>
        <v>224.41</v>
      </c>
      <c r="E666" s="15">
        <f>SUM(E657:E665)</f>
        <v>777.255</v>
      </c>
      <c r="F666" s="658">
        <v>822.5</v>
      </c>
      <c r="G666" s="1578"/>
      <c r="H666" s="6"/>
      <c r="I666" s="2" t="s">
        <v>128</v>
      </c>
      <c r="J666" s="3">
        <f>SUM(J657:J665)</f>
        <v>240.41</v>
      </c>
      <c r="K666" s="3">
        <f>SUM(K657:K665)</f>
        <v>843.98500000000013</v>
      </c>
      <c r="L666" s="1374"/>
    </row>
    <row r="667" spans="1:23" s="25" customFormat="1" x14ac:dyDescent="0.3">
      <c r="A667" s="12"/>
      <c r="B667" s="13"/>
      <c r="C667" s="14"/>
      <c r="D667" s="15"/>
      <c r="E667" s="15"/>
      <c r="F667" s="678">
        <f>F666-E666</f>
        <v>45.245000000000005</v>
      </c>
      <c r="G667" s="5"/>
      <c r="H667" s="6"/>
      <c r="I667" s="2"/>
      <c r="J667" s="3"/>
      <c r="K667" s="3"/>
      <c r="L667" s="1374"/>
    </row>
    <row r="668" spans="1:23" s="25" customFormat="1" x14ac:dyDescent="0.3">
      <c r="A668" s="12"/>
      <c r="B668" s="13"/>
      <c r="C668" s="14"/>
      <c r="D668" s="15"/>
      <c r="E668" s="15"/>
      <c r="F668" s="656"/>
      <c r="G668" s="5"/>
      <c r="H668" s="6"/>
      <c r="I668" s="2"/>
      <c r="J668" s="3"/>
      <c r="K668" s="3"/>
      <c r="L668" s="1374"/>
    </row>
    <row r="669" spans="1:23" s="25" customFormat="1" x14ac:dyDescent="0.3">
      <c r="A669" s="1581"/>
      <c r="B669" s="13"/>
      <c r="C669" s="14" t="s">
        <v>136</v>
      </c>
      <c r="D669" s="15">
        <f>+D666+D641</f>
        <v>439.12</v>
      </c>
      <c r="E669" s="15">
        <f>+E666+E641</f>
        <v>1501.075</v>
      </c>
      <c r="F669" s="659"/>
      <c r="G669" s="3"/>
      <c r="H669" s="3"/>
      <c r="I669" s="3" t="s">
        <v>136</v>
      </c>
      <c r="J669" s="3">
        <f>+J666+J641</f>
        <v>474.81</v>
      </c>
      <c r="K669" s="3">
        <f>+K666+K641</f>
        <v>1694.3850000000002</v>
      </c>
      <c r="L669" s="1374"/>
    </row>
    <row r="670" spans="1:23" s="25" customFormat="1" x14ac:dyDescent="0.3">
      <c r="A670" s="1431"/>
      <c r="B670" s="259"/>
      <c r="C670" s="472"/>
      <c r="D670" s="473"/>
      <c r="E670" s="473"/>
      <c r="F670" s="659"/>
      <c r="G670" s="1410"/>
      <c r="H670" s="463"/>
      <c r="I670" s="463"/>
      <c r="J670" s="463"/>
      <c r="K670" s="463"/>
      <c r="L670" s="1374"/>
    </row>
    <row r="671" spans="1:23" s="25" customFormat="1" x14ac:dyDescent="0.3">
      <c r="A671" s="1431"/>
      <c r="B671" s="471"/>
      <c r="C671" s="471"/>
      <c r="D671" s="471"/>
      <c r="E671" s="675"/>
      <c r="F671" s="660"/>
      <c r="G671" s="1413"/>
      <c r="H671" s="660"/>
      <c r="I671" s="463"/>
      <c r="J671" s="463"/>
      <c r="K671" s="463"/>
      <c r="L671" s="1374"/>
    </row>
    <row r="672" spans="1:23" s="25" customFormat="1" x14ac:dyDescent="0.3">
      <c r="A672" s="1431"/>
      <c r="B672" s="259"/>
      <c r="C672" s="472"/>
      <c r="D672" s="473"/>
      <c r="E672" s="473"/>
      <c r="F672" s="659"/>
      <c r="G672" s="1413"/>
      <c r="H672" s="463"/>
      <c r="I672" s="463"/>
      <c r="J672" s="463"/>
      <c r="K672" s="463"/>
      <c r="L672" s="1374"/>
    </row>
    <row r="673" spans="1:12" s="25" customFormat="1" ht="18.75" customHeight="1" x14ac:dyDescent="0.3">
      <c r="A673" s="1428"/>
      <c r="B673" s="260" t="s">
        <v>130</v>
      </c>
      <c r="C673" s="257"/>
      <c r="D673" s="261" t="s">
        <v>131</v>
      </c>
      <c r="E673" s="32"/>
      <c r="F673" s="606"/>
      <c r="G673" s="1403"/>
      <c r="H673" s="37" t="s">
        <v>130</v>
      </c>
      <c r="J673" s="94" t="s">
        <v>131</v>
      </c>
      <c r="K673" s="20"/>
      <c r="L673" s="1374"/>
    </row>
    <row r="674" spans="1:12" s="25" customFormat="1" ht="51.75" customHeight="1" x14ac:dyDescent="0.3">
      <c r="A674" s="1428"/>
      <c r="B674" s="262" t="s">
        <v>132</v>
      </c>
      <c r="C674" s="257"/>
      <c r="D674" s="262" t="s">
        <v>140</v>
      </c>
      <c r="E674" s="263"/>
      <c r="F674" s="606"/>
      <c r="G674" s="1403"/>
      <c r="H674" s="38" t="s">
        <v>139</v>
      </c>
      <c r="J674" s="38" t="s">
        <v>140</v>
      </c>
      <c r="K674" s="39"/>
      <c r="L674" s="1374"/>
    </row>
    <row r="675" spans="1:12" s="25" customFormat="1" ht="20.25" customHeight="1" x14ac:dyDescent="0.3">
      <c r="A675" s="1428"/>
      <c r="B675" s="262"/>
      <c r="C675" s="257"/>
      <c r="D675" s="262"/>
      <c r="E675" s="263"/>
      <c r="F675" s="606"/>
      <c r="G675" s="1403"/>
      <c r="H675" s="38"/>
      <c r="J675" s="38"/>
      <c r="K675" s="39"/>
      <c r="L675" s="1374"/>
    </row>
    <row r="676" spans="1:12" s="25" customFormat="1" ht="20.25" customHeight="1" x14ac:dyDescent="0.3">
      <c r="A676" s="1407"/>
      <c r="B676" s="770"/>
      <c r="C676" s="419"/>
      <c r="D676" s="770"/>
      <c r="E676" s="771"/>
      <c r="F676" s="871"/>
      <c r="G676" s="1402"/>
      <c r="H676" s="254"/>
      <c r="I676" s="96"/>
      <c r="J676" s="254"/>
      <c r="K676" s="255"/>
      <c r="L676" s="1374"/>
    </row>
    <row r="677" spans="1:12" s="25" customFormat="1" ht="18.75" customHeight="1" x14ac:dyDescent="0.3">
      <c r="A677" s="1426"/>
      <c r="B677" s="98"/>
      <c r="C677" s="98"/>
      <c r="D677" s="98"/>
      <c r="E677" s="98"/>
      <c r="F677" s="861"/>
      <c r="G677" s="1416"/>
      <c r="H677" s="208"/>
      <c r="I677" s="208"/>
      <c r="J677" s="208"/>
      <c r="K677" s="208"/>
      <c r="L677" s="1374"/>
    </row>
    <row r="678" spans="1:12" s="21" customFormat="1" x14ac:dyDescent="0.3">
      <c r="A678" s="1428"/>
      <c r="B678" s="32"/>
      <c r="C678" s="32"/>
      <c r="D678" s="32"/>
      <c r="E678" s="32"/>
      <c r="F678" s="656"/>
      <c r="G678" s="1403"/>
      <c r="H678" s="20"/>
      <c r="I678" s="20"/>
      <c r="J678" s="20"/>
      <c r="K678" s="20"/>
      <c r="L678" s="1373"/>
    </row>
    <row r="679" spans="1:12" s="25" customFormat="1" ht="18.75" customHeight="1" x14ac:dyDescent="0.3">
      <c r="A679" s="1428"/>
      <c r="B679" s="476" t="s">
        <v>115</v>
      </c>
      <c r="C679" s="32"/>
      <c r="D679" s="32"/>
      <c r="E679" s="32"/>
      <c r="F679" s="656"/>
      <c r="G679" s="1403"/>
      <c r="H679" s="22" t="s">
        <v>115</v>
      </c>
      <c r="I679" s="20"/>
      <c r="J679" s="20"/>
      <c r="K679" s="20"/>
      <c r="L679" s="1374"/>
    </row>
    <row r="680" spans="1:12" s="25" customFormat="1" ht="18.75" customHeight="1" x14ac:dyDescent="0.3">
      <c r="A680" s="1428"/>
      <c r="B680" s="476" t="s">
        <v>137</v>
      </c>
      <c r="C680" s="32"/>
      <c r="D680" s="32"/>
      <c r="E680" s="32"/>
      <c r="F680" s="606"/>
      <c r="G680" s="1403"/>
      <c r="H680" s="22" t="s">
        <v>138</v>
      </c>
      <c r="I680" s="20"/>
      <c r="J680" s="20"/>
      <c r="K680" s="20"/>
      <c r="L680" s="1374"/>
    </row>
    <row r="681" spans="1:12" s="25" customFormat="1" ht="18.75" customHeight="1" x14ac:dyDescent="0.3">
      <c r="A681" s="1428"/>
      <c r="B681" s="32"/>
      <c r="C681" s="32"/>
      <c r="D681" s="32"/>
      <c r="E681" s="32"/>
      <c r="F681" s="606"/>
      <c r="G681" s="1403"/>
      <c r="H681" s="20"/>
      <c r="I681" s="20"/>
      <c r="J681" s="20"/>
      <c r="K681" s="20"/>
      <c r="L681" s="1374"/>
    </row>
    <row r="682" spans="1:12" s="25" customFormat="1" ht="18.75" customHeight="1" x14ac:dyDescent="0.3">
      <c r="A682" s="1428"/>
      <c r="B682" s="32"/>
      <c r="C682" s="32"/>
      <c r="D682" s="257"/>
      <c r="E682" s="604" t="s">
        <v>116</v>
      </c>
      <c r="F682" s="606"/>
      <c r="G682" s="1403"/>
      <c r="H682" s="20"/>
      <c r="I682" s="20"/>
      <c r="K682" s="603" t="s">
        <v>116</v>
      </c>
      <c r="L682" s="1374"/>
    </row>
    <row r="683" spans="1:12" s="25" customFormat="1" ht="18.75" customHeight="1" x14ac:dyDescent="0.3">
      <c r="A683" s="1428"/>
      <c r="B683" s="32"/>
      <c r="C683" s="32"/>
      <c r="D683" s="257"/>
      <c r="E683" s="604" t="s">
        <v>134</v>
      </c>
      <c r="F683" s="606"/>
      <c r="G683" s="1403"/>
      <c r="H683" s="20"/>
      <c r="I683" s="20"/>
      <c r="K683" s="603" t="s">
        <v>134</v>
      </c>
      <c r="L683" s="1374"/>
    </row>
    <row r="684" spans="1:12" s="25" customFormat="1" ht="18.75" customHeight="1" x14ac:dyDescent="0.3">
      <c r="A684" s="1428"/>
      <c r="B684" s="32"/>
      <c r="C684" s="32"/>
      <c r="D684" s="257"/>
      <c r="E684" s="604" t="s">
        <v>117</v>
      </c>
      <c r="F684" s="606"/>
      <c r="G684" s="1403"/>
      <c r="H684" s="20"/>
      <c r="I684" s="20"/>
      <c r="K684" s="603" t="s">
        <v>117</v>
      </c>
      <c r="L684" s="1374"/>
    </row>
    <row r="685" spans="1:12" s="25" customFormat="1" ht="18.75" customHeight="1" x14ac:dyDescent="0.3">
      <c r="A685" s="1428"/>
      <c r="B685" s="32"/>
      <c r="C685" s="32"/>
      <c r="D685" s="257"/>
      <c r="E685" s="604" t="s">
        <v>497</v>
      </c>
      <c r="F685" s="606"/>
      <c r="G685" s="1403"/>
      <c r="H685" s="20"/>
      <c r="I685" s="20"/>
      <c r="K685" s="603" t="s">
        <v>497</v>
      </c>
      <c r="L685" s="1374"/>
    </row>
    <row r="686" spans="1:12" s="25" customFormat="1" ht="18.75" customHeight="1" x14ac:dyDescent="0.3">
      <c r="A686" s="1428"/>
      <c r="B686" s="32"/>
      <c r="C686" s="32"/>
      <c r="D686" s="32"/>
      <c r="E686" s="32"/>
      <c r="F686" s="656"/>
      <c r="G686" s="1403"/>
      <c r="H686" s="20"/>
      <c r="I686" s="20"/>
      <c r="J686" s="20"/>
      <c r="K686" s="20"/>
      <c r="L686" s="1374"/>
    </row>
    <row r="687" spans="1:12" s="25" customFormat="1" ht="18.75" customHeight="1" x14ac:dyDescent="0.3">
      <c r="A687" s="1428"/>
      <c r="B687" s="32"/>
      <c r="C687" s="32"/>
      <c r="D687" s="32"/>
      <c r="E687" s="32"/>
      <c r="F687" s="656"/>
      <c r="G687" s="1403"/>
      <c r="H687" s="20"/>
      <c r="I687" s="20"/>
      <c r="J687" s="20"/>
      <c r="K687" s="20"/>
      <c r="L687" s="1374"/>
    </row>
    <row r="688" spans="1:12" s="25" customFormat="1" ht="18.75" customHeight="1" x14ac:dyDescent="0.3">
      <c r="A688" s="1428"/>
      <c r="B688" s="32"/>
      <c r="C688" s="32"/>
      <c r="D688" s="32"/>
      <c r="E688" s="32"/>
      <c r="F688" s="656"/>
      <c r="G688" s="1403"/>
      <c r="H688" s="20"/>
      <c r="I688" s="20"/>
      <c r="J688" s="20"/>
      <c r="K688" s="20"/>
      <c r="L688" s="1374"/>
    </row>
    <row r="689" spans="1:12" s="25" customFormat="1" ht="18.75" customHeight="1" x14ac:dyDescent="0.3">
      <c r="A689" s="1428"/>
      <c r="B689" s="1605" t="s">
        <v>119</v>
      </c>
      <c r="C689" s="1605"/>
      <c r="D689" s="1605"/>
      <c r="E689" s="481"/>
      <c r="F689" s="606"/>
      <c r="G689" s="1403"/>
      <c r="H689" s="1612" t="s">
        <v>119</v>
      </c>
      <c r="I689" s="1612"/>
      <c r="J689" s="1612"/>
      <c r="K689" s="26"/>
      <c r="L689" s="1374"/>
    </row>
    <row r="690" spans="1:12" s="25" customFormat="1" ht="18.75" customHeight="1" x14ac:dyDescent="0.3">
      <c r="A690" s="1428"/>
      <c r="B690" s="1606">
        <v>45763</v>
      </c>
      <c r="C690" s="1606"/>
      <c r="D690" s="1606"/>
      <c r="E690" s="482"/>
      <c r="F690" s="606"/>
      <c r="G690" s="1403"/>
      <c r="H690" s="1610">
        <f>B690</f>
        <v>45763</v>
      </c>
      <c r="I690" s="1610"/>
      <c r="J690" s="1610"/>
      <c r="K690" s="27"/>
      <c r="L690" s="1374"/>
    </row>
    <row r="691" spans="1:12" s="428" customFormat="1" ht="18.75" customHeight="1" x14ac:dyDescent="0.3">
      <c r="A691" s="1428"/>
      <c r="B691" s="32"/>
      <c r="C691" s="32"/>
      <c r="D691" s="32"/>
      <c r="E691" s="482"/>
      <c r="F691" s="1151"/>
      <c r="G691" s="1533"/>
      <c r="H691" s="430"/>
      <c r="I691" s="430"/>
      <c r="J691" s="430"/>
      <c r="K691" s="433"/>
      <c r="L691" s="1591"/>
    </row>
    <row r="692" spans="1:12" s="428" customFormat="1" ht="18.75" customHeight="1" x14ac:dyDescent="0.3">
      <c r="A692" s="1428"/>
      <c r="B692" s="1582"/>
      <c r="C692" s="32"/>
      <c r="D692" s="32"/>
      <c r="E692" s="482"/>
      <c r="F692" s="1151"/>
      <c r="G692" s="1533"/>
      <c r="H692" s="1587"/>
      <c r="I692" s="430"/>
      <c r="J692" s="430"/>
      <c r="K692" s="433"/>
      <c r="L692" s="1591"/>
    </row>
    <row r="693" spans="1:12" s="428" customFormat="1" ht="18.75" customHeight="1" x14ac:dyDescent="0.3">
      <c r="A693" s="469" t="s">
        <v>120</v>
      </c>
      <c r="B693" s="475" t="s">
        <v>121</v>
      </c>
      <c r="C693" s="1604" t="s">
        <v>122</v>
      </c>
      <c r="D693" s="1604"/>
      <c r="E693" s="1604"/>
      <c r="F693" s="1151"/>
      <c r="G693" s="434" t="s">
        <v>120</v>
      </c>
      <c r="H693" s="435" t="s">
        <v>121</v>
      </c>
      <c r="I693" s="1630" t="s">
        <v>123</v>
      </c>
      <c r="J693" s="1630"/>
      <c r="K693" s="1630"/>
      <c r="L693" s="1591"/>
    </row>
    <row r="694" spans="1:12" s="428" customFormat="1" ht="18.75" customHeight="1" x14ac:dyDescent="0.3">
      <c r="A694" s="469" t="s">
        <v>124</v>
      </c>
      <c r="B694" s="469" t="s">
        <v>265</v>
      </c>
      <c r="C694" s="475" t="s">
        <v>125</v>
      </c>
      <c r="D694" s="1581" t="s">
        <v>126</v>
      </c>
      <c r="E694" s="1581" t="s">
        <v>127</v>
      </c>
      <c r="F694" s="1151"/>
      <c r="G694" s="434" t="s">
        <v>124</v>
      </c>
      <c r="H694" s="434" t="s">
        <v>265</v>
      </c>
      <c r="I694" s="435" t="s">
        <v>125</v>
      </c>
      <c r="J694" s="1588" t="s">
        <v>126</v>
      </c>
      <c r="K694" s="1588" t="s">
        <v>127</v>
      </c>
      <c r="L694" s="1591"/>
    </row>
    <row r="695" spans="1:12" s="1593" customFormat="1" ht="18.75" customHeight="1" x14ac:dyDescent="0.3">
      <c r="A695" s="1581">
        <v>1</v>
      </c>
      <c r="B695" s="13" t="s">
        <v>27</v>
      </c>
      <c r="C695" s="14" t="s">
        <v>28</v>
      </c>
      <c r="D695" s="15">
        <v>65</v>
      </c>
      <c r="E695" s="15">
        <v>178</v>
      </c>
      <c r="F695" s="1151"/>
      <c r="G695" s="1588">
        <v>1</v>
      </c>
      <c r="H695" s="437" t="s">
        <v>27</v>
      </c>
      <c r="I695" s="438" t="s">
        <v>7</v>
      </c>
      <c r="J695" s="439">
        <v>85</v>
      </c>
      <c r="K695" s="439">
        <v>223</v>
      </c>
      <c r="L695" s="1592">
        <v>45384</v>
      </c>
    </row>
    <row r="696" spans="1:12" s="1593" customFormat="1" x14ac:dyDescent="0.3">
      <c r="A696" s="12">
        <v>2</v>
      </c>
      <c r="B696" s="13" t="s">
        <v>260</v>
      </c>
      <c r="C696" s="14" t="s">
        <v>17</v>
      </c>
      <c r="D696" s="15">
        <v>20</v>
      </c>
      <c r="E696" s="15">
        <v>182.25</v>
      </c>
      <c r="F696" s="1177"/>
      <c r="G696" s="436">
        <v>2</v>
      </c>
      <c r="H696" s="437" t="s">
        <v>260</v>
      </c>
      <c r="I696" s="438" t="s">
        <v>44</v>
      </c>
      <c r="J696" s="439">
        <v>25</v>
      </c>
      <c r="K696" s="439">
        <v>218.7</v>
      </c>
      <c r="L696" s="1594"/>
    </row>
    <row r="697" spans="1:12" s="428" customFormat="1" x14ac:dyDescent="0.3">
      <c r="A697" s="1581">
        <v>3</v>
      </c>
      <c r="B697" s="13" t="s">
        <v>114</v>
      </c>
      <c r="C697" s="14" t="s">
        <v>2</v>
      </c>
      <c r="D697" s="15">
        <v>6</v>
      </c>
      <c r="E697" s="15">
        <v>28</v>
      </c>
      <c r="F697" s="1151"/>
      <c r="G697" s="1588">
        <v>3</v>
      </c>
      <c r="H697" s="437" t="s">
        <v>114</v>
      </c>
      <c r="I697" s="438" t="s">
        <v>2</v>
      </c>
      <c r="J697" s="439">
        <v>6</v>
      </c>
      <c r="K697" s="439">
        <v>28</v>
      </c>
      <c r="L697" s="1591"/>
    </row>
    <row r="698" spans="1:12" s="1595" customFormat="1" ht="18.75" customHeight="1" x14ac:dyDescent="0.3">
      <c r="A698" s="12">
        <v>4</v>
      </c>
      <c r="B698" s="13" t="s">
        <v>107</v>
      </c>
      <c r="C698" s="14" t="s">
        <v>193</v>
      </c>
      <c r="D698" s="15">
        <v>3.71</v>
      </c>
      <c r="E698" s="15">
        <v>93.2</v>
      </c>
      <c r="F698" s="1177"/>
      <c r="G698" s="436">
        <v>4</v>
      </c>
      <c r="H698" s="437" t="s">
        <v>107</v>
      </c>
      <c r="I698" s="438" t="s">
        <v>193</v>
      </c>
      <c r="J698" s="439">
        <v>3.71</v>
      </c>
      <c r="K698" s="439">
        <v>93.2</v>
      </c>
      <c r="L698" s="1591"/>
    </row>
    <row r="699" spans="1:12" s="428" customFormat="1" ht="19.5" customHeight="1" x14ac:dyDescent="0.3">
      <c r="A699" s="12">
        <v>5</v>
      </c>
      <c r="B699" s="13" t="s">
        <v>1</v>
      </c>
      <c r="C699" s="14" t="s">
        <v>5</v>
      </c>
      <c r="D699" s="15">
        <v>210</v>
      </c>
      <c r="E699" s="15">
        <v>86</v>
      </c>
      <c r="F699" s="1177"/>
      <c r="G699" s="436">
        <v>5</v>
      </c>
      <c r="H699" s="437" t="s">
        <v>1</v>
      </c>
      <c r="I699" s="438" t="s">
        <v>5</v>
      </c>
      <c r="J699" s="439">
        <v>210</v>
      </c>
      <c r="K699" s="439">
        <v>86</v>
      </c>
      <c r="L699" s="1592"/>
    </row>
    <row r="700" spans="1:12" s="428" customFormat="1" ht="19.5" customHeight="1" x14ac:dyDescent="0.3">
      <c r="A700" s="12"/>
      <c r="B700" s="13"/>
      <c r="C700" s="14"/>
      <c r="D700" s="15"/>
      <c r="E700" s="15"/>
      <c r="F700" s="1151"/>
      <c r="G700" s="436"/>
      <c r="H700" s="437"/>
      <c r="I700" s="438"/>
      <c r="J700" s="439"/>
      <c r="K700" s="439"/>
      <c r="L700" s="1596"/>
    </row>
    <row r="701" spans="1:12" s="428" customFormat="1" x14ac:dyDescent="0.3">
      <c r="A701" s="12"/>
      <c r="B701" s="13"/>
      <c r="C701" s="14"/>
      <c r="D701" s="15"/>
      <c r="E701" s="15"/>
      <c r="F701" s="1154"/>
      <c r="G701" s="436"/>
      <c r="H701" s="437"/>
      <c r="I701" s="438"/>
      <c r="J701" s="439"/>
      <c r="K701" s="439"/>
      <c r="L701" s="1591"/>
    </row>
    <row r="702" spans="1:12" s="428" customFormat="1" x14ac:dyDescent="0.3">
      <c r="A702" s="12"/>
      <c r="B702" s="13"/>
      <c r="C702" s="14" t="s">
        <v>128</v>
      </c>
      <c r="D702" s="15">
        <f>SUM(D695:D700)</f>
        <v>304.70999999999998</v>
      </c>
      <c r="E702" s="15">
        <f>SUM(E695:E700)</f>
        <v>567.45000000000005</v>
      </c>
      <c r="F702" s="1534">
        <v>587.5</v>
      </c>
      <c r="G702" s="436"/>
      <c r="H702" s="437"/>
      <c r="I702" s="438" t="s">
        <v>128</v>
      </c>
      <c r="J702" s="439">
        <f>SUM(J695:J700)</f>
        <v>329.71</v>
      </c>
      <c r="K702" s="439">
        <f>SUM(K695:K700)</f>
        <v>648.9</v>
      </c>
      <c r="L702" s="1591"/>
    </row>
    <row r="703" spans="1:12" s="428" customFormat="1" ht="18.75" hidden="1" customHeight="1" x14ac:dyDescent="0.3">
      <c r="A703" s="12"/>
      <c r="B703" s="13"/>
      <c r="C703" s="14"/>
      <c r="D703" s="15">
        <f>SUM(D696:D701)</f>
        <v>239.71</v>
      </c>
      <c r="E703" s="15"/>
      <c r="F703" s="1154"/>
      <c r="G703" s="436"/>
      <c r="H703" s="437"/>
      <c r="I703" s="438"/>
      <c r="J703" s="439"/>
      <c r="K703" s="439"/>
      <c r="L703" s="1591"/>
    </row>
    <row r="704" spans="1:12" s="428" customFormat="1" ht="18.75" hidden="1" customHeight="1" x14ac:dyDescent="0.3">
      <c r="A704" s="12">
        <v>1</v>
      </c>
      <c r="B704" s="13" t="s">
        <v>1</v>
      </c>
      <c r="C704" s="14" t="s">
        <v>5</v>
      </c>
      <c r="D704" s="15">
        <f>SUM(D698:D702)</f>
        <v>518.41999999999996</v>
      </c>
      <c r="E704" s="15">
        <v>86</v>
      </c>
      <c r="F704" s="1154"/>
      <c r="G704" s="436">
        <v>1</v>
      </c>
      <c r="H704" s="437" t="s">
        <v>1</v>
      </c>
      <c r="I704" s="438" t="s">
        <v>5</v>
      </c>
      <c r="J704" s="439">
        <v>200</v>
      </c>
      <c r="K704" s="439">
        <v>86</v>
      </c>
      <c r="L704" s="1591"/>
    </row>
    <row r="705" spans="1:12" s="428" customFormat="1" ht="18.75" hidden="1" customHeight="1" x14ac:dyDescent="0.3">
      <c r="A705" s="12">
        <v>2</v>
      </c>
      <c r="B705" s="13" t="s">
        <v>238</v>
      </c>
      <c r="C705" s="14" t="s">
        <v>251</v>
      </c>
      <c r="D705" s="15">
        <f>SUM(D698:D703)</f>
        <v>758.13</v>
      </c>
      <c r="E705" s="15">
        <v>114</v>
      </c>
      <c r="F705" s="1154"/>
      <c r="G705" s="436">
        <v>2</v>
      </c>
      <c r="H705" s="437" t="s">
        <v>238</v>
      </c>
      <c r="I705" s="438" t="s">
        <v>251</v>
      </c>
      <c r="J705" s="439">
        <v>225</v>
      </c>
      <c r="K705" s="439">
        <v>114</v>
      </c>
      <c r="L705" s="1591"/>
    </row>
    <row r="706" spans="1:12" s="428" customFormat="1" ht="18.75" hidden="1" customHeight="1" x14ac:dyDescent="0.3">
      <c r="A706" s="12">
        <v>3</v>
      </c>
      <c r="B706" s="13" t="s">
        <v>93</v>
      </c>
      <c r="C706" s="14" t="s">
        <v>5</v>
      </c>
      <c r="D706" s="15">
        <f>SUM(D699:D704)</f>
        <v>1272.8400000000001</v>
      </c>
      <c r="E706" s="15">
        <v>94.25</v>
      </c>
      <c r="F706" s="1154"/>
      <c r="G706" s="436">
        <v>3</v>
      </c>
      <c r="H706" s="437" t="s">
        <v>93</v>
      </c>
      <c r="I706" s="438" t="s">
        <v>5</v>
      </c>
      <c r="J706" s="439">
        <v>135</v>
      </c>
      <c r="K706" s="439">
        <v>94.25</v>
      </c>
      <c r="L706" s="1591"/>
    </row>
    <row r="707" spans="1:12" s="428" customFormat="1" ht="18.75" hidden="1" customHeight="1" x14ac:dyDescent="0.3">
      <c r="A707" s="12">
        <v>4</v>
      </c>
      <c r="B707" s="13" t="s">
        <v>253</v>
      </c>
      <c r="C707" s="14" t="s">
        <v>218</v>
      </c>
      <c r="D707" s="15">
        <f>SUM(D700:D705)</f>
        <v>1820.9699999999998</v>
      </c>
      <c r="E707" s="15">
        <v>146.4</v>
      </c>
      <c r="F707" s="1154"/>
      <c r="G707" s="436">
        <v>4</v>
      </c>
      <c r="H707" s="437" t="s">
        <v>253</v>
      </c>
      <c r="I707" s="438" t="s">
        <v>218</v>
      </c>
      <c r="J707" s="439">
        <v>125</v>
      </c>
      <c r="K707" s="439">
        <v>146.4</v>
      </c>
      <c r="L707" s="1591"/>
    </row>
    <row r="708" spans="1:12" s="428" customFormat="1" ht="18.75" hidden="1" customHeight="1" x14ac:dyDescent="0.3">
      <c r="A708" s="12">
        <v>5</v>
      </c>
      <c r="B708" s="13" t="s">
        <v>255</v>
      </c>
      <c r="C708" s="14" t="s">
        <v>218</v>
      </c>
      <c r="D708" s="15">
        <f>SUM(D701:D706)</f>
        <v>3093.81</v>
      </c>
      <c r="E708" s="15">
        <v>105.16</v>
      </c>
      <c r="F708" s="1154"/>
      <c r="G708" s="436">
        <v>5</v>
      </c>
      <c r="H708" s="437" t="s">
        <v>255</v>
      </c>
      <c r="I708" s="438" t="s">
        <v>218</v>
      </c>
      <c r="J708" s="439">
        <v>80</v>
      </c>
      <c r="K708" s="439">
        <v>105.16</v>
      </c>
      <c r="L708" s="1591"/>
    </row>
    <row r="709" spans="1:12" s="428" customFormat="1" ht="18.75" hidden="1" customHeight="1" x14ac:dyDescent="0.3">
      <c r="A709" s="12">
        <v>6</v>
      </c>
      <c r="B709" s="13" t="s">
        <v>252</v>
      </c>
      <c r="C709" s="14" t="s">
        <v>251</v>
      </c>
      <c r="D709" s="15">
        <f t="shared" ref="D709:D714" si="11">SUM(D701:D707)</f>
        <v>4914.78</v>
      </c>
      <c r="E709" s="15">
        <v>142</v>
      </c>
      <c r="F709" s="1154"/>
      <c r="G709" s="436">
        <v>6</v>
      </c>
      <c r="H709" s="437" t="s">
        <v>252</v>
      </c>
      <c r="I709" s="438" t="s">
        <v>251</v>
      </c>
      <c r="J709" s="439">
        <v>105</v>
      </c>
      <c r="K709" s="439">
        <v>142</v>
      </c>
      <c r="L709" s="1591"/>
    </row>
    <row r="710" spans="1:12" s="428" customFormat="1" ht="18.75" hidden="1" customHeight="1" x14ac:dyDescent="0.3">
      <c r="A710" s="12">
        <v>7</v>
      </c>
      <c r="B710" s="13" t="s">
        <v>254</v>
      </c>
      <c r="C710" s="14" t="s">
        <v>218</v>
      </c>
      <c r="D710" s="15">
        <f t="shared" si="11"/>
        <v>8008.59</v>
      </c>
      <c r="E710" s="15">
        <v>144</v>
      </c>
      <c r="F710" s="1154"/>
      <c r="G710" s="436">
        <v>7</v>
      </c>
      <c r="H710" s="437" t="s">
        <v>254</v>
      </c>
      <c r="I710" s="438" t="s">
        <v>218</v>
      </c>
      <c r="J710" s="439">
        <v>120</v>
      </c>
      <c r="K710" s="439">
        <v>144</v>
      </c>
      <c r="L710" s="1591"/>
    </row>
    <row r="711" spans="1:12" s="428" customFormat="1" ht="18.75" hidden="1" customHeight="1" x14ac:dyDescent="0.3">
      <c r="A711" s="12">
        <v>8</v>
      </c>
      <c r="B711" s="13" t="s">
        <v>31</v>
      </c>
      <c r="C711" s="14" t="s">
        <v>5</v>
      </c>
      <c r="D711" s="15">
        <f t="shared" si="11"/>
        <v>12618.66</v>
      </c>
      <c r="E711" s="15">
        <v>88</v>
      </c>
      <c r="F711" s="1154"/>
      <c r="G711" s="436">
        <v>8</v>
      </c>
      <c r="H711" s="437" t="s">
        <v>31</v>
      </c>
      <c r="I711" s="438" t="s">
        <v>5</v>
      </c>
      <c r="J711" s="439">
        <v>55</v>
      </c>
      <c r="K711" s="439">
        <v>88</v>
      </c>
      <c r="L711" s="1591"/>
    </row>
    <row r="712" spans="1:12" s="1593" customFormat="1" ht="18.75" hidden="1" customHeight="1" x14ac:dyDescent="0.3">
      <c r="A712" s="1581"/>
      <c r="B712" s="467"/>
      <c r="C712" s="1581"/>
      <c r="D712" s="15">
        <f t="shared" si="11"/>
        <v>20387.54</v>
      </c>
      <c r="E712" s="468"/>
      <c r="F712" s="1150"/>
      <c r="G712" s="1588"/>
      <c r="H712" s="453"/>
      <c r="I712" s="1588"/>
      <c r="J712" s="454"/>
      <c r="K712" s="454"/>
      <c r="L712" s="1591"/>
    </row>
    <row r="713" spans="1:12" s="428" customFormat="1" ht="18.75" hidden="1" customHeight="1" x14ac:dyDescent="0.3">
      <c r="A713" s="12"/>
      <c r="B713" s="13"/>
      <c r="C713" s="14" t="s">
        <v>128</v>
      </c>
      <c r="D713" s="15">
        <f t="shared" si="11"/>
        <v>32487.78</v>
      </c>
      <c r="E713" s="15">
        <v>919.81</v>
      </c>
      <c r="F713" s="1154"/>
      <c r="G713" s="436"/>
      <c r="H713" s="437"/>
      <c r="I713" s="438" t="s">
        <v>128</v>
      </c>
      <c r="J713" s="439">
        <v>1045</v>
      </c>
      <c r="K713" s="439">
        <v>919.81</v>
      </c>
      <c r="L713" s="1591"/>
    </row>
    <row r="714" spans="1:12" s="428" customFormat="1" ht="18.75" hidden="1" customHeight="1" x14ac:dyDescent="0.3">
      <c r="A714" s="12"/>
      <c r="B714" s="13"/>
      <c r="C714" s="14"/>
      <c r="D714" s="15">
        <f t="shared" si="11"/>
        <v>52117.19</v>
      </c>
      <c r="E714" s="15"/>
      <c r="F714" s="1154"/>
      <c r="G714" s="436"/>
      <c r="H714" s="437"/>
      <c r="I714" s="438"/>
      <c r="J714" s="439"/>
      <c r="K714" s="439"/>
      <c r="L714" s="1591"/>
    </row>
    <row r="715" spans="1:12" s="428" customFormat="1" x14ac:dyDescent="0.3">
      <c r="A715" s="12"/>
      <c r="B715" s="13"/>
      <c r="C715" s="14"/>
      <c r="D715" s="15"/>
      <c r="E715" s="15"/>
      <c r="F715" s="1535">
        <f>F702-E702</f>
        <v>20.049999999999955</v>
      </c>
      <c r="G715" s="436"/>
      <c r="H715" s="437"/>
      <c r="I715" s="438"/>
      <c r="J715" s="439"/>
      <c r="K715" s="439"/>
      <c r="L715" s="1591"/>
    </row>
    <row r="716" spans="1:12" s="428" customFormat="1" x14ac:dyDescent="0.3">
      <c r="A716" s="12"/>
      <c r="B716" s="13"/>
      <c r="C716" s="14"/>
      <c r="D716" s="15"/>
      <c r="E716" s="15"/>
      <c r="F716" s="1154"/>
      <c r="G716" s="436"/>
      <c r="H716" s="437"/>
      <c r="I716" s="438"/>
      <c r="J716" s="439"/>
      <c r="K716" s="439"/>
      <c r="L716" s="1591"/>
    </row>
    <row r="717" spans="1:12" s="428" customFormat="1" x14ac:dyDescent="0.3">
      <c r="A717" s="469" t="s">
        <v>124</v>
      </c>
      <c r="B717" s="15" t="s">
        <v>259</v>
      </c>
      <c r="C717" s="14" t="s">
        <v>125</v>
      </c>
      <c r="D717" s="15" t="s">
        <v>126</v>
      </c>
      <c r="E717" s="15" t="s">
        <v>127</v>
      </c>
      <c r="F717" s="1154"/>
      <c r="G717" s="434" t="s">
        <v>124</v>
      </c>
      <c r="H717" s="439" t="s">
        <v>247</v>
      </c>
      <c r="I717" s="438" t="s">
        <v>125</v>
      </c>
      <c r="J717" s="439" t="s">
        <v>126</v>
      </c>
      <c r="K717" s="439" t="s">
        <v>127</v>
      </c>
      <c r="L717" s="1591"/>
    </row>
    <row r="718" spans="1:12" s="428" customFormat="1" ht="19.5" customHeight="1" x14ac:dyDescent="0.3">
      <c r="A718" s="12">
        <v>1</v>
      </c>
      <c r="B718" s="13" t="s">
        <v>91</v>
      </c>
      <c r="C718" s="14" t="s">
        <v>508</v>
      </c>
      <c r="D718" s="15">
        <v>60</v>
      </c>
      <c r="E718" s="15">
        <v>122</v>
      </c>
      <c r="F718" s="1151"/>
      <c r="G718" s="436">
        <v>1</v>
      </c>
      <c r="H718" s="437" t="s">
        <v>91</v>
      </c>
      <c r="I718" s="438" t="s">
        <v>9</v>
      </c>
      <c r="J718" s="439">
        <v>70</v>
      </c>
      <c r="K718" s="439">
        <v>131.76000000000002</v>
      </c>
      <c r="L718" s="1596"/>
    </row>
    <row r="719" spans="1:12" s="1593" customFormat="1" ht="18.75" customHeight="1" x14ac:dyDescent="0.3">
      <c r="A719" s="12">
        <v>2</v>
      </c>
      <c r="B719" s="13" t="s">
        <v>470</v>
      </c>
      <c r="C719" s="14" t="s">
        <v>4</v>
      </c>
      <c r="D719" s="15">
        <v>65</v>
      </c>
      <c r="E719" s="15">
        <v>180.8</v>
      </c>
      <c r="F719" s="1151"/>
      <c r="G719" s="436">
        <v>2</v>
      </c>
      <c r="H719" s="437" t="s">
        <v>470</v>
      </c>
      <c r="I719" s="438" t="s">
        <v>17</v>
      </c>
      <c r="J719" s="439">
        <v>90</v>
      </c>
      <c r="K719" s="439">
        <v>271.20000000000005</v>
      </c>
      <c r="L719" s="1592">
        <v>45603</v>
      </c>
    </row>
    <row r="720" spans="1:12" s="428" customFormat="1" x14ac:dyDescent="0.3">
      <c r="A720" s="12">
        <v>3</v>
      </c>
      <c r="B720" s="13" t="s">
        <v>278</v>
      </c>
      <c r="C720" s="14" t="s">
        <v>17</v>
      </c>
      <c r="D720" s="15">
        <v>20</v>
      </c>
      <c r="E720" s="15">
        <v>184.5</v>
      </c>
      <c r="F720" s="1151"/>
      <c r="G720" s="436">
        <v>3</v>
      </c>
      <c r="H720" s="437" t="s">
        <v>278</v>
      </c>
      <c r="I720" s="438" t="s">
        <v>44</v>
      </c>
      <c r="J720" s="439">
        <v>25</v>
      </c>
      <c r="K720" s="439">
        <v>221.4</v>
      </c>
      <c r="L720" s="1596"/>
    </row>
    <row r="721" spans="1:12" s="1593" customFormat="1" x14ac:dyDescent="0.3">
      <c r="A721" s="12">
        <v>4</v>
      </c>
      <c r="B721" s="13" t="s">
        <v>346</v>
      </c>
      <c r="C721" s="14" t="s">
        <v>12</v>
      </c>
      <c r="D721" s="15">
        <v>45.5</v>
      </c>
      <c r="E721" s="15">
        <v>7.5</v>
      </c>
      <c r="F721" s="1545"/>
      <c r="G721" s="436">
        <v>4</v>
      </c>
      <c r="H721" s="437" t="s">
        <v>346</v>
      </c>
      <c r="I721" s="438" t="s">
        <v>12</v>
      </c>
      <c r="J721" s="439">
        <v>45.5</v>
      </c>
      <c r="K721" s="439">
        <v>7.5</v>
      </c>
      <c r="L721" s="1592">
        <v>45754</v>
      </c>
    </row>
    <row r="722" spans="1:12" s="428" customFormat="1" ht="19.5" customHeight="1" x14ac:dyDescent="0.3">
      <c r="A722" s="12">
        <v>5</v>
      </c>
      <c r="B722" s="13" t="s">
        <v>144</v>
      </c>
      <c r="C722" s="14" t="s">
        <v>2</v>
      </c>
      <c r="D722" s="15">
        <v>18</v>
      </c>
      <c r="E722" s="15">
        <v>88</v>
      </c>
      <c r="F722" s="1154"/>
      <c r="G722" s="436">
        <v>5</v>
      </c>
      <c r="H722" s="437" t="s">
        <v>144</v>
      </c>
      <c r="I722" s="438" t="s">
        <v>2</v>
      </c>
      <c r="J722" s="439">
        <v>18</v>
      </c>
      <c r="K722" s="439">
        <v>88</v>
      </c>
      <c r="L722" s="1591"/>
    </row>
    <row r="723" spans="1:12" s="1593" customFormat="1" x14ac:dyDescent="0.3">
      <c r="A723" s="12">
        <v>6</v>
      </c>
      <c r="B723" s="13" t="s">
        <v>107</v>
      </c>
      <c r="C723" s="14" t="s">
        <v>14</v>
      </c>
      <c r="D723" s="15">
        <v>3.71</v>
      </c>
      <c r="E723" s="15">
        <v>93.2</v>
      </c>
      <c r="F723" s="1177"/>
      <c r="G723" s="436">
        <v>6</v>
      </c>
      <c r="H723" s="437" t="s">
        <v>107</v>
      </c>
      <c r="I723" s="438" t="s">
        <v>14</v>
      </c>
      <c r="J723" s="439">
        <v>3.71</v>
      </c>
      <c r="K723" s="439">
        <v>93.2</v>
      </c>
      <c r="L723" s="1592"/>
    </row>
    <row r="724" spans="1:12" s="428" customFormat="1" ht="19.5" customHeight="1" x14ac:dyDescent="0.3">
      <c r="A724" s="12">
        <v>7</v>
      </c>
      <c r="B724" s="13" t="s">
        <v>108</v>
      </c>
      <c r="C724" s="14" t="s">
        <v>65</v>
      </c>
      <c r="D724" s="15">
        <v>1.2</v>
      </c>
      <c r="E724" s="15">
        <v>21.5</v>
      </c>
      <c r="F724" s="1154"/>
      <c r="G724" s="436">
        <v>7</v>
      </c>
      <c r="H724" s="437" t="s">
        <v>108</v>
      </c>
      <c r="I724" s="438" t="s">
        <v>65</v>
      </c>
      <c r="J724" s="439">
        <v>1.2</v>
      </c>
      <c r="K724" s="439">
        <v>21.5</v>
      </c>
      <c r="L724" s="1591"/>
    </row>
    <row r="725" spans="1:12" s="428" customFormat="1" x14ac:dyDescent="0.3">
      <c r="A725" s="1581"/>
      <c r="B725" s="13"/>
      <c r="C725" s="14"/>
      <c r="D725" s="15"/>
      <c r="E725" s="15"/>
      <c r="F725" s="1154"/>
      <c r="G725" s="1588"/>
      <c r="H725" s="437"/>
      <c r="I725" s="438"/>
      <c r="J725" s="439"/>
      <c r="K725" s="439"/>
      <c r="L725" s="1591"/>
    </row>
    <row r="726" spans="1:12" s="1593" customFormat="1" x14ac:dyDescent="0.3">
      <c r="A726" s="12"/>
      <c r="B726" s="13"/>
      <c r="C726" s="14"/>
      <c r="D726" s="15"/>
      <c r="E726" s="15"/>
      <c r="F726" s="1150"/>
      <c r="G726" s="436"/>
      <c r="H726" s="437"/>
      <c r="I726" s="438"/>
      <c r="J726" s="439"/>
      <c r="K726" s="439"/>
      <c r="L726" s="1594"/>
    </row>
    <row r="727" spans="1:12" s="428" customFormat="1" x14ac:dyDescent="0.3">
      <c r="A727" s="1581"/>
      <c r="B727" s="13"/>
      <c r="C727" s="14" t="s">
        <v>128</v>
      </c>
      <c r="D727" s="15">
        <f>SUM(D718:D726)</f>
        <v>213.41</v>
      </c>
      <c r="E727" s="15">
        <f>SUM(E718:E726)</f>
        <v>697.5</v>
      </c>
      <c r="F727" s="1534">
        <v>822.5</v>
      </c>
      <c r="G727" s="1588"/>
      <c r="H727" s="437"/>
      <c r="I727" s="438" t="s">
        <v>128</v>
      </c>
      <c r="J727" s="439">
        <f>SUM(J718:J726)</f>
        <v>253.41</v>
      </c>
      <c r="K727" s="439">
        <f>SUM(K718:K726)</f>
        <v>834.56000000000006</v>
      </c>
      <c r="L727" s="1591"/>
    </row>
    <row r="728" spans="1:12" s="428" customFormat="1" x14ac:dyDescent="0.3">
      <c r="A728" s="12"/>
      <c r="B728" s="13"/>
      <c r="C728" s="14"/>
      <c r="D728" s="15"/>
      <c r="E728" s="15"/>
      <c r="F728" s="1535">
        <f>F727-E727</f>
        <v>125</v>
      </c>
      <c r="G728" s="436"/>
      <c r="H728" s="437"/>
      <c r="I728" s="438"/>
      <c r="J728" s="439"/>
      <c r="K728" s="439"/>
      <c r="L728" s="1591"/>
    </row>
    <row r="729" spans="1:12" s="428" customFormat="1" x14ac:dyDescent="0.3">
      <c r="A729" s="12"/>
      <c r="B729" s="13"/>
      <c r="C729" s="14"/>
      <c r="D729" s="15"/>
      <c r="E729" s="15"/>
      <c r="F729" s="1154"/>
      <c r="G729" s="436"/>
      <c r="H729" s="437"/>
      <c r="I729" s="438"/>
      <c r="J729" s="439"/>
      <c r="K729" s="439"/>
      <c r="L729" s="1591"/>
    </row>
    <row r="730" spans="1:12" s="428" customFormat="1" x14ac:dyDescent="0.3">
      <c r="A730" s="1581"/>
      <c r="B730" s="13"/>
      <c r="C730" s="14" t="s">
        <v>136</v>
      </c>
      <c r="D730" s="15">
        <f>+D727+D702</f>
        <v>518.12</v>
      </c>
      <c r="E730" s="15">
        <f>+E727+E702</f>
        <v>1264.95</v>
      </c>
      <c r="F730" s="1153"/>
      <c r="G730" s="439"/>
      <c r="H730" s="439"/>
      <c r="I730" s="439" t="s">
        <v>136</v>
      </c>
      <c r="J730" s="439">
        <f>+J727+J702</f>
        <v>583.12</v>
      </c>
      <c r="K730" s="439">
        <f>+K727+K702</f>
        <v>1483.46</v>
      </c>
      <c r="L730" s="1591"/>
    </row>
    <row r="731" spans="1:12" s="428" customFormat="1" x14ac:dyDescent="0.3">
      <c r="A731" s="1431"/>
      <c r="B731" s="259"/>
      <c r="C731" s="472"/>
      <c r="D731" s="473"/>
      <c r="E731" s="473"/>
      <c r="F731" s="1153"/>
      <c r="G731" s="1538"/>
      <c r="H731" s="489"/>
      <c r="I731" s="489"/>
      <c r="J731" s="489"/>
      <c r="K731" s="489"/>
      <c r="L731" s="1591"/>
    </row>
    <row r="732" spans="1:12" s="428" customFormat="1" x14ac:dyDescent="0.3">
      <c r="A732" s="1431"/>
      <c r="B732" s="471"/>
      <c r="C732" s="471"/>
      <c r="D732" s="471"/>
      <c r="E732" s="675"/>
      <c r="F732" s="1152"/>
      <c r="G732" s="1539"/>
      <c r="H732" s="1152"/>
      <c r="I732" s="489"/>
      <c r="J732" s="489"/>
      <c r="K732" s="489"/>
      <c r="L732" s="1591"/>
    </row>
    <row r="733" spans="1:12" s="428" customFormat="1" x14ac:dyDescent="0.3">
      <c r="A733" s="1431"/>
      <c r="B733" s="259"/>
      <c r="C733" s="472"/>
      <c r="D733" s="473"/>
      <c r="E733" s="473"/>
      <c r="F733" s="1153"/>
      <c r="G733" s="1539"/>
      <c r="H733" s="489"/>
      <c r="I733" s="489"/>
      <c r="J733" s="489"/>
      <c r="K733" s="489"/>
      <c r="L733" s="1591"/>
    </row>
    <row r="734" spans="1:12" s="428" customFormat="1" ht="18.75" customHeight="1" x14ac:dyDescent="0.3">
      <c r="A734" s="1428"/>
      <c r="B734" s="260" t="s">
        <v>130</v>
      </c>
      <c r="C734" s="257"/>
      <c r="D734" s="261" t="s">
        <v>131</v>
      </c>
      <c r="E734" s="32"/>
      <c r="F734" s="1151"/>
      <c r="G734" s="1533"/>
      <c r="H734" s="441" t="s">
        <v>130</v>
      </c>
      <c r="J734" s="442" t="s">
        <v>131</v>
      </c>
      <c r="K734" s="430"/>
      <c r="L734" s="1591"/>
    </row>
    <row r="735" spans="1:12" s="428" customFormat="1" ht="51.75" customHeight="1" x14ac:dyDescent="0.3">
      <c r="A735" s="1428"/>
      <c r="B735" s="262" t="s">
        <v>132</v>
      </c>
      <c r="C735" s="257"/>
      <c r="D735" s="262" t="s">
        <v>140</v>
      </c>
      <c r="E735" s="263"/>
      <c r="F735" s="1151"/>
      <c r="G735" s="1533"/>
      <c r="H735" s="443" t="s">
        <v>139</v>
      </c>
      <c r="J735" s="443" t="s">
        <v>140</v>
      </c>
      <c r="K735" s="444"/>
      <c r="L735" s="1591"/>
    </row>
    <row r="736" spans="1:12" s="428" customFormat="1" ht="20.25" customHeight="1" x14ac:dyDescent="0.3">
      <c r="A736" s="1428"/>
      <c r="B736" s="262"/>
      <c r="C736" s="257"/>
      <c r="D736" s="262"/>
      <c r="E736" s="263"/>
      <c r="F736" s="1151"/>
      <c r="G736" s="1533"/>
      <c r="H736" s="443"/>
      <c r="J736" s="443"/>
      <c r="K736" s="444"/>
      <c r="L736" s="1591"/>
    </row>
    <row r="737" spans="1:15" s="428" customFormat="1" ht="20.25" customHeight="1" x14ac:dyDescent="0.3">
      <c r="A737" s="1407"/>
      <c r="B737" s="770"/>
      <c r="C737" s="419"/>
      <c r="D737" s="770"/>
      <c r="E737" s="771"/>
      <c r="F737" s="1556"/>
      <c r="G737" s="1552"/>
      <c r="H737" s="1553"/>
      <c r="I737" s="1554"/>
      <c r="J737" s="1553"/>
      <c r="K737" s="1555"/>
      <c r="L737" s="1591"/>
    </row>
    <row r="738" spans="1:15" s="428" customFormat="1" ht="18.75" customHeight="1" x14ac:dyDescent="0.3">
      <c r="A738" s="1426"/>
      <c r="B738" s="98"/>
      <c r="C738" s="98"/>
      <c r="D738" s="98"/>
      <c r="E738" s="98"/>
      <c r="F738" s="1532"/>
      <c r="G738" s="1530"/>
      <c r="H738" s="1531"/>
      <c r="I738" s="1531"/>
      <c r="J738" s="1531"/>
      <c r="K738" s="1531"/>
      <c r="L738" s="1591"/>
    </row>
    <row r="739" spans="1:15" s="1598" customFormat="1" x14ac:dyDescent="0.3">
      <c r="A739" s="1428"/>
      <c r="B739" s="32"/>
      <c r="C739" s="32"/>
      <c r="D739" s="32"/>
      <c r="E739" s="32"/>
      <c r="F739" s="1154"/>
      <c r="G739" s="1533"/>
      <c r="H739" s="430"/>
      <c r="I739" s="430"/>
      <c r="J739" s="430"/>
      <c r="K739" s="430"/>
      <c r="L739" s="1597"/>
    </row>
    <row r="740" spans="1:15" s="428" customFormat="1" ht="18.75" customHeight="1" x14ac:dyDescent="0.3">
      <c r="A740" s="1428"/>
      <c r="B740" s="476" t="s">
        <v>115</v>
      </c>
      <c r="C740" s="32"/>
      <c r="D740" s="32"/>
      <c r="E740" s="32"/>
      <c r="F740" s="1154"/>
      <c r="G740" s="1533"/>
      <c r="H740" s="429" t="s">
        <v>115</v>
      </c>
      <c r="I740" s="430"/>
      <c r="J740" s="430"/>
      <c r="K740" s="430"/>
      <c r="L740" s="1591"/>
    </row>
    <row r="741" spans="1:15" s="428" customFormat="1" ht="18.75" customHeight="1" x14ac:dyDescent="0.3">
      <c r="A741" s="1428"/>
      <c r="B741" s="476" t="s">
        <v>137</v>
      </c>
      <c r="C741" s="32"/>
      <c r="D741" s="32"/>
      <c r="E741" s="32"/>
      <c r="F741" s="1151"/>
      <c r="G741" s="1533"/>
      <c r="H741" s="429" t="s">
        <v>138</v>
      </c>
      <c r="I741" s="430"/>
      <c r="J741" s="430"/>
      <c r="K741" s="430"/>
      <c r="L741" s="1591"/>
    </row>
    <row r="742" spans="1:15" s="428" customFormat="1" ht="18.75" customHeight="1" x14ac:dyDescent="0.3">
      <c r="A742" s="1428"/>
      <c r="B742" s="32"/>
      <c r="C742" s="32"/>
      <c r="D742" s="32"/>
      <c r="E742" s="32"/>
      <c r="F742" s="1151"/>
      <c r="G742" s="1533"/>
      <c r="H742" s="430"/>
      <c r="I742" s="430"/>
      <c r="J742" s="430"/>
      <c r="K742" s="430"/>
      <c r="L742" s="1591"/>
    </row>
    <row r="743" spans="1:15" s="428" customFormat="1" ht="18.75" customHeight="1" x14ac:dyDescent="0.3">
      <c r="A743" s="1428"/>
      <c r="B743" s="32"/>
      <c r="C743" s="32"/>
      <c r="D743" s="257"/>
      <c r="E743" s="604" t="s">
        <v>116</v>
      </c>
      <c r="F743" s="1151"/>
      <c r="G743" s="1533"/>
      <c r="H743" s="430"/>
      <c r="I743" s="430"/>
      <c r="K743" s="1176" t="s">
        <v>116</v>
      </c>
      <c r="L743" s="1591"/>
    </row>
    <row r="744" spans="1:15" s="428" customFormat="1" ht="18.75" customHeight="1" x14ac:dyDescent="0.3">
      <c r="A744" s="1428"/>
      <c r="B744" s="32"/>
      <c r="C744" s="32"/>
      <c r="D744" s="257"/>
      <c r="E744" s="604" t="s">
        <v>134</v>
      </c>
      <c r="F744" s="1151"/>
      <c r="G744" s="1533"/>
      <c r="H744" s="430"/>
      <c r="I744" s="430"/>
      <c r="K744" s="1176" t="s">
        <v>134</v>
      </c>
      <c r="L744" s="1591"/>
    </row>
    <row r="745" spans="1:15" s="428" customFormat="1" ht="18.75" customHeight="1" x14ac:dyDescent="0.3">
      <c r="A745" s="1428"/>
      <c r="B745" s="32"/>
      <c r="C745" s="32"/>
      <c r="D745" s="257"/>
      <c r="E745" s="604" t="s">
        <v>117</v>
      </c>
      <c r="F745" s="1151"/>
      <c r="G745" s="1533"/>
      <c r="H745" s="430"/>
      <c r="I745" s="430"/>
      <c r="K745" s="1176" t="s">
        <v>117</v>
      </c>
      <c r="L745" s="1591"/>
    </row>
    <row r="746" spans="1:15" s="428" customFormat="1" ht="18.75" customHeight="1" x14ac:dyDescent="0.3">
      <c r="A746" s="1428"/>
      <c r="B746" s="32"/>
      <c r="C746" s="32"/>
      <c r="D746" s="257"/>
      <c r="E746" s="604" t="s">
        <v>497</v>
      </c>
      <c r="F746" s="1151"/>
      <c r="G746" s="1533"/>
      <c r="H746" s="430"/>
      <c r="I746" s="430"/>
      <c r="K746" s="1176" t="s">
        <v>497</v>
      </c>
      <c r="L746" s="1591"/>
    </row>
    <row r="747" spans="1:15" s="428" customFormat="1" ht="18.75" customHeight="1" x14ac:dyDescent="0.3">
      <c r="A747" s="1428"/>
      <c r="B747" s="32"/>
      <c r="C747" s="32"/>
      <c r="D747" s="32"/>
      <c r="E747" s="32"/>
      <c r="F747" s="1154"/>
      <c r="G747" s="1533"/>
      <c r="H747" s="430"/>
      <c r="I747" s="430"/>
      <c r="J747" s="430"/>
      <c r="K747" s="430"/>
      <c r="L747" s="1591"/>
    </row>
    <row r="748" spans="1:15" s="428" customFormat="1" ht="18.75" customHeight="1" x14ac:dyDescent="0.3">
      <c r="A748" s="1428"/>
      <c r="B748" s="32"/>
      <c r="C748" s="32"/>
      <c r="D748" s="32"/>
      <c r="E748" s="32"/>
      <c r="F748" s="1154"/>
      <c r="G748" s="1533"/>
      <c r="H748" s="430"/>
      <c r="I748" s="430"/>
      <c r="J748" s="430"/>
      <c r="K748" s="430"/>
      <c r="L748" s="1591"/>
      <c r="O748" s="428" t="s">
        <v>522</v>
      </c>
    </row>
    <row r="749" spans="1:15" s="428" customFormat="1" ht="18.75" customHeight="1" x14ac:dyDescent="0.3">
      <c r="A749" s="1428"/>
      <c r="B749" s="32"/>
      <c r="C749" s="32"/>
      <c r="D749" s="32"/>
      <c r="E749" s="32"/>
      <c r="F749" s="1154"/>
      <c r="G749" s="1533"/>
      <c r="H749" s="430"/>
      <c r="I749" s="430"/>
      <c r="J749" s="430"/>
      <c r="K749" s="430"/>
      <c r="L749" s="1591"/>
    </row>
    <row r="750" spans="1:15" s="428" customFormat="1" ht="18.75" customHeight="1" x14ac:dyDescent="0.3">
      <c r="A750" s="1428"/>
      <c r="B750" s="1605" t="s">
        <v>119</v>
      </c>
      <c r="C750" s="1605"/>
      <c r="D750" s="1605"/>
      <c r="E750" s="481"/>
      <c r="F750" s="1154"/>
      <c r="G750" s="1533"/>
      <c r="H750" s="1628" t="s">
        <v>119</v>
      </c>
      <c r="I750" s="1628"/>
      <c r="J750" s="1628"/>
      <c r="K750" s="432"/>
      <c r="L750" s="1591"/>
    </row>
    <row r="751" spans="1:15" s="428" customFormat="1" ht="18.75" customHeight="1" x14ac:dyDescent="0.3">
      <c r="A751" s="1428"/>
      <c r="B751" s="1606">
        <v>45764</v>
      </c>
      <c r="C751" s="1606"/>
      <c r="D751" s="1606"/>
      <c r="E751" s="482"/>
      <c r="F751" s="1154"/>
      <c r="G751" s="1533"/>
      <c r="H751" s="1629">
        <f>B751</f>
        <v>45764</v>
      </c>
      <c r="I751" s="1629"/>
      <c r="J751" s="1629"/>
      <c r="K751" s="433"/>
      <c r="L751" s="1591"/>
    </row>
    <row r="752" spans="1:15" s="428" customFormat="1" ht="18.75" customHeight="1" x14ac:dyDescent="0.3">
      <c r="A752" s="1428"/>
      <c r="B752" s="32"/>
      <c r="C752" s="32"/>
      <c r="D752" s="32"/>
      <c r="E752" s="482"/>
      <c r="F752" s="1154"/>
      <c r="G752" s="1533"/>
      <c r="H752" s="430"/>
      <c r="I752" s="430"/>
      <c r="J752" s="430"/>
      <c r="K752" s="433"/>
      <c r="L752" s="1591"/>
    </row>
    <row r="753" spans="1:12" s="428" customFormat="1" ht="18.75" customHeight="1" x14ac:dyDescent="0.3">
      <c r="A753" s="1428"/>
      <c r="B753" s="1582"/>
      <c r="C753" s="32"/>
      <c r="D753" s="32"/>
      <c r="E753" s="482"/>
      <c r="F753" s="1154"/>
      <c r="G753" s="1533"/>
      <c r="H753" s="1587"/>
      <c r="I753" s="430"/>
      <c r="J753" s="430"/>
      <c r="K753" s="433"/>
      <c r="L753" s="1591"/>
    </row>
    <row r="754" spans="1:12" s="428" customFormat="1" ht="18.75" customHeight="1" x14ac:dyDescent="0.3">
      <c r="A754" s="469" t="s">
        <v>120</v>
      </c>
      <c r="B754" s="475" t="s">
        <v>121</v>
      </c>
      <c r="C754" s="1604" t="s">
        <v>122</v>
      </c>
      <c r="D754" s="1604"/>
      <c r="E754" s="1604"/>
      <c r="F754" s="1154"/>
      <c r="G754" s="434" t="s">
        <v>120</v>
      </c>
      <c r="H754" s="435" t="s">
        <v>121</v>
      </c>
      <c r="I754" s="1630" t="s">
        <v>123</v>
      </c>
      <c r="J754" s="1630"/>
      <c r="K754" s="1630"/>
      <c r="L754" s="1591"/>
    </row>
    <row r="755" spans="1:12" s="428" customFormat="1" ht="18.75" customHeight="1" x14ac:dyDescent="0.3">
      <c r="A755" s="469" t="s">
        <v>124</v>
      </c>
      <c r="B755" s="469" t="s">
        <v>265</v>
      </c>
      <c r="C755" s="475" t="s">
        <v>125</v>
      </c>
      <c r="D755" s="1581" t="s">
        <v>126</v>
      </c>
      <c r="E755" s="1581" t="s">
        <v>127</v>
      </c>
      <c r="F755" s="1154"/>
      <c r="G755" s="434" t="s">
        <v>124</v>
      </c>
      <c r="H755" s="434" t="s">
        <v>265</v>
      </c>
      <c r="I755" s="435" t="s">
        <v>125</v>
      </c>
      <c r="J755" s="1588" t="s">
        <v>126</v>
      </c>
      <c r="K755" s="1588" t="s">
        <v>127</v>
      </c>
      <c r="L755" s="1591"/>
    </row>
    <row r="756" spans="1:12" s="428" customFormat="1" x14ac:dyDescent="0.3">
      <c r="A756" s="12">
        <v>1</v>
      </c>
      <c r="B756" s="13" t="s">
        <v>94</v>
      </c>
      <c r="C756" s="14" t="s">
        <v>5</v>
      </c>
      <c r="D756" s="15">
        <v>80</v>
      </c>
      <c r="E756" s="15">
        <v>151.80000000000001</v>
      </c>
      <c r="F756" s="1154"/>
      <c r="G756" s="436">
        <v>1</v>
      </c>
      <c r="H756" s="437" t="s">
        <v>94</v>
      </c>
      <c r="I756" s="438" t="s">
        <v>5</v>
      </c>
      <c r="J756" s="439">
        <v>80</v>
      </c>
      <c r="K756" s="439">
        <v>151.80000000000001</v>
      </c>
      <c r="L756" s="1596"/>
    </row>
    <row r="757" spans="1:12" s="1593" customFormat="1" x14ac:dyDescent="0.3">
      <c r="A757" s="12">
        <v>2</v>
      </c>
      <c r="B757" s="13" t="s">
        <v>43</v>
      </c>
      <c r="C757" s="14" t="s">
        <v>17</v>
      </c>
      <c r="D757" s="15">
        <v>41</v>
      </c>
      <c r="E757" s="15">
        <v>242.70999999999998</v>
      </c>
      <c r="F757" s="1154"/>
      <c r="G757" s="436">
        <v>2</v>
      </c>
      <c r="H757" s="437" t="s">
        <v>43</v>
      </c>
      <c r="I757" s="438" t="s">
        <v>44</v>
      </c>
      <c r="J757" s="439">
        <v>50</v>
      </c>
      <c r="K757" s="439">
        <v>298.71999999999997</v>
      </c>
      <c r="L757" s="1592">
        <v>45551</v>
      </c>
    </row>
    <row r="758" spans="1:12" s="428" customFormat="1" ht="19.5" customHeight="1" x14ac:dyDescent="0.3">
      <c r="A758" s="12">
        <v>3</v>
      </c>
      <c r="B758" s="13" t="s">
        <v>346</v>
      </c>
      <c r="C758" s="14" t="s">
        <v>14</v>
      </c>
      <c r="D758" s="15">
        <v>36</v>
      </c>
      <c r="E758" s="15">
        <v>6</v>
      </c>
      <c r="F758" s="1154"/>
      <c r="G758" s="436">
        <v>3</v>
      </c>
      <c r="H758" s="437" t="s">
        <v>346</v>
      </c>
      <c r="I758" s="438" t="s">
        <v>14</v>
      </c>
      <c r="J758" s="439">
        <v>36</v>
      </c>
      <c r="K758" s="439">
        <v>6</v>
      </c>
      <c r="L758" s="1596"/>
    </row>
    <row r="759" spans="1:12" s="428" customFormat="1" x14ac:dyDescent="0.3">
      <c r="A759" s="12">
        <v>4</v>
      </c>
      <c r="B759" s="13" t="s">
        <v>271</v>
      </c>
      <c r="C759" s="14" t="s">
        <v>2</v>
      </c>
      <c r="D759" s="15">
        <v>7</v>
      </c>
      <c r="E759" s="15">
        <v>36.6</v>
      </c>
      <c r="F759" s="1154"/>
      <c r="G759" s="436">
        <v>4</v>
      </c>
      <c r="H759" s="437" t="s">
        <v>271</v>
      </c>
      <c r="I759" s="438" t="s">
        <v>2</v>
      </c>
      <c r="J759" s="439">
        <v>7</v>
      </c>
      <c r="K759" s="439">
        <v>36.6</v>
      </c>
      <c r="L759" s="1591"/>
    </row>
    <row r="760" spans="1:12" s="1595" customFormat="1" ht="18.75" customHeight="1" x14ac:dyDescent="0.3">
      <c r="A760" s="12">
        <v>5</v>
      </c>
      <c r="B760" s="13" t="s">
        <v>107</v>
      </c>
      <c r="C760" s="14" t="s">
        <v>193</v>
      </c>
      <c r="D760" s="15">
        <v>3.71</v>
      </c>
      <c r="E760" s="15">
        <v>93.2</v>
      </c>
      <c r="F760" s="1154"/>
      <c r="G760" s="436">
        <v>5</v>
      </c>
      <c r="H760" s="437" t="s">
        <v>107</v>
      </c>
      <c r="I760" s="438" t="s">
        <v>193</v>
      </c>
      <c r="J760" s="439">
        <v>3.71</v>
      </c>
      <c r="K760" s="439">
        <v>93.2</v>
      </c>
      <c r="L760" s="1591"/>
    </row>
    <row r="761" spans="1:12" s="1595" customFormat="1" ht="18.75" customHeight="1" x14ac:dyDescent="0.3">
      <c r="A761" s="12">
        <v>6</v>
      </c>
      <c r="B761" s="13" t="s">
        <v>80</v>
      </c>
      <c r="C761" s="14" t="s">
        <v>5</v>
      </c>
      <c r="D761" s="15">
        <v>30</v>
      </c>
      <c r="E761" s="15">
        <v>124.6</v>
      </c>
      <c r="F761" s="1154"/>
      <c r="G761" s="436">
        <v>6</v>
      </c>
      <c r="H761" s="437" t="s">
        <v>80</v>
      </c>
      <c r="I761" s="438" t="s">
        <v>5</v>
      </c>
      <c r="J761" s="439">
        <v>30</v>
      </c>
      <c r="K761" s="439">
        <v>124.6</v>
      </c>
      <c r="L761" s="1591"/>
    </row>
    <row r="762" spans="1:12" s="428" customFormat="1" x14ac:dyDescent="0.3">
      <c r="A762" s="12"/>
      <c r="B762" s="13"/>
      <c r="C762" s="14"/>
      <c r="D762" s="15"/>
      <c r="E762" s="15"/>
      <c r="F762" s="1154"/>
      <c r="G762" s="436"/>
      <c r="H762" s="437"/>
      <c r="I762" s="438"/>
      <c r="J762" s="439"/>
      <c r="K762" s="439"/>
      <c r="L762" s="1591"/>
    </row>
    <row r="763" spans="1:12" s="428" customFormat="1" x14ac:dyDescent="0.3">
      <c r="A763" s="12"/>
      <c r="B763" s="13"/>
      <c r="C763" s="14" t="s">
        <v>128</v>
      </c>
      <c r="D763" s="15">
        <f>SUM(D756:D761)</f>
        <v>197.71</v>
      </c>
      <c r="E763" s="15">
        <f>SUM(E756:E761)</f>
        <v>654.91000000000008</v>
      </c>
      <c r="F763" s="1534">
        <v>587.5</v>
      </c>
      <c r="G763" s="436"/>
      <c r="H763" s="437"/>
      <c r="I763" s="438" t="s">
        <v>128</v>
      </c>
      <c r="J763" s="439">
        <f>SUM(J756:J761)</f>
        <v>206.71</v>
      </c>
      <c r="K763" s="439">
        <f>SUM(K756:K761)</f>
        <v>710.92000000000007</v>
      </c>
      <c r="L763" s="1591"/>
    </row>
    <row r="764" spans="1:12" s="428" customFormat="1" ht="18.75" hidden="1" customHeight="1" x14ac:dyDescent="0.3">
      <c r="A764" s="12"/>
      <c r="B764" s="13"/>
      <c r="C764" s="14"/>
      <c r="D764" s="15">
        <f>SUM(D757:D762)</f>
        <v>117.71</v>
      </c>
      <c r="E764" s="15"/>
      <c r="F764" s="1154"/>
      <c r="G764" s="436"/>
      <c r="H764" s="437"/>
      <c r="I764" s="438"/>
      <c r="J764" s="439"/>
      <c r="K764" s="439"/>
      <c r="L764" s="1591"/>
    </row>
    <row r="765" spans="1:12" s="428" customFormat="1" ht="18.75" hidden="1" customHeight="1" x14ac:dyDescent="0.3">
      <c r="A765" s="12">
        <v>1</v>
      </c>
      <c r="B765" s="13" t="s">
        <v>1</v>
      </c>
      <c r="C765" s="14" t="s">
        <v>5</v>
      </c>
      <c r="D765" s="15">
        <f>SUM(D759:D763)</f>
        <v>238.42000000000002</v>
      </c>
      <c r="E765" s="15">
        <v>86</v>
      </c>
      <c r="F765" s="1154"/>
      <c r="G765" s="436">
        <v>1</v>
      </c>
      <c r="H765" s="437" t="s">
        <v>1</v>
      </c>
      <c r="I765" s="438" t="s">
        <v>5</v>
      </c>
      <c r="J765" s="439">
        <v>200</v>
      </c>
      <c r="K765" s="439">
        <v>86</v>
      </c>
      <c r="L765" s="1591"/>
    </row>
    <row r="766" spans="1:12" s="428" customFormat="1" ht="18.75" hidden="1" customHeight="1" x14ac:dyDescent="0.3">
      <c r="A766" s="12">
        <v>2</v>
      </c>
      <c r="B766" s="13" t="s">
        <v>238</v>
      </c>
      <c r="C766" s="14" t="s">
        <v>251</v>
      </c>
      <c r="D766" s="15">
        <f>SUM(D759:D764)</f>
        <v>356.13</v>
      </c>
      <c r="E766" s="15">
        <v>114</v>
      </c>
      <c r="F766" s="1154"/>
      <c r="G766" s="436">
        <v>2</v>
      </c>
      <c r="H766" s="437" t="s">
        <v>238</v>
      </c>
      <c r="I766" s="438" t="s">
        <v>251</v>
      </c>
      <c r="J766" s="439">
        <v>225</v>
      </c>
      <c r="K766" s="439">
        <v>114</v>
      </c>
      <c r="L766" s="1591"/>
    </row>
    <row r="767" spans="1:12" s="428" customFormat="1" ht="18.75" hidden="1" customHeight="1" x14ac:dyDescent="0.3">
      <c r="A767" s="12">
        <v>3</v>
      </c>
      <c r="B767" s="13" t="s">
        <v>93</v>
      </c>
      <c r="C767" s="14" t="s">
        <v>5</v>
      </c>
      <c r="D767" s="15">
        <f>SUM(D760:D765)</f>
        <v>587.54999999999995</v>
      </c>
      <c r="E767" s="15">
        <v>94.25</v>
      </c>
      <c r="F767" s="1154"/>
      <c r="G767" s="436">
        <v>3</v>
      </c>
      <c r="H767" s="437" t="s">
        <v>93</v>
      </c>
      <c r="I767" s="438" t="s">
        <v>5</v>
      </c>
      <c r="J767" s="439">
        <v>135</v>
      </c>
      <c r="K767" s="439">
        <v>94.25</v>
      </c>
      <c r="L767" s="1591"/>
    </row>
    <row r="768" spans="1:12" s="428" customFormat="1" ht="18.75" hidden="1" customHeight="1" x14ac:dyDescent="0.3">
      <c r="A768" s="12">
        <v>4</v>
      </c>
      <c r="B768" s="13" t="s">
        <v>253</v>
      </c>
      <c r="C768" s="14" t="s">
        <v>218</v>
      </c>
      <c r="D768" s="15">
        <f>SUM(D761:D766)</f>
        <v>939.97</v>
      </c>
      <c r="E768" s="15">
        <v>146.4</v>
      </c>
      <c r="F768" s="1154"/>
      <c r="G768" s="436">
        <v>4</v>
      </c>
      <c r="H768" s="437" t="s">
        <v>253</v>
      </c>
      <c r="I768" s="438" t="s">
        <v>218</v>
      </c>
      <c r="J768" s="439">
        <v>125</v>
      </c>
      <c r="K768" s="439">
        <v>146.4</v>
      </c>
      <c r="L768" s="1591"/>
    </row>
    <row r="769" spans="1:12" s="428" customFormat="1" ht="18.75" hidden="1" customHeight="1" x14ac:dyDescent="0.3">
      <c r="A769" s="12">
        <v>5</v>
      </c>
      <c r="B769" s="13" t="s">
        <v>255</v>
      </c>
      <c r="C769" s="14" t="s">
        <v>218</v>
      </c>
      <c r="D769" s="15">
        <f>SUM(D762:D767)</f>
        <v>1497.52</v>
      </c>
      <c r="E769" s="15">
        <v>105.16</v>
      </c>
      <c r="F769" s="1154"/>
      <c r="G769" s="436">
        <v>5</v>
      </c>
      <c r="H769" s="437" t="s">
        <v>255</v>
      </c>
      <c r="I769" s="438" t="s">
        <v>218</v>
      </c>
      <c r="J769" s="439">
        <v>80</v>
      </c>
      <c r="K769" s="439">
        <v>105.16</v>
      </c>
      <c r="L769" s="1591"/>
    </row>
    <row r="770" spans="1:12" s="428" customFormat="1" ht="18.75" hidden="1" customHeight="1" x14ac:dyDescent="0.3">
      <c r="A770" s="12">
        <v>6</v>
      </c>
      <c r="B770" s="13" t="s">
        <v>252</v>
      </c>
      <c r="C770" s="14" t="s">
        <v>251</v>
      </c>
      <c r="D770" s="15">
        <f t="shared" ref="D770:D775" si="12">SUM(D762:D768)</f>
        <v>2437.4899999999998</v>
      </c>
      <c r="E770" s="15">
        <v>142</v>
      </c>
      <c r="F770" s="1154"/>
      <c r="G770" s="436">
        <v>6</v>
      </c>
      <c r="H770" s="437" t="s">
        <v>252</v>
      </c>
      <c r="I770" s="438" t="s">
        <v>251</v>
      </c>
      <c r="J770" s="439">
        <v>105</v>
      </c>
      <c r="K770" s="439">
        <v>142</v>
      </c>
      <c r="L770" s="1591"/>
    </row>
    <row r="771" spans="1:12" s="428" customFormat="1" ht="18.75" hidden="1" customHeight="1" x14ac:dyDescent="0.3">
      <c r="A771" s="12">
        <v>7</v>
      </c>
      <c r="B771" s="13" t="s">
        <v>254</v>
      </c>
      <c r="C771" s="14" t="s">
        <v>218</v>
      </c>
      <c r="D771" s="15">
        <f t="shared" si="12"/>
        <v>3935.0099999999998</v>
      </c>
      <c r="E771" s="15">
        <v>144</v>
      </c>
      <c r="F771" s="1154"/>
      <c r="G771" s="436">
        <v>7</v>
      </c>
      <c r="H771" s="437" t="s">
        <v>254</v>
      </c>
      <c r="I771" s="438" t="s">
        <v>218</v>
      </c>
      <c r="J771" s="439">
        <v>120</v>
      </c>
      <c r="K771" s="439">
        <v>144</v>
      </c>
      <c r="L771" s="1591"/>
    </row>
    <row r="772" spans="1:12" s="428" customFormat="1" ht="18.75" hidden="1" customHeight="1" x14ac:dyDescent="0.3">
      <c r="A772" s="12">
        <v>8</v>
      </c>
      <c r="B772" s="13" t="s">
        <v>31</v>
      </c>
      <c r="C772" s="14" t="s">
        <v>5</v>
      </c>
      <c r="D772" s="15">
        <f t="shared" si="12"/>
        <v>6174.7899999999991</v>
      </c>
      <c r="E772" s="15">
        <v>88</v>
      </c>
      <c r="F772" s="1154"/>
      <c r="G772" s="436">
        <v>8</v>
      </c>
      <c r="H772" s="437" t="s">
        <v>31</v>
      </c>
      <c r="I772" s="438" t="s">
        <v>5</v>
      </c>
      <c r="J772" s="439">
        <v>55</v>
      </c>
      <c r="K772" s="439">
        <v>88</v>
      </c>
      <c r="L772" s="1591"/>
    </row>
    <row r="773" spans="1:12" s="1593" customFormat="1" ht="18.75" hidden="1" customHeight="1" x14ac:dyDescent="0.3">
      <c r="A773" s="1581"/>
      <c r="B773" s="467"/>
      <c r="C773" s="1581"/>
      <c r="D773" s="15">
        <f t="shared" si="12"/>
        <v>9992.09</v>
      </c>
      <c r="E773" s="468"/>
      <c r="F773" s="1150"/>
      <c r="G773" s="1588"/>
      <c r="H773" s="453"/>
      <c r="I773" s="1588"/>
      <c r="J773" s="454"/>
      <c r="K773" s="454"/>
      <c r="L773" s="1591"/>
    </row>
    <row r="774" spans="1:12" s="428" customFormat="1" ht="18.75" hidden="1" customHeight="1" x14ac:dyDescent="0.3">
      <c r="A774" s="12"/>
      <c r="B774" s="13"/>
      <c r="C774" s="14" t="s">
        <v>128</v>
      </c>
      <c r="D774" s="15">
        <f t="shared" si="12"/>
        <v>15928.46</v>
      </c>
      <c r="E774" s="15">
        <v>919.81</v>
      </c>
      <c r="F774" s="1154"/>
      <c r="G774" s="436"/>
      <c r="H774" s="437"/>
      <c r="I774" s="438" t="s">
        <v>128</v>
      </c>
      <c r="J774" s="439">
        <v>1045</v>
      </c>
      <c r="K774" s="439">
        <v>919.81</v>
      </c>
      <c r="L774" s="1591"/>
    </row>
    <row r="775" spans="1:12" s="428" customFormat="1" ht="18.75" hidden="1" customHeight="1" x14ac:dyDescent="0.3">
      <c r="A775" s="12"/>
      <c r="B775" s="13"/>
      <c r="C775" s="14"/>
      <c r="D775" s="15">
        <f t="shared" si="12"/>
        <v>25564.42</v>
      </c>
      <c r="E775" s="15"/>
      <c r="F775" s="1154"/>
      <c r="G775" s="436"/>
      <c r="H775" s="437"/>
      <c r="I775" s="438"/>
      <c r="J775" s="439"/>
      <c r="K775" s="439"/>
      <c r="L775" s="1591"/>
    </row>
    <row r="776" spans="1:12" s="428" customFormat="1" x14ac:dyDescent="0.3">
      <c r="A776" s="12"/>
      <c r="B776" s="13"/>
      <c r="C776" s="14"/>
      <c r="D776" s="15"/>
      <c r="E776" s="15"/>
      <c r="F776" s="1535">
        <f>F763-E763</f>
        <v>-67.410000000000082</v>
      </c>
      <c r="G776" s="436"/>
      <c r="H776" s="437"/>
      <c r="I776" s="438"/>
      <c r="J776" s="439"/>
      <c r="K776" s="439"/>
      <c r="L776" s="1591"/>
    </row>
    <row r="777" spans="1:12" s="428" customFormat="1" x14ac:dyDescent="0.3">
      <c r="A777" s="12"/>
      <c r="B777" s="13"/>
      <c r="C777" s="14"/>
      <c r="D777" s="15"/>
      <c r="E777" s="15"/>
      <c r="F777" s="1154"/>
      <c r="G777" s="436"/>
      <c r="H777" s="437"/>
      <c r="I777" s="438"/>
      <c r="J777" s="439"/>
      <c r="K777" s="439"/>
      <c r="L777" s="1591"/>
    </row>
    <row r="778" spans="1:12" s="428" customFormat="1" x14ac:dyDescent="0.3">
      <c r="A778" s="469" t="s">
        <v>124</v>
      </c>
      <c r="B778" s="15" t="s">
        <v>259</v>
      </c>
      <c r="C778" s="14" t="s">
        <v>125</v>
      </c>
      <c r="D778" s="15" t="s">
        <v>126</v>
      </c>
      <c r="E778" s="15" t="s">
        <v>127</v>
      </c>
      <c r="F778" s="1154"/>
      <c r="G778" s="434" t="s">
        <v>124</v>
      </c>
      <c r="H778" s="439" t="s">
        <v>247</v>
      </c>
      <c r="I778" s="438" t="s">
        <v>125</v>
      </c>
      <c r="J778" s="439" t="s">
        <v>126</v>
      </c>
      <c r="K778" s="439" t="s">
        <v>127</v>
      </c>
      <c r="L778" s="1591"/>
    </row>
    <row r="779" spans="1:12" s="428" customFormat="1" ht="19.5" customHeight="1" x14ac:dyDescent="0.3">
      <c r="A779" s="12">
        <v>1</v>
      </c>
      <c r="B779" s="13" t="s">
        <v>474</v>
      </c>
      <c r="C779" s="14" t="s">
        <v>508</v>
      </c>
      <c r="D779" s="15">
        <v>80</v>
      </c>
      <c r="E779" s="15">
        <v>132</v>
      </c>
      <c r="F779" s="1154"/>
      <c r="G779" s="436">
        <v>1</v>
      </c>
      <c r="H779" s="437" t="s">
        <v>474</v>
      </c>
      <c r="I779" s="438" t="s">
        <v>9</v>
      </c>
      <c r="J779" s="439">
        <v>90</v>
      </c>
      <c r="K779" s="439">
        <v>142.56</v>
      </c>
      <c r="L779" s="1596"/>
    </row>
    <row r="780" spans="1:12" s="1593" customFormat="1" ht="18.75" customHeight="1" x14ac:dyDescent="0.3">
      <c r="A780" s="12">
        <v>2</v>
      </c>
      <c r="B780" s="13" t="s">
        <v>27</v>
      </c>
      <c r="C780" s="14" t="s">
        <v>28</v>
      </c>
      <c r="D780" s="15">
        <v>65</v>
      </c>
      <c r="E780" s="15">
        <v>178</v>
      </c>
      <c r="F780" s="1154"/>
      <c r="G780" s="436">
        <v>2</v>
      </c>
      <c r="H780" s="437" t="s">
        <v>27</v>
      </c>
      <c r="I780" s="438" t="s">
        <v>7</v>
      </c>
      <c r="J780" s="439">
        <v>92</v>
      </c>
      <c r="K780" s="439">
        <v>223</v>
      </c>
      <c r="L780" s="1592">
        <v>45384</v>
      </c>
    </row>
    <row r="781" spans="1:12" s="428" customFormat="1" x14ac:dyDescent="0.3">
      <c r="A781" s="12">
        <v>3</v>
      </c>
      <c r="B781" s="13" t="s">
        <v>61</v>
      </c>
      <c r="C781" s="14" t="s">
        <v>17</v>
      </c>
      <c r="D781" s="15">
        <v>30</v>
      </c>
      <c r="E781" s="15">
        <v>228.14999999999998</v>
      </c>
      <c r="F781" s="1154"/>
      <c r="G781" s="436">
        <v>3</v>
      </c>
      <c r="H781" s="437" t="s">
        <v>61</v>
      </c>
      <c r="I781" s="438" t="s">
        <v>44</v>
      </c>
      <c r="J781" s="439">
        <v>35</v>
      </c>
      <c r="K781" s="439">
        <v>273.77999999999997</v>
      </c>
      <c r="L781" s="1596"/>
    </row>
    <row r="782" spans="1:12" s="428" customFormat="1" ht="19.5" customHeight="1" x14ac:dyDescent="0.3">
      <c r="A782" s="12">
        <v>4</v>
      </c>
      <c r="B782" s="13" t="s">
        <v>346</v>
      </c>
      <c r="C782" s="14" t="s">
        <v>14</v>
      </c>
      <c r="D782" s="15">
        <v>36</v>
      </c>
      <c r="E782" s="15">
        <v>6</v>
      </c>
      <c r="F782" s="1154"/>
      <c r="G782" s="436">
        <v>4</v>
      </c>
      <c r="H782" s="437" t="s">
        <v>346</v>
      </c>
      <c r="I782" s="438" t="s">
        <v>14</v>
      </c>
      <c r="J782" s="439">
        <v>36</v>
      </c>
      <c r="K782" s="439">
        <v>6</v>
      </c>
      <c r="L782" s="1596"/>
    </row>
    <row r="783" spans="1:12" s="428" customFormat="1" ht="19.5" customHeight="1" x14ac:dyDescent="0.3">
      <c r="A783" s="12">
        <v>5</v>
      </c>
      <c r="B783" s="13" t="s">
        <v>113</v>
      </c>
      <c r="C783" s="14" t="s">
        <v>2</v>
      </c>
      <c r="D783" s="15">
        <v>15</v>
      </c>
      <c r="E783" s="15">
        <v>94.2</v>
      </c>
      <c r="F783" s="1154"/>
      <c r="G783" s="436">
        <v>5</v>
      </c>
      <c r="H783" s="437" t="s">
        <v>113</v>
      </c>
      <c r="I783" s="438" t="s">
        <v>2</v>
      </c>
      <c r="J783" s="439">
        <v>15</v>
      </c>
      <c r="K783" s="439">
        <v>94.2</v>
      </c>
      <c r="L783" s="1591"/>
    </row>
    <row r="784" spans="1:12" s="1593" customFormat="1" x14ac:dyDescent="0.3">
      <c r="A784" s="12">
        <v>6</v>
      </c>
      <c r="B784" s="13" t="s">
        <v>107</v>
      </c>
      <c r="C784" s="14" t="s">
        <v>14</v>
      </c>
      <c r="D784" s="15">
        <v>3.71</v>
      </c>
      <c r="E784" s="15">
        <v>93.2</v>
      </c>
      <c r="F784" s="1154"/>
      <c r="G784" s="436">
        <v>6</v>
      </c>
      <c r="H784" s="437" t="s">
        <v>107</v>
      </c>
      <c r="I784" s="438" t="s">
        <v>14</v>
      </c>
      <c r="J784" s="439">
        <v>3.71</v>
      </c>
      <c r="K784" s="439">
        <v>93.2</v>
      </c>
      <c r="L784" s="1592"/>
    </row>
    <row r="785" spans="1:12" s="428" customFormat="1" ht="19.5" customHeight="1" x14ac:dyDescent="0.3">
      <c r="A785" s="12">
        <v>7</v>
      </c>
      <c r="B785" s="13" t="s">
        <v>108</v>
      </c>
      <c r="C785" s="14" t="s">
        <v>65</v>
      </c>
      <c r="D785" s="15">
        <v>1.2</v>
      </c>
      <c r="E785" s="15">
        <v>21.5</v>
      </c>
      <c r="F785" s="1154"/>
      <c r="G785" s="436">
        <v>7</v>
      </c>
      <c r="H785" s="437" t="s">
        <v>108</v>
      </c>
      <c r="I785" s="438" t="s">
        <v>65</v>
      </c>
      <c r="J785" s="439">
        <v>1.2</v>
      </c>
      <c r="K785" s="439">
        <v>21.5</v>
      </c>
      <c r="L785" s="1591"/>
    </row>
    <row r="786" spans="1:12" s="428" customFormat="1" x14ac:dyDescent="0.3">
      <c r="A786" s="1581"/>
      <c r="B786" s="13"/>
      <c r="C786" s="14"/>
      <c r="D786" s="15"/>
      <c r="E786" s="15"/>
      <c r="F786" s="1154"/>
      <c r="G786" s="1588"/>
      <c r="H786" s="437"/>
      <c r="I786" s="438"/>
      <c r="J786" s="439"/>
      <c r="K786" s="439"/>
      <c r="L786" s="1591"/>
    </row>
    <row r="787" spans="1:12" s="1593" customFormat="1" x14ac:dyDescent="0.3">
      <c r="A787" s="12"/>
      <c r="B787" s="13"/>
      <c r="C787" s="14"/>
      <c r="D787" s="15"/>
      <c r="E787" s="15"/>
      <c r="F787" s="1150"/>
      <c r="G787" s="436"/>
      <c r="H787" s="437"/>
      <c r="I787" s="438"/>
      <c r="J787" s="439"/>
      <c r="K787" s="439"/>
      <c r="L787" s="1594"/>
    </row>
    <row r="788" spans="1:12" s="428" customFormat="1" x14ac:dyDescent="0.3">
      <c r="A788" s="1581"/>
      <c r="B788" s="13"/>
      <c r="C788" s="14" t="s">
        <v>128</v>
      </c>
      <c r="D788" s="15">
        <f>SUM(D779:D787)</f>
        <v>230.91</v>
      </c>
      <c r="E788" s="15">
        <f>SUM(E779:E787)</f>
        <v>753.05000000000007</v>
      </c>
      <c r="F788" s="1534">
        <v>822.5</v>
      </c>
      <c r="G788" s="1588"/>
      <c r="H788" s="437"/>
      <c r="I788" s="438" t="s">
        <v>128</v>
      </c>
      <c r="J788" s="439">
        <f>SUM(J779:J787)</f>
        <v>272.90999999999997</v>
      </c>
      <c r="K788" s="439">
        <f>SUM(K779:K787)</f>
        <v>854.24</v>
      </c>
      <c r="L788" s="1591"/>
    </row>
    <row r="789" spans="1:12" s="428" customFormat="1" x14ac:dyDescent="0.3">
      <c r="A789" s="12"/>
      <c r="B789" s="13"/>
      <c r="C789" s="14"/>
      <c r="D789" s="15"/>
      <c r="E789" s="15"/>
      <c r="F789" s="1535">
        <f>F788-E788</f>
        <v>69.449999999999932</v>
      </c>
      <c r="G789" s="436"/>
      <c r="H789" s="437"/>
      <c r="I789" s="438"/>
      <c r="J789" s="439"/>
      <c r="K789" s="439"/>
      <c r="L789" s="1591"/>
    </row>
    <row r="790" spans="1:12" s="428" customFormat="1" x14ac:dyDescent="0.3">
      <c r="A790" s="12"/>
      <c r="B790" s="13"/>
      <c r="C790" s="14"/>
      <c r="D790" s="15"/>
      <c r="E790" s="15"/>
      <c r="F790" s="1154"/>
      <c r="G790" s="436"/>
      <c r="H790" s="437"/>
      <c r="I790" s="438"/>
      <c r="J790" s="439"/>
      <c r="K790" s="439"/>
      <c r="L790" s="1591"/>
    </row>
    <row r="791" spans="1:12" s="428" customFormat="1" x14ac:dyDescent="0.3">
      <c r="A791" s="1581"/>
      <c r="B791" s="13"/>
      <c r="C791" s="14" t="s">
        <v>514</v>
      </c>
      <c r="D791" s="15">
        <f>+D788+D763</f>
        <v>428.62</v>
      </c>
      <c r="E791" s="15">
        <f>+E788+E763</f>
        <v>1407.96</v>
      </c>
      <c r="F791" s="1153"/>
      <c r="G791" s="439"/>
      <c r="H791" s="439"/>
      <c r="I791" s="438" t="s">
        <v>514</v>
      </c>
      <c r="J791" s="439">
        <f>+J788+J763</f>
        <v>479.62</v>
      </c>
      <c r="K791" s="439">
        <f>+K788+K763</f>
        <v>1565.16</v>
      </c>
      <c r="L791" s="1591"/>
    </row>
    <row r="792" spans="1:12" s="428" customFormat="1" x14ac:dyDescent="0.3">
      <c r="A792" s="1431"/>
      <c r="B792" s="259"/>
      <c r="C792" s="472"/>
      <c r="D792" s="473"/>
      <c r="E792" s="473"/>
      <c r="F792" s="1153"/>
      <c r="G792" s="1538"/>
      <c r="H792" s="489"/>
      <c r="I792" s="489"/>
      <c r="J792" s="489"/>
      <c r="K792" s="489"/>
      <c r="L792" s="1591"/>
    </row>
    <row r="793" spans="1:12" s="428" customFormat="1" x14ac:dyDescent="0.3">
      <c r="A793" s="1431"/>
      <c r="B793" s="471"/>
      <c r="C793" s="471"/>
      <c r="D793" s="471"/>
      <c r="E793" s="675"/>
      <c r="F793" s="1152"/>
      <c r="G793" s="1539"/>
      <c r="H793" s="1152"/>
      <c r="I793" s="489"/>
      <c r="J793" s="489"/>
      <c r="K793" s="489"/>
      <c r="L793" s="1591"/>
    </row>
    <row r="794" spans="1:12" s="428" customFormat="1" x14ac:dyDescent="0.3">
      <c r="A794" s="1431"/>
      <c r="B794" s="259"/>
      <c r="C794" s="472"/>
      <c r="D794" s="473"/>
      <c r="E794" s="473"/>
      <c r="F794" s="1153"/>
      <c r="G794" s="1539"/>
      <c r="H794" s="489"/>
      <c r="I794" s="489"/>
      <c r="J794" s="489"/>
      <c r="K794" s="489"/>
      <c r="L794" s="1591"/>
    </row>
    <row r="795" spans="1:12" s="428" customFormat="1" ht="18.75" customHeight="1" x14ac:dyDescent="0.3">
      <c r="A795" s="1428"/>
      <c r="B795" s="260" t="s">
        <v>130</v>
      </c>
      <c r="C795" s="257"/>
      <c r="D795" s="261" t="s">
        <v>131</v>
      </c>
      <c r="E795" s="32"/>
      <c r="F795" s="1151"/>
      <c r="G795" s="1533"/>
      <c r="H795" s="441" t="s">
        <v>130</v>
      </c>
      <c r="J795" s="442" t="s">
        <v>131</v>
      </c>
      <c r="K795" s="430"/>
      <c r="L795" s="1591"/>
    </row>
    <row r="796" spans="1:12" s="428" customFormat="1" ht="51.75" customHeight="1" x14ac:dyDescent="0.3">
      <c r="A796" s="1428"/>
      <c r="B796" s="262" t="s">
        <v>132</v>
      </c>
      <c r="C796" s="257"/>
      <c r="D796" s="262" t="s">
        <v>140</v>
      </c>
      <c r="E796" s="263"/>
      <c r="F796" s="1151"/>
      <c r="G796" s="1533"/>
      <c r="H796" s="443" t="s">
        <v>139</v>
      </c>
      <c r="J796" s="443" t="s">
        <v>140</v>
      </c>
      <c r="K796" s="444"/>
      <c r="L796" s="1591"/>
    </row>
    <row r="797" spans="1:12" s="428" customFormat="1" ht="20.25" customHeight="1" x14ac:dyDescent="0.3">
      <c r="A797" s="1428"/>
      <c r="B797" s="262"/>
      <c r="C797" s="257"/>
      <c r="D797" s="262"/>
      <c r="E797" s="263"/>
      <c r="F797" s="1151"/>
      <c r="G797" s="1533"/>
      <c r="H797" s="443"/>
      <c r="J797" s="443"/>
      <c r="K797" s="444"/>
      <c r="L797" s="1591"/>
    </row>
    <row r="798" spans="1:12" s="428" customFormat="1" ht="18.75" customHeight="1" x14ac:dyDescent="0.3">
      <c r="A798" s="1426"/>
      <c r="B798" s="98"/>
      <c r="C798" s="98"/>
      <c r="D798" s="98"/>
      <c r="E798" s="98"/>
      <c r="F798" s="1532"/>
      <c r="G798" s="1530"/>
      <c r="H798" s="1531"/>
      <c r="I798" s="1531"/>
      <c r="J798" s="1531"/>
      <c r="K798" s="1531"/>
      <c r="L798" s="1591"/>
    </row>
    <row r="799" spans="1:12" s="1598" customFormat="1" x14ac:dyDescent="0.3">
      <c r="A799" s="1428"/>
      <c r="B799" s="32"/>
      <c r="C799" s="32"/>
      <c r="D799" s="32"/>
      <c r="E799" s="32"/>
      <c r="F799" s="1154"/>
      <c r="G799" s="1533"/>
      <c r="H799" s="430"/>
      <c r="I799" s="430"/>
      <c r="J799" s="430"/>
      <c r="K799" s="430"/>
      <c r="L799" s="1597"/>
    </row>
    <row r="800" spans="1:12" s="428" customFormat="1" ht="18.75" customHeight="1" x14ac:dyDescent="0.3">
      <c r="A800" s="1428"/>
      <c r="B800" s="476" t="s">
        <v>115</v>
      </c>
      <c r="C800" s="32"/>
      <c r="D800" s="32"/>
      <c r="E800" s="32"/>
      <c r="F800" s="1154"/>
      <c r="G800" s="1533"/>
      <c r="H800" s="429" t="s">
        <v>115</v>
      </c>
      <c r="I800" s="430"/>
      <c r="J800" s="430"/>
      <c r="K800" s="430"/>
      <c r="L800" s="1591"/>
    </row>
    <row r="801" spans="1:12" s="428" customFormat="1" ht="18.75" customHeight="1" x14ac:dyDescent="0.3">
      <c r="A801" s="1428"/>
      <c r="B801" s="476" t="s">
        <v>137</v>
      </c>
      <c r="C801" s="32"/>
      <c r="D801" s="32"/>
      <c r="E801" s="32"/>
      <c r="F801" s="1151"/>
      <c r="G801" s="1533"/>
      <c r="H801" s="429" t="s">
        <v>138</v>
      </c>
      <c r="I801" s="430"/>
      <c r="J801" s="430"/>
      <c r="K801" s="430"/>
      <c r="L801" s="1591"/>
    </row>
    <row r="802" spans="1:12" s="428" customFormat="1" ht="18.75" customHeight="1" x14ac:dyDescent="0.3">
      <c r="A802" s="1428"/>
      <c r="B802" s="32"/>
      <c r="C802" s="32"/>
      <c r="D802" s="32"/>
      <c r="E802" s="32"/>
      <c r="F802" s="1151"/>
      <c r="G802" s="1533"/>
      <c r="H802" s="430"/>
      <c r="I802" s="430"/>
      <c r="J802" s="430"/>
      <c r="K802" s="430"/>
      <c r="L802" s="1591"/>
    </row>
    <row r="803" spans="1:12" s="428" customFormat="1" ht="18.75" customHeight="1" x14ac:dyDescent="0.3">
      <c r="A803" s="1428"/>
      <c r="B803" s="32"/>
      <c r="C803" s="32"/>
      <c r="D803" s="257"/>
      <c r="E803" s="604" t="s">
        <v>116</v>
      </c>
      <c r="F803" s="1151"/>
      <c r="G803" s="1533"/>
      <c r="H803" s="430"/>
      <c r="I803" s="430"/>
      <c r="K803" s="1176" t="s">
        <v>116</v>
      </c>
      <c r="L803" s="1591"/>
    </row>
    <row r="804" spans="1:12" s="428" customFormat="1" ht="18.75" customHeight="1" x14ac:dyDescent="0.3">
      <c r="A804" s="1428"/>
      <c r="B804" s="32"/>
      <c r="C804" s="32"/>
      <c r="D804" s="257"/>
      <c r="E804" s="604" t="s">
        <v>134</v>
      </c>
      <c r="F804" s="1151"/>
      <c r="G804" s="1533"/>
      <c r="H804" s="430"/>
      <c r="I804" s="430"/>
      <c r="K804" s="1176" t="s">
        <v>134</v>
      </c>
      <c r="L804" s="1591"/>
    </row>
    <row r="805" spans="1:12" s="428" customFormat="1" ht="18.75" customHeight="1" x14ac:dyDescent="0.3">
      <c r="A805" s="1428"/>
      <c r="B805" s="32"/>
      <c r="C805" s="32"/>
      <c r="D805" s="257"/>
      <c r="E805" s="604" t="s">
        <v>117</v>
      </c>
      <c r="F805" s="1151"/>
      <c r="G805" s="1533"/>
      <c r="H805" s="430"/>
      <c r="I805" s="430"/>
      <c r="K805" s="1176" t="s">
        <v>117</v>
      </c>
      <c r="L805" s="1591"/>
    </row>
    <row r="806" spans="1:12" s="428" customFormat="1" ht="18.75" customHeight="1" x14ac:dyDescent="0.3">
      <c r="A806" s="1428"/>
      <c r="B806" s="32"/>
      <c r="C806" s="32"/>
      <c r="D806" s="257"/>
      <c r="E806" s="604" t="s">
        <v>497</v>
      </c>
      <c r="F806" s="1151"/>
      <c r="G806" s="1533"/>
      <c r="H806" s="430"/>
      <c r="I806" s="430"/>
      <c r="K806" s="1176" t="s">
        <v>497</v>
      </c>
      <c r="L806" s="1591"/>
    </row>
    <row r="807" spans="1:12" s="428" customFormat="1" ht="18.75" customHeight="1" x14ac:dyDescent="0.3">
      <c r="A807" s="1428"/>
      <c r="B807" s="32"/>
      <c r="C807" s="32"/>
      <c r="D807" s="32"/>
      <c r="E807" s="32"/>
      <c r="F807" s="1154"/>
      <c r="G807" s="1533"/>
      <c r="H807" s="430"/>
      <c r="I807" s="430"/>
      <c r="J807" s="430"/>
      <c r="K807" s="430"/>
      <c r="L807" s="1591"/>
    </row>
    <row r="808" spans="1:12" s="428" customFormat="1" ht="18.75" customHeight="1" x14ac:dyDescent="0.3">
      <c r="A808" s="1428"/>
      <c r="B808" s="32"/>
      <c r="C808" s="32"/>
      <c r="D808" s="32"/>
      <c r="E808" s="32"/>
      <c r="F808" s="1154"/>
      <c r="G808" s="1533"/>
      <c r="H808" s="430"/>
      <c r="I808" s="430"/>
      <c r="J808" s="430"/>
      <c r="K808" s="430"/>
      <c r="L808" s="1591"/>
    </row>
    <row r="809" spans="1:12" s="428" customFormat="1" ht="18.75" customHeight="1" x14ac:dyDescent="0.3">
      <c r="A809" s="1428"/>
      <c r="B809" s="32"/>
      <c r="C809" s="32"/>
      <c r="D809" s="32"/>
      <c r="E809" s="32"/>
      <c r="F809" s="1154"/>
      <c r="G809" s="1533"/>
      <c r="H809" s="430"/>
      <c r="I809" s="430"/>
      <c r="J809" s="430"/>
      <c r="K809" s="430"/>
      <c r="L809" s="1591"/>
    </row>
    <row r="810" spans="1:12" s="428" customFormat="1" ht="18.75" customHeight="1" x14ac:dyDescent="0.3">
      <c r="A810" s="1428"/>
      <c r="B810" s="1605" t="s">
        <v>119</v>
      </c>
      <c r="C810" s="1605"/>
      <c r="D810" s="1605"/>
      <c r="E810" s="481"/>
      <c r="F810" s="1151"/>
      <c r="G810" s="1533"/>
      <c r="H810" s="1628" t="s">
        <v>119</v>
      </c>
      <c r="I810" s="1628"/>
      <c r="J810" s="1628"/>
      <c r="K810" s="432"/>
      <c r="L810" s="1591"/>
    </row>
    <row r="811" spans="1:12" s="428" customFormat="1" ht="18.75" customHeight="1" x14ac:dyDescent="0.3">
      <c r="A811" s="1428"/>
      <c r="B811" s="1606">
        <v>45765</v>
      </c>
      <c r="C811" s="1606"/>
      <c r="D811" s="1606"/>
      <c r="E811" s="482"/>
      <c r="F811" s="1151"/>
      <c r="G811" s="1533"/>
      <c r="H811" s="1629">
        <f>B811</f>
        <v>45765</v>
      </c>
      <c r="I811" s="1629"/>
      <c r="J811" s="1629"/>
      <c r="K811" s="433"/>
      <c r="L811" s="1591"/>
    </row>
    <row r="812" spans="1:12" s="428" customFormat="1" ht="18.75" customHeight="1" x14ac:dyDescent="0.3">
      <c r="A812" s="1428"/>
      <c r="B812" s="32"/>
      <c r="C812" s="32"/>
      <c r="D812" s="32"/>
      <c r="E812" s="482"/>
      <c r="F812" s="1151"/>
      <c r="G812" s="1533"/>
      <c r="H812" s="430"/>
      <c r="I812" s="430"/>
      <c r="J812" s="430"/>
      <c r="K812" s="433"/>
      <c r="L812" s="1591"/>
    </row>
    <row r="813" spans="1:12" s="428" customFormat="1" ht="18.75" customHeight="1" x14ac:dyDescent="0.3">
      <c r="A813" s="1428"/>
      <c r="B813" s="1582"/>
      <c r="C813" s="32"/>
      <c r="D813" s="32"/>
      <c r="E813" s="482"/>
      <c r="F813" s="1151"/>
      <c r="G813" s="1533"/>
      <c r="H813" s="1587"/>
      <c r="I813" s="430"/>
      <c r="J813" s="430"/>
      <c r="K813" s="433"/>
      <c r="L813" s="1591"/>
    </row>
    <row r="814" spans="1:12" s="428" customFormat="1" ht="18.75" customHeight="1" x14ac:dyDescent="0.3">
      <c r="A814" s="469" t="s">
        <v>120</v>
      </c>
      <c r="B814" s="475" t="s">
        <v>121</v>
      </c>
      <c r="C814" s="1604" t="s">
        <v>122</v>
      </c>
      <c r="D814" s="1604"/>
      <c r="E814" s="1604"/>
      <c r="F814" s="1151"/>
      <c r="G814" s="434" t="s">
        <v>120</v>
      </c>
      <c r="H814" s="435" t="s">
        <v>121</v>
      </c>
      <c r="I814" s="1630" t="s">
        <v>123</v>
      </c>
      <c r="J814" s="1630"/>
      <c r="K814" s="1630"/>
      <c r="L814" s="1591"/>
    </row>
    <row r="815" spans="1:12" s="428" customFormat="1" ht="18.75" customHeight="1" x14ac:dyDescent="0.3">
      <c r="A815" s="469" t="s">
        <v>124</v>
      </c>
      <c r="B815" s="469" t="s">
        <v>265</v>
      </c>
      <c r="C815" s="475" t="s">
        <v>125</v>
      </c>
      <c r="D815" s="1581" t="s">
        <v>126</v>
      </c>
      <c r="E815" s="1581" t="s">
        <v>127</v>
      </c>
      <c r="F815" s="1151"/>
      <c r="G815" s="434" t="s">
        <v>124</v>
      </c>
      <c r="H815" s="434" t="s">
        <v>265</v>
      </c>
      <c r="I815" s="435" t="s">
        <v>125</v>
      </c>
      <c r="J815" s="1588" t="s">
        <v>126</v>
      </c>
      <c r="K815" s="1588" t="s">
        <v>127</v>
      </c>
      <c r="L815" s="1591"/>
    </row>
    <row r="816" spans="1:12" s="1593" customFormat="1" x14ac:dyDescent="0.3">
      <c r="A816" s="12">
        <v>1</v>
      </c>
      <c r="B816" s="13" t="s">
        <v>74</v>
      </c>
      <c r="C816" s="14" t="s">
        <v>17</v>
      </c>
      <c r="D816" s="15">
        <v>65</v>
      </c>
      <c r="E816" s="15">
        <v>276</v>
      </c>
      <c r="F816" s="1177"/>
      <c r="G816" s="436">
        <v>1</v>
      </c>
      <c r="H816" s="437" t="s">
        <v>74</v>
      </c>
      <c r="I816" s="438" t="s">
        <v>17</v>
      </c>
      <c r="J816" s="439">
        <v>65</v>
      </c>
      <c r="K816" s="439">
        <v>276</v>
      </c>
      <c r="L816" s="1599"/>
    </row>
    <row r="817" spans="1:12" s="1593" customFormat="1" x14ac:dyDescent="0.3">
      <c r="A817" s="12">
        <v>2</v>
      </c>
      <c r="B817" s="13" t="s">
        <v>258</v>
      </c>
      <c r="C817" s="14" t="s">
        <v>14</v>
      </c>
      <c r="D817" s="15">
        <v>20</v>
      </c>
      <c r="E817" s="15">
        <v>27.6</v>
      </c>
      <c r="F817" s="1151"/>
      <c r="G817" s="436">
        <v>2</v>
      </c>
      <c r="H817" s="437" t="s">
        <v>258</v>
      </c>
      <c r="I817" s="438" t="s">
        <v>14</v>
      </c>
      <c r="J817" s="439">
        <v>20</v>
      </c>
      <c r="K817" s="439">
        <v>27.6</v>
      </c>
      <c r="L817" s="1600"/>
    </row>
    <row r="818" spans="1:12" s="1593" customFormat="1" x14ac:dyDescent="0.3">
      <c r="A818" s="12">
        <v>3</v>
      </c>
      <c r="B818" s="13" t="s">
        <v>39</v>
      </c>
      <c r="C818" s="14" t="s">
        <v>2</v>
      </c>
      <c r="D818" s="15">
        <v>30</v>
      </c>
      <c r="E818" s="15">
        <v>173.2</v>
      </c>
      <c r="F818" s="1177"/>
      <c r="G818" s="436">
        <v>3</v>
      </c>
      <c r="H818" s="437" t="s">
        <v>39</v>
      </c>
      <c r="I818" s="438" t="s">
        <v>2</v>
      </c>
      <c r="J818" s="439">
        <v>30</v>
      </c>
      <c r="K818" s="439">
        <v>173.2</v>
      </c>
      <c r="L818" s="1600"/>
    </row>
    <row r="819" spans="1:12" s="1595" customFormat="1" ht="18.75" customHeight="1" x14ac:dyDescent="0.3">
      <c r="A819" s="12">
        <v>4</v>
      </c>
      <c r="B819" s="13" t="s">
        <v>107</v>
      </c>
      <c r="C819" s="14" t="s">
        <v>193</v>
      </c>
      <c r="D819" s="15">
        <v>3.71</v>
      </c>
      <c r="E819" s="15">
        <v>93.2</v>
      </c>
      <c r="F819" s="1154"/>
      <c r="G819" s="436">
        <v>4</v>
      </c>
      <c r="H819" s="437" t="s">
        <v>107</v>
      </c>
      <c r="I819" s="438" t="s">
        <v>193</v>
      </c>
      <c r="J819" s="439">
        <v>3.71</v>
      </c>
      <c r="K819" s="439">
        <v>93.2</v>
      </c>
      <c r="L819" s="1591"/>
    </row>
    <row r="820" spans="1:12" s="428" customFormat="1" x14ac:dyDescent="0.3">
      <c r="A820" s="12">
        <v>5</v>
      </c>
      <c r="B820" s="13" t="s">
        <v>93</v>
      </c>
      <c r="C820" s="14" t="s">
        <v>2</v>
      </c>
      <c r="D820" s="15">
        <v>60</v>
      </c>
      <c r="E820" s="15">
        <v>92</v>
      </c>
      <c r="F820" s="1177"/>
      <c r="G820" s="436">
        <v>5</v>
      </c>
      <c r="H820" s="437" t="s">
        <v>93</v>
      </c>
      <c r="I820" s="438" t="s">
        <v>2</v>
      </c>
      <c r="J820" s="439">
        <v>60</v>
      </c>
      <c r="K820" s="439">
        <v>92</v>
      </c>
      <c r="L820" s="1596"/>
    </row>
    <row r="821" spans="1:12" s="428" customFormat="1" ht="19.5" customHeight="1" x14ac:dyDescent="0.3">
      <c r="A821" s="12">
        <v>6</v>
      </c>
      <c r="B821" s="13" t="s">
        <v>80</v>
      </c>
      <c r="C821" s="14" t="s">
        <v>5</v>
      </c>
      <c r="D821" s="15">
        <v>30</v>
      </c>
      <c r="E821" s="15">
        <v>124.6</v>
      </c>
      <c r="F821" s="1151"/>
      <c r="G821" s="436">
        <v>6</v>
      </c>
      <c r="H821" s="437" t="s">
        <v>80</v>
      </c>
      <c r="I821" s="438" t="s">
        <v>5</v>
      </c>
      <c r="J821" s="439">
        <v>30</v>
      </c>
      <c r="K821" s="439">
        <v>124.6</v>
      </c>
      <c r="L821" s="1596"/>
    </row>
    <row r="822" spans="1:12" s="428" customFormat="1" ht="19.5" customHeight="1" x14ac:dyDescent="0.3">
      <c r="A822" s="1581"/>
      <c r="B822" s="13"/>
      <c r="C822" s="14"/>
      <c r="D822" s="15"/>
      <c r="E822" s="15"/>
      <c r="F822" s="1177"/>
      <c r="G822" s="1588"/>
      <c r="H822" s="437"/>
      <c r="I822" s="438"/>
      <c r="J822" s="439"/>
      <c r="K822" s="439"/>
      <c r="L822" s="1591"/>
    </row>
    <row r="823" spans="1:12" s="428" customFormat="1" x14ac:dyDescent="0.3">
      <c r="A823" s="12"/>
      <c r="B823" s="13"/>
      <c r="C823" s="14"/>
      <c r="D823" s="15"/>
      <c r="E823" s="15"/>
      <c r="F823" s="1154"/>
      <c r="G823" s="436"/>
      <c r="H823" s="437"/>
      <c r="I823" s="438"/>
      <c r="J823" s="439"/>
      <c r="K823" s="439"/>
      <c r="L823" s="1591"/>
    </row>
    <row r="824" spans="1:12" s="428" customFormat="1" x14ac:dyDescent="0.3">
      <c r="A824" s="12"/>
      <c r="B824" s="13"/>
      <c r="C824" s="14" t="s">
        <v>513</v>
      </c>
      <c r="D824" s="15">
        <f>SUM(D816:D822)</f>
        <v>208.70999999999998</v>
      </c>
      <c r="E824" s="15">
        <f>SUM(E816:E822)</f>
        <v>786.6</v>
      </c>
      <c r="F824" s="1534">
        <v>587.5</v>
      </c>
      <c r="G824" s="436"/>
      <c r="H824" s="437"/>
      <c r="I824" s="438" t="s">
        <v>513</v>
      </c>
      <c r="J824" s="439">
        <f>SUM(J816:J822)</f>
        <v>208.70999999999998</v>
      </c>
      <c r="K824" s="439">
        <f>SUM(K816:K822)</f>
        <v>786.6</v>
      </c>
      <c r="L824" s="1591"/>
    </row>
    <row r="825" spans="1:12" s="428" customFormat="1" ht="18.75" hidden="1" customHeight="1" x14ac:dyDescent="0.3">
      <c r="A825" s="12"/>
      <c r="B825" s="13"/>
      <c r="C825" s="14"/>
      <c r="D825" s="15">
        <f>SUM(D817:D823)</f>
        <v>143.71</v>
      </c>
      <c r="E825" s="15"/>
      <c r="F825" s="1154"/>
      <c r="G825" s="436"/>
      <c r="H825" s="437"/>
      <c r="I825" s="438"/>
      <c r="J825" s="439"/>
      <c r="K825" s="439"/>
      <c r="L825" s="1591"/>
    </row>
    <row r="826" spans="1:12" s="428" customFormat="1" ht="18.75" hidden="1" customHeight="1" x14ac:dyDescent="0.3">
      <c r="A826" s="12">
        <v>1</v>
      </c>
      <c r="B826" s="13" t="s">
        <v>1</v>
      </c>
      <c r="C826" s="14" t="s">
        <v>5</v>
      </c>
      <c r="D826" s="15">
        <f>SUM(D819:D824)</f>
        <v>302.41999999999996</v>
      </c>
      <c r="E826" s="15">
        <v>86</v>
      </c>
      <c r="F826" s="1154"/>
      <c r="G826" s="436">
        <v>1</v>
      </c>
      <c r="H826" s="437" t="s">
        <v>1</v>
      </c>
      <c r="I826" s="438" t="s">
        <v>5</v>
      </c>
      <c r="J826" s="439">
        <v>200</v>
      </c>
      <c r="K826" s="439">
        <v>86</v>
      </c>
      <c r="L826" s="1591"/>
    </row>
    <row r="827" spans="1:12" s="428" customFormat="1" ht="18.75" hidden="1" customHeight="1" x14ac:dyDescent="0.3">
      <c r="A827" s="12">
        <v>2</v>
      </c>
      <c r="B827" s="13" t="s">
        <v>238</v>
      </c>
      <c r="C827" s="14" t="s">
        <v>251</v>
      </c>
      <c r="D827" s="15">
        <f t="shared" ref="D827:D836" si="13">SUM(D819:D825)</f>
        <v>446.13</v>
      </c>
      <c r="E827" s="15">
        <v>114</v>
      </c>
      <c r="F827" s="1154"/>
      <c r="G827" s="436">
        <v>2</v>
      </c>
      <c r="H827" s="437" t="s">
        <v>238</v>
      </c>
      <c r="I827" s="438" t="s">
        <v>251</v>
      </c>
      <c r="J827" s="439">
        <v>225</v>
      </c>
      <c r="K827" s="439">
        <v>114</v>
      </c>
      <c r="L827" s="1591"/>
    </row>
    <row r="828" spans="1:12" s="428" customFormat="1" ht="18.75" hidden="1" customHeight="1" x14ac:dyDescent="0.3">
      <c r="A828" s="12">
        <v>3</v>
      </c>
      <c r="B828" s="13" t="s">
        <v>93</v>
      </c>
      <c r="C828" s="14" t="s">
        <v>5</v>
      </c>
      <c r="D828" s="15">
        <f t="shared" si="13"/>
        <v>744.83999999999992</v>
      </c>
      <c r="E828" s="15">
        <v>94.25</v>
      </c>
      <c r="F828" s="1154"/>
      <c r="G828" s="436">
        <v>3</v>
      </c>
      <c r="H828" s="437" t="s">
        <v>93</v>
      </c>
      <c r="I828" s="438" t="s">
        <v>5</v>
      </c>
      <c r="J828" s="439">
        <v>135</v>
      </c>
      <c r="K828" s="439">
        <v>94.25</v>
      </c>
      <c r="L828" s="1591"/>
    </row>
    <row r="829" spans="1:12" s="428" customFormat="1" ht="18.75" hidden="1" customHeight="1" x14ac:dyDescent="0.3">
      <c r="A829" s="12">
        <v>4</v>
      </c>
      <c r="B829" s="13" t="s">
        <v>253</v>
      </c>
      <c r="C829" s="14" t="s">
        <v>218</v>
      </c>
      <c r="D829" s="15">
        <f t="shared" si="13"/>
        <v>1130.9699999999998</v>
      </c>
      <c r="E829" s="15">
        <v>146.4</v>
      </c>
      <c r="F829" s="1154"/>
      <c r="G829" s="436">
        <v>4</v>
      </c>
      <c r="H829" s="437" t="s">
        <v>253</v>
      </c>
      <c r="I829" s="438" t="s">
        <v>218</v>
      </c>
      <c r="J829" s="439">
        <v>125</v>
      </c>
      <c r="K829" s="439">
        <v>146.4</v>
      </c>
      <c r="L829" s="1591"/>
    </row>
    <row r="830" spans="1:12" s="428" customFormat="1" ht="18.75" hidden="1" customHeight="1" x14ac:dyDescent="0.3">
      <c r="A830" s="12">
        <v>5</v>
      </c>
      <c r="B830" s="13" t="s">
        <v>255</v>
      </c>
      <c r="C830" s="14" t="s">
        <v>218</v>
      </c>
      <c r="D830" s="15">
        <f t="shared" si="13"/>
        <v>1845.8099999999997</v>
      </c>
      <c r="E830" s="15">
        <v>105.16</v>
      </c>
      <c r="F830" s="1154"/>
      <c r="G830" s="436">
        <v>5</v>
      </c>
      <c r="H830" s="437" t="s">
        <v>255</v>
      </c>
      <c r="I830" s="438" t="s">
        <v>218</v>
      </c>
      <c r="J830" s="439">
        <v>80</v>
      </c>
      <c r="K830" s="439">
        <v>105.16</v>
      </c>
      <c r="L830" s="1591"/>
    </row>
    <row r="831" spans="1:12" s="428" customFormat="1" ht="18.75" hidden="1" customHeight="1" x14ac:dyDescent="0.3">
      <c r="A831" s="12">
        <v>6</v>
      </c>
      <c r="B831" s="13" t="s">
        <v>252</v>
      </c>
      <c r="C831" s="14" t="s">
        <v>251</v>
      </c>
      <c r="D831" s="15">
        <f t="shared" si="13"/>
        <v>2976.7799999999997</v>
      </c>
      <c r="E831" s="15">
        <v>142</v>
      </c>
      <c r="F831" s="1154"/>
      <c r="G831" s="436">
        <v>6</v>
      </c>
      <c r="H831" s="437" t="s">
        <v>252</v>
      </c>
      <c r="I831" s="438" t="s">
        <v>251</v>
      </c>
      <c r="J831" s="439">
        <v>105</v>
      </c>
      <c r="K831" s="439">
        <v>142</v>
      </c>
      <c r="L831" s="1591"/>
    </row>
    <row r="832" spans="1:12" s="428" customFormat="1" ht="18.75" hidden="1" customHeight="1" x14ac:dyDescent="0.3">
      <c r="A832" s="12">
        <v>7</v>
      </c>
      <c r="B832" s="13" t="s">
        <v>254</v>
      </c>
      <c r="C832" s="14" t="s">
        <v>218</v>
      </c>
      <c r="D832" s="15">
        <f t="shared" si="13"/>
        <v>4822.5899999999992</v>
      </c>
      <c r="E832" s="15">
        <v>144</v>
      </c>
      <c r="F832" s="1154"/>
      <c r="G832" s="436">
        <v>7</v>
      </c>
      <c r="H832" s="437" t="s">
        <v>254</v>
      </c>
      <c r="I832" s="438" t="s">
        <v>218</v>
      </c>
      <c r="J832" s="439">
        <v>120</v>
      </c>
      <c r="K832" s="439">
        <v>144</v>
      </c>
      <c r="L832" s="1591"/>
    </row>
    <row r="833" spans="1:12" s="428" customFormat="1" ht="18.75" hidden="1" customHeight="1" x14ac:dyDescent="0.3">
      <c r="A833" s="12">
        <v>8</v>
      </c>
      <c r="B833" s="13" t="s">
        <v>31</v>
      </c>
      <c r="C833" s="14" t="s">
        <v>5</v>
      </c>
      <c r="D833" s="15">
        <f t="shared" si="13"/>
        <v>7590.6599999999989</v>
      </c>
      <c r="E833" s="15">
        <v>88</v>
      </c>
      <c r="F833" s="1154"/>
      <c r="G833" s="436">
        <v>8</v>
      </c>
      <c r="H833" s="437" t="s">
        <v>31</v>
      </c>
      <c r="I833" s="438" t="s">
        <v>5</v>
      </c>
      <c r="J833" s="439">
        <v>55</v>
      </c>
      <c r="K833" s="439">
        <v>88</v>
      </c>
      <c r="L833" s="1591"/>
    </row>
    <row r="834" spans="1:12" s="1593" customFormat="1" ht="18.75" hidden="1" customHeight="1" x14ac:dyDescent="0.3">
      <c r="A834" s="1581"/>
      <c r="B834" s="467"/>
      <c r="C834" s="1581"/>
      <c r="D834" s="15">
        <f t="shared" si="13"/>
        <v>12269.539999999997</v>
      </c>
      <c r="E834" s="468"/>
      <c r="F834" s="1150"/>
      <c r="G834" s="1588"/>
      <c r="H834" s="453"/>
      <c r="I834" s="1588"/>
      <c r="J834" s="454"/>
      <c r="K834" s="454"/>
      <c r="L834" s="1591"/>
    </row>
    <row r="835" spans="1:12" s="428" customFormat="1" ht="18.75" hidden="1" customHeight="1" x14ac:dyDescent="0.3">
      <c r="A835" s="12"/>
      <c r="B835" s="13"/>
      <c r="C835" s="14" t="s">
        <v>128</v>
      </c>
      <c r="D835" s="15">
        <f t="shared" si="13"/>
        <v>19557.78</v>
      </c>
      <c r="E835" s="15">
        <v>919.81</v>
      </c>
      <c r="F835" s="1154"/>
      <c r="G835" s="436"/>
      <c r="H835" s="437"/>
      <c r="I835" s="438" t="s">
        <v>128</v>
      </c>
      <c r="J835" s="439">
        <v>1045</v>
      </c>
      <c r="K835" s="439">
        <v>919.81</v>
      </c>
      <c r="L835" s="1591"/>
    </row>
    <row r="836" spans="1:12" s="428" customFormat="1" ht="18.75" hidden="1" customHeight="1" x14ac:dyDescent="0.3">
      <c r="A836" s="12"/>
      <c r="B836" s="13"/>
      <c r="C836" s="14"/>
      <c r="D836" s="15">
        <f t="shared" si="13"/>
        <v>31381.189999999995</v>
      </c>
      <c r="E836" s="15"/>
      <c r="F836" s="1154"/>
      <c r="G836" s="436"/>
      <c r="H836" s="437"/>
      <c r="I836" s="438"/>
      <c r="J836" s="439"/>
      <c r="K836" s="439"/>
      <c r="L836" s="1591"/>
    </row>
    <row r="837" spans="1:12" s="428" customFormat="1" x14ac:dyDescent="0.3">
      <c r="A837" s="12"/>
      <c r="B837" s="13"/>
      <c r="C837" s="14"/>
      <c r="D837" s="15"/>
      <c r="E837" s="15"/>
      <c r="F837" s="1535">
        <f>F824-E824</f>
        <v>-199.10000000000002</v>
      </c>
      <c r="G837" s="436"/>
      <c r="H837" s="437"/>
      <c r="I837" s="438"/>
      <c r="J837" s="439"/>
      <c r="K837" s="439"/>
      <c r="L837" s="1591"/>
    </row>
    <row r="838" spans="1:12" s="428" customFormat="1" x14ac:dyDescent="0.3">
      <c r="A838" s="12"/>
      <c r="B838" s="13"/>
      <c r="C838" s="14"/>
      <c r="D838" s="15"/>
      <c r="E838" s="15"/>
      <c r="F838" s="1154"/>
      <c r="G838" s="436"/>
      <c r="H838" s="437"/>
      <c r="I838" s="438"/>
      <c r="J838" s="439"/>
      <c r="K838" s="439"/>
      <c r="L838" s="1591"/>
    </row>
    <row r="839" spans="1:12" s="428" customFormat="1" x14ac:dyDescent="0.3">
      <c r="A839" s="469" t="s">
        <v>124</v>
      </c>
      <c r="B839" s="15" t="s">
        <v>259</v>
      </c>
      <c r="C839" s="14" t="s">
        <v>125</v>
      </c>
      <c r="D839" s="15" t="s">
        <v>126</v>
      </c>
      <c r="E839" s="15" t="s">
        <v>127</v>
      </c>
      <c r="F839" s="1154"/>
      <c r="G839" s="434" t="s">
        <v>124</v>
      </c>
      <c r="H839" s="439" t="s">
        <v>247</v>
      </c>
      <c r="I839" s="438" t="s">
        <v>125</v>
      </c>
      <c r="J839" s="439" t="s">
        <v>126</v>
      </c>
      <c r="K839" s="439" t="s">
        <v>127</v>
      </c>
      <c r="L839" s="1591"/>
    </row>
    <row r="840" spans="1:12" s="428" customFormat="1" ht="19.5" customHeight="1" x14ac:dyDescent="0.3">
      <c r="A840" s="12">
        <v>1</v>
      </c>
      <c r="B840" s="13" t="s">
        <v>88</v>
      </c>
      <c r="C840" s="14" t="s">
        <v>508</v>
      </c>
      <c r="D840" s="15">
        <v>90</v>
      </c>
      <c r="E840" s="15">
        <v>133.25</v>
      </c>
      <c r="F840" s="1151"/>
      <c r="G840" s="436">
        <v>1</v>
      </c>
      <c r="H840" s="437" t="s">
        <v>88</v>
      </c>
      <c r="I840" s="438" t="s">
        <v>9</v>
      </c>
      <c r="J840" s="439">
        <v>90</v>
      </c>
      <c r="K840" s="439">
        <v>143.91</v>
      </c>
      <c r="L840" s="1596">
        <v>45670</v>
      </c>
    </row>
    <row r="841" spans="1:12" s="428" customFormat="1" ht="19.5" customHeight="1" x14ac:dyDescent="0.3">
      <c r="A841" s="12">
        <v>2</v>
      </c>
      <c r="B841" s="13" t="s">
        <v>26</v>
      </c>
      <c r="C841" s="14" t="s">
        <v>28</v>
      </c>
      <c r="D841" s="15">
        <v>60</v>
      </c>
      <c r="E841" s="15">
        <v>121.9</v>
      </c>
      <c r="F841" s="1536"/>
      <c r="G841" s="436">
        <v>2</v>
      </c>
      <c r="H841" s="437" t="s">
        <v>26</v>
      </c>
      <c r="I841" s="438" t="s">
        <v>7</v>
      </c>
      <c r="J841" s="439">
        <v>80</v>
      </c>
      <c r="K841" s="439">
        <v>152.375</v>
      </c>
      <c r="L841" s="1591">
        <v>45544</v>
      </c>
    </row>
    <row r="842" spans="1:12" s="1593" customFormat="1" x14ac:dyDescent="0.3">
      <c r="A842" s="12">
        <v>3</v>
      </c>
      <c r="B842" s="13" t="s">
        <v>179</v>
      </c>
      <c r="C842" s="14" t="s">
        <v>17</v>
      </c>
      <c r="D842" s="15">
        <v>23</v>
      </c>
      <c r="E842" s="15">
        <v>202.41</v>
      </c>
      <c r="F842" s="1177"/>
      <c r="G842" s="436">
        <v>3</v>
      </c>
      <c r="H842" s="437" t="s">
        <v>179</v>
      </c>
      <c r="I842" s="438" t="s">
        <v>44</v>
      </c>
      <c r="J842" s="439">
        <v>28</v>
      </c>
      <c r="K842" s="439">
        <v>242.89</v>
      </c>
      <c r="L842" s="1594"/>
    </row>
    <row r="843" spans="1:12" s="1593" customFormat="1" x14ac:dyDescent="0.3">
      <c r="A843" s="12">
        <v>4</v>
      </c>
      <c r="B843" s="13" t="s">
        <v>346</v>
      </c>
      <c r="C843" s="14" t="s">
        <v>12</v>
      </c>
      <c r="D843" s="15">
        <v>45.5</v>
      </c>
      <c r="E843" s="15">
        <v>7.5</v>
      </c>
      <c r="F843" s="1177"/>
      <c r="G843" s="436">
        <v>4</v>
      </c>
      <c r="H843" s="437" t="s">
        <v>346</v>
      </c>
      <c r="I843" s="438" t="s">
        <v>12</v>
      </c>
      <c r="J843" s="439">
        <v>45.5</v>
      </c>
      <c r="K843" s="439">
        <v>7.5</v>
      </c>
      <c r="L843" s="1592">
        <v>45754</v>
      </c>
    </row>
    <row r="844" spans="1:12" s="428" customFormat="1" ht="19.5" customHeight="1" x14ac:dyDescent="0.3">
      <c r="A844" s="12">
        <v>5</v>
      </c>
      <c r="B844" s="13" t="s">
        <v>144</v>
      </c>
      <c r="C844" s="14" t="s">
        <v>2</v>
      </c>
      <c r="D844" s="15">
        <v>18</v>
      </c>
      <c r="E844" s="15">
        <v>88</v>
      </c>
      <c r="F844" s="1154"/>
      <c r="G844" s="436">
        <v>5</v>
      </c>
      <c r="H844" s="437" t="s">
        <v>144</v>
      </c>
      <c r="I844" s="438" t="s">
        <v>2</v>
      </c>
      <c r="J844" s="439">
        <v>18</v>
      </c>
      <c r="K844" s="439">
        <v>88</v>
      </c>
      <c r="L844" s="1591"/>
    </row>
    <row r="845" spans="1:12" s="1595" customFormat="1" ht="18.75" customHeight="1" x14ac:dyDescent="0.3">
      <c r="A845" s="12">
        <v>6</v>
      </c>
      <c r="B845" s="13" t="s">
        <v>107</v>
      </c>
      <c r="C845" s="14" t="s">
        <v>193</v>
      </c>
      <c r="D845" s="15">
        <v>3.71</v>
      </c>
      <c r="E845" s="15">
        <v>93.2</v>
      </c>
      <c r="F845" s="1154"/>
      <c r="G845" s="436">
        <v>6</v>
      </c>
      <c r="H845" s="437" t="s">
        <v>107</v>
      </c>
      <c r="I845" s="438" t="s">
        <v>193</v>
      </c>
      <c r="J845" s="439">
        <v>3.71</v>
      </c>
      <c r="K845" s="439">
        <v>93.2</v>
      </c>
      <c r="L845" s="1591"/>
    </row>
    <row r="846" spans="1:12" s="428" customFormat="1" ht="19.5" customHeight="1" x14ac:dyDescent="0.3">
      <c r="A846" s="12">
        <v>7</v>
      </c>
      <c r="B846" s="13" t="s">
        <v>108</v>
      </c>
      <c r="C846" s="14" t="s">
        <v>65</v>
      </c>
      <c r="D846" s="15">
        <v>1.2</v>
      </c>
      <c r="E846" s="15">
        <v>21.5</v>
      </c>
      <c r="F846" s="1154"/>
      <c r="G846" s="436">
        <v>7</v>
      </c>
      <c r="H846" s="437" t="s">
        <v>108</v>
      </c>
      <c r="I846" s="438" t="s">
        <v>65</v>
      </c>
      <c r="J846" s="439">
        <v>1.2</v>
      </c>
      <c r="K846" s="439">
        <v>21.5</v>
      </c>
      <c r="L846" s="1591"/>
    </row>
    <row r="847" spans="1:12" s="428" customFormat="1" x14ac:dyDescent="0.3">
      <c r="A847" s="1581"/>
      <c r="B847" s="13"/>
      <c r="C847" s="14"/>
      <c r="D847" s="15"/>
      <c r="E847" s="15"/>
      <c r="F847" s="1154"/>
      <c r="G847" s="1588"/>
      <c r="H847" s="437"/>
      <c r="I847" s="438"/>
      <c r="J847" s="439"/>
      <c r="K847" s="439"/>
      <c r="L847" s="1591"/>
    </row>
    <row r="848" spans="1:12" s="1593" customFormat="1" x14ac:dyDescent="0.3">
      <c r="A848" s="12"/>
      <c r="B848" s="13"/>
      <c r="C848" s="14"/>
      <c r="D848" s="15"/>
      <c r="E848" s="15"/>
      <c r="F848" s="1150"/>
      <c r="G848" s="436"/>
      <c r="H848" s="437"/>
      <c r="I848" s="438"/>
      <c r="J848" s="439"/>
      <c r="K848" s="439"/>
      <c r="L848" s="1594"/>
    </row>
    <row r="849" spans="1:12" s="428" customFormat="1" x14ac:dyDescent="0.3">
      <c r="A849" s="1581"/>
      <c r="B849" s="13"/>
      <c r="C849" s="14" t="s">
        <v>513</v>
      </c>
      <c r="D849" s="15">
        <f>SUM(D840:D848)</f>
        <v>241.41</v>
      </c>
      <c r="E849" s="15">
        <f>SUM(E840:E848)</f>
        <v>667.76</v>
      </c>
      <c r="F849" s="1534">
        <v>822.5</v>
      </c>
      <c r="G849" s="1588"/>
      <c r="H849" s="437"/>
      <c r="I849" s="438" t="s">
        <v>513</v>
      </c>
      <c r="J849" s="439">
        <f>SUM(J840:J848)</f>
        <v>266.40999999999997</v>
      </c>
      <c r="K849" s="439">
        <f>SUM(K840:K848)</f>
        <v>749.375</v>
      </c>
      <c r="L849" s="1591"/>
    </row>
    <row r="850" spans="1:12" s="428" customFormat="1" x14ac:dyDescent="0.3">
      <c r="A850" s="12"/>
      <c r="B850" s="13"/>
      <c r="C850" s="14"/>
      <c r="D850" s="15"/>
      <c r="E850" s="15"/>
      <c r="F850" s="1535">
        <f>F849-E849</f>
        <v>154.74</v>
      </c>
      <c r="G850" s="436"/>
      <c r="H850" s="437"/>
      <c r="I850" s="438"/>
      <c r="J850" s="439"/>
      <c r="K850" s="439"/>
      <c r="L850" s="1591"/>
    </row>
    <row r="851" spans="1:12" s="428" customFormat="1" x14ac:dyDescent="0.3">
      <c r="A851" s="12"/>
      <c r="B851" s="13"/>
      <c r="C851" s="14"/>
      <c r="D851" s="15"/>
      <c r="E851" s="15"/>
      <c r="F851" s="1154"/>
      <c r="G851" s="436"/>
      <c r="H851" s="437"/>
      <c r="I851" s="438"/>
      <c r="J851" s="439"/>
      <c r="K851" s="439"/>
      <c r="L851" s="1591"/>
    </row>
    <row r="852" spans="1:12" s="428" customFormat="1" x14ac:dyDescent="0.3">
      <c r="A852" s="1581"/>
      <c r="B852" s="13"/>
      <c r="C852" s="14" t="s">
        <v>514</v>
      </c>
      <c r="D852" s="15">
        <f>+D849+D824</f>
        <v>450.12</v>
      </c>
      <c r="E852" s="15">
        <f>+E849+E824</f>
        <v>1454.3600000000001</v>
      </c>
      <c r="F852" s="1153"/>
      <c r="G852" s="439"/>
      <c r="H852" s="439"/>
      <c r="I852" s="438" t="s">
        <v>514</v>
      </c>
      <c r="J852" s="439">
        <f>+J849+J824</f>
        <v>475.11999999999995</v>
      </c>
      <c r="K852" s="439">
        <f>+K849+K824</f>
        <v>1535.9749999999999</v>
      </c>
      <c r="L852" s="1591"/>
    </row>
    <row r="853" spans="1:12" s="428" customFormat="1" x14ac:dyDescent="0.3">
      <c r="A853" s="1431"/>
      <c r="B853" s="259"/>
      <c r="C853" s="472"/>
      <c r="D853" s="473"/>
      <c r="E853" s="473"/>
      <c r="F853" s="1153"/>
      <c r="G853" s="1538"/>
      <c r="H853" s="489"/>
      <c r="I853" s="489"/>
      <c r="J853" s="489"/>
      <c r="K853" s="489"/>
      <c r="L853" s="1591"/>
    </row>
    <row r="854" spans="1:12" s="428" customFormat="1" x14ac:dyDescent="0.3">
      <c r="A854" s="1431"/>
      <c r="B854" s="471"/>
      <c r="C854" s="471"/>
      <c r="D854" s="471"/>
      <c r="E854" s="675"/>
      <c r="F854" s="1152"/>
      <c r="G854" s="1539"/>
      <c r="H854" s="1152"/>
      <c r="I854" s="489"/>
      <c r="J854" s="489"/>
      <c r="K854" s="489"/>
      <c r="L854" s="1591"/>
    </row>
    <row r="855" spans="1:12" s="428" customFormat="1" x14ac:dyDescent="0.3">
      <c r="A855" s="1431"/>
      <c r="B855" s="259"/>
      <c r="C855" s="472"/>
      <c r="D855" s="473"/>
      <c r="E855" s="473"/>
      <c r="F855" s="1153"/>
      <c r="G855" s="1539"/>
      <c r="H855" s="489"/>
      <c r="I855" s="489"/>
      <c r="J855" s="489"/>
      <c r="K855" s="489"/>
      <c r="L855" s="1591"/>
    </row>
    <row r="856" spans="1:12" s="428" customFormat="1" ht="18.75" customHeight="1" x14ac:dyDescent="0.3">
      <c r="A856" s="1428"/>
      <c r="B856" s="260" t="s">
        <v>130</v>
      </c>
      <c r="C856" s="257"/>
      <c r="D856" s="261" t="s">
        <v>131</v>
      </c>
      <c r="E856" s="32"/>
      <c r="F856" s="1151"/>
      <c r="G856" s="1533"/>
      <c r="H856" s="441" t="s">
        <v>130</v>
      </c>
      <c r="J856" s="442" t="s">
        <v>131</v>
      </c>
      <c r="K856" s="430"/>
      <c r="L856" s="1591"/>
    </row>
    <row r="857" spans="1:12" s="428" customFormat="1" ht="51.75" customHeight="1" x14ac:dyDescent="0.3">
      <c r="A857" s="1428"/>
      <c r="B857" s="262" t="s">
        <v>132</v>
      </c>
      <c r="C857" s="257"/>
      <c r="D857" s="262" t="s">
        <v>140</v>
      </c>
      <c r="E857" s="263"/>
      <c r="F857" s="1151"/>
      <c r="G857" s="1533"/>
      <c r="H857" s="443" t="s">
        <v>139</v>
      </c>
      <c r="J857" s="443" t="s">
        <v>140</v>
      </c>
      <c r="K857" s="444"/>
      <c r="L857" s="1591"/>
    </row>
    <row r="858" spans="1:12" s="428" customFormat="1" ht="20.25" customHeight="1" x14ac:dyDescent="0.3">
      <c r="A858" s="1428"/>
      <c r="B858" s="262"/>
      <c r="C858" s="257"/>
      <c r="D858" s="262"/>
      <c r="E858" s="263"/>
      <c r="F858" s="1151"/>
      <c r="G858" s="1533"/>
      <c r="H858" s="443"/>
      <c r="J858" s="443"/>
      <c r="K858" s="444"/>
      <c r="L858" s="1591"/>
    </row>
    <row r="859" spans="1:12" s="25" customFormat="1" ht="18.75" customHeight="1" x14ac:dyDescent="0.3">
      <c r="A859" s="1426"/>
      <c r="B859" s="98"/>
      <c r="C859" s="98"/>
      <c r="D859" s="98"/>
      <c r="E859" s="98"/>
      <c r="F859" s="861"/>
      <c r="G859" s="1416"/>
      <c r="H859" s="208"/>
      <c r="I859" s="208"/>
      <c r="J859" s="208"/>
      <c r="K859" s="208"/>
      <c r="L859" s="1374"/>
    </row>
    <row r="860" spans="1:12" s="21" customFormat="1" x14ac:dyDescent="0.3">
      <c r="A860" s="1428"/>
      <c r="B860" s="32"/>
      <c r="C860" s="32"/>
      <c r="D860" s="32"/>
      <c r="E860" s="32"/>
      <c r="F860" s="656"/>
      <c r="G860" s="1403"/>
      <c r="H860" s="20"/>
      <c r="I860" s="20"/>
      <c r="J860" s="20"/>
      <c r="K860" s="20"/>
      <c r="L860" s="1373"/>
    </row>
    <row r="861" spans="1:12" s="25" customFormat="1" ht="18.75" customHeight="1" x14ac:dyDescent="0.3">
      <c r="A861" s="1428"/>
      <c r="B861" s="476" t="s">
        <v>115</v>
      </c>
      <c r="C861" s="32"/>
      <c r="D861" s="32"/>
      <c r="E861" s="32"/>
      <c r="F861" s="656"/>
      <c r="G861" s="1403"/>
      <c r="H861" s="22" t="s">
        <v>115</v>
      </c>
      <c r="I861" s="20"/>
      <c r="J861" s="20"/>
      <c r="K861" s="20"/>
      <c r="L861" s="1374"/>
    </row>
    <row r="862" spans="1:12" s="25" customFormat="1" ht="18.75" customHeight="1" x14ac:dyDescent="0.3">
      <c r="A862" s="1428"/>
      <c r="B862" s="476" t="s">
        <v>137</v>
      </c>
      <c r="C862" s="32"/>
      <c r="D862" s="32"/>
      <c r="E862" s="32"/>
      <c r="F862" s="606"/>
      <c r="G862" s="1403"/>
      <c r="H862" s="22" t="s">
        <v>138</v>
      </c>
      <c r="I862" s="20"/>
      <c r="J862" s="20"/>
      <c r="K862" s="20"/>
      <c r="L862" s="1374"/>
    </row>
    <row r="863" spans="1:12" s="25" customFormat="1" ht="18.75" customHeight="1" x14ac:dyDescent="0.3">
      <c r="A863" s="1428"/>
      <c r="B863" s="32"/>
      <c r="C863" s="32"/>
      <c r="D863" s="32"/>
      <c r="E863" s="32"/>
      <c r="F863" s="606"/>
      <c r="G863" s="1403"/>
      <c r="H863" s="20"/>
      <c r="I863" s="20"/>
      <c r="J863" s="20"/>
      <c r="K863" s="20"/>
      <c r="L863" s="1374"/>
    </row>
    <row r="864" spans="1:12" s="25" customFormat="1" ht="18.75" customHeight="1" x14ac:dyDescent="0.3">
      <c r="A864" s="1428"/>
      <c r="B864" s="32"/>
      <c r="C864" s="32"/>
      <c r="D864" s="257"/>
      <c r="E864" s="604" t="s">
        <v>116</v>
      </c>
      <c r="F864" s="606"/>
      <c r="G864" s="1403"/>
      <c r="H864" s="20"/>
      <c r="I864" s="20"/>
      <c r="K864" s="603" t="s">
        <v>116</v>
      </c>
      <c r="L864" s="1374"/>
    </row>
    <row r="865" spans="1:12" s="25" customFormat="1" ht="18.75" customHeight="1" x14ac:dyDescent="0.3">
      <c r="A865" s="1428"/>
      <c r="B865" s="32"/>
      <c r="C865" s="32"/>
      <c r="D865" s="257"/>
      <c r="E865" s="604" t="s">
        <v>134</v>
      </c>
      <c r="F865" s="606"/>
      <c r="G865" s="1403"/>
      <c r="H865" s="20"/>
      <c r="I865" s="20"/>
      <c r="K865" s="603" t="s">
        <v>134</v>
      </c>
      <c r="L865" s="1374"/>
    </row>
    <row r="866" spans="1:12" s="25" customFormat="1" ht="18.75" customHeight="1" x14ac:dyDescent="0.3">
      <c r="A866" s="1428"/>
      <c r="B866" s="32"/>
      <c r="C866" s="32"/>
      <c r="D866" s="257"/>
      <c r="E866" s="604" t="s">
        <v>117</v>
      </c>
      <c r="F866" s="606"/>
      <c r="G866" s="1403"/>
      <c r="H866" s="20"/>
      <c r="I866" s="20"/>
      <c r="K866" s="603" t="s">
        <v>117</v>
      </c>
      <c r="L866" s="1374"/>
    </row>
    <row r="867" spans="1:12" s="25" customFormat="1" ht="18.75" customHeight="1" x14ac:dyDescent="0.3">
      <c r="A867" s="1428"/>
      <c r="B867" s="32"/>
      <c r="C867" s="32"/>
      <c r="D867" s="257"/>
      <c r="E867" s="604" t="s">
        <v>497</v>
      </c>
      <c r="F867" s="606"/>
      <c r="G867" s="1403"/>
      <c r="H867" s="20"/>
      <c r="I867" s="20"/>
      <c r="K867" s="603" t="s">
        <v>497</v>
      </c>
      <c r="L867" s="1374"/>
    </row>
    <row r="868" spans="1:12" s="25" customFormat="1" ht="18.75" customHeight="1" x14ac:dyDescent="0.3">
      <c r="A868" s="1428"/>
      <c r="B868" s="32"/>
      <c r="C868" s="32"/>
      <c r="D868" s="32"/>
      <c r="E868" s="32"/>
      <c r="F868" s="656"/>
      <c r="G868" s="1403"/>
      <c r="H868" s="20"/>
      <c r="I868" s="20"/>
      <c r="J868" s="20"/>
      <c r="K868" s="20"/>
      <c r="L868" s="1374"/>
    </row>
    <row r="869" spans="1:12" s="25" customFormat="1" ht="18.75" customHeight="1" x14ac:dyDescent="0.3">
      <c r="A869" s="1428"/>
      <c r="B869" s="32"/>
      <c r="C869" s="32"/>
      <c r="D869" s="32"/>
      <c r="E869" s="32"/>
      <c r="F869" s="656"/>
      <c r="G869" s="1403"/>
      <c r="H869" s="20"/>
      <c r="I869" s="20"/>
      <c r="J869" s="20"/>
      <c r="K869" s="20"/>
      <c r="L869" s="1374"/>
    </row>
    <row r="870" spans="1:12" s="25" customFormat="1" ht="18.75" customHeight="1" x14ac:dyDescent="0.3">
      <c r="A870" s="1428"/>
      <c r="B870" s="32"/>
      <c r="C870" s="32"/>
      <c r="D870" s="32"/>
      <c r="E870" s="32"/>
      <c r="F870" s="656"/>
      <c r="G870" s="1403"/>
      <c r="H870" s="20"/>
      <c r="I870" s="20"/>
      <c r="J870" s="20"/>
      <c r="K870" s="20"/>
      <c r="L870" s="1374"/>
    </row>
    <row r="871" spans="1:12" s="25" customFormat="1" ht="18.75" customHeight="1" x14ac:dyDescent="0.3">
      <c r="A871" s="1428"/>
      <c r="B871" s="1605" t="s">
        <v>119</v>
      </c>
      <c r="C871" s="1605"/>
      <c r="D871" s="1605"/>
      <c r="E871" s="481"/>
      <c r="F871" s="606"/>
      <c r="G871" s="1403"/>
      <c r="H871" s="1612" t="s">
        <v>119</v>
      </c>
      <c r="I871" s="1612"/>
      <c r="J871" s="1612"/>
      <c r="K871" s="26"/>
      <c r="L871" s="1374"/>
    </row>
    <row r="872" spans="1:12" s="25" customFormat="1" ht="18.75" customHeight="1" x14ac:dyDescent="0.3">
      <c r="A872" s="1428"/>
      <c r="B872" s="1606">
        <v>45768</v>
      </c>
      <c r="C872" s="1606"/>
      <c r="D872" s="1606"/>
      <c r="E872" s="482"/>
      <c r="F872" s="606"/>
      <c r="G872" s="1403"/>
      <c r="H872" s="1610">
        <f>B872</f>
        <v>45768</v>
      </c>
      <c r="I872" s="1610"/>
      <c r="J872" s="1610"/>
      <c r="K872" s="27"/>
      <c r="L872" s="1374"/>
    </row>
    <row r="873" spans="1:12" s="25" customFormat="1" ht="18.75" customHeight="1" x14ac:dyDescent="0.3">
      <c r="A873" s="1428"/>
      <c r="B873" s="32"/>
      <c r="C873" s="32"/>
      <c r="D873" s="32"/>
      <c r="E873" s="482"/>
      <c r="F873" s="606"/>
      <c r="G873" s="1403"/>
      <c r="H873" s="20"/>
      <c r="I873" s="20"/>
      <c r="J873" s="20"/>
      <c r="K873" s="27"/>
      <c r="L873" s="1374"/>
    </row>
    <row r="874" spans="1:12" s="25" customFormat="1" ht="18.75" customHeight="1" x14ac:dyDescent="0.3">
      <c r="A874" s="1428"/>
      <c r="B874" s="1582"/>
      <c r="C874" s="32"/>
      <c r="D874" s="32"/>
      <c r="E874" s="482"/>
      <c r="F874" s="606"/>
      <c r="G874" s="1403"/>
      <c r="H874" s="1585"/>
      <c r="I874" s="20"/>
      <c r="J874" s="20"/>
      <c r="K874" s="27"/>
      <c r="L874" s="1374"/>
    </row>
    <row r="875" spans="1:12" s="25" customFormat="1" ht="18.75" customHeight="1" x14ac:dyDescent="0.3">
      <c r="A875" s="469" t="s">
        <v>120</v>
      </c>
      <c r="B875" s="475" t="s">
        <v>121</v>
      </c>
      <c r="C875" s="1604" t="s">
        <v>122</v>
      </c>
      <c r="D875" s="1604"/>
      <c r="E875" s="1604"/>
      <c r="F875" s="606"/>
      <c r="G875" s="28" t="s">
        <v>120</v>
      </c>
      <c r="H875" s="29" t="s">
        <v>121</v>
      </c>
      <c r="I875" s="1611" t="s">
        <v>123</v>
      </c>
      <c r="J875" s="1611"/>
      <c r="K875" s="1611"/>
      <c r="L875" s="1374"/>
    </row>
    <row r="876" spans="1:12" s="25" customFormat="1" ht="18.75" customHeight="1" x14ac:dyDescent="0.3">
      <c r="A876" s="469" t="s">
        <v>124</v>
      </c>
      <c r="B876" s="469" t="s">
        <v>265</v>
      </c>
      <c r="C876" s="475" t="s">
        <v>125</v>
      </c>
      <c r="D876" s="1581" t="s">
        <v>126</v>
      </c>
      <c r="E876" s="1581" t="s">
        <v>127</v>
      </c>
      <c r="F876" s="606"/>
      <c r="G876" s="28" t="s">
        <v>124</v>
      </c>
      <c r="H876" s="28" t="s">
        <v>265</v>
      </c>
      <c r="I876" s="29" t="s">
        <v>125</v>
      </c>
      <c r="J876" s="1584" t="s">
        <v>126</v>
      </c>
      <c r="K876" s="1584" t="s">
        <v>127</v>
      </c>
      <c r="L876" s="1374"/>
    </row>
    <row r="877" spans="1:12" s="50" customFormat="1" ht="18.75" customHeight="1" x14ac:dyDescent="0.3">
      <c r="A877" s="1581">
        <v>1</v>
      </c>
      <c r="B877" s="13" t="s">
        <v>48</v>
      </c>
      <c r="C877" s="14" t="s">
        <v>46</v>
      </c>
      <c r="D877" s="15">
        <v>45</v>
      </c>
      <c r="E877" s="15">
        <v>203.7</v>
      </c>
      <c r="F877" s="606">
        <v>203.7</v>
      </c>
      <c r="G877" s="1584">
        <v>1</v>
      </c>
      <c r="H877" s="6" t="s">
        <v>48</v>
      </c>
      <c r="I877" s="2" t="s">
        <v>46</v>
      </c>
      <c r="J877" s="3">
        <v>40</v>
      </c>
      <c r="K877" s="3">
        <v>203.7</v>
      </c>
      <c r="L877" s="1379"/>
    </row>
    <row r="878" spans="1:12" s="50" customFormat="1" x14ac:dyDescent="0.3">
      <c r="A878" s="12">
        <v>2</v>
      </c>
      <c r="B878" s="13" t="s">
        <v>64</v>
      </c>
      <c r="C878" s="14" t="s">
        <v>65</v>
      </c>
      <c r="D878" s="15">
        <v>15</v>
      </c>
      <c r="E878" s="15">
        <v>75</v>
      </c>
      <c r="F878" s="606">
        <v>28</v>
      </c>
      <c r="G878" s="5">
        <v>2</v>
      </c>
      <c r="H878" s="6" t="s">
        <v>64</v>
      </c>
      <c r="I878" s="2" t="s">
        <v>65</v>
      </c>
      <c r="J878" s="3">
        <v>15</v>
      </c>
      <c r="K878" s="3">
        <v>75</v>
      </c>
      <c r="L878" s="1379"/>
    </row>
    <row r="879" spans="1:12" s="25" customFormat="1" x14ac:dyDescent="0.3">
      <c r="A879" s="1581">
        <v>3</v>
      </c>
      <c r="B879" s="13" t="s">
        <v>114</v>
      </c>
      <c r="C879" s="14" t="s">
        <v>2</v>
      </c>
      <c r="D879" s="15">
        <v>6</v>
      </c>
      <c r="E879" s="15">
        <v>28</v>
      </c>
      <c r="F879" s="606">
        <v>168.2</v>
      </c>
      <c r="G879" s="1584">
        <v>3</v>
      </c>
      <c r="H879" s="6" t="s">
        <v>114</v>
      </c>
      <c r="I879" s="2" t="s">
        <v>2</v>
      </c>
      <c r="J879" s="3">
        <v>6</v>
      </c>
      <c r="K879" s="3">
        <v>28</v>
      </c>
      <c r="L879" s="1374"/>
    </row>
    <row r="880" spans="1:12" s="25" customFormat="1" x14ac:dyDescent="0.3">
      <c r="A880" s="12">
        <v>4</v>
      </c>
      <c r="B880" s="13" t="s">
        <v>107</v>
      </c>
      <c r="C880" s="14" t="s">
        <v>193</v>
      </c>
      <c r="D880" s="15">
        <v>3.71</v>
      </c>
      <c r="E880" s="15">
        <v>93.2</v>
      </c>
      <c r="F880" s="606"/>
      <c r="G880" s="5">
        <v>4</v>
      </c>
      <c r="H880" s="6" t="s">
        <v>107</v>
      </c>
      <c r="I880" s="2" t="s">
        <v>193</v>
      </c>
      <c r="J880" s="3">
        <v>3.71</v>
      </c>
      <c r="K880" s="3">
        <v>93.2</v>
      </c>
      <c r="L880" s="1374"/>
    </row>
    <row r="881" spans="1:12" s="25" customFormat="1" ht="19.5" customHeight="1" x14ac:dyDescent="0.3">
      <c r="A881" s="12">
        <v>5</v>
      </c>
      <c r="B881" s="13" t="s">
        <v>489</v>
      </c>
      <c r="C881" s="14" t="s">
        <v>5</v>
      </c>
      <c r="D881" s="15">
        <v>160</v>
      </c>
      <c r="E881" s="15">
        <v>100</v>
      </c>
      <c r="F881" s="605"/>
      <c r="G881" s="5">
        <v>5</v>
      </c>
      <c r="H881" s="6" t="s">
        <v>489</v>
      </c>
      <c r="I881" s="2" t="s">
        <v>5</v>
      </c>
      <c r="J881" s="3">
        <v>160</v>
      </c>
      <c r="K881" s="3">
        <v>100</v>
      </c>
      <c r="L881" s="1379"/>
    </row>
    <row r="882" spans="1:12" s="257" customFormat="1" ht="19.5" customHeight="1" x14ac:dyDescent="0.3">
      <c r="A882" s="12"/>
      <c r="B882" s="13"/>
      <c r="C882" s="14"/>
      <c r="D882" s="15"/>
      <c r="E882" s="15"/>
      <c r="F882" s="645"/>
      <c r="G882" s="12"/>
      <c r="H882" s="13"/>
      <c r="I882" s="14"/>
      <c r="J882" s="15"/>
      <c r="K882" s="15"/>
      <c r="L882" s="791"/>
    </row>
    <row r="883" spans="1:12" s="25" customFormat="1" x14ac:dyDescent="0.3">
      <c r="A883" s="12"/>
      <c r="B883" s="13"/>
      <c r="C883" s="14"/>
      <c r="D883" s="15"/>
      <c r="E883" s="15"/>
      <c r="F883" s="656"/>
      <c r="G883" s="5"/>
      <c r="H883" s="6"/>
      <c r="I883" s="2"/>
      <c r="J883" s="3"/>
      <c r="K883" s="3"/>
      <c r="L883" s="1374"/>
    </row>
    <row r="884" spans="1:12" s="25" customFormat="1" x14ac:dyDescent="0.3">
      <c r="A884" s="12"/>
      <c r="B884" s="13"/>
      <c r="C884" s="14" t="s">
        <v>513</v>
      </c>
      <c r="D884" s="15">
        <f>SUM(D877:D882)</f>
        <v>229.70999999999998</v>
      </c>
      <c r="E884" s="15">
        <f>SUM(E877:E882)</f>
        <v>499.9</v>
      </c>
      <c r="F884" s="658">
        <v>587.5</v>
      </c>
      <c r="G884" s="5"/>
      <c r="H884" s="6"/>
      <c r="I884" s="2" t="s">
        <v>513</v>
      </c>
      <c r="J884" s="3">
        <f>SUM(J877:J882)</f>
        <v>224.70999999999998</v>
      </c>
      <c r="K884" s="3">
        <f>SUM(K877:K882)</f>
        <v>499.9</v>
      </c>
      <c r="L884" s="1374"/>
    </row>
    <row r="885" spans="1:12" s="25" customFormat="1" x14ac:dyDescent="0.3">
      <c r="A885" s="12"/>
      <c r="B885" s="13"/>
      <c r="C885" s="14"/>
      <c r="D885" s="15"/>
      <c r="E885" s="15"/>
      <c r="F885" s="658"/>
      <c r="G885" s="5"/>
      <c r="H885" s="6"/>
      <c r="I885" s="2"/>
      <c r="J885" s="3"/>
      <c r="K885" s="3"/>
      <c r="L885" s="1374"/>
    </row>
    <row r="886" spans="1:12" s="257" customFormat="1" x14ac:dyDescent="0.3">
      <c r="A886" s="12"/>
      <c r="B886" s="13"/>
      <c r="C886" s="14"/>
      <c r="D886" s="15"/>
      <c r="E886" s="15"/>
      <c r="F886" s="670"/>
      <c r="G886" s="12"/>
      <c r="H886" s="13"/>
      <c r="I886" s="14"/>
      <c r="J886" s="15"/>
      <c r="K886" s="15"/>
      <c r="L886" s="1378"/>
    </row>
    <row r="887" spans="1:12" s="25" customFormat="1" x14ac:dyDescent="0.3">
      <c r="A887" s="469" t="s">
        <v>124</v>
      </c>
      <c r="B887" s="15" t="s">
        <v>259</v>
      </c>
      <c r="C887" s="14" t="s">
        <v>125</v>
      </c>
      <c r="D887" s="15" t="s">
        <v>126</v>
      </c>
      <c r="E887" s="15" t="s">
        <v>127</v>
      </c>
      <c r="F887" s="656"/>
      <c r="G887" s="28" t="s">
        <v>124</v>
      </c>
      <c r="H887" s="3" t="s">
        <v>247</v>
      </c>
      <c r="I887" s="2" t="s">
        <v>125</v>
      </c>
      <c r="J887" s="3" t="s">
        <v>126</v>
      </c>
      <c r="K887" s="3" t="s">
        <v>127</v>
      </c>
      <c r="L887" s="1374"/>
    </row>
    <row r="888" spans="1:12" s="8" customFormat="1" ht="18.75" customHeight="1" x14ac:dyDescent="0.3">
      <c r="A888" s="12">
        <v>1</v>
      </c>
      <c r="B888" s="13" t="s">
        <v>181</v>
      </c>
      <c r="C888" s="14" t="s">
        <v>508</v>
      </c>
      <c r="D888" s="15">
        <v>85</v>
      </c>
      <c r="E888" s="15">
        <v>130.23000000000002</v>
      </c>
      <c r="F888" s="605"/>
      <c r="G888" s="5">
        <v>1</v>
      </c>
      <c r="H888" s="6" t="s">
        <v>181</v>
      </c>
      <c r="I888" s="2" t="s">
        <v>9</v>
      </c>
      <c r="J888" s="3">
        <v>90</v>
      </c>
      <c r="K888" s="3">
        <v>140.64839999999998</v>
      </c>
      <c r="L888" s="1374"/>
    </row>
    <row r="889" spans="1:12" s="25" customFormat="1" ht="19.5" customHeight="1" x14ac:dyDescent="0.3">
      <c r="A889" s="12">
        <v>2</v>
      </c>
      <c r="B889" s="13" t="s">
        <v>105</v>
      </c>
      <c r="C889" s="14" t="s">
        <v>104</v>
      </c>
      <c r="D889" s="15">
        <v>55</v>
      </c>
      <c r="E889" s="15">
        <v>166.1</v>
      </c>
      <c r="F889" s="490">
        <v>54</v>
      </c>
      <c r="G889" s="5">
        <v>2</v>
      </c>
      <c r="H889" s="6" t="s">
        <v>105</v>
      </c>
      <c r="I889" s="2" t="s">
        <v>104</v>
      </c>
      <c r="J889" s="3">
        <v>55</v>
      </c>
      <c r="K889" s="3">
        <v>166.1</v>
      </c>
      <c r="L889" s="1374"/>
    </row>
    <row r="890" spans="1:12" s="50" customFormat="1" x14ac:dyDescent="0.3">
      <c r="A890" s="12">
        <v>3</v>
      </c>
      <c r="B890" s="13" t="s">
        <v>260</v>
      </c>
      <c r="C890" s="14" t="s">
        <v>17</v>
      </c>
      <c r="D890" s="15">
        <v>20</v>
      </c>
      <c r="E890" s="15">
        <v>182.25</v>
      </c>
      <c r="F890" s="605">
        <v>65.900000000000006</v>
      </c>
      <c r="G890" s="5">
        <v>3</v>
      </c>
      <c r="H890" s="6" t="s">
        <v>260</v>
      </c>
      <c r="I890" s="2" t="s">
        <v>44</v>
      </c>
      <c r="J890" s="3">
        <v>25</v>
      </c>
      <c r="K890" s="3">
        <v>218.7</v>
      </c>
      <c r="L890" s="1377"/>
    </row>
    <row r="891" spans="1:12" s="50" customFormat="1" x14ac:dyDescent="0.3">
      <c r="A891" s="12">
        <v>4</v>
      </c>
      <c r="B891" s="13" t="s">
        <v>346</v>
      </c>
      <c r="C891" s="14" t="s">
        <v>12</v>
      </c>
      <c r="D891" s="15">
        <v>45.9</v>
      </c>
      <c r="E891" s="15">
        <v>7.5</v>
      </c>
      <c r="F891" s="605">
        <v>18</v>
      </c>
      <c r="G891" s="5">
        <v>4</v>
      </c>
      <c r="H891" s="6" t="s">
        <v>346</v>
      </c>
      <c r="I891" s="2" t="s">
        <v>12</v>
      </c>
      <c r="J891" s="3">
        <v>45.9</v>
      </c>
      <c r="K891" s="3">
        <v>7.5</v>
      </c>
      <c r="L891" s="1379"/>
    </row>
    <row r="892" spans="1:12" s="25" customFormat="1" ht="19.5" customHeight="1" x14ac:dyDescent="0.3">
      <c r="A892" s="12">
        <v>5</v>
      </c>
      <c r="B892" s="13" t="s">
        <v>144</v>
      </c>
      <c r="C892" s="14" t="s">
        <v>2</v>
      </c>
      <c r="D892" s="15">
        <v>18</v>
      </c>
      <c r="E892" s="15">
        <v>88</v>
      </c>
      <c r="F892" s="656">
        <v>3.71</v>
      </c>
      <c r="G892" s="5">
        <v>5</v>
      </c>
      <c r="H892" s="6" t="s">
        <v>144</v>
      </c>
      <c r="I892" s="2" t="s">
        <v>2</v>
      </c>
      <c r="J892" s="3">
        <v>18</v>
      </c>
      <c r="K892" s="3">
        <v>88</v>
      </c>
      <c r="L892" s="1374"/>
    </row>
    <row r="893" spans="1:12" s="25" customFormat="1" x14ac:dyDescent="0.3">
      <c r="A893" s="12">
        <v>6</v>
      </c>
      <c r="B893" s="13" t="s">
        <v>107</v>
      </c>
      <c r="C893" s="14" t="s">
        <v>193</v>
      </c>
      <c r="D893" s="15">
        <v>3.71</v>
      </c>
      <c r="E893" s="15">
        <v>93.2</v>
      </c>
      <c r="F893" s="606"/>
      <c r="G893" s="5">
        <v>6</v>
      </c>
      <c r="H893" s="6" t="s">
        <v>107</v>
      </c>
      <c r="I893" s="2" t="s">
        <v>193</v>
      </c>
      <c r="J893" s="3">
        <v>3.71</v>
      </c>
      <c r="K893" s="3">
        <v>93.2</v>
      </c>
      <c r="L893" s="1374"/>
    </row>
    <row r="894" spans="1:12" s="25" customFormat="1" ht="19.5" customHeight="1" x14ac:dyDescent="0.3">
      <c r="A894" s="12">
        <v>7</v>
      </c>
      <c r="B894" s="13" t="s">
        <v>108</v>
      </c>
      <c r="C894" s="14" t="s">
        <v>65</v>
      </c>
      <c r="D894" s="15">
        <v>1.2</v>
      </c>
      <c r="E894" s="15">
        <v>21.5</v>
      </c>
      <c r="F894" s="656"/>
      <c r="G894" s="5">
        <v>7</v>
      </c>
      <c r="H894" s="6" t="s">
        <v>108</v>
      </c>
      <c r="I894" s="2" t="s">
        <v>65</v>
      </c>
      <c r="J894" s="3">
        <v>1.2</v>
      </c>
      <c r="K894" s="3">
        <v>21.5</v>
      </c>
      <c r="L894" s="1374"/>
    </row>
    <row r="895" spans="1:12" s="25" customFormat="1" x14ac:dyDescent="0.3">
      <c r="A895" s="1581"/>
      <c r="B895" s="13"/>
      <c r="C895" s="14"/>
      <c r="D895" s="15"/>
      <c r="E895" s="15"/>
      <c r="F895" s="656"/>
      <c r="G895" s="1584"/>
      <c r="H895" s="6"/>
      <c r="I895" s="2"/>
      <c r="J895" s="3"/>
      <c r="K895" s="3"/>
      <c r="L895" s="1374"/>
    </row>
    <row r="896" spans="1:12" s="50" customFormat="1" x14ac:dyDescent="0.3">
      <c r="A896" s="12"/>
      <c r="B896" s="13"/>
      <c r="C896" s="14"/>
      <c r="D896" s="15"/>
      <c r="E896" s="15"/>
      <c r="F896" s="657"/>
      <c r="G896" s="5"/>
      <c r="H896" s="6"/>
      <c r="I896" s="2"/>
      <c r="J896" s="3"/>
      <c r="K896" s="3"/>
      <c r="L896" s="1377"/>
    </row>
    <row r="897" spans="1:12" s="25" customFormat="1" x14ac:dyDescent="0.3">
      <c r="A897" s="1581"/>
      <c r="B897" s="13"/>
      <c r="C897" s="14" t="s">
        <v>513</v>
      </c>
      <c r="D897" s="15">
        <f>SUM(D888:D896)</f>
        <v>228.81</v>
      </c>
      <c r="E897" s="15">
        <f>SUM(E888:E896)</f>
        <v>688.78000000000009</v>
      </c>
      <c r="F897" s="658">
        <v>822.5</v>
      </c>
      <c r="G897" s="1584"/>
      <c r="H897" s="6"/>
      <c r="I897" s="2" t="s">
        <v>513</v>
      </c>
      <c r="J897" s="3">
        <f>SUM(J888:J896)</f>
        <v>238.81</v>
      </c>
      <c r="K897" s="3">
        <f>SUM(K888:K896)</f>
        <v>735.64840000000004</v>
      </c>
      <c r="L897" s="1374"/>
    </row>
    <row r="898" spans="1:12" s="25" customFormat="1" x14ac:dyDescent="0.3">
      <c r="A898" s="12"/>
      <c r="B898" s="13"/>
      <c r="C898" s="14"/>
      <c r="D898" s="15"/>
      <c r="E898" s="15"/>
      <c r="F898" s="678">
        <f>F897-E897</f>
        <v>133.71999999999991</v>
      </c>
      <c r="G898" s="5"/>
      <c r="H898" s="6"/>
      <c r="I898" s="2"/>
      <c r="J898" s="3"/>
      <c r="K898" s="3"/>
      <c r="L898" s="1374"/>
    </row>
    <row r="899" spans="1:12" s="25" customFormat="1" x14ac:dyDescent="0.3">
      <c r="A899" s="12"/>
      <c r="B899" s="13"/>
      <c r="C899" s="14"/>
      <c r="D899" s="15"/>
      <c r="E899" s="15"/>
      <c r="F899" s="656"/>
      <c r="G899" s="5"/>
      <c r="H899" s="6"/>
      <c r="I899" s="2"/>
      <c r="J899" s="3"/>
      <c r="K899" s="3"/>
      <c r="L899" s="1374"/>
    </row>
    <row r="900" spans="1:12" s="25" customFormat="1" x14ac:dyDescent="0.3">
      <c r="A900" s="1581"/>
      <c r="B900" s="13"/>
      <c r="C900" s="14" t="s">
        <v>514</v>
      </c>
      <c r="D900" s="15">
        <f>+D897+D884</f>
        <v>458.52</v>
      </c>
      <c r="E900" s="15">
        <f>+E897+E884</f>
        <v>1188.68</v>
      </c>
      <c r="F900" s="659"/>
      <c r="G900" s="3"/>
      <c r="H900" s="3"/>
      <c r="I900" s="2" t="s">
        <v>514</v>
      </c>
      <c r="J900" s="3">
        <f>+J897+J884</f>
        <v>463.52</v>
      </c>
      <c r="K900" s="3">
        <f>+K897+K884</f>
        <v>1235.5484000000001</v>
      </c>
      <c r="L900" s="1374"/>
    </row>
    <row r="901" spans="1:12" s="25" customFormat="1" x14ac:dyDescent="0.3">
      <c r="A901" s="1431"/>
      <c r="B901" s="259"/>
      <c r="C901" s="472"/>
      <c r="D901" s="473"/>
      <c r="E901" s="473"/>
      <c r="F901" s="659"/>
      <c r="G901" s="1410"/>
      <c r="H901" s="463"/>
      <c r="I901" s="463"/>
      <c r="J901" s="463"/>
      <c r="K901" s="463"/>
      <c r="L901" s="1374"/>
    </row>
    <row r="902" spans="1:12" s="25" customFormat="1" x14ac:dyDescent="0.3">
      <c r="A902" s="1431"/>
      <c r="B902" s="471"/>
      <c r="C902" s="471"/>
      <c r="D902" s="471"/>
      <c r="E902" s="675"/>
      <c r="F902" s="660"/>
      <c r="G902" s="1413"/>
      <c r="H902" s="660"/>
      <c r="I902" s="463"/>
      <c r="J902" s="463"/>
      <c r="K902" s="463"/>
      <c r="L902" s="1374"/>
    </row>
    <row r="903" spans="1:12" s="25" customFormat="1" x14ac:dyDescent="0.3">
      <c r="A903" s="1431"/>
      <c r="B903" s="259"/>
      <c r="C903" s="472"/>
      <c r="D903" s="473"/>
      <c r="E903" s="473"/>
      <c r="F903" s="659"/>
      <c r="G903" s="1413"/>
      <c r="H903" s="463"/>
      <c r="I903" s="463"/>
      <c r="J903" s="463"/>
      <c r="K903" s="463"/>
      <c r="L903" s="1374"/>
    </row>
    <row r="904" spans="1:12" s="25" customFormat="1" ht="18.75" customHeight="1" x14ac:dyDescent="0.3">
      <c r="A904" s="1428"/>
      <c r="B904" s="260" t="s">
        <v>130</v>
      </c>
      <c r="C904" s="257"/>
      <c r="D904" s="261" t="s">
        <v>131</v>
      </c>
      <c r="E904" s="32"/>
      <c r="F904" s="606"/>
      <c r="G904" s="1403"/>
      <c r="H904" s="37" t="s">
        <v>130</v>
      </c>
      <c r="J904" s="94" t="s">
        <v>131</v>
      </c>
      <c r="K904" s="20"/>
      <c r="L904" s="1374"/>
    </row>
    <row r="905" spans="1:12" s="25" customFormat="1" ht="51.75" customHeight="1" x14ac:dyDescent="0.3">
      <c r="A905" s="1428"/>
      <c r="B905" s="262" t="s">
        <v>132</v>
      </c>
      <c r="C905" s="257"/>
      <c r="D905" s="262" t="s">
        <v>140</v>
      </c>
      <c r="E905" s="263"/>
      <c r="F905" s="606"/>
      <c r="G905" s="1403"/>
      <c r="H905" s="38" t="s">
        <v>139</v>
      </c>
      <c r="J905" s="38" t="s">
        <v>140</v>
      </c>
      <c r="K905" s="39"/>
      <c r="L905" s="1374"/>
    </row>
    <row r="906" spans="1:12" s="25" customFormat="1" ht="20.25" customHeight="1" x14ac:dyDescent="0.3">
      <c r="A906" s="1407"/>
      <c r="B906" s="770"/>
      <c r="C906" s="419"/>
      <c r="D906" s="770"/>
      <c r="E906" s="771"/>
      <c r="F906" s="871"/>
      <c r="G906" s="1402"/>
      <c r="H906" s="254"/>
      <c r="I906" s="96"/>
      <c r="J906" s="254"/>
      <c r="K906" s="255"/>
      <c r="L906" s="1374"/>
    </row>
    <row r="907" spans="1:12" s="21" customFormat="1" x14ac:dyDescent="0.3">
      <c r="A907" s="1428"/>
      <c r="B907" s="32"/>
      <c r="C907" s="32"/>
      <c r="D907" s="32"/>
      <c r="E907" s="32"/>
      <c r="F907" s="656"/>
      <c r="G907" s="1403"/>
      <c r="H907" s="20"/>
      <c r="I907" s="20"/>
      <c r="J907" s="20"/>
      <c r="K907" s="20"/>
      <c r="L907" s="1373"/>
    </row>
    <row r="908" spans="1:12" s="25" customFormat="1" ht="18.75" customHeight="1" x14ac:dyDescent="0.3">
      <c r="A908" s="1428"/>
      <c r="B908" s="476" t="s">
        <v>115</v>
      </c>
      <c r="C908" s="32"/>
      <c r="D908" s="32"/>
      <c r="E908" s="32"/>
      <c r="F908" s="656"/>
      <c r="G908" s="1403"/>
      <c r="H908" s="22" t="s">
        <v>115</v>
      </c>
      <c r="I908" s="20"/>
      <c r="J908" s="20"/>
      <c r="K908" s="20"/>
      <c r="L908" s="1374"/>
    </row>
    <row r="909" spans="1:12" s="25" customFormat="1" ht="18.75" customHeight="1" x14ac:dyDescent="0.3">
      <c r="A909" s="1428"/>
      <c r="B909" s="476" t="s">
        <v>137</v>
      </c>
      <c r="C909" s="32"/>
      <c r="D909" s="32"/>
      <c r="E909" s="32"/>
      <c r="F909" s="606"/>
      <c r="G909" s="1403"/>
      <c r="H909" s="22" t="s">
        <v>138</v>
      </c>
      <c r="I909" s="20"/>
      <c r="J909" s="20"/>
      <c r="K909" s="20"/>
      <c r="L909" s="1374"/>
    </row>
    <row r="910" spans="1:12" s="25" customFormat="1" ht="18.75" customHeight="1" x14ac:dyDescent="0.3">
      <c r="A910" s="1428"/>
      <c r="B910" s="32"/>
      <c r="C910" s="32"/>
      <c r="D910" s="32"/>
      <c r="E910" s="32"/>
      <c r="F910" s="606"/>
      <c r="G910" s="1403"/>
      <c r="H910" s="20"/>
      <c r="I910" s="20"/>
      <c r="J910" s="20"/>
      <c r="K910" s="20"/>
      <c r="L910" s="1374"/>
    </row>
    <row r="911" spans="1:12" s="25" customFormat="1" ht="18.75" customHeight="1" x14ac:dyDescent="0.3">
      <c r="A911" s="1428"/>
      <c r="B911" s="32"/>
      <c r="C911" s="32"/>
      <c r="D911" s="257"/>
      <c r="E911" s="604" t="s">
        <v>116</v>
      </c>
      <c r="F911" s="606"/>
      <c r="G911" s="1403"/>
      <c r="H911" s="20"/>
      <c r="I911" s="20"/>
      <c r="K911" s="603" t="s">
        <v>116</v>
      </c>
      <c r="L911" s="1374"/>
    </row>
    <row r="912" spans="1:12" s="25" customFormat="1" ht="18.75" customHeight="1" x14ac:dyDescent="0.3">
      <c r="A912" s="1428"/>
      <c r="B912" s="32"/>
      <c r="C912" s="32"/>
      <c r="D912" s="257"/>
      <c r="E912" s="604" t="s">
        <v>134</v>
      </c>
      <c r="F912" s="606"/>
      <c r="G912" s="1403"/>
      <c r="H912" s="20"/>
      <c r="I912" s="20"/>
      <c r="K912" s="603" t="s">
        <v>134</v>
      </c>
      <c r="L912" s="1374"/>
    </row>
    <row r="913" spans="1:12" s="25" customFormat="1" ht="18.75" customHeight="1" x14ac:dyDescent="0.3">
      <c r="A913" s="1428"/>
      <c r="B913" s="32"/>
      <c r="C913" s="32"/>
      <c r="D913" s="257"/>
      <c r="E913" s="604" t="s">
        <v>117</v>
      </c>
      <c r="F913" s="606"/>
      <c r="G913" s="1403"/>
      <c r="H913" s="20"/>
      <c r="I913" s="20"/>
      <c r="K913" s="603" t="s">
        <v>117</v>
      </c>
      <c r="L913" s="1374"/>
    </row>
    <row r="914" spans="1:12" s="25" customFormat="1" ht="18.75" customHeight="1" x14ac:dyDescent="0.3">
      <c r="A914" s="1428"/>
      <c r="B914" s="32"/>
      <c r="C914" s="32"/>
      <c r="D914" s="257"/>
      <c r="E914" s="604" t="s">
        <v>497</v>
      </c>
      <c r="F914" s="606"/>
      <c r="G914" s="1403"/>
      <c r="H914" s="20"/>
      <c r="I914" s="20"/>
      <c r="K914" s="603" t="s">
        <v>497</v>
      </c>
      <c r="L914" s="1374"/>
    </row>
    <row r="915" spans="1:12" s="25" customFormat="1" ht="18.75" customHeight="1" x14ac:dyDescent="0.3">
      <c r="A915" s="1428"/>
      <c r="B915" s="32"/>
      <c r="C915" s="32"/>
      <c r="D915" s="32"/>
      <c r="E915" s="32"/>
      <c r="F915" s="656"/>
      <c r="G915" s="1403"/>
      <c r="H915" s="20"/>
      <c r="I915" s="20"/>
      <c r="J915" s="20"/>
      <c r="K915" s="20"/>
      <c r="L915" s="1374"/>
    </row>
    <row r="916" spans="1:12" s="25" customFormat="1" ht="18.75" customHeight="1" x14ac:dyDescent="0.3">
      <c r="A916" s="1428"/>
      <c r="B916" s="456" t="s">
        <v>523</v>
      </c>
      <c r="C916" s="32"/>
      <c r="D916" s="32"/>
      <c r="E916" s="32"/>
      <c r="F916" s="656"/>
      <c r="G916" s="1403"/>
      <c r="H916" s="20"/>
      <c r="I916" s="20"/>
      <c r="J916" s="20"/>
      <c r="K916" s="20"/>
      <c r="L916" s="1374"/>
    </row>
    <row r="917" spans="1:12" s="25" customFormat="1" ht="18.75" customHeight="1" x14ac:dyDescent="0.3">
      <c r="A917" s="1428"/>
      <c r="B917" s="32"/>
      <c r="C917" s="32"/>
      <c r="D917" s="32"/>
      <c r="E917" s="32"/>
      <c r="F917" s="656"/>
      <c r="G917" s="1403"/>
      <c r="H917" s="20"/>
      <c r="I917" s="20"/>
      <c r="J917" s="20"/>
      <c r="K917" s="20"/>
      <c r="L917" s="1374"/>
    </row>
    <row r="918" spans="1:12" s="25" customFormat="1" ht="18.75" customHeight="1" x14ac:dyDescent="0.3">
      <c r="A918" s="1428"/>
      <c r="B918" s="1605" t="s">
        <v>119</v>
      </c>
      <c r="C918" s="1605"/>
      <c r="D918" s="1605"/>
      <c r="E918" s="481"/>
      <c r="F918" s="606"/>
      <c r="G918" s="1403"/>
      <c r="H918" s="1612" t="s">
        <v>119</v>
      </c>
      <c r="I918" s="1612"/>
      <c r="J918" s="1612"/>
      <c r="K918" s="26"/>
      <c r="L918" s="1374"/>
    </row>
    <row r="919" spans="1:12" s="25" customFormat="1" ht="18.75" customHeight="1" x14ac:dyDescent="0.3">
      <c r="A919" s="1428"/>
      <c r="B919" s="1636">
        <v>45769</v>
      </c>
      <c r="C919" s="1636"/>
      <c r="D919" s="1636"/>
      <c r="E919" s="482"/>
      <c r="F919" s="606"/>
      <c r="G919" s="1403"/>
      <c r="H919" s="1610">
        <f>B919</f>
        <v>45769</v>
      </c>
      <c r="I919" s="1610"/>
      <c r="J919" s="1610"/>
      <c r="K919" s="27"/>
      <c r="L919" s="1374"/>
    </row>
    <row r="920" spans="1:12" s="25" customFormat="1" ht="18.75" customHeight="1" x14ac:dyDescent="0.3">
      <c r="A920" s="1428"/>
      <c r="B920" s="32"/>
      <c r="C920" s="32"/>
      <c r="D920" s="32"/>
      <c r="E920" s="482"/>
      <c r="F920" s="606"/>
      <c r="G920" s="1403"/>
      <c r="H920" s="20"/>
      <c r="I920" s="20"/>
      <c r="J920" s="20"/>
      <c r="K920" s="27"/>
      <c r="L920" s="1374"/>
    </row>
    <row r="921" spans="1:12" s="25" customFormat="1" ht="18.75" customHeight="1" x14ac:dyDescent="0.3">
      <c r="A921" s="1428"/>
      <c r="B921" s="1582"/>
      <c r="C921" s="32"/>
      <c r="D921" s="32"/>
      <c r="E921" s="482"/>
      <c r="F921" s="606"/>
      <c r="G921" s="1403"/>
      <c r="H921" s="1580"/>
      <c r="I921" s="20"/>
      <c r="J921" s="20"/>
      <c r="K921" s="27"/>
      <c r="L921" s="1374"/>
    </row>
    <row r="922" spans="1:12" s="25" customFormat="1" ht="18.75" customHeight="1" x14ac:dyDescent="0.3">
      <c r="A922" s="469" t="s">
        <v>120</v>
      </c>
      <c r="B922" s="475" t="s">
        <v>121</v>
      </c>
      <c r="C922" s="1604" t="s">
        <v>122</v>
      </c>
      <c r="D922" s="1604"/>
      <c r="E922" s="1604"/>
      <c r="F922" s="606"/>
      <c r="G922" s="28" t="s">
        <v>120</v>
      </c>
      <c r="H922" s="29" t="s">
        <v>121</v>
      </c>
      <c r="I922" s="1611" t="s">
        <v>123</v>
      </c>
      <c r="J922" s="1611"/>
      <c r="K922" s="1611"/>
      <c r="L922" s="1374"/>
    </row>
    <row r="923" spans="1:12" s="25" customFormat="1" ht="18.75" customHeight="1" x14ac:dyDescent="0.3">
      <c r="A923" s="469" t="s">
        <v>124</v>
      </c>
      <c r="B923" s="469" t="s">
        <v>265</v>
      </c>
      <c r="C923" s="475" t="s">
        <v>125</v>
      </c>
      <c r="D923" s="1581" t="s">
        <v>126</v>
      </c>
      <c r="E923" s="1581" t="s">
        <v>127</v>
      </c>
      <c r="F923" s="606"/>
      <c r="G923" s="28" t="s">
        <v>124</v>
      </c>
      <c r="H923" s="28" t="s">
        <v>265</v>
      </c>
      <c r="I923" s="29" t="s">
        <v>125</v>
      </c>
      <c r="J923" s="1579" t="s">
        <v>126</v>
      </c>
      <c r="K923" s="1579" t="s">
        <v>127</v>
      </c>
      <c r="L923" s="1374"/>
    </row>
    <row r="924" spans="1:12" s="25" customFormat="1" x14ac:dyDescent="0.3">
      <c r="A924" s="1581">
        <v>1</v>
      </c>
      <c r="B924" s="13" t="s">
        <v>27</v>
      </c>
      <c r="C924" s="14" t="s">
        <v>28</v>
      </c>
      <c r="D924" s="15">
        <v>70</v>
      </c>
      <c r="E924" s="15">
        <v>178</v>
      </c>
      <c r="F924" s="605"/>
      <c r="G924" s="1584">
        <v>1</v>
      </c>
      <c r="H924" s="6" t="s">
        <v>27</v>
      </c>
      <c r="I924" s="2" t="s">
        <v>7</v>
      </c>
      <c r="J924" s="3">
        <v>90</v>
      </c>
      <c r="K924" s="3">
        <v>223</v>
      </c>
      <c r="L924" s="788"/>
    </row>
    <row r="925" spans="1:12" s="466" customFormat="1" x14ac:dyDescent="0.3">
      <c r="A925" s="12">
        <v>2</v>
      </c>
      <c r="B925" s="13" t="s">
        <v>61</v>
      </c>
      <c r="C925" s="14" t="s">
        <v>17</v>
      </c>
      <c r="D925" s="15">
        <v>30</v>
      </c>
      <c r="E925" s="15">
        <v>228.14999999999998</v>
      </c>
      <c r="F925" s="605"/>
      <c r="G925" s="5">
        <v>2</v>
      </c>
      <c r="H925" s="6" t="s">
        <v>61</v>
      </c>
      <c r="I925" s="2" t="s">
        <v>44</v>
      </c>
      <c r="J925" s="3">
        <v>30</v>
      </c>
      <c r="K925" s="3">
        <v>273.77999999999997</v>
      </c>
    </row>
    <row r="926" spans="1:12" s="25" customFormat="1" ht="19.5" customHeight="1" x14ac:dyDescent="0.3">
      <c r="A926" s="12">
        <v>3</v>
      </c>
      <c r="B926" s="13" t="s">
        <v>346</v>
      </c>
      <c r="C926" s="14" t="s">
        <v>14</v>
      </c>
      <c r="D926" s="15">
        <v>36</v>
      </c>
      <c r="E926" s="15">
        <v>6</v>
      </c>
      <c r="F926" s="656"/>
      <c r="G926" s="5">
        <v>3</v>
      </c>
      <c r="H926" s="6" t="s">
        <v>346</v>
      </c>
      <c r="I926" s="2" t="s">
        <v>14</v>
      </c>
      <c r="J926" s="3">
        <v>36</v>
      </c>
      <c r="K926" s="3">
        <v>6</v>
      </c>
      <c r="L926" s="788"/>
    </row>
    <row r="927" spans="1:12" s="466" customFormat="1" x14ac:dyDescent="0.3">
      <c r="A927" s="12">
        <v>3</v>
      </c>
      <c r="B927" s="13" t="s">
        <v>271</v>
      </c>
      <c r="C927" s="14" t="s">
        <v>2</v>
      </c>
      <c r="D927" s="15">
        <v>7</v>
      </c>
      <c r="E927" s="15">
        <v>36.6</v>
      </c>
      <c r="G927" s="1584">
        <v>4</v>
      </c>
      <c r="H927" s="6" t="s">
        <v>271</v>
      </c>
      <c r="I927" s="2" t="s">
        <v>2</v>
      </c>
      <c r="J927" s="3">
        <v>7</v>
      </c>
      <c r="K927" s="3">
        <v>36.6</v>
      </c>
    </row>
    <row r="928" spans="1:12" s="8" customFormat="1" ht="18.75" customHeight="1" x14ac:dyDescent="0.3">
      <c r="A928" s="12">
        <v>4</v>
      </c>
      <c r="B928" s="13" t="s">
        <v>107</v>
      </c>
      <c r="C928" s="14" t="s">
        <v>193</v>
      </c>
      <c r="D928" s="15">
        <v>3.71</v>
      </c>
      <c r="E928" s="15">
        <v>93.2</v>
      </c>
      <c r="F928" s="605"/>
      <c r="G928" s="5">
        <v>5</v>
      </c>
      <c r="H928" s="6" t="s">
        <v>107</v>
      </c>
      <c r="I928" s="2" t="s">
        <v>193</v>
      </c>
      <c r="J928" s="3">
        <v>3.71</v>
      </c>
      <c r="K928" s="3">
        <v>93.2</v>
      </c>
      <c r="L928" s="1374"/>
    </row>
    <row r="929" spans="1:12" s="25" customFormat="1" ht="19.5" customHeight="1" x14ac:dyDescent="0.3">
      <c r="A929" s="1589">
        <v>5</v>
      </c>
      <c r="B929" s="483" t="s">
        <v>483</v>
      </c>
      <c r="C929" s="484" t="s">
        <v>5</v>
      </c>
      <c r="D929" s="485">
        <v>30</v>
      </c>
      <c r="E929" s="485">
        <v>117.75</v>
      </c>
      <c r="F929" s="859"/>
      <c r="G929" s="5">
        <v>6</v>
      </c>
      <c r="H929" s="6" t="s">
        <v>483</v>
      </c>
      <c r="I929" s="2" t="s">
        <v>5</v>
      </c>
      <c r="J929" s="3">
        <v>30</v>
      </c>
      <c r="K929" s="3">
        <v>117.75</v>
      </c>
      <c r="L929" s="1379"/>
    </row>
    <row r="930" spans="1:12" s="25" customFormat="1" ht="19.5" customHeight="1" x14ac:dyDescent="0.3">
      <c r="A930" s="1589">
        <v>6</v>
      </c>
      <c r="B930" s="483" t="s">
        <v>93</v>
      </c>
      <c r="C930" s="484" t="s">
        <v>2</v>
      </c>
      <c r="D930" s="485">
        <v>80</v>
      </c>
      <c r="E930" s="485">
        <v>92</v>
      </c>
      <c r="F930" s="859"/>
      <c r="G930" s="1584">
        <v>7</v>
      </c>
      <c r="H930" s="6" t="s">
        <v>93</v>
      </c>
      <c r="I930" s="2" t="s">
        <v>2</v>
      </c>
      <c r="J930" s="3">
        <v>60</v>
      </c>
      <c r="K930" s="3">
        <v>92</v>
      </c>
      <c r="L930" s="1379"/>
    </row>
    <row r="931" spans="1:12" s="25" customFormat="1" x14ac:dyDescent="0.3">
      <c r="A931" s="12"/>
      <c r="B931" s="13"/>
      <c r="C931" s="14"/>
      <c r="D931" s="15"/>
      <c r="E931" s="15"/>
      <c r="F931" s="656"/>
      <c r="G931" s="5"/>
      <c r="H931" s="6"/>
      <c r="I931" s="2"/>
      <c r="J931" s="3"/>
      <c r="K931" s="3"/>
      <c r="L931" s="1374"/>
    </row>
    <row r="932" spans="1:12" s="25" customFormat="1" x14ac:dyDescent="0.3">
      <c r="A932" s="12"/>
      <c r="B932" s="13"/>
      <c r="C932" s="14" t="s">
        <v>513</v>
      </c>
      <c r="D932" s="15">
        <f>SUM(D924:D930)</f>
        <v>256.71000000000004</v>
      </c>
      <c r="E932" s="15">
        <f>SUM(E924:E930)</f>
        <v>751.7</v>
      </c>
      <c r="F932" s="658">
        <v>587.5</v>
      </c>
      <c r="G932" s="5"/>
      <c r="H932" s="6"/>
      <c r="I932" s="2" t="s">
        <v>513</v>
      </c>
      <c r="J932" s="3">
        <f>SUM(J924:J930)</f>
        <v>256.71000000000004</v>
      </c>
      <c r="K932" s="3">
        <f>SUM(K924:K930)</f>
        <v>842.33</v>
      </c>
      <c r="L932" s="1374"/>
    </row>
    <row r="933" spans="1:12" s="25" customFormat="1" ht="18.75" hidden="1" customHeight="1" x14ac:dyDescent="0.3">
      <c r="A933" s="12"/>
      <c r="B933" s="13"/>
      <c r="C933" s="14"/>
      <c r="D933" s="15">
        <f>SUM(D925:D931)</f>
        <v>186.70999999999998</v>
      </c>
      <c r="E933" s="15"/>
      <c r="F933" s="656"/>
      <c r="G933" s="5"/>
      <c r="H933" s="6"/>
      <c r="I933" s="2"/>
      <c r="J933" s="3"/>
      <c r="K933" s="3"/>
      <c r="L933" s="1374"/>
    </row>
    <row r="934" spans="1:12" s="25" customFormat="1" ht="18.75" hidden="1" customHeight="1" x14ac:dyDescent="0.3">
      <c r="A934" s="12">
        <v>1</v>
      </c>
      <c r="B934" s="13" t="s">
        <v>1</v>
      </c>
      <c r="C934" s="14" t="s">
        <v>5</v>
      </c>
      <c r="D934" s="15">
        <f>SUM(D927:D932)</f>
        <v>377.42000000000007</v>
      </c>
      <c r="E934" s="15">
        <v>86</v>
      </c>
      <c r="F934" s="656"/>
      <c r="G934" s="5">
        <v>1</v>
      </c>
      <c r="H934" s="6" t="s">
        <v>1</v>
      </c>
      <c r="I934" s="2" t="s">
        <v>5</v>
      </c>
      <c r="J934" s="3">
        <v>200</v>
      </c>
      <c r="K934" s="3">
        <v>86</v>
      </c>
      <c r="L934" s="1374"/>
    </row>
    <row r="935" spans="1:12" s="25" customFormat="1" ht="18.75" hidden="1" customHeight="1" x14ac:dyDescent="0.3">
      <c r="A935" s="12">
        <v>2</v>
      </c>
      <c r="B935" s="13" t="s">
        <v>238</v>
      </c>
      <c r="C935" s="14" t="s">
        <v>251</v>
      </c>
      <c r="D935" s="15">
        <f t="shared" ref="D935:D944" si="14">SUM(D927:D933)</f>
        <v>564.13000000000011</v>
      </c>
      <c r="E935" s="15">
        <v>114</v>
      </c>
      <c r="F935" s="656"/>
      <c r="G935" s="5">
        <v>2</v>
      </c>
      <c r="H935" s="6" t="s">
        <v>238</v>
      </c>
      <c r="I935" s="2" t="s">
        <v>251</v>
      </c>
      <c r="J935" s="3">
        <v>225</v>
      </c>
      <c r="K935" s="3">
        <v>114</v>
      </c>
      <c r="L935" s="1374"/>
    </row>
    <row r="936" spans="1:12" s="25" customFormat="1" ht="18.75" hidden="1" customHeight="1" x14ac:dyDescent="0.3">
      <c r="A936" s="12">
        <v>3</v>
      </c>
      <c r="B936" s="13" t="s">
        <v>93</v>
      </c>
      <c r="C936" s="14" t="s">
        <v>5</v>
      </c>
      <c r="D936" s="15">
        <f t="shared" si="14"/>
        <v>934.55000000000018</v>
      </c>
      <c r="E936" s="15">
        <v>94.25</v>
      </c>
      <c r="F936" s="656"/>
      <c r="G936" s="5">
        <v>3</v>
      </c>
      <c r="H936" s="6" t="s">
        <v>93</v>
      </c>
      <c r="I936" s="2" t="s">
        <v>5</v>
      </c>
      <c r="J936" s="3">
        <v>135</v>
      </c>
      <c r="K936" s="3">
        <v>94.25</v>
      </c>
      <c r="L936" s="1374"/>
    </row>
    <row r="937" spans="1:12" s="25" customFormat="1" ht="18.75" hidden="1" customHeight="1" x14ac:dyDescent="0.3">
      <c r="A937" s="12">
        <v>4</v>
      </c>
      <c r="B937" s="13" t="s">
        <v>253</v>
      </c>
      <c r="C937" s="14" t="s">
        <v>218</v>
      </c>
      <c r="D937" s="15">
        <f t="shared" si="14"/>
        <v>1494.9700000000003</v>
      </c>
      <c r="E937" s="15">
        <v>146.4</v>
      </c>
      <c r="F937" s="656"/>
      <c r="G937" s="5">
        <v>4</v>
      </c>
      <c r="H937" s="6" t="s">
        <v>253</v>
      </c>
      <c r="I937" s="2" t="s">
        <v>218</v>
      </c>
      <c r="J937" s="3">
        <v>125</v>
      </c>
      <c r="K937" s="3">
        <v>146.4</v>
      </c>
      <c r="L937" s="1374"/>
    </row>
    <row r="938" spans="1:12" s="25" customFormat="1" ht="18.75" hidden="1" customHeight="1" x14ac:dyDescent="0.3">
      <c r="A938" s="12">
        <v>5</v>
      </c>
      <c r="B938" s="13" t="s">
        <v>255</v>
      </c>
      <c r="C938" s="14" t="s">
        <v>218</v>
      </c>
      <c r="D938" s="15">
        <f t="shared" si="14"/>
        <v>2399.5200000000004</v>
      </c>
      <c r="E938" s="15">
        <v>105.16</v>
      </c>
      <c r="F938" s="656"/>
      <c r="G938" s="5">
        <v>5</v>
      </c>
      <c r="H938" s="6" t="s">
        <v>255</v>
      </c>
      <c r="I938" s="2" t="s">
        <v>218</v>
      </c>
      <c r="J938" s="3">
        <v>80</v>
      </c>
      <c r="K938" s="3">
        <v>105.16</v>
      </c>
      <c r="L938" s="1374"/>
    </row>
    <row r="939" spans="1:12" s="25" customFormat="1" ht="18.75" hidden="1" customHeight="1" x14ac:dyDescent="0.3">
      <c r="A939" s="12">
        <v>6</v>
      </c>
      <c r="B939" s="13" t="s">
        <v>252</v>
      </c>
      <c r="C939" s="14" t="s">
        <v>251</v>
      </c>
      <c r="D939" s="15">
        <f t="shared" si="14"/>
        <v>3814.4900000000007</v>
      </c>
      <c r="E939" s="15">
        <v>142</v>
      </c>
      <c r="F939" s="656"/>
      <c r="G939" s="5">
        <v>6</v>
      </c>
      <c r="H939" s="6" t="s">
        <v>252</v>
      </c>
      <c r="I939" s="2" t="s">
        <v>251</v>
      </c>
      <c r="J939" s="3">
        <v>105</v>
      </c>
      <c r="K939" s="3">
        <v>142</v>
      </c>
      <c r="L939" s="1374"/>
    </row>
    <row r="940" spans="1:12" s="25" customFormat="1" ht="18.75" hidden="1" customHeight="1" x14ac:dyDescent="0.3">
      <c r="A940" s="12">
        <v>7</v>
      </c>
      <c r="B940" s="13" t="s">
        <v>254</v>
      </c>
      <c r="C940" s="14" t="s">
        <v>218</v>
      </c>
      <c r="D940" s="15">
        <f t="shared" si="14"/>
        <v>6214.0100000000011</v>
      </c>
      <c r="E940" s="15">
        <v>144</v>
      </c>
      <c r="F940" s="656"/>
      <c r="G940" s="5">
        <v>7</v>
      </c>
      <c r="H940" s="6" t="s">
        <v>254</v>
      </c>
      <c r="I940" s="2" t="s">
        <v>218</v>
      </c>
      <c r="J940" s="3">
        <v>120</v>
      </c>
      <c r="K940" s="3">
        <v>144</v>
      </c>
      <c r="L940" s="1374"/>
    </row>
    <row r="941" spans="1:12" s="25" customFormat="1" ht="18.75" hidden="1" customHeight="1" x14ac:dyDescent="0.3">
      <c r="A941" s="12">
        <v>8</v>
      </c>
      <c r="B941" s="13" t="s">
        <v>31</v>
      </c>
      <c r="C941" s="14" t="s">
        <v>5</v>
      </c>
      <c r="D941" s="15">
        <f t="shared" si="14"/>
        <v>9771.7900000000009</v>
      </c>
      <c r="E941" s="15">
        <v>88</v>
      </c>
      <c r="F941" s="656"/>
      <c r="G941" s="5">
        <v>8</v>
      </c>
      <c r="H941" s="6" t="s">
        <v>31</v>
      </c>
      <c r="I941" s="2" t="s">
        <v>5</v>
      </c>
      <c r="J941" s="3">
        <v>55</v>
      </c>
      <c r="K941" s="3">
        <v>88</v>
      </c>
      <c r="L941" s="1374"/>
    </row>
    <row r="942" spans="1:12" s="50" customFormat="1" ht="18.75" hidden="1" customHeight="1" x14ac:dyDescent="0.3">
      <c r="A942" s="1581"/>
      <c r="B942" s="467"/>
      <c r="C942" s="1581"/>
      <c r="D942" s="15">
        <f t="shared" si="14"/>
        <v>15799.090000000004</v>
      </c>
      <c r="E942" s="468"/>
      <c r="F942" s="657"/>
      <c r="G942" s="1579"/>
      <c r="H942" s="1"/>
      <c r="I942" s="1579"/>
      <c r="J942" s="7"/>
      <c r="K942" s="7"/>
      <c r="L942" s="1374"/>
    </row>
    <row r="943" spans="1:12" s="25" customFormat="1" ht="18.75" hidden="1" customHeight="1" x14ac:dyDescent="0.3">
      <c r="A943" s="12"/>
      <c r="B943" s="13"/>
      <c r="C943" s="14" t="s">
        <v>128</v>
      </c>
      <c r="D943" s="15">
        <f t="shared" si="14"/>
        <v>25193.460000000003</v>
      </c>
      <c r="E943" s="15">
        <v>919.81</v>
      </c>
      <c r="F943" s="656"/>
      <c r="G943" s="5"/>
      <c r="H943" s="6"/>
      <c r="I943" s="2" t="s">
        <v>128</v>
      </c>
      <c r="J943" s="3">
        <v>1045</v>
      </c>
      <c r="K943" s="3">
        <v>919.81</v>
      </c>
      <c r="L943" s="1374"/>
    </row>
    <row r="944" spans="1:12" s="25" customFormat="1" ht="18.75" hidden="1" customHeight="1" x14ac:dyDescent="0.3">
      <c r="A944" s="12"/>
      <c r="B944" s="13"/>
      <c r="C944" s="14"/>
      <c r="D944" s="15">
        <f t="shared" si="14"/>
        <v>40428.420000000013</v>
      </c>
      <c r="E944" s="15"/>
      <c r="F944" s="656"/>
      <c r="G944" s="5"/>
      <c r="H944" s="6"/>
      <c r="I944" s="2"/>
      <c r="J944" s="3"/>
      <c r="K944" s="3"/>
      <c r="L944" s="1374"/>
    </row>
    <row r="945" spans="1:12" s="25" customFormat="1" x14ac:dyDescent="0.3">
      <c r="A945" s="12"/>
      <c r="B945" s="13"/>
      <c r="C945" s="14"/>
      <c r="D945" s="15"/>
      <c r="E945" s="15"/>
      <c r="F945" s="678">
        <f>F932-E932</f>
        <v>-164.20000000000005</v>
      </c>
      <c r="G945" s="5"/>
      <c r="H945" s="6"/>
      <c r="I945" s="2"/>
      <c r="J945" s="3"/>
      <c r="K945" s="3"/>
      <c r="L945" s="1374"/>
    </row>
    <row r="946" spans="1:12" s="25" customFormat="1" x14ac:dyDescent="0.3">
      <c r="A946" s="12"/>
      <c r="B946" s="13"/>
      <c r="C946" s="14"/>
      <c r="D946" s="15"/>
      <c r="E946" s="15"/>
      <c r="F946" s="656"/>
      <c r="G946" s="5"/>
      <c r="H946" s="6"/>
      <c r="I946" s="2"/>
      <c r="J946" s="3"/>
      <c r="K946" s="3"/>
      <c r="L946" s="1374"/>
    </row>
    <row r="947" spans="1:12" s="25" customFormat="1" x14ac:dyDescent="0.3">
      <c r="A947" s="469" t="s">
        <v>124</v>
      </c>
      <c r="B947" s="15" t="s">
        <v>259</v>
      </c>
      <c r="C947" s="14" t="s">
        <v>125</v>
      </c>
      <c r="D947" s="15" t="s">
        <v>126</v>
      </c>
      <c r="E947" s="15" t="s">
        <v>127</v>
      </c>
      <c r="F947" s="656"/>
      <c r="G947" s="28" t="s">
        <v>124</v>
      </c>
      <c r="H947" s="3" t="s">
        <v>247</v>
      </c>
      <c r="I947" s="2" t="s">
        <v>125</v>
      </c>
      <c r="J947" s="3" t="s">
        <v>126</v>
      </c>
      <c r="K947" s="3" t="s">
        <v>127</v>
      </c>
      <c r="L947" s="1374"/>
    </row>
    <row r="948" spans="1:12" s="25" customFormat="1" ht="19.5" customHeight="1" x14ac:dyDescent="0.3">
      <c r="A948" s="12">
        <v>1</v>
      </c>
      <c r="B948" s="13" t="s">
        <v>99</v>
      </c>
      <c r="C948" s="14" t="s">
        <v>508</v>
      </c>
      <c r="D948" s="15">
        <v>75</v>
      </c>
      <c r="E948" s="15">
        <v>218.5</v>
      </c>
      <c r="F948" s="606"/>
      <c r="G948" s="5">
        <v>1</v>
      </c>
      <c r="H948" s="6" t="s">
        <v>99</v>
      </c>
      <c r="I948" s="2" t="s">
        <v>9</v>
      </c>
      <c r="J948" s="3">
        <v>80</v>
      </c>
      <c r="K948" s="3">
        <v>235.98</v>
      </c>
      <c r="L948" s="788"/>
    </row>
    <row r="949" spans="1:12" s="25" customFormat="1" ht="19.5" customHeight="1" x14ac:dyDescent="0.3">
      <c r="A949" s="12">
        <v>2</v>
      </c>
      <c r="B949" s="13" t="s">
        <v>180</v>
      </c>
      <c r="C949" s="14" t="s">
        <v>7</v>
      </c>
      <c r="D949" s="15">
        <v>50</v>
      </c>
      <c r="E949" s="15">
        <v>250.20999999999998</v>
      </c>
      <c r="F949" s="490"/>
      <c r="G949" s="5">
        <v>2</v>
      </c>
      <c r="H949" s="6" t="s">
        <v>180</v>
      </c>
      <c r="I949" s="2" t="s">
        <v>7</v>
      </c>
      <c r="J949" s="3">
        <v>50</v>
      </c>
      <c r="K949" s="3">
        <v>250.20999999999998</v>
      </c>
      <c r="L949" s="1374"/>
    </row>
    <row r="950" spans="1:12" s="257" customFormat="1" x14ac:dyDescent="0.3">
      <c r="A950" s="12">
        <v>3</v>
      </c>
      <c r="B950" s="13" t="s">
        <v>43</v>
      </c>
      <c r="C950" s="14" t="s">
        <v>17</v>
      </c>
      <c r="D950" s="15">
        <v>40</v>
      </c>
      <c r="E950" s="15">
        <v>242.70999999999998</v>
      </c>
      <c r="F950" s="605"/>
      <c r="G950" s="5">
        <v>3</v>
      </c>
      <c r="H950" s="6" t="s">
        <v>43</v>
      </c>
      <c r="I950" s="2" t="s">
        <v>44</v>
      </c>
      <c r="J950" s="3">
        <v>50</v>
      </c>
      <c r="K950" s="3">
        <v>298.71999999999997</v>
      </c>
      <c r="L950" s="791"/>
    </row>
    <row r="951" spans="1:12" s="50" customFormat="1" x14ac:dyDescent="0.3">
      <c r="A951" s="12">
        <v>4</v>
      </c>
      <c r="B951" s="13" t="s">
        <v>346</v>
      </c>
      <c r="C951" s="14" t="s">
        <v>12</v>
      </c>
      <c r="D951" s="15">
        <v>45.5</v>
      </c>
      <c r="E951" s="15">
        <v>7.5</v>
      </c>
      <c r="F951" s="605">
        <v>94.2</v>
      </c>
      <c r="G951" s="5">
        <v>4</v>
      </c>
      <c r="H951" s="6" t="s">
        <v>346</v>
      </c>
      <c r="I951" s="2" t="s">
        <v>12</v>
      </c>
      <c r="J951" s="3">
        <v>45.5</v>
      </c>
      <c r="K951" s="3">
        <v>7.5</v>
      </c>
      <c r="L951" s="1379">
        <v>45754</v>
      </c>
    </row>
    <row r="952" spans="1:12" s="466" customFormat="1" x14ac:dyDescent="0.3">
      <c r="A952" s="12">
        <v>5</v>
      </c>
      <c r="B952" s="13" t="s">
        <v>113</v>
      </c>
      <c r="C952" s="14" t="s">
        <v>2</v>
      </c>
      <c r="D952" s="15">
        <v>15</v>
      </c>
      <c r="E952" s="15">
        <v>94.2</v>
      </c>
      <c r="G952" s="5">
        <v>5</v>
      </c>
      <c r="H952" s="6" t="s">
        <v>113</v>
      </c>
      <c r="I952" s="2" t="s">
        <v>2</v>
      </c>
      <c r="J952" s="3">
        <v>15</v>
      </c>
      <c r="K952" s="3">
        <v>94.2</v>
      </c>
    </row>
    <row r="953" spans="1:12" s="50" customFormat="1" x14ac:dyDescent="0.3">
      <c r="A953" s="12">
        <v>6</v>
      </c>
      <c r="B953" s="13" t="s">
        <v>107</v>
      </c>
      <c r="C953" s="14" t="s">
        <v>14</v>
      </c>
      <c r="D953" s="15">
        <v>3.71</v>
      </c>
      <c r="E953" s="15">
        <v>93.2</v>
      </c>
      <c r="F953" s="605">
        <v>21.5</v>
      </c>
      <c r="G953" s="5">
        <v>6</v>
      </c>
      <c r="H953" s="6" t="s">
        <v>107</v>
      </c>
      <c r="I953" s="2" t="s">
        <v>14</v>
      </c>
      <c r="J953" s="3">
        <v>3.71</v>
      </c>
      <c r="K953" s="3">
        <v>93.2</v>
      </c>
      <c r="L953" s="1379"/>
    </row>
    <row r="954" spans="1:12" s="25" customFormat="1" ht="19.5" customHeight="1" x14ac:dyDescent="0.3">
      <c r="A954" s="12">
        <v>7</v>
      </c>
      <c r="B954" s="13" t="s">
        <v>108</v>
      </c>
      <c r="C954" s="14" t="s">
        <v>65</v>
      </c>
      <c r="D954" s="15">
        <v>1.2</v>
      </c>
      <c r="E954" s="15">
        <v>21.5</v>
      </c>
      <c r="F954" s="656"/>
      <c r="G954" s="5">
        <v>7</v>
      </c>
      <c r="H954" s="6" t="s">
        <v>108</v>
      </c>
      <c r="I954" s="2" t="s">
        <v>65</v>
      </c>
      <c r="J954" s="3">
        <v>1.2</v>
      </c>
      <c r="K954" s="3">
        <v>21.5</v>
      </c>
      <c r="L954" s="1374"/>
    </row>
    <row r="955" spans="1:12" s="25" customFormat="1" x14ac:dyDescent="0.3">
      <c r="A955" s="1581"/>
      <c r="B955" s="13"/>
      <c r="C955" s="14"/>
      <c r="D955" s="15"/>
      <c r="E955" s="15"/>
      <c r="F955" s="656"/>
      <c r="G955" s="1579"/>
      <c r="H955" s="6"/>
      <c r="I955" s="2"/>
      <c r="J955" s="3"/>
      <c r="K955" s="3"/>
      <c r="L955" s="1374"/>
    </row>
    <row r="956" spans="1:12" s="50" customFormat="1" x14ac:dyDescent="0.3">
      <c r="A956" s="12"/>
      <c r="B956" s="13"/>
      <c r="C956" s="14"/>
      <c r="D956" s="15"/>
      <c r="E956" s="15"/>
      <c r="F956" s="657"/>
      <c r="G956" s="5"/>
      <c r="H956" s="6"/>
      <c r="I956" s="2"/>
      <c r="J956" s="3"/>
      <c r="K956" s="3"/>
      <c r="L956" s="1377"/>
    </row>
    <row r="957" spans="1:12" s="25" customFormat="1" x14ac:dyDescent="0.3">
      <c r="A957" s="1581"/>
      <c r="B957" s="13"/>
      <c r="C957" s="14" t="s">
        <v>513</v>
      </c>
      <c r="D957" s="15">
        <f>SUM(D948:D956)</f>
        <v>230.41</v>
      </c>
      <c r="E957" s="15">
        <f>SUM(E948:E956)</f>
        <v>927.82</v>
      </c>
      <c r="F957" s="658">
        <v>822.5</v>
      </c>
      <c r="G957" s="1579"/>
      <c r="H957" s="6"/>
      <c r="I957" s="2" t="s">
        <v>513</v>
      </c>
      <c r="J957" s="3">
        <f>SUM(J948:J956)</f>
        <v>245.41</v>
      </c>
      <c r="K957" s="3">
        <f>SUM(K948:K956)</f>
        <v>1001.31</v>
      </c>
      <c r="L957" s="1374"/>
    </row>
    <row r="958" spans="1:12" s="25" customFormat="1" x14ac:dyDescent="0.3">
      <c r="A958" s="12"/>
      <c r="B958" s="13"/>
      <c r="C958" s="14"/>
      <c r="D958" s="15"/>
      <c r="E958" s="15"/>
      <c r="F958" s="678">
        <f>F957-E957</f>
        <v>-105.32000000000005</v>
      </c>
      <c r="G958" s="5"/>
      <c r="H958" s="6"/>
      <c r="I958" s="2"/>
      <c r="J958" s="3"/>
      <c r="K958" s="3"/>
      <c r="L958" s="1374"/>
    </row>
    <row r="959" spans="1:12" s="25" customFormat="1" x14ac:dyDescent="0.3">
      <c r="A959" s="12"/>
      <c r="B959" s="13"/>
      <c r="C959" s="14"/>
      <c r="D959" s="15"/>
      <c r="E959" s="15"/>
      <c r="F959" s="656"/>
      <c r="G959" s="5"/>
      <c r="H959" s="6"/>
      <c r="I959" s="2"/>
      <c r="J959" s="3"/>
      <c r="K959" s="3"/>
      <c r="L959" s="1374"/>
    </row>
    <row r="960" spans="1:12" s="25" customFormat="1" x14ac:dyDescent="0.3">
      <c r="A960" s="1581"/>
      <c r="B960" s="13"/>
      <c r="C960" s="14" t="s">
        <v>514</v>
      </c>
      <c r="D960" s="15">
        <f>+D957+D932</f>
        <v>487.12</v>
      </c>
      <c r="E960" s="15">
        <f>+E957+E932</f>
        <v>1679.52</v>
      </c>
      <c r="F960" s="659"/>
      <c r="G960" s="3"/>
      <c r="H960" s="3"/>
      <c r="I960" s="2" t="s">
        <v>514</v>
      </c>
      <c r="J960" s="3">
        <f>+J957+J932</f>
        <v>502.12</v>
      </c>
      <c r="K960" s="3">
        <f>+K957+K932</f>
        <v>1843.6399999999999</v>
      </c>
      <c r="L960" s="1374"/>
    </row>
    <row r="961" spans="1:12" s="25" customFormat="1" x14ac:dyDescent="0.3">
      <c r="A961" s="1431"/>
      <c r="B961" s="259"/>
      <c r="C961" s="472"/>
      <c r="D961" s="473"/>
      <c r="E961" s="473"/>
      <c r="F961" s="659"/>
      <c r="G961" s="1410"/>
      <c r="H961" s="463"/>
      <c r="I961" s="463"/>
      <c r="J961" s="463"/>
      <c r="K961" s="463"/>
      <c r="L961" s="1374"/>
    </row>
    <row r="962" spans="1:12" s="25" customFormat="1" x14ac:dyDescent="0.3">
      <c r="A962" s="1431"/>
      <c r="B962" s="471"/>
      <c r="C962" s="471"/>
      <c r="D962" s="471"/>
      <c r="E962" s="675"/>
      <c r="F962" s="660"/>
      <c r="G962" s="1413"/>
      <c r="H962" s="660"/>
      <c r="I962" s="463"/>
      <c r="J962" s="463"/>
      <c r="K962" s="463"/>
      <c r="L962" s="1374"/>
    </row>
    <row r="963" spans="1:12" s="25" customFormat="1" x14ac:dyDescent="0.3">
      <c r="A963" s="1431"/>
      <c r="B963" s="259"/>
      <c r="C963" s="472"/>
      <c r="D963" s="473"/>
      <c r="E963" s="473"/>
      <c r="F963" s="659"/>
      <c r="G963" s="1413"/>
      <c r="H963" s="463"/>
      <c r="I963" s="463"/>
      <c r="J963" s="463"/>
      <c r="K963" s="463"/>
      <c r="L963" s="1374"/>
    </row>
    <row r="964" spans="1:12" s="25" customFormat="1" ht="18.75" customHeight="1" x14ac:dyDescent="0.3">
      <c r="A964" s="1428"/>
      <c r="B964" s="260" t="s">
        <v>130</v>
      </c>
      <c r="C964" s="257"/>
      <c r="D964" s="261" t="s">
        <v>131</v>
      </c>
      <c r="E964" s="32"/>
      <c r="F964" s="606"/>
      <c r="G964" s="1403"/>
      <c r="H964" s="37" t="s">
        <v>130</v>
      </c>
      <c r="J964" s="94" t="s">
        <v>131</v>
      </c>
      <c r="K964" s="20"/>
      <c r="L964" s="1374"/>
    </row>
    <row r="965" spans="1:12" s="25" customFormat="1" ht="51.75" customHeight="1" x14ac:dyDescent="0.3">
      <c r="A965" s="1428"/>
      <c r="B965" s="262" t="s">
        <v>132</v>
      </c>
      <c r="C965" s="257"/>
      <c r="D965" s="262" t="s">
        <v>140</v>
      </c>
      <c r="E965" s="263"/>
      <c r="F965" s="606"/>
      <c r="G965" s="1403"/>
      <c r="H965" s="38" t="s">
        <v>139</v>
      </c>
      <c r="J965" s="38" t="s">
        <v>140</v>
      </c>
      <c r="K965" s="39"/>
      <c r="L965" s="1374"/>
    </row>
    <row r="966" spans="1:12" s="25" customFormat="1" ht="20.25" customHeight="1" x14ac:dyDescent="0.3">
      <c r="A966" s="1428"/>
      <c r="B966" s="262"/>
      <c r="C966" s="257"/>
      <c r="D966" s="262"/>
      <c r="E966" s="263"/>
      <c r="F966" s="606"/>
      <c r="G966" s="1403"/>
      <c r="H966" s="38"/>
      <c r="J966" s="38"/>
      <c r="K966" s="39"/>
      <c r="L966" s="1374"/>
    </row>
    <row r="967" spans="1:12" s="25" customFormat="1" ht="18.75" customHeight="1" x14ac:dyDescent="0.3">
      <c r="A967" s="1426"/>
      <c r="B967" s="98"/>
      <c r="C967" s="98"/>
      <c r="D967" s="98"/>
      <c r="E967" s="98"/>
      <c r="F967" s="861"/>
      <c r="G967" s="1416"/>
      <c r="H967" s="208"/>
      <c r="I967" s="208"/>
      <c r="J967" s="208"/>
      <c r="K967" s="208"/>
      <c r="L967" s="1374"/>
    </row>
    <row r="968" spans="1:12" s="21" customFormat="1" x14ac:dyDescent="0.3">
      <c r="A968" s="1428"/>
      <c r="B968" s="32"/>
      <c r="C968" s="32"/>
      <c r="D968" s="32"/>
      <c r="E968" s="32"/>
      <c r="F968" s="656"/>
      <c r="G968" s="1403"/>
      <c r="H968" s="20"/>
      <c r="I968" s="20"/>
      <c r="J968" s="20"/>
      <c r="K968" s="20"/>
      <c r="L968" s="1373"/>
    </row>
    <row r="969" spans="1:12" s="25" customFormat="1" ht="18.75" customHeight="1" x14ac:dyDescent="0.3">
      <c r="A969" s="1428"/>
      <c r="B969" s="476" t="s">
        <v>115</v>
      </c>
      <c r="C969" s="32"/>
      <c r="D969" s="32"/>
      <c r="E969" s="32"/>
      <c r="F969" s="656"/>
      <c r="G969" s="1403"/>
      <c r="H969" s="22" t="s">
        <v>115</v>
      </c>
      <c r="I969" s="20"/>
      <c r="J969" s="20"/>
      <c r="K969" s="20"/>
      <c r="L969" s="1374"/>
    </row>
    <row r="970" spans="1:12" s="25" customFormat="1" ht="18.75" customHeight="1" x14ac:dyDescent="0.3">
      <c r="A970" s="1428"/>
      <c r="B970" s="476" t="s">
        <v>137</v>
      </c>
      <c r="C970" s="32"/>
      <c r="D970" s="32"/>
      <c r="E970" s="32"/>
      <c r="F970" s="606"/>
      <c r="G970" s="1403"/>
      <c r="H970" s="22" t="s">
        <v>138</v>
      </c>
      <c r="I970" s="20"/>
      <c r="J970" s="20"/>
      <c r="K970" s="20"/>
      <c r="L970" s="1374"/>
    </row>
    <row r="971" spans="1:12" s="25" customFormat="1" ht="18.75" customHeight="1" x14ac:dyDescent="0.3">
      <c r="A971" s="1428"/>
      <c r="B971" s="32"/>
      <c r="C971" s="32"/>
      <c r="D971" s="32"/>
      <c r="E971" s="32"/>
      <c r="F971" s="606"/>
      <c r="G971" s="1403"/>
      <c r="H971" s="20"/>
      <c r="I971" s="20"/>
      <c r="J971" s="20"/>
      <c r="K971" s="20"/>
      <c r="L971" s="1374"/>
    </row>
    <row r="972" spans="1:12" s="25" customFormat="1" ht="18.75" customHeight="1" x14ac:dyDescent="0.3">
      <c r="A972" s="1428"/>
      <c r="B972" s="32"/>
      <c r="C972" s="32"/>
      <c r="D972" s="257"/>
      <c r="E972" s="604" t="s">
        <v>116</v>
      </c>
      <c r="F972" s="606"/>
      <c r="G972" s="1403"/>
      <c r="H972" s="20"/>
      <c r="I972" s="20"/>
      <c r="K972" s="603" t="s">
        <v>116</v>
      </c>
      <c r="L972" s="1374"/>
    </row>
    <row r="973" spans="1:12" s="25" customFormat="1" ht="18.75" customHeight="1" x14ac:dyDescent="0.3">
      <c r="A973" s="1428"/>
      <c r="B973" s="32"/>
      <c r="C973" s="32"/>
      <c r="D973" s="257"/>
      <c r="E973" s="604" t="s">
        <v>134</v>
      </c>
      <c r="F973" s="606"/>
      <c r="G973" s="1403"/>
      <c r="H973" s="20"/>
      <c r="I973" s="20"/>
      <c r="K973" s="603" t="s">
        <v>134</v>
      </c>
      <c r="L973" s="1374"/>
    </row>
    <row r="974" spans="1:12" s="25" customFormat="1" ht="18.75" customHeight="1" x14ac:dyDescent="0.3">
      <c r="A974" s="1428"/>
      <c r="B974" s="32"/>
      <c r="C974" s="32"/>
      <c r="D974" s="257"/>
      <c r="E974" s="604" t="s">
        <v>117</v>
      </c>
      <c r="F974" s="606"/>
      <c r="G974" s="1403"/>
      <c r="H974" s="20"/>
      <c r="I974" s="20"/>
      <c r="K974" s="603" t="s">
        <v>117</v>
      </c>
      <c r="L974" s="1374"/>
    </row>
    <row r="975" spans="1:12" s="25" customFormat="1" ht="18.75" customHeight="1" x14ac:dyDescent="0.3">
      <c r="A975" s="1428"/>
      <c r="B975" s="32"/>
      <c r="C975" s="32"/>
      <c r="D975" s="257"/>
      <c r="E975" s="604" t="s">
        <v>497</v>
      </c>
      <c r="F975" s="606"/>
      <c r="G975" s="1403"/>
      <c r="H975" s="20"/>
      <c r="I975" s="20"/>
      <c r="K975" s="603" t="s">
        <v>497</v>
      </c>
      <c r="L975" s="1374"/>
    </row>
    <row r="976" spans="1:12" s="25" customFormat="1" ht="18.75" customHeight="1" x14ac:dyDescent="0.3">
      <c r="A976" s="1428"/>
      <c r="B976" s="32"/>
      <c r="C976" s="32"/>
      <c r="D976" s="32"/>
      <c r="E976" s="32"/>
      <c r="F976" s="656"/>
      <c r="G976" s="1403"/>
      <c r="H976" s="20"/>
      <c r="I976" s="20"/>
      <c r="J976" s="20"/>
      <c r="K976" s="20"/>
      <c r="L976" s="1374"/>
    </row>
    <row r="977" spans="1:12" s="25" customFormat="1" ht="18.75" customHeight="1" x14ac:dyDescent="0.3">
      <c r="A977" s="1428"/>
      <c r="B977" s="32"/>
      <c r="C977" s="32"/>
      <c r="D977" s="32"/>
      <c r="E977" s="32"/>
      <c r="F977" s="656"/>
      <c r="G977" s="1403"/>
      <c r="H977" s="20"/>
      <c r="I977" s="20"/>
      <c r="J977" s="20"/>
      <c r="K977" s="20"/>
      <c r="L977" s="1374"/>
    </row>
    <row r="978" spans="1:12" s="25" customFormat="1" ht="18.75" customHeight="1" x14ac:dyDescent="0.3">
      <c r="A978" s="1428"/>
      <c r="B978" s="32"/>
      <c r="C978" s="32"/>
      <c r="D978" s="32"/>
      <c r="E978" s="32"/>
      <c r="F978" s="656"/>
      <c r="G978" s="1403"/>
      <c r="H978" s="20"/>
      <c r="I978" s="20"/>
      <c r="J978" s="20"/>
      <c r="K978" s="20"/>
      <c r="L978" s="1374"/>
    </row>
    <row r="979" spans="1:12" s="25" customFormat="1" ht="18.75" customHeight="1" x14ac:dyDescent="0.3">
      <c r="A979" s="1428"/>
      <c r="B979" s="1605" t="s">
        <v>119</v>
      </c>
      <c r="C979" s="1605"/>
      <c r="D979" s="1605"/>
      <c r="E979" s="481"/>
      <c r="F979" s="606"/>
      <c r="G979" s="1403"/>
      <c r="H979" s="1612" t="s">
        <v>119</v>
      </c>
      <c r="I979" s="1612"/>
      <c r="J979" s="1612"/>
      <c r="K979" s="26"/>
      <c r="L979" s="1374"/>
    </row>
    <row r="980" spans="1:12" s="25" customFormat="1" ht="18.75" customHeight="1" x14ac:dyDescent="0.3">
      <c r="A980" s="1428"/>
      <c r="B980" s="1636">
        <v>45770</v>
      </c>
      <c r="C980" s="1636"/>
      <c r="D980" s="1636"/>
      <c r="E980" s="482"/>
      <c r="F980" s="606"/>
      <c r="G980" s="1403"/>
      <c r="H980" s="1610">
        <f>B980</f>
        <v>45770</v>
      </c>
      <c r="I980" s="1610"/>
      <c r="J980" s="1610"/>
      <c r="K980" s="27"/>
      <c r="L980" s="1374"/>
    </row>
    <row r="981" spans="1:12" s="25" customFormat="1" ht="18.75" customHeight="1" x14ac:dyDescent="0.3">
      <c r="A981" s="1428"/>
      <c r="B981" s="32"/>
      <c r="C981" s="32"/>
      <c r="D981" s="32"/>
      <c r="E981" s="482"/>
      <c r="F981" s="606"/>
      <c r="G981" s="1403"/>
      <c r="H981" s="20"/>
      <c r="I981" s="20"/>
      <c r="J981" s="20"/>
      <c r="K981" s="27"/>
      <c r="L981" s="1374"/>
    </row>
    <row r="982" spans="1:12" s="25" customFormat="1" ht="18.75" customHeight="1" x14ac:dyDescent="0.3">
      <c r="A982" s="1428"/>
      <c r="B982" s="1582"/>
      <c r="C982" s="32"/>
      <c r="D982" s="32"/>
      <c r="E982" s="482"/>
      <c r="F982" s="606"/>
      <c r="G982" s="1403"/>
      <c r="H982" s="1580"/>
      <c r="I982" s="20"/>
      <c r="J982" s="20"/>
      <c r="K982" s="27"/>
      <c r="L982" s="1374"/>
    </row>
    <row r="983" spans="1:12" s="25" customFormat="1" ht="18.75" customHeight="1" x14ac:dyDescent="0.3">
      <c r="A983" s="469" t="s">
        <v>120</v>
      </c>
      <c r="B983" s="475" t="s">
        <v>121</v>
      </c>
      <c r="C983" s="1604" t="s">
        <v>122</v>
      </c>
      <c r="D983" s="1604"/>
      <c r="E983" s="1604"/>
      <c r="F983" s="606"/>
      <c r="G983" s="28" t="s">
        <v>120</v>
      </c>
      <c r="H983" s="29" t="s">
        <v>121</v>
      </c>
      <c r="I983" s="1611" t="s">
        <v>123</v>
      </c>
      <c r="J983" s="1611"/>
      <c r="K983" s="1611"/>
      <c r="L983" s="1374"/>
    </row>
    <row r="984" spans="1:12" s="25" customFormat="1" ht="18.75" customHeight="1" x14ac:dyDescent="0.3">
      <c r="A984" s="469" t="s">
        <v>124</v>
      </c>
      <c r="B984" s="469" t="s">
        <v>265</v>
      </c>
      <c r="C984" s="475" t="s">
        <v>125</v>
      </c>
      <c r="D984" s="1581" t="s">
        <v>126</v>
      </c>
      <c r="E984" s="1581" t="s">
        <v>127</v>
      </c>
      <c r="F984" s="606"/>
      <c r="G984" s="28" t="s">
        <v>124</v>
      </c>
      <c r="H984" s="28" t="s">
        <v>265</v>
      </c>
      <c r="I984" s="29" t="s">
        <v>125</v>
      </c>
      <c r="J984" s="1579" t="s">
        <v>126</v>
      </c>
      <c r="K984" s="1579" t="s">
        <v>127</v>
      </c>
      <c r="L984" s="1374"/>
    </row>
    <row r="985" spans="1:12" s="25" customFormat="1" x14ac:dyDescent="0.3">
      <c r="A985" s="12">
        <v>1</v>
      </c>
      <c r="B985" s="13" t="s">
        <v>470</v>
      </c>
      <c r="C985" s="14" t="s">
        <v>4</v>
      </c>
      <c r="D985" s="15">
        <v>65</v>
      </c>
      <c r="E985" s="15">
        <v>180.8</v>
      </c>
      <c r="F985" s="605"/>
      <c r="G985" s="5">
        <v>1</v>
      </c>
      <c r="H985" s="6" t="s">
        <v>470</v>
      </c>
      <c r="I985" s="2" t="s">
        <v>17</v>
      </c>
      <c r="J985" s="3">
        <v>90</v>
      </c>
      <c r="K985" s="3">
        <v>271.20000000000005</v>
      </c>
      <c r="L985" s="1374"/>
    </row>
    <row r="986" spans="1:12" s="50" customFormat="1" ht="18.75" customHeight="1" x14ac:dyDescent="0.3">
      <c r="A986" s="12">
        <v>2</v>
      </c>
      <c r="B986" s="13" t="s">
        <v>260</v>
      </c>
      <c r="C986" s="14" t="s">
        <v>17</v>
      </c>
      <c r="D986" s="15">
        <v>20</v>
      </c>
      <c r="E986" s="15">
        <v>182.25</v>
      </c>
      <c r="F986" s="605"/>
      <c r="G986" s="5">
        <v>2</v>
      </c>
      <c r="H986" s="6" t="s">
        <v>260</v>
      </c>
      <c r="I986" s="2" t="s">
        <v>44</v>
      </c>
      <c r="J986" s="3">
        <v>25</v>
      </c>
      <c r="K986" s="3">
        <v>218.7</v>
      </c>
      <c r="L986" s="1379"/>
    </row>
    <row r="987" spans="1:12" s="25" customFormat="1" ht="19.5" customHeight="1" x14ac:dyDescent="0.3">
      <c r="A987" s="12">
        <v>3</v>
      </c>
      <c r="B987" s="13" t="s">
        <v>346</v>
      </c>
      <c r="C987" s="14" t="s">
        <v>14</v>
      </c>
      <c r="D987" s="15">
        <v>36</v>
      </c>
      <c r="E987" s="15">
        <v>6</v>
      </c>
      <c r="F987" s="656"/>
      <c r="G987" s="5">
        <v>3</v>
      </c>
      <c r="H987" s="6" t="s">
        <v>346</v>
      </c>
      <c r="I987" s="2" t="s">
        <v>14</v>
      </c>
      <c r="J987" s="3">
        <v>36</v>
      </c>
      <c r="K987" s="3">
        <v>6</v>
      </c>
      <c r="L987" s="788"/>
    </row>
    <row r="988" spans="1:12" s="25" customFormat="1" x14ac:dyDescent="0.3">
      <c r="A988" s="12">
        <v>4</v>
      </c>
      <c r="B988" s="13" t="s">
        <v>114</v>
      </c>
      <c r="C988" s="14" t="s">
        <v>2</v>
      </c>
      <c r="D988" s="15">
        <v>6</v>
      </c>
      <c r="E988" s="15">
        <v>28</v>
      </c>
      <c r="F988" s="606">
        <v>161</v>
      </c>
      <c r="G988" s="5">
        <v>4</v>
      </c>
      <c r="H988" s="6" t="s">
        <v>114</v>
      </c>
      <c r="I988" s="2" t="s">
        <v>2</v>
      </c>
      <c r="J988" s="3">
        <v>6</v>
      </c>
      <c r="K988" s="3">
        <v>28</v>
      </c>
      <c r="L988" s="1374"/>
    </row>
    <row r="989" spans="1:12" s="8" customFormat="1" ht="18.75" customHeight="1" x14ac:dyDescent="0.3">
      <c r="A989" s="12">
        <v>5</v>
      </c>
      <c r="B989" s="13" t="s">
        <v>107</v>
      </c>
      <c r="C989" s="14" t="s">
        <v>193</v>
      </c>
      <c r="D989" s="15">
        <v>3.71</v>
      </c>
      <c r="E989" s="15">
        <v>93.2</v>
      </c>
      <c r="F989" s="605"/>
      <c r="G989" s="5">
        <v>5</v>
      </c>
      <c r="H989" s="6" t="s">
        <v>107</v>
      </c>
      <c r="I989" s="2" t="s">
        <v>193</v>
      </c>
      <c r="J989" s="3">
        <v>3.71</v>
      </c>
      <c r="K989" s="3">
        <v>93.2</v>
      </c>
      <c r="L989" s="1374"/>
    </row>
    <row r="990" spans="1:12" s="257" customFormat="1" ht="19.5" customHeight="1" x14ac:dyDescent="0.3">
      <c r="A990" s="1589">
        <v>6</v>
      </c>
      <c r="B990" s="483" t="s">
        <v>521</v>
      </c>
      <c r="C990" s="484" t="s">
        <v>218</v>
      </c>
      <c r="D990" s="485">
        <v>60</v>
      </c>
      <c r="E990" s="485">
        <v>235.5</v>
      </c>
      <c r="F990" s="1590"/>
      <c r="G990" s="5">
        <v>6</v>
      </c>
      <c r="H990" s="6" t="s">
        <v>521</v>
      </c>
      <c r="I990" s="2" t="s">
        <v>218</v>
      </c>
      <c r="J990" s="3">
        <v>60</v>
      </c>
      <c r="K990" s="3">
        <v>235.5</v>
      </c>
      <c r="L990" s="1376"/>
    </row>
    <row r="991" spans="1:12" s="25" customFormat="1" ht="19.5" customHeight="1" x14ac:dyDescent="0.3">
      <c r="A991" s="12"/>
      <c r="B991" s="13"/>
      <c r="C991" s="14"/>
      <c r="D991" s="15"/>
      <c r="E991" s="15"/>
      <c r="F991" s="606"/>
      <c r="G991" s="5"/>
      <c r="H991" s="6"/>
      <c r="I991" s="2"/>
      <c r="J991" s="3"/>
      <c r="K991" s="3"/>
      <c r="L991" s="788"/>
    </row>
    <row r="992" spans="1:12" s="25" customFormat="1" x14ac:dyDescent="0.3">
      <c r="A992" s="12"/>
      <c r="B992" s="13"/>
      <c r="C992" s="14"/>
      <c r="D992" s="15"/>
      <c r="E992" s="15"/>
      <c r="F992" s="656"/>
      <c r="G992" s="5"/>
      <c r="H992" s="6"/>
      <c r="I992" s="2"/>
      <c r="J992" s="3"/>
      <c r="K992" s="3"/>
      <c r="L992" s="1374"/>
    </row>
    <row r="993" spans="1:12" s="25" customFormat="1" x14ac:dyDescent="0.3">
      <c r="A993" s="12"/>
      <c r="B993" s="13"/>
      <c r="C993" s="14" t="s">
        <v>513</v>
      </c>
      <c r="D993" s="15">
        <f>SUM(D985:D991)</f>
        <v>190.71</v>
      </c>
      <c r="E993" s="15">
        <f>SUM(E985:E991)</f>
        <v>725.75</v>
      </c>
      <c r="F993" s="658">
        <v>587.5</v>
      </c>
      <c r="G993" s="5"/>
      <c r="H993" s="6"/>
      <c r="I993" s="2" t="s">
        <v>513</v>
      </c>
      <c r="J993" s="3">
        <f>SUM(J985:J991)</f>
        <v>220.71</v>
      </c>
      <c r="K993" s="3">
        <f>SUM(K985:K991)</f>
        <v>852.60000000000014</v>
      </c>
      <c r="L993" s="1374"/>
    </row>
    <row r="994" spans="1:12" s="25" customFormat="1" ht="18.75" hidden="1" customHeight="1" x14ac:dyDescent="0.3">
      <c r="A994" s="12"/>
      <c r="B994" s="13"/>
      <c r="C994" s="14"/>
      <c r="D994" s="15">
        <f>SUM(D986:D992)</f>
        <v>125.71</v>
      </c>
      <c r="E994" s="15"/>
      <c r="F994" s="656"/>
      <c r="G994" s="5"/>
      <c r="H994" s="6"/>
      <c r="I994" s="2"/>
      <c r="J994" s="3"/>
      <c r="K994" s="3"/>
      <c r="L994" s="1374"/>
    </row>
    <row r="995" spans="1:12" s="25" customFormat="1" ht="18.75" hidden="1" customHeight="1" x14ac:dyDescent="0.3">
      <c r="A995" s="12">
        <v>1</v>
      </c>
      <c r="B995" s="13" t="s">
        <v>1</v>
      </c>
      <c r="C995" s="14" t="s">
        <v>5</v>
      </c>
      <c r="D995" s="15">
        <f>SUM(D989:D993)</f>
        <v>254.42000000000002</v>
      </c>
      <c r="E995" s="15">
        <v>86</v>
      </c>
      <c r="F995" s="656"/>
      <c r="G995" s="5">
        <v>1</v>
      </c>
      <c r="H995" s="6" t="s">
        <v>1</v>
      </c>
      <c r="I995" s="2" t="s">
        <v>5</v>
      </c>
      <c r="J995" s="3">
        <v>200</v>
      </c>
      <c r="K995" s="3">
        <v>86</v>
      </c>
      <c r="L995" s="1374"/>
    </row>
    <row r="996" spans="1:12" s="25" customFormat="1" ht="18.75" hidden="1" customHeight="1" x14ac:dyDescent="0.3">
      <c r="A996" s="12">
        <v>2</v>
      </c>
      <c r="B996" s="13" t="s">
        <v>238</v>
      </c>
      <c r="C996" s="14" t="s">
        <v>251</v>
      </c>
      <c r="D996" s="15">
        <f>SUM(D989:D994)</f>
        <v>380.13</v>
      </c>
      <c r="E996" s="15">
        <v>114</v>
      </c>
      <c r="F996" s="656"/>
      <c r="G996" s="5">
        <v>2</v>
      </c>
      <c r="H996" s="6" t="s">
        <v>238</v>
      </c>
      <c r="I996" s="2" t="s">
        <v>251</v>
      </c>
      <c r="J996" s="3">
        <v>225</v>
      </c>
      <c r="K996" s="3">
        <v>114</v>
      </c>
      <c r="L996" s="1374"/>
    </row>
    <row r="997" spans="1:12" s="25" customFormat="1" ht="18.75" hidden="1" customHeight="1" x14ac:dyDescent="0.3">
      <c r="A997" s="12">
        <v>3</v>
      </c>
      <c r="B997" s="13" t="s">
        <v>93</v>
      </c>
      <c r="C997" s="14" t="s">
        <v>5</v>
      </c>
      <c r="D997" s="15">
        <f>SUM(D990:D995)</f>
        <v>630.84</v>
      </c>
      <c r="E997" s="15">
        <v>94.25</v>
      </c>
      <c r="F997" s="656"/>
      <c r="G997" s="5">
        <v>3</v>
      </c>
      <c r="H997" s="6" t="s">
        <v>93</v>
      </c>
      <c r="I997" s="2" t="s">
        <v>5</v>
      </c>
      <c r="J997" s="3">
        <v>135</v>
      </c>
      <c r="K997" s="3">
        <v>94.25</v>
      </c>
      <c r="L997" s="1374"/>
    </row>
    <row r="998" spans="1:12" s="25" customFormat="1" ht="18.75" hidden="1" customHeight="1" x14ac:dyDescent="0.3">
      <c r="A998" s="12">
        <v>4</v>
      </c>
      <c r="B998" s="13" t="s">
        <v>253</v>
      </c>
      <c r="C998" s="14" t="s">
        <v>218</v>
      </c>
      <c r="D998" s="15">
        <f>SUM(D991:D996)</f>
        <v>950.97</v>
      </c>
      <c r="E998" s="15">
        <v>146.4</v>
      </c>
      <c r="F998" s="656"/>
      <c r="G998" s="5">
        <v>4</v>
      </c>
      <c r="H998" s="6" t="s">
        <v>253</v>
      </c>
      <c r="I998" s="2" t="s">
        <v>218</v>
      </c>
      <c r="J998" s="3">
        <v>125</v>
      </c>
      <c r="K998" s="3">
        <v>146.4</v>
      </c>
      <c r="L998" s="1374"/>
    </row>
    <row r="999" spans="1:12" s="25" customFormat="1" ht="18.75" hidden="1" customHeight="1" x14ac:dyDescent="0.3">
      <c r="A999" s="12">
        <v>5</v>
      </c>
      <c r="B999" s="13" t="s">
        <v>255</v>
      </c>
      <c r="C999" s="14" t="s">
        <v>218</v>
      </c>
      <c r="D999" s="15">
        <f>SUM(D992:D997)</f>
        <v>1581.81</v>
      </c>
      <c r="E999" s="15">
        <v>105.16</v>
      </c>
      <c r="F999" s="656"/>
      <c r="G999" s="5">
        <v>5</v>
      </c>
      <c r="H999" s="6" t="s">
        <v>255</v>
      </c>
      <c r="I999" s="2" t="s">
        <v>218</v>
      </c>
      <c r="J999" s="3">
        <v>80</v>
      </c>
      <c r="K999" s="3">
        <v>105.16</v>
      </c>
      <c r="L999" s="1374"/>
    </row>
    <row r="1000" spans="1:12" s="25" customFormat="1" ht="18.75" hidden="1" customHeight="1" x14ac:dyDescent="0.3">
      <c r="A1000" s="12">
        <v>6</v>
      </c>
      <c r="B1000" s="13" t="s">
        <v>252</v>
      </c>
      <c r="C1000" s="14" t="s">
        <v>251</v>
      </c>
      <c r="D1000" s="15">
        <f t="shared" ref="D1000:D1005" si="15">SUM(D992:D998)</f>
        <v>2532.7799999999997</v>
      </c>
      <c r="E1000" s="15">
        <v>142</v>
      </c>
      <c r="F1000" s="656"/>
      <c r="G1000" s="5">
        <v>6</v>
      </c>
      <c r="H1000" s="6" t="s">
        <v>252</v>
      </c>
      <c r="I1000" s="2" t="s">
        <v>251</v>
      </c>
      <c r="J1000" s="3">
        <v>105</v>
      </c>
      <c r="K1000" s="3">
        <v>142</v>
      </c>
      <c r="L1000" s="1374"/>
    </row>
    <row r="1001" spans="1:12" s="25" customFormat="1" ht="18.75" hidden="1" customHeight="1" x14ac:dyDescent="0.3">
      <c r="A1001" s="12">
        <v>7</v>
      </c>
      <c r="B1001" s="13" t="s">
        <v>254</v>
      </c>
      <c r="C1001" s="14" t="s">
        <v>218</v>
      </c>
      <c r="D1001" s="15">
        <f t="shared" si="15"/>
        <v>4114.59</v>
      </c>
      <c r="E1001" s="15">
        <v>144</v>
      </c>
      <c r="F1001" s="656"/>
      <c r="G1001" s="5">
        <v>7</v>
      </c>
      <c r="H1001" s="6" t="s">
        <v>254</v>
      </c>
      <c r="I1001" s="2" t="s">
        <v>218</v>
      </c>
      <c r="J1001" s="3">
        <v>120</v>
      </c>
      <c r="K1001" s="3">
        <v>144</v>
      </c>
      <c r="L1001" s="1374"/>
    </row>
    <row r="1002" spans="1:12" s="25" customFormat="1" ht="18.75" hidden="1" customHeight="1" x14ac:dyDescent="0.3">
      <c r="A1002" s="12">
        <v>8</v>
      </c>
      <c r="B1002" s="13" t="s">
        <v>31</v>
      </c>
      <c r="C1002" s="14" t="s">
        <v>5</v>
      </c>
      <c r="D1002" s="15">
        <f t="shared" si="15"/>
        <v>6456.66</v>
      </c>
      <c r="E1002" s="15">
        <v>88</v>
      </c>
      <c r="F1002" s="656"/>
      <c r="G1002" s="5">
        <v>8</v>
      </c>
      <c r="H1002" s="6" t="s">
        <v>31</v>
      </c>
      <c r="I1002" s="2" t="s">
        <v>5</v>
      </c>
      <c r="J1002" s="3">
        <v>55</v>
      </c>
      <c r="K1002" s="3">
        <v>88</v>
      </c>
      <c r="L1002" s="1374"/>
    </row>
    <row r="1003" spans="1:12" s="50" customFormat="1" ht="18.75" hidden="1" customHeight="1" x14ac:dyDescent="0.3">
      <c r="A1003" s="1581"/>
      <c r="B1003" s="467"/>
      <c r="C1003" s="1581"/>
      <c r="D1003" s="15">
        <f t="shared" si="15"/>
        <v>10445.539999999999</v>
      </c>
      <c r="E1003" s="468"/>
      <c r="F1003" s="657"/>
      <c r="G1003" s="1579"/>
      <c r="H1003" s="1"/>
      <c r="I1003" s="1579"/>
      <c r="J1003" s="7"/>
      <c r="K1003" s="7"/>
      <c r="L1003" s="1374"/>
    </row>
    <row r="1004" spans="1:12" s="25" customFormat="1" ht="18.75" hidden="1" customHeight="1" x14ac:dyDescent="0.3">
      <c r="A1004" s="12"/>
      <c r="B1004" s="13"/>
      <c r="C1004" s="14" t="s">
        <v>128</v>
      </c>
      <c r="D1004" s="15">
        <f t="shared" si="15"/>
        <v>16647.78</v>
      </c>
      <c r="E1004" s="15">
        <v>919.81</v>
      </c>
      <c r="F1004" s="656"/>
      <c r="G1004" s="5"/>
      <c r="H1004" s="6"/>
      <c r="I1004" s="2" t="s">
        <v>128</v>
      </c>
      <c r="J1004" s="3">
        <v>1045</v>
      </c>
      <c r="K1004" s="3">
        <v>919.81</v>
      </c>
      <c r="L1004" s="1374"/>
    </row>
    <row r="1005" spans="1:12" s="25" customFormat="1" ht="18.75" hidden="1" customHeight="1" x14ac:dyDescent="0.3">
      <c r="A1005" s="12"/>
      <c r="B1005" s="13"/>
      <c r="C1005" s="14"/>
      <c r="D1005" s="15">
        <f t="shared" si="15"/>
        <v>26713.19</v>
      </c>
      <c r="E1005" s="15"/>
      <c r="F1005" s="656"/>
      <c r="G1005" s="5"/>
      <c r="H1005" s="6"/>
      <c r="I1005" s="2"/>
      <c r="J1005" s="3"/>
      <c r="K1005" s="3"/>
      <c r="L1005" s="1374"/>
    </row>
    <row r="1006" spans="1:12" s="25" customFormat="1" x14ac:dyDescent="0.3">
      <c r="A1006" s="12"/>
      <c r="B1006" s="13"/>
      <c r="C1006" s="14"/>
      <c r="D1006" s="15"/>
      <c r="E1006" s="15"/>
      <c r="F1006" s="678">
        <f>F993-E993</f>
        <v>-138.25</v>
      </c>
      <c r="G1006" s="5"/>
      <c r="H1006" s="6"/>
      <c r="I1006" s="2"/>
      <c r="J1006" s="3"/>
      <c r="K1006" s="3"/>
      <c r="L1006" s="1374"/>
    </row>
    <row r="1007" spans="1:12" s="25" customFormat="1" x14ac:dyDescent="0.3">
      <c r="A1007" s="12"/>
      <c r="B1007" s="13"/>
      <c r="C1007" s="14"/>
      <c r="D1007" s="15"/>
      <c r="E1007" s="15"/>
      <c r="F1007" s="656"/>
      <c r="G1007" s="5"/>
      <c r="H1007" s="6"/>
      <c r="I1007" s="2"/>
      <c r="J1007" s="3"/>
      <c r="K1007" s="3"/>
      <c r="L1007" s="1374"/>
    </row>
    <row r="1008" spans="1:12" s="25" customFormat="1" x14ac:dyDescent="0.3">
      <c r="A1008" s="469" t="s">
        <v>124</v>
      </c>
      <c r="B1008" s="15" t="s">
        <v>259</v>
      </c>
      <c r="C1008" s="14" t="s">
        <v>125</v>
      </c>
      <c r="D1008" s="15" t="s">
        <v>126</v>
      </c>
      <c r="E1008" s="15" t="s">
        <v>127</v>
      </c>
      <c r="F1008" s="656"/>
      <c r="G1008" s="28" t="s">
        <v>124</v>
      </c>
      <c r="H1008" s="3" t="s">
        <v>247</v>
      </c>
      <c r="I1008" s="2" t="s">
        <v>125</v>
      </c>
      <c r="J1008" s="3" t="s">
        <v>126</v>
      </c>
      <c r="K1008" s="3" t="s">
        <v>127</v>
      </c>
      <c r="L1008" s="1374"/>
    </row>
    <row r="1009" spans="1:12" s="25" customFormat="1" ht="19.5" customHeight="1" x14ac:dyDescent="0.3">
      <c r="A1009" s="12">
        <v>1</v>
      </c>
      <c r="B1009" s="13" t="s">
        <v>91</v>
      </c>
      <c r="C1009" s="14" t="s">
        <v>508</v>
      </c>
      <c r="D1009" s="15">
        <v>70</v>
      </c>
      <c r="E1009" s="15">
        <v>122</v>
      </c>
      <c r="F1009" s="606"/>
      <c r="G1009" s="5">
        <v>1</v>
      </c>
      <c r="H1009" s="6" t="s">
        <v>91</v>
      </c>
      <c r="I1009" s="2" t="s">
        <v>9</v>
      </c>
      <c r="J1009" s="3">
        <v>80</v>
      </c>
      <c r="K1009" s="3">
        <v>131.76000000000002</v>
      </c>
      <c r="L1009" s="788"/>
    </row>
    <row r="1010" spans="1:12" s="25" customFormat="1" ht="19.5" customHeight="1" x14ac:dyDescent="0.3">
      <c r="A1010" s="12">
        <v>2</v>
      </c>
      <c r="B1010" s="13" t="s">
        <v>30</v>
      </c>
      <c r="C1010" s="14" t="s">
        <v>28</v>
      </c>
      <c r="D1010" s="15">
        <v>60</v>
      </c>
      <c r="E1010" s="15">
        <v>222</v>
      </c>
      <c r="F1010" s="605"/>
      <c r="G1010" s="5">
        <v>2</v>
      </c>
      <c r="H1010" s="6" t="s">
        <v>30</v>
      </c>
      <c r="I1010" s="2" t="s">
        <v>7</v>
      </c>
      <c r="J1010" s="3">
        <v>90</v>
      </c>
      <c r="K1010" s="3">
        <v>333</v>
      </c>
      <c r="L1010" s="1374"/>
    </row>
    <row r="1011" spans="1:12" s="25" customFormat="1" x14ac:dyDescent="0.3">
      <c r="A1011" s="12">
        <v>3</v>
      </c>
      <c r="B1011" s="13" t="s">
        <v>278</v>
      </c>
      <c r="C1011" s="14" t="s">
        <v>17</v>
      </c>
      <c r="D1011" s="15">
        <v>20</v>
      </c>
      <c r="E1011" s="15">
        <v>184.5</v>
      </c>
      <c r="F1011" s="605"/>
      <c r="G1011" s="5">
        <v>3</v>
      </c>
      <c r="H1011" s="6" t="s">
        <v>278</v>
      </c>
      <c r="I1011" s="2" t="s">
        <v>44</v>
      </c>
      <c r="J1011" s="3">
        <v>25</v>
      </c>
      <c r="K1011" s="3">
        <v>221.4</v>
      </c>
      <c r="L1011" s="788"/>
    </row>
    <row r="1012" spans="1:12" s="257" customFormat="1" ht="19.5" customHeight="1" x14ac:dyDescent="0.3">
      <c r="A1012" s="12">
        <v>3</v>
      </c>
      <c r="B1012" s="13" t="s">
        <v>346</v>
      </c>
      <c r="C1012" s="14" t="s">
        <v>14</v>
      </c>
      <c r="D1012" s="15">
        <v>36</v>
      </c>
      <c r="E1012" s="15">
        <v>6</v>
      </c>
      <c r="F1012" s="670"/>
      <c r="G1012" s="5">
        <v>4</v>
      </c>
      <c r="H1012" s="6" t="s">
        <v>346</v>
      </c>
      <c r="I1012" s="2" t="s">
        <v>14</v>
      </c>
      <c r="J1012" s="3">
        <v>36</v>
      </c>
      <c r="K1012" s="3">
        <v>6</v>
      </c>
      <c r="L1012" s="791"/>
    </row>
    <row r="1013" spans="1:12" s="466" customFormat="1" x14ac:dyDescent="0.3">
      <c r="A1013" s="12">
        <v>5</v>
      </c>
      <c r="B1013" s="13" t="s">
        <v>144</v>
      </c>
      <c r="C1013" s="14" t="s">
        <v>2</v>
      </c>
      <c r="D1013" s="15">
        <v>18</v>
      </c>
      <c r="E1013" s="15">
        <v>88</v>
      </c>
      <c r="G1013" s="5">
        <v>5</v>
      </c>
      <c r="H1013" s="6" t="s">
        <v>144</v>
      </c>
      <c r="I1013" s="2" t="s">
        <v>2</v>
      </c>
      <c r="J1013" s="3">
        <v>18</v>
      </c>
      <c r="K1013" s="3">
        <v>88</v>
      </c>
    </row>
    <row r="1014" spans="1:12" s="50" customFormat="1" x14ac:dyDescent="0.3">
      <c r="A1014" s="12">
        <v>6</v>
      </c>
      <c r="B1014" s="13" t="s">
        <v>107</v>
      </c>
      <c r="C1014" s="14" t="s">
        <v>14</v>
      </c>
      <c r="D1014" s="15">
        <v>3.71</v>
      </c>
      <c r="E1014" s="15">
        <v>93.2</v>
      </c>
      <c r="F1014" s="605">
        <v>21.5</v>
      </c>
      <c r="G1014" s="5">
        <v>6</v>
      </c>
      <c r="H1014" s="6" t="s">
        <v>107</v>
      </c>
      <c r="I1014" s="2" t="s">
        <v>14</v>
      </c>
      <c r="J1014" s="3">
        <v>3.71</v>
      </c>
      <c r="K1014" s="3">
        <v>93.2</v>
      </c>
      <c r="L1014" s="1379"/>
    </row>
    <row r="1015" spans="1:12" s="25" customFormat="1" ht="19.5" customHeight="1" x14ac:dyDescent="0.3">
      <c r="A1015" s="12">
        <v>7</v>
      </c>
      <c r="B1015" s="13" t="s">
        <v>108</v>
      </c>
      <c r="C1015" s="14" t="s">
        <v>65</v>
      </c>
      <c r="D1015" s="15">
        <v>1.2</v>
      </c>
      <c r="E1015" s="15">
        <v>21.5</v>
      </c>
      <c r="F1015" s="656"/>
      <c r="G1015" s="5">
        <v>7</v>
      </c>
      <c r="H1015" s="6" t="s">
        <v>108</v>
      </c>
      <c r="I1015" s="2" t="s">
        <v>65</v>
      </c>
      <c r="J1015" s="3">
        <v>1.2</v>
      </c>
      <c r="K1015" s="3">
        <v>21.5</v>
      </c>
      <c r="L1015" s="1374"/>
    </row>
    <row r="1016" spans="1:12" s="25" customFormat="1" x14ac:dyDescent="0.3">
      <c r="A1016" s="1581"/>
      <c r="B1016" s="13"/>
      <c r="C1016" s="14"/>
      <c r="D1016" s="15"/>
      <c r="E1016" s="15"/>
      <c r="F1016" s="656"/>
      <c r="G1016" s="1579"/>
      <c r="H1016" s="6"/>
      <c r="I1016" s="2"/>
      <c r="J1016" s="3"/>
      <c r="K1016" s="3"/>
      <c r="L1016" s="1374"/>
    </row>
    <row r="1017" spans="1:12" s="50" customFormat="1" x14ac:dyDescent="0.3">
      <c r="A1017" s="12"/>
      <c r="B1017" s="13"/>
      <c r="C1017" s="14"/>
      <c r="D1017" s="15"/>
      <c r="E1017" s="15"/>
      <c r="F1017" s="657"/>
      <c r="G1017" s="5"/>
      <c r="H1017" s="6"/>
      <c r="I1017" s="2"/>
      <c r="J1017" s="3"/>
      <c r="K1017" s="3"/>
      <c r="L1017" s="1377"/>
    </row>
    <row r="1018" spans="1:12" s="25" customFormat="1" x14ac:dyDescent="0.3">
      <c r="A1018" s="1581"/>
      <c r="B1018" s="13"/>
      <c r="C1018" s="14" t="s">
        <v>513</v>
      </c>
      <c r="D1018" s="15">
        <f>SUM(D1009:D1017)</f>
        <v>208.91</v>
      </c>
      <c r="E1018" s="15">
        <f>SUM(E1009:E1017)</f>
        <v>737.2</v>
      </c>
      <c r="F1018" s="658">
        <v>822.5</v>
      </c>
      <c r="G1018" s="1579"/>
      <c r="H1018" s="6"/>
      <c r="I1018" s="2" t="s">
        <v>513</v>
      </c>
      <c r="J1018" s="3">
        <f>SUM(J1009:J1017)</f>
        <v>253.91</v>
      </c>
      <c r="K1018" s="3">
        <f>SUM(K1009:K1017)</f>
        <v>894.86</v>
      </c>
      <c r="L1018" s="1374"/>
    </row>
    <row r="1019" spans="1:12" s="25" customFormat="1" x14ac:dyDescent="0.3">
      <c r="A1019" s="12"/>
      <c r="B1019" s="13"/>
      <c r="C1019" s="14"/>
      <c r="D1019" s="15"/>
      <c r="E1019" s="15"/>
      <c r="F1019" s="678">
        <f>F1018-E1018</f>
        <v>85.299999999999955</v>
      </c>
      <c r="G1019" s="5"/>
      <c r="H1019" s="6"/>
      <c r="I1019" s="2"/>
      <c r="J1019" s="3"/>
      <c r="K1019" s="3"/>
      <c r="L1019" s="1374"/>
    </row>
    <row r="1020" spans="1:12" s="25" customFormat="1" x14ac:dyDescent="0.3">
      <c r="A1020" s="12"/>
      <c r="B1020" s="13"/>
      <c r="C1020" s="14"/>
      <c r="D1020" s="15"/>
      <c r="E1020" s="15"/>
      <c r="F1020" s="656"/>
      <c r="G1020" s="5"/>
      <c r="H1020" s="6"/>
      <c r="I1020" s="2"/>
      <c r="J1020" s="3"/>
      <c r="K1020" s="3"/>
      <c r="L1020" s="1374"/>
    </row>
    <row r="1021" spans="1:12" s="25" customFormat="1" x14ac:dyDescent="0.3">
      <c r="A1021" s="1581"/>
      <c r="B1021" s="13"/>
      <c r="C1021" s="14" t="s">
        <v>514</v>
      </c>
      <c r="D1021" s="15">
        <f>+D1018+D993</f>
        <v>399.62</v>
      </c>
      <c r="E1021" s="15">
        <f>+E1018+E993</f>
        <v>1462.95</v>
      </c>
      <c r="F1021" s="659"/>
      <c r="G1021" s="3"/>
      <c r="H1021" s="3"/>
      <c r="I1021" s="2" t="s">
        <v>514</v>
      </c>
      <c r="J1021" s="3">
        <f>+J1018+J993</f>
        <v>474.62</v>
      </c>
      <c r="K1021" s="3">
        <f>+K1018+K993</f>
        <v>1747.46</v>
      </c>
      <c r="L1021" s="1374"/>
    </row>
    <row r="1022" spans="1:12" s="25" customFormat="1" x14ac:dyDescent="0.3">
      <c r="A1022" s="1431"/>
      <c r="B1022" s="259"/>
      <c r="C1022" s="472"/>
      <c r="D1022" s="473"/>
      <c r="E1022" s="473"/>
      <c r="F1022" s="659"/>
      <c r="G1022" s="1410"/>
      <c r="H1022" s="463"/>
      <c r="I1022" s="463"/>
      <c r="J1022" s="463"/>
      <c r="K1022" s="463"/>
      <c r="L1022" s="1374"/>
    </row>
    <row r="1023" spans="1:12" s="25" customFormat="1" x14ac:dyDescent="0.3">
      <c r="A1023" s="1431"/>
      <c r="B1023" s="471"/>
      <c r="C1023" s="471"/>
      <c r="D1023" s="471"/>
      <c r="E1023" s="675"/>
      <c r="F1023" s="660"/>
      <c r="G1023" s="1413"/>
      <c r="H1023" s="660"/>
      <c r="I1023" s="463"/>
      <c r="J1023" s="463"/>
      <c r="K1023" s="463"/>
      <c r="L1023" s="1374"/>
    </row>
    <row r="1024" spans="1:12" s="25" customFormat="1" x14ac:dyDescent="0.3">
      <c r="A1024" s="1431"/>
      <c r="B1024" s="259"/>
      <c r="C1024" s="472"/>
      <c r="D1024" s="473"/>
      <c r="E1024" s="473"/>
      <c r="F1024" s="659"/>
      <c r="G1024" s="1413"/>
      <c r="H1024" s="463"/>
      <c r="I1024" s="463"/>
      <c r="J1024" s="463"/>
      <c r="K1024" s="463"/>
      <c r="L1024" s="1374"/>
    </row>
    <row r="1025" spans="1:12" s="25" customFormat="1" ht="18.75" customHeight="1" x14ac:dyDescent="0.3">
      <c r="A1025" s="1428"/>
      <c r="B1025" s="260" t="s">
        <v>130</v>
      </c>
      <c r="C1025" s="257"/>
      <c r="D1025" s="261" t="s">
        <v>131</v>
      </c>
      <c r="E1025" s="32"/>
      <c r="F1025" s="606"/>
      <c r="G1025" s="1403"/>
      <c r="H1025" s="37" t="s">
        <v>130</v>
      </c>
      <c r="J1025" s="94" t="s">
        <v>131</v>
      </c>
      <c r="K1025" s="20"/>
      <c r="L1025" s="1374"/>
    </row>
    <row r="1026" spans="1:12" s="25" customFormat="1" ht="51.75" customHeight="1" x14ac:dyDescent="0.3">
      <c r="A1026" s="1428"/>
      <c r="B1026" s="262" t="s">
        <v>132</v>
      </c>
      <c r="C1026" s="257"/>
      <c r="D1026" s="262" t="s">
        <v>140</v>
      </c>
      <c r="E1026" s="263"/>
      <c r="F1026" s="606"/>
      <c r="G1026" s="1403"/>
      <c r="H1026" s="38" t="s">
        <v>139</v>
      </c>
      <c r="J1026" s="38" t="s">
        <v>140</v>
      </c>
      <c r="K1026" s="39"/>
      <c r="L1026" s="1374"/>
    </row>
    <row r="1027" spans="1:12" s="25" customFormat="1" ht="21.75" customHeight="1" x14ac:dyDescent="0.3">
      <c r="A1027" s="1428"/>
      <c r="B1027" s="262"/>
      <c r="C1027" s="257"/>
      <c r="D1027" s="262"/>
      <c r="E1027" s="263"/>
      <c r="F1027" s="606"/>
      <c r="G1027" s="1403"/>
      <c r="H1027" s="38"/>
      <c r="J1027" s="38"/>
      <c r="K1027" s="39"/>
      <c r="L1027" s="1374"/>
    </row>
    <row r="1028" spans="1:12" s="25" customFormat="1" ht="20.25" customHeight="1" x14ac:dyDescent="0.3">
      <c r="A1028" s="1407"/>
      <c r="B1028" s="770"/>
      <c r="C1028" s="419"/>
      <c r="D1028" s="770"/>
      <c r="E1028" s="771"/>
      <c r="F1028" s="871"/>
      <c r="G1028" s="1402"/>
      <c r="H1028" s="254"/>
      <c r="I1028" s="96"/>
      <c r="J1028" s="254"/>
      <c r="K1028" s="255"/>
      <c r="L1028" s="1374"/>
    </row>
    <row r="1029" spans="1:12" s="21" customFormat="1" x14ac:dyDescent="0.3">
      <c r="A1029" s="1428"/>
      <c r="B1029" s="32"/>
      <c r="C1029" s="32"/>
      <c r="D1029" s="32"/>
      <c r="E1029" s="32"/>
      <c r="F1029" s="656"/>
      <c r="G1029" s="1403"/>
      <c r="H1029" s="20"/>
      <c r="I1029" s="20"/>
      <c r="J1029" s="20"/>
      <c r="K1029" s="20"/>
      <c r="L1029" s="1373"/>
    </row>
    <row r="1030" spans="1:12" s="25" customFormat="1" ht="18.75" customHeight="1" x14ac:dyDescent="0.3">
      <c r="A1030" s="1428"/>
      <c r="B1030" s="476" t="s">
        <v>115</v>
      </c>
      <c r="C1030" s="32"/>
      <c r="D1030" s="32"/>
      <c r="E1030" s="32"/>
      <c r="F1030" s="656"/>
      <c r="G1030" s="1403"/>
      <c r="H1030" s="22" t="s">
        <v>115</v>
      </c>
      <c r="I1030" s="20"/>
      <c r="J1030" s="20"/>
      <c r="K1030" s="20"/>
      <c r="L1030" s="1374"/>
    </row>
    <row r="1031" spans="1:12" s="25" customFormat="1" ht="18.75" customHeight="1" x14ac:dyDescent="0.3">
      <c r="A1031" s="1428"/>
      <c r="B1031" s="476" t="s">
        <v>137</v>
      </c>
      <c r="C1031" s="32"/>
      <c r="D1031" s="32"/>
      <c r="E1031" s="32"/>
      <c r="F1031" s="606"/>
      <c r="G1031" s="1403"/>
      <c r="H1031" s="22" t="s">
        <v>138</v>
      </c>
      <c r="I1031" s="20"/>
      <c r="J1031" s="20"/>
      <c r="K1031" s="20"/>
      <c r="L1031" s="1374"/>
    </row>
    <row r="1032" spans="1:12" s="25" customFormat="1" ht="18.75" customHeight="1" x14ac:dyDescent="0.3">
      <c r="A1032" s="1428"/>
      <c r="B1032" s="32"/>
      <c r="C1032" s="32"/>
      <c r="D1032" s="32"/>
      <c r="E1032" s="32"/>
      <c r="F1032" s="606"/>
      <c r="G1032" s="1403"/>
      <c r="H1032" s="20"/>
      <c r="I1032" s="20"/>
      <c r="J1032" s="20"/>
      <c r="K1032" s="20"/>
      <c r="L1032" s="1374"/>
    </row>
    <row r="1033" spans="1:12" s="25" customFormat="1" ht="18.75" customHeight="1" x14ac:dyDescent="0.3">
      <c r="A1033" s="1428"/>
      <c r="B1033" s="32"/>
      <c r="C1033" s="32"/>
      <c r="D1033" s="257"/>
      <c r="E1033" s="604" t="s">
        <v>116</v>
      </c>
      <c r="F1033" s="606"/>
      <c r="G1033" s="1403"/>
      <c r="H1033" s="20"/>
      <c r="I1033" s="20"/>
      <c r="K1033" s="603" t="s">
        <v>116</v>
      </c>
      <c r="L1033" s="1374"/>
    </row>
    <row r="1034" spans="1:12" s="25" customFormat="1" ht="18.75" customHeight="1" x14ac:dyDescent="0.3">
      <c r="A1034" s="1428"/>
      <c r="B1034" s="32"/>
      <c r="C1034" s="32"/>
      <c r="D1034" s="257"/>
      <c r="E1034" s="604" t="s">
        <v>134</v>
      </c>
      <c r="F1034" s="606"/>
      <c r="G1034" s="1403"/>
      <c r="H1034" s="20"/>
      <c r="I1034" s="20"/>
      <c r="K1034" s="603" t="s">
        <v>134</v>
      </c>
      <c r="L1034" s="1374"/>
    </row>
    <row r="1035" spans="1:12" s="25" customFormat="1" ht="18.75" customHeight="1" x14ac:dyDescent="0.3">
      <c r="A1035" s="1428"/>
      <c r="B1035" s="32"/>
      <c r="C1035" s="32"/>
      <c r="D1035" s="257"/>
      <c r="E1035" s="604" t="s">
        <v>117</v>
      </c>
      <c r="F1035" s="606"/>
      <c r="G1035" s="1403"/>
      <c r="H1035" s="20"/>
      <c r="I1035" s="20"/>
      <c r="K1035" s="603" t="s">
        <v>117</v>
      </c>
      <c r="L1035" s="1374"/>
    </row>
    <row r="1036" spans="1:12" s="25" customFormat="1" ht="18.75" customHeight="1" x14ac:dyDescent="0.3">
      <c r="A1036" s="1428"/>
      <c r="B1036" s="32"/>
      <c r="C1036" s="32"/>
      <c r="D1036" s="257"/>
      <c r="E1036" s="604" t="s">
        <v>497</v>
      </c>
      <c r="F1036" s="606"/>
      <c r="G1036" s="1403"/>
      <c r="H1036" s="20"/>
      <c r="I1036" s="20"/>
      <c r="K1036" s="603" t="s">
        <v>497</v>
      </c>
      <c r="L1036" s="1374"/>
    </row>
    <row r="1037" spans="1:12" s="25" customFormat="1" ht="18.75" customHeight="1" x14ac:dyDescent="0.3">
      <c r="A1037" s="1428"/>
      <c r="B1037" s="32"/>
      <c r="C1037" s="32"/>
      <c r="D1037" s="32"/>
      <c r="E1037" s="32"/>
      <c r="F1037" s="656"/>
      <c r="G1037" s="1403"/>
      <c r="H1037" s="20"/>
      <c r="I1037" s="20"/>
      <c r="J1037" s="20"/>
      <c r="K1037" s="20"/>
      <c r="L1037" s="1374"/>
    </row>
    <row r="1038" spans="1:12" s="25" customFormat="1" ht="18.75" customHeight="1" x14ac:dyDescent="0.3">
      <c r="A1038" s="1428"/>
      <c r="B1038" s="32"/>
      <c r="C1038" s="32"/>
      <c r="D1038" s="32"/>
      <c r="E1038" s="32"/>
      <c r="F1038" s="656"/>
      <c r="G1038" s="1403"/>
      <c r="H1038" s="20"/>
      <c r="I1038" s="20"/>
      <c r="J1038" s="20"/>
      <c r="K1038" s="20"/>
      <c r="L1038" s="1374"/>
    </row>
    <row r="1039" spans="1:12" s="25" customFormat="1" ht="18.75" customHeight="1" x14ac:dyDescent="0.3">
      <c r="A1039" s="1428"/>
      <c r="B1039" s="32"/>
      <c r="C1039" s="32"/>
      <c r="D1039" s="32"/>
      <c r="E1039" s="32"/>
      <c r="F1039" s="656"/>
      <c r="G1039" s="1403"/>
      <c r="H1039" s="20"/>
      <c r="I1039" s="20"/>
      <c r="J1039" s="20"/>
      <c r="K1039" s="20"/>
      <c r="L1039" s="1374"/>
    </row>
    <row r="1040" spans="1:12" s="25" customFormat="1" ht="18.75" customHeight="1" x14ac:dyDescent="0.3">
      <c r="A1040" s="1428"/>
      <c r="B1040" s="1605" t="s">
        <v>119</v>
      </c>
      <c r="C1040" s="1605"/>
      <c r="D1040" s="1605"/>
      <c r="E1040" s="481"/>
      <c r="F1040" s="606"/>
      <c r="G1040" s="1403"/>
      <c r="H1040" s="1612" t="s">
        <v>119</v>
      </c>
      <c r="I1040" s="1612"/>
      <c r="J1040" s="1612"/>
      <c r="K1040" s="26"/>
      <c r="L1040" s="1374"/>
    </row>
    <row r="1041" spans="1:12" s="25" customFormat="1" ht="18.75" customHeight="1" x14ac:dyDescent="0.3">
      <c r="A1041" s="1428"/>
      <c r="B1041" s="1636">
        <v>45771</v>
      </c>
      <c r="C1041" s="1636"/>
      <c r="D1041" s="1636"/>
      <c r="E1041" s="482"/>
      <c r="F1041" s="606"/>
      <c r="G1041" s="1403"/>
      <c r="H1041" s="1610">
        <f>B1041</f>
        <v>45771</v>
      </c>
      <c r="I1041" s="1610"/>
      <c r="J1041" s="1610"/>
      <c r="K1041" s="27"/>
      <c r="L1041" s="1374"/>
    </row>
    <row r="1042" spans="1:12" s="25" customFormat="1" ht="18.75" customHeight="1" x14ac:dyDescent="0.3">
      <c r="A1042" s="1428"/>
      <c r="B1042" s="32"/>
      <c r="C1042" s="32"/>
      <c r="D1042" s="32"/>
      <c r="E1042" s="482"/>
      <c r="F1042" s="606"/>
      <c r="G1042" s="1403"/>
      <c r="H1042" s="20"/>
      <c r="I1042" s="20"/>
      <c r="J1042" s="20"/>
      <c r="K1042" s="27"/>
      <c r="L1042" s="1374"/>
    </row>
    <row r="1043" spans="1:12" s="25" customFormat="1" ht="18.75" customHeight="1" x14ac:dyDescent="0.3">
      <c r="A1043" s="1428"/>
      <c r="B1043" s="1582"/>
      <c r="C1043" s="32"/>
      <c r="D1043" s="32"/>
      <c r="E1043" s="482"/>
      <c r="F1043" s="606"/>
      <c r="G1043" s="1403"/>
      <c r="H1043" s="1585"/>
      <c r="I1043" s="20"/>
      <c r="J1043" s="20"/>
      <c r="K1043" s="27"/>
      <c r="L1043" s="1374"/>
    </row>
    <row r="1044" spans="1:12" s="25" customFormat="1" ht="18.75" customHeight="1" x14ac:dyDescent="0.3">
      <c r="A1044" s="469" t="s">
        <v>120</v>
      </c>
      <c r="B1044" s="475" t="s">
        <v>121</v>
      </c>
      <c r="C1044" s="1604" t="s">
        <v>122</v>
      </c>
      <c r="D1044" s="1604"/>
      <c r="E1044" s="1604"/>
      <c r="F1044" s="606"/>
      <c r="G1044" s="28" t="s">
        <v>120</v>
      </c>
      <c r="H1044" s="29" t="s">
        <v>121</v>
      </c>
      <c r="I1044" s="1611" t="s">
        <v>123</v>
      </c>
      <c r="J1044" s="1611"/>
      <c r="K1044" s="1611"/>
      <c r="L1044" s="1374"/>
    </row>
    <row r="1045" spans="1:12" s="25" customFormat="1" ht="18.75" customHeight="1" x14ac:dyDescent="0.3">
      <c r="A1045" s="469" t="s">
        <v>124</v>
      </c>
      <c r="B1045" s="469" t="s">
        <v>265</v>
      </c>
      <c r="C1045" s="475" t="s">
        <v>125</v>
      </c>
      <c r="D1045" s="1581" t="s">
        <v>126</v>
      </c>
      <c r="E1045" s="1581" t="s">
        <v>127</v>
      </c>
      <c r="F1045" s="606"/>
      <c r="G1045" s="28" t="s">
        <v>124</v>
      </c>
      <c r="H1045" s="28" t="s">
        <v>265</v>
      </c>
      <c r="I1045" s="29" t="s">
        <v>125</v>
      </c>
      <c r="J1045" s="1584" t="s">
        <v>126</v>
      </c>
      <c r="K1045" s="1584" t="s">
        <v>127</v>
      </c>
      <c r="L1045" s="1374"/>
    </row>
    <row r="1046" spans="1:12" s="257" customFormat="1" x14ac:dyDescent="0.3">
      <c r="A1046" s="12">
        <v>1</v>
      </c>
      <c r="B1046" s="13" t="s">
        <v>58</v>
      </c>
      <c r="C1046" s="14" t="s">
        <v>516</v>
      </c>
      <c r="D1046" s="15">
        <v>80</v>
      </c>
      <c r="E1046" s="15">
        <v>288.54000000000002</v>
      </c>
      <c r="F1046" s="606"/>
      <c r="G1046" s="5">
        <v>1</v>
      </c>
      <c r="H1046" s="6" t="s">
        <v>58</v>
      </c>
      <c r="I1046" s="2" t="s">
        <v>59</v>
      </c>
      <c r="J1046" s="3">
        <v>90</v>
      </c>
      <c r="K1046" s="3">
        <v>336.63</v>
      </c>
      <c r="L1046" s="791"/>
    </row>
    <row r="1047" spans="1:12" s="257" customFormat="1" ht="19.5" customHeight="1" x14ac:dyDescent="0.3">
      <c r="A1047" s="12">
        <v>2</v>
      </c>
      <c r="B1047" s="13" t="s">
        <v>346</v>
      </c>
      <c r="C1047" s="14" t="s">
        <v>14</v>
      </c>
      <c r="D1047" s="15">
        <v>36</v>
      </c>
      <c r="E1047" s="15">
        <v>6</v>
      </c>
      <c r="F1047" s="670"/>
      <c r="G1047" s="5">
        <v>2</v>
      </c>
      <c r="H1047" s="6" t="s">
        <v>346</v>
      </c>
      <c r="I1047" s="2" t="s">
        <v>14</v>
      </c>
      <c r="J1047" s="3">
        <v>36</v>
      </c>
      <c r="K1047" s="3">
        <v>6</v>
      </c>
      <c r="L1047" s="791"/>
    </row>
    <row r="1048" spans="1:12" s="25" customFormat="1" x14ac:dyDescent="0.3">
      <c r="A1048" s="1581">
        <v>3</v>
      </c>
      <c r="B1048" s="13" t="s">
        <v>114</v>
      </c>
      <c r="C1048" s="14" t="s">
        <v>2</v>
      </c>
      <c r="D1048" s="15">
        <v>6</v>
      </c>
      <c r="E1048" s="15">
        <v>28</v>
      </c>
      <c r="F1048" s="606">
        <v>161</v>
      </c>
      <c r="G1048" s="1584">
        <v>3</v>
      </c>
      <c r="H1048" s="6" t="s">
        <v>114</v>
      </c>
      <c r="I1048" s="2" t="s">
        <v>2</v>
      </c>
      <c r="J1048" s="3">
        <v>6</v>
      </c>
      <c r="K1048" s="3">
        <v>28</v>
      </c>
      <c r="L1048" s="1374"/>
    </row>
    <row r="1049" spans="1:12" s="8" customFormat="1" ht="18.75" customHeight="1" x14ac:dyDescent="0.3">
      <c r="A1049" s="12">
        <v>4</v>
      </c>
      <c r="B1049" s="13" t="s">
        <v>107</v>
      </c>
      <c r="C1049" s="14" t="s">
        <v>193</v>
      </c>
      <c r="D1049" s="15">
        <v>3.71</v>
      </c>
      <c r="E1049" s="15">
        <v>93.2</v>
      </c>
      <c r="F1049" s="605"/>
      <c r="G1049" s="28">
        <v>4</v>
      </c>
      <c r="H1049" s="6" t="s">
        <v>107</v>
      </c>
      <c r="I1049" s="2" t="s">
        <v>193</v>
      </c>
      <c r="J1049" s="3">
        <v>3.71</v>
      </c>
      <c r="K1049" s="3">
        <v>93.2</v>
      </c>
      <c r="L1049" s="1374"/>
    </row>
    <row r="1050" spans="1:12" s="25" customFormat="1" ht="19.5" customHeight="1" x14ac:dyDescent="0.3">
      <c r="A1050" s="12">
        <v>5</v>
      </c>
      <c r="B1050" s="13" t="s">
        <v>93</v>
      </c>
      <c r="C1050" s="14" t="s">
        <v>2</v>
      </c>
      <c r="D1050" s="15">
        <v>80</v>
      </c>
      <c r="E1050" s="15">
        <v>92</v>
      </c>
      <c r="F1050" s="605"/>
      <c r="G1050" s="5">
        <v>5</v>
      </c>
      <c r="H1050" s="6" t="s">
        <v>93</v>
      </c>
      <c r="I1050" s="2" t="s">
        <v>2</v>
      </c>
      <c r="J1050" s="3">
        <v>60</v>
      </c>
      <c r="K1050" s="3">
        <v>92</v>
      </c>
      <c r="L1050" s="1379"/>
    </row>
    <row r="1051" spans="1:12" s="25" customFormat="1" ht="19.5" customHeight="1" x14ac:dyDescent="0.3">
      <c r="A1051" s="12">
        <v>6</v>
      </c>
      <c r="B1051" s="13" t="s">
        <v>80</v>
      </c>
      <c r="C1051" s="14" t="s">
        <v>5</v>
      </c>
      <c r="D1051" s="15">
        <v>30</v>
      </c>
      <c r="E1051" s="15">
        <v>124.6</v>
      </c>
      <c r="F1051" s="606"/>
      <c r="G1051" s="5">
        <v>6</v>
      </c>
      <c r="H1051" s="6" t="s">
        <v>80</v>
      </c>
      <c r="I1051" s="2" t="s">
        <v>5</v>
      </c>
      <c r="J1051" s="3">
        <v>30</v>
      </c>
      <c r="K1051" s="3">
        <v>124.6</v>
      </c>
      <c r="L1051" s="788"/>
    </row>
    <row r="1052" spans="1:12" s="25" customFormat="1" ht="19.5" customHeight="1" x14ac:dyDescent="0.3">
      <c r="A1052" s="1581"/>
      <c r="B1052" s="13"/>
      <c r="C1052" s="14"/>
      <c r="D1052" s="15"/>
      <c r="E1052" s="15"/>
      <c r="F1052" s="605"/>
      <c r="G1052" s="1584"/>
      <c r="H1052" s="6"/>
      <c r="I1052" s="2"/>
      <c r="J1052" s="3"/>
      <c r="K1052" s="3"/>
      <c r="L1052" s="1374"/>
    </row>
    <row r="1053" spans="1:12" s="25" customFormat="1" x14ac:dyDescent="0.3">
      <c r="A1053" s="12"/>
      <c r="B1053" s="13"/>
      <c r="C1053" s="14"/>
      <c r="D1053" s="15"/>
      <c r="E1053" s="15"/>
      <c r="F1053" s="656"/>
      <c r="G1053" s="5"/>
      <c r="H1053" s="6"/>
      <c r="I1053" s="2"/>
      <c r="J1053" s="3"/>
      <c r="K1053" s="3"/>
      <c r="L1053" s="1374"/>
    </row>
    <row r="1054" spans="1:12" s="25" customFormat="1" x14ac:dyDescent="0.3">
      <c r="A1054" s="12"/>
      <c r="B1054" s="13"/>
      <c r="C1054" s="14" t="s">
        <v>513</v>
      </c>
      <c r="D1054" s="15">
        <f>SUM(D1046:D1052)</f>
        <v>235.70999999999998</v>
      </c>
      <c r="E1054" s="15">
        <f>SUM(E1046:E1052)</f>
        <v>632.34</v>
      </c>
      <c r="F1054" s="658">
        <v>587.5</v>
      </c>
      <c r="G1054" s="5"/>
      <c r="H1054" s="6"/>
      <c r="I1054" s="2" t="s">
        <v>513</v>
      </c>
      <c r="J1054" s="3">
        <f>SUM(J1046:J1052)</f>
        <v>225.71</v>
      </c>
      <c r="K1054" s="3">
        <f>SUM(K1046:K1052)</f>
        <v>680.43</v>
      </c>
      <c r="L1054" s="1374"/>
    </row>
    <row r="1055" spans="1:12" s="25" customFormat="1" ht="18.75" hidden="1" customHeight="1" x14ac:dyDescent="0.3">
      <c r="A1055" s="12"/>
      <c r="B1055" s="13"/>
      <c r="C1055" s="14"/>
      <c r="D1055" s="15">
        <f>SUM(D1047:D1053)</f>
        <v>155.71</v>
      </c>
      <c r="E1055" s="15"/>
      <c r="F1055" s="656"/>
      <c r="G1055" s="5"/>
      <c r="H1055" s="6"/>
      <c r="I1055" s="2"/>
      <c r="J1055" s="3"/>
      <c r="K1055" s="3"/>
      <c r="L1055" s="1374"/>
    </row>
    <row r="1056" spans="1:12" s="25" customFormat="1" ht="18.75" hidden="1" customHeight="1" x14ac:dyDescent="0.3">
      <c r="A1056" s="12">
        <v>1</v>
      </c>
      <c r="B1056" s="13" t="s">
        <v>1</v>
      </c>
      <c r="C1056" s="14" t="s">
        <v>5</v>
      </c>
      <c r="D1056" s="15">
        <f>SUM(D1049:D1054)</f>
        <v>349.41999999999996</v>
      </c>
      <c r="E1056" s="15">
        <v>86</v>
      </c>
      <c r="F1056" s="656"/>
      <c r="G1056" s="5">
        <v>1</v>
      </c>
      <c r="H1056" s="6" t="s">
        <v>1</v>
      </c>
      <c r="I1056" s="2" t="s">
        <v>5</v>
      </c>
      <c r="J1056" s="3">
        <v>200</v>
      </c>
      <c r="K1056" s="3">
        <v>86</v>
      </c>
      <c r="L1056" s="1374"/>
    </row>
    <row r="1057" spans="1:12" s="25" customFormat="1" ht="18.75" hidden="1" customHeight="1" x14ac:dyDescent="0.3">
      <c r="A1057" s="12">
        <v>2</v>
      </c>
      <c r="B1057" s="13" t="s">
        <v>238</v>
      </c>
      <c r="C1057" s="14" t="s">
        <v>251</v>
      </c>
      <c r="D1057" s="15">
        <f t="shared" ref="D1057:D1066" si="16">SUM(D1049:D1055)</f>
        <v>505.13</v>
      </c>
      <c r="E1057" s="15">
        <v>114</v>
      </c>
      <c r="F1057" s="656"/>
      <c r="G1057" s="5">
        <v>2</v>
      </c>
      <c r="H1057" s="6" t="s">
        <v>238</v>
      </c>
      <c r="I1057" s="2" t="s">
        <v>251</v>
      </c>
      <c r="J1057" s="3">
        <v>225</v>
      </c>
      <c r="K1057" s="3">
        <v>114</v>
      </c>
      <c r="L1057" s="1374"/>
    </row>
    <row r="1058" spans="1:12" s="25" customFormat="1" ht="18.75" hidden="1" customHeight="1" x14ac:dyDescent="0.3">
      <c r="A1058" s="12">
        <v>3</v>
      </c>
      <c r="B1058" s="13" t="s">
        <v>93</v>
      </c>
      <c r="C1058" s="14" t="s">
        <v>5</v>
      </c>
      <c r="D1058" s="15">
        <f t="shared" si="16"/>
        <v>850.83999999999992</v>
      </c>
      <c r="E1058" s="15">
        <v>94.25</v>
      </c>
      <c r="F1058" s="656"/>
      <c r="G1058" s="5">
        <v>3</v>
      </c>
      <c r="H1058" s="6" t="s">
        <v>93</v>
      </c>
      <c r="I1058" s="2" t="s">
        <v>5</v>
      </c>
      <c r="J1058" s="3">
        <v>135</v>
      </c>
      <c r="K1058" s="3">
        <v>94.25</v>
      </c>
      <c r="L1058" s="1374"/>
    </row>
    <row r="1059" spans="1:12" s="25" customFormat="1" ht="18.75" hidden="1" customHeight="1" x14ac:dyDescent="0.3">
      <c r="A1059" s="12">
        <v>4</v>
      </c>
      <c r="B1059" s="13" t="s">
        <v>253</v>
      </c>
      <c r="C1059" s="14" t="s">
        <v>218</v>
      </c>
      <c r="D1059" s="15">
        <f t="shared" si="16"/>
        <v>1275.9699999999998</v>
      </c>
      <c r="E1059" s="15">
        <v>146.4</v>
      </c>
      <c r="F1059" s="656"/>
      <c r="G1059" s="5">
        <v>4</v>
      </c>
      <c r="H1059" s="6" t="s">
        <v>253</v>
      </c>
      <c r="I1059" s="2" t="s">
        <v>218</v>
      </c>
      <c r="J1059" s="3">
        <v>125</v>
      </c>
      <c r="K1059" s="3">
        <v>146.4</v>
      </c>
      <c r="L1059" s="1374"/>
    </row>
    <row r="1060" spans="1:12" s="25" customFormat="1" ht="18.75" hidden="1" customHeight="1" x14ac:dyDescent="0.3">
      <c r="A1060" s="12">
        <v>5</v>
      </c>
      <c r="B1060" s="13" t="s">
        <v>255</v>
      </c>
      <c r="C1060" s="14" t="s">
        <v>218</v>
      </c>
      <c r="D1060" s="15">
        <f t="shared" si="16"/>
        <v>2096.8099999999995</v>
      </c>
      <c r="E1060" s="15">
        <v>105.16</v>
      </c>
      <c r="F1060" s="656"/>
      <c r="G1060" s="5">
        <v>5</v>
      </c>
      <c r="H1060" s="6" t="s">
        <v>255</v>
      </c>
      <c r="I1060" s="2" t="s">
        <v>218</v>
      </c>
      <c r="J1060" s="3">
        <v>80</v>
      </c>
      <c r="K1060" s="3">
        <v>105.16</v>
      </c>
      <c r="L1060" s="1374"/>
    </row>
    <row r="1061" spans="1:12" s="25" customFormat="1" ht="18.75" hidden="1" customHeight="1" x14ac:dyDescent="0.3">
      <c r="A1061" s="12">
        <v>6</v>
      </c>
      <c r="B1061" s="13" t="s">
        <v>252</v>
      </c>
      <c r="C1061" s="14" t="s">
        <v>251</v>
      </c>
      <c r="D1061" s="15">
        <f t="shared" si="16"/>
        <v>3372.7799999999993</v>
      </c>
      <c r="E1061" s="15">
        <v>142</v>
      </c>
      <c r="F1061" s="656"/>
      <c r="G1061" s="5">
        <v>6</v>
      </c>
      <c r="H1061" s="6" t="s">
        <v>252</v>
      </c>
      <c r="I1061" s="2" t="s">
        <v>251</v>
      </c>
      <c r="J1061" s="3">
        <v>105</v>
      </c>
      <c r="K1061" s="3">
        <v>142</v>
      </c>
      <c r="L1061" s="1374"/>
    </row>
    <row r="1062" spans="1:12" s="25" customFormat="1" ht="18.75" hidden="1" customHeight="1" x14ac:dyDescent="0.3">
      <c r="A1062" s="12">
        <v>7</v>
      </c>
      <c r="B1062" s="13" t="s">
        <v>254</v>
      </c>
      <c r="C1062" s="14" t="s">
        <v>218</v>
      </c>
      <c r="D1062" s="15">
        <f t="shared" si="16"/>
        <v>5469.5899999999983</v>
      </c>
      <c r="E1062" s="15">
        <v>144</v>
      </c>
      <c r="F1062" s="656"/>
      <c r="G1062" s="5">
        <v>7</v>
      </c>
      <c r="H1062" s="6" t="s">
        <v>254</v>
      </c>
      <c r="I1062" s="2" t="s">
        <v>218</v>
      </c>
      <c r="J1062" s="3">
        <v>120</v>
      </c>
      <c r="K1062" s="3">
        <v>144</v>
      </c>
      <c r="L1062" s="1374"/>
    </row>
    <row r="1063" spans="1:12" s="25" customFormat="1" ht="18.75" hidden="1" customHeight="1" x14ac:dyDescent="0.3">
      <c r="A1063" s="12">
        <v>8</v>
      </c>
      <c r="B1063" s="13" t="s">
        <v>31</v>
      </c>
      <c r="C1063" s="14" t="s">
        <v>5</v>
      </c>
      <c r="D1063" s="15">
        <f t="shared" si="16"/>
        <v>8606.659999999998</v>
      </c>
      <c r="E1063" s="15">
        <v>88</v>
      </c>
      <c r="F1063" s="656"/>
      <c r="G1063" s="5">
        <v>8</v>
      </c>
      <c r="H1063" s="6" t="s">
        <v>31</v>
      </c>
      <c r="I1063" s="2" t="s">
        <v>5</v>
      </c>
      <c r="J1063" s="3">
        <v>55</v>
      </c>
      <c r="K1063" s="3">
        <v>88</v>
      </c>
      <c r="L1063" s="1374"/>
    </row>
    <row r="1064" spans="1:12" s="50" customFormat="1" ht="18.75" hidden="1" customHeight="1" x14ac:dyDescent="0.3">
      <c r="A1064" s="1581"/>
      <c r="B1064" s="467"/>
      <c r="C1064" s="1581"/>
      <c r="D1064" s="15">
        <f t="shared" si="16"/>
        <v>13920.539999999997</v>
      </c>
      <c r="E1064" s="468"/>
      <c r="F1064" s="657"/>
      <c r="G1064" s="1584"/>
      <c r="H1064" s="1"/>
      <c r="I1064" s="1584"/>
      <c r="J1064" s="7"/>
      <c r="K1064" s="7"/>
      <c r="L1064" s="1374"/>
    </row>
    <row r="1065" spans="1:12" s="25" customFormat="1" ht="18.75" hidden="1" customHeight="1" x14ac:dyDescent="0.3">
      <c r="A1065" s="12"/>
      <c r="B1065" s="13"/>
      <c r="C1065" s="14" t="s">
        <v>128</v>
      </c>
      <c r="D1065" s="15">
        <f t="shared" si="16"/>
        <v>22177.779999999995</v>
      </c>
      <c r="E1065" s="15">
        <v>919.81</v>
      </c>
      <c r="F1065" s="656"/>
      <c r="G1065" s="5"/>
      <c r="H1065" s="6"/>
      <c r="I1065" s="2" t="s">
        <v>128</v>
      </c>
      <c r="J1065" s="3">
        <v>1045</v>
      </c>
      <c r="K1065" s="3">
        <v>919.81</v>
      </c>
      <c r="L1065" s="1374"/>
    </row>
    <row r="1066" spans="1:12" s="25" customFormat="1" ht="18.75" hidden="1" customHeight="1" x14ac:dyDescent="0.3">
      <c r="A1066" s="12"/>
      <c r="B1066" s="13"/>
      <c r="C1066" s="14"/>
      <c r="D1066" s="15">
        <f t="shared" si="16"/>
        <v>35593.189999999988</v>
      </c>
      <c r="E1066" s="15"/>
      <c r="F1066" s="656"/>
      <c r="G1066" s="5"/>
      <c r="H1066" s="6"/>
      <c r="I1066" s="2"/>
      <c r="J1066" s="3"/>
      <c r="K1066" s="3"/>
      <c r="L1066" s="1374"/>
    </row>
    <row r="1067" spans="1:12" s="25" customFormat="1" x14ac:dyDescent="0.3">
      <c r="A1067" s="12"/>
      <c r="B1067" s="13"/>
      <c r="C1067" s="14"/>
      <c r="D1067" s="15"/>
      <c r="E1067" s="15"/>
      <c r="F1067" s="678">
        <f>F1054-E1054</f>
        <v>-44.840000000000032</v>
      </c>
      <c r="G1067" s="5"/>
      <c r="H1067" s="6"/>
      <c r="I1067" s="2"/>
      <c r="J1067" s="3"/>
      <c r="K1067" s="3"/>
      <c r="L1067" s="1374"/>
    </row>
    <row r="1068" spans="1:12" s="25" customFormat="1" x14ac:dyDescent="0.3">
      <c r="A1068" s="12"/>
      <c r="B1068" s="13"/>
      <c r="C1068" s="14"/>
      <c r="D1068" s="15"/>
      <c r="E1068" s="15"/>
      <c r="F1068" s="656"/>
      <c r="G1068" s="5"/>
      <c r="H1068" s="6"/>
      <c r="I1068" s="2"/>
      <c r="J1068" s="3"/>
      <c r="K1068" s="3"/>
      <c r="L1068" s="1374"/>
    </row>
    <row r="1069" spans="1:12" s="25" customFormat="1" x14ac:dyDescent="0.3">
      <c r="A1069" s="469" t="s">
        <v>124</v>
      </c>
      <c r="B1069" s="15" t="s">
        <v>259</v>
      </c>
      <c r="C1069" s="14" t="s">
        <v>125</v>
      </c>
      <c r="D1069" s="15" t="s">
        <v>126</v>
      </c>
      <c r="E1069" s="15" t="s">
        <v>127</v>
      </c>
      <c r="F1069" s="656"/>
      <c r="G1069" s="28" t="s">
        <v>124</v>
      </c>
      <c r="H1069" s="3" t="s">
        <v>247</v>
      </c>
      <c r="I1069" s="2" t="s">
        <v>125</v>
      </c>
      <c r="J1069" s="3" t="s">
        <v>126</v>
      </c>
      <c r="K1069" s="3" t="s">
        <v>127</v>
      </c>
      <c r="L1069" s="1374"/>
    </row>
    <row r="1070" spans="1:12" s="50" customFormat="1" x14ac:dyDescent="0.3">
      <c r="A1070" s="1581">
        <v>1</v>
      </c>
      <c r="B1070" s="13" t="s">
        <v>95</v>
      </c>
      <c r="C1070" s="14" t="s">
        <v>508</v>
      </c>
      <c r="D1070" s="15">
        <v>65</v>
      </c>
      <c r="E1070" s="15">
        <v>105.25</v>
      </c>
      <c r="F1070" s="605"/>
      <c r="G1070" s="1584">
        <v>1</v>
      </c>
      <c r="H1070" s="6" t="s">
        <v>95</v>
      </c>
      <c r="I1070" s="2" t="s">
        <v>9</v>
      </c>
      <c r="J1070" s="3">
        <v>70</v>
      </c>
      <c r="K1070" s="3">
        <v>113.67</v>
      </c>
      <c r="L1070" s="1379"/>
    </row>
    <row r="1071" spans="1:12" s="25" customFormat="1" x14ac:dyDescent="0.3">
      <c r="A1071" s="12">
        <v>2</v>
      </c>
      <c r="B1071" s="13" t="s">
        <v>83</v>
      </c>
      <c r="C1071" s="14" t="s">
        <v>86</v>
      </c>
      <c r="D1071" s="15">
        <v>90</v>
      </c>
      <c r="E1071" s="15">
        <v>373.5</v>
      </c>
      <c r="F1071" s="605"/>
      <c r="G1071" s="5">
        <v>2</v>
      </c>
      <c r="H1071" s="6" t="s">
        <v>83</v>
      </c>
      <c r="I1071" s="2" t="s">
        <v>85</v>
      </c>
      <c r="J1071" s="3">
        <v>110</v>
      </c>
      <c r="K1071" s="3">
        <v>500.08</v>
      </c>
      <c r="L1071" s="1374"/>
    </row>
    <row r="1072" spans="1:12" s="257" customFormat="1" ht="19.5" customHeight="1" x14ac:dyDescent="0.3">
      <c r="A1072" s="12">
        <v>3</v>
      </c>
      <c r="B1072" s="13" t="s">
        <v>346</v>
      </c>
      <c r="C1072" s="14" t="s">
        <v>14</v>
      </c>
      <c r="D1072" s="15">
        <v>36</v>
      </c>
      <c r="E1072" s="15">
        <v>6</v>
      </c>
      <c r="F1072" s="670"/>
      <c r="G1072" s="5">
        <v>3</v>
      </c>
      <c r="H1072" s="6" t="s">
        <v>346</v>
      </c>
      <c r="I1072" s="2" t="s">
        <v>14</v>
      </c>
      <c r="J1072" s="3">
        <v>36</v>
      </c>
      <c r="K1072" s="3">
        <v>6</v>
      </c>
      <c r="L1072" s="791"/>
    </row>
    <row r="1073" spans="1:12" s="25" customFormat="1" ht="19.5" customHeight="1" x14ac:dyDescent="0.3">
      <c r="A1073" s="12">
        <v>4</v>
      </c>
      <c r="B1073" s="13" t="s">
        <v>113</v>
      </c>
      <c r="C1073" s="14" t="s">
        <v>2</v>
      </c>
      <c r="D1073" s="15">
        <v>15</v>
      </c>
      <c r="E1073" s="15">
        <v>94.2</v>
      </c>
      <c r="F1073" s="656"/>
      <c r="G1073" s="5">
        <v>4</v>
      </c>
      <c r="H1073" s="6" t="s">
        <v>113</v>
      </c>
      <c r="I1073" s="2" t="s">
        <v>2</v>
      </c>
      <c r="J1073" s="3">
        <v>15</v>
      </c>
      <c r="K1073" s="3">
        <v>94.2</v>
      </c>
      <c r="L1073" s="1374"/>
    </row>
    <row r="1074" spans="1:12" s="50" customFormat="1" x14ac:dyDescent="0.3">
      <c r="A1074" s="12">
        <v>5</v>
      </c>
      <c r="B1074" s="13" t="s">
        <v>107</v>
      </c>
      <c r="C1074" s="14" t="s">
        <v>14</v>
      </c>
      <c r="D1074" s="15">
        <v>3.71</v>
      </c>
      <c r="E1074" s="15">
        <v>93.2</v>
      </c>
      <c r="F1074" s="605">
        <v>21.5</v>
      </c>
      <c r="G1074" s="5">
        <v>5</v>
      </c>
      <c r="H1074" s="6" t="s">
        <v>107</v>
      </c>
      <c r="I1074" s="2" t="s">
        <v>14</v>
      </c>
      <c r="J1074" s="3">
        <v>3.71</v>
      </c>
      <c r="K1074" s="3">
        <v>93.2</v>
      </c>
      <c r="L1074" s="1379"/>
    </row>
    <row r="1075" spans="1:12" s="25" customFormat="1" ht="19.5" customHeight="1" x14ac:dyDescent="0.3">
      <c r="A1075" s="12">
        <v>6</v>
      </c>
      <c r="B1075" s="13" t="s">
        <v>108</v>
      </c>
      <c r="C1075" s="14" t="s">
        <v>65</v>
      </c>
      <c r="D1075" s="15">
        <v>1.2</v>
      </c>
      <c r="E1075" s="15">
        <v>21.5</v>
      </c>
      <c r="F1075" s="656"/>
      <c r="G1075" s="5">
        <v>6</v>
      </c>
      <c r="H1075" s="6" t="s">
        <v>108</v>
      </c>
      <c r="I1075" s="2" t="s">
        <v>65</v>
      </c>
      <c r="J1075" s="3">
        <v>1.2</v>
      </c>
      <c r="K1075" s="3">
        <v>21.5</v>
      </c>
      <c r="L1075" s="1374"/>
    </row>
    <row r="1076" spans="1:12" s="25" customFormat="1" x14ac:dyDescent="0.3">
      <c r="A1076" s="1581"/>
      <c r="B1076" s="13"/>
      <c r="C1076" s="14"/>
      <c r="D1076" s="15"/>
      <c r="E1076" s="15"/>
      <c r="F1076" s="656"/>
      <c r="G1076" s="1584"/>
      <c r="H1076" s="6"/>
      <c r="I1076" s="2"/>
      <c r="J1076" s="3"/>
      <c r="K1076" s="3"/>
      <c r="L1076" s="1374"/>
    </row>
    <row r="1077" spans="1:12" s="50" customFormat="1" x14ac:dyDescent="0.3">
      <c r="A1077" s="12"/>
      <c r="B1077" s="13"/>
      <c r="C1077" s="14"/>
      <c r="D1077" s="15"/>
      <c r="E1077" s="15"/>
      <c r="F1077" s="657"/>
      <c r="G1077" s="5"/>
      <c r="H1077" s="6"/>
      <c r="I1077" s="2"/>
      <c r="J1077" s="3"/>
      <c r="K1077" s="3"/>
      <c r="L1077" s="1377"/>
    </row>
    <row r="1078" spans="1:12" s="50" customFormat="1" x14ac:dyDescent="0.3">
      <c r="A1078" s="12"/>
      <c r="B1078" s="13"/>
      <c r="C1078" s="14"/>
      <c r="D1078" s="15"/>
      <c r="E1078" s="15"/>
      <c r="F1078" s="657"/>
      <c r="G1078" s="5"/>
      <c r="H1078" s="6"/>
      <c r="I1078" s="2"/>
      <c r="J1078" s="3"/>
      <c r="K1078" s="3"/>
      <c r="L1078" s="1377"/>
    </row>
    <row r="1079" spans="1:12" s="25" customFormat="1" x14ac:dyDescent="0.3">
      <c r="A1079" s="1581"/>
      <c r="B1079" s="13"/>
      <c r="C1079" s="14" t="s">
        <v>513</v>
      </c>
      <c r="D1079" s="15">
        <f>SUM(D1070:D1078)</f>
        <v>210.91</v>
      </c>
      <c r="E1079" s="15">
        <f>SUM(E1070:E1078)</f>
        <v>693.65000000000009</v>
      </c>
      <c r="F1079" s="658">
        <v>822.5</v>
      </c>
      <c r="G1079" s="1584"/>
      <c r="H1079" s="6"/>
      <c r="I1079" s="2" t="s">
        <v>513</v>
      </c>
      <c r="J1079" s="3">
        <f>SUM(J1070:J1078)</f>
        <v>235.91</v>
      </c>
      <c r="K1079" s="3">
        <f>SUM(K1070:K1078)</f>
        <v>828.65000000000009</v>
      </c>
      <c r="L1079" s="1374"/>
    </row>
    <row r="1080" spans="1:12" s="25" customFormat="1" x14ac:dyDescent="0.3">
      <c r="A1080" s="12"/>
      <c r="B1080" s="13"/>
      <c r="C1080" s="14"/>
      <c r="D1080" s="15"/>
      <c r="E1080" s="15"/>
      <c r="F1080" s="678">
        <f>F1079-E1079</f>
        <v>128.84999999999991</v>
      </c>
      <c r="G1080" s="5"/>
      <c r="H1080" s="6"/>
      <c r="I1080" s="2"/>
      <c r="J1080" s="3"/>
      <c r="K1080" s="3"/>
      <c r="L1080" s="1374"/>
    </row>
    <row r="1081" spans="1:12" s="25" customFormat="1" x14ac:dyDescent="0.3">
      <c r="A1081" s="12"/>
      <c r="B1081" s="13"/>
      <c r="C1081" s="14"/>
      <c r="D1081" s="15"/>
      <c r="E1081" s="15"/>
      <c r="F1081" s="656"/>
      <c r="G1081" s="5"/>
      <c r="H1081" s="6"/>
      <c r="I1081" s="2"/>
      <c r="J1081" s="3"/>
      <c r="K1081" s="3"/>
      <c r="L1081" s="1374"/>
    </row>
    <row r="1082" spans="1:12" s="25" customFormat="1" x14ac:dyDescent="0.3">
      <c r="A1082" s="1581"/>
      <c r="B1082" s="13"/>
      <c r="C1082" s="14" t="s">
        <v>514</v>
      </c>
      <c r="D1082" s="15">
        <f>+D1079+D1054</f>
        <v>446.62</v>
      </c>
      <c r="E1082" s="15">
        <f>+E1079+E1054</f>
        <v>1325.9900000000002</v>
      </c>
      <c r="F1082" s="659"/>
      <c r="G1082" s="3"/>
      <c r="H1082" s="3"/>
      <c r="I1082" s="2" t="s">
        <v>514</v>
      </c>
      <c r="J1082" s="3">
        <f>+J1079+J1054</f>
        <v>461.62</v>
      </c>
      <c r="K1082" s="3">
        <f>+K1079+K1054</f>
        <v>1509.08</v>
      </c>
      <c r="L1082" s="1374"/>
    </row>
    <row r="1083" spans="1:12" s="25" customFormat="1" x14ac:dyDescent="0.3">
      <c r="A1083" s="1431"/>
      <c r="B1083" s="259"/>
      <c r="C1083" s="472"/>
      <c r="D1083" s="473"/>
      <c r="E1083" s="473"/>
      <c r="F1083" s="659"/>
      <c r="G1083" s="1410"/>
      <c r="H1083" s="463"/>
      <c r="I1083" s="463"/>
      <c r="J1083" s="463"/>
      <c r="K1083" s="463"/>
      <c r="L1083" s="1374"/>
    </row>
    <row r="1084" spans="1:12" s="25" customFormat="1" x14ac:dyDescent="0.3">
      <c r="A1084" s="1431"/>
      <c r="B1084" s="471"/>
      <c r="C1084" s="471"/>
      <c r="D1084" s="471"/>
      <c r="E1084" s="675"/>
      <c r="F1084" s="660"/>
      <c r="G1084" s="1413"/>
      <c r="H1084" s="660"/>
      <c r="I1084" s="463"/>
      <c r="J1084" s="463"/>
      <c r="K1084" s="463"/>
      <c r="L1084" s="1374"/>
    </row>
    <row r="1085" spans="1:12" s="25" customFormat="1" x14ac:dyDescent="0.3">
      <c r="A1085" s="1431"/>
      <c r="B1085" s="259"/>
      <c r="C1085" s="472"/>
      <c r="D1085" s="473"/>
      <c r="E1085" s="473"/>
      <c r="F1085" s="659"/>
      <c r="G1085" s="1413"/>
      <c r="H1085" s="463"/>
      <c r="I1085" s="463"/>
      <c r="J1085" s="463"/>
      <c r="K1085" s="463"/>
      <c r="L1085" s="1374"/>
    </row>
    <row r="1086" spans="1:12" s="25" customFormat="1" ht="18.75" customHeight="1" x14ac:dyDescent="0.3">
      <c r="A1086" s="1428"/>
      <c r="B1086" s="260" t="s">
        <v>130</v>
      </c>
      <c r="C1086" s="257"/>
      <c r="D1086" s="261" t="s">
        <v>131</v>
      </c>
      <c r="E1086" s="32"/>
      <c r="F1086" s="606"/>
      <c r="G1086" s="1403"/>
      <c r="H1086" s="37" t="s">
        <v>130</v>
      </c>
      <c r="J1086" s="94" t="s">
        <v>131</v>
      </c>
      <c r="K1086" s="20"/>
      <c r="L1086" s="1374"/>
    </row>
    <row r="1087" spans="1:12" s="25" customFormat="1" ht="51.75" customHeight="1" x14ac:dyDescent="0.3">
      <c r="A1087" s="1428"/>
      <c r="B1087" s="262" t="s">
        <v>132</v>
      </c>
      <c r="C1087" s="257"/>
      <c r="D1087" s="262" t="s">
        <v>140</v>
      </c>
      <c r="E1087" s="263"/>
      <c r="F1087" s="606"/>
      <c r="G1087" s="1403"/>
      <c r="H1087" s="38" t="s">
        <v>139</v>
      </c>
      <c r="J1087" s="38" t="s">
        <v>140</v>
      </c>
      <c r="K1087" s="39"/>
      <c r="L1087" s="1374"/>
    </row>
    <row r="1088" spans="1:12" s="25" customFormat="1" ht="20.25" customHeight="1" x14ac:dyDescent="0.3">
      <c r="A1088" s="1428"/>
      <c r="B1088" s="262"/>
      <c r="C1088" s="257"/>
      <c r="D1088" s="262"/>
      <c r="E1088" s="263"/>
      <c r="F1088" s="606"/>
      <c r="G1088" s="1403"/>
      <c r="H1088" s="38"/>
      <c r="J1088" s="38"/>
      <c r="K1088" s="39"/>
      <c r="L1088" s="1374"/>
    </row>
    <row r="1089" spans="1:12" s="25" customFormat="1" ht="18.75" customHeight="1" x14ac:dyDescent="0.3">
      <c r="A1089" s="1426"/>
      <c r="B1089" s="98"/>
      <c r="C1089" s="98"/>
      <c r="D1089" s="98"/>
      <c r="E1089" s="98"/>
      <c r="F1089" s="861"/>
      <c r="G1089" s="1416"/>
      <c r="H1089" s="208"/>
      <c r="I1089" s="208"/>
      <c r="J1089" s="208"/>
      <c r="K1089" s="208"/>
      <c r="L1089" s="1374"/>
    </row>
    <row r="1090" spans="1:12" s="25" customFormat="1" ht="18.75" customHeight="1" x14ac:dyDescent="0.3">
      <c r="A1090" s="1426"/>
      <c r="B1090" s="98"/>
      <c r="C1090" s="98"/>
      <c r="D1090" s="98"/>
      <c r="E1090" s="98"/>
      <c r="F1090" s="861"/>
      <c r="G1090" s="1416"/>
      <c r="H1090" s="208"/>
      <c r="I1090" s="208"/>
      <c r="J1090" s="208"/>
      <c r="K1090" s="208"/>
      <c r="L1090" s="1374"/>
    </row>
    <row r="1091" spans="1:12" s="21" customFormat="1" x14ac:dyDescent="0.3">
      <c r="A1091" s="1428"/>
      <c r="B1091" s="32"/>
      <c r="C1091" s="32"/>
      <c r="D1091" s="32"/>
      <c r="E1091" s="32"/>
      <c r="F1091" s="656"/>
      <c r="G1091" s="1403"/>
      <c r="H1091" s="20"/>
      <c r="I1091" s="20"/>
      <c r="J1091" s="20"/>
      <c r="K1091" s="20"/>
      <c r="L1091" s="1373"/>
    </row>
    <row r="1092" spans="1:12" s="25" customFormat="1" ht="18.75" customHeight="1" x14ac:dyDescent="0.3">
      <c r="A1092" s="1428"/>
      <c r="B1092" s="476" t="s">
        <v>115</v>
      </c>
      <c r="C1092" s="32"/>
      <c r="D1092" s="32"/>
      <c r="E1092" s="32"/>
      <c r="F1092" s="656"/>
      <c r="G1092" s="1403"/>
      <c r="H1092" s="22" t="s">
        <v>115</v>
      </c>
      <c r="I1092" s="20"/>
      <c r="J1092" s="20"/>
      <c r="K1092" s="20"/>
      <c r="L1092" s="1374"/>
    </row>
    <row r="1093" spans="1:12" s="25" customFormat="1" ht="18.75" customHeight="1" x14ac:dyDescent="0.3">
      <c r="A1093" s="1428"/>
      <c r="B1093" s="476" t="s">
        <v>137</v>
      </c>
      <c r="C1093" s="32"/>
      <c r="D1093" s="32"/>
      <c r="E1093" s="32"/>
      <c r="F1093" s="606"/>
      <c r="G1093" s="1403"/>
      <c r="H1093" s="22" t="s">
        <v>138</v>
      </c>
      <c r="I1093" s="20"/>
      <c r="J1093" s="20"/>
      <c r="K1093" s="20"/>
      <c r="L1093" s="1374"/>
    </row>
    <row r="1094" spans="1:12" s="25" customFormat="1" ht="18.75" customHeight="1" x14ac:dyDescent="0.3">
      <c r="A1094" s="1428"/>
      <c r="B1094" s="32"/>
      <c r="C1094" s="32"/>
      <c r="D1094" s="32"/>
      <c r="E1094" s="32"/>
      <c r="F1094" s="606"/>
      <c r="G1094" s="1403"/>
      <c r="H1094" s="20"/>
      <c r="I1094" s="20"/>
      <c r="J1094" s="20"/>
      <c r="K1094" s="20"/>
      <c r="L1094" s="1374"/>
    </row>
    <row r="1095" spans="1:12" s="25" customFormat="1" ht="18.75" customHeight="1" x14ac:dyDescent="0.3">
      <c r="A1095" s="1428"/>
      <c r="B1095" s="32"/>
      <c r="C1095" s="32"/>
      <c r="D1095" s="257"/>
      <c r="E1095" s="604" t="s">
        <v>116</v>
      </c>
      <c r="F1095" s="606"/>
      <c r="G1095" s="1403"/>
      <c r="H1095" s="20"/>
      <c r="I1095" s="20"/>
      <c r="K1095" s="603" t="s">
        <v>116</v>
      </c>
      <c r="L1095" s="1374"/>
    </row>
    <row r="1096" spans="1:12" s="25" customFormat="1" ht="18.75" customHeight="1" x14ac:dyDescent="0.3">
      <c r="A1096" s="1428"/>
      <c r="B1096" s="32"/>
      <c r="C1096" s="32"/>
      <c r="D1096" s="257"/>
      <c r="E1096" s="604" t="s">
        <v>134</v>
      </c>
      <c r="F1096" s="606"/>
      <c r="G1096" s="1403"/>
      <c r="H1096" s="20"/>
      <c r="I1096" s="20"/>
      <c r="K1096" s="603" t="s">
        <v>134</v>
      </c>
      <c r="L1096" s="1374"/>
    </row>
    <row r="1097" spans="1:12" s="25" customFormat="1" ht="18.75" customHeight="1" x14ac:dyDescent="0.3">
      <c r="A1097" s="1428"/>
      <c r="B1097" s="32"/>
      <c r="C1097" s="32"/>
      <c r="D1097" s="257"/>
      <c r="E1097" s="604" t="s">
        <v>117</v>
      </c>
      <c r="F1097" s="606"/>
      <c r="G1097" s="1403"/>
      <c r="H1097" s="20"/>
      <c r="I1097" s="20"/>
      <c r="K1097" s="603" t="s">
        <v>117</v>
      </c>
      <c r="L1097" s="1374"/>
    </row>
    <row r="1098" spans="1:12" s="25" customFormat="1" ht="18.75" customHeight="1" x14ac:dyDescent="0.3">
      <c r="A1098" s="1428"/>
      <c r="B1098" s="32"/>
      <c r="C1098" s="32"/>
      <c r="D1098" s="257"/>
      <c r="E1098" s="604" t="s">
        <v>497</v>
      </c>
      <c r="F1098" s="606"/>
      <c r="G1098" s="1403"/>
      <c r="H1098" s="20"/>
      <c r="I1098" s="20"/>
      <c r="K1098" s="603" t="s">
        <v>497</v>
      </c>
      <c r="L1098" s="1374"/>
    </row>
    <row r="1099" spans="1:12" s="25" customFormat="1" ht="18.75" customHeight="1" x14ac:dyDescent="0.3">
      <c r="A1099" s="1428"/>
      <c r="B1099" s="32"/>
      <c r="C1099" s="32"/>
      <c r="D1099" s="32"/>
      <c r="E1099" s="32"/>
      <c r="F1099" s="656"/>
      <c r="G1099" s="1403"/>
      <c r="H1099" s="20"/>
      <c r="I1099" s="20"/>
      <c r="J1099" s="20"/>
      <c r="K1099" s="20"/>
      <c r="L1099" s="1374"/>
    </row>
    <row r="1100" spans="1:12" s="25" customFormat="1" ht="18.75" customHeight="1" x14ac:dyDescent="0.3">
      <c r="A1100" s="1428"/>
      <c r="B1100" s="32"/>
      <c r="C1100" s="32"/>
      <c r="D1100" s="32"/>
      <c r="E1100" s="32"/>
      <c r="F1100" s="656"/>
      <c r="G1100" s="1403"/>
      <c r="H1100" s="20"/>
      <c r="I1100" s="20"/>
      <c r="J1100" s="20"/>
      <c r="K1100" s="20"/>
      <c r="L1100" s="1374"/>
    </row>
    <row r="1101" spans="1:12" s="25" customFormat="1" ht="18.75" customHeight="1" x14ac:dyDescent="0.3">
      <c r="A1101" s="1428"/>
      <c r="B1101" s="32"/>
      <c r="C1101" s="32"/>
      <c r="D1101" s="32"/>
      <c r="E1101" s="32"/>
      <c r="F1101" s="656"/>
      <c r="G1101" s="1403"/>
      <c r="H1101" s="20"/>
      <c r="I1101" s="20"/>
      <c r="J1101" s="20"/>
      <c r="K1101" s="20"/>
      <c r="L1101" s="1374"/>
    </row>
    <row r="1102" spans="1:12" s="25" customFormat="1" ht="18.75" customHeight="1" x14ac:dyDescent="0.3">
      <c r="A1102" s="1428"/>
      <c r="B1102" s="1605" t="s">
        <v>119</v>
      </c>
      <c r="C1102" s="1605"/>
      <c r="D1102" s="1605"/>
      <c r="E1102" s="481"/>
      <c r="F1102" s="606"/>
      <c r="G1102" s="1403"/>
      <c r="H1102" s="1612" t="s">
        <v>119</v>
      </c>
      <c r="I1102" s="1612"/>
      <c r="J1102" s="1612"/>
      <c r="K1102" s="26"/>
      <c r="L1102" s="1374"/>
    </row>
    <row r="1103" spans="1:12" s="25" customFormat="1" ht="18.75" customHeight="1" x14ac:dyDescent="0.3">
      <c r="A1103" s="1428"/>
      <c r="B1103" s="1636">
        <v>45772</v>
      </c>
      <c r="C1103" s="1636"/>
      <c r="D1103" s="1636"/>
      <c r="E1103" s="482"/>
      <c r="F1103" s="606"/>
      <c r="G1103" s="1403"/>
      <c r="H1103" s="1610">
        <f>B1103</f>
        <v>45772</v>
      </c>
      <c r="I1103" s="1610"/>
      <c r="J1103" s="1610"/>
      <c r="K1103" s="27"/>
      <c r="L1103" s="1374"/>
    </row>
    <row r="1104" spans="1:12" s="25" customFormat="1" ht="18.75" customHeight="1" x14ac:dyDescent="0.3">
      <c r="A1104" s="1428"/>
      <c r="B1104" s="32"/>
      <c r="C1104" s="32"/>
      <c r="D1104" s="32"/>
      <c r="E1104" s="482"/>
      <c r="F1104" s="606"/>
      <c r="G1104" s="1403"/>
      <c r="H1104" s="20"/>
      <c r="I1104" s="20"/>
      <c r="J1104" s="20"/>
      <c r="K1104" s="27"/>
      <c r="L1104" s="1374"/>
    </row>
    <row r="1105" spans="1:12" s="25" customFormat="1" ht="18.75" customHeight="1" x14ac:dyDescent="0.3">
      <c r="A1105" s="1428"/>
      <c r="B1105" s="1582"/>
      <c r="C1105" s="32"/>
      <c r="D1105" s="32"/>
      <c r="E1105" s="482"/>
      <c r="F1105" s="606"/>
      <c r="G1105" s="1403"/>
      <c r="H1105" s="1580"/>
      <c r="I1105" s="20"/>
      <c r="J1105" s="20"/>
      <c r="K1105" s="27"/>
      <c r="L1105" s="1374"/>
    </row>
    <row r="1106" spans="1:12" s="25" customFormat="1" ht="18.75" customHeight="1" x14ac:dyDescent="0.3">
      <c r="A1106" s="469" t="s">
        <v>120</v>
      </c>
      <c r="B1106" s="475" t="s">
        <v>121</v>
      </c>
      <c r="C1106" s="1604" t="s">
        <v>122</v>
      </c>
      <c r="D1106" s="1604"/>
      <c r="E1106" s="1604"/>
      <c r="F1106" s="606"/>
      <c r="G1106" s="28" t="s">
        <v>120</v>
      </c>
      <c r="H1106" s="29" t="s">
        <v>121</v>
      </c>
      <c r="I1106" s="1611" t="s">
        <v>123</v>
      </c>
      <c r="J1106" s="1611"/>
      <c r="K1106" s="1611"/>
      <c r="L1106" s="1374"/>
    </row>
    <row r="1107" spans="1:12" s="25" customFormat="1" ht="18.75" customHeight="1" x14ac:dyDescent="0.3">
      <c r="A1107" s="469" t="s">
        <v>124</v>
      </c>
      <c r="B1107" s="469" t="s">
        <v>265</v>
      </c>
      <c r="C1107" s="475" t="s">
        <v>125</v>
      </c>
      <c r="D1107" s="1581" t="s">
        <v>126</v>
      </c>
      <c r="E1107" s="1581" t="s">
        <v>127</v>
      </c>
      <c r="F1107" s="606"/>
      <c r="G1107" s="28" t="s">
        <v>124</v>
      </c>
      <c r="H1107" s="28" t="s">
        <v>265</v>
      </c>
      <c r="I1107" s="29" t="s">
        <v>125</v>
      </c>
      <c r="J1107" s="1579" t="s">
        <v>126</v>
      </c>
      <c r="K1107" s="1579" t="s">
        <v>127</v>
      </c>
      <c r="L1107" s="1374"/>
    </row>
    <row r="1108" spans="1:12" s="50" customFormat="1" x14ac:dyDescent="0.3">
      <c r="A1108" s="12">
        <v>1</v>
      </c>
      <c r="B1108" s="13" t="s">
        <v>241</v>
      </c>
      <c r="C1108" s="14" t="s">
        <v>230</v>
      </c>
      <c r="D1108" s="15">
        <v>131</v>
      </c>
      <c r="E1108" s="15">
        <v>231.89999999999998</v>
      </c>
      <c r="F1108" s="605"/>
      <c r="G1108" s="5">
        <v>1</v>
      </c>
      <c r="H1108" s="6" t="s">
        <v>241</v>
      </c>
      <c r="I1108" s="2" t="s">
        <v>35</v>
      </c>
      <c r="J1108" s="3">
        <v>152</v>
      </c>
      <c r="K1108" s="3">
        <v>278.27999999999997</v>
      </c>
      <c r="L1108" s="1379"/>
    </row>
    <row r="1109" spans="1:12" s="25" customFormat="1" x14ac:dyDescent="0.3">
      <c r="A1109" s="12">
        <v>3</v>
      </c>
      <c r="B1109" s="13" t="s">
        <v>39</v>
      </c>
      <c r="C1109" s="14" t="s">
        <v>2</v>
      </c>
      <c r="D1109" s="15">
        <v>30</v>
      </c>
      <c r="E1109" s="15">
        <v>173.2</v>
      </c>
      <c r="F1109" s="606"/>
      <c r="G1109" s="5">
        <v>2</v>
      </c>
      <c r="H1109" s="6" t="s">
        <v>39</v>
      </c>
      <c r="I1109" s="2" t="s">
        <v>2</v>
      </c>
      <c r="J1109" s="3">
        <v>30</v>
      </c>
      <c r="K1109" s="3">
        <v>173.2</v>
      </c>
      <c r="L1109" s="1374"/>
    </row>
    <row r="1110" spans="1:12" s="8" customFormat="1" ht="18.75" customHeight="1" x14ac:dyDescent="0.3">
      <c r="A1110" s="12">
        <v>6</v>
      </c>
      <c r="B1110" s="13" t="s">
        <v>80</v>
      </c>
      <c r="C1110" s="14" t="s">
        <v>5</v>
      </c>
      <c r="D1110" s="15">
        <v>30</v>
      </c>
      <c r="E1110" s="15">
        <v>124.6</v>
      </c>
      <c r="F1110" s="605"/>
      <c r="G1110" s="5">
        <v>3</v>
      </c>
      <c r="H1110" s="6" t="s">
        <v>80</v>
      </c>
      <c r="I1110" s="2" t="s">
        <v>5</v>
      </c>
      <c r="J1110" s="3">
        <v>30</v>
      </c>
      <c r="K1110" s="3">
        <v>124.6</v>
      </c>
      <c r="L1110" s="1374"/>
    </row>
    <row r="1111" spans="1:12" s="25" customFormat="1" ht="19.5" customHeight="1" x14ac:dyDescent="0.3">
      <c r="A1111" s="12"/>
      <c r="B1111" s="13"/>
      <c r="C1111" s="14"/>
      <c r="D1111" s="15"/>
      <c r="E1111" s="15"/>
      <c r="F1111" s="605"/>
      <c r="G1111" s="5"/>
      <c r="H1111" s="6"/>
      <c r="I1111" s="2"/>
      <c r="J1111" s="3"/>
      <c r="K1111" s="3"/>
      <c r="L1111" s="1379"/>
    </row>
    <row r="1112" spans="1:12" s="25" customFormat="1" ht="19.5" customHeight="1" x14ac:dyDescent="0.3">
      <c r="A1112" s="12"/>
      <c r="B1112" s="13"/>
      <c r="C1112" s="14"/>
      <c r="D1112" s="15"/>
      <c r="E1112" s="15"/>
      <c r="F1112" s="606"/>
      <c r="G1112" s="5"/>
      <c r="H1112" s="6"/>
      <c r="I1112" s="2"/>
      <c r="J1112" s="3"/>
      <c r="K1112" s="3"/>
      <c r="L1112" s="788"/>
    </row>
    <row r="1113" spans="1:12" s="25" customFormat="1" ht="19.5" customHeight="1" x14ac:dyDescent="0.3">
      <c r="A1113" s="12"/>
      <c r="B1113" s="13"/>
      <c r="C1113" s="14"/>
      <c r="D1113" s="15"/>
      <c r="E1113" s="15"/>
      <c r="F1113" s="606"/>
      <c r="G1113" s="5"/>
      <c r="H1113" s="6"/>
      <c r="I1113" s="2"/>
      <c r="J1113" s="3"/>
      <c r="K1113" s="3"/>
      <c r="L1113" s="788"/>
    </row>
    <row r="1114" spans="1:12" s="25" customFormat="1" ht="19.5" customHeight="1" x14ac:dyDescent="0.3">
      <c r="A1114" s="1581"/>
      <c r="B1114" s="13"/>
      <c r="C1114" s="14"/>
      <c r="D1114" s="15"/>
      <c r="E1114" s="15"/>
      <c r="F1114" s="605"/>
      <c r="G1114" s="1579"/>
      <c r="H1114" s="6"/>
      <c r="I1114" s="2"/>
      <c r="J1114" s="3"/>
      <c r="K1114" s="3"/>
      <c r="L1114" s="1374"/>
    </row>
    <row r="1115" spans="1:12" s="25" customFormat="1" x14ac:dyDescent="0.3">
      <c r="A1115" s="12"/>
      <c r="B1115" s="13"/>
      <c r="C1115" s="14"/>
      <c r="D1115" s="15"/>
      <c r="E1115" s="15"/>
      <c r="F1115" s="656"/>
      <c r="G1115" s="5"/>
      <c r="H1115" s="6"/>
      <c r="I1115" s="2"/>
      <c r="J1115" s="3"/>
      <c r="K1115" s="3"/>
      <c r="L1115" s="1374"/>
    </row>
    <row r="1116" spans="1:12" s="25" customFormat="1" x14ac:dyDescent="0.3">
      <c r="A1116" s="12"/>
      <c r="B1116" s="13"/>
      <c r="C1116" s="14" t="s">
        <v>513</v>
      </c>
      <c r="D1116" s="15">
        <f>SUM(D1108:D1114)</f>
        <v>191</v>
      </c>
      <c r="E1116" s="15">
        <f>SUM(E1108:E1114)</f>
        <v>529.69999999999993</v>
      </c>
      <c r="F1116" s="658">
        <v>587.5</v>
      </c>
      <c r="G1116" s="5"/>
      <c r="H1116" s="6"/>
      <c r="I1116" s="2" t="s">
        <v>513</v>
      </c>
      <c r="J1116" s="3">
        <f>SUM(J1108:J1114)</f>
        <v>212</v>
      </c>
      <c r="K1116" s="3">
        <f>SUM(K1108:K1114)</f>
        <v>576.07999999999993</v>
      </c>
      <c r="L1116" s="1374"/>
    </row>
    <row r="1117" spans="1:12" s="25" customFormat="1" ht="18.75" hidden="1" customHeight="1" x14ac:dyDescent="0.3">
      <c r="A1117" s="12"/>
      <c r="B1117" s="13"/>
      <c r="C1117" s="14"/>
      <c r="D1117" s="15">
        <f>SUM(D1109:D1115)</f>
        <v>60</v>
      </c>
      <c r="E1117" s="15"/>
      <c r="F1117" s="656"/>
      <c r="G1117" s="5"/>
      <c r="H1117" s="6"/>
      <c r="I1117" s="2"/>
      <c r="J1117" s="3"/>
      <c r="K1117" s="3"/>
      <c r="L1117" s="1374"/>
    </row>
    <row r="1118" spans="1:12" s="25" customFormat="1" ht="18.75" hidden="1" customHeight="1" x14ac:dyDescent="0.3">
      <c r="A1118" s="12">
        <v>1</v>
      </c>
      <c r="B1118" s="13" t="s">
        <v>1</v>
      </c>
      <c r="C1118" s="14" t="s">
        <v>5</v>
      </c>
      <c r="D1118" s="15">
        <f>SUM(D1111:D1116)</f>
        <v>191</v>
      </c>
      <c r="E1118" s="15">
        <v>86</v>
      </c>
      <c r="F1118" s="656"/>
      <c r="G1118" s="5">
        <v>1</v>
      </c>
      <c r="H1118" s="6" t="s">
        <v>1</v>
      </c>
      <c r="I1118" s="2" t="s">
        <v>5</v>
      </c>
      <c r="J1118" s="3">
        <v>200</v>
      </c>
      <c r="K1118" s="3">
        <v>86</v>
      </c>
      <c r="L1118" s="1374"/>
    </row>
    <row r="1119" spans="1:12" s="25" customFormat="1" ht="18.75" hidden="1" customHeight="1" x14ac:dyDescent="0.3">
      <c r="A1119" s="12">
        <v>2</v>
      </c>
      <c r="B1119" s="13" t="s">
        <v>238</v>
      </c>
      <c r="C1119" s="14" t="s">
        <v>251</v>
      </c>
      <c r="D1119" s="15">
        <f t="shared" ref="D1119:D1128" si="17">SUM(D1111:D1117)</f>
        <v>251</v>
      </c>
      <c r="E1119" s="15">
        <v>114</v>
      </c>
      <c r="F1119" s="656"/>
      <c r="G1119" s="5">
        <v>2</v>
      </c>
      <c r="H1119" s="6" t="s">
        <v>238</v>
      </c>
      <c r="I1119" s="2" t="s">
        <v>251</v>
      </c>
      <c r="J1119" s="3">
        <v>225</v>
      </c>
      <c r="K1119" s="3">
        <v>114</v>
      </c>
      <c r="L1119" s="1374"/>
    </row>
    <row r="1120" spans="1:12" s="25" customFormat="1" ht="18.75" hidden="1" customHeight="1" x14ac:dyDescent="0.3">
      <c r="A1120" s="12">
        <v>3</v>
      </c>
      <c r="B1120" s="13" t="s">
        <v>93</v>
      </c>
      <c r="C1120" s="14" t="s">
        <v>5</v>
      </c>
      <c r="D1120" s="15">
        <f t="shared" si="17"/>
        <v>442</v>
      </c>
      <c r="E1120" s="15">
        <v>94.25</v>
      </c>
      <c r="F1120" s="656"/>
      <c r="G1120" s="5">
        <v>3</v>
      </c>
      <c r="H1120" s="6" t="s">
        <v>93</v>
      </c>
      <c r="I1120" s="2" t="s">
        <v>5</v>
      </c>
      <c r="J1120" s="3">
        <v>135</v>
      </c>
      <c r="K1120" s="3">
        <v>94.25</v>
      </c>
      <c r="L1120" s="1374"/>
    </row>
    <row r="1121" spans="1:13" s="25" customFormat="1" ht="18.75" hidden="1" customHeight="1" x14ac:dyDescent="0.3">
      <c r="A1121" s="12">
        <v>4</v>
      </c>
      <c r="B1121" s="13" t="s">
        <v>253</v>
      </c>
      <c r="C1121" s="14" t="s">
        <v>218</v>
      </c>
      <c r="D1121" s="15">
        <f t="shared" si="17"/>
        <v>693</v>
      </c>
      <c r="E1121" s="15">
        <v>146.4</v>
      </c>
      <c r="F1121" s="656"/>
      <c r="G1121" s="5">
        <v>4</v>
      </c>
      <c r="H1121" s="6" t="s">
        <v>253</v>
      </c>
      <c r="I1121" s="2" t="s">
        <v>218</v>
      </c>
      <c r="J1121" s="3">
        <v>125</v>
      </c>
      <c r="K1121" s="3">
        <v>146.4</v>
      </c>
      <c r="L1121" s="1374"/>
    </row>
    <row r="1122" spans="1:13" s="25" customFormat="1" ht="18.75" hidden="1" customHeight="1" x14ac:dyDescent="0.3">
      <c r="A1122" s="12">
        <v>5</v>
      </c>
      <c r="B1122" s="13" t="s">
        <v>255</v>
      </c>
      <c r="C1122" s="14" t="s">
        <v>218</v>
      </c>
      <c r="D1122" s="15">
        <f t="shared" si="17"/>
        <v>1135</v>
      </c>
      <c r="E1122" s="15">
        <v>105.16</v>
      </c>
      <c r="F1122" s="656"/>
      <c r="G1122" s="5">
        <v>5</v>
      </c>
      <c r="H1122" s="6" t="s">
        <v>255</v>
      </c>
      <c r="I1122" s="2" t="s">
        <v>218</v>
      </c>
      <c r="J1122" s="3">
        <v>80</v>
      </c>
      <c r="K1122" s="3">
        <v>105.16</v>
      </c>
      <c r="L1122" s="1374"/>
    </row>
    <row r="1123" spans="1:13" s="25" customFormat="1" ht="18.75" hidden="1" customHeight="1" x14ac:dyDescent="0.3">
      <c r="A1123" s="12">
        <v>6</v>
      </c>
      <c r="B1123" s="13" t="s">
        <v>252</v>
      </c>
      <c r="C1123" s="14" t="s">
        <v>251</v>
      </c>
      <c r="D1123" s="15">
        <f t="shared" si="17"/>
        <v>1828</v>
      </c>
      <c r="E1123" s="15">
        <v>142</v>
      </c>
      <c r="F1123" s="656"/>
      <c r="G1123" s="5">
        <v>6</v>
      </c>
      <c r="H1123" s="6" t="s">
        <v>252</v>
      </c>
      <c r="I1123" s="2" t="s">
        <v>251</v>
      </c>
      <c r="J1123" s="3">
        <v>105</v>
      </c>
      <c r="K1123" s="3">
        <v>142</v>
      </c>
      <c r="L1123" s="1374"/>
    </row>
    <row r="1124" spans="1:13" s="25" customFormat="1" ht="18.75" hidden="1" customHeight="1" x14ac:dyDescent="0.3">
      <c r="A1124" s="12">
        <v>7</v>
      </c>
      <c r="B1124" s="13" t="s">
        <v>254</v>
      </c>
      <c r="C1124" s="14" t="s">
        <v>218</v>
      </c>
      <c r="D1124" s="15">
        <f t="shared" si="17"/>
        <v>2963</v>
      </c>
      <c r="E1124" s="15">
        <v>144</v>
      </c>
      <c r="F1124" s="656"/>
      <c r="G1124" s="5">
        <v>7</v>
      </c>
      <c r="H1124" s="6" t="s">
        <v>254</v>
      </c>
      <c r="I1124" s="2" t="s">
        <v>218</v>
      </c>
      <c r="J1124" s="3">
        <v>120</v>
      </c>
      <c r="K1124" s="3">
        <v>144</v>
      </c>
      <c r="L1124" s="1374"/>
    </row>
    <row r="1125" spans="1:13" s="25" customFormat="1" ht="18.75" hidden="1" customHeight="1" x14ac:dyDescent="0.3">
      <c r="A1125" s="12">
        <v>8</v>
      </c>
      <c r="B1125" s="13" t="s">
        <v>31</v>
      </c>
      <c r="C1125" s="14" t="s">
        <v>5</v>
      </c>
      <c r="D1125" s="15">
        <f t="shared" si="17"/>
        <v>4600</v>
      </c>
      <c r="E1125" s="15">
        <v>88</v>
      </c>
      <c r="F1125" s="656"/>
      <c r="G1125" s="5">
        <v>8</v>
      </c>
      <c r="H1125" s="6" t="s">
        <v>31</v>
      </c>
      <c r="I1125" s="2" t="s">
        <v>5</v>
      </c>
      <c r="J1125" s="3">
        <v>55</v>
      </c>
      <c r="K1125" s="3">
        <v>88</v>
      </c>
      <c r="L1125" s="1374"/>
    </row>
    <row r="1126" spans="1:13" s="50" customFormat="1" ht="18.75" hidden="1" customHeight="1" x14ac:dyDescent="0.3">
      <c r="A1126" s="1581"/>
      <c r="B1126" s="467"/>
      <c r="C1126" s="1581"/>
      <c r="D1126" s="15">
        <f t="shared" si="17"/>
        <v>7503</v>
      </c>
      <c r="E1126" s="468"/>
      <c r="F1126" s="657"/>
      <c r="G1126" s="1579"/>
      <c r="H1126" s="1"/>
      <c r="I1126" s="1579"/>
      <c r="J1126" s="7"/>
      <c r="K1126" s="7"/>
      <c r="L1126" s="1374"/>
    </row>
    <row r="1127" spans="1:13" s="25" customFormat="1" ht="18.75" hidden="1" customHeight="1" x14ac:dyDescent="0.3">
      <c r="A1127" s="12"/>
      <c r="B1127" s="13"/>
      <c r="C1127" s="14" t="s">
        <v>128</v>
      </c>
      <c r="D1127" s="15">
        <f t="shared" si="17"/>
        <v>11912</v>
      </c>
      <c r="E1127" s="15">
        <v>919.81</v>
      </c>
      <c r="F1127" s="656"/>
      <c r="G1127" s="5"/>
      <c r="H1127" s="6"/>
      <c r="I1127" s="2" t="s">
        <v>128</v>
      </c>
      <c r="J1127" s="3">
        <v>1045</v>
      </c>
      <c r="K1127" s="3">
        <v>919.81</v>
      </c>
      <c r="L1127" s="1374"/>
    </row>
    <row r="1128" spans="1:13" s="25" customFormat="1" ht="18.75" hidden="1" customHeight="1" x14ac:dyDescent="0.3">
      <c r="A1128" s="12"/>
      <c r="B1128" s="13"/>
      <c r="C1128" s="14"/>
      <c r="D1128" s="15">
        <f t="shared" si="17"/>
        <v>19164</v>
      </c>
      <c r="E1128" s="15"/>
      <c r="F1128" s="656"/>
      <c r="G1128" s="5"/>
      <c r="H1128" s="6"/>
      <c r="I1128" s="2"/>
      <c r="J1128" s="3"/>
      <c r="K1128" s="3"/>
      <c r="L1128" s="1374"/>
    </row>
    <row r="1129" spans="1:13" s="25" customFormat="1" x14ac:dyDescent="0.3">
      <c r="A1129" s="12"/>
      <c r="B1129" s="13"/>
      <c r="C1129" s="14"/>
      <c r="D1129" s="15"/>
      <c r="E1129" s="15"/>
      <c r="F1129" s="678">
        <f>F1116-E1116</f>
        <v>57.800000000000068</v>
      </c>
      <c r="G1129" s="5"/>
      <c r="H1129" s="6"/>
      <c r="I1129" s="2"/>
      <c r="J1129" s="3"/>
      <c r="K1129" s="3"/>
      <c r="L1129" s="1374"/>
    </row>
    <row r="1130" spans="1:13" s="25" customFormat="1" x14ac:dyDescent="0.3">
      <c r="A1130" s="12"/>
      <c r="B1130" s="13"/>
      <c r="C1130" s="14"/>
      <c r="D1130" s="15"/>
      <c r="E1130" s="15"/>
      <c r="F1130" s="656"/>
      <c r="G1130" s="5"/>
      <c r="H1130" s="6"/>
      <c r="I1130" s="2"/>
      <c r="J1130" s="3"/>
      <c r="K1130" s="3"/>
      <c r="L1130" s="1374"/>
    </row>
    <row r="1131" spans="1:13" s="25" customFormat="1" x14ac:dyDescent="0.3">
      <c r="A1131" s="469" t="s">
        <v>124</v>
      </c>
      <c r="B1131" s="15" t="s">
        <v>259</v>
      </c>
      <c r="C1131" s="14" t="s">
        <v>125</v>
      </c>
      <c r="D1131" s="15" t="s">
        <v>126</v>
      </c>
      <c r="E1131" s="15" t="s">
        <v>127</v>
      </c>
      <c r="F1131" s="656"/>
      <c r="G1131" s="28" t="s">
        <v>124</v>
      </c>
      <c r="H1131" s="3" t="s">
        <v>247</v>
      </c>
      <c r="I1131" s="2" t="s">
        <v>125</v>
      </c>
      <c r="J1131" s="3" t="s">
        <v>126</v>
      </c>
      <c r="K1131" s="3" t="s">
        <v>127</v>
      </c>
      <c r="L1131" s="1374"/>
    </row>
    <row r="1132" spans="1:13" s="25" customFormat="1" ht="19.5" customHeight="1" x14ac:dyDescent="0.3">
      <c r="A1132" s="12">
        <v>1</v>
      </c>
      <c r="B1132" s="13" t="s">
        <v>100</v>
      </c>
      <c r="C1132" s="14" t="s">
        <v>508</v>
      </c>
      <c r="D1132" s="15">
        <v>70</v>
      </c>
      <c r="E1132" s="15">
        <v>287.25</v>
      </c>
      <c r="F1132" s="606"/>
      <c r="G1132" s="5">
        <v>1</v>
      </c>
      <c r="H1132" s="6" t="s">
        <v>100</v>
      </c>
      <c r="I1132" s="2" t="s">
        <v>9</v>
      </c>
      <c r="J1132" s="3">
        <v>70</v>
      </c>
      <c r="K1132" s="3">
        <v>310.23</v>
      </c>
      <c r="L1132" s="788"/>
      <c r="M1132" s="25">
        <v>115</v>
      </c>
    </row>
    <row r="1133" spans="1:13" s="25" customFormat="1" ht="19.5" customHeight="1" x14ac:dyDescent="0.3">
      <c r="A1133" s="12">
        <v>2</v>
      </c>
      <c r="B1133" s="13" t="s">
        <v>27</v>
      </c>
      <c r="C1133" s="14" t="s">
        <v>28</v>
      </c>
      <c r="D1133" s="15">
        <v>65</v>
      </c>
      <c r="E1133" s="15">
        <v>178</v>
      </c>
      <c r="F1133" s="605"/>
      <c r="G1133" s="5">
        <v>2</v>
      </c>
      <c r="H1133" s="6" t="s">
        <v>27</v>
      </c>
      <c r="I1133" s="2" t="s">
        <v>7</v>
      </c>
      <c r="J1133" s="3">
        <v>85</v>
      </c>
      <c r="K1133" s="3">
        <v>223</v>
      </c>
      <c r="L1133" s="788"/>
    </row>
    <row r="1134" spans="1:13" s="25" customFormat="1" x14ac:dyDescent="0.3">
      <c r="A1134" s="12">
        <v>3</v>
      </c>
      <c r="B1134" s="13" t="s">
        <v>61</v>
      </c>
      <c r="C1134" s="14" t="s">
        <v>17</v>
      </c>
      <c r="D1134" s="15">
        <v>30</v>
      </c>
      <c r="E1134" s="15">
        <v>228.14999999999998</v>
      </c>
      <c r="F1134" s="605"/>
      <c r="G1134" s="5">
        <v>3</v>
      </c>
      <c r="H1134" s="6" t="s">
        <v>61</v>
      </c>
      <c r="I1134" s="2" t="s">
        <v>44</v>
      </c>
      <c r="J1134" s="3">
        <v>35</v>
      </c>
      <c r="K1134" s="3">
        <v>273.77999999999997</v>
      </c>
      <c r="L1134" s="788"/>
    </row>
    <row r="1135" spans="1:13" s="50" customFormat="1" x14ac:dyDescent="0.3">
      <c r="A1135" s="12">
        <v>4</v>
      </c>
      <c r="B1135" s="13" t="s">
        <v>346</v>
      </c>
      <c r="C1135" s="14" t="s">
        <v>12</v>
      </c>
      <c r="D1135" s="15">
        <v>45.5</v>
      </c>
      <c r="E1135" s="15">
        <v>7.5</v>
      </c>
      <c r="F1135" s="605">
        <v>94.2</v>
      </c>
      <c r="G1135" s="5">
        <v>4</v>
      </c>
      <c r="H1135" s="6" t="s">
        <v>346</v>
      </c>
      <c r="I1135" s="2" t="s">
        <v>12</v>
      </c>
      <c r="J1135" s="3">
        <v>45.5</v>
      </c>
      <c r="K1135" s="3">
        <v>7.5</v>
      </c>
      <c r="L1135" s="1379">
        <v>45754</v>
      </c>
    </row>
    <row r="1136" spans="1:13" s="25" customFormat="1" ht="19.5" customHeight="1" x14ac:dyDescent="0.3">
      <c r="A1136" s="12">
        <v>5</v>
      </c>
      <c r="B1136" s="13" t="s">
        <v>144</v>
      </c>
      <c r="C1136" s="14" t="s">
        <v>2</v>
      </c>
      <c r="D1136" s="15">
        <v>18</v>
      </c>
      <c r="E1136" s="15">
        <v>88</v>
      </c>
      <c r="F1136" s="656"/>
      <c r="G1136" s="5">
        <v>5</v>
      </c>
      <c r="H1136" s="6" t="s">
        <v>144</v>
      </c>
      <c r="I1136" s="2" t="s">
        <v>2</v>
      </c>
      <c r="J1136" s="3">
        <v>18</v>
      </c>
      <c r="K1136" s="3">
        <v>88</v>
      </c>
      <c r="L1136" s="1374"/>
    </row>
    <row r="1137" spans="1:12" s="50" customFormat="1" x14ac:dyDescent="0.3">
      <c r="A1137" s="12">
        <v>6</v>
      </c>
      <c r="B1137" s="13" t="s">
        <v>107</v>
      </c>
      <c r="C1137" s="14" t="s">
        <v>14</v>
      </c>
      <c r="D1137" s="15">
        <v>3.71</v>
      </c>
      <c r="E1137" s="15">
        <v>93.2</v>
      </c>
      <c r="F1137" s="605">
        <v>21.5</v>
      </c>
      <c r="G1137" s="5">
        <v>6</v>
      </c>
      <c r="H1137" s="6" t="s">
        <v>107</v>
      </c>
      <c r="I1137" s="2" t="s">
        <v>14</v>
      </c>
      <c r="J1137" s="3">
        <v>3.71</v>
      </c>
      <c r="K1137" s="3">
        <v>93.2</v>
      </c>
      <c r="L1137" s="1379"/>
    </row>
    <row r="1138" spans="1:12" s="25" customFormat="1" ht="19.5" customHeight="1" x14ac:dyDescent="0.3">
      <c r="A1138" s="12">
        <v>7</v>
      </c>
      <c r="B1138" s="13" t="s">
        <v>108</v>
      </c>
      <c r="C1138" s="14" t="s">
        <v>65</v>
      </c>
      <c r="D1138" s="15">
        <v>1.2</v>
      </c>
      <c r="E1138" s="15">
        <v>21.5</v>
      </c>
      <c r="F1138" s="656"/>
      <c r="G1138" s="5">
        <v>7</v>
      </c>
      <c r="H1138" s="6" t="s">
        <v>108</v>
      </c>
      <c r="I1138" s="2" t="s">
        <v>65</v>
      </c>
      <c r="J1138" s="3">
        <v>1.2</v>
      </c>
      <c r="K1138" s="3">
        <v>21.5</v>
      </c>
      <c r="L1138" s="1374"/>
    </row>
    <row r="1139" spans="1:12" s="25" customFormat="1" x14ac:dyDescent="0.3">
      <c r="A1139" s="1581"/>
      <c r="B1139" s="13"/>
      <c r="C1139" s="14"/>
      <c r="D1139" s="15"/>
      <c r="E1139" s="15"/>
      <c r="F1139" s="656"/>
      <c r="G1139" s="1579"/>
      <c r="H1139" s="6"/>
      <c r="I1139" s="2"/>
      <c r="J1139" s="3"/>
      <c r="K1139" s="3"/>
      <c r="L1139" s="1374"/>
    </row>
    <row r="1140" spans="1:12" s="50" customFormat="1" x14ac:dyDescent="0.3">
      <c r="A1140" s="12"/>
      <c r="B1140" s="13"/>
      <c r="C1140" s="14"/>
      <c r="D1140" s="15"/>
      <c r="E1140" s="15"/>
      <c r="F1140" s="657"/>
      <c r="G1140" s="5"/>
      <c r="H1140" s="6"/>
      <c r="I1140" s="2"/>
      <c r="J1140" s="3"/>
      <c r="K1140" s="3"/>
      <c r="L1140" s="1377"/>
    </row>
    <row r="1141" spans="1:12" s="25" customFormat="1" x14ac:dyDescent="0.3">
      <c r="A1141" s="1581"/>
      <c r="B1141" s="13"/>
      <c r="C1141" s="14" t="s">
        <v>513</v>
      </c>
      <c r="D1141" s="15">
        <f>SUM(D1132:D1140)</f>
        <v>233.41</v>
      </c>
      <c r="E1141" s="15">
        <f>SUM(E1132:E1140)</f>
        <v>903.6</v>
      </c>
      <c r="F1141" s="658">
        <v>822.5</v>
      </c>
      <c r="G1141" s="1579"/>
      <c r="H1141" s="6"/>
      <c r="I1141" s="2" t="s">
        <v>513</v>
      </c>
      <c r="J1141" s="3">
        <f>SUM(J1132:J1140)</f>
        <v>258.40999999999997</v>
      </c>
      <c r="K1141" s="3">
        <f>SUM(K1132:K1140)</f>
        <v>1017.21</v>
      </c>
      <c r="L1141" s="1374"/>
    </row>
    <row r="1142" spans="1:12" s="25" customFormat="1" x14ac:dyDescent="0.3">
      <c r="A1142" s="12"/>
      <c r="B1142" s="13"/>
      <c r="C1142" s="14"/>
      <c r="D1142" s="15"/>
      <c r="E1142" s="15"/>
      <c r="F1142" s="678">
        <f>F1141-E1141</f>
        <v>-81.100000000000023</v>
      </c>
      <c r="G1142" s="5"/>
      <c r="H1142" s="6"/>
      <c r="I1142" s="2"/>
      <c r="J1142" s="3"/>
      <c r="K1142" s="3"/>
      <c r="L1142" s="1374"/>
    </row>
    <row r="1143" spans="1:12" s="25" customFormat="1" x14ac:dyDescent="0.3">
      <c r="A1143" s="12"/>
      <c r="B1143" s="13"/>
      <c r="C1143" s="14"/>
      <c r="D1143" s="15"/>
      <c r="E1143" s="15"/>
      <c r="F1143" s="656"/>
      <c r="G1143" s="5"/>
      <c r="H1143" s="6"/>
      <c r="I1143" s="2"/>
      <c r="J1143" s="3"/>
      <c r="K1143" s="3"/>
      <c r="L1143" s="1374"/>
    </row>
    <row r="1144" spans="1:12" s="25" customFormat="1" x14ac:dyDescent="0.3">
      <c r="A1144" s="1581"/>
      <c r="B1144" s="13"/>
      <c r="C1144" s="14" t="s">
        <v>514</v>
      </c>
      <c r="D1144" s="15">
        <f>+D1141+D1116</f>
        <v>424.40999999999997</v>
      </c>
      <c r="E1144" s="15">
        <f>+E1141+E1116</f>
        <v>1433.3</v>
      </c>
      <c r="F1144" s="659"/>
      <c r="G1144" s="3"/>
      <c r="H1144" s="3"/>
      <c r="I1144" s="2" t="s">
        <v>514</v>
      </c>
      <c r="J1144" s="3">
        <f>+J1141+J1116</f>
        <v>470.40999999999997</v>
      </c>
      <c r="K1144" s="3">
        <f>+K1141+K1116</f>
        <v>1593.29</v>
      </c>
      <c r="L1144" s="1374"/>
    </row>
    <row r="1145" spans="1:12" s="25" customFormat="1" x14ac:dyDescent="0.3">
      <c r="A1145" s="1431"/>
      <c r="B1145" s="259"/>
      <c r="C1145" s="472"/>
      <c r="D1145" s="473"/>
      <c r="E1145" s="473"/>
      <c r="F1145" s="659"/>
      <c r="G1145" s="1410"/>
      <c r="H1145" s="463"/>
      <c r="I1145" s="463"/>
      <c r="J1145" s="463"/>
      <c r="K1145" s="463"/>
      <c r="L1145" s="1374"/>
    </row>
    <row r="1146" spans="1:12" s="25" customFormat="1" x14ac:dyDescent="0.3">
      <c r="A1146" s="1431"/>
      <c r="B1146" s="471"/>
      <c r="C1146" s="471"/>
      <c r="D1146" s="471"/>
      <c r="E1146" s="675"/>
      <c r="F1146" s="660"/>
      <c r="G1146" s="1413"/>
      <c r="H1146" s="660"/>
      <c r="I1146" s="463"/>
      <c r="J1146" s="463"/>
      <c r="K1146" s="463"/>
      <c r="L1146" s="1374"/>
    </row>
    <row r="1147" spans="1:12" s="25" customFormat="1" x14ac:dyDescent="0.3">
      <c r="A1147" s="1431"/>
      <c r="B1147" s="259"/>
      <c r="C1147" s="472"/>
      <c r="D1147" s="473"/>
      <c r="E1147" s="473"/>
      <c r="F1147" s="659"/>
      <c r="G1147" s="1413"/>
      <c r="H1147" s="463"/>
      <c r="I1147" s="463"/>
      <c r="J1147" s="463"/>
      <c r="K1147" s="463"/>
      <c r="L1147" s="1374"/>
    </row>
    <row r="1148" spans="1:12" s="25" customFormat="1" ht="18.75" customHeight="1" x14ac:dyDescent="0.3">
      <c r="A1148" s="1428"/>
      <c r="B1148" s="260" t="s">
        <v>130</v>
      </c>
      <c r="C1148" s="257"/>
      <c r="D1148" s="261" t="s">
        <v>131</v>
      </c>
      <c r="E1148" s="32"/>
      <c r="F1148" s="606"/>
      <c r="G1148" s="1403"/>
      <c r="H1148" s="37" t="s">
        <v>130</v>
      </c>
      <c r="J1148" s="94" t="s">
        <v>131</v>
      </c>
      <c r="K1148" s="20"/>
      <c r="L1148" s="1374"/>
    </row>
    <row r="1149" spans="1:12" s="25" customFormat="1" ht="51.75" customHeight="1" x14ac:dyDescent="0.3">
      <c r="A1149" s="1428"/>
      <c r="B1149" s="262" t="s">
        <v>132</v>
      </c>
      <c r="C1149" s="257"/>
      <c r="D1149" s="262" t="s">
        <v>140</v>
      </c>
      <c r="E1149" s="263"/>
      <c r="F1149" s="606"/>
      <c r="G1149" s="1403"/>
      <c r="H1149" s="38" t="s">
        <v>139</v>
      </c>
      <c r="J1149" s="38" t="s">
        <v>140</v>
      </c>
      <c r="K1149" s="39"/>
      <c r="L1149" s="1374"/>
    </row>
    <row r="1150" spans="1:12" s="25" customFormat="1" ht="20.25" customHeight="1" x14ac:dyDescent="0.3">
      <c r="A1150" s="1428"/>
      <c r="B1150" s="262"/>
      <c r="C1150" s="257"/>
      <c r="D1150" s="262"/>
      <c r="E1150" s="263"/>
      <c r="F1150" s="606"/>
      <c r="G1150" s="1403"/>
      <c r="H1150" s="38"/>
      <c r="J1150" s="38"/>
      <c r="K1150" s="39"/>
      <c r="L1150" s="1374"/>
    </row>
    <row r="1151" spans="1:12" s="25" customFormat="1" ht="18.75" customHeight="1" x14ac:dyDescent="0.3">
      <c r="A1151" s="1426"/>
      <c r="B1151" s="98"/>
      <c r="C1151" s="98"/>
      <c r="D1151" s="98"/>
      <c r="E1151" s="98"/>
      <c r="F1151" s="861"/>
      <c r="G1151" s="1416"/>
      <c r="H1151" s="208"/>
      <c r="I1151" s="208"/>
      <c r="J1151" s="208"/>
      <c r="K1151" s="208"/>
      <c r="L1151" s="1374"/>
    </row>
    <row r="1152" spans="1:12" s="21" customFormat="1" x14ac:dyDescent="0.3">
      <c r="A1152" s="1428"/>
      <c r="B1152" s="32"/>
      <c r="C1152" s="32"/>
      <c r="D1152" s="32"/>
      <c r="E1152" s="32"/>
      <c r="F1152" s="656"/>
      <c r="G1152" s="1403"/>
      <c r="H1152" s="20"/>
      <c r="I1152" s="20"/>
      <c r="J1152" s="20"/>
      <c r="K1152" s="20"/>
      <c r="L1152" s="1373"/>
    </row>
    <row r="1153" spans="1:12" s="25" customFormat="1" ht="18.75" customHeight="1" x14ac:dyDescent="0.3">
      <c r="A1153" s="1428"/>
      <c r="B1153" s="476" t="s">
        <v>115</v>
      </c>
      <c r="C1153" s="32"/>
      <c r="D1153" s="32"/>
      <c r="E1153" s="32"/>
      <c r="F1153" s="656"/>
      <c r="G1153" s="1403"/>
      <c r="H1153" s="22" t="s">
        <v>115</v>
      </c>
      <c r="I1153" s="20"/>
      <c r="J1153" s="20"/>
      <c r="K1153" s="20"/>
      <c r="L1153" s="1374"/>
    </row>
    <row r="1154" spans="1:12" s="25" customFormat="1" ht="18.75" customHeight="1" x14ac:dyDescent="0.3">
      <c r="A1154" s="1428"/>
      <c r="B1154" s="476" t="s">
        <v>137</v>
      </c>
      <c r="C1154" s="32"/>
      <c r="D1154" s="32"/>
      <c r="E1154" s="32"/>
      <c r="F1154" s="606"/>
      <c r="G1154" s="1403"/>
      <c r="H1154" s="22" t="s">
        <v>138</v>
      </c>
      <c r="I1154" s="20"/>
      <c r="J1154" s="20"/>
      <c r="K1154" s="20"/>
      <c r="L1154" s="1374"/>
    </row>
    <row r="1155" spans="1:12" s="25" customFormat="1" ht="18.75" customHeight="1" x14ac:dyDescent="0.3">
      <c r="A1155" s="1428"/>
      <c r="B1155" s="32"/>
      <c r="C1155" s="32"/>
      <c r="D1155" s="32"/>
      <c r="E1155" s="32"/>
      <c r="F1155" s="606"/>
      <c r="G1155" s="1403"/>
      <c r="H1155" s="20"/>
      <c r="I1155" s="20"/>
      <c r="J1155" s="20"/>
      <c r="K1155" s="20"/>
      <c r="L1155" s="1374"/>
    </row>
    <row r="1156" spans="1:12" s="25" customFormat="1" ht="18.75" customHeight="1" x14ac:dyDescent="0.3">
      <c r="A1156" s="1428"/>
      <c r="B1156" s="32"/>
      <c r="C1156" s="32"/>
      <c r="D1156" s="257"/>
      <c r="E1156" s="604" t="s">
        <v>116</v>
      </c>
      <c r="F1156" s="606"/>
      <c r="G1156" s="1403"/>
      <c r="H1156" s="20"/>
      <c r="I1156" s="20"/>
      <c r="K1156" s="603" t="s">
        <v>116</v>
      </c>
      <c r="L1156" s="1374"/>
    </row>
    <row r="1157" spans="1:12" s="25" customFormat="1" ht="18.75" customHeight="1" x14ac:dyDescent="0.3">
      <c r="A1157" s="1428"/>
      <c r="B1157" s="32"/>
      <c r="C1157" s="32"/>
      <c r="D1157" s="257"/>
      <c r="E1157" s="604" t="s">
        <v>134</v>
      </c>
      <c r="F1157" s="606"/>
      <c r="G1157" s="1403"/>
      <c r="H1157" s="20"/>
      <c r="I1157" s="20"/>
      <c r="K1157" s="603" t="s">
        <v>134</v>
      </c>
      <c r="L1157" s="1374"/>
    </row>
    <row r="1158" spans="1:12" s="25" customFormat="1" ht="18.75" customHeight="1" x14ac:dyDescent="0.3">
      <c r="A1158" s="1428"/>
      <c r="B1158" s="32"/>
      <c r="C1158" s="32"/>
      <c r="D1158" s="257"/>
      <c r="E1158" s="604" t="s">
        <v>117</v>
      </c>
      <c r="F1158" s="606"/>
      <c r="G1158" s="1403"/>
      <c r="H1158" s="20"/>
      <c r="I1158" s="20"/>
      <c r="K1158" s="603" t="s">
        <v>117</v>
      </c>
      <c r="L1158" s="1374"/>
    </row>
    <row r="1159" spans="1:12" s="25" customFormat="1" ht="18.75" customHeight="1" x14ac:dyDescent="0.3">
      <c r="A1159" s="1428"/>
      <c r="B1159" s="32"/>
      <c r="C1159" s="32"/>
      <c r="D1159" s="257"/>
      <c r="E1159" s="604" t="s">
        <v>497</v>
      </c>
      <c r="F1159" s="606"/>
      <c r="G1159" s="1403"/>
      <c r="H1159" s="20"/>
      <c r="I1159" s="20"/>
      <c r="K1159" s="603" t="s">
        <v>497</v>
      </c>
      <c r="L1159" s="1374"/>
    </row>
    <row r="1160" spans="1:12" s="25" customFormat="1" ht="18.75" customHeight="1" x14ac:dyDescent="0.3">
      <c r="A1160" s="1428"/>
      <c r="B1160" s="32"/>
      <c r="C1160" s="32"/>
      <c r="D1160" s="32"/>
      <c r="E1160" s="32"/>
      <c r="F1160" s="656"/>
      <c r="G1160" s="1403"/>
      <c r="H1160" s="20"/>
      <c r="I1160" s="20"/>
      <c r="J1160" s="20"/>
      <c r="K1160" s="20"/>
      <c r="L1160" s="1374"/>
    </row>
    <row r="1161" spans="1:12" s="25" customFormat="1" ht="18.75" customHeight="1" x14ac:dyDescent="0.3">
      <c r="A1161" s="1428"/>
      <c r="B1161" s="32"/>
      <c r="C1161" s="32"/>
      <c r="D1161" s="32"/>
      <c r="E1161" s="32"/>
      <c r="F1161" s="656"/>
      <c r="G1161" s="1403"/>
      <c r="H1161" s="20"/>
      <c r="I1161" s="20"/>
      <c r="J1161" s="20"/>
      <c r="K1161" s="20"/>
      <c r="L1161" s="1374"/>
    </row>
    <row r="1162" spans="1:12" s="25" customFormat="1" ht="18.75" customHeight="1" x14ac:dyDescent="0.3">
      <c r="A1162" s="1428"/>
      <c r="B1162" s="32"/>
      <c r="C1162" s="32"/>
      <c r="D1162" s="32"/>
      <c r="E1162" s="32"/>
      <c r="F1162" s="656"/>
      <c r="G1162" s="1403"/>
      <c r="H1162" s="20"/>
      <c r="I1162" s="20"/>
      <c r="J1162" s="20"/>
      <c r="K1162" s="20"/>
      <c r="L1162" s="1374"/>
    </row>
    <row r="1163" spans="1:12" s="25" customFormat="1" ht="18.75" customHeight="1" x14ac:dyDescent="0.3">
      <c r="A1163" s="1428"/>
      <c r="B1163" s="1605" t="s">
        <v>119</v>
      </c>
      <c r="C1163" s="1605"/>
      <c r="D1163" s="1605"/>
      <c r="E1163" s="481"/>
      <c r="F1163" s="606"/>
      <c r="G1163" s="1403"/>
      <c r="H1163" s="1612" t="s">
        <v>119</v>
      </c>
      <c r="I1163" s="1612"/>
      <c r="J1163" s="1612"/>
      <c r="K1163" s="26"/>
      <c r="L1163" s="1374"/>
    </row>
    <row r="1164" spans="1:12" s="25" customFormat="1" ht="18.75" customHeight="1" x14ac:dyDescent="0.3">
      <c r="A1164" s="1428"/>
      <c r="B1164" s="1636">
        <v>45775</v>
      </c>
      <c r="C1164" s="1636"/>
      <c r="D1164" s="1636"/>
      <c r="E1164" s="482"/>
      <c r="F1164" s="606"/>
      <c r="G1164" s="1403"/>
      <c r="H1164" s="1610">
        <f>B1164</f>
        <v>45775</v>
      </c>
      <c r="I1164" s="1610"/>
      <c r="J1164" s="1610"/>
      <c r="K1164" s="27"/>
      <c r="L1164" s="1374"/>
    </row>
    <row r="1165" spans="1:12" s="25" customFormat="1" ht="18.75" customHeight="1" x14ac:dyDescent="0.3">
      <c r="A1165" s="1428"/>
      <c r="B1165" s="32"/>
      <c r="C1165" s="32"/>
      <c r="D1165" s="32"/>
      <c r="E1165" s="482"/>
      <c r="F1165" s="606"/>
      <c r="G1165" s="1403"/>
      <c r="H1165" s="20"/>
      <c r="I1165" s="20"/>
      <c r="J1165" s="20"/>
      <c r="K1165" s="27"/>
      <c r="L1165" s="1374"/>
    </row>
    <row r="1166" spans="1:12" s="25" customFormat="1" ht="18.75" customHeight="1" x14ac:dyDescent="0.3">
      <c r="A1166" s="1428"/>
      <c r="B1166" s="1582"/>
      <c r="C1166" s="32"/>
      <c r="D1166" s="32"/>
      <c r="E1166" s="482"/>
      <c r="F1166" s="606"/>
      <c r="G1166" s="1403"/>
      <c r="H1166" s="1580"/>
      <c r="I1166" s="20"/>
      <c r="J1166" s="20"/>
      <c r="K1166" s="27"/>
      <c r="L1166" s="1374"/>
    </row>
    <row r="1167" spans="1:12" s="25" customFormat="1" ht="18.75" customHeight="1" x14ac:dyDescent="0.3">
      <c r="A1167" s="469" t="s">
        <v>120</v>
      </c>
      <c r="B1167" s="475" t="s">
        <v>121</v>
      </c>
      <c r="C1167" s="1604" t="s">
        <v>122</v>
      </c>
      <c r="D1167" s="1604"/>
      <c r="E1167" s="1604"/>
      <c r="F1167" s="606"/>
      <c r="G1167" s="28" t="s">
        <v>120</v>
      </c>
      <c r="H1167" s="29" t="s">
        <v>121</v>
      </c>
      <c r="I1167" s="1611" t="s">
        <v>123</v>
      </c>
      <c r="J1167" s="1611"/>
      <c r="K1167" s="1611"/>
      <c r="L1167" s="1374"/>
    </row>
    <row r="1168" spans="1:12" s="25" customFormat="1" ht="18.75" customHeight="1" x14ac:dyDescent="0.3">
      <c r="A1168" s="469" t="s">
        <v>124</v>
      </c>
      <c r="B1168" s="469" t="s">
        <v>265</v>
      </c>
      <c r="C1168" s="475" t="s">
        <v>125</v>
      </c>
      <c r="D1168" s="1581" t="s">
        <v>126</v>
      </c>
      <c r="E1168" s="1581" t="s">
        <v>127</v>
      </c>
      <c r="F1168" s="606"/>
      <c r="G1168" s="28" t="s">
        <v>124</v>
      </c>
      <c r="H1168" s="28" t="s">
        <v>265</v>
      </c>
      <c r="I1168" s="29" t="s">
        <v>125</v>
      </c>
      <c r="J1168" s="1579" t="s">
        <v>126</v>
      </c>
      <c r="K1168" s="1579" t="s">
        <v>127</v>
      </c>
      <c r="L1168" s="1374"/>
    </row>
    <row r="1169" spans="1:16" s="25" customFormat="1" x14ac:dyDescent="0.3">
      <c r="A1169" s="12">
        <v>1</v>
      </c>
      <c r="B1169" s="13" t="s">
        <v>47</v>
      </c>
      <c r="C1169" s="14" t="s">
        <v>46</v>
      </c>
      <c r="D1169" s="15">
        <v>42</v>
      </c>
      <c r="E1169" s="15">
        <v>206.2</v>
      </c>
      <c r="F1169" s="606"/>
      <c r="G1169" s="5">
        <v>1</v>
      </c>
      <c r="H1169" s="6" t="s">
        <v>47</v>
      </c>
      <c r="I1169" s="2" t="s">
        <v>46</v>
      </c>
      <c r="J1169" s="3">
        <v>42</v>
      </c>
      <c r="K1169" s="3">
        <v>206.2</v>
      </c>
      <c r="L1169" s="788"/>
    </row>
    <row r="1170" spans="1:16" s="50" customFormat="1" x14ac:dyDescent="0.3">
      <c r="A1170" s="12">
        <v>2</v>
      </c>
      <c r="B1170" s="13" t="s">
        <v>64</v>
      </c>
      <c r="C1170" s="14" t="s">
        <v>65</v>
      </c>
      <c r="D1170" s="15">
        <v>15</v>
      </c>
      <c r="E1170" s="15">
        <v>75</v>
      </c>
      <c r="F1170" s="606">
        <v>28</v>
      </c>
      <c r="G1170" s="5">
        <v>2</v>
      </c>
      <c r="H1170" s="6" t="s">
        <v>64</v>
      </c>
      <c r="I1170" s="2" t="s">
        <v>65</v>
      </c>
      <c r="J1170" s="3">
        <v>15</v>
      </c>
      <c r="K1170" s="3">
        <v>75</v>
      </c>
      <c r="L1170" s="1379"/>
    </row>
    <row r="1171" spans="1:16" s="25" customFormat="1" x14ac:dyDescent="0.3">
      <c r="A1171" s="1581">
        <v>3</v>
      </c>
      <c r="B1171" s="13" t="s">
        <v>114</v>
      </c>
      <c r="C1171" s="14" t="s">
        <v>2</v>
      </c>
      <c r="D1171" s="15">
        <v>6</v>
      </c>
      <c r="E1171" s="15">
        <v>28</v>
      </c>
      <c r="F1171" s="606">
        <v>168.2</v>
      </c>
      <c r="G1171" s="1584">
        <v>3</v>
      </c>
      <c r="H1171" s="6" t="s">
        <v>114</v>
      </c>
      <c r="I1171" s="2" t="s">
        <v>2</v>
      </c>
      <c r="J1171" s="3">
        <v>6</v>
      </c>
      <c r="K1171" s="3">
        <v>28</v>
      </c>
      <c r="L1171" s="1374"/>
    </row>
    <row r="1172" spans="1:16" s="25" customFormat="1" x14ac:dyDescent="0.3">
      <c r="A1172" s="12">
        <v>4</v>
      </c>
      <c r="B1172" s="13" t="s">
        <v>107</v>
      </c>
      <c r="C1172" s="14" t="s">
        <v>193</v>
      </c>
      <c r="D1172" s="15">
        <v>3.71</v>
      </c>
      <c r="E1172" s="15">
        <v>93.2</v>
      </c>
      <c r="F1172" s="606"/>
      <c r="G1172" s="5">
        <v>4</v>
      </c>
      <c r="H1172" s="6" t="s">
        <v>107</v>
      </c>
      <c r="I1172" s="2" t="s">
        <v>193</v>
      </c>
      <c r="J1172" s="3">
        <v>3.71</v>
      </c>
      <c r="K1172" s="3">
        <v>93.2</v>
      </c>
      <c r="L1172" s="1374"/>
    </row>
    <row r="1173" spans="1:16" s="50" customFormat="1" x14ac:dyDescent="0.3">
      <c r="A1173" s="5">
        <v>5</v>
      </c>
      <c r="B1173" s="6" t="s">
        <v>37</v>
      </c>
      <c r="C1173" s="2" t="s">
        <v>5</v>
      </c>
      <c r="D1173" s="3">
        <v>180</v>
      </c>
      <c r="E1173" s="3">
        <v>161</v>
      </c>
      <c r="F1173" s="606"/>
      <c r="G1173" s="5">
        <v>5</v>
      </c>
      <c r="H1173" s="6" t="s">
        <v>37</v>
      </c>
      <c r="I1173" s="2" t="s">
        <v>5</v>
      </c>
      <c r="J1173" s="3">
        <v>180</v>
      </c>
      <c r="K1173" s="3">
        <v>161</v>
      </c>
      <c r="L1173" s="486">
        <v>5</v>
      </c>
      <c r="M1173" s="50" t="s">
        <v>37</v>
      </c>
      <c r="N1173" s="50" t="s">
        <v>5</v>
      </c>
      <c r="O1173" s="50">
        <v>180</v>
      </c>
      <c r="P1173" s="50">
        <v>161</v>
      </c>
    </row>
    <row r="1174" spans="1:16" s="257" customFormat="1" ht="19.5" customHeight="1" x14ac:dyDescent="0.3">
      <c r="A1174" s="12"/>
      <c r="B1174" s="13"/>
      <c r="C1174" s="14"/>
      <c r="D1174" s="15"/>
      <c r="E1174" s="15"/>
      <c r="F1174" s="645"/>
      <c r="G1174" s="12"/>
      <c r="H1174" s="13"/>
      <c r="I1174" s="14"/>
      <c r="J1174" s="15"/>
      <c r="K1174" s="15"/>
      <c r="L1174" s="791"/>
    </row>
    <row r="1175" spans="1:16" s="257" customFormat="1" ht="19.5" customHeight="1" x14ac:dyDescent="0.3">
      <c r="A1175" s="1581"/>
      <c r="B1175" s="13"/>
      <c r="C1175" s="14"/>
      <c r="D1175" s="15"/>
      <c r="E1175" s="15"/>
      <c r="F1175" s="607"/>
      <c r="G1175" s="1581"/>
      <c r="H1175" s="13"/>
      <c r="I1175" s="14"/>
      <c r="J1175" s="15"/>
      <c r="K1175" s="15"/>
      <c r="L1175" s="1378"/>
    </row>
    <row r="1176" spans="1:16" s="257" customFormat="1" x14ac:dyDescent="0.3">
      <c r="A1176" s="12"/>
      <c r="B1176" s="13"/>
      <c r="C1176" s="14"/>
      <c r="D1176" s="15"/>
      <c r="E1176" s="15"/>
      <c r="F1176" s="670"/>
      <c r="G1176" s="12"/>
      <c r="H1176" s="13"/>
      <c r="I1176" s="14"/>
      <c r="J1176" s="15"/>
      <c r="K1176" s="15"/>
      <c r="L1176" s="1378"/>
    </row>
    <row r="1177" spans="1:16" s="25" customFormat="1" x14ac:dyDescent="0.3">
      <c r="A1177" s="12"/>
      <c r="B1177" s="13"/>
      <c r="C1177" s="14" t="s">
        <v>513</v>
      </c>
      <c r="D1177" s="15">
        <f>SUM(D1169:D1175)</f>
        <v>246.70999999999998</v>
      </c>
      <c r="E1177" s="15">
        <f>SUM(E1169:E1175)</f>
        <v>563.4</v>
      </c>
      <c r="F1177" s="658">
        <v>587.5</v>
      </c>
      <c r="G1177" s="5"/>
      <c r="H1177" s="6"/>
      <c r="I1177" s="2" t="s">
        <v>513</v>
      </c>
      <c r="J1177" s="3">
        <f>SUM(J1169:J1175)</f>
        <v>246.70999999999998</v>
      </c>
      <c r="K1177" s="3">
        <f>SUM(K1169:K1175)</f>
        <v>563.4</v>
      </c>
      <c r="L1177" s="1374"/>
    </row>
    <row r="1178" spans="1:16" s="257" customFormat="1" x14ac:dyDescent="0.3">
      <c r="A1178" s="12"/>
      <c r="B1178" s="13"/>
      <c r="C1178" s="14"/>
      <c r="D1178" s="15"/>
      <c r="E1178" s="15"/>
      <c r="F1178" s="670"/>
      <c r="G1178" s="12"/>
      <c r="H1178" s="13"/>
      <c r="I1178" s="14"/>
      <c r="J1178" s="15"/>
      <c r="K1178" s="15"/>
      <c r="L1178" s="1378"/>
    </row>
    <row r="1179" spans="1:16" s="25" customFormat="1" x14ac:dyDescent="0.3">
      <c r="A1179" s="469" t="s">
        <v>124</v>
      </c>
      <c r="B1179" s="15" t="s">
        <v>259</v>
      </c>
      <c r="C1179" s="14" t="s">
        <v>125</v>
      </c>
      <c r="D1179" s="15" t="s">
        <v>126</v>
      </c>
      <c r="E1179" s="15" t="s">
        <v>127</v>
      </c>
      <c r="F1179" s="656"/>
      <c r="G1179" s="28" t="s">
        <v>124</v>
      </c>
      <c r="H1179" s="3" t="s">
        <v>247</v>
      </c>
      <c r="I1179" s="2" t="s">
        <v>125</v>
      </c>
      <c r="J1179" s="3" t="s">
        <v>126</v>
      </c>
      <c r="K1179" s="3" t="s">
        <v>127</v>
      </c>
      <c r="L1179" s="1374"/>
    </row>
    <row r="1180" spans="1:16" s="8" customFormat="1" x14ac:dyDescent="0.3">
      <c r="A1180" s="12">
        <v>1</v>
      </c>
      <c r="B1180" s="13" t="s">
        <v>10</v>
      </c>
      <c r="C1180" s="14" t="s">
        <v>508</v>
      </c>
      <c r="D1180" s="15">
        <v>80</v>
      </c>
      <c r="E1180" s="15">
        <v>157.5</v>
      </c>
      <c r="F1180" s="605">
        <v>80</v>
      </c>
      <c r="G1180" s="5">
        <v>1</v>
      </c>
      <c r="H1180" s="6" t="s">
        <v>10</v>
      </c>
      <c r="I1180" s="2" t="s">
        <v>9</v>
      </c>
      <c r="J1180" s="3">
        <v>90</v>
      </c>
      <c r="K1180" s="3">
        <v>170.1</v>
      </c>
      <c r="L1180" s="1379"/>
    </row>
    <row r="1181" spans="1:16" s="25" customFormat="1" ht="19.5" customHeight="1" x14ac:dyDescent="0.3">
      <c r="A1181" s="12">
        <v>2</v>
      </c>
      <c r="B1181" s="13" t="s">
        <v>105</v>
      </c>
      <c r="C1181" s="14" t="s">
        <v>104</v>
      </c>
      <c r="D1181" s="15">
        <v>60</v>
      </c>
      <c r="E1181" s="15">
        <v>166.1</v>
      </c>
      <c r="F1181" s="490">
        <v>54</v>
      </c>
      <c r="G1181" s="5">
        <v>2</v>
      </c>
      <c r="H1181" s="6" t="s">
        <v>105</v>
      </c>
      <c r="I1181" s="2" t="s">
        <v>104</v>
      </c>
      <c r="J1181" s="3">
        <v>60</v>
      </c>
      <c r="K1181" s="3">
        <v>166.1</v>
      </c>
      <c r="L1181" s="1374"/>
    </row>
    <row r="1182" spans="1:16" s="50" customFormat="1" x14ac:dyDescent="0.3">
      <c r="A1182" s="12">
        <v>3</v>
      </c>
      <c r="B1182" s="13" t="s">
        <v>260</v>
      </c>
      <c r="C1182" s="14" t="s">
        <v>17</v>
      </c>
      <c r="D1182" s="15">
        <v>20</v>
      </c>
      <c r="E1182" s="15">
        <v>182.25</v>
      </c>
      <c r="F1182" s="605">
        <v>65.900000000000006</v>
      </c>
      <c r="G1182" s="5">
        <v>3</v>
      </c>
      <c r="H1182" s="6" t="s">
        <v>260</v>
      </c>
      <c r="I1182" s="2" t="s">
        <v>44</v>
      </c>
      <c r="J1182" s="3">
        <v>25</v>
      </c>
      <c r="K1182" s="3">
        <v>218.7</v>
      </c>
      <c r="L1182" s="1377"/>
    </row>
    <row r="1183" spans="1:16" s="50" customFormat="1" x14ac:dyDescent="0.3">
      <c r="A1183" s="12">
        <v>4</v>
      </c>
      <c r="B1183" s="13" t="s">
        <v>346</v>
      </c>
      <c r="C1183" s="14" t="s">
        <v>14</v>
      </c>
      <c r="D1183" s="15">
        <v>36</v>
      </c>
      <c r="E1183" s="15">
        <v>6</v>
      </c>
      <c r="F1183" s="605">
        <v>24.8</v>
      </c>
      <c r="G1183" s="5">
        <v>4</v>
      </c>
      <c r="H1183" s="6" t="s">
        <v>346</v>
      </c>
      <c r="I1183" s="2" t="s">
        <v>14</v>
      </c>
      <c r="J1183" s="3">
        <v>36</v>
      </c>
      <c r="K1183" s="3">
        <v>6</v>
      </c>
      <c r="L1183" s="1379"/>
    </row>
    <row r="1184" spans="1:16" s="25" customFormat="1" ht="19.5" customHeight="1" x14ac:dyDescent="0.3">
      <c r="A1184" s="12">
        <v>5</v>
      </c>
      <c r="B1184" s="13" t="s">
        <v>144</v>
      </c>
      <c r="C1184" s="14" t="s">
        <v>2</v>
      </c>
      <c r="D1184" s="15">
        <v>18</v>
      </c>
      <c r="E1184" s="15">
        <v>88</v>
      </c>
      <c r="F1184" s="656">
        <v>3.71</v>
      </c>
      <c r="G1184" s="5">
        <v>5</v>
      </c>
      <c r="H1184" s="6" t="s">
        <v>144</v>
      </c>
      <c r="I1184" s="2" t="s">
        <v>2</v>
      </c>
      <c r="J1184" s="3">
        <v>18</v>
      </c>
      <c r="K1184" s="3">
        <v>88</v>
      </c>
      <c r="L1184" s="1374"/>
    </row>
    <row r="1185" spans="1:12" s="25" customFormat="1" x14ac:dyDescent="0.3">
      <c r="A1185" s="12">
        <v>6</v>
      </c>
      <c r="B1185" s="13" t="s">
        <v>107</v>
      </c>
      <c r="C1185" s="14" t="s">
        <v>193</v>
      </c>
      <c r="D1185" s="15">
        <v>3.71</v>
      </c>
      <c r="E1185" s="15">
        <v>93.2</v>
      </c>
      <c r="F1185" s="606"/>
      <c r="G1185" s="5">
        <v>6</v>
      </c>
      <c r="H1185" s="6" t="s">
        <v>107</v>
      </c>
      <c r="I1185" s="2" t="s">
        <v>193</v>
      </c>
      <c r="J1185" s="3">
        <v>3.71</v>
      </c>
      <c r="K1185" s="3">
        <v>93.2</v>
      </c>
      <c r="L1185" s="1374"/>
    </row>
    <row r="1186" spans="1:12" s="25" customFormat="1" ht="19.5" customHeight="1" x14ac:dyDescent="0.3">
      <c r="A1186" s="12">
        <v>7</v>
      </c>
      <c r="B1186" s="13" t="s">
        <v>108</v>
      </c>
      <c r="C1186" s="14" t="s">
        <v>65</v>
      </c>
      <c r="D1186" s="15">
        <v>1.2</v>
      </c>
      <c r="E1186" s="15">
        <v>21.5</v>
      </c>
      <c r="F1186" s="656"/>
      <c r="G1186" s="5">
        <v>7</v>
      </c>
      <c r="H1186" s="6" t="s">
        <v>108</v>
      </c>
      <c r="I1186" s="2" t="s">
        <v>65</v>
      </c>
      <c r="J1186" s="3">
        <v>1.2</v>
      </c>
      <c r="K1186" s="3">
        <v>21.5</v>
      </c>
      <c r="L1186" s="1374"/>
    </row>
    <row r="1187" spans="1:12" s="50" customFormat="1" x14ac:dyDescent="0.3">
      <c r="A1187" s="12"/>
      <c r="B1187" s="13"/>
      <c r="C1187" s="14"/>
      <c r="D1187" s="15"/>
      <c r="E1187" s="15"/>
      <c r="F1187" s="657"/>
      <c r="G1187" s="5"/>
      <c r="H1187" s="6"/>
      <c r="I1187" s="2"/>
      <c r="J1187" s="3"/>
      <c r="K1187" s="3"/>
      <c r="L1187" s="1377"/>
    </row>
    <row r="1188" spans="1:12" s="25" customFormat="1" x14ac:dyDescent="0.3">
      <c r="A1188" s="1581"/>
      <c r="B1188" s="13"/>
      <c r="C1188" s="14" t="s">
        <v>513</v>
      </c>
      <c r="D1188" s="15">
        <f>SUM(D1180:D1187)</f>
        <v>218.91</v>
      </c>
      <c r="E1188" s="15">
        <f>SUM(E1180:E1187)</f>
        <v>714.55000000000007</v>
      </c>
      <c r="F1188" s="658">
        <v>822.5</v>
      </c>
      <c r="G1188" s="1579"/>
      <c r="H1188" s="6"/>
      <c r="I1188" s="2" t="s">
        <v>513</v>
      </c>
      <c r="J1188" s="3">
        <f>SUM(J1180:J1187)</f>
        <v>233.91</v>
      </c>
      <c r="K1188" s="3">
        <f>SUM(K1180:K1187)</f>
        <v>763.6</v>
      </c>
      <c r="L1188" s="1374"/>
    </row>
    <row r="1189" spans="1:12" s="25" customFormat="1" x14ac:dyDescent="0.3">
      <c r="A1189" s="12"/>
      <c r="B1189" s="13"/>
      <c r="C1189" s="14"/>
      <c r="D1189" s="15"/>
      <c r="E1189" s="15"/>
      <c r="F1189" s="678"/>
      <c r="G1189" s="5"/>
      <c r="H1189" s="6"/>
      <c r="I1189" s="2"/>
      <c r="J1189" s="3"/>
      <c r="K1189" s="3"/>
      <c r="L1189" s="1374"/>
    </row>
    <row r="1190" spans="1:12" s="25" customFormat="1" x14ac:dyDescent="0.3">
      <c r="A1190" s="12"/>
      <c r="B1190" s="13"/>
      <c r="C1190" s="14"/>
      <c r="D1190" s="15"/>
      <c r="E1190" s="15"/>
      <c r="F1190" s="678"/>
      <c r="G1190" s="5"/>
      <c r="H1190" s="6"/>
      <c r="I1190" s="2"/>
      <c r="J1190" s="3"/>
      <c r="K1190" s="3"/>
      <c r="L1190" s="1374"/>
    </row>
    <row r="1191" spans="1:12" s="25" customFormat="1" x14ac:dyDescent="0.3">
      <c r="A1191" s="1581"/>
      <c r="B1191" s="13"/>
      <c r="C1191" s="14" t="s">
        <v>514</v>
      </c>
      <c r="D1191" s="15">
        <f>+D1188+D1177</f>
        <v>465.62</v>
      </c>
      <c r="E1191" s="15">
        <f>+E1188+E1177</f>
        <v>1277.95</v>
      </c>
      <c r="F1191" s="678"/>
      <c r="G1191" s="3"/>
      <c r="H1191" s="3"/>
      <c r="I1191" s="2" t="s">
        <v>514</v>
      </c>
      <c r="J1191" s="3">
        <f>+J1188+J1177</f>
        <v>480.62</v>
      </c>
      <c r="K1191" s="3">
        <f>+K1188+K1177</f>
        <v>1327</v>
      </c>
      <c r="L1191" s="1374"/>
    </row>
    <row r="1192" spans="1:12" s="25" customFormat="1" x14ac:dyDescent="0.3">
      <c r="A1192" s="1431"/>
      <c r="B1192" s="259"/>
      <c r="C1192" s="472"/>
      <c r="D1192" s="473"/>
      <c r="E1192" s="473"/>
      <c r="F1192" s="678"/>
      <c r="G1192" s="1410"/>
      <c r="H1192" s="463"/>
      <c r="I1192" s="463"/>
      <c r="J1192" s="463"/>
      <c r="K1192" s="463"/>
      <c r="L1192" s="1374"/>
    </row>
    <row r="1193" spans="1:12" s="25" customFormat="1" x14ac:dyDescent="0.3">
      <c r="A1193" s="1431"/>
      <c r="B1193" s="471"/>
      <c r="C1193" s="471"/>
      <c r="D1193" s="471"/>
      <c r="E1193" s="675"/>
      <c r="F1193" s="660"/>
      <c r="G1193" s="1413"/>
      <c r="H1193" s="660"/>
      <c r="I1193" s="463"/>
      <c r="J1193" s="463"/>
      <c r="K1193" s="463"/>
      <c r="L1193" s="1374"/>
    </row>
    <row r="1194" spans="1:12" s="25" customFormat="1" x14ac:dyDescent="0.3">
      <c r="A1194" s="1431"/>
      <c r="B1194" s="259"/>
      <c r="C1194" s="472"/>
      <c r="D1194" s="473"/>
      <c r="E1194" s="473"/>
      <c r="F1194" s="659"/>
      <c r="G1194" s="1413"/>
      <c r="H1194" s="463"/>
      <c r="I1194" s="463"/>
      <c r="J1194" s="463"/>
      <c r="K1194" s="463"/>
      <c r="L1194" s="1374"/>
    </row>
    <row r="1195" spans="1:12" s="25" customFormat="1" ht="18.75" customHeight="1" x14ac:dyDescent="0.3">
      <c r="A1195" s="1428"/>
      <c r="B1195" s="260" t="s">
        <v>130</v>
      </c>
      <c r="C1195" s="257"/>
      <c r="D1195" s="261" t="s">
        <v>131</v>
      </c>
      <c r="E1195" s="32"/>
      <c r="F1195" s="606"/>
      <c r="G1195" s="1403"/>
      <c r="H1195" s="37" t="s">
        <v>130</v>
      </c>
      <c r="J1195" s="94" t="s">
        <v>131</v>
      </c>
      <c r="K1195" s="20"/>
      <c r="L1195" s="1374"/>
    </row>
    <row r="1196" spans="1:12" s="25" customFormat="1" ht="51.75" customHeight="1" x14ac:dyDescent="0.3">
      <c r="A1196" s="1428"/>
      <c r="B1196" s="262" t="s">
        <v>132</v>
      </c>
      <c r="C1196" s="257"/>
      <c r="D1196" s="262" t="s">
        <v>140</v>
      </c>
      <c r="E1196" s="263"/>
      <c r="F1196" s="606"/>
      <c r="G1196" s="1403"/>
      <c r="H1196" s="38" t="s">
        <v>139</v>
      </c>
      <c r="J1196" s="38" t="s">
        <v>140</v>
      </c>
      <c r="K1196" s="39"/>
      <c r="L1196" s="1374"/>
    </row>
    <row r="1197" spans="1:12" s="25" customFormat="1" ht="20.25" customHeight="1" x14ac:dyDescent="0.3">
      <c r="A1197" s="1428"/>
      <c r="B1197" s="262"/>
      <c r="C1197" s="257"/>
      <c r="D1197" s="262"/>
      <c r="E1197" s="263"/>
      <c r="F1197" s="606"/>
      <c r="G1197" s="1403"/>
      <c r="H1197" s="38"/>
      <c r="J1197" s="38"/>
      <c r="K1197" s="39"/>
      <c r="L1197" s="1374"/>
    </row>
    <row r="1198" spans="1:12" s="25" customFormat="1" ht="18.75" customHeight="1" x14ac:dyDescent="0.3">
      <c r="A1198" s="1416"/>
      <c r="B1198" s="208"/>
      <c r="C1198" s="208"/>
      <c r="D1198" s="208"/>
      <c r="E1198" s="208"/>
      <c r="F1198" s="861"/>
      <c r="G1198" s="1416"/>
      <c r="H1198" s="208"/>
      <c r="I1198" s="208"/>
      <c r="J1198" s="208"/>
      <c r="K1198" s="208"/>
      <c r="L1198" s="1374"/>
    </row>
    <row r="1199" spans="1:12" s="21" customFormat="1" x14ac:dyDescent="0.3">
      <c r="A1199" s="1403"/>
      <c r="B1199" s="20"/>
      <c r="C1199" s="20"/>
      <c r="D1199" s="20"/>
      <c r="E1199" s="20"/>
      <c r="F1199" s="656"/>
      <c r="G1199" s="1403"/>
      <c r="H1199" s="20"/>
      <c r="I1199" s="20"/>
      <c r="J1199" s="20"/>
      <c r="K1199" s="20"/>
      <c r="L1199" s="1373"/>
    </row>
    <row r="1200" spans="1:12" s="25" customFormat="1" ht="18.75" customHeight="1" x14ac:dyDescent="0.3">
      <c r="A1200" s="1403"/>
      <c r="B1200" s="22" t="s">
        <v>115</v>
      </c>
      <c r="C1200" s="20"/>
      <c r="D1200" s="20"/>
      <c r="E1200" s="20"/>
      <c r="F1200" s="656"/>
      <c r="G1200" s="1403"/>
      <c r="H1200" s="22" t="s">
        <v>115</v>
      </c>
      <c r="I1200" s="20"/>
      <c r="J1200" s="20"/>
      <c r="K1200" s="20"/>
      <c r="L1200" s="1374"/>
    </row>
    <row r="1201" spans="1:12" s="25" customFormat="1" ht="18.75" customHeight="1" x14ac:dyDescent="0.3">
      <c r="A1201" s="1403"/>
      <c r="B1201" s="22" t="s">
        <v>137</v>
      </c>
      <c r="C1201" s="20"/>
      <c r="D1201" s="20"/>
      <c r="E1201" s="20"/>
      <c r="F1201" s="606"/>
      <c r="G1201" s="1403"/>
      <c r="H1201" s="22" t="s">
        <v>138</v>
      </c>
      <c r="I1201" s="20"/>
      <c r="J1201" s="20"/>
      <c r="K1201" s="20"/>
      <c r="L1201" s="1374"/>
    </row>
    <row r="1202" spans="1:12" s="25" customFormat="1" ht="18.75" customHeight="1" x14ac:dyDescent="0.3">
      <c r="A1202" s="1403"/>
      <c r="B1202" s="20"/>
      <c r="C1202" s="20"/>
      <c r="D1202" s="20"/>
      <c r="E1202" s="20"/>
      <c r="F1202" s="606"/>
      <c r="G1202" s="1403"/>
      <c r="H1202" s="20"/>
      <c r="I1202" s="20"/>
      <c r="J1202" s="20"/>
      <c r="K1202" s="20"/>
      <c r="L1202" s="1374"/>
    </row>
    <row r="1203" spans="1:12" s="25" customFormat="1" ht="18.75" customHeight="1" x14ac:dyDescent="0.3">
      <c r="A1203" s="1403"/>
      <c r="B1203" s="20"/>
      <c r="C1203" s="20"/>
      <c r="E1203" s="603" t="s">
        <v>116</v>
      </c>
      <c r="F1203" s="606"/>
      <c r="G1203" s="1403"/>
      <c r="H1203" s="20"/>
      <c r="I1203" s="20"/>
      <c r="K1203" s="603" t="s">
        <v>116</v>
      </c>
      <c r="L1203" s="1374"/>
    </row>
    <row r="1204" spans="1:12" s="25" customFormat="1" ht="18.75" customHeight="1" x14ac:dyDescent="0.3">
      <c r="A1204" s="1403"/>
      <c r="B1204" s="20"/>
      <c r="C1204" s="20"/>
      <c r="E1204" s="603" t="s">
        <v>134</v>
      </c>
      <c r="F1204" s="606"/>
      <c r="G1204" s="1403"/>
      <c r="H1204" s="20"/>
      <c r="I1204" s="20"/>
      <c r="K1204" s="603" t="s">
        <v>134</v>
      </c>
      <c r="L1204" s="1374"/>
    </row>
    <row r="1205" spans="1:12" s="25" customFormat="1" ht="18.75" customHeight="1" x14ac:dyDescent="0.3">
      <c r="A1205" s="1403"/>
      <c r="B1205" s="20"/>
      <c r="C1205" s="20"/>
      <c r="E1205" s="603" t="s">
        <v>117</v>
      </c>
      <c r="F1205" s="606"/>
      <c r="G1205" s="1403"/>
      <c r="H1205" s="20"/>
      <c r="I1205" s="20"/>
      <c r="K1205" s="603" t="s">
        <v>117</v>
      </c>
      <c r="L1205" s="1374"/>
    </row>
    <row r="1206" spans="1:12" s="25" customFormat="1" ht="18.75" customHeight="1" x14ac:dyDescent="0.3">
      <c r="A1206" s="1403"/>
      <c r="B1206" s="20"/>
      <c r="C1206" s="20"/>
      <c r="E1206" s="603" t="s">
        <v>497</v>
      </c>
      <c r="F1206" s="606"/>
      <c r="G1206" s="1403"/>
      <c r="H1206" s="20"/>
      <c r="I1206" s="20"/>
      <c r="K1206" s="603" t="s">
        <v>497</v>
      </c>
      <c r="L1206" s="1374"/>
    </row>
    <row r="1207" spans="1:12" s="25" customFormat="1" ht="18.75" customHeight="1" x14ac:dyDescent="0.3">
      <c r="A1207" s="1403"/>
      <c r="B1207" s="20"/>
      <c r="C1207" s="20"/>
      <c r="D1207" s="20"/>
      <c r="E1207" s="20"/>
      <c r="F1207" s="656"/>
      <c r="G1207" s="1403"/>
      <c r="H1207" s="20"/>
      <c r="I1207" s="20"/>
      <c r="J1207" s="20"/>
      <c r="K1207" s="20"/>
      <c r="L1207" s="1374"/>
    </row>
    <row r="1208" spans="1:12" s="25" customFormat="1" ht="18.75" customHeight="1" x14ac:dyDescent="0.3">
      <c r="A1208" s="1403"/>
      <c r="B1208" s="20"/>
      <c r="C1208" s="20"/>
      <c r="D1208" s="20"/>
      <c r="E1208" s="20"/>
      <c r="F1208" s="656"/>
      <c r="G1208" s="1403"/>
      <c r="H1208" s="20"/>
      <c r="I1208" s="20"/>
      <c r="J1208" s="20"/>
      <c r="K1208" s="20"/>
      <c r="L1208" s="1374"/>
    </row>
    <row r="1209" spans="1:12" s="25" customFormat="1" ht="18.75" customHeight="1" x14ac:dyDescent="0.3">
      <c r="A1209" s="1403"/>
      <c r="B1209" s="20"/>
      <c r="C1209" s="20"/>
      <c r="D1209" s="20"/>
      <c r="E1209" s="20"/>
      <c r="F1209" s="656"/>
      <c r="G1209" s="1403"/>
      <c r="H1209" s="20"/>
      <c r="I1209" s="20"/>
      <c r="J1209" s="20"/>
      <c r="K1209" s="20"/>
      <c r="L1209" s="1374"/>
    </row>
    <row r="1210" spans="1:12" s="25" customFormat="1" ht="18.75" customHeight="1" x14ac:dyDescent="0.3">
      <c r="A1210" s="1403"/>
      <c r="B1210" s="1612" t="s">
        <v>119</v>
      </c>
      <c r="C1210" s="1612"/>
      <c r="D1210" s="1612"/>
      <c r="E1210" s="26"/>
      <c r="F1210" s="606"/>
      <c r="G1210" s="1403"/>
      <c r="H1210" s="1612" t="s">
        <v>119</v>
      </c>
      <c r="I1210" s="1612"/>
      <c r="J1210" s="1612"/>
      <c r="K1210" s="26"/>
      <c r="L1210" s="1374"/>
    </row>
    <row r="1211" spans="1:12" s="25" customFormat="1" ht="18.75" customHeight="1" x14ac:dyDescent="0.3">
      <c r="A1211" s="1403"/>
      <c r="B1211" s="1610">
        <v>45776</v>
      </c>
      <c r="C1211" s="1610"/>
      <c r="D1211" s="1610"/>
      <c r="E1211" s="27"/>
      <c r="F1211" s="606"/>
      <c r="G1211" s="1403"/>
      <c r="H1211" s="1610">
        <f>B1211</f>
        <v>45776</v>
      </c>
      <c r="I1211" s="1610"/>
      <c r="J1211" s="1610"/>
      <c r="K1211" s="27"/>
      <c r="L1211" s="1374"/>
    </row>
    <row r="1212" spans="1:12" s="25" customFormat="1" ht="18.75" customHeight="1" x14ac:dyDescent="0.3">
      <c r="A1212" s="1403"/>
      <c r="B1212" s="20"/>
      <c r="C1212" s="20"/>
      <c r="D1212" s="20"/>
      <c r="E1212" s="27"/>
      <c r="F1212" s="606"/>
      <c r="G1212" s="1403"/>
      <c r="H1212" s="20"/>
      <c r="I1212" s="20"/>
      <c r="J1212" s="20"/>
      <c r="K1212" s="27"/>
      <c r="L1212" s="1374"/>
    </row>
    <row r="1213" spans="1:12" s="25" customFormat="1" ht="18.75" customHeight="1" x14ac:dyDescent="0.3">
      <c r="A1213" s="1403"/>
      <c r="B1213" s="1585"/>
      <c r="C1213" s="20"/>
      <c r="D1213" s="20"/>
      <c r="E1213" s="27"/>
      <c r="F1213" s="606"/>
      <c r="G1213" s="1403"/>
      <c r="H1213" s="1585"/>
      <c r="I1213" s="20"/>
      <c r="J1213" s="20"/>
      <c r="K1213" s="27"/>
      <c r="L1213" s="1374"/>
    </row>
    <row r="1214" spans="1:12" s="25" customFormat="1" ht="18.75" customHeight="1" x14ac:dyDescent="0.3">
      <c r="A1214" s="28" t="s">
        <v>120</v>
      </c>
      <c r="B1214" s="29" t="s">
        <v>121</v>
      </c>
      <c r="C1214" s="1611" t="s">
        <v>122</v>
      </c>
      <c r="D1214" s="1611"/>
      <c r="E1214" s="1611"/>
      <c r="F1214" s="606"/>
      <c r="G1214" s="28" t="s">
        <v>120</v>
      </c>
      <c r="H1214" s="29" t="s">
        <v>121</v>
      </c>
      <c r="I1214" s="1611" t="s">
        <v>123</v>
      </c>
      <c r="J1214" s="1611"/>
      <c r="K1214" s="1611"/>
      <c r="L1214" s="1374"/>
    </row>
    <row r="1215" spans="1:12" s="25" customFormat="1" ht="18.75" customHeight="1" x14ac:dyDescent="0.3">
      <c r="A1215" s="28" t="s">
        <v>124</v>
      </c>
      <c r="B1215" s="28" t="s">
        <v>265</v>
      </c>
      <c r="C1215" s="29" t="s">
        <v>125</v>
      </c>
      <c r="D1215" s="1584" t="s">
        <v>126</v>
      </c>
      <c r="E1215" s="1584" t="s">
        <v>127</v>
      </c>
      <c r="F1215" s="606"/>
      <c r="G1215" s="28" t="s">
        <v>124</v>
      </c>
      <c r="H1215" s="28" t="s">
        <v>265</v>
      </c>
      <c r="I1215" s="29" t="s">
        <v>125</v>
      </c>
      <c r="J1215" s="1584" t="s">
        <v>126</v>
      </c>
      <c r="K1215" s="1584" t="s">
        <v>127</v>
      </c>
      <c r="L1215" s="1374"/>
    </row>
    <row r="1216" spans="1:12" s="25" customFormat="1" x14ac:dyDescent="0.3">
      <c r="A1216" s="5">
        <v>1</v>
      </c>
      <c r="B1216" s="6" t="s">
        <v>83</v>
      </c>
      <c r="C1216" s="2" t="s">
        <v>86</v>
      </c>
      <c r="D1216" s="3">
        <v>90</v>
      </c>
      <c r="E1216" s="3">
        <v>373.5</v>
      </c>
      <c r="F1216" s="606"/>
      <c r="G1216" s="5">
        <v>1</v>
      </c>
      <c r="H1216" s="6" t="s">
        <v>83</v>
      </c>
      <c r="I1216" s="2" t="s">
        <v>85</v>
      </c>
      <c r="J1216" s="3">
        <v>110</v>
      </c>
      <c r="K1216" s="3">
        <v>500.08</v>
      </c>
      <c r="L1216" s="788"/>
    </row>
    <row r="1217" spans="1:12" s="50" customFormat="1" x14ac:dyDescent="0.3">
      <c r="A1217" s="5">
        <v>2</v>
      </c>
      <c r="B1217" s="6" t="s">
        <v>347</v>
      </c>
      <c r="C1217" s="2" t="s">
        <v>14</v>
      </c>
      <c r="D1217" s="3">
        <v>24</v>
      </c>
      <c r="E1217" s="3">
        <v>3.9199999999999995</v>
      </c>
      <c r="F1217" s="605"/>
      <c r="G1217" s="5">
        <v>2</v>
      </c>
      <c r="H1217" s="6" t="s">
        <v>347</v>
      </c>
      <c r="I1217" s="2" t="s">
        <v>14</v>
      </c>
      <c r="J1217" s="3">
        <v>24</v>
      </c>
      <c r="K1217" s="3">
        <v>3.9199999999999995</v>
      </c>
      <c r="L1217" s="1379"/>
    </row>
    <row r="1218" spans="1:12" s="25" customFormat="1" x14ac:dyDescent="0.3">
      <c r="A1218" s="1584">
        <v>3</v>
      </c>
      <c r="B1218" s="6" t="s">
        <v>381</v>
      </c>
      <c r="C1218" s="2" t="s">
        <v>2</v>
      </c>
      <c r="D1218" s="3">
        <v>11</v>
      </c>
      <c r="E1218" s="3">
        <v>41.1</v>
      </c>
      <c r="F1218" s="606"/>
      <c r="G1218" s="1584">
        <v>3</v>
      </c>
      <c r="H1218" s="6" t="s">
        <v>381</v>
      </c>
      <c r="I1218" s="2" t="s">
        <v>2</v>
      </c>
      <c r="J1218" s="3">
        <v>11</v>
      </c>
      <c r="K1218" s="3">
        <v>41.1</v>
      </c>
      <c r="L1218" s="1374"/>
    </row>
    <row r="1219" spans="1:12" s="8" customFormat="1" ht="18.75" customHeight="1" x14ac:dyDescent="0.3">
      <c r="A1219" s="5">
        <v>4</v>
      </c>
      <c r="B1219" s="6" t="s">
        <v>107</v>
      </c>
      <c r="C1219" s="2" t="s">
        <v>193</v>
      </c>
      <c r="D1219" s="3">
        <v>3.71</v>
      </c>
      <c r="E1219" s="3">
        <v>93.2</v>
      </c>
      <c r="F1219" s="605"/>
      <c r="G1219" s="5">
        <v>4</v>
      </c>
      <c r="H1219" s="6" t="s">
        <v>107</v>
      </c>
      <c r="I1219" s="2" t="s">
        <v>193</v>
      </c>
      <c r="J1219" s="3">
        <v>3.71</v>
      </c>
      <c r="K1219" s="3">
        <v>93.2</v>
      </c>
      <c r="L1219" s="1374"/>
    </row>
    <row r="1220" spans="1:12" s="50" customFormat="1" x14ac:dyDescent="0.3">
      <c r="A1220" s="5">
        <v>5</v>
      </c>
      <c r="B1220" s="6" t="s">
        <v>37</v>
      </c>
      <c r="C1220" s="2" t="s">
        <v>5</v>
      </c>
      <c r="D1220" s="3">
        <v>180</v>
      </c>
      <c r="E1220" s="3">
        <v>123.5</v>
      </c>
      <c r="F1220" s="605"/>
      <c r="G1220" s="5">
        <v>5</v>
      </c>
      <c r="H1220" s="6" t="s">
        <v>93</v>
      </c>
      <c r="I1220" s="2" t="s">
        <v>2</v>
      </c>
      <c r="J1220" s="3">
        <v>60</v>
      </c>
      <c r="K1220" s="3">
        <v>92</v>
      </c>
      <c r="L1220" s="1379"/>
    </row>
    <row r="1221" spans="1:12" s="50" customFormat="1" x14ac:dyDescent="0.3">
      <c r="A1221" s="5"/>
      <c r="B1221" s="6"/>
      <c r="C1221" s="2"/>
      <c r="D1221" s="3"/>
      <c r="E1221" s="3"/>
      <c r="F1221" s="605"/>
      <c r="G1221" s="5"/>
      <c r="H1221" s="6"/>
      <c r="I1221" s="2"/>
      <c r="J1221" s="3"/>
      <c r="K1221" s="3"/>
      <c r="L1221" s="1379"/>
    </row>
    <row r="1222" spans="1:12" s="25" customFormat="1" ht="19.5" customHeight="1" x14ac:dyDescent="0.3">
      <c r="A1222" s="1584"/>
      <c r="B1222" s="6"/>
      <c r="C1222" s="2"/>
      <c r="D1222" s="3"/>
      <c r="E1222" s="3"/>
      <c r="F1222" s="605"/>
      <c r="G1222" s="1584"/>
      <c r="H1222" s="6"/>
      <c r="I1222" s="2"/>
      <c r="J1222" s="3"/>
      <c r="K1222" s="3"/>
      <c r="L1222" s="1374"/>
    </row>
    <row r="1223" spans="1:12" s="25" customFormat="1" x14ac:dyDescent="0.3">
      <c r="A1223" s="5"/>
      <c r="B1223" s="6"/>
      <c r="C1223" s="2"/>
      <c r="D1223" s="3"/>
      <c r="E1223" s="3"/>
      <c r="F1223" s="656"/>
      <c r="G1223" s="5"/>
      <c r="H1223" s="6"/>
      <c r="I1223" s="2"/>
      <c r="J1223" s="3"/>
      <c r="K1223" s="3"/>
      <c r="L1223" s="1374"/>
    </row>
    <row r="1224" spans="1:12" s="25" customFormat="1" x14ac:dyDescent="0.3">
      <c r="A1224" s="5"/>
      <c r="B1224" s="6"/>
      <c r="C1224" s="2" t="s">
        <v>128</v>
      </c>
      <c r="D1224" s="3">
        <f>SUM(D1216:D1222)</f>
        <v>308.71000000000004</v>
      </c>
      <c r="E1224" s="3">
        <f>SUM(E1216:E1222)</f>
        <v>635.22</v>
      </c>
      <c r="F1224" s="658">
        <v>587.5</v>
      </c>
      <c r="G1224" s="5"/>
      <c r="H1224" s="6"/>
      <c r="I1224" s="2" t="s">
        <v>128</v>
      </c>
      <c r="J1224" s="3">
        <f>SUM(J1216:J1222)</f>
        <v>208.71</v>
      </c>
      <c r="K1224" s="3">
        <f>SUM(K1216:K1222)</f>
        <v>730.30000000000007</v>
      </c>
      <c r="L1224" s="1374"/>
    </row>
    <row r="1225" spans="1:12" s="25" customFormat="1" x14ac:dyDescent="0.3">
      <c r="A1225" s="5"/>
      <c r="B1225" s="6"/>
      <c r="C1225" s="2"/>
      <c r="D1225" s="3"/>
      <c r="E1225" s="3"/>
      <c r="F1225" s="678">
        <f>E1224-F1224</f>
        <v>47.720000000000027</v>
      </c>
      <c r="G1225" s="5"/>
      <c r="H1225" s="6"/>
      <c r="I1225" s="2"/>
      <c r="J1225" s="3"/>
      <c r="K1225" s="3"/>
      <c r="L1225" s="1374"/>
    </row>
    <row r="1226" spans="1:12" s="25" customFormat="1" x14ac:dyDescent="0.3">
      <c r="A1226" s="28" t="s">
        <v>124</v>
      </c>
      <c r="B1226" s="3" t="s">
        <v>259</v>
      </c>
      <c r="C1226" s="2" t="s">
        <v>125</v>
      </c>
      <c r="D1226" s="3" t="s">
        <v>126</v>
      </c>
      <c r="E1226" s="3" t="s">
        <v>127</v>
      </c>
      <c r="F1226" s="656"/>
      <c r="G1226" s="28" t="s">
        <v>124</v>
      </c>
      <c r="H1226" s="3" t="s">
        <v>247</v>
      </c>
      <c r="I1226" s="2" t="s">
        <v>125</v>
      </c>
      <c r="J1226" s="3" t="s">
        <v>126</v>
      </c>
      <c r="K1226" s="3" t="s">
        <v>127</v>
      </c>
      <c r="L1226" s="1374"/>
    </row>
    <row r="1227" spans="1:12" s="25" customFormat="1" ht="19.5" customHeight="1" x14ac:dyDescent="0.3">
      <c r="A1227" s="5">
        <v>1</v>
      </c>
      <c r="B1227" s="6" t="s">
        <v>276</v>
      </c>
      <c r="C1227" s="2" t="s">
        <v>508</v>
      </c>
      <c r="D1227" s="3">
        <v>90</v>
      </c>
      <c r="E1227" s="3">
        <v>123.97</v>
      </c>
      <c r="F1227" s="656"/>
      <c r="G1227" s="5">
        <v>1</v>
      </c>
      <c r="H1227" s="6" t="s">
        <v>276</v>
      </c>
      <c r="I1227" s="2" t="s">
        <v>9</v>
      </c>
      <c r="J1227" s="3">
        <v>100</v>
      </c>
      <c r="K1227" s="3">
        <v>134.75</v>
      </c>
      <c r="L1227" s="788"/>
    </row>
    <row r="1228" spans="1:12" s="25" customFormat="1" x14ac:dyDescent="0.3">
      <c r="A1228" s="1584">
        <v>2</v>
      </c>
      <c r="B1228" s="6" t="s">
        <v>220</v>
      </c>
      <c r="C1228" s="2" t="s">
        <v>183</v>
      </c>
      <c r="D1228" s="3">
        <v>60</v>
      </c>
      <c r="E1228" s="3">
        <v>186.68</v>
      </c>
      <c r="F1228" s="656"/>
      <c r="G1228" s="1584">
        <v>2</v>
      </c>
      <c r="H1228" s="6" t="s">
        <v>220</v>
      </c>
      <c r="I1228" s="2" t="s">
        <v>183</v>
      </c>
      <c r="J1228" s="3">
        <v>60</v>
      </c>
      <c r="K1228" s="3">
        <v>186.68</v>
      </c>
      <c r="L1228" s="788"/>
    </row>
    <row r="1229" spans="1:12" s="25" customFormat="1" ht="19.5" customHeight="1" x14ac:dyDescent="0.3">
      <c r="A1229" s="5">
        <v>3</v>
      </c>
      <c r="B1229" s="6" t="s">
        <v>43</v>
      </c>
      <c r="C1229" s="2" t="s">
        <v>17</v>
      </c>
      <c r="D1229" s="3">
        <v>41</v>
      </c>
      <c r="E1229" s="3">
        <v>242.70999999999998</v>
      </c>
      <c r="F1229" s="656"/>
      <c r="G1229" s="5">
        <v>3</v>
      </c>
      <c r="H1229" s="6" t="s">
        <v>43</v>
      </c>
      <c r="I1229" s="2" t="s">
        <v>44</v>
      </c>
      <c r="J1229" s="3">
        <v>50</v>
      </c>
      <c r="K1229" s="3">
        <v>298.71999999999997</v>
      </c>
      <c r="L1229" s="788"/>
    </row>
    <row r="1230" spans="1:12" s="50" customFormat="1" x14ac:dyDescent="0.3">
      <c r="A1230" s="5">
        <v>4</v>
      </c>
      <c r="B1230" s="6" t="s">
        <v>346</v>
      </c>
      <c r="C1230" s="2" t="s">
        <v>14</v>
      </c>
      <c r="D1230" s="3">
        <v>36</v>
      </c>
      <c r="E1230" s="3">
        <v>6</v>
      </c>
      <c r="F1230" s="656"/>
      <c r="G1230" s="5">
        <v>4</v>
      </c>
      <c r="H1230" s="6" t="s">
        <v>346</v>
      </c>
      <c r="I1230" s="2" t="s">
        <v>14</v>
      </c>
      <c r="J1230" s="3">
        <v>36</v>
      </c>
      <c r="K1230" s="3">
        <v>6</v>
      </c>
      <c r="L1230" s="1379"/>
    </row>
    <row r="1231" spans="1:12" s="25" customFormat="1" ht="19.5" customHeight="1" x14ac:dyDescent="0.3">
      <c r="A1231" s="5">
        <v>5</v>
      </c>
      <c r="B1231" s="6" t="s">
        <v>113</v>
      </c>
      <c r="C1231" s="2" t="s">
        <v>2</v>
      </c>
      <c r="D1231" s="3">
        <v>15</v>
      </c>
      <c r="E1231" s="3">
        <v>94.2</v>
      </c>
      <c r="F1231" s="656"/>
      <c r="G1231" s="5">
        <v>5</v>
      </c>
      <c r="H1231" s="6" t="s">
        <v>113</v>
      </c>
      <c r="I1231" s="2" t="s">
        <v>2</v>
      </c>
      <c r="J1231" s="3">
        <v>15</v>
      </c>
      <c r="K1231" s="3">
        <v>94.2</v>
      </c>
      <c r="L1231" s="1374"/>
    </row>
    <row r="1232" spans="1:12" s="50" customFormat="1" x14ac:dyDescent="0.3">
      <c r="A1232" s="5">
        <v>6</v>
      </c>
      <c r="B1232" s="6" t="s">
        <v>107</v>
      </c>
      <c r="C1232" s="2" t="s">
        <v>14</v>
      </c>
      <c r="D1232" s="3">
        <v>3.71</v>
      </c>
      <c r="E1232" s="3">
        <v>93.2</v>
      </c>
      <c r="F1232" s="656"/>
      <c r="G1232" s="5">
        <v>6</v>
      </c>
      <c r="H1232" s="6" t="s">
        <v>107</v>
      </c>
      <c r="I1232" s="2" t="s">
        <v>14</v>
      </c>
      <c r="J1232" s="3">
        <v>3.71</v>
      </c>
      <c r="K1232" s="3">
        <v>93.2</v>
      </c>
      <c r="L1232" s="1379"/>
    </row>
    <row r="1233" spans="1:12" s="25" customFormat="1" ht="19.5" customHeight="1" x14ac:dyDescent="0.3">
      <c r="A1233" s="5">
        <v>7</v>
      </c>
      <c r="B1233" s="6" t="s">
        <v>108</v>
      </c>
      <c r="C1233" s="2" t="s">
        <v>65</v>
      </c>
      <c r="D1233" s="3">
        <v>1.2</v>
      </c>
      <c r="E1233" s="3">
        <v>21.5</v>
      </c>
      <c r="F1233" s="656"/>
      <c r="G1233" s="5">
        <v>7</v>
      </c>
      <c r="H1233" s="6" t="s">
        <v>108</v>
      </c>
      <c r="I1233" s="2" t="s">
        <v>65</v>
      </c>
      <c r="J1233" s="3">
        <v>1.2</v>
      </c>
      <c r="K1233" s="3">
        <v>21.5</v>
      </c>
      <c r="L1233" s="1374"/>
    </row>
    <row r="1234" spans="1:12" s="25" customFormat="1" x14ac:dyDescent="0.3">
      <c r="A1234" s="1584"/>
      <c r="B1234" s="6"/>
      <c r="C1234" s="2"/>
      <c r="D1234" s="3"/>
      <c r="E1234" s="3"/>
      <c r="F1234" s="656"/>
      <c r="G1234" s="1584"/>
      <c r="H1234" s="6"/>
      <c r="I1234" s="2"/>
      <c r="J1234" s="3"/>
      <c r="K1234" s="3"/>
      <c r="L1234" s="1374"/>
    </row>
    <row r="1235" spans="1:12" s="50" customFormat="1" x14ac:dyDescent="0.3">
      <c r="A1235" s="5"/>
      <c r="B1235" s="6"/>
      <c r="C1235" s="2"/>
      <c r="D1235" s="3"/>
      <c r="E1235" s="3"/>
      <c r="F1235" s="657"/>
      <c r="G1235" s="5"/>
      <c r="H1235" s="6"/>
      <c r="I1235" s="2"/>
      <c r="J1235" s="3"/>
      <c r="K1235" s="3"/>
      <c r="L1235" s="1377"/>
    </row>
    <row r="1236" spans="1:12" s="25" customFormat="1" x14ac:dyDescent="0.3">
      <c r="A1236" s="1584"/>
      <c r="B1236" s="6"/>
      <c r="C1236" s="2" t="s">
        <v>128</v>
      </c>
      <c r="D1236" s="3">
        <f>SUM(D1227:D1235)</f>
        <v>246.91</v>
      </c>
      <c r="E1236" s="3">
        <f>SUM(E1227:E1235)</f>
        <v>768.26</v>
      </c>
      <c r="F1236" s="658">
        <v>822.5</v>
      </c>
      <c r="G1236" s="1584"/>
      <c r="H1236" s="6"/>
      <c r="I1236" s="2" t="s">
        <v>128</v>
      </c>
      <c r="J1236" s="3">
        <f>SUM(J1227:J1235)</f>
        <v>265.90999999999997</v>
      </c>
      <c r="K1236" s="3">
        <f>SUM(K1227:K1235)</f>
        <v>835.05000000000007</v>
      </c>
      <c r="L1236" s="1374"/>
    </row>
    <row r="1237" spans="1:12" s="25" customFormat="1" x14ac:dyDescent="0.3">
      <c r="A1237" s="5"/>
      <c r="B1237" s="6"/>
      <c r="C1237" s="2"/>
      <c r="D1237" s="3"/>
      <c r="E1237" s="3"/>
      <c r="F1237" s="678">
        <f>F1236-E1236</f>
        <v>54.240000000000009</v>
      </c>
      <c r="G1237" s="5"/>
      <c r="H1237" s="6"/>
      <c r="I1237" s="2"/>
      <c r="J1237" s="3"/>
      <c r="K1237" s="3"/>
      <c r="L1237" s="1374"/>
    </row>
    <row r="1238" spans="1:12" s="25" customFormat="1" x14ac:dyDescent="0.3">
      <c r="A1238" s="5"/>
      <c r="B1238" s="6"/>
      <c r="C1238" s="2"/>
      <c r="D1238" s="3"/>
      <c r="E1238" s="3"/>
      <c r="F1238" s="656"/>
      <c r="G1238" s="5"/>
      <c r="H1238" s="6"/>
      <c r="I1238" s="2"/>
      <c r="J1238" s="3"/>
      <c r="K1238" s="3"/>
      <c r="L1238" s="1374"/>
    </row>
    <row r="1239" spans="1:12" s="25" customFormat="1" x14ac:dyDescent="0.3">
      <c r="A1239" s="1584"/>
      <c r="B1239" s="6"/>
      <c r="C1239" s="2" t="s">
        <v>136</v>
      </c>
      <c r="D1239" s="3">
        <f>+D1236+D1224</f>
        <v>555.62</v>
      </c>
      <c r="E1239" s="3">
        <f>+E1236+E1224</f>
        <v>1403.48</v>
      </c>
      <c r="F1239" s="659"/>
      <c r="G1239" s="3"/>
      <c r="H1239" s="3"/>
      <c r="I1239" s="3" t="s">
        <v>136</v>
      </c>
      <c r="J1239" s="3">
        <f>+J1236+J1224</f>
        <v>474.62</v>
      </c>
      <c r="K1239" s="3">
        <f>+K1236+K1224</f>
        <v>1565.3500000000001</v>
      </c>
      <c r="L1239" s="1374"/>
    </row>
    <row r="1240" spans="1:12" s="25" customFormat="1" x14ac:dyDescent="0.3">
      <c r="A1240" s="1405"/>
      <c r="B1240" s="36"/>
      <c r="C1240" s="462"/>
      <c r="D1240" s="463"/>
      <c r="E1240" s="463"/>
      <c r="F1240" s="659"/>
      <c r="G1240" s="1410"/>
      <c r="H1240" s="463"/>
      <c r="I1240" s="463"/>
      <c r="J1240" s="463"/>
      <c r="K1240" s="463"/>
      <c r="L1240" s="1374"/>
    </row>
    <row r="1241" spans="1:12" s="25" customFormat="1" x14ac:dyDescent="0.3">
      <c r="A1241" s="1405"/>
      <c r="B1241" s="461"/>
      <c r="C1241" s="461"/>
      <c r="D1241" s="461"/>
      <c r="E1241" s="660"/>
      <c r="F1241" s="660"/>
      <c r="G1241" s="1413"/>
      <c r="H1241" s="660"/>
      <c r="I1241" s="463"/>
      <c r="J1241" s="463"/>
      <c r="K1241" s="463"/>
      <c r="L1241" s="1374"/>
    </row>
    <row r="1242" spans="1:12" s="25" customFormat="1" x14ac:dyDescent="0.3">
      <c r="A1242" s="1405"/>
      <c r="B1242" s="36"/>
      <c r="C1242" s="462"/>
      <c r="D1242" s="463"/>
      <c r="E1242" s="463"/>
      <c r="F1242" s="659"/>
      <c r="G1242" s="1413"/>
      <c r="H1242" s="463"/>
      <c r="I1242" s="463"/>
      <c r="J1242" s="463"/>
      <c r="K1242" s="463"/>
      <c r="L1242" s="1374"/>
    </row>
    <row r="1243" spans="1:12" s="25" customFormat="1" ht="18.75" customHeight="1" x14ac:dyDescent="0.3">
      <c r="A1243" s="1403"/>
      <c r="B1243" s="37" t="s">
        <v>130</v>
      </c>
      <c r="D1243" s="94" t="s">
        <v>131</v>
      </c>
      <c r="E1243" s="20"/>
      <c r="F1243" s="606"/>
      <c r="G1243" s="1403"/>
      <c r="H1243" s="37" t="s">
        <v>130</v>
      </c>
      <c r="J1243" s="94" t="s">
        <v>131</v>
      </c>
      <c r="K1243" s="20"/>
      <c r="L1243" s="1374"/>
    </row>
    <row r="1244" spans="1:12" s="25" customFormat="1" ht="51.75" customHeight="1" x14ac:dyDescent="0.3">
      <c r="A1244" s="1403"/>
      <c r="B1244" s="38" t="s">
        <v>132</v>
      </c>
      <c r="D1244" s="38" t="s">
        <v>140</v>
      </c>
      <c r="E1244" s="39"/>
      <c r="F1244" s="606"/>
      <c r="G1244" s="1403"/>
      <c r="H1244" s="38" t="s">
        <v>139</v>
      </c>
      <c r="J1244" s="38" t="s">
        <v>140</v>
      </c>
      <c r="K1244" s="39"/>
      <c r="L1244" s="1374"/>
    </row>
    <row r="1245" spans="1:12" s="25" customFormat="1" ht="20.25" customHeight="1" x14ac:dyDescent="0.3">
      <c r="A1245" s="1403"/>
      <c r="B1245" s="38"/>
      <c r="D1245" s="38"/>
      <c r="E1245" s="39"/>
      <c r="F1245" s="606"/>
      <c r="G1245" s="1403"/>
      <c r="H1245" s="38"/>
      <c r="J1245" s="38"/>
      <c r="K1245" s="39"/>
      <c r="L1245" s="1374"/>
    </row>
    <row r="1246" spans="1:12" s="25" customFormat="1" ht="18.75" customHeight="1" x14ac:dyDescent="0.3">
      <c r="A1246" s="1416"/>
      <c r="B1246" s="208"/>
      <c r="C1246" s="208"/>
      <c r="D1246" s="208"/>
      <c r="E1246" s="208"/>
      <c r="F1246" s="861"/>
      <c r="G1246" s="1416"/>
      <c r="H1246" s="208"/>
      <c r="I1246" s="208"/>
      <c r="J1246" s="208"/>
      <c r="K1246" s="208"/>
      <c r="L1246" s="1374"/>
    </row>
    <row r="1247" spans="1:12" s="21" customFormat="1" x14ac:dyDescent="0.3">
      <c r="A1247" s="1403"/>
      <c r="B1247" s="20"/>
      <c r="C1247" s="20"/>
      <c r="D1247" s="20"/>
      <c r="E1247" s="20"/>
      <c r="F1247" s="656"/>
      <c r="G1247" s="1403"/>
      <c r="H1247" s="20"/>
      <c r="I1247" s="20"/>
      <c r="J1247" s="20"/>
      <c r="K1247" s="20"/>
      <c r="L1247" s="1373"/>
    </row>
    <row r="1248" spans="1:12" s="25" customFormat="1" ht="18.75" customHeight="1" x14ac:dyDescent="0.3">
      <c r="A1248" s="1403"/>
      <c r="B1248" s="22" t="s">
        <v>115</v>
      </c>
      <c r="C1248" s="20"/>
      <c r="D1248" s="20"/>
      <c r="E1248" s="20"/>
      <c r="F1248" s="656"/>
      <c r="G1248" s="1403"/>
      <c r="H1248" s="22" t="s">
        <v>115</v>
      </c>
      <c r="I1248" s="20"/>
      <c r="J1248" s="20"/>
      <c r="K1248" s="20"/>
      <c r="L1248" s="1374"/>
    </row>
    <row r="1249" spans="1:12" s="25" customFormat="1" ht="18.75" customHeight="1" x14ac:dyDescent="0.3">
      <c r="A1249" s="1403"/>
      <c r="B1249" s="22" t="s">
        <v>137</v>
      </c>
      <c r="C1249" s="20"/>
      <c r="D1249" s="20"/>
      <c r="E1249" s="20"/>
      <c r="F1249" s="606"/>
      <c r="G1249" s="1403"/>
      <c r="H1249" s="22" t="s">
        <v>138</v>
      </c>
      <c r="I1249" s="20"/>
      <c r="J1249" s="20"/>
      <c r="K1249" s="20"/>
      <c r="L1249" s="1374"/>
    </row>
    <row r="1250" spans="1:12" s="25" customFormat="1" ht="18.75" customHeight="1" x14ac:dyDescent="0.3">
      <c r="A1250" s="1403"/>
      <c r="B1250" s="20"/>
      <c r="C1250" s="20"/>
      <c r="D1250" s="20"/>
      <c r="E1250" s="20"/>
      <c r="F1250" s="606"/>
      <c r="G1250" s="1403"/>
      <c r="H1250" s="20"/>
      <c r="I1250" s="20"/>
      <c r="J1250" s="20"/>
      <c r="K1250" s="20"/>
      <c r="L1250" s="1374"/>
    </row>
    <row r="1251" spans="1:12" s="25" customFormat="1" ht="18.75" customHeight="1" x14ac:dyDescent="0.3">
      <c r="A1251" s="1403"/>
      <c r="B1251" s="20"/>
      <c r="C1251" s="20"/>
      <c r="E1251" s="603" t="s">
        <v>116</v>
      </c>
      <c r="F1251" s="606"/>
      <c r="G1251" s="1403"/>
      <c r="H1251" s="20"/>
      <c r="I1251" s="20"/>
      <c r="K1251" s="603" t="s">
        <v>116</v>
      </c>
      <c r="L1251" s="1374"/>
    </row>
    <row r="1252" spans="1:12" s="25" customFormat="1" ht="18.75" customHeight="1" x14ac:dyDescent="0.3">
      <c r="A1252" s="1403"/>
      <c r="B1252" s="20"/>
      <c r="C1252" s="20"/>
      <c r="E1252" s="603" t="s">
        <v>134</v>
      </c>
      <c r="F1252" s="606"/>
      <c r="G1252" s="1403"/>
      <c r="H1252" s="20"/>
      <c r="I1252" s="20"/>
      <c r="K1252" s="603" t="s">
        <v>134</v>
      </c>
      <c r="L1252" s="1374"/>
    </row>
    <row r="1253" spans="1:12" s="25" customFormat="1" ht="18.75" customHeight="1" x14ac:dyDescent="0.3">
      <c r="A1253" s="1403"/>
      <c r="B1253" s="20"/>
      <c r="C1253" s="20"/>
      <c r="E1253" s="603" t="s">
        <v>117</v>
      </c>
      <c r="F1253" s="606"/>
      <c r="G1253" s="1403"/>
      <c r="H1253" s="20"/>
      <c r="I1253" s="20"/>
      <c r="K1253" s="603" t="s">
        <v>117</v>
      </c>
      <c r="L1253" s="1374"/>
    </row>
    <row r="1254" spans="1:12" s="25" customFormat="1" ht="18.75" customHeight="1" x14ac:dyDescent="0.3">
      <c r="A1254" s="1403"/>
      <c r="B1254" s="20"/>
      <c r="C1254" s="20"/>
      <c r="E1254" s="603" t="s">
        <v>497</v>
      </c>
      <c r="F1254" s="606"/>
      <c r="G1254" s="1403"/>
      <c r="H1254" s="20"/>
      <c r="I1254" s="20"/>
      <c r="K1254" s="603" t="s">
        <v>497</v>
      </c>
      <c r="L1254" s="1374"/>
    </row>
    <row r="1255" spans="1:12" s="25" customFormat="1" ht="18.75" customHeight="1" x14ac:dyDescent="0.3">
      <c r="A1255" s="1403"/>
      <c r="B1255" s="20"/>
      <c r="C1255" s="20"/>
      <c r="D1255" s="20"/>
      <c r="E1255" s="20"/>
      <c r="F1255" s="656"/>
      <c r="G1255" s="1403"/>
      <c r="H1255" s="20"/>
      <c r="I1255" s="20"/>
      <c r="J1255" s="20"/>
      <c r="K1255" s="20"/>
      <c r="L1255" s="1374"/>
    </row>
    <row r="1256" spans="1:12" s="25" customFormat="1" ht="18.75" customHeight="1" x14ac:dyDescent="0.3">
      <c r="A1256" s="1403"/>
      <c r="B1256" s="20"/>
      <c r="C1256" s="20"/>
      <c r="D1256" s="20"/>
      <c r="E1256" s="20"/>
      <c r="F1256" s="656"/>
      <c r="G1256" s="1403"/>
      <c r="H1256" s="20"/>
      <c r="I1256" s="20"/>
      <c r="J1256" s="20"/>
      <c r="K1256" s="20"/>
      <c r="L1256" s="1374"/>
    </row>
    <row r="1257" spans="1:12" s="25" customFormat="1" ht="18.75" customHeight="1" x14ac:dyDescent="0.3">
      <c r="A1257" s="1403"/>
      <c r="B1257" s="20"/>
      <c r="C1257" s="20"/>
      <c r="D1257" s="20"/>
      <c r="E1257" s="20"/>
      <c r="F1257" s="656"/>
      <c r="G1257" s="1403"/>
      <c r="H1257" s="20"/>
      <c r="I1257" s="20"/>
      <c r="J1257" s="20"/>
      <c r="K1257" s="20"/>
      <c r="L1257" s="1374"/>
    </row>
    <row r="1258" spans="1:12" s="25" customFormat="1" ht="18.75" customHeight="1" x14ac:dyDescent="0.3">
      <c r="A1258" s="1403"/>
      <c r="B1258" s="1612" t="s">
        <v>119</v>
      </c>
      <c r="C1258" s="1612"/>
      <c r="D1258" s="1612"/>
      <c r="E1258" s="26"/>
      <c r="F1258" s="606"/>
      <c r="G1258" s="1403"/>
      <c r="H1258" s="1612" t="s">
        <v>119</v>
      </c>
      <c r="I1258" s="1612"/>
      <c r="J1258" s="1612"/>
      <c r="K1258" s="26"/>
      <c r="L1258" s="1374"/>
    </row>
    <row r="1259" spans="1:12" s="25" customFormat="1" ht="18.75" customHeight="1" x14ac:dyDescent="0.3">
      <c r="A1259" s="1403"/>
      <c r="B1259" s="1610">
        <v>45777</v>
      </c>
      <c r="C1259" s="1610"/>
      <c r="D1259" s="1610"/>
      <c r="E1259" s="27"/>
      <c r="F1259" s="606"/>
      <c r="G1259" s="1403"/>
      <c r="H1259" s="1610">
        <f>B1259</f>
        <v>45777</v>
      </c>
      <c r="I1259" s="1610"/>
      <c r="J1259" s="1610"/>
      <c r="K1259" s="27"/>
      <c r="L1259" s="1374"/>
    </row>
    <row r="1260" spans="1:12" s="25" customFormat="1" ht="18.75" customHeight="1" x14ac:dyDescent="0.3">
      <c r="A1260" s="1403"/>
      <c r="B1260" s="20"/>
      <c r="C1260" s="20"/>
      <c r="D1260" s="20"/>
      <c r="E1260" s="27"/>
      <c r="F1260" s="606"/>
      <c r="G1260" s="1403"/>
      <c r="H1260" s="20"/>
      <c r="I1260" s="20"/>
      <c r="J1260" s="20"/>
      <c r="K1260" s="27"/>
      <c r="L1260" s="1374"/>
    </row>
    <row r="1261" spans="1:12" s="25" customFormat="1" ht="18.75" customHeight="1" x14ac:dyDescent="0.3">
      <c r="A1261" s="1403"/>
      <c r="B1261" s="1585"/>
      <c r="C1261" s="20"/>
      <c r="D1261" s="20"/>
      <c r="E1261" s="27"/>
      <c r="F1261" s="606"/>
      <c r="G1261" s="1403"/>
      <c r="H1261" s="1585"/>
      <c r="I1261" s="20"/>
      <c r="J1261" s="20"/>
      <c r="K1261" s="27"/>
      <c r="L1261" s="1374"/>
    </row>
    <row r="1262" spans="1:12" s="25" customFormat="1" ht="18.75" customHeight="1" x14ac:dyDescent="0.3">
      <c r="A1262" s="28" t="s">
        <v>120</v>
      </c>
      <c r="B1262" s="29" t="s">
        <v>121</v>
      </c>
      <c r="C1262" s="1611" t="s">
        <v>122</v>
      </c>
      <c r="D1262" s="1611"/>
      <c r="E1262" s="1611"/>
      <c r="F1262" s="606"/>
      <c r="G1262" s="28" t="s">
        <v>120</v>
      </c>
      <c r="H1262" s="29" t="s">
        <v>121</v>
      </c>
      <c r="I1262" s="1611" t="s">
        <v>123</v>
      </c>
      <c r="J1262" s="1611"/>
      <c r="K1262" s="1611"/>
      <c r="L1262" s="1374"/>
    </row>
    <row r="1263" spans="1:12" s="25" customFormat="1" ht="18.75" customHeight="1" x14ac:dyDescent="0.3">
      <c r="A1263" s="28" t="s">
        <v>124</v>
      </c>
      <c r="B1263" s="28" t="s">
        <v>265</v>
      </c>
      <c r="C1263" s="29" t="s">
        <v>125</v>
      </c>
      <c r="D1263" s="1584" t="s">
        <v>126</v>
      </c>
      <c r="E1263" s="1584" t="s">
        <v>127</v>
      </c>
      <c r="F1263" s="606"/>
      <c r="G1263" s="28" t="s">
        <v>124</v>
      </c>
      <c r="H1263" s="28" t="s">
        <v>265</v>
      </c>
      <c r="I1263" s="29" t="s">
        <v>125</v>
      </c>
      <c r="J1263" s="1584" t="s">
        <v>126</v>
      </c>
      <c r="K1263" s="1584" t="s">
        <v>127</v>
      </c>
      <c r="L1263" s="1374"/>
    </row>
    <row r="1264" spans="1:12" s="25" customFormat="1" x14ac:dyDescent="0.3">
      <c r="A1264" s="5">
        <v>1</v>
      </c>
      <c r="B1264" s="6" t="s">
        <v>94</v>
      </c>
      <c r="C1264" s="2" t="s">
        <v>5</v>
      </c>
      <c r="D1264" s="3">
        <v>65</v>
      </c>
      <c r="E1264" s="3">
        <v>151.80000000000001</v>
      </c>
      <c r="F1264" s="606"/>
      <c r="G1264" s="5">
        <v>1</v>
      </c>
      <c r="H1264" s="6" t="s">
        <v>94</v>
      </c>
      <c r="I1264" s="2" t="s">
        <v>5</v>
      </c>
      <c r="J1264" s="3">
        <v>65</v>
      </c>
      <c r="K1264" s="3">
        <v>151.80000000000001</v>
      </c>
      <c r="L1264" s="788"/>
    </row>
    <row r="1265" spans="1:12" s="50" customFormat="1" x14ac:dyDescent="0.3">
      <c r="A1265" s="5">
        <v>2</v>
      </c>
      <c r="B1265" s="6" t="s">
        <v>61</v>
      </c>
      <c r="C1265" s="2" t="s">
        <v>17</v>
      </c>
      <c r="D1265" s="3">
        <v>30</v>
      </c>
      <c r="E1265" s="3">
        <v>228.14999999999998</v>
      </c>
      <c r="F1265" s="606"/>
      <c r="G1265" s="5">
        <v>2</v>
      </c>
      <c r="H1265" s="6" t="s">
        <v>61</v>
      </c>
      <c r="I1265" s="2" t="s">
        <v>44</v>
      </c>
      <c r="J1265" s="3">
        <v>35</v>
      </c>
      <c r="K1265" s="3">
        <v>273.77999999999997</v>
      </c>
      <c r="L1265" s="1379"/>
    </row>
    <row r="1266" spans="1:12" s="50" customFormat="1" x14ac:dyDescent="0.3">
      <c r="A1266" s="5">
        <v>3</v>
      </c>
      <c r="B1266" s="6" t="s">
        <v>346</v>
      </c>
      <c r="C1266" s="2" t="s">
        <v>14</v>
      </c>
      <c r="D1266" s="3">
        <v>36</v>
      </c>
      <c r="E1266" s="3">
        <v>6</v>
      </c>
      <c r="F1266" s="605">
        <v>24.8</v>
      </c>
      <c r="G1266" s="5">
        <v>3</v>
      </c>
      <c r="H1266" s="6" t="s">
        <v>346</v>
      </c>
      <c r="I1266" s="2" t="s">
        <v>14</v>
      </c>
      <c r="J1266" s="3">
        <v>36</v>
      </c>
      <c r="K1266" s="3">
        <v>6</v>
      </c>
      <c r="L1266" s="1379"/>
    </row>
    <row r="1267" spans="1:12" s="25" customFormat="1" x14ac:dyDescent="0.3">
      <c r="A1267" s="5">
        <v>4</v>
      </c>
      <c r="B1267" s="6" t="s">
        <v>271</v>
      </c>
      <c r="C1267" s="2" t="s">
        <v>2</v>
      </c>
      <c r="D1267" s="3">
        <v>7</v>
      </c>
      <c r="E1267" s="3">
        <v>36.6</v>
      </c>
      <c r="F1267" s="606"/>
      <c r="G1267" s="5">
        <v>4</v>
      </c>
      <c r="H1267" s="6" t="s">
        <v>271</v>
      </c>
      <c r="I1267" s="2" t="s">
        <v>2</v>
      </c>
      <c r="J1267" s="3">
        <v>7</v>
      </c>
      <c r="K1267" s="3">
        <v>36.6</v>
      </c>
      <c r="L1267" s="788"/>
    </row>
    <row r="1268" spans="1:12" s="8" customFormat="1" ht="18.75" customHeight="1" x14ac:dyDescent="0.3">
      <c r="A1268" s="5">
        <v>5</v>
      </c>
      <c r="B1268" s="6" t="s">
        <v>107</v>
      </c>
      <c r="C1268" s="2" t="s">
        <v>193</v>
      </c>
      <c r="D1268" s="3">
        <v>3.71</v>
      </c>
      <c r="E1268" s="3">
        <v>93.2</v>
      </c>
      <c r="F1268" s="605"/>
      <c r="G1268" s="5">
        <v>5</v>
      </c>
      <c r="H1268" s="6" t="s">
        <v>107</v>
      </c>
      <c r="I1268" s="2" t="s">
        <v>193</v>
      </c>
      <c r="J1268" s="3">
        <v>3.71</v>
      </c>
      <c r="K1268" s="3">
        <v>93.2</v>
      </c>
      <c r="L1268" s="1374"/>
    </row>
    <row r="1269" spans="1:12" s="50" customFormat="1" x14ac:dyDescent="0.3">
      <c r="A1269" s="5">
        <v>6</v>
      </c>
      <c r="B1269" s="6" t="s">
        <v>489</v>
      </c>
      <c r="C1269" s="2" t="s">
        <v>5</v>
      </c>
      <c r="D1269" s="3">
        <v>130</v>
      </c>
      <c r="E1269" s="3">
        <v>100</v>
      </c>
      <c r="F1269" s="606"/>
      <c r="G1269" s="5">
        <v>6</v>
      </c>
      <c r="H1269" s="6" t="s">
        <v>489</v>
      </c>
      <c r="I1269" s="2" t="s">
        <v>5</v>
      </c>
      <c r="J1269" s="3">
        <v>130</v>
      </c>
      <c r="K1269" s="3">
        <v>100</v>
      </c>
      <c r="L1269" s="786"/>
    </row>
    <row r="1270" spans="1:12" s="25" customFormat="1" ht="19.5" customHeight="1" x14ac:dyDescent="0.3">
      <c r="A1270" s="5"/>
      <c r="B1270" s="6"/>
      <c r="C1270" s="2"/>
      <c r="D1270" s="3"/>
      <c r="E1270" s="3"/>
      <c r="F1270" s="606"/>
      <c r="G1270" s="5"/>
      <c r="H1270" s="6"/>
      <c r="I1270" s="2"/>
      <c r="J1270" s="3"/>
      <c r="K1270" s="3"/>
      <c r="L1270" s="788"/>
    </row>
    <row r="1271" spans="1:12" s="25" customFormat="1" x14ac:dyDescent="0.3">
      <c r="A1271" s="5"/>
      <c r="B1271" s="6"/>
      <c r="C1271" s="2"/>
      <c r="D1271" s="3"/>
      <c r="E1271" s="3"/>
      <c r="F1271" s="656"/>
      <c r="G1271" s="5"/>
      <c r="H1271" s="6"/>
      <c r="I1271" s="2"/>
      <c r="J1271" s="3"/>
      <c r="K1271" s="3"/>
      <c r="L1271" s="1374"/>
    </row>
    <row r="1272" spans="1:12" s="25" customFormat="1" x14ac:dyDescent="0.3">
      <c r="A1272" s="5"/>
      <c r="B1272" s="6"/>
      <c r="C1272" s="2" t="s">
        <v>128</v>
      </c>
      <c r="D1272" s="3">
        <f>SUM(D1264:D1270)</f>
        <v>271.71000000000004</v>
      </c>
      <c r="E1272" s="3">
        <f>SUM(E1264:E1270)</f>
        <v>615.75</v>
      </c>
      <c r="F1272" s="658">
        <v>587.5</v>
      </c>
      <c r="G1272" s="5"/>
      <c r="H1272" s="6"/>
      <c r="I1272" s="2" t="s">
        <v>128</v>
      </c>
      <c r="J1272" s="3">
        <f>SUM(J1264:J1270)</f>
        <v>276.71000000000004</v>
      </c>
      <c r="K1272" s="3">
        <f>SUM(K1264:K1270)</f>
        <v>661.38</v>
      </c>
      <c r="L1272" s="1374"/>
    </row>
    <row r="1273" spans="1:12" s="25" customFormat="1" ht="18.75" hidden="1" customHeight="1" x14ac:dyDescent="0.3">
      <c r="A1273" s="5"/>
      <c r="B1273" s="6"/>
      <c r="C1273" s="2"/>
      <c r="D1273" s="3">
        <f>SUM(D1265:D1271)</f>
        <v>206.70999999999998</v>
      </c>
      <c r="E1273" s="3"/>
      <c r="F1273" s="656"/>
      <c r="G1273" s="5"/>
      <c r="H1273" s="6"/>
      <c r="I1273" s="2"/>
      <c r="J1273" s="3"/>
      <c r="K1273" s="3"/>
      <c r="L1273" s="1374"/>
    </row>
    <row r="1274" spans="1:12" s="25" customFormat="1" ht="18.75" hidden="1" customHeight="1" x14ac:dyDescent="0.3">
      <c r="A1274" s="5">
        <v>1</v>
      </c>
      <c r="B1274" s="6" t="s">
        <v>1</v>
      </c>
      <c r="C1274" s="2" t="s">
        <v>5</v>
      </c>
      <c r="D1274" s="3">
        <f>SUM(D1267:D1272)</f>
        <v>412.42000000000007</v>
      </c>
      <c r="E1274" s="3">
        <v>86</v>
      </c>
      <c r="F1274" s="656"/>
      <c r="G1274" s="5">
        <v>1</v>
      </c>
      <c r="H1274" s="6" t="s">
        <v>1</v>
      </c>
      <c r="I1274" s="2" t="s">
        <v>5</v>
      </c>
      <c r="J1274" s="3">
        <v>200</v>
      </c>
      <c r="K1274" s="3">
        <v>86</v>
      </c>
      <c r="L1274" s="1374"/>
    </row>
    <row r="1275" spans="1:12" s="25" customFormat="1" ht="18.75" hidden="1" customHeight="1" x14ac:dyDescent="0.3">
      <c r="A1275" s="5">
        <v>2</v>
      </c>
      <c r="B1275" s="6" t="s">
        <v>238</v>
      </c>
      <c r="C1275" s="2" t="s">
        <v>251</v>
      </c>
      <c r="D1275" s="3">
        <f t="shared" ref="D1275:D1284" si="18">SUM(D1267:D1273)</f>
        <v>619.13000000000011</v>
      </c>
      <c r="E1275" s="3">
        <v>114</v>
      </c>
      <c r="F1275" s="656"/>
      <c r="G1275" s="5">
        <v>2</v>
      </c>
      <c r="H1275" s="6" t="s">
        <v>238</v>
      </c>
      <c r="I1275" s="2" t="s">
        <v>251</v>
      </c>
      <c r="J1275" s="3">
        <v>225</v>
      </c>
      <c r="K1275" s="3">
        <v>114</v>
      </c>
      <c r="L1275" s="1374"/>
    </row>
    <row r="1276" spans="1:12" s="25" customFormat="1" ht="18.75" hidden="1" customHeight="1" x14ac:dyDescent="0.3">
      <c r="A1276" s="5">
        <v>3</v>
      </c>
      <c r="B1276" s="6" t="s">
        <v>93</v>
      </c>
      <c r="C1276" s="2" t="s">
        <v>5</v>
      </c>
      <c r="D1276" s="3">
        <f t="shared" si="18"/>
        <v>1024.5500000000002</v>
      </c>
      <c r="E1276" s="3">
        <v>94.25</v>
      </c>
      <c r="F1276" s="656"/>
      <c r="G1276" s="5">
        <v>3</v>
      </c>
      <c r="H1276" s="6" t="s">
        <v>93</v>
      </c>
      <c r="I1276" s="2" t="s">
        <v>5</v>
      </c>
      <c r="J1276" s="3">
        <v>135</v>
      </c>
      <c r="K1276" s="3">
        <v>94.25</v>
      </c>
      <c r="L1276" s="1374"/>
    </row>
    <row r="1277" spans="1:12" s="25" customFormat="1" ht="18.75" hidden="1" customHeight="1" x14ac:dyDescent="0.3">
      <c r="A1277" s="5">
        <v>4</v>
      </c>
      <c r="B1277" s="6" t="s">
        <v>253</v>
      </c>
      <c r="C1277" s="2" t="s">
        <v>218</v>
      </c>
      <c r="D1277" s="3">
        <f t="shared" si="18"/>
        <v>1639.9700000000003</v>
      </c>
      <c r="E1277" s="3">
        <v>146.4</v>
      </c>
      <c r="F1277" s="656"/>
      <c r="G1277" s="5">
        <v>4</v>
      </c>
      <c r="H1277" s="6" t="s">
        <v>253</v>
      </c>
      <c r="I1277" s="2" t="s">
        <v>218</v>
      </c>
      <c r="J1277" s="3">
        <v>125</v>
      </c>
      <c r="K1277" s="3">
        <v>146.4</v>
      </c>
      <c r="L1277" s="1374"/>
    </row>
    <row r="1278" spans="1:12" s="25" customFormat="1" ht="18.75" hidden="1" customHeight="1" x14ac:dyDescent="0.3">
      <c r="A1278" s="5">
        <v>5</v>
      </c>
      <c r="B1278" s="6" t="s">
        <v>255</v>
      </c>
      <c r="C1278" s="2" t="s">
        <v>218</v>
      </c>
      <c r="D1278" s="3">
        <f t="shared" si="18"/>
        <v>2534.5200000000004</v>
      </c>
      <c r="E1278" s="3">
        <v>105.16</v>
      </c>
      <c r="F1278" s="656"/>
      <c r="G1278" s="5">
        <v>5</v>
      </c>
      <c r="H1278" s="6" t="s">
        <v>255</v>
      </c>
      <c r="I1278" s="2" t="s">
        <v>218</v>
      </c>
      <c r="J1278" s="3">
        <v>80</v>
      </c>
      <c r="K1278" s="3">
        <v>105.16</v>
      </c>
      <c r="L1278" s="1374"/>
    </row>
    <row r="1279" spans="1:12" s="25" customFormat="1" ht="18.75" hidden="1" customHeight="1" x14ac:dyDescent="0.3">
      <c r="A1279" s="5">
        <v>6</v>
      </c>
      <c r="B1279" s="6" t="s">
        <v>252</v>
      </c>
      <c r="C1279" s="2" t="s">
        <v>251</v>
      </c>
      <c r="D1279" s="3">
        <f t="shared" si="18"/>
        <v>4174.4900000000007</v>
      </c>
      <c r="E1279" s="3">
        <v>142</v>
      </c>
      <c r="F1279" s="656"/>
      <c r="G1279" s="5">
        <v>6</v>
      </c>
      <c r="H1279" s="6" t="s">
        <v>252</v>
      </c>
      <c r="I1279" s="2" t="s">
        <v>251</v>
      </c>
      <c r="J1279" s="3">
        <v>105</v>
      </c>
      <c r="K1279" s="3">
        <v>142</v>
      </c>
      <c r="L1279" s="1374"/>
    </row>
    <row r="1280" spans="1:12" s="25" customFormat="1" ht="18.75" hidden="1" customHeight="1" x14ac:dyDescent="0.3">
      <c r="A1280" s="5">
        <v>7</v>
      </c>
      <c r="B1280" s="6" t="s">
        <v>254</v>
      </c>
      <c r="C1280" s="2" t="s">
        <v>218</v>
      </c>
      <c r="D1280" s="3">
        <f t="shared" si="18"/>
        <v>6709.0100000000011</v>
      </c>
      <c r="E1280" s="3">
        <v>144</v>
      </c>
      <c r="F1280" s="656"/>
      <c r="G1280" s="5">
        <v>7</v>
      </c>
      <c r="H1280" s="6" t="s">
        <v>254</v>
      </c>
      <c r="I1280" s="2" t="s">
        <v>218</v>
      </c>
      <c r="J1280" s="3">
        <v>120</v>
      </c>
      <c r="K1280" s="3">
        <v>144</v>
      </c>
      <c r="L1280" s="1374"/>
    </row>
    <row r="1281" spans="1:12" s="25" customFormat="1" ht="18.75" hidden="1" customHeight="1" x14ac:dyDescent="0.3">
      <c r="A1281" s="5">
        <v>8</v>
      </c>
      <c r="B1281" s="6" t="s">
        <v>31</v>
      </c>
      <c r="C1281" s="2" t="s">
        <v>5</v>
      </c>
      <c r="D1281" s="3">
        <f t="shared" si="18"/>
        <v>10611.79</v>
      </c>
      <c r="E1281" s="3">
        <v>88</v>
      </c>
      <c r="F1281" s="656"/>
      <c r="G1281" s="5">
        <v>8</v>
      </c>
      <c r="H1281" s="6" t="s">
        <v>31</v>
      </c>
      <c r="I1281" s="2" t="s">
        <v>5</v>
      </c>
      <c r="J1281" s="3">
        <v>55</v>
      </c>
      <c r="K1281" s="3">
        <v>88</v>
      </c>
      <c r="L1281" s="1374"/>
    </row>
    <row r="1282" spans="1:12" s="50" customFormat="1" ht="18.75" hidden="1" customHeight="1" x14ac:dyDescent="0.3">
      <c r="A1282" s="1584"/>
      <c r="B1282" s="1"/>
      <c r="C1282" s="1584"/>
      <c r="D1282" s="3">
        <f t="shared" si="18"/>
        <v>17114.090000000004</v>
      </c>
      <c r="E1282" s="7"/>
      <c r="F1282" s="657"/>
      <c r="G1282" s="1584"/>
      <c r="H1282" s="1"/>
      <c r="I1282" s="1584"/>
      <c r="J1282" s="7"/>
      <c r="K1282" s="7"/>
      <c r="L1282" s="1374"/>
    </row>
    <row r="1283" spans="1:12" s="25" customFormat="1" ht="18.75" hidden="1" customHeight="1" x14ac:dyDescent="0.3">
      <c r="A1283" s="5"/>
      <c r="B1283" s="6"/>
      <c r="C1283" s="2" t="s">
        <v>128</v>
      </c>
      <c r="D1283" s="3">
        <f t="shared" si="18"/>
        <v>27313.460000000003</v>
      </c>
      <c r="E1283" s="3">
        <v>919.81</v>
      </c>
      <c r="F1283" s="656"/>
      <c r="G1283" s="5"/>
      <c r="H1283" s="6"/>
      <c r="I1283" s="2" t="s">
        <v>128</v>
      </c>
      <c r="J1283" s="3">
        <v>1045</v>
      </c>
      <c r="K1283" s="3">
        <v>919.81</v>
      </c>
      <c r="L1283" s="1374"/>
    </row>
    <row r="1284" spans="1:12" s="25" customFormat="1" ht="18.75" hidden="1" customHeight="1" x14ac:dyDescent="0.3">
      <c r="A1284" s="5"/>
      <c r="B1284" s="6"/>
      <c r="C1284" s="2"/>
      <c r="D1284" s="3">
        <f t="shared" si="18"/>
        <v>43808.420000000013</v>
      </c>
      <c r="E1284" s="3"/>
      <c r="F1284" s="656"/>
      <c r="G1284" s="5"/>
      <c r="H1284" s="6"/>
      <c r="I1284" s="2"/>
      <c r="J1284" s="3"/>
      <c r="K1284" s="3"/>
      <c r="L1284" s="1374"/>
    </row>
    <row r="1285" spans="1:12" s="25" customFormat="1" x14ac:dyDescent="0.3">
      <c r="A1285" s="5"/>
      <c r="B1285" s="6"/>
      <c r="C1285" s="2"/>
      <c r="D1285" s="3"/>
      <c r="E1285" s="3"/>
      <c r="F1285" s="678">
        <f>F1272-E1272</f>
        <v>-28.25</v>
      </c>
      <c r="G1285" s="5"/>
      <c r="H1285" s="6"/>
      <c r="I1285" s="2"/>
      <c r="J1285" s="3"/>
      <c r="K1285" s="3"/>
      <c r="L1285" s="1374"/>
    </row>
    <row r="1286" spans="1:12" s="25" customFormat="1" x14ac:dyDescent="0.3">
      <c r="A1286" s="5"/>
      <c r="B1286" s="6"/>
      <c r="C1286" s="2"/>
      <c r="D1286" s="3"/>
      <c r="E1286" s="3"/>
      <c r="F1286" s="656"/>
      <c r="G1286" s="5"/>
      <c r="H1286" s="6"/>
      <c r="I1286" s="2"/>
      <c r="J1286" s="3"/>
      <c r="K1286" s="3"/>
      <c r="L1286" s="1374"/>
    </row>
    <row r="1287" spans="1:12" s="25" customFormat="1" x14ac:dyDescent="0.3">
      <c r="A1287" s="28" t="s">
        <v>124</v>
      </c>
      <c r="B1287" s="3" t="s">
        <v>259</v>
      </c>
      <c r="C1287" s="2" t="s">
        <v>125</v>
      </c>
      <c r="D1287" s="3" t="s">
        <v>126</v>
      </c>
      <c r="E1287" s="3" t="s">
        <v>127</v>
      </c>
      <c r="F1287" s="656"/>
      <c r="G1287" s="28" t="s">
        <v>124</v>
      </c>
      <c r="H1287" s="3" t="s">
        <v>247</v>
      </c>
      <c r="I1287" s="2" t="s">
        <v>125</v>
      </c>
      <c r="J1287" s="3" t="s">
        <v>126</v>
      </c>
      <c r="K1287" s="3" t="s">
        <v>127</v>
      </c>
      <c r="L1287" s="1374"/>
    </row>
    <row r="1288" spans="1:12" s="25" customFormat="1" ht="19.5" customHeight="1" x14ac:dyDescent="0.3">
      <c r="A1288" s="5">
        <v>1</v>
      </c>
      <c r="B1288" s="6" t="s">
        <v>91</v>
      </c>
      <c r="C1288" s="2" t="s">
        <v>524</v>
      </c>
      <c r="D1288" s="3">
        <v>75</v>
      </c>
      <c r="E1288" s="3">
        <v>122</v>
      </c>
      <c r="F1288" s="606"/>
      <c r="G1288" s="5">
        <v>1</v>
      </c>
      <c r="H1288" s="6" t="s">
        <v>91</v>
      </c>
      <c r="I1288" s="2" t="s">
        <v>92</v>
      </c>
      <c r="J1288" s="3">
        <v>80</v>
      </c>
      <c r="K1288" s="3">
        <v>131.76000000000002</v>
      </c>
      <c r="L1288" s="788"/>
    </row>
    <row r="1289" spans="1:12" s="25" customFormat="1" ht="19.5" customHeight="1" x14ac:dyDescent="0.3">
      <c r="A1289" s="5">
        <v>2</v>
      </c>
      <c r="B1289" s="6" t="s">
        <v>27</v>
      </c>
      <c r="C1289" s="2" t="s">
        <v>28</v>
      </c>
      <c r="D1289" s="3">
        <v>70</v>
      </c>
      <c r="E1289" s="3">
        <v>178</v>
      </c>
      <c r="F1289" s="490"/>
      <c r="G1289" s="5">
        <v>2</v>
      </c>
      <c r="H1289" s="6" t="s">
        <v>27</v>
      </c>
      <c r="I1289" s="2" t="s">
        <v>7</v>
      </c>
      <c r="J1289" s="3">
        <v>92</v>
      </c>
      <c r="K1289" s="3">
        <v>223</v>
      </c>
      <c r="L1289" s="1374"/>
    </row>
    <row r="1290" spans="1:12" s="25" customFormat="1" ht="19.5" customHeight="1" x14ac:dyDescent="0.3">
      <c r="A1290" s="5">
        <v>3</v>
      </c>
      <c r="B1290" s="6" t="s">
        <v>278</v>
      </c>
      <c r="C1290" s="2" t="s">
        <v>17</v>
      </c>
      <c r="D1290" s="3">
        <v>20</v>
      </c>
      <c r="E1290" s="3">
        <v>184.5</v>
      </c>
      <c r="F1290" s="605"/>
      <c r="G1290" s="5">
        <v>3</v>
      </c>
      <c r="H1290" s="6" t="s">
        <v>278</v>
      </c>
      <c r="I1290" s="2" t="s">
        <v>44</v>
      </c>
      <c r="J1290" s="3">
        <v>25</v>
      </c>
      <c r="K1290" s="3">
        <v>221.4</v>
      </c>
      <c r="L1290" s="788"/>
    </row>
    <row r="1291" spans="1:12" s="50" customFormat="1" x14ac:dyDescent="0.3">
      <c r="A1291" s="5">
        <v>4</v>
      </c>
      <c r="B1291" s="6" t="s">
        <v>346</v>
      </c>
      <c r="C1291" s="2" t="s">
        <v>14</v>
      </c>
      <c r="D1291" s="3">
        <v>36</v>
      </c>
      <c r="E1291" s="3">
        <v>6</v>
      </c>
      <c r="F1291" s="605">
        <v>24.8</v>
      </c>
      <c r="G1291" s="5">
        <v>4</v>
      </c>
      <c r="H1291" s="6" t="s">
        <v>346</v>
      </c>
      <c r="I1291" s="2" t="s">
        <v>14</v>
      </c>
      <c r="J1291" s="3">
        <v>36</v>
      </c>
      <c r="K1291" s="3">
        <v>6</v>
      </c>
      <c r="L1291" s="1379"/>
    </row>
    <row r="1292" spans="1:12" s="25" customFormat="1" ht="19.5" customHeight="1" x14ac:dyDescent="0.3">
      <c r="A1292" s="5">
        <v>5</v>
      </c>
      <c r="B1292" s="6" t="s">
        <v>144</v>
      </c>
      <c r="C1292" s="2" t="s">
        <v>2</v>
      </c>
      <c r="D1292" s="3">
        <v>18</v>
      </c>
      <c r="E1292" s="3">
        <v>88</v>
      </c>
      <c r="F1292" s="656"/>
      <c r="G1292" s="5">
        <v>5</v>
      </c>
      <c r="H1292" s="6" t="s">
        <v>144</v>
      </c>
      <c r="I1292" s="2" t="s">
        <v>2</v>
      </c>
      <c r="J1292" s="3">
        <v>18</v>
      </c>
      <c r="K1292" s="3">
        <v>88</v>
      </c>
      <c r="L1292" s="1374"/>
    </row>
    <row r="1293" spans="1:12" s="50" customFormat="1" x14ac:dyDescent="0.3">
      <c r="A1293" s="5">
        <v>6</v>
      </c>
      <c r="B1293" s="6" t="s">
        <v>107</v>
      </c>
      <c r="C1293" s="2" t="s">
        <v>14</v>
      </c>
      <c r="D1293" s="3">
        <v>3.71</v>
      </c>
      <c r="E1293" s="3">
        <v>93.2</v>
      </c>
      <c r="F1293" s="605">
        <v>21.5</v>
      </c>
      <c r="G1293" s="5">
        <v>6</v>
      </c>
      <c r="H1293" s="6" t="s">
        <v>107</v>
      </c>
      <c r="I1293" s="2" t="s">
        <v>14</v>
      </c>
      <c r="J1293" s="3">
        <v>3.71</v>
      </c>
      <c r="K1293" s="3">
        <v>93.2</v>
      </c>
      <c r="L1293" s="1379"/>
    </row>
    <row r="1294" spans="1:12" s="25" customFormat="1" ht="19.5" customHeight="1" x14ac:dyDescent="0.3">
      <c r="A1294" s="5">
        <v>7</v>
      </c>
      <c r="B1294" s="6" t="s">
        <v>108</v>
      </c>
      <c r="C1294" s="2" t="s">
        <v>65</v>
      </c>
      <c r="D1294" s="3">
        <v>1.2</v>
      </c>
      <c r="E1294" s="3">
        <v>21.5</v>
      </c>
      <c r="F1294" s="656"/>
      <c r="G1294" s="5">
        <v>7</v>
      </c>
      <c r="H1294" s="6" t="s">
        <v>108</v>
      </c>
      <c r="I1294" s="2" t="s">
        <v>65</v>
      </c>
      <c r="J1294" s="3">
        <v>1.2</v>
      </c>
      <c r="K1294" s="3">
        <v>21.5</v>
      </c>
      <c r="L1294" s="1374"/>
    </row>
    <row r="1295" spans="1:12" s="25" customFormat="1" x14ac:dyDescent="0.3">
      <c r="A1295" s="1584"/>
      <c r="B1295" s="6"/>
      <c r="C1295" s="2"/>
      <c r="D1295" s="3"/>
      <c r="E1295" s="3"/>
      <c r="F1295" s="656"/>
      <c r="G1295" s="1584"/>
      <c r="H1295" s="6"/>
      <c r="I1295" s="2"/>
      <c r="J1295" s="3"/>
      <c r="K1295" s="3"/>
      <c r="L1295" s="1374"/>
    </row>
    <row r="1296" spans="1:12" s="50" customFormat="1" x14ac:dyDescent="0.3">
      <c r="A1296" s="5"/>
      <c r="B1296" s="6"/>
      <c r="C1296" s="2"/>
      <c r="D1296" s="3"/>
      <c r="E1296" s="3"/>
      <c r="F1296" s="657"/>
      <c r="G1296" s="5"/>
      <c r="H1296" s="6"/>
      <c r="I1296" s="2"/>
      <c r="J1296" s="3"/>
      <c r="K1296" s="3"/>
      <c r="L1296" s="1377"/>
    </row>
    <row r="1297" spans="1:12" s="25" customFormat="1" x14ac:dyDescent="0.3">
      <c r="A1297" s="1584"/>
      <c r="B1297" s="6"/>
      <c r="C1297" s="2" t="s">
        <v>128</v>
      </c>
      <c r="D1297" s="3">
        <f>SUM(D1288:D1296)</f>
        <v>223.91</v>
      </c>
      <c r="E1297" s="3">
        <f>SUM(E1288:E1296)</f>
        <v>693.2</v>
      </c>
      <c r="F1297" s="658">
        <v>822.5</v>
      </c>
      <c r="G1297" s="1584"/>
      <c r="H1297" s="6"/>
      <c r="I1297" s="2" t="s">
        <v>128</v>
      </c>
      <c r="J1297" s="3">
        <f>SUM(J1288:J1296)</f>
        <v>255.91</v>
      </c>
      <c r="K1297" s="3">
        <f>SUM(K1288:K1296)</f>
        <v>784.86</v>
      </c>
      <c r="L1297" s="1374"/>
    </row>
    <row r="1298" spans="1:12" s="25" customFormat="1" x14ac:dyDescent="0.3">
      <c r="A1298" s="5"/>
      <c r="B1298" s="6"/>
      <c r="C1298" s="2"/>
      <c r="D1298" s="3"/>
      <c r="E1298" s="3"/>
      <c r="F1298" s="678">
        <f>F1297-E1297</f>
        <v>129.29999999999995</v>
      </c>
      <c r="G1298" s="5"/>
      <c r="H1298" s="6"/>
      <c r="I1298" s="2"/>
      <c r="J1298" s="3"/>
      <c r="K1298" s="3"/>
      <c r="L1298" s="1374"/>
    </row>
    <row r="1299" spans="1:12" s="25" customFormat="1" x14ac:dyDescent="0.3">
      <c r="A1299" s="5"/>
      <c r="B1299" s="6"/>
      <c r="C1299" s="2"/>
      <c r="D1299" s="3"/>
      <c r="E1299" s="3"/>
      <c r="F1299" s="656"/>
      <c r="G1299" s="5"/>
      <c r="H1299" s="6"/>
      <c r="I1299" s="2"/>
      <c r="J1299" s="3"/>
      <c r="K1299" s="3"/>
      <c r="L1299" s="1374"/>
    </row>
    <row r="1300" spans="1:12" s="25" customFormat="1" x14ac:dyDescent="0.3">
      <c r="A1300" s="1584"/>
      <c r="B1300" s="6"/>
      <c r="C1300" s="2" t="s">
        <v>136</v>
      </c>
      <c r="D1300" s="3">
        <f>+D1297+D1272</f>
        <v>495.62</v>
      </c>
      <c r="E1300" s="3">
        <f>+E1297+E1272</f>
        <v>1308.95</v>
      </c>
      <c r="F1300" s="659"/>
      <c r="G1300" s="3"/>
      <c r="H1300" s="3"/>
      <c r="I1300" s="3" t="s">
        <v>136</v>
      </c>
      <c r="J1300" s="3">
        <f>+J1297+J1272</f>
        <v>532.62</v>
      </c>
      <c r="K1300" s="3">
        <f>+K1297+K1272</f>
        <v>1446.24</v>
      </c>
      <c r="L1300" s="1374"/>
    </row>
    <row r="1301" spans="1:12" s="25" customFormat="1" x14ac:dyDescent="0.3">
      <c r="A1301" s="1405"/>
      <c r="B1301" s="36"/>
      <c r="C1301" s="462"/>
      <c r="D1301" s="463"/>
      <c r="E1301" s="463"/>
      <c r="F1301" s="659"/>
      <c r="G1301" s="1410"/>
      <c r="H1301" s="463"/>
      <c r="I1301" s="463"/>
      <c r="J1301" s="463"/>
      <c r="K1301" s="463"/>
      <c r="L1301" s="1374"/>
    </row>
    <row r="1302" spans="1:12" s="25" customFormat="1" x14ac:dyDescent="0.3">
      <c r="A1302" s="1405"/>
      <c r="B1302" s="461"/>
      <c r="C1302" s="461"/>
      <c r="D1302" s="461"/>
      <c r="E1302" s="660"/>
      <c r="F1302" s="660"/>
      <c r="G1302" s="1413"/>
      <c r="H1302" s="660"/>
      <c r="I1302" s="463"/>
      <c r="J1302" s="463"/>
      <c r="K1302" s="463"/>
      <c r="L1302" s="1374"/>
    </row>
    <row r="1303" spans="1:12" s="25" customFormat="1" x14ac:dyDescent="0.3">
      <c r="A1303" s="1405"/>
      <c r="B1303" s="36"/>
      <c r="C1303" s="462"/>
      <c r="D1303" s="463"/>
      <c r="E1303" s="463"/>
      <c r="F1303" s="659"/>
      <c r="G1303" s="1413"/>
      <c r="H1303" s="463"/>
      <c r="I1303" s="463"/>
      <c r="J1303" s="463"/>
      <c r="K1303" s="463"/>
      <c r="L1303" s="1374"/>
    </row>
    <row r="1304" spans="1:12" s="25" customFormat="1" ht="18.75" customHeight="1" x14ac:dyDescent="0.3">
      <c r="A1304" s="1403"/>
      <c r="B1304" s="37" t="s">
        <v>130</v>
      </c>
      <c r="D1304" s="94" t="s">
        <v>131</v>
      </c>
      <c r="E1304" s="20"/>
      <c r="F1304" s="606"/>
      <c r="G1304" s="1403"/>
      <c r="H1304" s="37" t="s">
        <v>130</v>
      </c>
      <c r="J1304" s="94" t="s">
        <v>131</v>
      </c>
      <c r="K1304" s="20"/>
      <c r="L1304" s="1374"/>
    </row>
    <row r="1305" spans="1:12" s="25" customFormat="1" ht="51.75" customHeight="1" x14ac:dyDescent="0.3">
      <c r="A1305" s="1403"/>
      <c r="B1305" s="38" t="s">
        <v>132</v>
      </c>
      <c r="D1305" s="38" t="s">
        <v>140</v>
      </c>
      <c r="E1305" s="39"/>
      <c r="F1305" s="606"/>
      <c r="G1305" s="1403"/>
      <c r="H1305" s="38" t="s">
        <v>139</v>
      </c>
      <c r="J1305" s="38" t="s">
        <v>140</v>
      </c>
      <c r="K1305" s="39"/>
      <c r="L1305" s="1374"/>
    </row>
    <row r="1306" spans="1:12" s="25" customFormat="1" ht="20.25" customHeight="1" x14ac:dyDescent="0.3">
      <c r="A1306" s="1403"/>
      <c r="B1306" s="38"/>
      <c r="D1306" s="38"/>
      <c r="E1306" s="39"/>
      <c r="F1306" s="606"/>
      <c r="G1306" s="1403"/>
      <c r="H1306" s="38"/>
      <c r="J1306" s="38"/>
      <c r="K1306" s="39"/>
      <c r="L1306" s="1374"/>
    </row>
    <row r="1307" spans="1:12" s="25" customFormat="1" ht="18.75" customHeight="1" x14ac:dyDescent="0.3">
      <c r="A1307" s="1416"/>
      <c r="B1307" s="208"/>
      <c r="C1307" s="208"/>
      <c r="D1307" s="208"/>
      <c r="E1307" s="208"/>
      <c r="F1307" s="861"/>
      <c r="G1307" s="1416"/>
      <c r="H1307" s="208"/>
      <c r="I1307" s="208"/>
      <c r="J1307" s="208"/>
      <c r="K1307" s="208"/>
      <c r="L1307" s="1374"/>
    </row>
    <row r="1308" spans="1:12" s="25" customFormat="1" ht="18.75" customHeight="1" x14ac:dyDescent="0.3">
      <c r="A1308" s="1416"/>
      <c r="B1308" s="208"/>
      <c r="C1308" s="208"/>
      <c r="D1308" s="208"/>
      <c r="E1308" s="208"/>
      <c r="F1308" s="861"/>
      <c r="G1308" s="1416"/>
      <c r="H1308" s="208"/>
      <c r="I1308" s="208"/>
      <c r="J1308" s="208"/>
      <c r="K1308" s="208"/>
      <c r="L1308" s="1374"/>
    </row>
  </sheetData>
  <mergeCells count="132">
    <mergeCell ref="C631:E631"/>
    <mergeCell ref="I631:K631"/>
    <mergeCell ref="B565:D565"/>
    <mergeCell ref="H565:J565"/>
    <mergeCell ref="B566:D566"/>
    <mergeCell ref="H566:J566"/>
    <mergeCell ref="C569:E569"/>
    <mergeCell ref="I569:K569"/>
    <mergeCell ref="B627:D627"/>
    <mergeCell ref="H627:J627"/>
    <mergeCell ref="B628:D628"/>
    <mergeCell ref="H628:J628"/>
    <mergeCell ref="B382:D382"/>
    <mergeCell ref="H382:J382"/>
    <mergeCell ref="C385:E385"/>
    <mergeCell ref="I385:K385"/>
    <mergeCell ref="B443:D443"/>
    <mergeCell ref="H443:J443"/>
    <mergeCell ref="B444:D444"/>
    <mergeCell ref="H444:J444"/>
    <mergeCell ref="C509:E509"/>
    <mergeCell ref="I509:K509"/>
    <mergeCell ref="C447:E447"/>
    <mergeCell ref="I447:K447"/>
    <mergeCell ref="B505:D505"/>
    <mergeCell ref="H505:J505"/>
    <mergeCell ref="B506:D506"/>
    <mergeCell ref="H506:J506"/>
    <mergeCell ref="C262:E262"/>
    <mergeCell ref="I262:K262"/>
    <mergeCell ref="B319:D319"/>
    <mergeCell ref="H319:J319"/>
    <mergeCell ref="B320:D320"/>
    <mergeCell ref="H320:J320"/>
    <mergeCell ref="C323:E323"/>
    <mergeCell ref="I323:K323"/>
    <mergeCell ref="B381:D381"/>
    <mergeCell ref="H381:J381"/>
    <mergeCell ref="C78:E78"/>
    <mergeCell ref="I78:K78"/>
    <mergeCell ref="B198:D198"/>
    <mergeCell ref="H198:J198"/>
    <mergeCell ref="C201:E201"/>
    <mergeCell ref="I201:K201"/>
    <mergeCell ref="B258:D258"/>
    <mergeCell ref="H258:J258"/>
    <mergeCell ref="B259:D259"/>
    <mergeCell ref="H259:J259"/>
    <mergeCell ref="B689:D689"/>
    <mergeCell ref="H689:J689"/>
    <mergeCell ref="B690:D690"/>
    <mergeCell ref="H690:J690"/>
    <mergeCell ref="C693:E693"/>
    <mergeCell ref="I693:K693"/>
    <mergeCell ref="B13:D13"/>
    <mergeCell ref="H13:J13"/>
    <mergeCell ref="B14:D14"/>
    <mergeCell ref="H14:J14"/>
    <mergeCell ref="C17:E17"/>
    <mergeCell ref="I17:K17"/>
    <mergeCell ref="C140:E140"/>
    <mergeCell ref="I140:K140"/>
    <mergeCell ref="B197:D197"/>
    <mergeCell ref="H197:J197"/>
    <mergeCell ref="B136:D136"/>
    <mergeCell ref="H136:J136"/>
    <mergeCell ref="B137:D137"/>
    <mergeCell ref="H137:J137"/>
    <mergeCell ref="B74:D74"/>
    <mergeCell ref="H74:J74"/>
    <mergeCell ref="B75:D75"/>
    <mergeCell ref="H75:J75"/>
    <mergeCell ref="B810:D810"/>
    <mergeCell ref="H810:J810"/>
    <mergeCell ref="B811:D811"/>
    <mergeCell ref="H811:J811"/>
    <mergeCell ref="C814:E814"/>
    <mergeCell ref="I814:K814"/>
    <mergeCell ref="B750:D750"/>
    <mergeCell ref="H750:J750"/>
    <mergeCell ref="B751:D751"/>
    <mergeCell ref="H751:J751"/>
    <mergeCell ref="C754:E754"/>
    <mergeCell ref="I754:K754"/>
    <mergeCell ref="C1214:E1214"/>
    <mergeCell ref="I1214:K1214"/>
    <mergeCell ref="B1163:D1163"/>
    <mergeCell ref="H1163:J1163"/>
    <mergeCell ref="B1164:D1164"/>
    <mergeCell ref="H1164:J1164"/>
    <mergeCell ref="C1167:E1167"/>
    <mergeCell ref="I1167:K1167"/>
    <mergeCell ref="B1102:D1102"/>
    <mergeCell ref="H1102:J1102"/>
    <mergeCell ref="B1103:D1103"/>
    <mergeCell ref="H1103:J1103"/>
    <mergeCell ref="C1106:E1106"/>
    <mergeCell ref="I1106:K1106"/>
    <mergeCell ref="B871:D871"/>
    <mergeCell ref="H871:J871"/>
    <mergeCell ref="B1258:D1258"/>
    <mergeCell ref="H1258:J1258"/>
    <mergeCell ref="B1259:D1259"/>
    <mergeCell ref="H1259:J1259"/>
    <mergeCell ref="C1262:E1262"/>
    <mergeCell ref="I1262:K1262"/>
    <mergeCell ref="B1210:D1210"/>
    <mergeCell ref="H1210:J1210"/>
    <mergeCell ref="B1211:D1211"/>
    <mergeCell ref="H1211:J1211"/>
    <mergeCell ref="B872:D872"/>
    <mergeCell ref="H872:J872"/>
    <mergeCell ref="C875:E875"/>
    <mergeCell ref="I875:K875"/>
    <mergeCell ref="B1040:D1040"/>
    <mergeCell ref="H1040:J1040"/>
    <mergeCell ref="B1041:D1041"/>
    <mergeCell ref="H1041:J1041"/>
    <mergeCell ref="C1044:E1044"/>
    <mergeCell ref="I1044:K1044"/>
    <mergeCell ref="B979:D979"/>
    <mergeCell ref="H979:J979"/>
    <mergeCell ref="B980:D980"/>
    <mergeCell ref="H980:J980"/>
    <mergeCell ref="C983:E983"/>
    <mergeCell ref="I983:K983"/>
    <mergeCell ref="B918:D918"/>
    <mergeCell ref="H918:J918"/>
    <mergeCell ref="B919:D919"/>
    <mergeCell ref="H919:J919"/>
    <mergeCell ref="C922:E922"/>
    <mergeCell ref="I922:K922"/>
  </mergeCells>
  <printOptions horizontalCentered="1"/>
  <pageMargins left="0.59055118110236227" right="0.59055118110236227" top="1.05" bottom="0.78740157480314965" header="0.31496062992125984" footer="0.31496062992125984"/>
  <pageSetup paperSize="9" scale="75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349"/>
  <sheetViews>
    <sheetView topLeftCell="A647" zoomScale="60" zoomScaleNormal="60" zoomScalePageLayoutView="60" workbookViewId="0">
      <selection activeCell="A664" sqref="A664:XFD664"/>
    </sheetView>
  </sheetViews>
  <sheetFormatPr defaultRowHeight="18.75" x14ac:dyDescent="0.3"/>
  <cols>
    <col min="1" max="1" width="7.125" style="1408" customWidth="1"/>
    <col min="2" max="2" width="37.25" style="32" customWidth="1"/>
    <col min="3" max="3" width="14.75" style="32" customWidth="1"/>
    <col min="4" max="5" width="14.5" style="32" customWidth="1"/>
    <col min="6" max="6" width="18" style="670" customWidth="1"/>
    <col min="7" max="7" width="7.375" style="1408" customWidth="1"/>
    <col min="8" max="8" width="37.125" style="32" customWidth="1"/>
    <col min="9" max="9" width="15.125" style="32" customWidth="1"/>
    <col min="10" max="10" width="13.5" style="32" customWidth="1"/>
    <col min="11" max="11" width="15.25" style="32" customWidth="1"/>
    <col min="12" max="12" width="11.375" style="1382" customWidth="1"/>
    <col min="13" max="16" width="7.5" style="31" customWidth="1"/>
    <col min="17" max="17" width="2.875" style="31" customWidth="1"/>
    <col min="18" max="31" width="3.375" style="31" customWidth="1"/>
    <col min="32" max="16384" width="9" style="31"/>
  </cols>
  <sheetData>
    <row r="1" spans="1:12" s="21" customFormat="1" x14ac:dyDescent="0.3">
      <c r="A1" s="1403"/>
      <c r="B1" s="20"/>
      <c r="C1" s="20"/>
      <c r="D1" s="20"/>
      <c r="E1" s="20"/>
      <c r="F1" s="656"/>
      <c r="G1" s="1403"/>
      <c r="H1" s="20"/>
      <c r="I1" s="20"/>
      <c r="J1" s="20"/>
      <c r="K1" s="20"/>
      <c r="L1" s="1373"/>
    </row>
    <row r="2" spans="1:12" s="25" customFormat="1" ht="18.75" customHeight="1" x14ac:dyDescent="0.3">
      <c r="A2" s="1403"/>
      <c r="B2" s="22" t="s">
        <v>115</v>
      </c>
      <c r="C2" s="20"/>
      <c r="D2" s="20"/>
      <c r="E2" s="20"/>
      <c r="F2" s="656"/>
      <c r="G2" s="1403"/>
      <c r="H2" s="22" t="s">
        <v>115</v>
      </c>
      <c r="I2" s="20"/>
      <c r="J2" s="20"/>
      <c r="K2" s="20"/>
      <c r="L2" s="1374"/>
    </row>
    <row r="3" spans="1:12" s="25" customFormat="1" ht="18.75" customHeight="1" x14ac:dyDescent="0.3">
      <c r="A3" s="1403"/>
      <c r="B3" s="22" t="s">
        <v>137</v>
      </c>
      <c r="C3" s="20"/>
      <c r="D3" s="20"/>
      <c r="E3" s="20"/>
      <c r="F3" s="606"/>
      <c r="G3" s="1403"/>
      <c r="H3" s="22" t="s">
        <v>138</v>
      </c>
      <c r="I3" s="20"/>
      <c r="J3" s="20"/>
      <c r="K3" s="20"/>
      <c r="L3" s="1374"/>
    </row>
    <row r="4" spans="1:12" s="25" customFormat="1" ht="18.75" customHeight="1" x14ac:dyDescent="0.3">
      <c r="A4" s="1403"/>
      <c r="B4" s="20"/>
      <c r="C4" s="20"/>
      <c r="D4" s="20"/>
      <c r="E4" s="20"/>
      <c r="F4" s="606"/>
      <c r="G4" s="1403"/>
      <c r="H4" s="20"/>
      <c r="I4" s="20"/>
      <c r="J4" s="20"/>
      <c r="K4" s="20"/>
      <c r="L4" s="1374"/>
    </row>
    <row r="5" spans="1:12" s="25" customFormat="1" ht="18.75" customHeight="1" x14ac:dyDescent="0.3">
      <c r="A5" s="1403"/>
      <c r="B5" s="20"/>
      <c r="C5" s="20"/>
      <c r="E5" s="603" t="s">
        <v>116</v>
      </c>
      <c r="F5" s="606"/>
      <c r="G5" s="1403"/>
      <c r="H5" s="20"/>
      <c r="I5" s="20"/>
      <c r="K5" s="603" t="s">
        <v>116</v>
      </c>
      <c r="L5" s="1374"/>
    </row>
    <row r="6" spans="1:12" s="25" customFormat="1" ht="18.75" customHeight="1" x14ac:dyDescent="0.3">
      <c r="A6" s="1403"/>
      <c r="B6" s="20"/>
      <c r="C6" s="20"/>
      <c r="E6" s="603" t="s">
        <v>134</v>
      </c>
      <c r="F6" s="606"/>
      <c r="G6" s="1403"/>
      <c r="H6" s="20"/>
      <c r="I6" s="20"/>
      <c r="K6" s="603" t="s">
        <v>134</v>
      </c>
      <c r="L6" s="1374"/>
    </row>
    <row r="7" spans="1:12" s="25" customFormat="1" ht="18.75" customHeight="1" x14ac:dyDescent="0.3">
      <c r="A7" s="1403"/>
      <c r="B7" s="20"/>
      <c r="C7" s="20"/>
      <c r="E7" s="603" t="s">
        <v>117</v>
      </c>
      <c r="F7" s="606"/>
      <c r="G7" s="1403"/>
      <c r="H7" s="20"/>
      <c r="I7" s="20"/>
      <c r="K7" s="603" t="s">
        <v>117</v>
      </c>
      <c r="L7" s="1374"/>
    </row>
    <row r="8" spans="1:12" s="25" customFormat="1" ht="18.75" customHeight="1" x14ac:dyDescent="0.3">
      <c r="A8" s="1403"/>
      <c r="B8" s="20"/>
      <c r="C8" s="20"/>
      <c r="E8" s="603" t="s">
        <v>497</v>
      </c>
      <c r="F8" s="606"/>
      <c r="G8" s="1403"/>
      <c r="H8" s="20"/>
      <c r="I8" s="20"/>
      <c r="K8" s="603" t="s">
        <v>497</v>
      </c>
      <c r="L8" s="1374"/>
    </row>
    <row r="9" spans="1:12" s="25" customFormat="1" ht="18.75" customHeight="1" x14ac:dyDescent="0.3">
      <c r="A9" s="1403"/>
      <c r="B9" s="20"/>
      <c r="C9" s="20"/>
      <c r="D9" s="20"/>
      <c r="E9" s="20"/>
      <c r="F9" s="656"/>
      <c r="G9" s="1403"/>
      <c r="H9" s="20"/>
      <c r="I9" s="20"/>
      <c r="J9" s="20"/>
      <c r="K9" s="20"/>
      <c r="L9" s="1374"/>
    </row>
    <row r="10" spans="1:12" s="25" customFormat="1" ht="18.75" customHeight="1" x14ac:dyDescent="0.3">
      <c r="A10" s="1403"/>
      <c r="B10" s="20"/>
      <c r="C10" s="20"/>
      <c r="D10" s="20"/>
      <c r="E10" s="20"/>
      <c r="F10" s="656"/>
      <c r="G10" s="1403"/>
      <c r="H10" s="20"/>
      <c r="I10" s="20"/>
      <c r="J10" s="20"/>
      <c r="K10" s="20"/>
      <c r="L10" s="1374"/>
    </row>
    <row r="11" spans="1:12" s="25" customFormat="1" ht="18.75" customHeight="1" x14ac:dyDescent="0.3">
      <c r="A11" s="1403"/>
      <c r="B11" s="20"/>
      <c r="C11" s="20"/>
      <c r="D11" s="20"/>
      <c r="E11" s="20"/>
      <c r="F11" s="656"/>
      <c r="G11" s="1403"/>
      <c r="H11" s="20"/>
      <c r="I11" s="20"/>
      <c r="J11" s="20"/>
      <c r="K11" s="20"/>
      <c r="L11" s="1374"/>
    </row>
    <row r="12" spans="1:12" s="25" customFormat="1" ht="18.75" customHeight="1" x14ac:dyDescent="0.3">
      <c r="A12" s="1403"/>
      <c r="B12" s="1612" t="s">
        <v>119</v>
      </c>
      <c r="C12" s="1612"/>
      <c r="D12" s="1612"/>
      <c r="E12" s="26"/>
      <c r="F12" s="606"/>
      <c r="G12" s="1403"/>
      <c r="H12" s="1612" t="s">
        <v>119</v>
      </c>
      <c r="I12" s="1612"/>
      <c r="J12" s="1612"/>
      <c r="K12" s="26"/>
      <c r="L12" s="1374"/>
    </row>
    <row r="13" spans="1:12" s="25" customFormat="1" ht="18.75" customHeight="1" x14ac:dyDescent="0.3">
      <c r="A13" s="1403"/>
      <c r="B13" s="1610">
        <v>45719</v>
      </c>
      <c r="C13" s="1610"/>
      <c r="D13" s="1610"/>
      <c r="E13" s="27"/>
      <c r="F13" s="606"/>
      <c r="G13" s="1403"/>
      <c r="H13" s="1610">
        <f>B13</f>
        <v>45719</v>
      </c>
      <c r="I13" s="1610"/>
      <c r="J13" s="1610"/>
      <c r="K13" s="27"/>
      <c r="L13" s="1374"/>
    </row>
    <row r="14" spans="1:12" s="25" customFormat="1" ht="18.75" customHeight="1" x14ac:dyDescent="0.3">
      <c r="A14" s="1403"/>
      <c r="B14" s="20"/>
      <c r="C14" s="20"/>
      <c r="D14" s="20"/>
      <c r="E14" s="27"/>
      <c r="F14" s="606"/>
      <c r="G14" s="1403"/>
      <c r="H14" s="20"/>
      <c r="I14" s="20"/>
      <c r="J14" s="20"/>
      <c r="K14" s="27"/>
      <c r="L14" s="1374"/>
    </row>
    <row r="15" spans="1:12" s="25" customFormat="1" ht="18.75" customHeight="1" x14ac:dyDescent="0.3">
      <c r="A15" s="1403"/>
      <c r="B15" s="1528"/>
      <c r="C15" s="20"/>
      <c r="D15" s="20"/>
      <c r="E15" s="27"/>
      <c r="F15" s="606"/>
      <c r="G15" s="1403"/>
      <c r="H15" s="1528"/>
      <c r="I15" s="20"/>
      <c r="J15" s="20"/>
      <c r="K15" s="27"/>
      <c r="L15" s="1374"/>
    </row>
    <row r="16" spans="1:12" s="25" customFormat="1" ht="18.75" customHeight="1" x14ac:dyDescent="0.3">
      <c r="A16" s="28" t="s">
        <v>120</v>
      </c>
      <c r="B16" s="29" t="s">
        <v>121</v>
      </c>
      <c r="C16" s="1611" t="s">
        <v>122</v>
      </c>
      <c r="D16" s="1611"/>
      <c r="E16" s="1611"/>
      <c r="F16" s="606"/>
      <c r="G16" s="28" t="s">
        <v>120</v>
      </c>
      <c r="H16" s="29" t="s">
        <v>121</v>
      </c>
      <c r="I16" s="1611" t="s">
        <v>123</v>
      </c>
      <c r="J16" s="1611"/>
      <c r="K16" s="1611"/>
      <c r="L16" s="1374"/>
    </row>
    <row r="17" spans="1:13" s="25" customFormat="1" ht="18.75" customHeight="1" x14ac:dyDescent="0.3">
      <c r="A17" s="28" t="s">
        <v>124</v>
      </c>
      <c r="B17" s="28" t="s">
        <v>265</v>
      </c>
      <c r="C17" s="29" t="s">
        <v>125</v>
      </c>
      <c r="D17" s="1529" t="s">
        <v>126</v>
      </c>
      <c r="E17" s="1529" t="s">
        <v>127</v>
      </c>
      <c r="F17" s="606"/>
      <c r="G17" s="28" t="s">
        <v>124</v>
      </c>
      <c r="H17" s="28" t="s">
        <v>265</v>
      </c>
      <c r="I17" s="29" t="s">
        <v>125</v>
      </c>
      <c r="J17" s="1529" t="s">
        <v>126</v>
      </c>
      <c r="K17" s="1529" t="s">
        <v>127</v>
      </c>
      <c r="L17" s="1374"/>
    </row>
    <row r="18" spans="1:13" s="50" customFormat="1" ht="18.75" customHeight="1" x14ac:dyDescent="0.3">
      <c r="A18" s="1529">
        <v>1</v>
      </c>
      <c r="B18" s="6" t="s">
        <v>270</v>
      </c>
      <c r="C18" s="2" t="s">
        <v>46</v>
      </c>
      <c r="D18" s="3">
        <v>41</v>
      </c>
      <c r="E18" s="3">
        <v>205.8</v>
      </c>
      <c r="F18" s="606"/>
      <c r="G18" s="1529">
        <v>1</v>
      </c>
      <c r="H18" s="6" t="s">
        <v>270</v>
      </c>
      <c r="I18" s="2" t="s">
        <v>46</v>
      </c>
      <c r="J18" s="3">
        <v>41</v>
      </c>
      <c r="K18" s="3">
        <v>205.8</v>
      </c>
      <c r="L18" s="1379"/>
    </row>
    <row r="19" spans="1:13" s="50" customFormat="1" x14ac:dyDescent="0.3">
      <c r="A19" s="5">
        <v>2</v>
      </c>
      <c r="B19" s="6" t="s">
        <v>64</v>
      </c>
      <c r="C19" s="2" t="s">
        <v>65</v>
      </c>
      <c r="D19" s="3">
        <v>15</v>
      </c>
      <c r="E19" s="3">
        <v>75</v>
      </c>
      <c r="F19" s="606">
        <v>28</v>
      </c>
      <c r="G19" s="5">
        <v>2</v>
      </c>
      <c r="H19" s="6" t="s">
        <v>64</v>
      </c>
      <c r="I19" s="2" t="s">
        <v>65</v>
      </c>
      <c r="J19" s="3">
        <v>15</v>
      </c>
      <c r="K19" s="3">
        <v>75</v>
      </c>
      <c r="L19" s="1379"/>
    </row>
    <row r="20" spans="1:13" s="25" customFormat="1" x14ac:dyDescent="0.3">
      <c r="A20" s="5">
        <v>3</v>
      </c>
      <c r="B20" s="6" t="s">
        <v>114</v>
      </c>
      <c r="C20" s="2" t="s">
        <v>2</v>
      </c>
      <c r="D20" s="3">
        <v>6</v>
      </c>
      <c r="E20" s="3">
        <v>28</v>
      </c>
      <c r="F20" s="606">
        <v>161</v>
      </c>
      <c r="G20" s="5">
        <v>3</v>
      </c>
      <c r="H20" s="6" t="s">
        <v>114</v>
      </c>
      <c r="I20" s="2" t="s">
        <v>2</v>
      </c>
      <c r="J20" s="3">
        <v>6</v>
      </c>
      <c r="K20" s="3">
        <v>28</v>
      </c>
      <c r="L20" s="1374"/>
    </row>
    <row r="21" spans="1:13" s="8" customFormat="1" ht="18.75" customHeight="1" x14ac:dyDescent="0.3">
      <c r="A21" s="5">
        <v>4</v>
      </c>
      <c r="B21" s="6" t="s">
        <v>107</v>
      </c>
      <c r="C21" s="2" t="s">
        <v>414</v>
      </c>
      <c r="D21" s="3">
        <v>6.8</v>
      </c>
      <c r="E21" s="3">
        <v>197.6</v>
      </c>
      <c r="F21" s="605">
        <v>21.5</v>
      </c>
      <c r="G21" s="5">
        <v>4</v>
      </c>
      <c r="H21" s="6" t="s">
        <v>107</v>
      </c>
      <c r="I21" s="2" t="s">
        <v>414</v>
      </c>
      <c r="J21" s="3">
        <v>6.8</v>
      </c>
      <c r="K21" s="3">
        <v>197.6</v>
      </c>
      <c r="L21" s="1374"/>
    </row>
    <row r="22" spans="1:13" s="257" customFormat="1" ht="19.5" customHeight="1" x14ac:dyDescent="0.3">
      <c r="A22" s="12">
        <v>5</v>
      </c>
      <c r="B22" s="13" t="s">
        <v>37</v>
      </c>
      <c r="C22" s="14" t="s">
        <v>5</v>
      </c>
      <c r="D22" s="15">
        <v>180</v>
      </c>
      <c r="E22" s="15">
        <v>161</v>
      </c>
      <c r="F22" s="607"/>
      <c r="G22" s="12">
        <v>5</v>
      </c>
      <c r="H22" s="13" t="s">
        <v>37</v>
      </c>
      <c r="I22" s="14" t="s">
        <v>5</v>
      </c>
      <c r="J22" s="15">
        <v>180</v>
      </c>
      <c r="K22" s="15">
        <v>161</v>
      </c>
      <c r="L22" s="1376" t="s">
        <v>479</v>
      </c>
      <c r="M22" s="257">
        <v>115</v>
      </c>
    </row>
    <row r="23" spans="1:13" s="25" customFormat="1" ht="19.5" customHeight="1" x14ac:dyDescent="0.3">
      <c r="A23" s="5"/>
      <c r="B23" s="6"/>
      <c r="C23" s="2"/>
      <c r="D23" s="3"/>
      <c r="E23" s="3"/>
      <c r="F23" s="606"/>
      <c r="G23" s="5"/>
      <c r="H23" s="6"/>
      <c r="I23" s="2"/>
      <c r="J23" s="3"/>
      <c r="K23" s="3"/>
      <c r="L23" s="788"/>
    </row>
    <row r="24" spans="1:13" s="25" customFormat="1" ht="19.5" customHeight="1" x14ac:dyDescent="0.3">
      <c r="A24" s="5"/>
      <c r="B24" s="6"/>
      <c r="C24" s="2"/>
      <c r="D24" s="3"/>
      <c r="E24" s="3"/>
      <c r="F24" s="606"/>
      <c r="G24" s="5"/>
      <c r="H24" s="6"/>
      <c r="I24" s="2"/>
      <c r="J24" s="3"/>
      <c r="K24" s="3"/>
      <c r="L24" s="788"/>
    </row>
    <row r="25" spans="1:13" s="25" customFormat="1" x14ac:dyDescent="0.3">
      <c r="A25" s="5"/>
      <c r="B25" s="6"/>
      <c r="C25" s="2" t="s">
        <v>128</v>
      </c>
      <c r="D25" s="3">
        <f>SUM(D18:D23)</f>
        <v>248.8</v>
      </c>
      <c r="E25" s="3">
        <f>SUM(E18:E23)</f>
        <v>667.4</v>
      </c>
      <c r="F25" s="658">
        <v>587.5</v>
      </c>
      <c r="G25" s="5"/>
      <c r="H25" s="6"/>
      <c r="I25" s="2" t="s">
        <v>128</v>
      </c>
      <c r="J25" s="3">
        <f>SUM(J18:J23)</f>
        <v>248.8</v>
      </c>
      <c r="K25" s="3">
        <f>SUM(K18:K23)</f>
        <v>667.4</v>
      </c>
      <c r="L25" s="1374"/>
    </row>
    <row r="26" spans="1:13" s="25" customFormat="1" ht="18.75" hidden="1" customHeight="1" x14ac:dyDescent="0.3">
      <c r="A26" s="5"/>
      <c r="B26" s="6"/>
      <c r="C26" s="2"/>
      <c r="D26" s="3">
        <f>SUM(D19:D24)</f>
        <v>207.8</v>
      </c>
      <c r="E26" s="3"/>
      <c r="F26" s="656"/>
      <c r="G26" s="5"/>
      <c r="H26" s="6"/>
      <c r="I26" s="2"/>
      <c r="J26" s="3"/>
      <c r="K26" s="3"/>
      <c r="L26" s="1374"/>
    </row>
    <row r="27" spans="1:13" s="25" customFormat="1" ht="18.75" hidden="1" customHeight="1" x14ac:dyDescent="0.3">
      <c r="A27" s="5">
        <v>1</v>
      </c>
      <c r="B27" s="6" t="s">
        <v>1</v>
      </c>
      <c r="C27" s="2" t="s">
        <v>5</v>
      </c>
      <c r="D27" s="3">
        <f>SUM(D20:D25)</f>
        <v>441.6</v>
      </c>
      <c r="E27" s="3">
        <v>86</v>
      </c>
      <c r="F27" s="656"/>
      <c r="G27" s="5">
        <v>1</v>
      </c>
      <c r="H27" s="6" t="s">
        <v>1</v>
      </c>
      <c r="I27" s="2" t="s">
        <v>5</v>
      </c>
      <c r="J27" s="3">
        <v>200</v>
      </c>
      <c r="K27" s="3">
        <v>86</v>
      </c>
      <c r="L27" s="1374"/>
    </row>
    <row r="28" spans="1:13" s="25" customFormat="1" ht="18.75" hidden="1" customHeight="1" x14ac:dyDescent="0.3">
      <c r="A28" s="5">
        <v>2</v>
      </c>
      <c r="B28" s="6" t="s">
        <v>238</v>
      </c>
      <c r="C28" s="2" t="s">
        <v>251</v>
      </c>
      <c r="D28" s="3">
        <f t="shared" ref="D28:D37" si="0">SUM(D20:D26)</f>
        <v>649.40000000000009</v>
      </c>
      <c r="E28" s="3">
        <v>114</v>
      </c>
      <c r="F28" s="656"/>
      <c r="G28" s="5">
        <v>2</v>
      </c>
      <c r="H28" s="6" t="s">
        <v>238</v>
      </c>
      <c r="I28" s="2" t="s">
        <v>251</v>
      </c>
      <c r="J28" s="3">
        <v>225</v>
      </c>
      <c r="K28" s="3">
        <v>114</v>
      </c>
      <c r="L28" s="1374"/>
    </row>
    <row r="29" spans="1:13" s="25" customFormat="1" ht="18.75" hidden="1" customHeight="1" x14ac:dyDescent="0.3">
      <c r="A29" s="5">
        <v>3</v>
      </c>
      <c r="B29" s="6" t="s">
        <v>93</v>
      </c>
      <c r="C29" s="2" t="s">
        <v>5</v>
      </c>
      <c r="D29" s="3">
        <f t="shared" si="0"/>
        <v>1085</v>
      </c>
      <c r="E29" s="3">
        <v>94.25</v>
      </c>
      <c r="F29" s="656"/>
      <c r="G29" s="5">
        <v>3</v>
      </c>
      <c r="H29" s="6" t="s">
        <v>93</v>
      </c>
      <c r="I29" s="2" t="s">
        <v>5</v>
      </c>
      <c r="J29" s="3">
        <v>135</v>
      </c>
      <c r="K29" s="3">
        <v>94.25</v>
      </c>
      <c r="L29" s="1374"/>
    </row>
    <row r="30" spans="1:13" s="25" customFormat="1" ht="18.75" hidden="1" customHeight="1" x14ac:dyDescent="0.3">
      <c r="A30" s="5">
        <v>4</v>
      </c>
      <c r="B30" s="6" t="s">
        <v>253</v>
      </c>
      <c r="C30" s="2" t="s">
        <v>218</v>
      </c>
      <c r="D30" s="3">
        <f t="shared" si="0"/>
        <v>1727.6000000000001</v>
      </c>
      <c r="E30" s="3">
        <v>146.4</v>
      </c>
      <c r="F30" s="656"/>
      <c r="G30" s="5">
        <v>4</v>
      </c>
      <c r="H30" s="6" t="s">
        <v>253</v>
      </c>
      <c r="I30" s="2" t="s">
        <v>218</v>
      </c>
      <c r="J30" s="3">
        <v>125</v>
      </c>
      <c r="K30" s="3">
        <v>146.4</v>
      </c>
      <c r="L30" s="1374"/>
    </row>
    <row r="31" spans="1:13" s="25" customFormat="1" ht="18.75" hidden="1" customHeight="1" x14ac:dyDescent="0.3">
      <c r="A31" s="5">
        <v>5</v>
      </c>
      <c r="B31" s="6" t="s">
        <v>255</v>
      </c>
      <c r="C31" s="2" t="s">
        <v>218</v>
      </c>
      <c r="D31" s="3">
        <f t="shared" si="0"/>
        <v>2632.6000000000004</v>
      </c>
      <c r="E31" s="3">
        <v>105.16</v>
      </c>
      <c r="F31" s="656"/>
      <c r="G31" s="5">
        <v>5</v>
      </c>
      <c r="H31" s="6" t="s">
        <v>255</v>
      </c>
      <c r="I31" s="2" t="s">
        <v>218</v>
      </c>
      <c r="J31" s="3">
        <v>80</v>
      </c>
      <c r="K31" s="3">
        <v>105.16</v>
      </c>
      <c r="L31" s="1374"/>
    </row>
    <row r="32" spans="1:13" s="25" customFormat="1" ht="18.75" hidden="1" customHeight="1" x14ac:dyDescent="0.3">
      <c r="A32" s="5">
        <v>6</v>
      </c>
      <c r="B32" s="6" t="s">
        <v>252</v>
      </c>
      <c r="C32" s="2" t="s">
        <v>251</v>
      </c>
      <c r="D32" s="3">
        <f t="shared" si="0"/>
        <v>4360.2000000000007</v>
      </c>
      <c r="E32" s="3">
        <v>142</v>
      </c>
      <c r="F32" s="656"/>
      <c r="G32" s="5">
        <v>6</v>
      </c>
      <c r="H32" s="6" t="s">
        <v>252</v>
      </c>
      <c r="I32" s="2" t="s">
        <v>251</v>
      </c>
      <c r="J32" s="3">
        <v>105</v>
      </c>
      <c r="K32" s="3">
        <v>142</v>
      </c>
      <c r="L32" s="1374"/>
    </row>
    <row r="33" spans="1:12" s="25" customFormat="1" ht="18.75" hidden="1" customHeight="1" x14ac:dyDescent="0.3">
      <c r="A33" s="5">
        <v>7</v>
      </c>
      <c r="B33" s="6" t="s">
        <v>254</v>
      </c>
      <c r="C33" s="2" t="s">
        <v>218</v>
      </c>
      <c r="D33" s="3">
        <f t="shared" si="0"/>
        <v>6992.8000000000011</v>
      </c>
      <c r="E33" s="3">
        <v>144</v>
      </c>
      <c r="F33" s="656"/>
      <c r="G33" s="5">
        <v>7</v>
      </c>
      <c r="H33" s="6" t="s">
        <v>254</v>
      </c>
      <c r="I33" s="2" t="s">
        <v>218</v>
      </c>
      <c r="J33" s="3">
        <v>120</v>
      </c>
      <c r="K33" s="3">
        <v>144</v>
      </c>
      <c r="L33" s="1374"/>
    </row>
    <row r="34" spans="1:12" s="25" customFormat="1" ht="18.75" hidden="1" customHeight="1" x14ac:dyDescent="0.3">
      <c r="A34" s="5">
        <v>8</v>
      </c>
      <c r="B34" s="6" t="s">
        <v>31</v>
      </c>
      <c r="C34" s="2" t="s">
        <v>5</v>
      </c>
      <c r="D34" s="3">
        <f t="shared" si="0"/>
        <v>11104.2</v>
      </c>
      <c r="E34" s="3">
        <v>88</v>
      </c>
      <c r="F34" s="656"/>
      <c r="G34" s="5">
        <v>8</v>
      </c>
      <c r="H34" s="6" t="s">
        <v>31</v>
      </c>
      <c r="I34" s="2" t="s">
        <v>5</v>
      </c>
      <c r="J34" s="3">
        <v>55</v>
      </c>
      <c r="K34" s="3">
        <v>88</v>
      </c>
      <c r="L34" s="1374"/>
    </row>
    <row r="35" spans="1:12" s="50" customFormat="1" ht="18.75" hidden="1" customHeight="1" x14ac:dyDescent="0.3">
      <c r="A35" s="1529"/>
      <c r="B35" s="1"/>
      <c r="C35" s="1529"/>
      <c r="D35" s="3">
        <f t="shared" si="0"/>
        <v>17889.200000000004</v>
      </c>
      <c r="E35" s="7"/>
      <c r="F35" s="657"/>
      <c r="G35" s="1529"/>
      <c r="H35" s="1"/>
      <c r="I35" s="1529"/>
      <c r="J35" s="7"/>
      <c r="K35" s="7"/>
      <c r="L35" s="1377"/>
    </row>
    <row r="36" spans="1:12" s="25" customFormat="1" ht="18.75" hidden="1" customHeight="1" x14ac:dyDescent="0.3">
      <c r="A36" s="5"/>
      <c r="B36" s="6"/>
      <c r="C36" s="2" t="s">
        <v>128</v>
      </c>
      <c r="D36" s="3">
        <f t="shared" si="0"/>
        <v>28551.800000000003</v>
      </c>
      <c r="E36" s="3">
        <v>919.81</v>
      </c>
      <c r="F36" s="656"/>
      <c r="G36" s="5"/>
      <c r="H36" s="6"/>
      <c r="I36" s="2" t="s">
        <v>128</v>
      </c>
      <c r="J36" s="3">
        <v>1045</v>
      </c>
      <c r="K36" s="3">
        <v>919.81</v>
      </c>
      <c r="L36" s="1374"/>
    </row>
    <row r="37" spans="1:12" s="25" customFormat="1" ht="18.75" hidden="1" customHeight="1" x14ac:dyDescent="0.3">
      <c r="A37" s="5"/>
      <c r="B37" s="6"/>
      <c r="C37" s="2"/>
      <c r="D37" s="3">
        <f t="shared" si="0"/>
        <v>45791.600000000006</v>
      </c>
      <c r="E37" s="3"/>
      <c r="F37" s="656"/>
      <c r="G37" s="5"/>
      <c r="H37" s="6"/>
      <c r="I37" s="2"/>
      <c r="J37" s="3"/>
      <c r="K37" s="3"/>
      <c r="L37" s="1374"/>
    </row>
    <row r="38" spans="1:12" s="25" customFormat="1" x14ac:dyDescent="0.3">
      <c r="A38" s="5"/>
      <c r="B38" s="6"/>
      <c r="C38" s="2"/>
      <c r="D38" s="3"/>
      <c r="E38" s="3"/>
      <c r="F38" s="678">
        <f>F25-E25</f>
        <v>-79.899999999999977</v>
      </c>
      <c r="G38" s="5"/>
      <c r="H38" s="6"/>
      <c r="I38" s="2"/>
      <c r="J38" s="3"/>
      <c r="K38" s="3"/>
      <c r="L38" s="1374"/>
    </row>
    <row r="39" spans="1:12" s="25" customFormat="1" x14ac:dyDescent="0.3">
      <c r="A39" s="5"/>
      <c r="B39" s="6"/>
      <c r="C39" s="2"/>
      <c r="D39" s="3"/>
      <c r="E39" s="3"/>
      <c r="F39" s="656"/>
      <c r="G39" s="5"/>
      <c r="H39" s="6"/>
      <c r="I39" s="2"/>
      <c r="J39" s="3"/>
      <c r="K39" s="3"/>
      <c r="L39" s="1374"/>
    </row>
    <row r="40" spans="1:12" s="25" customFormat="1" x14ac:dyDescent="0.3">
      <c r="A40" s="28" t="s">
        <v>124</v>
      </c>
      <c r="B40" s="3" t="s">
        <v>259</v>
      </c>
      <c r="C40" s="2" t="s">
        <v>125</v>
      </c>
      <c r="D40" s="3" t="s">
        <v>126</v>
      </c>
      <c r="E40" s="3" t="s">
        <v>127</v>
      </c>
      <c r="F40" s="656"/>
      <c r="G40" s="28" t="s">
        <v>124</v>
      </c>
      <c r="H40" s="3" t="s">
        <v>247</v>
      </c>
      <c r="I40" s="2" t="s">
        <v>125</v>
      </c>
      <c r="J40" s="3" t="s">
        <v>126</v>
      </c>
      <c r="K40" s="3" t="s">
        <v>127</v>
      </c>
      <c r="L40" s="1374"/>
    </row>
    <row r="41" spans="1:12" s="8" customFormat="1" x14ac:dyDescent="0.3">
      <c r="A41" s="5">
        <v>1</v>
      </c>
      <c r="B41" s="6" t="s">
        <v>181</v>
      </c>
      <c r="C41" s="2" t="s">
        <v>501</v>
      </c>
      <c r="D41" s="3">
        <v>90</v>
      </c>
      <c r="E41" s="3">
        <v>140.64839999999998</v>
      </c>
      <c r="F41" s="605"/>
      <c r="G41" s="5">
        <v>1</v>
      </c>
      <c r="H41" s="6" t="s">
        <v>181</v>
      </c>
      <c r="I41" s="2" t="s">
        <v>501</v>
      </c>
      <c r="J41" s="3">
        <v>90</v>
      </c>
      <c r="K41" s="3">
        <v>140.64839999999998</v>
      </c>
      <c r="L41" s="1379">
        <v>45670</v>
      </c>
    </row>
    <row r="42" spans="1:12" s="25" customFormat="1" ht="19.5" customHeight="1" x14ac:dyDescent="0.3">
      <c r="A42" s="5">
        <v>2</v>
      </c>
      <c r="B42" s="6" t="s">
        <v>105</v>
      </c>
      <c r="C42" s="2" t="s">
        <v>104</v>
      </c>
      <c r="D42" s="3">
        <v>50</v>
      </c>
      <c r="E42" s="3">
        <v>166.1</v>
      </c>
      <c r="F42" s="490"/>
      <c r="G42" s="5">
        <v>2</v>
      </c>
      <c r="H42" s="6" t="s">
        <v>105</v>
      </c>
      <c r="I42" s="2" t="s">
        <v>104</v>
      </c>
      <c r="J42" s="3">
        <v>50</v>
      </c>
      <c r="K42" s="3">
        <v>166.1</v>
      </c>
      <c r="L42" s="1374"/>
    </row>
    <row r="43" spans="1:12" s="50" customFormat="1" x14ac:dyDescent="0.3">
      <c r="A43" s="5">
        <v>3</v>
      </c>
      <c r="B43" s="6" t="s">
        <v>260</v>
      </c>
      <c r="C43" s="2" t="s">
        <v>17</v>
      </c>
      <c r="D43" s="3">
        <v>20</v>
      </c>
      <c r="E43" s="3">
        <v>182.25</v>
      </c>
      <c r="F43" s="605">
        <v>188.25</v>
      </c>
      <c r="G43" s="5">
        <v>3</v>
      </c>
      <c r="H43" s="6" t="s">
        <v>260</v>
      </c>
      <c r="I43" s="2" t="s">
        <v>44</v>
      </c>
      <c r="J43" s="3">
        <v>25</v>
      </c>
      <c r="K43" s="3">
        <v>218.7</v>
      </c>
      <c r="L43" s="1377"/>
    </row>
    <row r="44" spans="1:12" s="50" customFormat="1" x14ac:dyDescent="0.3">
      <c r="A44" s="5">
        <v>4</v>
      </c>
      <c r="B44" s="6" t="s">
        <v>346</v>
      </c>
      <c r="C44" s="2" t="s">
        <v>14</v>
      </c>
      <c r="D44" s="3">
        <v>36</v>
      </c>
      <c r="E44" s="3">
        <v>6</v>
      </c>
      <c r="F44" s="605">
        <v>110</v>
      </c>
      <c r="G44" s="5">
        <v>4</v>
      </c>
      <c r="H44" s="6" t="s">
        <v>346</v>
      </c>
      <c r="I44" s="2" t="s">
        <v>14</v>
      </c>
      <c r="J44" s="3">
        <v>36</v>
      </c>
      <c r="K44" s="3">
        <v>6</v>
      </c>
      <c r="L44" s="1379"/>
    </row>
    <row r="45" spans="1:12" s="25" customFormat="1" ht="19.5" customHeight="1" x14ac:dyDescent="0.3">
      <c r="A45" s="5">
        <v>5</v>
      </c>
      <c r="B45" s="6" t="s">
        <v>144</v>
      </c>
      <c r="C45" s="2" t="s">
        <v>2</v>
      </c>
      <c r="D45" s="3">
        <v>18</v>
      </c>
      <c r="E45" s="3">
        <v>88</v>
      </c>
      <c r="F45" s="656"/>
      <c r="G45" s="5">
        <v>5</v>
      </c>
      <c r="H45" s="6" t="s">
        <v>144</v>
      </c>
      <c r="I45" s="2" t="s">
        <v>2</v>
      </c>
      <c r="J45" s="3">
        <v>18</v>
      </c>
      <c r="K45" s="3">
        <v>88</v>
      </c>
      <c r="L45" s="1374"/>
    </row>
    <row r="46" spans="1:12" s="50" customFormat="1" x14ac:dyDescent="0.3">
      <c r="A46" s="5">
        <v>6</v>
      </c>
      <c r="B46" s="6" t="s">
        <v>107</v>
      </c>
      <c r="C46" s="2" t="s">
        <v>414</v>
      </c>
      <c r="D46" s="3">
        <v>6.8</v>
      </c>
      <c r="E46" s="3">
        <v>186.4</v>
      </c>
      <c r="F46" s="605">
        <v>21.5</v>
      </c>
      <c r="G46" s="5">
        <v>6</v>
      </c>
      <c r="H46" s="6" t="s">
        <v>107</v>
      </c>
      <c r="I46" s="2" t="s">
        <v>414</v>
      </c>
      <c r="J46" s="3">
        <v>6.8</v>
      </c>
      <c r="K46" s="3">
        <v>186.4</v>
      </c>
      <c r="L46" s="1379"/>
    </row>
    <row r="47" spans="1:12" s="25" customFormat="1" ht="19.5" customHeight="1" x14ac:dyDescent="0.3">
      <c r="A47" s="5">
        <v>7</v>
      </c>
      <c r="B47" s="6" t="s">
        <v>108</v>
      </c>
      <c r="C47" s="2" t="s">
        <v>65</v>
      </c>
      <c r="D47" s="3">
        <v>1.2</v>
      </c>
      <c r="E47" s="3">
        <v>21.5</v>
      </c>
      <c r="F47" s="656"/>
      <c r="G47" s="5">
        <v>7</v>
      </c>
      <c r="H47" s="6" t="s">
        <v>108</v>
      </c>
      <c r="I47" s="2" t="s">
        <v>65</v>
      </c>
      <c r="J47" s="3">
        <v>1.2</v>
      </c>
      <c r="K47" s="3">
        <v>21.5</v>
      </c>
      <c r="L47" s="1374"/>
    </row>
    <row r="48" spans="1:12" s="25" customFormat="1" x14ac:dyDescent="0.3">
      <c r="A48" s="1529"/>
      <c r="B48" s="6"/>
      <c r="C48" s="2"/>
      <c r="D48" s="3"/>
      <c r="E48" s="3"/>
      <c r="F48" s="656"/>
      <c r="G48" s="1529"/>
      <c r="H48" s="6"/>
      <c r="I48" s="2"/>
      <c r="J48" s="3"/>
      <c r="K48" s="3"/>
      <c r="L48" s="1374"/>
    </row>
    <row r="49" spans="1:12" s="25" customFormat="1" x14ac:dyDescent="0.3">
      <c r="A49" s="1529"/>
      <c r="B49" s="6"/>
      <c r="C49" s="2"/>
      <c r="D49" s="3"/>
      <c r="E49" s="3"/>
      <c r="F49" s="656"/>
      <c r="G49" s="1529"/>
      <c r="H49" s="6"/>
      <c r="I49" s="2"/>
      <c r="J49" s="3"/>
      <c r="K49" s="3"/>
      <c r="L49" s="1374"/>
    </row>
    <row r="50" spans="1:12" s="50" customFormat="1" x14ac:dyDescent="0.3">
      <c r="A50" s="5"/>
      <c r="B50" s="6"/>
      <c r="C50" s="2"/>
      <c r="D50" s="3"/>
      <c r="E50" s="3"/>
      <c r="F50" s="657"/>
      <c r="G50" s="5"/>
      <c r="H50" s="6"/>
      <c r="I50" s="2"/>
      <c r="J50" s="3"/>
      <c r="K50" s="3"/>
      <c r="L50" s="1377"/>
    </row>
    <row r="51" spans="1:12" s="25" customFormat="1" x14ac:dyDescent="0.3">
      <c r="A51" s="1529"/>
      <c r="B51" s="6"/>
      <c r="C51" s="2" t="s">
        <v>128</v>
      </c>
      <c r="D51" s="3">
        <f>SUM(D41:D50)</f>
        <v>222</v>
      </c>
      <c r="E51" s="3">
        <f>SUM(E41:E50)</f>
        <v>790.89839999999992</v>
      </c>
      <c r="F51" s="658">
        <v>822.5</v>
      </c>
      <c r="G51" s="1529"/>
      <c r="H51" s="6"/>
      <c r="I51" s="2" t="s">
        <v>128</v>
      </c>
      <c r="J51" s="3">
        <f>SUM(J41:J50)</f>
        <v>227</v>
      </c>
      <c r="K51" s="3">
        <f>SUM(K41:K50)</f>
        <v>827.34839999999997</v>
      </c>
      <c r="L51" s="1374"/>
    </row>
    <row r="52" spans="1:12" s="25" customFormat="1" x14ac:dyDescent="0.3">
      <c r="A52" s="5"/>
      <c r="B52" s="6"/>
      <c r="C52" s="2"/>
      <c r="D52" s="3"/>
      <c r="E52" s="3"/>
      <c r="F52" s="678">
        <f>F51-E51</f>
        <v>31.601600000000076</v>
      </c>
      <c r="G52" s="5"/>
      <c r="H52" s="6"/>
      <c r="I52" s="2"/>
      <c r="J52" s="3"/>
      <c r="K52" s="3"/>
      <c r="L52" s="1374"/>
    </row>
    <row r="53" spans="1:12" s="25" customFormat="1" x14ac:dyDescent="0.3">
      <c r="A53" s="5"/>
      <c r="B53" s="6"/>
      <c r="C53" s="2"/>
      <c r="D53" s="3"/>
      <c r="E53" s="3"/>
      <c r="F53" s="656"/>
      <c r="G53" s="5"/>
      <c r="H53" s="6"/>
      <c r="I53" s="2"/>
      <c r="J53" s="3"/>
      <c r="K53" s="3"/>
      <c r="L53" s="1374"/>
    </row>
    <row r="54" spans="1:12" s="25" customFormat="1" x14ac:dyDescent="0.3">
      <c r="A54" s="1529"/>
      <c r="B54" s="6"/>
      <c r="C54" s="2" t="s">
        <v>136</v>
      </c>
      <c r="D54" s="3">
        <f>+D51+D26</f>
        <v>429.8</v>
      </c>
      <c r="E54" s="3">
        <f>+E51+E26</f>
        <v>790.89839999999992</v>
      </c>
      <c r="F54" s="659"/>
      <c r="G54" s="3"/>
      <c r="H54" s="3"/>
      <c r="I54" s="3" t="s">
        <v>136</v>
      </c>
      <c r="J54" s="3">
        <f>+J51+J26</f>
        <v>227</v>
      </c>
      <c r="K54" s="3">
        <f>+K51+K26</f>
        <v>827.34839999999997</v>
      </c>
      <c r="L54" s="1374"/>
    </row>
    <row r="55" spans="1:12" s="25" customFormat="1" x14ac:dyDescent="0.3">
      <c r="A55" s="1405"/>
      <c r="B55" s="36"/>
      <c r="C55" s="462"/>
      <c r="D55" s="463"/>
      <c r="E55" s="463"/>
      <c r="F55" s="659"/>
      <c r="G55" s="1410"/>
      <c r="H55" s="463"/>
      <c r="I55" s="463"/>
      <c r="J55" s="463"/>
      <c r="K55" s="463"/>
      <c r="L55" s="1374"/>
    </row>
    <row r="56" spans="1:12" s="25" customFormat="1" x14ac:dyDescent="0.3">
      <c r="A56" s="1405"/>
      <c r="B56" s="461"/>
      <c r="C56" s="461"/>
      <c r="D56" s="461"/>
      <c r="E56" s="660"/>
      <c r="F56" s="660"/>
      <c r="G56" s="1413"/>
      <c r="H56" s="660"/>
      <c r="I56" s="463"/>
      <c r="J56" s="463"/>
      <c r="K56" s="463"/>
      <c r="L56" s="1374"/>
    </row>
    <row r="57" spans="1:12" s="25" customFormat="1" x14ac:dyDescent="0.3">
      <c r="A57" s="1405"/>
      <c r="B57" s="36"/>
      <c r="C57" s="462"/>
      <c r="D57" s="463"/>
      <c r="E57" s="463"/>
      <c r="F57" s="659"/>
      <c r="G57" s="1413"/>
      <c r="H57" s="463"/>
      <c r="I57" s="463"/>
      <c r="J57" s="463"/>
      <c r="K57" s="463"/>
      <c r="L57" s="1374"/>
    </row>
    <row r="58" spans="1:12" s="25" customFormat="1" ht="18.75" customHeight="1" x14ac:dyDescent="0.3">
      <c r="A58" s="1403"/>
      <c r="B58" s="37" t="s">
        <v>130</v>
      </c>
      <c r="D58" s="94" t="s">
        <v>131</v>
      </c>
      <c r="E58" s="20"/>
      <c r="F58" s="606"/>
      <c r="G58" s="1403"/>
      <c r="H58" s="37" t="s">
        <v>130</v>
      </c>
      <c r="J58" s="94" t="s">
        <v>131</v>
      </c>
      <c r="K58" s="20"/>
      <c r="L58" s="1374"/>
    </row>
    <row r="59" spans="1:12" s="25" customFormat="1" ht="51.75" customHeight="1" x14ac:dyDescent="0.3">
      <c r="A59" s="1403"/>
      <c r="B59" s="38" t="s">
        <v>132</v>
      </c>
      <c r="D59" s="38" t="s">
        <v>140</v>
      </c>
      <c r="E59" s="39"/>
      <c r="F59" s="606"/>
      <c r="G59" s="1403"/>
      <c r="H59" s="38" t="s">
        <v>139</v>
      </c>
      <c r="J59" s="38" t="s">
        <v>140</v>
      </c>
      <c r="K59" s="39"/>
      <c r="L59" s="1374"/>
    </row>
    <row r="60" spans="1:12" s="25" customFormat="1" ht="23.25" customHeight="1" x14ac:dyDescent="0.3">
      <c r="A60" s="1403"/>
      <c r="B60" s="38"/>
      <c r="D60" s="38"/>
      <c r="E60" s="39"/>
      <c r="F60" s="606"/>
      <c r="G60" s="1403"/>
      <c r="H60" s="38"/>
      <c r="J60" s="38"/>
      <c r="K60" s="39"/>
      <c r="L60" s="1374"/>
    </row>
    <row r="61" spans="1:12" s="25" customFormat="1" ht="18.75" customHeight="1" x14ac:dyDescent="0.3">
      <c r="A61" s="1416"/>
      <c r="B61" s="208"/>
      <c r="C61" s="208"/>
      <c r="D61" s="208"/>
      <c r="E61" s="208"/>
      <c r="F61" s="861"/>
      <c r="G61" s="1416"/>
      <c r="H61" s="208"/>
      <c r="I61" s="208"/>
      <c r="J61" s="208"/>
      <c r="K61" s="208"/>
      <c r="L61" s="1374"/>
    </row>
    <row r="62" spans="1:12" s="257" customFormat="1" ht="18.75" customHeight="1" x14ac:dyDescent="0.3">
      <c r="A62" s="1426"/>
      <c r="B62" s="98"/>
      <c r="C62" s="98"/>
      <c r="D62" s="98"/>
      <c r="E62" s="98"/>
      <c r="F62" s="1427"/>
      <c r="G62" s="1426"/>
      <c r="H62" s="98"/>
      <c r="I62" s="98"/>
      <c r="J62" s="98"/>
      <c r="K62" s="98"/>
      <c r="L62" s="1378"/>
    </row>
    <row r="63" spans="1:12" s="21" customFormat="1" x14ac:dyDescent="0.3">
      <c r="A63" s="1403"/>
      <c r="B63" s="20"/>
      <c r="C63" s="20"/>
      <c r="D63" s="20"/>
      <c r="E63" s="20"/>
      <c r="F63" s="656"/>
      <c r="G63" s="1403"/>
      <c r="H63" s="20"/>
      <c r="I63" s="20"/>
      <c r="J63" s="20"/>
      <c r="K63" s="20"/>
      <c r="L63" s="1373"/>
    </row>
    <row r="64" spans="1:12" s="25" customFormat="1" ht="18.75" customHeight="1" x14ac:dyDescent="0.3">
      <c r="A64" s="1403"/>
      <c r="B64" s="22" t="s">
        <v>115</v>
      </c>
      <c r="C64" s="20"/>
      <c r="D64" s="20"/>
      <c r="E64" s="20"/>
      <c r="F64" s="656"/>
      <c r="G64" s="1403"/>
      <c r="H64" s="22" t="s">
        <v>115</v>
      </c>
      <c r="I64" s="20"/>
      <c r="J64" s="20"/>
      <c r="K64" s="20"/>
      <c r="L64" s="1374"/>
    </row>
    <row r="65" spans="1:12" s="25" customFormat="1" ht="18.75" customHeight="1" x14ac:dyDescent="0.3">
      <c r="A65" s="1403"/>
      <c r="B65" s="22" t="s">
        <v>137</v>
      </c>
      <c r="C65" s="20"/>
      <c r="D65" s="20"/>
      <c r="E65" s="20"/>
      <c r="F65" s="606"/>
      <c r="G65" s="1403"/>
      <c r="H65" s="22" t="s">
        <v>138</v>
      </c>
      <c r="I65" s="20"/>
      <c r="J65" s="20"/>
      <c r="K65" s="20"/>
      <c r="L65" s="1374"/>
    </row>
    <row r="66" spans="1:12" s="25" customFormat="1" ht="18.75" customHeight="1" x14ac:dyDescent="0.3">
      <c r="A66" s="1403"/>
      <c r="B66" s="20"/>
      <c r="C66" s="20"/>
      <c r="D66" s="20"/>
      <c r="E66" s="20"/>
      <c r="F66" s="606"/>
      <c r="G66" s="1403"/>
      <c r="H66" s="20"/>
      <c r="I66" s="20"/>
      <c r="J66" s="20"/>
      <c r="K66" s="20"/>
      <c r="L66" s="1374"/>
    </row>
    <row r="67" spans="1:12" s="25" customFormat="1" ht="18.75" customHeight="1" x14ac:dyDescent="0.3">
      <c r="A67" s="1403"/>
      <c r="B67" s="20"/>
      <c r="C67" s="20"/>
      <c r="E67" s="603" t="s">
        <v>116</v>
      </c>
      <c r="F67" s="606"/>
      <c r="G67" s="1403"/>
      <c r="H67" s="20"/>
      <c r="I67" s="20"/>
      <c r="K67" s="603" t="s">
        <v>116</v>
      </c>
      <c r="L67" s="1374"/>
    </row>
    <row r="68" spans="1:12" s="25" customFormat="1" ht="18.75" customHeight="1" x14ac:dyDescent="0.3">
      <c r="A68" s="1403"/>
      <c r="B68" s="20"/>
      <c r="C68" s="20"/>
      <c r="E68" s="603" t="s">
        <v>134</v>
      </c>
      <c r="F68" s="606"/>
      <c r="G68" s="1403"/>
      <c r="H68" s="20"/>
      <c r="I68" s="20"/>
      <c r="K68" s="603" t="s">
        <v>134</v>
      </c>
      <c r="L68" s="1374"/>
    </row>
    <row r="69" spans="1:12" s="25" customFormat="1" ht="18.75" customHeight="1" x14ac:dyDescent="0.3">
      <c r="A69" s="1403"/>
      <c r="B69" s="20"/>
      <c r="C69" s="20"/>
      <c r="E69" s="603" t="s">
        <v>117</v>
      </c>
      <c r="F69" s="606"/>
      <c r="G69" s="1403"/>
      <c r="H69" s="20"/>
      <c r="I69" s="20"/>
      <c r="K69" s="603" t="s">
        <v>117</v>
      </c>
      <c r="L69" s="1374"/>
    </row>
    <row r="70" spans="1:12" s="25" customFormat="1" ht="18.75" customHeight="1" x14ac:dyDescent="0.3">
      <c r="A70" s="1403"/>
      <c r="B70" s="20"/>
      <c r="C70" s="20"/>
      <c r="E70" s="603" t="s">
        <v>497</v>
      </c>
      <c r="F70" s="606"/>
      <c r="G70" s="1403"/>
      <c r="H70" s="20"/>
      <c r="I70" s="20"/>
      <c r="K70" s="603" t="s">
        <v>497</v>
      </c>
      <c r="L70" s="1374"/>
    </row>
    <row r="71" spans="1:12" s="25" customFormat="1" ht="18.75" customHeight="1" x14ac:dyDescent="0.3">
      <c r="A71" s="1403"/>
      <c r="B71" s="20"/>
      <c r="C71" s="20"/>
      <c r="D71" s="20"/>
      <c r="E71" s="20"/>
      <c r="F71" s="656"/>
      <c r="G71" s="1403"/>
      <c r="H71" s="20"/>
      <c r="I71" s="20"/>
      <c r="J71" s="20"/>
      <c r="K71" s="20"/>
      <c r="L71" s="1374"/>
    </row>
    <row r="72" spans="1:12" s="25" customFormat="1" ht="18.75" customHeight="1" x14ac:dyDescent="0.3">
      <c r="A72" s="1403"/>
      <c r="B72" s="20"/>
      <c r="C72" s="20"/>
      <c r="D72" s="20"/>
      <c r="E72" s="20"/>
      <c r="F72" s="656"/>
      <c r="G72" s="1403"/>
      <c r="H72" s="20"/>
      <c r="I72" s="20"/>
      <c r="J72" s="20"/>
      <c r="K72" s="20"/>
      <c r="L72" s="1374"/>
    </row>
    <row r="73" spans="1:12" s="25" customFormat="1" ht="18.75" customHeight="1" x14ac:dyDescent="0.3">
      <c r="A73" s="1403"/>
      <c r="B73" s="20"/>
      <c r="C73" s="20"/>
      <c r="D73" s="20"/>
      <c r="E73" s="20"/>
      <c r="F73" s="656"/>
      <c r="G73" s="1403"/>
      <c r="H73" s="20"/>
      <c r="I73" s="20"/>
      <c r="J73" s="20"/>
      <c r="K73" s="20"/>
      <c r="L73" s="1374"/>
    </row>
    <row r="74" spans="1:12" s="25" customFormat="1" ht="18.75" customHeight="1" x14ac:dyDescent="0.3">
      <c r="A74" s="1403"/>
      <c r="B74" s="1612" t="s">
        <v>119</v>
      </c>
      <c r="C74" s="1612"/>
      <c r="D74" s="1612"/>
      <c r="E74" s="26"/>
      <c r="F74" s="606"/>
      <c r="G74" s="1403"/>
      <c r="H74" s="1612" t="s">
        <v>119</v>
      </c>
      <c r="I74" s="1612"/>
      <c r="J74" s="1612"/>
      <c r="K74" s="26"/>
      <c r="L74" s="1374"/>
    </row>
    <row r="75" spans="1:12" s="25" customFormat="1" ht="18.75" customHeight="1" x14ac:dyDescent="0.3">
      <c r="A75" s="1403"/>
      <c r="B75" s="1610">
        <v>45719</v>
      </c>
      <c r="C75" s="1610"/>
      <c r="D75" s="1610"/>
      <c r="E75" s="27"/>
      <c r="F75" s="606"/>
      <c r="G75" s="1403"/>
      <c r="H75" s="1610">
        <f>B75</f>
        <v>45719</v>
      </c>
      <c r="I75" s="1610"/>
      <c r="J75" s="1610"/>
      <c r="K75" s="27"/>
      <c r="L75" s="1374"/>
    </row>
    <row r="76" spans="1:12" s="25" customFormat="1" ht="18.75" customHeight="1" x14ac:dyDescent="0.3">
      <c r="A76" s="1403"/>
      <c r="B76" s="20"/>
      <c r="C76" s="20"/>
      <c r="D76" s="20"/>
      <c r="E76" s="27"/>
      <c r="F76" s="606"/>
      <c r="G76" s="1403"/>
      <c r="H76" s="20"/>
      <c r="I76" s="20"/>
      <c r="J76" s="20"/>
      <c r="K76" s="27"/>
      <c r="L76" s="1374"/>
    </row>
    <row r="77" spans="1:12" s="25" customFormat="1" ht="18.75" customHeight="1" x14ac:dyDescent="0.3">
      <c r="A77" s="1403"/>
      <c r="B77" s="1524"/>
      <c r="C77" s="20"/>
      <c r="D77" s="20"/>
      <c r="E77" s="27"/>
      <c r="F77" s="606"/>
      <c r="G77" s="1403"/>
      <c r="H77" s="1524"/>
      <c r="I77" s="20"/>
      <c r="J77" s="20"/>
      <c r="K77" s="27"/>
      <c r="L77" s="1374"/>
    </row>
    <row r="78" spans="1:12" s="25" customFormat="1" ht="18.75" customHeight="1" x14ac:dyDescent="0.3">
      <c r="A78" s="28" t="s">
        <v>120</v>
      </c>
      <c r="B78" s="29" t="s">
        <v>121</v>
      </c>
      <c r="C78" s="1611" t="s">
        <v>122</v>
      </c>
      <c r="D78" s="1611"/>
      <c r="E78" s="1611"/>
      <c r="F78" s="606"/>
      <c r="G78" s="28" t="s">
        <v>120</v>
      </c>
      <c r="H78" s="29" t="s">
        <v>121</v>
      </c>
      <c r="I78" s="1611" t="s">
        <v>123</v>
      </c>
      <c r="J78" s="1611"/>
      <c r="K78" s="1611"/>
      <c r="L78" s="1374"/>
    </row>
    <row r="79" spans="1:12" s="25" customFormat="1" ht="18.75" customHeight="1" x14ac:dyDescent="0.3">
      <c r="A79" s="28" t="s">
        <v>124</v>
      </c>
      <c r="B79" s="28" t="s">
        <v>265</v>
      </c>
      <c r="C79" s="29" t="s">
        <v>125</v>
      </c>
      <c r="D79" s="1523" t="s">
        <v>126</v>
      </c>
      <c r="E79" s="1523" t="s">
        <v>127</v>
      </c>
      <c r="F79" s="606"/>
      <c r="G79" s="28" t="s">
        <v>124</v>
      </c>
      <c r="H79" s="28" t="s">
        <v>265</v>
      </c>
      <c r="I79" s="29" t="s">
        <v>125</v>
      </c>
      <c r="J79" s="1523" t="s">
        <v>126</v>
      </c>
      <c r="K79" s="1523" t="s">
        <v>127</v>
      </c>
      <c r="L79" s="1374"/>
    </row>
    <row r="80" spans="1:12" s="50" customFormat="1" ht="18.75" customHeight="1" x14ac:dyDescent="0.3">
      <c r="A80" s="1529">
        <v>1</v>
      </c>
      <c r="B80" s="6" t="s">
        <v>270</v>
      </c>
      <c r="C80" s="2" t="s">
        <v>46</v>
      </c>
      <c r="D80" s="3">
        <v>41</v>
      </c>
      <c r="E80" s="3">
        <v>205.8</v>
      </c>
      <c r="F80" s="606"/>
      <c r="G80" s="1529">
        <v>1</v>
      </c>
      <c r="H80" s="6" t="s">
        <v>270</v>
      </c>
      <c r="I80" s="2" t="s">
        <v>46</v>
      </c>
      <c r="J80" s="3">
        <v>41</v>
      </c>
      <c r="K80" s="3">
        <v>205.8</v>
      </c>
      <c r="L80" s="1379"/>
    </row>
    <row r="81" spans="1:12" s="50" customFormat="1" x14ac:dyDescent="0.3">
      <c r="A81" s="5">
        <v>2</v>
      </c>
      <c r="B81" s="6" t="s">
        <v>64</v>
      </c>
      <c r="C81" s="2" t="s">
        <v>65</v>
      </c>
      <c r="D81" s="3">
        <v>15</v>
      </c>
      <c r="E81" s="3">
        <v>75</v>
      </c>
      <c r="F81" s="606">
        <v>28</v>
      </c>
      <c r="G81" s="5">
        <v>2</v>
      </c>
      <c r="H81" s="6" t="s">
        <v>64</v>
      </c>
      <c r="I81" s="2" t="s">
        <v>65</v>
      </c>
      <c r="J81" s="3">
        <v>15</v>
      </c>
      <c r="K81" s="3">
        <v>75</v>
      </c>
      <c r="L81" s="1379"/>
    </row>
    <row r="82" spans="1:12" s="25" customFormat="1" ht="19.5" customHeight="1" x14ac:dyDescent="0.3">
      <c r="A82" s="5">
        <v>3</v>
      </c>
      <c r="B82" s="6" t="s">
        <v>102</v>
      </c>
      <c r="C82" s="2" t="s">
        <v>68</v>
      </c>
      <c r="D82" s="3">
        <v>37</v>
      </c>
      <c r="E82" s="3">
        <v>84</v>
      </c>
      <c r="F82" s="605"/>
      <c r="G82" s="5">
        <v>3</v>
      </c>
      <c r="H82" s="6" t="s">
        <v>102</v>
      </c>
      <c r="I82" s="2" t="s">
        <v>68</v>
      </c>
      <c r="J82" s="3">
        <v>37</v>
      </c>
      <c r="K82" s="3">
        <v>84</v>
      </c>
      <c r="L82" s="788">
        <v>45674</v>
      </c>
    </row>
    <row r="83" spans="1:12" s="25" customFormat="1" x14ac:dyDescent="0.3">
      <c r="A83" s="1529">
        <v>4</v>
      </c>
      <c r="B83" s="6" t="s">
        <v>114</v>
      </c>
      <c r="C83" s="2" t="s">
        <v>2</v>
      </c>
      <c r="D83" s="3">
        <v>6</v>
      </c>
      <c r="E83" s="3">
        <v>28</v>
      </c>
      <c r="F83" s="606">
        <v>161</v>
      </c>
      <c r="G83" s="1529">
        <v>4</v>
      </c>
      <c r="H83" s="6" t="s">
        <v>114</v>
      </c>
      <c r="I83" s="2" t="s">
        <v>2</v>
      </c>
      <c r="J83" s="3">
        <v>6</v>
      </c>
      <c r="K83" s="3">
        <v>28</v>
      </c>
      <c r="L83" s="1374"/>
    </row>
    <row r="84" spans="1:12" s="8" customFormat="1" ht="18.75" customHeight="1" x14ac:dyDescent="0.3">
      <c r="A84" s="5">
        <v>5</v>
      </c>
      <c r="B84" s="6" t="s">
        <v>107</v>
      </c>
      <c r="C84" s="2" t="s">
        <v>414</v>
      </c>
      <c r="D84" s="3">
        <v>6.8</v>
      </c>
      <c r="E84" s="3">
        <v>197.6</v>
      </c>
      <c r="F84" s="605">
        <v>21.5</v>
      </c>
      <c r="G84" s="5">
        <v>5</v>
      </c>
      <c r="H84" s="6" t="s">
        <v>107</v>
      </c>
      <c r="I84" s="2" t="s">
        <v>414</v>
      </c>
      <c r="J84" s="3">
        <v>6.8</v>
      </c>
      <c r="K84" s="3">
        <v>197.6</v>
      </c>
      <c r="L84" s="1374"/>
    </row>
    <row r="85" spans="1:12" s="25" customFormat="1" x14ac:dyDescent="0.3">
      <c r="A85" s="5">
        <v>6</v>
      </c>
      <c r="B85" s="6" t="s">
        <v>484</v>
      </c>
      <c r="C85" s="2" t="s">
        <v>218</v>
      </c>
      <c r="D85" s="3">
        <v>66</v>
      </c>
      <c r="E85" s="3">
        <f>141*2</f>
        <v>282</v>
      </c>
      <c r="F85" s="606"/>
      <c r="G85" s="5">
        <v>6</v>
      </c>
      <c r="H85" s="6" t="s">
        <v>484</v>
      </c>
      <c r="I85" s="2" t="s">
        <v>218</v>
      </c>
      <c r="J85" s="3">
        <v>66</v>
      </c>
      <c r="K85" s="3">
        <f>141*2</f>
        <v>282</v>
      </c>
      <c r="L85" s="1374"/>
    </row>
    <row r="86" spans="1:12" s="25" customFormat="1" ht="19.5" customHeight="1" x14ac:dyDescent="0.3">
      <c r="A86" s="5"/>
      <c r="B86" s="6"/>
      <c r="C86" s="2"/>
      <c r="D86" s="3"/>
      <c r="E86" s="3"/>
      <c r="F86" s="606"/>
      <c r="G86" s="5"/>
      <c r="H86" s="6"/>
      <c r="I86" s="2"/>
      <c r="J86" s="3"/>
      <c r="K86" s="3"/>
      <c r="L86" s="788"/>
    </row>
    <row r="87" spans="1:12" s="25" customFormat="1" x14ac:dyDescent="0.3">
      <c r="A87" s="5"/>
      <c r="B87" s="6"/>
      <c r="C87" s="2" t="s">
        <v>128</v>
      </c>
      <c r="D87" s="3">
        <f>SUM(D80:D85)</f>
        <v>171.8</v>
      </c>
      <c r="E87" s="3">
        <f>SUM(E80:E85)</f>
        <v>872.4</v>
      </c>
      <c r="F87" s="658">
        <v>587.5</v>
      </c>
      <c r="G87" s="5"/>
      <c r="H87" s="6"/>
      <c r="I87" s="2" t="s">
        <v>128</v>
      </c>
      <c r="J87" s="3">
        <f>SUM(J80:J85)</f>
        <v>171.8</v>
      </c>
      <c r="K87" s="3">
        <f>SUM(K80:K85)</f>
        <v>872.4</v>
      </c>
      <c r="L87" s="1374"/>
    </row>
    <row r="88" spans="1:12" s="25" customFormat="1" ht="18.75" hidden="1" customHeight="1" x14ac:dyDescent="0.3">
      <c r="A88" s="5"/>
      <c r="B88" s="6"/>
      <c r="C88" s="2"/>
      <c r="D88" s="3">
        <f>SUM(D81:D86)</f>
        <v>130.80000000000001</v>
      </c>
      <c r="E88" s="3"/>
      <c r="F88" s="656"/>
      <c r="G88" s="5"/>
      <c r="H88" s="6"/>
      <c r="I88" s="2"/>
      <c r="J88" s="3"/>
      <c r="K88" s="3"/>
      <c r="L88" s="1374"/>
    </row>
    <row r="89" spans="1:12" s="25" customFormat="1" ht="18.75" hidden="1" customHeight="1" x14ac:dyDescent="0.3">
      <c r="A89" s="5">
        <v>1</v>
      </c>
      <c r="B89" s="6" t="s">
        <v>1</v>
      </c>
      <c r="C89" s="2" t="s">
        <v>5</v>
      </c>
      <c r="D89" s="3">
        <f>SUM(D82:D87)</f>
        <v>287.60000000000002</v>
      </c>
      <c r="E89" s="3">
        <v>86</v>
      </c>
      <c r="F89" s="656"/>
      <c r="G89" s="5">
        <v>1</v>
      </c>
      <c r="H89" s="6" t="s">
        <v>1</v>
      </c>
      <c r="I89" s="2" t="s">
        <v>5</v>
      </c>
      <c r="J89" s="3">
        <v>200</v>
      </c>
      <c r="K89" s="3">
        <v>86</v>
      </c>
      <c r="L89" s="1374"/>
    </row>
    <row r="90" spans="1:12" s="25" customFormat="1" ht="18.75" hidden="1" customHeight="1" x14ac:dyDescent="0.3">
      <c r="A90" s="5">
        <v>2</v>
      </c>
      <c r="B90" s="6" t="s">
        <v>238</v>
      </c>
      <c r="C90" s="2" t="s">
        <v>251</v>
      </c>
      <c r="D90" s="3">
        <f t="shared" ref="D90:D99" si="1">SUM(D82:D88)</f>
        <v>418.40000000000003</v>
      </c>
      <c r="E90" s="3">
        <v>114</v>
      </c>
      <c r="F90" s="656"/>
      <c r="G90" s="5">
        <v>2</v>
      </c>
      <c r="H90" s="6" t="s">
        <v>238</v>
      </c>
      <c r="I90" s="2" t="s">
        <v>251</v>
      </c>
      <c r="J90" s="3">
        <v>225</v>
      </c>
      <c r="K90" s="3">
        <v>114</v>
      </c>
      <c r="L90" s="1374"/>
    </row>
    <row r="91" spans="1:12" s="25" customFormat="1" ht="18.75" hidden="1" customHeight="1" x14ac:dyDescent="0.3">
      <c r="A91" s="5">
        <v>3</v>
      </c>
      <c r="B91" s="6" t="s">
        <v>93</v>
      </c>
      <c r="C91" s="2" t="s">
        <v>5</v>
      </c>
      <c r="D91" s="3">
        <f t="shared" si="1"/>
        <v>669</v>
      </c>
      <c r="E91" s="3">
        <v>94.25</v>
      </c>
      <c r="F91" s="656"/>
      <c r="G91" s="5">
        <v>3</v>
      </c>
      <c r="H91" s="6" t="s">
        <v>93</v>
      </c>
      <c r="I91" s="2" t="s">
        <v>5</v>
      </c>
      <c r="J91" s="3">
        <v>135</v>
      </c>
      <c r="K91" s="3">
        <v>94.25</v>
      </c>
      <c r="L91" s="1374"/>
    </row>
    <row r="92" spans="1:12" s="25" customFormat="1" ht="18.75" hidden="1" customHeight="1" x14ac:dyDescent="0.3">
      <c r="A92" s="5">
        <v>4</v>
      </c>
      <c r="B92" s="6" t="s">
        <v>253</v>
      </c>
      <c r="C92" s="2" t="s">
        <v>218</v>
      </c>
      <c r="D92" s="3">
        <f t="shared" si="1"/>
        <v>1081.4000000000001</v>
      </c>
      <c r="E92" s="3">
        <v>146.4</v>
      </c>
      <c r="F92" s="656"/>
      <c r="G92" s="5">
        <v>4</v>
      </c>
      <c r="H92" s="6" t="s">
        <v>253</v>
      </c>
      <c r="I92" s="2" t="s">
        <v>218</v>
      </c>
      <c r="J92" s="3">
        <v>125</v>
      </c>
      <c r="K92" s="3">
        <v>146.4</v>
      </c>
      <c r="L92" s="1374"/>
    </row>
    <row r="93" spans="1:12" s="25" customFormat="1" ht="18.75" hidden="1" customHeight="1" x14ac:dyDescent="0.3">
      <c r="A93" s="5">
        <v>5</v>
      </c>
      <c r="B93" s="6" t="s">
        <v>255</v>
      </c>
      <c r="C93" s="2" t="s">
        <v>218</v>
      </c>
      <c r="D93" s="3">
        <f t="shared" si="1"/>
        <v>1743.6000000000001</v>
      </c>
      <c r="E93" s="3">
        <v>105.16</v>
      </c>
      <c r="F93" s="656"/>
      <c r="G93" s="5">
        <v>5</v>
      </c>
      <c r="H93" s="6" t="s">
        <v>255</v>
      </c>
      <c r="I93" s="2" t="s">
        <v>218</v>
      </c>
      <c r="J93" s="3">
        <v>80</v>
      </c>
      <c r="K93" s="3">
        <v>105.16</v>
      </c>
      <c r="L93" s="1374"/>
    </row>
    <row r="94" spans="1:12" s="25" customFormat="1" ht="18.75" hidden="1" customHeight="1" x14ac:dyDescent="0.3">
      <c r="A94" s="5">
        <v>6</v>
      </c>
      <c r="B94" s="6" t="s">
        <v>252</v>
      </c>
      <c r="C94" s="2" t="s">
        <v>251</v>
      </c>
      <c r="D94" s="3">
        <f t="shared" si="1"/>
        <v>2759</v>
      </c>
      <c r="E94" s="3">
        <v>142</v>
      </c>
      <c r="F94" s="656"/>
      <c r="G94" s="5">
        <v>6</v>
      </c>
      <c r="H94" s="6" t="s">
        <v>252</v>
      </c>
      <c r="I94" s="2" t="s">
        <v>251</v>
      </c>
      <c r="J94" s="3">
        <v>105</v>
      </c>
      <c r="K94" s="3">
        <v>142</v>
      </c>
      <c r="L94" s="1374"/>
    </row>
    <row r="95" spans="1:12" s="25" customFormat="1" ht="18.75" hidden="1" customHeight="1" x14ac:dyDescent="0.3">
      <c r="A95" s="5">
        <v>7</v>
      </c>
      <c r="B95" s="6" t="s">
        <v>254</v>
      </c>
      <c r="C95" s="2" t="s">
        <v>218</v>
      </c>
      <c r="D95" s="3">
        <f t="shared" si="1"/>
        <v>4502.6000000000004</v>
      </c>
      <c r="E95" s="3">
        <v>144</v>
      </c>
      <c r="F95" s="656"/>
      <c r="G95" s="5">
        <v>7</v>
      </c>
      <c r="H95" s="6" t="s">
        <v>254</v>
      </c>
      <c r="I95" s="2" t="s">
        <v>218</v>
      </c>
      <c r="J95" s="3">
        <v>120</v>
      </c>
      <c r="K95" s="3">
        <v>144</v>
      </c>
      <c r="L95" s="1374"/>
    </row>
    <row r="96" spans="1:12" s="25" customFormat="1" ht="18.75" hidden="1" customHeight="1" x14ac:dyDescent="0.3">
      <c r="A96" s="5">
        <v>8</v>
      </c>
      <c r="B96" s="6" t="s">
        <v>31</v>
      </c>
      <c r="C96" s="2" t="s">
        <v>5</v>
      </c>
      <c r="D96" s="3">
        <f t="shared" si="1"/>
        <v>7089.8</v>
      </c>
      <c r="E96" s="3">
        <v>88</v>
      </c>
      <c r="F96" s="656"/>
      <c r="G96" s="5">
        <v>8</v>
      </c>
      <c r="H96" s="6" t="s">
        <v>31</v>
      </c>
      <c r="I96" s="2" t="s">
        <v>5</v>
      </c>
      <c r="J96" s="3">
        <v>55</v>
      </c>
      <c r="K96" s="3">
        <v>88</v>
      </c>
      <c r="L96" s="1374"/>
    </row>
    <row r="97" spans="1:12" s="50" customFormat="1" ht="18.75" hidden="1" customHeight="1" x14ac:dyDescent="0.3">
      <c r="A97" s="1523"/>
      <c r="B97" s="1"/>
      <c r="C97" s="1523"/>
      <c r="D97" s="3">
        <f t="shared" si="1"/>
        <v>11461.6</v>
      </c>
      <c r="E97" s="7"/>
      <c r="F97" s="657"/>
      <c r="G97" s="1523"/>
      <c r="H97" s="1"/>
      <c r="I97" s="1523"/>
      <c r="J97" s="7"/>
      <c r="K97" s="7"/>
      <c r="L97" s="1377"/>
    </row>
    <row r="98" spans="1:12" s="25" customFormat="1" ht="18.75" hidden="1" customHeight="1" x14ac:dyDescent="0.3">
      <c r="A98" s="5"/>
      <c r="B98" s="6"/>
      <c r="C98" s="2" t="s">
        <v>128</v>
      </c>
      <c r="D98" s="3">
        <f t="shared" si="1"/>
        <v>18263.8</v>
      </c>
      <c r="E98" s="3">
        <v>919.81</v>
      </c>
      <c r="F98" s="656"/>
      <c r="G98" s="5"/>
      <c r="H98" s="6"/>
      <c r="I98" s="2" t="s">
        <v>128</v>
      </c>
      <c r="J98" s="3">
        <v>1045</v>
      </c>
      <c r="K98" s="3">
        <v>919.81</v>
      </c>
      <c r="L98" s="1374"/>
    </row>
    <row r="99" spans="1:12" s="25" customFormat="1" ht="18.75" hidden="1" customHeight="1" x14ac:dyDescent="0.3">
      <c r="A99" s="5"/>
      <c r="B99" s="6"/>
      <c r="C99" s="2"/>
      <c r="D99" s="3">
        <f t="shared" si="1"/>
        <v>29307</v>
      </c>
      <c r="E99" s="3"/>
      <c r="F99" s="656"/>
      <c r="G99" s="5"/>
      <c r="H99" s="6"/>
      <c r="I99" s="2"/>
      <c r="J99" s="3"/>
      <c r="K99" s="3"/>
      <c r="L99" s="1374"/>
    </row>
    <row r="100" spans="1:12" s="25" customFormat="1" x14ac:dyDescent="0.3">
      <c r="A100" s="5"/>
      <c r="B100" s="6"/>
      <c r="C100" s="2"/>
      <c r="D100" s="3"/>
      <c r="E100" s="3"/>
      <c r="F100" s="678">
        <f>F87-E87</f>
        <v>-284.89999999999998</v>
      </c>
      <c r="G100" s="5"/>
      <c r="H100" s="6"/>
      <c r="I100" s="2"/>
      <c r="J100" s="3"/>
      <c r="K100" s="3"/>
      <c r="L100" s="1374"/>
    </row>
    <row r="101" spans="1:12" s="25" customFormat="1" x14ac:dyDescent="0.3">
      <c r="A101" s="5"/>
      <c r="B101" s="6"/>
      <c r="C101" s="2"/>
      <c r="D101" s="3"/>
      <c r="E101" s="3"/>
      <c r="F101" s="656"/>
      <c r="G101" s="5"/>
      <c r="H101" s="6"/>
      <c r="I101" s="2"/>
      <c r="J101" s="3"/>
      <c r="K101" s="3"/>
      <c r="L101" s="1374"/>
    </row>
    <row r="102" spans="1:12" s="25" customFormat="1" x14ac:dyDescent="0.3">
      <c r="A102" s="28" t="s">
        <v>124</v>
      </c>
      <c r="B102" s="3" t="s">
        <v>259</v>
      </c>
      <c r="C102" s="2" t="s">
        <v>125</v>
      </c>
      <c r="D102" s="3" t="s">
        <v>126</v>
      </c>
      <c r="E102" s="3" t="s">
        <v>127</v>
      </c>
      <c r="F102" s="656"/>
      <c r="G102" s="28" t="s">
        <v>124</v>
      </c>
      <c r="H102" s="3" t="s">
        <v>247</v>
      </c>
      <c r="I102" s="2" t="s">
        <v>125</v>
      </c>
      <c r="J102" s="3" t="s">
        <v>126</v>
      </c>
      <c r="K102" s="3" t="s">
        <v>127</v>
      </c>
      <c r="L102" s="1374"/>
    </row>
    <row r="103" spans="1:12" s="8" customFormat="1" x14ac:dyDescent="0.3">
      <c r="A103" s="5">
        <v>1</v>
      </c>
      <c r="B103" s="6" t="s">
        <v>181</v>
      </c>
      <c r="C103" s="2" t="s">
        <v>501</v>
      </c>
      <c r="D103" s="3">
        <v>90</v>
      </c>
      <c r="E103" s="3">
        <v>140.64839999999998</v>
      </c>
      <c r="F103" s="605"/>
      <c r="G103" s="5">
        <v>1</v>
      </c>
      <c r="H103" s="6" t="s">
        <v>181</v>
      </c>
      <c r="I103" s="2" t="s">
        <v>501</v>
      </c>
      <c r="J103" s="3">
        <v>90</v>
      </c>
      <c r="K103" s="3">
        <v>140.64839999999998</v>
      </c>
      <c r="L103" s="1379">
        <v>45670</v>
      </c>
    </row>
    <row r="104" spans="1:12" s="25" customFormat="1" ht="19.5" customHeight="1" x14ac:dyDescent="0.3">
      <c r="A104" s="5">
        <v>2</v>
      </c>
      <c r="B104" s="6" t="s">
        <v>105</v>
      </c>
      <c r="C104" s="2" t="s">
        <v>104</v>
      </c>
      <c r="D104" s="3">
        <v>50</v>
      </c>
      <c r="E104" s="3">
        <v>166.1</v>
      </c>
      <c r="F104" s="490"/>
      <c r="G104" s="5">
        <v>2</v>
      </c>
      <c r="H104" s="6" t="s">
        <v>105</v>
      </c>
      <c r="I104" s="2" t="s">
        <v>104</v>
      </c>
      <c r="J104" s="3">
        <v>50</v>
      </c>
      <c r="K104" s="3">
        <v>166.1</v>
      </c>
      <c r="L104" s="1374"/>
    </row>
    <row r="105" spans="1:12" s="50" customFormat="1" x14ac:dyDescent="0.3">
      <c r="A105" s="5">
        <v>3</v>
      </c>
      <c r="B105" s="6" t="s">
        <v>260</v>
      </c>
      <c r="C105" s="2" t="s">
        <v>17</v>
      </c>
      <c r="D105" s="3">
        <v>20</v>
      </c>
      <c r="E105" s="3">
        <v>182.25</v>
      </c>
      <c r="F105" s="605">
        <v>188.25</v>
      </c>
      <c r="G105" s="5">
        <v>3</v>
      </c>
      <c r="H105" s="6" t="s">
        <v>260</v>
      </c>
      <c r="I105" s="2" t="s">
        <v>44</v>
      </c>
      <c r="J105" s="3">
        <v>25</v>
      </c>
      <c r="K105" s="3">
        <v>218.7</v>
      </c>
      <c r="L105" s="1377"/>
    </row>
    <row r="106" spans="1:12" s="50" customFormat="1" x14ac:dyDescent="0.3">
      <c r="A106" s="5">
        <v>4</v>
      </c>
      <c r="B106" s="6" t="s">
        <v>346</v>
      </c>
      <c r="C106" s="2" t="s">
        <v>14</v>
      </c>
      <c r="D106" s="3">
        <v>36</v>
      </c>
      <c r="E106" s="3">
        <v>6</v>
      </c>
      <c r="F106" s="605">
        <v>110</v>
      </c>
      <c r="G106" s="5">
        <v>4</v>
      </c>
      <c r="H106" s="6" t="s">
        <v>346</v>
      </c>
      <c r="I106" s="2" t="s">
        <v>14</v>
      </c>
      <c r="J106" s="3">
        <v>36</v>
      </c>
      <c r="K106" s="3">
        <v>6</v>
      </c>
      <c r="L106" s="1379"/>
    </row>
    <row r="107" spans="1:12" s="25" customFormat="1" ht="19.5" customHeight="1" x14ac:dyDescent="0.3">
      <c r="A107" s="5">
        <v>5</v>
      </c>
      <c r="B107" s="6" t="s">
        <v>144</v>
      </c>
      <c r="C107" s="2" t="s">
        <v>2</v>
      </c>
      <c r="D107" s="3">
        <v>18</v>
      </c>
      <c r="E107" s="3">
        <v>88</v>
      </c>
      <c r="F107" s="656"/>
      <c r="G107" s="5">
        <v>5</v>
      </c>
      <c r="H107" s="6" t="s">
        <v>144</v>
      </c>
      <c r="I107" s="2" t="s">
        <v>2</v>
      </c>
      <c r="J107" s="3">
        <v>18</v>
      </c>
      <c r="K107" s="3">
        <v>88</v>
      </c>
      <c r="L107" s="1374"/>
    </row>
    <row r="108" spans="1:12" s="50" customFormat="1" x14ac:dyDescent="0.3">
      <c r="A108" s="5">
        <v>6</v>
      </c>
      <c r="B108" s="6" t="s">
        <v>107</v>
      </c>
      <c r="C108" s="2" t="s">
        <v>414</v>
      </c>
      <c r="D108" s="3">
        <v>6.8</v>
      </c>
      <c r="E108" s="3">
        <v>186.4</v>
      </c>
      <c r="F108" s="605">
        <v>21.5</v>
      </c>
      <c r="G108" s="5">
        <v>6</v>
      </c>
      <c r="H108" s="6" t="s">
        <v>107</v>
      </c>
      <c r="I108" s="2" t="s">
        <v>414</v>
      </c>
      <c r="J108" s="3">
        <v>6.8</v>
      </c>
      <c r="K108" s="3">
        <v>186.4</v>
      </c>
      <c r="L108" s="1379"/>
    </row>
    <row r="109" spans="1:12" s="25" customFormat="1" ht="19.5" customHeight="1" x14ac:dyDescent="0.3">
      <c r="A109" s="5">
        <v>7</v>
      </c>
      <c r="B109" s="6" t="s">
        <v>108</v>
      </c>
      <c r="C109" s="2" t="s">
        <v>65</v>
      </c>
      <c r="D109" s="3">
        <v>1.2</v>
      </c>
      <c r="E109" s="3">
        <v>21.5</v>
      </c>
      <c r="F109" s="656"/>
      <c r="G109" s="5">
        <v>7</v>
      </c>
      <c r="H109" s="6" t="s">
        <v>108</v>
      </c>
      <c r="I109" s="2" t="s">
        <v>65</v>
      </c>
      <c r="J109" s="3">
        <v>1.2</v>
      </c>
      <c r="K109" s="3">
        <v>21.5</v>
      </c>
      <c r="L109" s="1374"/>
    </row>
    <row r="110" spans="1:12" s="25" customFormat="1" x14ac:dyDescent="0.3">
      <c r="A110" s="1523"/>
      <c r="B110" s="6"/>
      <c r="C110" s="2"/>
      <c r="D110" s="3"/>
      <c r="E110" s="3"/>
      <c r="F110" s="656"/>
      <c r="G110" s="1523"/>
      <c r="H110" s="6"/>
      <c r="I110" s="2"/>
      <c r="J110" s="3"/>
      <c r="K110" s="3"/>
      <c r="L110" s="1374"/>
    </row>
    <row r="111" spans="1:12" s="25" customFormat="1" x14ac:dyDescent="0.3">
      <c r="A111" s="1523"/>
      <c r="B111" s="6"/>
      <c r="C111" s="2"/>
      <c r="D111" s="3"/>
      <c r="E111" s="3"/>
      <c r="F111" s="656"/>
      <c r="G111" s="1523"/>
      <c r="H111" s="6"/>
      <c r="I111" s="2"/>
      <c r="J111" s="3"/>
      <c r="K111" s="3"/>
      <c r="L111" s="1374"/>
    </row>
    <row r="112" spans="1:12" s="50" customFormat="1" x14ac:dyDescent="0.3">
      <c r="A112" s="5"/>
      <c r="B112" s="6"/>
      <c r="C112" s="2"/>
      <c r="D112" s="3"/>
      <c r="E112" s="3"/>
      <c r="F112" s="657"/>
      <c r="G112" s="5"/>
      <c r="H112" s="6"/>
      <c r="I112" s="2"/>
      <c r="J112" s="3"/>
      <c r="K112" s="3"/>
      <c r="L112" s="1377"/>
    </row>
    <row r="113" spans="1:12" s="25" customFormat="1" x14ac:dyDescent="0.3">
      <c r="A113" s="1523"/>
      <c r="B113" s="6"/>
      <c r="C113" s="2" t="s">
        <v>128</v>
      </c>
      <c r="D113" s="3">
        <f>SUM(D103:D112)</f>
        <v>222</v>
      </c>
      <c r="E113" s="3">
        <f>SUM(E103:E112)</f>
        <v>790.89839999999992</v>
      </c>
      <c r="F113" s="658">
        <v>822.5</v>
      </c>
      <c r="G113" s="1523"/>
      <c r="H113" s="6"/>
      <c r="I113" s="2" t="s">
        <v>128</v>
      </c>
      <c r="J113" s="3">
        <f>SUM(J103:J112)</f>
        <v>227</v>
      </c>
      <c r="K113" s="3">
        <f>SUM(K103:K112)</f>
        <v>827.34839999999997</v>
      </c>
      <c r="L113" s="1374"/>
    </row>
    <row r="114" spans="1:12" s="25" customFormat="1" x14ac:dyDescent="0.3">
      <c r="A114" s="5"/>
      <c r="B114" s="6"/>
      <c r="C114" s="2"/>
      <c r="D114" s="3"/>
      <c r="E114" s="3"/>
      <c r="F114" s="678">
        <f>F113-E113</f>
        <v>31.601600000000076</v>
      </c>
      <c r="G114" s="5"/>
      <c r="H114" s="6"/>
      <c r="I114" s="2"/>
      <c r="J114" s="3"/>
      <c r="K114" s="3"/>
      <c r="L114" s="1374"/>
    </row>
    <row r="115" spans="1:12" s="25" customFormat="1" x14ac:dyDescent="0.3">
      <c r="A115" s="5"/>
      <c r="B115" s="6"/>
      <c r="C115" s="2"/>
      <c r="D115" s="3"/>
      <c r="E115" s="3"/>
      <c r="F115" s="656"/>
      <c r="G115" s="5"/>
      <c r="H115" s="6"/>
      <c r="I115" s="2"/>
      <c r="J115" s="3"/>
      <c r="K115" s="3"/>
      <c r="L115" s="1374"/>
    </row>
    <row r="116" spans="1:12" s="25" customFormat="1" x14ac:dyDescent="0.3">
      <c r="A116" s="1523"/>
      <c r="B116" s="6"/>
      <c r="C116" s="2" t="s">
        <v>136</v>
      </c>
      <c r="D116" s="3">
        <f>+D113+D88</f>
        <v>352.8</v>
      </c>
      <c r="E116" s="3">
        <f>+E113+E88</f>
        <v>790.89839999999992</v>
      </c>
      <c r="F116" s="659"/>
      <c r="G116" s="3"/>
      <c r="H116" s="3"/>
      <c r="I116" s="3" t="s">
        <v>136</v>
      </c>
      <c r="J116" s="3">
        <f>+J113+J88</f>
        <v>227</v>
      </c>
      <c r="K116" s="3">
        <f>+K113+K88</f>
        <v>827.34839999999997</v>
      </c>
      <c r="L116" s="1374"/>
    </row>
    <row r="117" spans="1:12" s="25" customFormat="1" x14ac:dyDescent="0.3">
      <c r="A117" s="1405"/>
      <c r="B117" s="36"/>
      <c r="C117" s="462"/>
      <c r="D117" s="463"/>
      <c r="E117" s="463"/>
      <c r="F117" s="659"/>
      <c r="G117" s="1410"/>
      <c r="H117" s="463"/>
      <c r="I117" s="463"/>
      <c r="J117" s="463"/>
      <c r="K117" s="463"/>
      <c r="L117" s="1374"/>
    </row>
    <row r="118" spans="1:12" s="25" customFormat="1" x14ac:dyDescent="0.3">
      <c r="A118" s="1405"/>
      <c r="B118" s="461"/>
      <c r="C118" s="461"/>
      <c r="D118" s="461"/>
      <c r="E118" s="660"/>
      <c r="F118" s="660"/>
      <c r="G118" s="1413"/>
      <c r="H118" s="660"/>
      <c r="I118" s="463"/>
      <c r="J118" s="463"/>
      <c r="K118" s="463"/>
      <c r="L118" s="1374"/>
    </row>
    <row r="119" spans="1:12" s="25" customFormat="1" x14ac:dyDescent="0.3">
      <c r="A119" s="1405"/>
      <c r="B119" s="36"/>
      <c r="C119" s="462"/>
      <c r="D119" s="463"/>
      <c r="E119" s="463"/>
      <c r="F119" s="659"/>
      <c r="G119" s="1413"/>
      <c r="H119" s="463"/>
      <c r="I119" s="463"/>
      <c r="J119" s="463"/>
      <c r="K119" s="463"/>
      <c r="L119" s="1374"/>
    </row>
    <row r="120" spans="1:12" s="25" customFormat="1" ht="18.75" customHeight="1" x14ac:dyDescent="0.3">
      <c r="A120" s="1403"/>
      <c r="B120" s="37" t="s">
        <v>130</v>
      </c>
      <c r="D120" s="94" t="s">
        <v>131</v>
      </c>
      <c r="E120" s="20"/>
      <c r="F120" s="606"/>
      <c r="G120" s="1403"/>
      <c r="H120" s="37" t="s">
        <v>130</v>
      </c>
      <c r="J120" s="94" t="s">
        <v>131</v>
      </c>
      <c r="K120" s="20"/>
      <c r="L120" s="1374"/>
    </row>
    <row r="121" spans="1:12" s="25" customFormat="1" ht="51.75" customHeight="1" x14ac:dyDescent="0.3">
      <c r="A121" s="1403"/>
      <c r="B121" s="38" t="s">
        <v>132</v>
      </c>
      <c r="D121" s="38" t="s">
        <v>140</v>
      </c>
      <c r="E121" s="39"/>
      <c r="F121" s="606"/>
      <c r="G121" s="1403"/>
      <c r="H121" s="38" t="s">
        <v>139</v>
      </c>
      <c r="J121" s="38" t="s">
        <v>140</v>
      </c>
      <c r="K121" s="39"/>
      <c r="L121" s="1374"/>
    </row>
    <row r="122" spans="1:12" s="25" customFormat="1" ht="23.25" customHeight="1" x14ac:dyDescent="0.3">
      <c r="A122" s="1403"/>
      <c r="B122" s="38"/>
      <c r="D122" s="38"/>
      <c r="E122" s="39"/>
      <c r="F122" s="606"/>
      <c r="G122" s="1403"/>
      <c r="H122" s="38"/>
      <c r="J122" s="38"/>
      <c r="K122" s="39"/>
      <c r="L122" s="1374"/>
    </row>
    <row r="123" spans="1:12" s="25" customFormat="1" ht="18.75" customHeight="1" x14ac:dyDescent="0.3">
      <c r="A123" s="1416"/>
      <c r="B123" s="208"/>
      <c r="C123" s="208"/>
      <c r="D123" s="208"/>
      <c r="E123" s="208"/>
      <c r="F123" s="861"/>
      <c r="G123" s="1416"/>
      <c r="H123" s="208"/>
      <c r="I123" s="208"/>
      <c r="J123" s="208"/>
      <c r="K123" s="208"/>
      <c r="L123" s="1374"/>
    </row>
    <row r="124" spans="1:12" s="21" customFormat="1" x14ac:dyDescent="0.3">
      <c r="A124" s="1403"/>
      <c r="B124" s="20"/>
      <c r="C124" s="20"/>
      <c r="D124" s="20"/>
      <c r="E124" s="20"/>
      <c r="F124" s="656"/>
      <c r="G124" s="1403"/>
      <c r="H124" s="20"/>
      <c r="I124" s="20"/>
      <c r="J124" s="20"/>
      <c r="K124" s="20"/>
      <c r="L124" s="1373"/>
    </row>
    <row r="125" spans="1:12" s="25" customFormat="1" ht="18.75" customHeight="1" x14ac:dyDescent="0.3">
      <c r="A125" s="1403"/>
      <c r="B125" s="22" t="s">
        <v>115</v>
      </c>
      <c r="C125" s="20"/>
      <c r="D125" s="20"/>
      <c r="E125" s="20"/>
      <c r="F125" s="656"/>
      <c r="G125" s="1403"/>
      <c r="H125" s="22" t="s">
        <v>115</v>
      </c>
      <c r="I125" s="20"/>
      <c r="J125" s="20"/>
      <c r="K125" s="20"/>
      <c r="L125" s="1374"/>
    </row>
    <row r="126" spans="1:12" s="25" customFormat="1" ht="18.75" customHeight="1" x14ac:dyDescent="0.3">
      <c r="A126" s="1403"/>
      <c r="B126" s="22" t="s">
        <v>137</v>
      </c>
      <c r="C126" s="20"/>
      <c r="D126" s="20"/>
      <c r="E126" s="20"/>
      <c r="F126" s="606"/>
      <c r="G126" s="1403"/>
      <c r="H126" s="22" t="s">
        <v>138</v>
      </c>
      <c r="I126" s="20"/>
      <c r="J126" s="20"/>
      <c r="K126" s="20"/>
      <c r="L126" s="1374"/>
    </row>
    <row r="127" spans="1:12" s="25" customFormat="1" ht="18.75" customHeight="1" x14ac:dyDescent="0.3">
      <c r="A127" s="1403"/>
      <c r="B127" s="20"/>
      <c r="C127" s="20"/>
      <c r="D127" s="20"/>
      <c r="E127" s="20"/>
      <c r="F127" s="606"/>
      <c r="G127" s="1403"/>
      <c r="H127" s="20"/>
      <c r="I127" s="20"/>
      <c r="J127" s="20"/>
      <c r="K127" s="20"/>
      <c r="L127" s="1374"/>
    </row>
    <row r="128" spans="1:12" s="25" customFormat="1" ht="18.75" customHeight="1" x14ac:dyDescent="0.3">
      <c r="A128" s="1403"/>
      <c r="B128" s="20"/>
      <c r="C128" s="20"/>
      <c r="E128" s="603" t="s">
        <v>116</v>
      </c>
      <c r="F128" s="606"/>
      <c r="G128" s="1403"/>
      <c r="H128" s="20"/>
      <c r="I128" s="20"/>
      <c r="K128" s="603" t="s">
        <v>116</v>
      </c>
      <c r="L128" s="1374"/>
    </row>
    <row r="129" spans="1:12" s="25" customFormat="1" ht="18.75" customHeight="1" x14ac:dyDescent="0.3">
      <c r="A129" s="1403"/>
      <c r="B129" s="20"/>
      <c r="C129" s="20"/>
      <c r="E129" s="603" t="s">
        <v>134</v>
      </c>
      <c r="F129" s="606"/>
      <c r="G129" s="1403"/>
      <c r="H129" s="20"/>
      <c r="I129" s="20"/>
      <c r="K129" s="603" t="s">
        <v>134</v>
      </c>
      <c r="L129" s="1374"/>
    </row>
    <row r="130" spans="1:12" s="25" customFormat="1" ht="18.75" customHeight="1" x14ac:dyDescent="0.3">
      <c r="A130" s="1403"/>
      <c r="B130" s="20"/>
      <c r="C130" s="20"/>
      <c r="E130" s="603" t="s">
        <v>117</v>
      </c>
      <c r="F130" s="606"/>
      <c r="G130" s="1403"/>
      <c r="H130" s="20"/>
      <c r="I130" s="20"/>
      <c r="K130" s="603" t="s">
        <v>117</v>
      </c>
      <c r="L130" s="1374"/>
    </row>
    <row r="131" spans="1:12" s="25" customFormat="1" ht="18.75" customHeight="1" x14ac:dyDescent="0.3">
      <c r="A131" s="1403"/>
      <c r="B131" s="20"/>
      <c r="C131" s="20"/>
      <c r="E131" s="603" t="s">
        <v>497</v>
      </c>
      <c r="F131" s="606"/>
      <c r="G131" s="1403"/>
      <c r="H131" s="20"/>
      <c r="I131" s="20"/>
      <c r="K131" s="603" t="s">
        <v>497</v>
      </c>
      <c r="L131" s="1374"/>
    </row>
    <row r="132" spans="1:12" s="25" customFormat="1" ht="18.75" customHeight="1" x14ac:dyDescent="0.3">
      <c r="A132" s="1403"/>
      <c r="B132" s="20"/>
      <c r="C132" s="20"/>
      <c r="D132" s="20"/>
      <c r="E132" s="20"/>
      <c r="F132" s="656"/>
      <c r="G132" s="1403"/>
      <c r="H132" s="20"/>
      <c r="I132" s="20"/>
      <c r="J132" s="20"/>
      <c r="K132" s="20"/>
      <c r="L132" s="1374"/>
    </row>
    <row r="133" spans="1:12" s="25" customFormat="1" ht="18.75" customHeight="1" x14ac:dyDescent="0.3">
      <c r="A133" s="1403"/>
      <c r="B133" s="20"/>
      <c r="C133" s="20"/>
      <c r="D133" s="20"/>
      <c r="E133" s="20"/>
      <c r="F133" s="656"/>
      <c r="G133" s="1403"/>
      <c r="H133" s="20"/>
      <c r="I133" s="20"/>
      <c r="J133" s="20"/>
      <c r="K133" s="20"/>
      <c r="L133" s="1374"/>
    </row>
    <row r="134" spans="1:12" s="25" customFormat="1" ht="18.75" customHeight="1" x14ac:dyDescent="0.3">
      <c r="A134" s="1403"/>
      <c r="B134" s="20"/>
      <c r="C134" s="20"/>
      <c r="D134" s="20"/>
      <c r="E134" s="20"/>
      <c r="F134" s="656"/>
      <c r="G134" s="1403"/>
      <c r="H134" s="20"/>
      <c r="I134" s="20"/>
      <c r="J134" s="20"/>
      <c r="K134" s="20"/>
      <c r="L134" s="1374"/>
    </row>
    <row r="135" spans="1:12" s="25" customFormat="1" ht="18.75" customHeight="1" x14ac:dyDescent="0.3">
      <c r="A135" s="1403"/>
      <c r="B135" s="1612" t="s">
        <v>119</v>
      </c>
      <c r="C135" s="1612"/>
      <c r="D135" s="1612"/>
      <c r="E135" s="26"/>
      <c r="F135" s="606"/>
      <c r="G135" s="1403"/>
      <c r="H135" s="1612" t="s">
        <v>119</v>
      </c>
      <c r="I135" s="1612"/>
      <c r="J135" s="1612"/>
      <c r="K135" s="26"/>
      <c r="L135" s="1374"/>
    </row>
    <row r="136" spans="1:12" s="25" customFormat="1" ht="18.75" customHeight="1" x14ac:dyDescent="0.3">
      <c r="A136" s="1403"/>
      <c r="B136" s="1610">
        <v>45734</v>
      </c>
      <c r="C136" s="1610"/>
      <c r="D136" s="1610"/>
      <c r="E136" s="27"/>
      <c r="F136" s="606"/>
      <c r="G136" s="1403"/>
      <c r="H136" s="1610">
        <f>B136</f>
        <v>45734</v>
      </c>
      <c r="I136" s="1610"/>
      <c r="J136" s="1610"/>
      <c r="K136" s="27"/>
      <c r="L136" s="1374"/>
    </row>
    <row r="137" spans="1:12" s="25" customFormat="1" ht="18.75" customHeight="1" x14ac:dyDescent="0.3">
      <c r="A137" s="1403"/>
      <c r="B137" s="20"/>
      <c r="C137" s="20"/>
      <c r="D137" s="20"/>
      <c r="E137" s="27"/>
      <c r="F137" s="606"/>
      <c r="G137" s="1403"/>
      <c r="H137" s="20"/>
      <c r="I137" s="20"/>
      <c r="J137" s="20"/>
      <c r="K137" s="27"/>
      <c r="L137" s="1374"/>
    </row>
    <row r="138" spans="1:12" s="25" customFormat="1" ht="18.75" customHeight="1" x14ac:dyDescent="0.3">
      <c r="A138" s="1403"/>
      <c r="B138" s="1524"/>
      <c r="C138" s="20"/>
      <c r="D138" s="20"/>
      <c r="E138" s="27"/>
      <c r="F138" s="606"/>
      <c r="G138" s="1403"/>
      <c r="H138" s="1524"/>
      <c r="I138" s="20"/>
      <c r="J138" s="20"/>
      <c r="K138" s="27"/>
      <c r="L138" s="1374"/>
    </row>
    <row r="139" spans="1:12" s="25" customFormat="1" ht="18.75" customHeight="1" x14ac:dyDescent="0.3">
      <c r="A139" s="28" t="s">
        <v>120</v>
      </c>
      <c r="B139" s="29" t="s">
        <v>121</v>
      </c>
      <c r="C139" s="1611" t="s">
        <v>122</v>
      </c>
      <c r="D139" s="1611"/>
      <c r="E139" s="1611"/>
      <c r="F139" s="606"/>
      <c r="G139" s="28" t="s">
        <v>120</v>
      </c>
      <c r="H139" s="29" t="s">
        <v>121</v>
      </c>
      <c r="I139" s="1611" t="s">
        <v>123</v>
      </c>
      <c r="J139" s="1611"/>
      <c r="K139" s="1611"/>
      <c r="L139" s="1374"/>
    </row>
    <row r="140" spans="1:12" s="25" customFormat="1" ht="18.75" customHeight="1" x14ac:dyDescent="0.3">
      <c r="A140" s="28" t="s">
        <v>124</v>
      </c>
      <c r="B140" s="28" t="s">
        <v>265</v>
      </c>
      <c r="C140" s="29" t="s">
        <v>125</v>
      </c>
      <c r="D140" s="1523" t="s">
        <v>126</v>
      </c>
      <c r="E140" s="1523" t="s">
        <v>127</v>
      </c>
      <c r="F140" s="606"/>
      <c r="G140" s="28" t="s">
        <v>124</v>
      </c>
      <c r="H140" s="28" t="s">
        <v>265</v>
      </c>
      <c r="I140" s="29" t="s">
        <v>125</v>
      </c>
      <c r="J140" s="1523" t="s">
        <v>126</v>
      </c>
      <c r="K140" s="1523" t="s">
        <v>127</v>
      </c>
      <c r="L140" s="1374"/>
    </row>
    <row r="141" spans="1:12" s="50" customFormat="1" ht="18.75" customHeight="1" x14ac:dyDescent="0.3">
      <c r="A141" s="1523">
        <v>1</v>
      </c>
      <c r="B141" s="6" t="s">
        <v>27</v>
      </c>
      <c r="C141" s="2" t="s">
        <v>28</v>
      </c>
      <c r="D141" s="3">
        <v>65</v>
      </c>
      <c r="E141" s="3">
        <v>178</v>
      </c>
      <c r="F141" s="606">
        <v>362.9</v>
      </c>
      <c r="G141" s="1523">
        <v>1</v>
      </c>
      <c r="H141" s="6" t="s">
        <v>27</v>
      </c>
      <c r="I141" s="2" t="s">
        <v>7</v>
      </c>
      <c r="J141" s="3">
        <v>85</v>
      </c>
      <c r="K141" s="3">
        <v>223</v>
      </c>
      <c r="L141" s="1379">
        <v>45384</v>
      </c>
    </row>
    <row r="142" spans="1:12" s="25" customFormat="1" ht="19.5" customHeight="1" x14ac:dyDescent="0.3">
      <c r="A142" s="5">
        <v>2</v>
      </c>
      <c r="B142" s="6" t="s">
        <v>278</v>
      </c>
      <c r="C142" s="2" t="s">
        <v>17</v>
      </c>
      <c r="D142" s="3">
        <v>20</v>
      </c>
      <c r="E142" s="3">
        <v>184.5</v>
      </c>
      <c r="F142" s="605">
        <v>41.1</v>
      </c>
      <c r="G142" s="5">
        <v>2</v>
      </c>
      <c r="H142" s="6" t="s">
        <v>278</v>
      </c>
      <c r="I142" s="2" t="s">
        <v>44</v>
      </c>
      <c r="J142" s="3">
        <v>25</v>
      </c>
      <c r="K142" s="3">
        <v>221.4</v>
      </c>
      <c r="L142" s="788"/>
    </row>
    <row r="143" spans="1:12" s="25" customFormat="1" ht="19.5" customHeight="1" x14ac:dyDescent="0.3">
      <c r="A143" s="5">
        <v>3</v>
      </c>
      <c r="B143" s="6" t="s">
        <v>202</v>
      </c>
      <c r="C143" s="2" t="s">
        <v>2</v>
      </c>
      <c r="D143" s="3">
        <v>15</v>
      </c>
      <c r="E143" s="3">
        <v>41.1</v>
      </c>
      <c r="F143" s="606">
        <v>93.2</v>
      </c>
      <c r="G143" s="5">
        <v>3</v>
      </c>
      <c r="H143" s="6" t="s">
        <v>202</v>
      </c>
      <c r="I143" s="2" t="s">
        <v>2</v>
      </c>
      <c r="J143" s="3">
        <v>15</v>
      </c>
      <c r="K143" s="3">
        <v>41.1</v>
      </c>
      <c r="L143" s="788"/>
    </row>
    <row r="144" spans="1:12" s="25" customFormat="1" x14ac:dyDescent="0.3">
      <c r="A144" s="5">
        <v>4</v>
      </c>
      <c r="B144" s="6" t="s">
        <v>107</v>
      </c>
      <c r="C144" s="2" t="s">
        <v>14</v>
      </c>
      <c r="D144" s="3">
        <v>3.4</v>
      </c>
      <c r="E144" s="3">
        <v>93.2</v>
      </c>
      <c r="F144" s="606">
        <v>92</v>
      </c>
      <c r="G144" s="5">
        <v>4</v>
      </c>
      <c r="H144" s="6" t="s">
        <v>107</v>
      </c>
      <c r="I144" s="2" t="s">
        <v>14</v>
      </c>
      <c r="J144" s="3">
        <v>3.4</v>
      </c>
      <c r="K144" s="3">
        <v>93.2</v>
      </c>
      <c r="L144" s="1374"/>
    </row>
    <row r="145" spans="1:17" s="25" customFormat="1" x14ac:dyDescent="0.3">
      <c r="A145" s="5">
        <v>5</v>
      </c>
      <c r="B145" s="6" t="s">
        <v>93</v>
      </c>
      <c r="C145" s="2" t="s">
        <v>2</v>
      </c>
      <c r="D145" s="3">
        <v>80</v>
      </c>
      <c r="E145" s="3">
        <v>92</v>
      </c>
      <c r="F145" s="605">
        <v>94</v>
      </c>
      <c r="G145" s="5">
        <v>5</v>
      </c>
      <c r="H145" s="6" t="s">
        <v>93</v>
      </c>
      <c r="I145" s="2" t="s">
        <v>2</v>
      </c>
      <c r="J145" s="3">
        <v>80</v>
      </c>
      <c r="K145" s="3">
        <v>92</v>
      </c>
      <c r="L145" s="788"/>
    </row>
    <row r="146" spans="1:17" s="25" customFormat="1" x14ac:dyDescent="0.3">
      <c r="A146" s="5">
        <v>6</v>
      </c>
      <c r="B146" s="6" t="s">
        <v>484</v>
      </c>
      <c r="C146" s="2" t="s">
        <v>218</v>
      </c>
      <c r="D146" s="3">
        <v>66</v>
      </c>
      <c r="E146" s="3">
        <v>188</v>
      </c>
      <c r="F146" s="606"/>
      <c r="G146" s="5">
        <v>6</v>
      </c>
      <c r="H146" s="6" t="s">
        <v>484</v>
      </c>
      <c r="I146" s="2" t="s">
        <v>218</v>
      </c>
      <c r="J146" s="3">
        <v>66</v>
      </c>
      <c r="K146" s="3">
        <v>188</v>
      </c>
      <c r="L146" s="1374"/>
    </row>
    <row r="147" spans="1:17" s="25" customFormat="1" ht="19.5" customHeight="1" x14ac:dyDescent="0.3">
      <c r="A147" s="1523"/>
      <c r="B147" s="6"/>
      <c r="C147" s="2"/>
      <c r="D147" s="3"/>
      <c r="E147" s="3"/>
      <c r="F147" s="605"/>
      <c r="G147" s="1523"/>
      <c r="H147" s="6"/>
      <c r="I147" s="2"/>
      <c r="J147" s="3"/>
      <c r="K147" s="3"/>
      <c r="L147" s="1374"/>
    </row>
    <row r="148" spans="1:17" s="25" customFormat="1" x14ac:dyDescent="0.3">
      <c r="A148" s="5"/>
      <c r="B148" s="6"/>
      <c r="C148" s="2"/>
      <c r="D148" s="3"/>
      <c r="E148" s="3"/>
      <c r="F148" s="656"/>
      <c r="G148" s="5"/>
      <c r="H148" s="6"/>
      <c r="I148" s="2"/>
      <c r="J148" s="3"/>
      <c r="K148" s="3"/>
      <c r="L148" s="1374"/>
    </row>
    <row r="149" spans="1:17" s="25" customFormat="1" x14ac:dyDescent="0.3">
      <c r="A149" s="5"/>
      <c r="B149" s="6"/>
      <c r="C149" s="2" t="s">
        <v>128</v>
      </c>
      <c r="D149" s="3">
        <f>SUM(D141:D147)</f>
        <v>249.4</v>
      </c>
      <c r="E149" s="3">
        <f>SUM(E141:E147)</f>
        <v>776.8</v>
      </c>
      <c r="F149" s="658">
        <v>587.5</v>
      </c>
      <c r="G149" s="5"/>
      <c r="H149" s="6"/>
      <c r="I149" s="2" t="s">
        <v>128</v>
      </c>
      <c r="J149" s="3">
        <f>SUM(J141:J147)</f>
        <v>274.39999999999998</v>
      </c>
      <c r="K149" s="3">
        <f>SUM(K141:K147)</f>
        <v>858.7</v>
      </c>
      <c r="L149" s="1374"/>
    </row>
    <row r="150" spans="1:17" s="25" customFormat="1" ht="18.75" hidden="1" customHeight="1" x14ac:dyDescent="0.3">
      <c r="A150" s="5"/>
      <c r="B150" s="6"/>
      <c r="C150" s="2"/>
      <c r="D150" s="3">
        <f>SUM(D142:D148)</f>
        <v>184.4</v>
      </c>
      <c r="E150" s="3"/>
      <c r="F150" s="656"/>
      <c r="G150" s="5"/>
      <c r="H150" s="6"/>
      <c r="I150" s="2"/>
      <c r="J150" s="3"/>
      <c r="K150" s="3"/>
      <c r="L150" s="1374"/>
    </row>
    <row r="151" spans="1:17" s="25" customFormat="1" ht="18.75" hidden="1" customHeight="1" x14ac:dyDescent="0.3">
      <c r="A151" s="5">
        <v>1</v>
      </c>
      <c r="B151" s="6" t="s">
        <v>1</v>
      </c>
      <c r="C151" s="2" t="s">
        <v>5</v>
      </c>
      <c r="D151" s="3">
        <f>SUM(D144:D149)</f>
        <v>398.8</v>
      </c>
      <c r="E151" s="3">
        <v>86</v>
      </c>
      <c r="F151" s="656"/>
      <c r="G151" s="5">
        <v>1</v>
      </c>
      <c r="H151" s="6" t="s">
        <v>1</v>
      </c>
      <c r="I151" s="2" t="s">
        <v>5</v>
      </c>
      <c r="J151" s="3">
        <v>200</v>
      </c>
      <c r="K151" s="3">
        <v>86</v>
      </c>
      <c r="L151" s="1374"/>
    </row>
    <row r="152" spans="1:17" s="25" customFormat="1" ht="18.75" hidden="1" customHeight="1" x14ac:dyDescent="0.3">
      <c r="A152" s="5">
        <v>2</v>
      </c>
      <c r="B152" s="6" t="s">
        <v>238</v>
      </c>
      <c r="C152" s="2" t="s">
        <v>251</v>
      </c>
      <c r="D152" s="3">
        <f t="shared" ref="D152:D161" si="2">SUM(D144:D150)</f>
        <v>583.20000000000005</v>
      </c>
      <c r="E152" s="3">
        <v>114</v>
      </c>
      <c r="F152" s="656"/>
      <c r="G152" s="5">
        <v>2</v>
      </c>
      <c r="H152" s="6" t="s">
        <v>238</v>
      </c>
      <c r="I152" s="2" t="s">
        <v>251</v>
      </c>
      <c r="J152" s="3">
        <v>225</v>
      </c>
      <c r="K152" s="3">
        <v>114</v>
      </c>
      <c r="L152" s="1374"/>
    </row>
    <row r="153" spans="1:17" s="25" customFormat="1" ht="18.75" hidden="1" customHeight="1" x14ac:dyDescent="0.3">
      <c r="A153" s="5">
        <v>3</v>
      </c>
      <c r="B153" s="6" t="s">
        <v>93</v>
      </c>
      <c r="C153" s="2" t="s">
        <v>5</v>
      </c>
      <c r="D153" s="3">
        <f t="shared" si="2"/>
        <v>978.59999999999991</v>
      </c>
      <c r="E153" s="3">
        <v>94.25</v>
      </c>
      <c r="F153" s="656"/>
      <c r="G153" s="5">
        <v>3</v>
      </c>
      <c r="H153" s="6" t="s">
        <v>93</v>
      </c>
      <c r="I153" s="2" t="s">
        <v>5</v>
      </c>
      <c r="J153" s="3">
        <v>135</v>
      </c>
      <c r="K153" s="3">
        <v>94.25</v>
      </c>
      <c r="L153" s="1374"/>
    </row>
    <row r="154" spans="1:17" s="25" customFormat="1" ht="18.75" hidden="1" customHeight="1" x14ac:dyDescent="0.3">
      <c r="A154" s="5">
        <v>4</v>
      </c>
      <c r="B154" s="6" t="s">
        <v>253</v>
      </c>
      <c r="C154" s="2" t="s">
        <v>218</v>
      </c>
      <c r="D154" s="3">
        <f t="shared" si="2"/>
        <v>1481.8</v>
      </c>
      <c r="E154" s="3">
        <v>146.4</v>
      </c>
      <c r="F154" s="656"/>
      <c r="G154" s="5">
        <v>4</v>
      </c>
      <c r="H154" s="6" t="s">
        <v>253</v>
      </c>
      <c r="I154" s="2" t="s">
        <v>218</v>
      </c>
      <c r="J154" s="3">
        <v>125</v>
      </c>
      <c r="K154" s="3">
        <v>146.4</v>
      </c>
      <c r="L154" s="1374"/>
    </row>
    <row r="155" spans="1:17" s="25" customFormat="1" ht="18.75" hidden="1" customHeight="1" x14ac:dyDescent="0.3">
      <c r="A155" s="5">
        <v>5</v>
      </c>
      <c r="B155" s="6" t="s">
        <v>255</v>
      </c>
      <c r="C155" s="2" t="s">
        <v>218</v>
      </c>
      <c r="D155" s="3">
        <f t="shared" si="2"/>
        <v>2394.4</v>
      </c>
      <c r="E155" s="3">
        <v>105.16</v>
      </c>
      <c r="F155" s="656"/>
      <c r="G155" s="5">
        <v>5</v>
      </c>
      <c r="H155" s="6" t="s">
        <v>255</v>
      </c>
      <c r="I155" s="2" t="s">
        <v>218</v>
      </c>
      <c r="J155" s="3">
        <v>80</v>
      </c>
      <c r="K155" s="3">
        <v>105.16</v>
      </c>
      <c r="L155" s="1374"/>
    </row>
    <row r="156" spans="1:17" s="25" customFormat="1" ht="18.75" hidden="1" customHeight="1" x14ac:dyDescent="0.3">
      <c r="A156" s="5">
        <v>6</v>
      </c>
      <c r="B156" s="6" t="s">
        <v>252</v>
      </c>
      <c r="C156" s="2" t="s">
        <v>251</v>
      </c>
      <c r="D156" s="3">
        <f t="shared" si="2"/>
        <v>3876.2</v>
      </c>
      <c r="E156" s="3">
        <v>142</v>
      </c>
      <c r="F156" s="656"/>
      <c r="G156" s="5">
        <v>6</v>
      </c>
      <c r="H156" s="6" t="s">
        <v>252</v>
      </c>
      <c r="I156" s="2" t="s">
        <v>251</v>
      </c>
      <c r="J156" s="3">
        <v>105</v>
      </c>
      <c r="K156" s="3">
        <v>142</v>
      </c>
      <c r="L156" s="1374"/>
    </row>
    <row r="157" spans="1:17" s="25" customFormat="1" ht="18.75" hidden="1" customHeight="1" x14ac:dyDescent="0.3">
      <c r="A157" s="5">
        <v>7</v>
      </c>
      <c r="B157" s="6" t="s">
        <v>254</v>
      </c>
      <c r="C157" s="2" t="s">
        <v>218</v>
      </c>
      <c r="D157" s="3">
        <f t="shared" si="2"/>
        <v>6270.6</v>
      </c>
      <c r="E157" s="3">
        <v>144</v>
      </c>
      <c r="F157" s="656"/>
      <c r="G157" s="5">
        <v>7</v>
      </c>
      <c r="H157" s="6" t="s">
        <v>254</v>
      </c>
      <c r="I157" s="2" t="s">
        <v>218</v>
      </c>
      <c r="J157" s="3">
        <v>120</v>
      </c>
      <c r="K157" s="3">
        <v>144</v>
      </c>
      <c r="L157" s="1374"/>
    </row>
    <row r="158" spans="1:17" s="25" customFormat="1" ht="18.75" hidden="1" customHeight="1" x14ac:dyDescent="0.3">
      <c r="A158" s="5">
        <v>8</v>
      </c>
      <c r="B158" s="6" t="s">
        <v>31</v>
      </c>
      <c r="C158" s="2" t="s">
        <v>5</v>
      </c>
      <c r="D158" s="3">
        <f t="shared" si="2"/>
        <v>9897.4000000000015</v>
      </c>
      <c r="E158" s="3">
        <v>88</v>
      </c>
      <c r="F158" s="656"/>
      <c r="G158" s="5">
        <v>8</v>
      </c>
      <c r="H158" s="6" t="s">
        <v>31</v>
      </c>
      <c r="I158" s="2" t="s">
        <v>5</v>
      </c>
      <c r="J158" s="3">
        <v>55</v>
      </c>
      <c r="K158" s="3">
        <v>88</v>
      </c>
      <c r="L158" s="1374"/>
    </row>
    <row r="159" spans="1:17" s="50" customFormat="1" ht="18.75" hidden="1" customHeight="1" x14ac:dyDescent="0.3">
      <c r="A159" s="1523"/>
      <c r="B159" s="1"/>
      <c r="C159" s="1523"/>
      <c r="D159" s="3">
        <f t="shared" si="2"/>
        <v>15983.6</v>
      </c>
      <c r="E159" s="7"/>
      <c r="F159" s="657"/>
      <c r="G159" s="1523"/>
      <c r="H159" s="1"/>
      <c r="I159" s="1523"/>
      <c r="J159" s="7"/>
      <c r="K159" s="7"/>
      <c r="L159" s="1374"/>
      <c r="M159" s="25"/>
      <c r="N159" s="25"/>
      <c r="O159" s="25"/>
      <c r="P159" s="25"/>
      <c r="Q159" s="25"/>
    </row>
    <row r="160" spans="1:17" s="25" customFormat="1" ht="18.75" hidden="1" customHeight="1" x14ac:dyDescent="0.3">
      <c r="A160" s="5"/>
      <c r="B160" s="6"/>
      <c r="C160" s="2" t="s">
        <v>128</v>
      </c>
      <c r="D160" s="3">
        <f t="shared" si="2"/>
        <v>25482.200000000004</v>
      </c>
      <c r="E160" s="3">
        <v>919.81</v>
      </c>
      <c r="F160" s="656"/>
      <c r="G160" s="5"/>
      <c r="H160" s="6"/>
      <c r="I160" s="2" t="s">
        <v>128</v>
      </c>
      <c r="J160" s="3">
        <v>1045</v>
      </c>
      <c r="K160" s="3">
        <v>919.81</v>
      </c>
      <c r="L160" s="1374"/>
    </row>
    <row r="161" spans="1:19" s="25" customFormat="1" ht="18.75" hidden="1" customHeight="1" x14ac:dyDescent="0.3">
      <c r="A161" s="5"/>
      <c r="B161" s="6"/>
      <c r="C161" s="2"/>
      <c r="D161" s="3">
        <f t="shared" si="2"/>
        <v>40882.6</v>
      </c>
      <c r="E161" s="3"/>
      <c r="F161" s="656"/>
      <c r="G161" s="5"/>
      <c r="H161" s="6"/>
      <c r="I161" s="2"/>
      <c r="J161" s="3"/>
      <c r="K161" s="3"/>
      <c r="L161" s="1374"/>
    </row>
    <row r="162" spans="1:19" s="25" customFormat="1" x14ac:dyDescent="0.3">
      <c r="A162" s="5"/>
      <c r="B162" s="6"/>
      <c r="C162" s="2"/>
      <c r="D162" s="3"/>
      <c r="E162" s="3"/>
      <c r="F162" s="678">
        <f>F149-E149</f>
        <v>-189.29999999999995</v>
      </c>
      <c r="G162" s="5"/>
      <c r="H162" s="6"/>
      <c r="I162" s="2"/>
      <c r="J162" s="3"/>
      <c r="K162" s="3"/>
      <c r="L162" s="1374"/>
    </row>
    <row r="163" spans="1:19" s="25" customFormat="1" x14ac:dyDescent="0.3">
      <c r="A163" s="5"/>
      <c r="B163" s="6"/>
      <c r="C163" s="2"/>
      <c r="D163" s="3"/>
      <c r="E163" s="3"/>
      <c r="F163" s="656"/>
      <c r="G163" s="5"/>
      <c r="H163" s="6"/>
      <c r="I163" s="2"/>
      <c r="J163" s="3"/>
      <c r="K163" s="3"/>
      <c r="L163" s="1374"/>
    </row>
    <row r="164" spans="1:19" s="25" customFormat="1" x14ac:dyDescent="0.3">
      <c r="A164" s="28" t="s">
        <v>124</v>
      </c>
      <c r="B164" s="3" t="s">
        <v>259</v>
      </c>
      <c r="C164" s="2" t="s">
        <v>125</v>
      </c>
      <c r="D164" s="3" t="s">
        <v>126</v>
      </c>
      <c r="E164" s="3" t="s">
        <v>127</v>
      </c>
      <c r="F164" s="656"/>
      <c r="G164" s="28" t="s">
        <v>124</v>
      </c>
      <c r="H164" s="3" t="s">
        <v>247</v>
      </c>
      <c r="I164" s="2" t="s">
        <v>125</v>
      </c>
      <c r="J164" s="3" t="s">
        <v>126</v>
      </c>
      <c r="K164" s="3" t="s">
        <v>127</v>
      </c>
      <c r="L164" s="1374"/>
    </row>
    <row r="165" spans="1:19" s="8" customFormat="1" x14ac:dyDescent="0.3">
      <c r="A165" s="5">
        <v>1</v>
      </c>
      <c r="B165" s="6" t="s">
        <v>261</v>
      </c>
      <c r="C165" s="2" t="s">
        <v>508</v>
      </c>
      <c r="D165" s="3">
        <v>70</v>
      </c>
      <c r="E165" s="3">
        <v>96.990740740740748</v>
      </c>
      <c r="F165" s="605">
        <v>104.75</v>
      </c>
      <c r="G165" s="5">
        <v>1</v>
      </c>
      <c r="H165" s="6" t="s">
        <v>261</v>
      </c>
      <c r="I165" s="2" t="s">
        <v>9</v>
      </c>
      <c r="J165" s="3">
        <v>70</v>
      </c>
      <c r="K165" s="3">
        <v>105.25</v>
      </c>
      <c r="M165" s="25"/>
      <c r="N165" s="25"/>
      <c r="O165" s="25"/>
      <c r="P165" s="25"/>
      <c r="Q165" s="25"/>
      <c r="R165" s="25"/>
      <c r="S165" s="25"/>
    </row>
    <row r="166" spans="1:19" s="25" customFormat="1" x14ac:dyDescent="0.3">
      <c r="A166" s="5">
        <v>2</v>
      </c>
      <c r="B166" s="6" t="s">
        <v>180</v>
      </c>
      <c r="C166" s="2" t="s">
        <v>7</v>
      </c>
      <c r="D166" s="3">
        <v>55</v>
      </c>
      <c r="E166" s="3">
        <v>196.125</v>
      </c>
      <c r="F166" s="606"/>
      <c r="G166" s="5">
        <v>2</v>
      </c>
      <c r="H166" s="6" t="s">
        <v>180</v>
      </c>
      <c r="I166" s="2" t="s">
        <v>7</v>
      </c>
      <c r="J166" s="3">
        <v>55</v>
      </c>
      <c r="K166" s="3">
        <v>196.125</v>
      </c>
      <c r="L166" s="1374"/>
    </row>
    <row r="167" spans="1:19" s="50" customFormat="1" x14ac:dyDescent="0.3">
      <c r="A167" s="5">
        <v>3</v>
      </c>
      <c r="B167" s="6" t="s">
        <v>43</v>
      </c>
      <c r="C167" s="2" t="s">
        <v>17</v>
      </c>
      <c r="D167" s="3">
        <v>41</v>
      </c>
      <c r="E167" s="3">
        <v>242.70999999999998</v>
      </c>
      <c r="F167" s="605"/>
      <c r="G167" s="5">
        <v>3</v>
      </c>
      <c r="H167" s="6" t="s">
        <v>43</v>
      </c>
      <c r="I167" s="2" t="s">
        <v>44</v>
      </c>
      <c r="J167" s="3">
        <v>50</v>
      </c>
      <c r="K167" s="3">
        <v>298.71999999999997</v>
      </c>
      <c r="L167" s="1374"/>
      <c r="M167" s="25"/>
      <c r="N167" s="25"/>
      <c r="O167" s="25"/>
      <c r="P167" s="25"/>
      <c r="Q167" s="25"/>
      <c r="R167" s="25"/>
      <c r="S167" s="25"/>
    </row>
    <row r="168" spans="1:19" s="50" customFormat="1" x14ac:dyDescent="0.3">
      <c r="A168" s="5">
        <v>4</v>
      </c>
      <c r="B168" s="6" t="s">
        <v>346</v>
      </c>
      <c r="C168" s="2" t="s">
        <v>12</v>
      </c>
      <c r="D168" s="3">
        <v>45.9</v>
      </c>
      <c r="E168" s="3">
        <v>7.5</v>
      </c>
      <c r="F168" s="605">
        <v>110</v>
      </c>
      <c r="G168" s="5">
        <v>4</v>
      </c>
      <c r="H168" s="6" t="s">
        <v>346</v>
      </c>
      <c r="I168" s="2" t="s">
        <v>12</v>
      </c>
      <c r="J168" s="3">
        <v>45.9</v>
      </c>
      <c r="K168" s="3">
        <v>7.5</v>
      </c>
      <c r="L168" s="1379"/>
    </row>
    <row r="169" spans="1:19" s="25" customFormat="1" ht="19.5" customHeight="1" x14ac:dyDescent="0.3">
      <c r="A169" s="5">
        <v>5</v>
      </c>
      <c r="B169" s="6" t="s">
        <v>113</v>
      </c>
      <c r="C169" s="2" t="s">
        <v>2</v>
      </c>
      <c r="D169" s="3">
        <v>15</v>
      </c>
      <c r="E169" s="3">
        <v>94.2</v>
      </c>
      <c r="F169" s="656"/>
      <c r="G169" s="5">
        <v>5</v>
      </c>
      <c r="H169" s="6" t="s">
        <v>113</v>
      </c>
      <c r="I169" s="2" t="s">
        <v>2</v>
      </c>
      <c r="J169" s="3">
        <v>15</v>
      </c>
      <c r="K169" s="3">
        <v>94.2</v>
      </c>
      <c r="L169" s="1374"/>
    </row>
    <row r="170" spans="1:19" s="50" customFormat="1" x14ac:dyDescent="0.3">
      <c r="A170" s="5">
        <v>6</v>
      </c>
      <c r="B170" s="6" t="s">
        <v>107</v>
      </c>
      <c r="C170" s="2" t="s">
        <v>14</v>
      </c>
      <c r="D170" s="3">
        <v>3.4</v>
      </c>
      <c r="E170" s="3">
        <v>93.2</v>
      </c>
      <c r="F170" s="605"/>
      <c r="G170" s="5">
        <v>6</v>
      </c>
      <c r="H170" s="6" t="s">
        <v>107</v>
      </c>
      <c r="I170" s="2" t="s">
        <v>14</v>
      </c>
      <c r="J170" s="3">
        <v>3.4</v>
      </c>
      <c r="K170" s="3">
        <v>93.2</v>
      </c>
      <c r="L170" s="1379"/>
    </row>
    <row r="171" spans="1:19" s="25" customFormat="1" ht="19.5" customHeight="1" x14ac:dyDescent="0.3">
      <c r="A171" s="5">
        <v>7</v>
      </c>
      <c r="B171" s="6" t="s">
        <v>108</v>
      </c>
      <c r="C171" s="2" t="s">
        <v>65</v>
      </c>
      <c r="D171" s="3">
        <v>1.2</v>
      </c>
      <c r="E171" s="3">
        <v>21.5</v>
      </c>
      <c r="F171" s="656"/>
      <c r="G171" s="5">
        <v>7</v>
      </c>
      <c r="H171" s="6" t="s">
        <v>108</v>
      </c>
      <c r="I171" s="2" t="s">
        <v>65</v>
      </c>
      <c r="J171" s="3">
        <v>1.2</v>
      </c>
      <c r="K171" s="3">
        <v>21.5</v>
      </c>
      <c r="L171" s="1374"/>
    </row>
    <row r="172" spans="1:19" s="25" customFormat="1" x14ac:dyDescent="0.3">
      <c r="A172" s="1523"/>
      <c r="B172" s="6"/>
      <c r="C172" s="2"/>
      <c r="D172" s="3"/>
      <c r="E172" s="3"/>
      <c r="F172" s="656"/>
      <c r="G172" s="1523"/>
      <c r="H172" s="6"/>
      <c r="I172" s="2"/>
      <c r="J172" s="3"/>
      <c r="K172" s="3"/>
      <c r="L172" s="1374"/>
    </row>
    <row r="173" spans="1:19" s="50" customFormat="1" x14ac:dyDescent="0.3">
      <c r="A173" s="5"/>
      <c r="B173" s="6"/>
      <c r="C173" s="2"/>
      <c r="D173" s="3"/>
      <c r="E173" s="3"/>
      <c r="F173" s="657"/>
      <c r="G173" s="5"/>
      <c r="H173" s="6"/>
      <c r="I173" s="2"/>
      <c r="J173" s="3"/>
      <c r="K173" s="3"/>
      <c r="L173" s="1377"/>
    </row>
    <row r="174" spans="1:19" s="25" customFormat="1" x14ac:dyDescent="0.3">
      <c r="A174" s="1523"/>
      <c r="B174" s="6"/>
      <c r="C174" s="2" t="s">
        <v>128</v>
      </c>
      <c r="D174" s="3">
        <f>SUM(D165:D173)</f>
        <v>231.5</v>
      </c>
      <c r="E174" s="3">
        <f>SUM(E165:E173)</f>
        <v>752.22574074074078</v>
      </c>
      <c r="F174" s="658">
        <v>822.5</v>
      </c>
      <c r="G174" s="1523"/>
      <c r="H174" s="6"/>
      <c r="I174" s="2" t="s">
        <v>128</v>
      </c>
      <c r="J174" s="3">
        <f>SUM(J165:J173)</f>
        <v>240.5</v>
      </c>
      <c r="K174" s="3">
        <f>SUM(K165:K173)</f>
        <v>816.49500000000012</v>
      </c>
      <c r="L174" s="1374"/>
    </row>
    <row r="175" spans="1:19" s="25" customFormat="1" x14ac:dyDescent="0.3">
      <c r="A175" s="5"/>
      <c r="B175" s="6"/>
      <c r="C175" s="2"/>
      <c r="D175" s="3"/>
      <c r="E175" s="3"/>
      <c r="F175" s="678">
        <f>F174-E174</f>
        <v>70.274259259259225</v>
      </c>
      <c r="G175" s="5"/>
      <c r="H175" s="6"/>
      <c r="I175" s="2"/>
      <c r="J175" s="3"/>
      <c r="K175" s="3"/>
      <c r="L175" s="1374"/>
    </row>
    <row r="176" spans="1:19" s="25" customFormat="1" x14ac:dyDescent="0.3">
      <c r="A176" s="5"/>
      <c r="B176" s="6"/>
      <c r="C176" s="2"/>
      <c r="D176" s="3"/>
      <c r="E176" s="3"/>
      <c r="F176" s="656"/>
      <c r="G176" s="5"/>
      <c r="H176" s="6"/>
      <c r="I176" s="2"/>
      <c r="J176" s="3"/>
      <c r="K176" s="3"/>
      <c r="L176" s="1374"/>
    </row>
    <row r="177" spans="1:12" s="25" customFormat="1" x14ac:dyDescent="0.3">
      <c r="A177" s="1523"/>
      <c r="B177" s="6"/>
      <c r="C177" s="2" t="s">
        <v>136</v>
      </c>
      <c r="D177" s="3">
        <f>+D174+D149</f>
        <v>480.9</v>
      </c>
      <c r="E177" s="3">
        <f>+E174+E149</f>
        <v>1529.0257407407407</v>
      </c>
      <c r="F177" s="659"/>
      <c r="G177" s="3"/>
      <c r="H177" s="3"/>
      <c r="I177" s="3" t="s">
        <v>136</v>
      </c>
      <c r="J177" s="3">
        <f>+J174+J149</f>
        <v>514.9</v>
      </c>
      <c r="K177" s="3">
        <f>+K174+K149</f>
        <v>1675.1950000000002</v>
      </c>
      <c r="L177" s="1374"/>
    </row>
    <row r="178" spans="1:12" s="25" customFormat="1" x14ac:dyDescent="0.3">
      <c r="A178" s="1405"/>
      <c r="B178" s="36"/>
      <c r="C178" s="462"/>
      <c r="D178" s="463"/>
      <c r="E178" s="463"/>
      <c r="F178" s="659"/>
      <c r="G178" s="1410"/>
      <c r="H178" s="463"/>
      <c r="I178" s="463"/>
      <c r="J178" s="463"/>
      <c r="K178" s="463"/>
      <c r="L178" s="1374"/>
    </row>
    <row r="179" spans="1:12" s="25" customFormat="1" x14ac:dyDescent="0.3">
      <c r="A179" s="1405"/>
      <c r="B179" s="461"/>
      <c r="C179" s="461"/>
      <c r="D179" s="461"/>
      <c r="E179" s="660"/>
      <c r="F179" s="660"/>
      <c r="G179" s="1413"/>
      <c r="H179" s="660"/>
      <c r="I179" s="463"/>
      <c r="J179" s="463"/>
      <c r="K179" s="463"/>
      <c r="L179" s="1374"/>
    </row>
    <row r="180" spans="1:12" s="25" customFormat="1" x14ac:dyDescent="0.3">
      <c r="A180" s="1405"/>
      <c r="B180" s="36"/>
      <c r="C180" s="462"/>
      <c r="D180" s="463"/>
      <c r="E180" s="463"/>
      <c r="F180" s="659"/>
      <c r="G180" s="1413"/>
      <c r="H180" s="463"/>
      <c r="I180" s="463"/>
      <c r="J180" s="463"/>
      <c r="K180" s="463"/>
      <c r="L180" s="1374"/>
    </row>
    <row r="181" spans="1:12" s="25" customFormat="1" ht="18.75" customHeight="1" x14ac:dyDescent="0.3">
      <c r="A181" s="1403"/>
      <c r="B181" s="37" t="s">
        <v>130</v>
      </c>
      <c r="D181" s="94" t="s">
        <v>131</v>
      </c>
      <c r="E181" s="20"/>
      <c r="F181" s="606"/>
      <c r="G181" s="1403"/>
      <c r="H181" s="37" t="s">
        <v>130</v>
      </c>
      <c r="J181" s="94" t="s">
        <v>131</v>
      </c>
      <c r="K181" s="20"/>
      <c r="L181" s="1374"/>
    </row>
    <row r="182" spans="1:12" s="25" customFormat="1" ht="51.75" customHeight="1" x14ac:dyDescent="0.3">
      <c r="A182" s="1403"/>
      <c r="B182" s="38" t="s">
        <v>132</v>
      </c>
      <c r="D182" s="38" t="s">
        <v>140</v>
      </c>
      <c r="E182" s="39"/>
      <c r="F182" s="606"/>
      <c r="G182" s="1403"/>
      <c r="H182" s="38" t="s">
        <v>139</v>
      </c>
      <c r="J182" s="38" t="s">
        <v>140</v>
      </c>
      <c r="K182" s="39"/>
      <c r="L182" s="1374"/>
    </row>
    <row r="183" spans="1:12" s="25" customFormat="1" ht="20.25" customHeight="1" x14ac:dyDescent="0.3">
      <c r="A183" s="1403"/>
      <c r="B183" s="38"/>
      <c r="D183" s="38"/>
      <c r="E183" s="39"/>
      <c r="F183" s="606"/>
      <c r="G183" s="1403"/>
      <c r="H183" s="38"/>
      <c r="J183" s="38"/>
      <c r="K183" s="39"/>
      <c r="L183" s="1374"/>
    </row>
    <row r="184" spans="1:12" s="25" customFormat="1" ht="20.25" customHeight="1" x14ac:dyDescent="0.3">
      <c r="A184" s="1445"/>
      <c r="B184" s="1446"/>
      <c r="C184" s="1071"/>
      <c r="D184" s="1446"/>
      <c r="E184" s="1447"/>
      <c r="F184" s="906"/>
      <c r="G184" s="1445"/>
      <c r="H184" s="1446"/>
      <c r="I184" s="1071"/>
      <c r="J184" s="1446"/>
      <c r="K184" s="1447"/>
      <c r="L184" s="1374"/>
    </row>
    <row r="185" spans="1:12" s="25" customFormat="1" ht="23.25" customHeight="1" x14ac:dyDescent="0.3">
      <c r="A185" s="1403"/>
      <c r="B185" s="38"/>
      <c r="D185" s="38"/>
      <c r="E185" s="39"/>
      <c r="F185" s="606"/>
      <c r="G185" s="1403"/>
      <c r="H185" s="38"/>
      <c r="J185" s="38"/>
      <c r="K185" s="39"/>
      <c r="L185" s="1374"/>
    </row>
    <row r="186" spans="1:12" s="25" customFormat="1" ht="18.75" customHeight="1" x14ac:dyDescent="0.3">
      <c r="A186" s="1403"/>
      <c r="B186" s="22" t="s">
        <v>115</v>
      </c>
      <c r="C186" s="20"/>
      <c r="D186" s="20"/>
      <c r="E186" s="20"/>
      <c r="F186" s="656"/>
      <c r="G186" s="1403"/>
      <c r="H186" s="22" t="s">
        <v>115</v>
      </c>
      <c r="I186" s="20"/>
      <c r="J186" s="20"/>
      <c r="K186" s="20"/>
      <c r="L186" s="1374"/>
    </row>
    <row r="187" spans="1:12" s="25" customFormat="1" ht="18.75" customHeight="1" x14ac:dyDescent="0.3">
      <c r="A187" s="1403"/>
      <c r="B187" s="22" t="s">
        <v>137</v>
      </c>
      <c r="C187" s="20"/>
      <c r="D187" s="20"/>
      <c r="E187" s="20"/>
      <c r="F187" s="606"/>
      <c r="G187" s="1403"/>
      <c r="H187" s="22" t="s">
        <v>138</v>
      </c>
      <c r="I187" s="20"/>
      <c r="J187" s="20"/>
      <c r="K187" s="20"/>
      <c r="L187" s="1374"/>
    </row>
    <row r="188" spans="1:12" s="25" customFormat="1" ht="18.75" customHeight="1" x14ac:dyDescent="0.3">
      <c r="A188" s="1403"/>
      <c r="B188" s="20"/>
      <c r="C188" s="20"/>
      <c r="D188" s="20"/>
      <c r="E188" s="20"/>
      <c r="F188" s="606"/>
      <c r="G188" s="1403"/>
      <c r="H188" s="20"/>
      <c r="I188" s="20"/>
      <c r="J188" s="20"/>
      <c r="K188" s="20"/>
      <c r="L188" s="1374"/>
    </row>
    <row r="189" spans="1:12" s="25" customFormat="1" ht="18.75" customHeight="1" x14ac:dyDescent="0.3">
      <c r="A189" s="1403"/>
      <c r="B189" s="20"/>
      <c r="C189" s="20"/>
      <c r="E189" s="603" t="s">
        <v>116</v>
      </c>
      <c r="F189" s="606"/>
      <c r="G189" s="1403"/>
      <c r="H189" s="20"/>
      <c r="I189" s="20"/>
      <c r="K189" s="603" t="s">
        <v>116</v>
      </c>
      <c r="L189" s="1374"/>
    </row>
    <row r="190" spans="1:12" s="25" customFormat="1" ht="18.75" customHeight="1" x14ac:dyDescent="0.3">
      <c r="A190" s="1403"/>
      <c r="B190" s="20"/>
      <c r="C190" s="20"/>
      <c r="E190" s="603" t="s">
        <v>134</v>
      </c>
      <c r="F190" s="606"/>
      <c r="G190" s="1403"/>
      <c r="H190" s="20"/>
      <c r="I190" s="20"/>
      <c r="K190" s="603" t="s">
        <v>134</v>
      </c>
      <c r="L190" s="1374"/>
    </row>
    <row r="191" spans="1:12" s="25" customFormat="1" ht="18.75" customHeight="1" x14ac:dyDescent="0.3">
      <c r="A191" s="1403"/>
      <c r="B191" s="20"/>
      <c r="C191" s="20"/>
      <c r="E191" s="603" t="s">
        <v>117</v>
      </c>
      <c r="F191" s="606"/>
      <c r="G191" s="1403"/>
      <c r="H191" s="20"/>
      <c r="I191" s="20"/>
      <c r="K191" s="603" t="s">
        <v>117</v>
      </c>
      <c r="L191" s="1374"/>
    </row>
    <row r="192" spans="1:12" s="25" customFormat="1" ht="18.75" customHeight="1" x14ac:dyDescent="0.3">
      <c r="A192" s="1403"/>
      <c r="B192" s="20"/>
      <c r="C192" s="20"/>
      <c r="E192" s="603" t="s">
        <v>497</v>
      </c>
      <c r="F192" s="606"/>
      <c r="G192" s="1403"/>
      <c r="H192" s="20"/>
      <c r="I192" s="20"/>
      <c r="K192" s="603" t="s">
        <v>497</v>
      </c>
      <c r="L192" s="1374"/>
    </row>
    <row r="193" spans="1:12" s="25" customFormat="1" ht="18.75" customHeight="1" x14ac:dyDescent="0.3">
      <c r="A193" s="1403"/>
      <c r="B193" s="20"/>
      <c r="C193" s="20"/>
      <c r="D193" s="20"/>
      <c r="E193" s="20"/>
      <c r="F193" s="656"/>
      <c r="G193" s="1403"/>
      <c r="H193" s="20"/>
      <c r="I193" s="20"/>
      <c r="J193" s="20"/>
      <c r="K193" s="20"/>
      <c r="L193" s="1374"/>
    </row>
    <row r="194" spans="1:12" s="25" customFormat="1" ht="18.75" customHeight="1" x14ac:dyDescent="0.25">
      <c r="A194" s="1403"/>
      <c r="B194" s="1403"/>
      <c r="C194" s="1403"/>
      <c r="D194" s="1403"/>
      <c r="E194" s="1403"/>
      <c r="F194" s="1403"/>
      <c r="G194" s="1403"/>
      <c r="H194" s="1403"/>
      <c r="I194" s="1403"/>
      <c r="J194" s="1403"/>
      <c r="K194" s="1403"/>
      <c r="L194" s="1374"/>
    </row>
    <row r="195" spans="1:12" s="25" customFormat="1" ht="18.75" customHeight="1" x14ac:dyDescent="0.3">
      <c r="A195" s="1403"/>
      <c r="B195" s="20"/>
      <c r="C195" s="20"/>
      <c r="D195" s="20"/>
      <c r="E195" s="20"/>
      <c r="F195" s="656"/>
      <c r="G195" s="1403"/>
      <c r="H195" s="20"/>
      <c r="I195" s="20"/>
      <c r="J195" s="20"/>
      <c r="K195" s="20"/>
      <c r="L195" s="1374"/>
    </row>
    <row r="196" spans="1:12" s="25" customFormat="1" ht="18.75" customHeight="1" x14ac:dyDescent="0.3">
      <c r="A196" s="1403"/>
      <c r="B196" s="1612" t="s">
        <v>119</v>
      </c>
      <c r="C196" s="1612"/>
      <c r="D196" s="1612"/>
      <c r="E196" s="26"/>
      <c r="F196" s="606"/>
      <c r="G196" s="1403"/>
      <c r="H196" s="1612" t="s">
        <v>119</v>
      </c>
      <c r="I196" s="1612"/>
      <c r="J196" s="1612"/>
      <c r="K196" s="26"/>
      <c r="L196" s="1374"/>
    </row>
    <row r="197" spans="1:12" s="25" customFormat="1" ht="18.75" customHeight="1" x14ac:dyDescent="0.3">
      <c r="A197" s="1403"/>
      <c r="B197" s="1610">
        <v>45735</v>
      </c>
      <c r="C197" s="1610"/>
      <c r="D197" s="1610"/>
      <c r="E197" s="27"/>
      <c r="F197" s="606"/>
      <c r="G197" s="1403"/>
      <c r="H197" s="1610">
        <f>B197</f>
        <v>45735</v>
      </c>
      <c r="I197" s="1610"/>
      <c r="J197" s="1610"/>
      <c r="K197" s="27"/>
      <c r="L197" s="1374"/>
    </row>
    <row r="198" spans="1:12" s="25" customFormat="1" ht="18.75" customHeight="1" x14ac:dyDescent="0.3">
      <c r="A198" s="1403"/>
      <c r="B198" s="20"/>
      <c r="C198" s="20"/>
      <c r="D198" s="20"/>
      <c r="E198" s="27"/>
      <c r="F198" s="606"/>
      <c r="G198" s="1403"/>
      <c r="H198" s="20"/>
      <c r="I198" s="20"/>
      <c r="J198" s="20"/>
      <c r="K198" s="27"/>
      <c r="L198" s="1374"/>
    </row>
    <row r="199" spans="1:12" s="25" customFormat="1" ht="18.75" customHeight="1" x14ac:dyDescent="0.3">
      <c r="A199" s="1403"/>
      <c r="B199" s="1561"/>
      <c r="C199" s="20"/>
      <c r="D199" s="20"/>
      <c r="E199" s="27"/>
      <c r="F199" s="606"/>
      <c r="G199" s="1403"/>
      <c r="H199" s="1561"/>
      <c r="I199" s="20"/>
      <c r="J199" s="20"/>
      <c r="K199" s="27"/>
      <c r="L199" s="1374"/>
    </row>
    <row r="200" spans="1:12" s="25" customFormat="1" ht="18.75" customHeight="1" x14ac:dyDescent="0.3">
      <c r="A200" s="28" t="s">
        <v>120</v>
      </c>
      <c r="B200" s="29" t="s">
        <v>121</v>
      </c>
      <c r="C200" s="1611" t="s">
        <v>122</v>
      </c>
      <c r="D200" s="1611"/>
      <c r="E200" s="1611"/>
      <c r="F200" s="606"/>
      <c r="G200" s="28" t="s">
        <v>120</v>
      </c>
      <c r="H200" s="29" t="s">
        <v>121</v>
      </c>
      <c r="I200" s="1611" t="s">
        <v>123</v>
      </c>
      <c r="J200" s="1611"/>
      <c r="K200" s="1611"/>
      <c r="L200" s="1374"/>
    </row>
    <row r="201" spans="1:12" s="25" customFormat="1" ht="18.75" customHeight="1" x14ac:dyDescent="0.3">
      <c r="A201" s="28" t="s">
        <v>124</v>
      </c>
      <c r="B201" s="28" t="s">
        <v>265</v>
      </c>
      <c r="C201" s="29" t="s">
        <v>125</v>
      </c>
      <c r="D201" s="1560" t="s">
        <v>126</v>
      </c>
      <c r="E201" s="1560" t="s">
        <v>127</v>
      </c>
      <c r="F201" s="606"/>
      <c r="G201" s="28" t="s">
        <v>124</v>
      </c>
      <c r="H201" s="28" t="s">
        <v>265</v>
      </c>
      <c r="I201" s="29" t="s">
        <v>125</v>
      </c>
      <c r="J201" s="1560" t="s">
        <v>126</v>
      </c>
      <c r="K201" s="1560" t="s">
        <v>127</v>
      </c>
      <c r="L201" s="1374"/>
    </row>
    <row r="202" spans="1:12" s="25" customFormat="1" ht="19.5" customHeight="1" x14ac:dyDescent="0.3">
      <c r="A202" s="5">
        <v>1</v>
      </c>
      <c r="B202" s="6" t="s">
        <v>83</v>
      </c>
      <c r="C202" s="2" t="s">
        <v>86</v>
      </c>
      <c r="D202" s="3">
        <v>90</v>
      </c>
      <c r="E202" s="3">
        <v>373.5</v>
      </c>
      <c r="F202" s="606"/>
      <c r="G202" s="5">
        <v>1</v>
      </c>
      <c r="H202" s="6" t="s">
        <v>83</v>
      </c>
      <c r="I202" s="2" t="s">
        <v>85</v>
      </c>
      <c r="J202" s="3">
        <v>110</v>
      </c>
      <c r="K202" s="3">
        <v>500.08</v>
      </c>
      <c r="L202" s="788">
        <v>45672</v>
      </c>
    </row>
    <row r="203" spans="1:12" s="4" customFormat="1" x14ac:dyDescent="0.3">
      <c r="A203" s="5">
        <v>2</v>
      </c>
      <c r="B203" s="6" t="s">
        <v>347</v>
      </c>
      <c r="C203" s="2" t="s">
        <v>14</v>
      </c>
      <c r="D203" s="3">
        <v>24</v>
      </c>
      <c r="E203" s="3">
        <v>3.9199999999999995</v>
      </c>
      <c r="F203" s="606"/>
      <c r="G203" s="5">
        <v>2</v>
      </c>
      <c r="H203" s="6" t="s">
        <v>347</v>
      </c>
      <c r="I203" s="2" t="s">
        <v>14</v>
      </c>
      <c r="J203" s="3">
        <v>24</v>
      </c>
      <c r="K203" s="3">
        <v>3.9199999999999995</v>
      </c>
      <c r="L203" s="790"/>
    </row>
    <row r="204" spans="1:12" s="25" customFormat="1" ht="19.5" customHeight="1" x14ac:dyDescent="0.3">
      <c r="A204" s="5">
        <v>3</v>
      </c>
      <c r="B204" s="6" t="s">
        <v>271</v>
      </c>
      <c r="C204" s="2" t="s">
        <v>2</v>
      </c>
      <c r="D204" s="3">
        <v>7</v>
      </c>
      <c r="E204" s="3">
        <v>36.6</v>
      </c>
      <c r="F204" s="606"/>
      <c r="G204" s="5">
        <v>3</v>
      </c>
      <c r="H204" s="6" t="s">
        <v>271</v>
      </c>
      <c r="I204" s="2" t="s">
        <v>2</v>
      </c>
      <c r="J204" s="3">
        <v>7</v>
      </c>
      <c r="K204" s="3">
        <v>36.6</v>
      </c>
      <c r="L204" s="788"/>
    </row>
    <row r="205" spans="1:12" s="50" customFormat="1" x14ac:dyDescent="0.3">
      <c r="A205" s="5">
        <v>4</v>
      </c>
      <c r="B205" s="6" t="s">
        <v>107</v>
      </c>
      <c r="C205" s="2" t="s">
        <v>14</v>
      </c>
      <c r="D205" s="3">
        <v>3.4</v>
      </c>
      <c r="E205" s="3">
        <v>93.2</v>
      </c>
      <c r="F205" s="605"/>
      <c r="G205" s="5">
        <v>4</v>
      </c>
      <c r="H205" s="6" t="s">
        <v>107</v>
      </c>
      <c r="I205" s="2" t="s">
        <v>14</v>
      </c>
      <c r="J205" s="3">
        <v>3.4</v>
      </c>
      <c r="K205" s="3">
        <v>93.2</v>
      </c>
      <c r="L205" s="1379"/>
    </row>
    <row r="206" spans="1:12" s="25" customFormat="1" x14ac:dyDescent="0.3">
      <c r="A206" s="5">
        <v>5</v>
      </c>
      <c r="B206" s="6" t="s">
        <v>110</v>
      </c>
      <c r="C206" s="2" t="s">
        <v>5</v>
      </c>
      <c r="D206" s="3">
        <v>230</v>
      </c>
      <c r="E206" s="3">
        <v>93.600000000000009</v>
      </c>
      <c r="F206" s="605"/>
      <c r="G206" s="5">
        <v>5</v>
      </c>
      <c r="H206" s="6" t="s">
        <v>110</v>
      </c>
      <c r="I206" s="2" t="s">
        <v>5</v>
      </c>
      <c r="J206" s="3">
        <v>230</v>
      </c>
      <c r="K206" s="3">
        <v>93.600000000000009</v>
      </c>
      <c r="L206" s="788" t="s">
        <v>44</v>
      </c>
    </row>
    <row r="207" spans="1:12" s="25" customFormat="1" ht="19.5" customHeight="1" x14ac:dyDescent="0.3">
      <c r="A207" s="1560"/>
      <c r="B207" s="6"/>
      <c r="C207" s="2"/>
      <c r="D207" s="3"/>
      <c r="E207" s="3"/>
      <c r="F207" s="605"/>
      <c r="G207" s="1560"/>
      <c r="H207" s="6"/>
      <c r="I207" s="2"/>
      <c r="J207" s="3"/>
      <c r="K207" s="3"/>
      <c r="L207" s="1374"/>
    </row>
    <row r="208" spans="1:12" s="25" customFormat="1" x14ac:dyDescent="0.3">
      <c r="A208" s="5"/>
      <c r="B208" s="6"/>
      <c r="C208" s="2"/>
      <c r="D208" s="3"/>
      <c r="E208" s="3"/>
      <c r="F208" s="656"/>
      <c r="G208" s="5"/>
      <c r="H208" s="6"/>
      <c r="I208" s="2"/>
      <c r="J208" s="3"/>
      <c r="K208" s="3"/>
      <c r="L208" s="1374"/>
    </row>
    <row r="209" spans="1:12" s="25" customFormat="1" x14ac:dyDescent="0.3">
      <c r="A209" s="5"/>
      <c r="B209" s="6"/>
      <c r="C209" s="2" t="s">
        <v>128</v>
      </c>
      <c r="D209" s="3">
        <f>SUM(D202:D207)</f>
        <v>354.4</v>
      </c>
      <c r="E209" s="3">
        <f>SUM(E202:E207)</f>
        <v>600.82000000000005</v>
      </c>
      <c r="F209" s="658">
        <v>587.5</v>
      </c>
      <c r="G209" s="5"/>
      <c r="H209" s="6"/>
      <c r="I209" s="2" t="s">
        <v>128</v>
      </c>
      <c r="J209" s="3">
        <f>SUM(J202:J207)</f>
        <v>374.4</v>
      </c>
      <c r="K209" s="3">
        <f>SUM(K202:K207)</f>
        <v>727.40000000000009</v>
      </c>
      <c r="L209" s="1374"/>
    </row>
    <row r="210" spans="1:12" s="25" customFormat="1" ht="18.75" hidden="1" customHeight="1" x14ac:dyDescent="0.3">
      <c r="A210" s="5"/>
      <c r="B210" s="6"/>
      <c r="C210" s="2"/>
      <c r="D210" s="3">
        <f>SUM(D203:D208)</f>
        <v>264.39999999999998</v>
      </c>
      <c r="E210" s="3"/>
      <c r="F210" s="656"/>
      <c r="G210" s="5"/>
      <c r="H210" s="6"/>
      <c r="I210" s="2"/>
      <c r="J210" s="3"/>
      <c r="K210" s="3"/>
      <c r="L210" s="1374"/>
    </row>
    <row r="211" spans="1:12" s="25" customFormat="1" ht="18.75" hidden="1" customHeight="1" x14ac:dyDescent="0.3">
      <c r="A211" s="5">
        <v>1</v>
      </c>
      <c r="B211" s="6" t="s">
        <v>1</v>
      </c>
      <c r="C211" s="2" t="s">
        <v>5</v>
      </c>
      <c r="D211" s="3">
        <f>SUM(D205:D209)</f>
        <v>587.79999999999995</v>
      </c>
      <c r="E211" s="3">
        <v>86</v>
      </c>
      <c r="F211" s="656"/>
      <c r="G211" s="5">
        <v>1</v>
      </c>
      <c r="H211" s="6" t="s">
        <v>1</v>
      </c>
      <c r="I211" s="2" t="s">
        <v>5</v>
      </c>
      <c r="J211" s="3">
        <v>200</v>
      </c>
      <c r="K211" s="3">
        <v>86</v>
      </c>
      <c r="L211" s="1374"/>
    </row>
    <row r="212" spans="1:12" s="25" customFormat="1" ht="18.75" hidden="1" customHeight="1" x14ac:dyDescent="0.3">
      <c r="A212" s="5">
        <v>2</v>
      </c>
      <c r="B212" s="6" t="s">
        <v>238</v>
      </c>
      <c r="C212" s="2" t="s">
        <v>251</v>
      </c>
      <c r="D212" s="3">
        <f>SUM(D205:D210)</f>
        <v>852.19999999999993</v>
      </c>
      <c r="E212" s="3">
        <v>114</v>
      </c>
      <c r="F212" s="656"/>
      <c r="G212" s="5">
        <v>2</v>
      </c>
      <c r="H212" s="6" t="s">
        <v>238</v>
      </c>
      <c r="I212" s="2" t="s">
        <v>251</v>
      </c>
      <c r="J212" s="3">
        <v>225</v>
      </c>
      <c r="K212" s="3">
        <v>114</v>
      </c>
      <c r="L212" s="1374"/>
    </row>
    <row r="213" spans="1:12" s="25" customFormat="1" ht="18.75" hidden="1" customHeight="1" x14ac:dyDescent="0.3">
      <c r="A213" s="5">
        <v>3</v>
      </c>
      <c r="B213" s="6" t="s">
        <v>93</v>
      </c>
      <c r="C213" s="2" t="s">
        <v>5</v>
      </c>
      <c r="D213" s="3">
        <f>SUM(D206:D211)</f>
        <v>1436.6</v>
      </c>
      <c r="E213" s="3">
        <v>94.25</v>
      </c>
      <c r="F213" s="656"/>
      <c r="G213" s="5">
        <v>3</v>
      </c>
      <c r="H213" s="6" t="s">
        <v>93</v>
      </c>
      <c r="I213" s="2" t="s">
        <v>5</v>
      </c>
      <c r="J213" s="3">
        <v>135</v>
      </c>
      <c r="K213" s="3">
        <v>94.25</v>
      </c>
      <c r="L213" s="1374"/>
    </row>
    <row r="214" spans="1:12" s="25" customFormat="1" ht="18.75" hidden="1" customHeight="1" x14ac:dyDescent="0.3">
      <c r="A214" s="5">
        <v>4</v>
      </c>
      <c r="B214" s="6" t="s">
        <v>253</v>
      </c>
      <c r="C214" s="2" t="s">
        <v>218</v>
      </c>
      <c r="D214" s="3">
        <f t="shared" ref="D214:D221" si="3">SUM(D206:D212)</f>
        <v>2288.7999999999997</v>
      </c>
      <c r="E214" s="3">
        <v>146.4</v>
      </c>
      <c r="F214" s="656"/>
      <c r="G214" s="5">
        <v>4</v>
      </c>
      <c r="H214" s="6" t="s">
        <v>253</v>
      </c>
      <c r="I214" s="2" t="s">
        <v>218</v>
      </c>
      <c r="J214" s="3">
        <v>125</v>
      </c>
      <c r="K214" s="3">
        <v>146.4</v>
      </c>
      <c r="L214" s="1374"/>
    </row>
    <row r="215" spans="1:12" s="25" customFormat="1" ht="18.75" hidden="1" customHeight="1" x14ac:dyDescent="0.3">
      <c r="A215" s="5">
        <v>5</v>
      </c>
      <c r="B215" s="6" t="s">
        <v>255</v>
      </c>
      <c r="C215" s="2" t="s">
        <v>218</v>
      </c>
      <c r="D215" s="3">
        <f t="shared" si="3"/>
        <v>3495.3999999999996</v>
      </c>
      <c r="E215" s="3">
        <v>105.16</v>
      </c>
      <c r="F215" s="656"/>
      <c r="G215" s="5">
        <v>5</v>
      </c>
      <c r="H215" s="6" t="s">
        <v>255</v>
      </c>
      <c r="I215" s="2" t="s">
        <v>218</v>
      </c>
      <c r="J215" s="3">
        <v>80</v>
      </c>
      <c r="K215" s="3">
        <v>105.16</v>
      </c>
      <c r="L215" s="1374"/>
    </row>
    <row r="216" spans="1:12" s="25" customFormat="1" ht="18.75" hidden="1" customHeight="1" x14ac:dyDescent="0.3">
      <c r="A216" s="5">
        <v>6</v>
      </c>
      <c r="B216" s="6" t="s">
        <v>252</v>
      </c>
      <c r="C216" s="2" t="s">
        <v>251</v>
      </c>
      <c r="D216" s="3">
        <f t="shared" si="3"/>
        <v>5784.1999999999989</v>
      </c>
      <c r="E216" s="3">
        <v>142</v>
      </c>
      <c r="F216" s="656"/>
      <c r="G216" s="5">
        <v>6</v>
      </c>
      <c r="H216" s="6" t="s">
        <v>252</v>
      </c>
      <c r="I216" s="2" t="s">
        <v>251</v>
      </c>
      <c r="J216" s="3">
        <v>105</v>
      </c>
      <c r="K216" s="3">
        <v>142</v>
      </c>
      <c r="L216" s="1374"/>
    </row>
    <row r="217" spans="1:12" s="25" customFormat="1" ht="18.75" hidden="1" customHeight="1" x14ac:dyDescent="0.3">
      <c r="A217" s="5">
        <v>7</v>
      </c>
      <c r="B217" s="6" t="s">
        <v>254</v>
      </c>
      <c r="C217" s="2" t="s">
        <v>218</v>
      </c>
      <c r="D217" s="3">
        <f t="shared" si="3"/>
        <v>9279.5999999999985</v>
      </c>
      <c r="E217" s="3">
        <v>144</v>
      </c>
      <c r="F217" s="656"/>
      <c r="G217" s="5">
        <v>7</v>
      </c>
      <c r="H217" s="6" t="s">
        <v>254</v>
      </c>
      <c r="I217" s="2" t="s">
        <v>218</v>
      </c>
      <c r="J217" s="3">
        <v>120</v>
      </c>
      <c r="K217" s="3">
        <v>144</v>
      </c>
      <c r="L217" s="1374"/>
    </row>
    <row r="218" spans="1:12" s="25" customFormat="1" ht="18.75" hidden="1" customHeight="1" x14ac:dyDescent="0.3">
      <c r="A218" s="5">
        <v>8</v>
      </c>
      <c r="B218" s="6" t="s">
        <v>31</v>
      </c>
      <c r="C218" s="2" t="s">
        <v>5</v>
      </c>
      <c r="D218" s="3">
        <f t="shared" si="3"/>
        <v>14709.399999999998</v>
      </c>
      <c r="E218" s="3">
        <v>88</v>
      </c>
      <c r="F218" s="656"/>
      <c r="G218" s="5">
        <v>8</v>
      </c>
      <c r="H218" s="6" t="s">
        <v>31</v>
      </c>
      <c r="I218" s="2" t="s">
        <v>5</v>
      </c>
      <c r="J218" s="3">
        <v>55</v>
      </c>
      <c r="K218" s="3">
        <v>88</v>
      </c>
      <c r="L218" s="1374"/>
    </row>
    <row r="219" spans="1:12" s="50" customFormat="1" ht="18.75" hidden="1" customHeight="1" x14ac:dyDescent="0.3">
      <c r="A219" s="1560"/>
      <c r="B219" s="1"/>
      <c r="C219" s="1560"/>
      <c r="D219" s="3">
        <f t="shared" si="3"/>
        <v>23724.6</v>
      </c>
      <c r="E219" s="7"/>
      <c r="F219" s="657"/>
      <c r="G219" s="1560"/>
      <c r="H219" s="1"/>
      <c r="I219" s="1560"/>
      <c r="J219" s="7"/>
      <c r="K219" s="7"/>
      <c r="L219" s="1377"/>
    </row>
    <row r="220" spans="1:12" s="25" customFormat="1" ht="18.75" hidden="1" customHeight="1" x14ac:dyDescent="0.3">
      <c r="A220" s="5"/>
      <c r="B220" s="6"/>
      <c r="C220" s="2" t="s">
        <v>128</v>
      </c>
      <c r="D220" s="3">
        <f t="shared" si="3"/>
        <v>37846.199999999997</v>
      </c>
      <c r="E220" s="3">
        <v>919.81</v>
      </c>
      <c r="F220" s="656"/>
      <c r="G220" s="5"/>
      <c r="H220" s="6"/>
      <c r="I220" s="2" t="s">
        <v>128</v>
      </c>
      <c r="J220" s="3">
        <v>1045</v>
      </c>
      <c r="K220" s="3">
        <v>919.81</v>
      </c>
      <c r="L220" s="1374"/>
    </row>
    <row r="221" spans="1:12" s="25" customFormat="1" ht="18.75" hidden="1" customHeight="1" x14ac:dyDescent="0.3">
      <c r="A221" s="5"/>
      <c r="B221" s="6"/>
      <c r="C221" s="2"/>
      <c r="D221" s="3">
        <f t="shared" si="3"/>
        <v>60718.6</v>
      </c>
      <c r="E221" s="3"/>
      <c r="F221" s="656"/>
      <c r="G221" s="5"/>
      <c r="H221" s="6"/>
      <c r="I221" s="2"/>
      <c r="J221" s="3"/>
      <c r="K221" s="3"/>
      <c r="L221" s="1374"/>
    </row>
    <row r="222" spans="1:12" s="25" customFormat="1" x14ac:dyDescent="0.3">
      <c r="A222" s="5"/>
      <c r="B222" s="6"/>
      <c r="C222" s="2"/>
      <c r="D222" s="3"/>
      <c r="E222" s="3"/>
      <c r="F222" s="678">
        <f>F209-E209</f>
        <v>-13.32000000000005</v>
      </c>
      <c r="G222" s="5"/>
      <c r="H222" s="6"/>
      <c r="I222" s="2"/>
      <c r="J222" s="3"/>
      <c r="K222" s="3"/>
      <c r="L222" s="1374"/>
    </row>
    <row r="223" spans="1:12" s="25" customFormat="1" x14ac:dyDescent="0.3">
      <c r="A223" s="5"/>
      <c r="B223" s="6"/>
      <c r="C223" s="2"/>
      <c r="D223" s="3"/>
      <c r="E223" s="3"/>
      <c r="F223" s="656"/>
      <c r="G223" s="5"/>
      <c r="H223" s="6"/>
      <c r="I223" s="2"/>
      <c r="J223" s="3"/>
      <c r="K223" s="3"/>
      <c r="L223" s="1374"/>
    </row>
    <row r="224" spans="1:12" s="25" customFormat="1" x14ac:dyDescent="0.3">
      <c r="A224" s="28" t="s">
        <v>124</v>
      </c>
      <c r="B224" s="3" t="s">
        <v>259</v>
      </c>
      <c r="C224" s="2" t="s">
        <v>125</v>
      </c>
      <c r="D224" s="3" t="s">
        <v>126</v>
      </c>
      <c r="E224" s="3" t="s">
        <v>127</v>
      </c>
      <c r="F224" s="656"/>
      <c r="G224" s="28" t="s">
        <v>124</v>
      </c>
      <c r="H224" s="3" t="s">
        <v>247</v>
      </c>
      <c r="I224" s="2" t="s">
        <v>125</v>
      </c>
      <c r="J224" s="3" t="s">
        <v>126</v>
      </c>
      <c r="K224" s="3" t="s">
        <v>127</v>
      </c>
      <c r="L224" s="1374"/>
    </row>
    <row r="225" spans="1:12" s="50" customFormat="1" x14ac:dyDescent="0.3">
      <c r="A225" s="1560">
        <v>1</v>
      </c>
      <c r="B225" s="6" t="s">
        <v>91</v>
      </c>
      <c r="C225" s="2" t="s">
        <v>508</v>
      </c>
      <c r="D225" s="3">
        <v>70</v>
      </c>
      <c r="E225" s="3">
        <v>122</v>
      </c>
      <c r="F225" s="606"/>
      <c r="G225" s="1560">
        <v>1</v>
      </c>
      <c r="H225" s="6" t="s">
        <v>91</v>
      </c>
      <c r="I225" s="2" t="s">
        <v>9</v>
      </c>
      <c r="J225" s="3">
        <v>80</v>
      </c>
      <c r="K225" s="3">
        <v>131.76000000000002</v>
      </c>
      <c r="L225" s="786"/>
    </row>
    <row r="226" spans="1:12" s="8" customFormat="1" x14ac:dyDescent="0.3">
      <c r="A226" s="5">
        <v>2</v>
      </c>
      <c r="B226" s="6" t="s">
        <v>470</v>
      </c>
      <c r="C226" s="2" t="s">
        <v>4</v>
      </c>
      <c r="D226" s="3">
        <v>65</v>
      </c>
      <c r="E226" s="3">
        <v>180.8</v>
      </c>
      <c r="F226" s="606"/>
      <c r="G226" s="5">
        <v>2</v>
      </c>
      <c r="H226" s="6" t="s">
        <v>470</v>
      </c>
      <c r="I226" s="2" t="s">
        <v>17</v>
      </c>
      <c r="J226" s="3">
        <v>90</v>
      </c>
      <c r="K226" s="3">
        <v>271.20000000000005</v>
      </c>
      <c r="L226" s="786">
        <v>45603</v>
      </c>
    </row>
    <row r="227" spans="1:12" s="25" customFormat="1" x14ac:dyDescent="0.3">
      <c r="A227" s="5">
        <v>3</v>
      </c>
      <c r="B227" s="6" t="s">
        <v>61</v>
      </c>
      <c r="C227" s="2" t="s">
        <v>17</v>
      </c>
      <c r="D227" s="3">
        <v>30</v>
      </c>
      <c r="E227" s="3">
        <v>228.14999999999998</v>
      </c>
      <c r="F227" s="606">
        <v>235.64999999999998</v>
      </c>
      <c r="G227" s="5">
        <v>3</v>
      </c>
      <c r="H227" s="6" t="s">
        <v>61</v>
      </c>
      <c r="I227" s="2" t="s">
        <v>44</v>
      </c>
      <c r="J227" s="3">
        <v>35</v>
      </c>
      <c r="K227" s="3">
        <v>273.77999999999997</v>
      </c>
      <c r="L227" s="788"/>
    </row>
    <row r="228" spans="1:12" s="50" customFormat="1" x14ac:dyDescent="0.3">
      <c r="A228" s="5">
        <v>4</v>
      </c>
      <c r="B228" s="6" t="s">
        <v>346</v>
      </c>
      <c r="C228" s="2" t="s">
        <v>12</v>
      </c>
      <c r="D228" s="3">
        <v>45.9</v>
      </c>
      <c r="E228" s="3">
        <v>7.5</v>
      </c>
      <c r="F228" s="605">
        <v>110</v>
      </c>
      <c r="G228" s="5">
        <v>4</v>
      </c>
      <c r="H228" s="6" t="s">
        <v>346</v>
      </c>
      <c r="I228" s="2" t="s">
        <v>12</v>
      </c>
      <c r="J228" s="3">
        <v>45.9</v>
      </c>
      <c r="K228" s="3">
        <v>7.5</v>
      </c>
      <c r="L228" s="1379"/>
    </row>
    <row r="229" spans="1:12" s="25" customFormat="1" ht="19.5" customHeight="1" x14ac:dyDescent="0.3">
      <c r="A229" s="5">
        <v>5</v>
      </c>
      <c r="B229" s="6" t="s">
        <v>144</v>
      </c>
      <c r="C229" s="2" t="s">
        <v>2</v>
      </c>
      <c r="D229" s="3">
        <v>18</v>
      </c>
      <c r="E229" s="3">
        <v>88</v>
      </c>
      <c r="F229" s="656"/>
      <c r="G229" s="5">
        <v>5</v>
      </c>
      <c r="H229" s="6" t="s">
        <v>144</v>
      </c>
      <c r="I229" s="2" t="s">
        <v>2</v>
      </c>
      <c r="J229" s="3">
        <v>18</v>
      </c>
      <c r="K229" s="3">
        <v>88</v>
      </c>
      <c r="L229" s="1374"/>
    </row>
    <row r="230" spans="1:12" s="50" customFormat="1" x14ac:dyDescent="0.3">
      <c r="A230" s="5">
        <v>6</v>
      </c>
      <c r="B230" s="6" t="s">
        <v>107</v>
      </c>
      <c r="C230" s="2" t="s">
        <v>14</v>
      </c>
      <c r="D230" s="3">
        <v>3.4</v>
      </c>
      <c r="E230" s="3">
        <v>93.2</v>
      </c>
      <c r="F230" s="605"/>
      <c r="G230" s="5">
        <v>6</v>
      </c>
      <c r="H230" s="6" t="s">
        <v>107</v>
      </c>
      <c r="I230" s="2" t="s">
        <v>14</v>
      </c>
      <c r="J230" s="3">
        <v>3.4</v>
      </c>
      <c r="K230" s="3">
        <v>93.2</v>
      </c>
      <c r="L230" s="1379"/>
    </row>
    <row r="231" spans="1:12" s="25" customFormat="1" ht="19.5" customHeight="1" x14ac:dyDescent="0.3">
      <c r="A231" s="5">
        <v>7</v>
      </c>
      <c r="B231" s="6" t="s">
        <v>108</v>
      </c>
      <c r="C231" s="2" t="s">
        <v>65</v>
      </c>
      <c r="D231" s="3">
        <v>1.2</v>
      </c>
      <c r="E231" s="3">
        <v>21.5</v>
      </c>
      <c r="F231" s="656"/>
      <c r="G231" s="5">
        <v>7</v>
      </c>
      <c r="H231" s="6" t="s">
        <v>108</v>
      </c>
      <c r="I231" s="2" t="s">
        <v>65</v>
      </c>
      <c r="J231" s="3">
        <v>1.2</v>
      </c>
      <c r="K231" s="3">
        <v>21.5</v>
      </c>
      <c r="L231" s="1374"/>
    </row>
    <row r="232" spans="1:12" s="25" customFormat="1" x14ac:dyDescent="0.3">
      <c r="A232" s="1560"/>
      <c r="B232" s="6"/>
      <c r="C232" s="2"/>
      <c r="D232" s="3"/>
      <c r="E232" s="3"/>
      <c r="F232" s="656"/>
      <c r="G232" s="1560"/>
      <c r="H232" s="6"/>
      <c r="I232" s="2"/>
      <c r="J232" s="3"/>
      <c r="K232" s="3"/>
      <c r="L232" s="1374"/>
    </row>
    <row r="233" spans="1:12" s="50" customFormat="1" x14ac:dyDescent="0.3">
      <c r="A233" s="5"/>
      <c r="B233" s="6"/>
      <c r="C233" s="2"/>
      <c r="D233" s="3"/>
      <c r="E233" s="3"/>
      <c r="F233" s="657"/>
      <c r="G233" s="5"/>
      <c r="H233" s="6"/>
      <c r="I233" s="2"/>
      <c r="J233" s="3"/>
      <c r="K233" s="3"/>
      <c r="L233" s="1377"/>
    </row>
    <row r="234" spans="1:12" s="25" customFormat="1" x14ac:dyDescent="0.3">
      <c r="A234" s="1560"/>
      <c r="B234" s="6"/>
      <c r="C234" s="2" t="s">
        <v>128</v>
      </c>
      <c r="D234" s="3">
        <f>SUM(D225:D233)</f>
        <v>233.5</v>
      </c>
      <c r="E234" s="3">
        <f>SUM(E225:E233)</f>
        <v>741.15000000000009</v>
      </c>
      <c r="F234" s="658">
        <v>822.5</v>
      </c>
      <c r="G234" s="1560"/>
      <c r="H234" s="6"/>
      <c r="I234" s="2" t="s">
        <v>128</v>
      </c>
      <c r="J234" s="3">
        <f>SUM(J225:J233)</f>
        <v>273.49999999999994</v>
      </c>
      <c r="K234" s="3">
        <f>SUM(K225:K233)</f>
        <v>886.94</v>
      </c>
      <c r="L234" s="1374"/>
    </row>
    <row r="235" spans="1:12" s="25" customFormat="1" x14ac:dyDescent="0.3">
      <c r="A235" s="5"/>
      <c r="B235" s="6"/>
      <c r="C235" s="2"/>
      <c r="D235" s="3"/>
      <c r="E235" s="3"/>
      <c r="F235" s="678">
        <f>F234-E234</f>
        <v>81.349999999999909</v>
      </c>
      <c r="G235" s="5"/>
      <c r="H235" s="6"/>
      <c r="I235" s="2"/>
      <c r="J235" s="3"/>
      <c r="K235" s="3"/>
      <c r="L235" s="1374"/>
    </row>
    <row r="236" spans="1:12" s="25" customFormat="1" x14ac:dyDescent="0.3">
      <c r="A236" s="5"/>
      <c r="B236" s="6"/>
      <c r="C236" s="2"/>
      <c r="D236" s="3"/>
      <c r="E236" s="3"/>
      <c r="F236" s="656"/>
      <c r="G236" s="5"/>
      <c r="H236" s="6"/>
      <c r="I236" s="2"/>
      <c r="J236" s="3"/>
      <c r="K236" s="3"/>
      <c r="L236" s="1374"/>
    </row>
    <row r="237" spans="1:12" s="25" customFormat="1" x14ac:dyDescent="0.3">
      <c r="A237" s="1560"/>
      <c r="B237" s="6"/>
      <c r="C237" s="2" t="s">
        <v>136</v>
      </c>
      <c r="D237" s="3">
        <f>+D234+D209</f>
        <v>587.9</v>
      </c>
      <c r="E237" s="3">
        <f>+E234+E209</f>
        <v>1341.9700000000003</v>
      </c>
      <c r="F237" s="659"/>
      <c r="G237" s="3"/>
      <c r="H237" s="3"/>
      <c r="I237" s="3" t="s">
        <v>136</v>
      </c>
      <c r="J237" s="3">
        <f>+J234+J209</f>
        <v>647.89999999999986</v>
      </c>
      <c r="K237" s="3">
        <f>+K234+K209</f>
        <v>1614.3400000000001</v>
      </c>
      <c r="L237" s="1374"/>
    </row>
    <row r="238" spans="1:12" s="25" customFormat="1" x14ac:dyDescent="0.3">
      <c r="A238" s="1405"/>
      <c r="B238" s="36"/>
      <c r="C238" s="462"/>
      <c r="D238" s="463"/>
      <c r="E238" s="463"/>
      <c r="F238" s="659"/>
      <c r="G238" s="1410"/>
      <c r="H238" s="463"/>
      <c r="I238" s="463"/>
      <c r="J238" s="463"/>
      <c r="K238" s="463"/>
      <c r="L238" s="1374"/>
    </row>
    <row r="239" spans="1:12" s="25" customFormat="1" x14ac:dyDescent="0.3">
      <c r="A239" s="1405"/>
      <c r="B239" s="461"/>
      <c r="C239" s="461"/>
      <c r="D239" s="461"/>
      <c r="E239" s="660"/>
      <c r="F239" s="660"/>
      <c r="G239" s="1413"/>
      <c r="H239" s="660"/>
      <c r="I239" s="463"/>
      <c r="J239" s="463"/>
      <c r="K239" s="463"/>
      <c r="L239" s="1374"/>
    </row>
    <row r="240" spans="1:12" s="25" customFormat="1" x14ac:dyDescent="0.3">
      <c r="A240" s="1405"/>
      <c r="B240" s="36"/>
      <c r="C240" s="462"/>
      <c r="D240" s="463"/>
      <c r="E240" s="463"/>
      <c r="F240" s="659"/>
      <c r="G240" s="1413"/>
      <c r="H240" s="463"/>
      <c r="I240" s="463"/>
      <c r="J240" s="463"/>
      <c r="K240" s="463"/>
      <c r="L240" s="1374"/>
    </row>
    <row r="241" spans="1:12" s="25" customFormat="1" ht="18.75" customHeight="1" x14ac:dyDescent="0.3">
      <c r="A241" s="1403"/>
      <c r="B241" s="37" t="s">
        <v>130</v>
      </c>
      <c r="D241" s="94" t="s">
        <v>131</v>
      </c>
      <c r="E241" s="20"/>
      <c r="F241" s="606"/>
      <c r="G241" s="1403"/>
      <c r="H241" s="37" t="s">
        <v>130</v>
      </c>
      <c r="J241" s="94" t="s">
        <v>131</v>
      </c>
      <c r="K241" s="20"/>
      <c r="L241" s="1374"/>
    </row>
    <row r="242" spans="1:12" s="25" customFormat="1" ht="51.75" customHeight="1" x14ac:dyDescent="0.3">
      <c r="A242" s="1403"/>
      <c r="B242" s="38" t="s">
        <v>132</v>
      </c>
      <c r="D242" s="38" t="s">
        <v>140</v>
      </c>
      <c r="E242" s="39"/>
      <c r="F242" s="606"/>
      <c r="G242" s="1403"/>
      <c r="H242" s="38" t="s">
        <v>139</v>
      </c>
      <c r="J242" s="38" t="s">
        <v>140</v>
      </c>
      <c r="K242" s="39"/>
      <c r="L242" s="1374"/>
    </row>
    <row r="243" spans="1:12" s="25" customFormat="1" ht="23.25" customHeight="1" x14ac:dyDescent="0.3">
      <c r="A243" s="1403"/>
      <c r="B243" s="38"/>
      <c r="D243" s="38"/>
      <c r="E243" s="39"/>
      <c r="F243" s="606"/>
      <c r="G243" s="1403"/>
      <c r="H243" s="38"/>
      <c r="J243" s="38"/>
      <c r="K243" s="39"/>
      <c r="L243" s="1374"/>
    </row>
    <row r="244" spans="1:12" s="257" customFormat="1" ht="18.75" customHeight="1" x14ac:dyDescent="0.3">
      <c r="A244" s="1416"/>
      <c r="B244" s="208"/>
      <c r="C244" s="208"/>
      <c r="D244" s="208"/>
      <c r="E244" s="208"/>
      <c r="F244" s="861"/>
      <c r="G244" s="1416"/>
      <c r="H244" s="208"/>
      <c r="I244" s="208"/>
      <c r="J244" s="208"/>
      <c r="K244" s="208"/>
      <c r="L244" s="1378"/>
    </row>
    <row r="245" spans="1:12" s="21" customFormat="1" x14ac:dyDescent="0.3">
      <c r="A245" s="1403"/>
      <c r="B245" s="20"/>
      <c r="C245" s="20"/>
      <c r="D245" s="20"/>
      <c r="E245" s="20"/>
      <c r="F245" s="656"/>
      <c r="G245" s="1403"/>
      <c r="H245" s="20"/>
      <c r="I245" s="20"/>
      <c r="J245" s="20"/>
      <c r="K245" s="20"/>
      <c r="L245" s="1373"/>
    </row>
    <row r="246" spans="1:12" s="25" customFormat="1" ht="18.75" customHeight="1" x14ac:dyDescent="0.3">
      <c r="A246" s="1403"/>
      <c r="B246" s="22" t="s">
        <v>115</v>
      </c>
      <c r="C246" s="20"/>
      <c r="D246" s="20"/>
      <c r="E246" s="20"/>
      <c r="F246" s="656"/>
      <c r="G246" s="1403"/>
      <c r="H246" s="22" t="s">
        <v>115</v>
      </c>
      <c r="I246" s="20"/>
      <c r="J246" s="20"/>
      <c r="K246" s="20"/>
      <c r="L246" s="1374"/>
    </row>
    <row r="247" spans="1:12" s="25" customFormat="1" ht="18.75" customHeight="1" x14ac:dyDescent="0.3">
      <c r="A247" s="1403"/>
      <c r="B247" s="22" t="s">
        <v>137</v>
      </c>
      <c r="C247" s="20"/>
      <c r="D247" s="20"/>
      <c r="E247" s="20"/>
      <c r="F247" s="606"/>
      <c r="G247" s="1403"/>
      <c r="H247" s="22" t="s">
        <v>138</v>
      </c>
      <c r="I247" s="20"/>
      <c r="J247" s="20"/>
      <c r="K247" s="20"/>
      <c r="L247" s="1374"/>
    </row>
    <row r="248" spans="1:12" s="25" customFormat="1" ht="18.75" customHeight="1" x14ac:dyDescent="0.3">
      <c r="A248" s="1403"/>
      <c r="B248" s="20"/>
      <c r="C248" s="20"/>
      <c r="D248" s="20"/>
      <c r="E248" s="20"/>
      <c r="F248" s="606"/>
      <c r="G248" s="1403"/>
      <c r="H248" s="20"/>
      <c r="I248" s="20"/>
      <c r="J248" s="20"/>
      <c r="K248" s="20"/>
      <c r="L248" s="1374"/>
    </row>
    <row r="249" spans="1:12" s="25" customFormat="1" ht="18.75" customHeight="1" x14ac:dyDescent="0.3">
      <c r="A249" s="1403"/>
      <c r="B249" s="20"/>
      <c r="C249" s="20"/>
      <c r="E249" s="603" t="s">
        <v>116</v>
      </c>
      <c r="F249" s="606"/>
      <c r="G249" s="1403"/>
      <c r="H249" s="20"/>
      <c r="I249" s="20"/>
      <c r="K249" s="603" t="s">
        <v>116</v>
      </c>
      <c r="L249" s="1374"/>
    </row>
    <row r="250" spans="1:12" s="25" customFormat="1" ht="18.75" customHeight="1" x14ac:dyDescent="0.3">
      <c r="A250" s="1403"/>
      <c r="B250" s="20"/>
      <c r="C250" s="20"/>
      <c r="E250" s="603" t="s">
        <v>134</v>
      </c>
      <c r="F250" s="606"/>
      <c r="G250" s="1403"/>
      <c r="H250" s="20"/>
      <c r="I250" s="20"/>
      <c r="K250" s="603" t="s">
        <v>134</v>
      </c>
      <c r="L250" s="1374"/>
    </row>
    <row r="251" spans="1:12" s="25" customFormat="1" ht="18.75" customHeight="1" x14ac:dyDescent="0.3">
      <c r="A251" s="1403"/>
      <c r="B251" s="20"/>
      <c r="C251" s="20"/>
      <c r="E251" s="603" t="s">
        <v>117</v>
      </c>
      <c r="F251" s="606"/>
      <c r="G251" s="1403"/>
      <c r="H251" s="20"/>
      <c r="I251" s="20"/>
      <c r="K251" s="603" t="s">
        <v>117</v>
      </c>
      <c r="L251" s="1374"/>
    </row>
    <row r="252" spans="1:12" s="25" customFormat="1" ht="18.75" customHeight="1" x14ac:dyDescent="0.3">
      <c r="A252" s="1403"/>
      <c r="B252" s="20"/>
      <c r="C252" s="20"/>
      <c r="E252" s="603" t="s">
        <v>497</v>
      </c>
      <c r="F252" s="606"/>
      <c r="G252" s="1403"/>
      <c r="H252" s="20"/>
      <c r="I252" s="20"/>
      <c r="K252" s="603" t="s">
        <v>497</v>
      </c>
      <c r="L252" s="1374"/>
    </row>
    <row r="253" spans="1:12" s="25" customFormat="1" ht="18.75" customHeight="1" x14ac:dyDescent="0.3">
      <c r="A253" s="1403"/>
      <c r="B253" s="20"/>
      <c r="C253" s="20"/>
      <c r="D253" s="20"/>
      <c r="E253" s="20"/>
      <c r="F253" s="656"/>
      <c r="G253" s="1403"/>
      <c r="H253" s="20"/>
      <c r="I253" s="20"/>
      <c r="J253" s="20"/>
      <c r="K253" s="20"/>
      <c r="L253" s="1374"/>
    </row>
    <row r="254" spans="1:12" s="25" customFormat="1" ht="18.75" customHeight="1" x14ac:dyDescent="0.3">
      <c r="A254" s="1403"/>
      <c r="B254" s="465"/>
      <c r="C254" s="20"/>
      <c r="D254" s="20"/>
      <c r="E254" s="20"/>
      <c r="F254" s="656"/>
      <c r="G254" s="1403"/>
      <c r="H254" s="20"/>
      <c r="I254" s="20"/>
      <c r="J254" s="20"/>
      <c r="K254" s="20"/>
      <c r="L254" s="1374"/>
    </row>
    <row r="255" spans="1:12" s="25" customFormat="1" ht="18.75" customHeight="1" x14ac:dyDescent="0.3">
      <c r="A255" s="1403"/>
      <c r="B255" s="20"/>
      <c r="C255" s="20"/>
      <c r="D255" s="20"/>
      <c r="E255" s="20"/>
      <c r="F255" s="656"/>
      <c r="G255" s="1403"/>
      <c r="H255" s="20"/>
      <c r="I255" s="20"/>
      <c r="J255" s="20"/>
      <c r="K255" s="20"/>
      <c r="L255" s="1374"/>
    </row>
    <row r="256" spans="1:12" s="25" customFormat="1" ht="18.75" customHeight="1" x14ac:dyDescent="0.3">
      <c r="A256" s="1403"/>
      <c r="B256" s="1612" t="s">
        <v>119</v>
      </c>
      <c r="C256" s="1612"/>
      <c r="D256" s="1612"/>
      <c r="E256" s="26"/>
      <c r="F256" s="606"/>
      <c r="G256" s="1403"/>
      <c r="H256" s="1612" t="s">
        <v>119</v>
      </c>
      <c r="I256" s="1612"/>
      <c r="J256" s="1612"/>
      <c r="K256" s="26"/>
      <c r="L256" s="1374"/>
    </row>
    <row r="257" spans="1:12" s="25" customFormat="1" ht="18.75" customHeight="1" x14ac:dyDescent="0.3">
      <c r="A257" s="1403"/>
      <c r="B257" s="1610">
        <v>45736</v>
      </c>
      <c r="C257" s="1610"/>
      <c r="D257" s="1610"/>
      <c r="E257" s="27"/>
      <c r="F257" s="606"/>
      <c r="G257" s="1403"/>
      <c r="H257" s="1610">
        <f>B257</f>
        <v>45736</v>
      </c>
      <c r="I257" s="1610"/>
      <c r="J257" s="1610"/>
      <c r="K257" s="27"/>
      <c r="L257" s="1374"/>
    </row>
    <row r="258" spans="1:12" s="25" customFormat="1" ht="18.75" customHeight="1" x14ac:dyDescent="0.3">
      <c r="A258" s="1403"/>
      <c r="B258" s="20"/>
      <c r="C258" s="20"/>
      <c r="D258" s="20"/>
      <c r="E258" s="27"/>
      <c r="F258" s="606"/>
      <c r="G258" s="1403"/>
      <c r="H258" s="20"/>
      <c r="I258" s="20"/>
      <c r="J258" s="20"/>
      <c r="K258" s="27"/>
      <c r="L258" s="1374"/>
    </row>
    <row r="259" spans="1:12" s="25" customFormat="1" ht="18.75" customHeight="1" x14ac:dyDescent="0.3">
      <c r="A259" s="1403"/>
      <c r="B259" s="1564"/>
      <c r="C259" s="20"/>
      <c r="D259" s="20"/>
      <c r="E259" s="27"/>
      <c r="F259" s="606"/>
      <c r="G259" s="1403"/>
      <c r="H259" s="1564"/>
      <c r="I259" s="20"/>
      <c r="J259" s="20"/>
      <c r="K259" s="27"/>
      <c r="L259" s="1374"/>
    </row>
    <row r="260" spans="1:12" s="25" customFormat="1" ht="18.75" customHeight="1" x14ac:dyDescent="0.3">
      <c r="A260" s="28" t="s">
        <v>120</v>
      </c>
      <c r="B260" s="29" t="s">
        <v>121</v>
      </c>
      <c r="C260" s="1611" t="s">
        <v>122</v>
      </c>
      <c r="D260" s="1611"/>
      <c r="E260" s="1611"/>
      <c r="F260" s="606"/>
      <c r="G260" s="28" t="s">
        <v>120</v>
      </c>
      <c r="H260" s="29" t="s">
        <v>121</v>
      </c>
      <c r="I260" s="1611" t="s">
        <v>123</v>
      </c>
      <c r="J260" s="1611"/>
      <c r="K260" s="1611"/>
      <c r="L260" s="1374"/>
    </row>
    <row r="261" spans="1:12" s="25" customFormat="1" ht="18.75" customHeight="1" x14ac:dyDescent="0.3">
      <c r="A261" s="28" t="s">
        <v>124</v>
      </c>
      <c r="B261" s="28" t="s">
        <v>265</v>
      </c>
      <c r="C261" s="29" t="s">
        <v>125</v>
      </c>
      <c r="D261" s="1565" t="s">
        <v>126</v>
      </c>
      <c r="E261" s="1565" t="s">
        <v>127</v>
      </c>
      <c r="F261" s="606"/>
      <c r="G261" s="28" t="s">
        <v>124</v>
      </c>
      <c r="H261" s="28" t="s">
        <v>265</v>
      </c>
      <c r="I261" s="29" t="s">
        <v>125</v>
      </c>
      <c r="J261" s="1565" t="s">
        <v>126</v>
      </c>
      <c r="K261" s="1565" t="s">
        <v>127</v>
      </c>
      <c r="L261" s="1374"/>
    </row>
    <row r="262" spans="1:12" s="25" customFormat="1" x14ac:dyDescent="0.3">
      <c r="A262" s="5">
        <v>1</v>
      </c>
      <c r="B262" s="6" t="s">
        <v>27</v>
      </c>
      <c r="C262" s="2" t="s">
        <v>28</v>
      </c>
      <c r="D262" s="3">
        <v>70</v>
      </c>
      <c r="E262" s="3">
        <v>178</v>
      </c>
      <c r="F262" s="606"/>
      <c r="G262" s="5">
        <v>1</v>
      </c>
      <c r="H262" s="6" t="s">
        <v>27</v>
      </c>
      <c r="I262" s="2" t="s">
        <v>7</v>
      </c>
      <c r="J262" s="3">
        <v>92</v>
      </c>
      <c r="K262" s="3">
        <v>223</v>
      </c>
      <c r="L262" s="788">
        <v>45670</v>
      </c>
    </row>
    <row r="263" spans="1:12" s="25" customFormat="1" ht="19.5" customHeight="1" x14ac:dyDescent="0.3">
      <c r="A263" s="5">
        <v>2</v>
      </c>
      <c r="B263" s="6" t="s">
        <v>260</v>
      </c>
      <c r="C263" s="2" t="s">
        <v>17</v>
      </c>
      <c r="D263" s="3">
        <v>20</v>
      </c>
      <c r="E263" s="3">
        <v>182.25</v>
      </c>
      <c r="F263" s="606"/>
      <c r="G263" s="5">
        <v>2</v>
      </c>
      <c r="H263" s="6" t="s">
        <v>260</v>
      </c>
      <c r="I263" s="2" t="s">
        <v>44</v>
      </c>
      <c r="J263" s="3">
        <v>25</v>
      </c>
      <c r="K263" s="3">
        <v>218.7</v>
      </c>
      <c r="L263" s="788">
        <v>45555</v>
      </c>
    </row>
    <row r="264" spans="1:12" s="25" customFormat="1" x14ac:dyDescent="0.3">
      <c r="A264" s="5">
        <v>3</v>
      </c>
      <c r="B264" s="6" t="s">
        <v>114</v>
      </c>
      <c r="C264" s="2" t="s">
        <v>2</v>
      </c>
      <c r="D264" s="3">
        <v>6</v>
      </c>
      <c r="E264" s="3">
        <v>28</v>
      </c>
      <c r="F264" s="605">
        <v>28</v>
      </c>
      <c r="G264" s="5">
        <v>3</v>
      </c>
      <c r="H264" s="6" t="s">
        <v>114</v>
      </c>
      <c r="I264" s="2" t="s">
        <v>2</v>
      </c>
      <c r="J264" s="3">
        <v>6</v>
      </c>
      <c r="K264" s="3">
        <v>28</v>
      </c>
      <c r="L264" s="1374"/>
    </row>
    <row r="265" spans="1:12" s="25" customFormat="1" x14ac:dyDescent="0.3">
      <c r="A265" s="5">
        <v>4</v>
      </c>
      <c r="B265" s="6" t="s">
        <v>107</v>
      </c>
      <c r="C265" s="2" t="s">
        <v>14</v>
      </c>
      <c r="D265" s="3">
        <v>3.71</v>
      </c>
      <c r="E265" s="3">
        <v>93.2</v>
      </c>
      <c r="F265" s="606"/>
      <c r="G265" s="5">
        <v>4</v>
      </c>
      <c r="H265" s="6" t="s">
        <v>107</v>
      </c>
      <c r="I265" s="2" t="s">
        <v>14</v>
      </c>
      <c r="J265" s="3">
        <v>3.71</v>
      </c>
      <c r="K265" s="3">
        <v>93.2</v>
      </c>
      <c r="L265" s="1374"/>
    </row>
    <row r="266" spans="1:12" s="25" customFormat="1" x14ac:dyDescent="0.3">
      <c r="A266" s="5">
        <v>5</v>
      </c>
      <c r="B266" s="6" t="s">
        <v>93</v>
      </c>
      <c r="C266" s="2" t="s">
        <v>2</v>
      </c>
      <c r="D266" s="3">
        <v>80</v>
      </c>
      <c r="E266" s="3">
        <v>92</v>
      </c>
      <c r="F266" s="605"/>
      <c r="G266" s="5">
        <v>5</v>
      </c>
      <c r="H266" s="6" t="s">
        <v>93</v>
      </c>
      <c r="I266" s="2" t="s">
        <v>2</v>
      </c>
      <c r="J266" s="3">
        <v>80</v>
      </c>
      <c r="K266" s="3">
        <v>92</v>
      </c>
      <c r="L266" s="788"/>
    </row>
    <row r="267" spans="1:12" s="25" customFormat="1" x14ac:dyDescent="0.3">
      <c r="A267" s="5">
        <v>6</v>
      </c>
      <c r="B267" s="6" t="s">
        <v>80</v>
      </c>
      <c r="C267" s="2" t="s">
        <v>218</v>
      </c>
      <c r="D267" s="3">
        <v>60</v>
      </c>
      <c r="E267" s="3">
        <v>249.2</v>
      </c>
      <c r="F267" s="606"/>
      <c r="G267" s="5">
        <v>6</v>
      </c>
      <c r="H267" s="6" t="s">
        <v>80</v>
      </c>
      <c r="I267" s="2" t="s">
        <v>218</v>
      </c>
      <c r="J267" s="3">
        <v>60</v>
      </c>
      <c r="K267" s="3">
        <v>249.2</v>
      </c>
      <c r="L267" s="1354"/>
    </row>
    <row r="268" spans="1:12" s="25" customFormat="1" ht="19.5" customHeight="1" x14ac:dyDescent="0.3">
      <c r="A268" s="5"/>
      <c r="B268" s="6"/>
      <c r="C268" s="2"/>
      <c r="D268" s="3"/>
      <c r="E268" s="3"/>
      <c r="F268" s="605"/>
      <c r="G268" s="5"/>
      <c r="H268" s="6"/>
      <c r="I268" s="2"/>
      <c r="J268" s="3"/>
      <c r="K268" s="3"/>
      <c r="L268" s="1374"/>
    </row>
    <row r="269" spans="1:12" s="25" customFormat="1" x14ac:dyDescent="0.3">
      <c r="A269" s="5"/>
      <c r="B269" s="6"/>
      <c r="C269" s="2"/>
      <c r="D269" s="3"/>
      <c r="E269" s="3"/>
      <c r="F269" s="656"/>
      <c r="G269" s="5"/>
      <c r="H269" s="6"/>
      <c r="I269" s="2"/>
      <c r="J269" s="3"/>
      <c r="K269" s="3"/>
      <c r="L269" s="1374"/>
    </row>
    <row r="270" spans="1:12" s="25" customFormat="1" x14ac:dyDescent="0.3">
      <c r="A270" s="5"/>
      <c r="B270" s="6"/>
      <c r="C270" s="2" t="s">
        <v>128</v>
      </c>
      <c r="D270" s="3">
        <f>SUM(D262:D268)</f>
        <v>239.70999999999998</v>
      </c>
      <c r="E270" s="3">
        <f>SUM(E262:E268)</f>
        <v>822.65000000000009</v>
      </c>
      <c r="F270" s="658">
        <v>587.5</v>
      </c>
      <c r="G270" s="5"/>
      <c r="H270" s="6"/>
      <c r="I270" s="2" t="s">
        <v>128</v>
      </c>
      <c r="J270" s="3">
        <f>SUM(J262:J268)</f>
        <v>266.70999999999998</v>
      </c>
      <c r="K270" s="3">
        <f>SUM(K262:K268)</f>
        <v>904.09999999999991</v>
      </c>
      <c r="L270" s="1374"/>
    </row>
    <row r="271" spans="1:12" s="25" customFormat="1" ht="18.75" hidden="1" customHeight="1" x14ac:dyDescent="0.3">
      <c r="A271" s="5"/>
      <c r="B271" s="6"/>
      <c r="C271" s="2"/>
      <c r="D271" s="3">
        <f>SUM(D263:D269)</f>
        <v>169.71</v>
      </c>
      <c r="E271" s="3"/>
      <c r="F271" s="656"/>
      <c r="G271" s="5"/>
      <c r="H271" s="6"/>
      <c r="I271" s="2"/>
      <c r="J271" s="3"/>
      <c r="K271" s="3"/>
      <c r="L271" s="1374"/>
    </row>
    <row r="272" spans="1:12" s="25" customFormat="1" ht="18.75" hidden="1" customHeight="1" x14ac:dyDescent="0.3">
      <c r="A272" s="5">
        <v>1</v>
      </c>
      <c r="B272" s="6" t="s">
        <v>1</v>
      </c>
      <c r="C272" s="2" t="s">
        <v>5</v>
      </c>
      <c r="D272" s="3">
        <f>SUM(D265:D270)</f>
        <v>383.41999999999996</v>
      </c>
      <c r="E272" s="3">
        <v>86</v>
      </c>
      <c r="F272" s="656"/>
      <c r="G272" s="5">
        <v>1</v>
      </c>
      <c r="H272" s="6" t="s">
        <v>1</v>
      </c>
      <c r="I272" s="2" t="s">
        <v>5</v>
      </c>
      <c r="J272" s="3">
        <v>200</v>
      </c>
      <c r="K272" s="3">
        <v>86</v>
      </c>
      <c r="L272" s="1374"/>
    </row>
    <row r="273" spans="1:12" s="25" customFormat="1" ht="18.75" hidden="1" customHeight="1" x14ac:dyDescent="0.3">
      <c r="A273" s="5">
        <v>2</v>
      </c>
      <c r="B273" s="6" t="s">
        <v>238</v>
      </c>
      <c r="C273" s="2" t="s">
        <v>251</v>
      </c>
      <c r="D273" s="3">
        <f t="shared" ref="D273:D282" si="4">SUM(D265:D271)</f>
        <v>553.13</v>
      </c>
      <c r="E273" s="3">
        <v>114</v>
      </c>
      <c r="F273" s="656"/>
      <c r="G273" s="5">
        <v>2</v>
      </c>
      <c r="H273" s="6" t="s">
        <v>238</v>
      </c>
      <c r="I273" s="2" t="s">
        <v>251</v>
      </c>
      <c r="J273" s="3">
        <v>225</v>
      </c>
      <c r="K273" s="3">
        <v>114</v>
      </c>
      <c r="L273" s="1374"/>
    </row>
    <row r="274" spans="1:12" s="25" customFormat="1" ht="18.75" hidden="1" customHeight="1" x14ac:dyDescent="0.3">
      <c r="A274" s="5">
        <v>3</v>
      </c>
      <c r="B274" s="6" t="s">
        <v>93</v>
      </c>
      <c r="C274" s="2" t="s">
        <v>5</v>
      </c>
      <c r="D274" s="3">
        <f t="shared" si="4"/>
        <v>932.83999999999992</v>
      </c>
      <c r="E274" s="3">
        <v>94.25</v>
      </c>
      <c r="F274" s="656"/>
      <c r="G274" s="5">
        <v>3</v>
      </c>
      <c r="H274" s="6" t="s">
        <v>93</v>
      </c>
      <c r="I274" s="2" t="s">
        <v>5</v>
      </c>
      <c r="J274" s="3">
        <v>135</v>
      </c>
      <c r="K274" s="3">
        <v>94.25</v>
      </c>
      <c r="L274" s="1374"/>
    </row>
    <row r="275" spans="1:12" s="25" customFormat="1" ht="18.75" hidden="1" customHeight="1" x14ac:dyDescent="0.3">
      <c r="A275" s="5">
        <v>4</v>
      </c>
      <c r="B275" s="6" t="s">
        <v>253</v>
      </c>
      <c r="C275" s="2" t="s">
        <v>218</v>
      </c>
      <c r="D275" s="3">
        <f t="shared" si="4"/>
        <v>1405.9699999999998</v>
      </c>
      <c r="E275" s="3">
        <v>146.4</v>
      </c>
      <c r="F275" s="656"/>
      <c r="G275" s="5">
        <v>4</v>
      </c>
      <c r="H275" s="6" t="s">
        <v>253</v>
      </c>
      <c r="I275" s="2" t="s">
        <v>218</v>
      </c>
      <c r="J275" s="3">
        <v>125</v>
      </c>
      <c r="K275" s="3">
        <v>146.4</v>
      </c>
      <c r="L275" s="1374"/>
    </row>
    <row r="276" spans="1:12" s="25" customFormat="1" ht="18.75" hidden="1" customHeight="1" x14ac:dyDescent="0.3">
      <c r="A276" s="5">
        <v>5</v>
      </c>
      <c r="B276" s="6" t="s">
        <v>255</v>
      </c>
      <c r="C276" s="2" t="s">
        <v>218</v>
      </c>
      <c r="D276" s="3">
        <f t="shared" si="4"/>
        <v>2278.8099999999995</v>
      </c>
      <c r="E276" s="3">
        <v>105.16</v>
      </c>
      <c r="F276" s="656"/>
      <c r="G276" s="5">
        <v>5</v>
      </c>
      <c r="H276" s="6" t="s">
        <v>255</v>
      </c>
      <c r="I276" s="2" t="s">
        <v>218</v>
      </c>
      <c r="J276" s="3">
        <v>80</v>
      </c>
      <c r="K276" s="3">
        <v>105.16</v>
      </c>
      <c r="L276" s="1374"/>
    </row>
    <row r="277" spans="1:12" s="25" customFormat="1" ht="18.75" hidden="1" customHeight="1" x14ac:dyDescent="0.3">
      <c r="A277" s="5">
        <v>6</v>
      </c>
      <c r="B277" s="6" t="s">
        <v>252</v>
      </c>
      <c r="C277" s="2" t="s">
        <v>251</v>
      </c>
      <c r="D277" s="3">
        <f t="shared" si="4"/>
        <v>3684.7799999999993</v>
      </c>
      <c r="E277" s="3">
        <v>142</v>
      </c>
      <c r="F277" s="656"/>
      <c r="G277" s="5">
        <v>6</v>
      </c>
      <c r="H277" s="6" t="s">
        <v>252</v>
      </c>
      <c r="I277" s="2" t="s">
        <v>251</v>
      </c>
      <c r="J277" s="3">
        <v>105</v>
      </c>
      <c r="K277" s="3">
        <v>142</v>
      </c>
      <c r="L277" s="1374"/>
    </row>
    <row r="278" spans="1:12" s="25" customFormat="1" ht="18.75" hidden="1" customHeight="1" x14ac:dyDescent="0.3">
      <c r="A278" s="5">
        <v>7</v>
      </c>
      <c r="B278" s="6" t="s">
        <v>254</v>
      </c>
      <c r="C278" s="2" t="s">
        <v>218</v>
      </c>
      <c r="D278" s="3">
        <f t="shared" si="4"/>
        <v>5963.5899999999983</v>
      </c>
      <c r="E278" s="3">
        <v>144</v>
      </c>
      <c r="F278" s="656"/>
      <c r="G278" s="5">
        <v>7</v>
      </c>
      <c r="H278" s="6" t="s">
        <v>254</v>
      </c>
      <c r="I278" s="2" t="s">
        <v>218</v>
      </c>
      <c r="J278" s="3">
        <v>120</v>
      </c>
      <c r="K278" s="3">
        <v>144</v>
      </c>
      <c r="L278" s="1374"/>
    </row>
    <row r="279" spans="1:12" s="25" customFormat="1" ht="18.75" hidden="1" customHeight="1" x14ac:dyDescent="0.3">
      <c r="A279" s="5">
        <v>8</v>
      </c>
      <c r="B279" s="6" t="s">
        <v>31</v>
      </c>
      <c r="C279" s="2" t="s">
        <v>5</v>
      </c>
      <c r="D279" s="3">
        <f t="shared" si="4"/>
        <v>9408.659999999998</v>
      </c>
      <c r="E279" s="3">
        <v>88</v>
      </c>
      <c r="F279" s="656"/>
      <c r="G279" s="5">
        <v>8</v>
      </c>
      <c r="H279" s="6" t="s">
        <v>31</v>
      </c>
      <c r="I279" s="2" t="s">
        <v>5</v>
      </c>
      <c r="J279" s="3">
        <v>55</v>
      </c>
      <c r="K279" s="3">
        <v>88</v>
      </c>
      <c r="L279" s="1374"/>
    </row>
    <row r="280" spans="1:12" s="50" customFormat="1" ht="18.75" hidden="1" customHeight="1" x14ac:dyDescent="0.3">
      <c r="A280" s="1565"/>
      <c r="B280" s="1"/>
      <c r="C280" s="1565"/>
      <c r="D280" s="3">
        <f t="shared" si="4"/>
        <v>15202.539999999997</v>
      </c>
      <c r="E280" s="7"/>
      <c r="F280" s="657"/>
      <c r="G280" s="1565"/>
      <c r="H280" s="1"/>
      <c r="I280" s="1565"/>
      <c r="J280" s="7"/>
      <c r="K280" s="7"/>
      <c r="L280" s="1377"/>
    </row>
    <row r="281" spans="1:12" s="25" customFormat="1" ht="18.75" hidden="1" customHeight="1" x14ac:dyDescent="0.3">
      <c r="A281" s="5"/>
      <c r="B281" s="6"/>
      <c r="C281" s="2" t="s">
        <v>128</v>
      </c>
      <c r="D281" s="3">
        <f t="shared" si="4"/>
        <v>24227.779999999995</v>
      </c>
      <c r="E281" s="3">
        <v>919.81</v>
      </c>
      <c r="F281" s="656"/>
      <c r="G281" s="5"/>
      <c r="H281" s="6"/>
      <c r="I281" s="2" t="s">
        <v>128</v>
      </c>
      <c r="J281" s="3">
        <v>1045</v>
      </c>
      <c r="K281" s="3">
        <v>919.81</v>
      </c>
      <c r="L281" s="1374"/>
    </row>
    <row r="282" spans="1:12" s="25" customFormat="1" ht="18.75" hidden="1" customHeight="1" x14ac:dyDescent="0.3">
      <c r="A282" s="5"/>
      <c r="B282" s="6"/>
      <c r="C282" s="2"/>
      <c r="D282" s="3">
        <f t="shared" si="4"/>
        <v>38877.189999999988</v>
      </c>
      <c r="E282" s="3"/>
      <c r="F282" s="656"/>
      <c r="G282" s="5"/>
      <c r="H282" s="6"/>
      <c r="I282" s="2"/>
      <c r="J282" s="3"/>
      <c r="K282" s="3"/>
      <c r="L282" s="1374"/>
    </row>
    <row r="283" spans="1:12" s="25" customFormat="1" x14ac:dyDescent="0.3">
      <c r="A283" s="5"/>
      <c r="B283" s="6"/>
      <c r="C283" s="2"/>
      <c r="D283" s="3"/>
      <c r="E283" s="3"/>
      <c r="F283" s="678">
        <f>F270-E270</f>
        <v>-235.15000000000009</v>
      </c>
      <c r="G283" s="5"/>
      <c r="H283" s="6"/>
      <c r="I283" s="2"/>
      <c r="J283" s="3"/>
      <c r="K283" s="3"/>
      <c r="L283" s="1374"/>
    </row>
    <row r="284" spans="1:12" s="25" customFormat="1" x14ac:dyDescent="0.3">
      <c r="A284" s="5"/>
      <c r="B284" s="6"/>
      <c r="C284" s="2"/>
      <c r="D284" s="3"/>
      <c r="E284" s="3"/>
      <c r="F284" s="656"/>
      <c r="G284" s="5"/>
      <c r="H284" s="6"/>
      <c r="I284" s="2"/>
      <c r="J284" s="3"/>
      <c r="K284" s="3"/>
      <c r="L284" s="1374"/>
    </row>
    <row r="285" spans="1:12" s="25" customFormat="1" x14ac:dyDescent="0.3">
      <c r="A285" s="28" t="s">
        <v>124</v>
      </c>
      <c r="B285" s="3" t="s">
        <v>259</v>
      </c>
      <c r="C285" s="2" t="s">
        <v>125</v>
      </c>
      <c r="D285" s="3" t="s">
        <v>126</v>
      </c>
      <c r="E285" s="3" t="s">
        <v>127</v>
      </c>
      <c r="F285" s="656"/>
      <c r="G285" s="28" t="s">
        <v>124</v>
      </c>
      <c r="H285" s="3" t="s">
        <v>247</v>
      </c>
      <c r="I285" s="2" t="s">
        <v>125</v>
      </c>
      <c r="J285" s="3" t="s">
        <v>126</v>
      </c>
      <c r="K285" s="3" t="s">
        <v>127</v>
      </c>
      <c r="L285" s="1374"/>
    </row>
    <row r="286" spans="1:12" s="8" customFormat="1" x14ac:dyDescent="0.3">
      <c r="A286" s="5">
        <v>1</v>
      </c>
      <c r="B286" s="6" t="s">
        <v>96</v>
      </c>
      <c r="C286" s="2" t="s">
        <v>508</v>
      </c>
      <c r="D286" s="3">
        <v>80</v>
      </c>
      <c r="E286" s="3">
        <v>146</v>
      </c>
      <c r="F286" s="605"/>
      <c r="G286" s="5">
        <v>1</v>
      </c>
      <c r="H286" s="6" t="s">
        <v>96</v>
      </c>
      <c r="I286" s="2" t="s">
        <v>9</v>
      </c>
      <c r="J286" s="3">
        <v>90</v>
      </c>
      <c r="K286" s="3">
        <v>157.68</v>
      </c>
      <c r="L286" s="1379"/>
    </row>
    <row r="287" spans="1:12" s="25" customFormat="1" x14ac:dyDescent="0.3">
      <c r="A287" s="5">
        <v>2</v>
      </c>
      <c r="B287" s="6" t="s">
        <v>206</v>
      </c>
      <c r="C287" s="2" t="s">
        <v>7</v>
      </c>
      <c r="D287" s="3">
        <v>50</v>
      </c>
      <c r="E287" s="3">
        <v>183</v>
      </c>
      <c r="F287" s="606"/>
      <c r="G287" s="5">
        <v>2</v>
      </c>
      <c r="H287" s="6" t="s">
        <v>206</v>
      </c>
      <c r="I287" s="2" t="s">
        <v>7</v>
      </c>
      <c r="J287" s="3">
        <v>50</v>
      </c>
      <c r="K287" s="3">
        <v>183</v>
      </c>
      <c r="L287" s="788"/>
    </row>
    <row r="288" spans="1:12" s="25" customFormat="1" ht="19.5" customHeight="1" x14ac:dyDescent="0.3">
      <c r="A288" s="5">
        <v>3</v>
      </c>
      <c r="B288" s="6" t="s">
        <v>278</v>
      </c>
      <c r="C288" s="2" t="s">
        <v>17</v>
      </c>
      <c r="D288" s="3">
        <v>20</v>
      </c>
      <c r="E288" s="3">
        <v>184.5</v>
      </c>
      <c r="F288" s="605">
        <v>41.1</v>
      </c>
      <c r="G288" s="5">
        <v>3</v>
      </c>
      <c r="H288" s="6" t="s">
        <v>278</v>
      </c>
      <c r="I288" s="2" t="s">
        <v>44</v>
      </c>
      <c r="J288" s="3">
        <v>25</v>
      </c>
      <c r="K288" s="3">
        <v>221.4</v>
      </c>
      <c r="L288" s="788"/>
    </row>
    <row r="289" spans="1:12" s="50" customFormat="1" x14ac:dyDescent="0.3">
      <c r="A289" s="5">
        <v>4</v>
      </c>
      <c r="B289" s="6" t="s">
        <v>346</v>
      </c>
      <c r="C289" s="2" t="s">
        <v>12</v>
      </c>
      <c r="D289" s="3">
        <v>45.9</v>
      </c>
      <c r="E289" s="3">
        <v>7.5</v>
      </c>
      <c r="F289" s="605">
        <v>110</v>
      </c>
      <c r="G289" s="5">
        <v>4</v>
      </c>
      <c r="H289" s="6" t="s">
        <v>346</v>
      </c>
      <c r="I289" s="2" t="s">
        <v>12</v>
      </c>
      <c r="J289" s="3">
        <v>45.9</v>
      </c>
      <c r="K289" s="3">
        <v>7.5</v>
      </c>
      <c r="L289" s="1379"/>
    </row>
    <row r="290" spans="1:12" s="25" customFormat="1" ht="19.5" customHeight="1" x14ac:dyDescent="0.3">
      <c r="A290" s="5">
        <v>5</v>
      </c>
      <c r="B290" s="6" t="s">
        <v>113</v>
      </c>
      <c r="C290" s="2" t="s">
        <v>2</v>
      </c>
      <c r="D290" s="3">
        <v>15</v>
      </c>
      <c r="E290" s="3">
        <v>94.2</v>
      </c>
      <c r="F290" s="656"/>
      <c r="G290" s="5">
        <v>5</v>
      </c>
      <c r="H290" s="6" t="s">
        <v>113</v>
      </c>
      <c r="I290" s="2" t="s">
        <v>2</v>
      </c>
      <c r="J290" s="3">
        <v>15</v>
      </c>
      <c r="K290" s="3">
        <v>94.2</v>
      </c>
      <c r="L290" s="1374"/>
    </row>
    <row r="291" spans="1:12" s="25" customFormat="1" x14ac:dyDescent="0.3">
      <c r="A291" s="5">
        <v>6</v>
      </c>
      <c r="B291" s="6" t="s">
        <v>107</v>
      </c>
      <c r="C291" s="2" t="s">
        <v>193</v>
      </c>
      <c r="D291" s="3">
        <v>3.71</v>
      </c>
      <c r="E291" s="3">
        <v>93.2</v>
      </c>
      <c r="F291" s="606"/>
      <c r="G291" s="5">
        <v>6</v>
      </c>
      <c r="H291" s="6" t="s">
        <v>107</v>
      </c>
      <c r="I291" s="2" t="s">
        <v>193</v>
      </c>
      <c r="J291" s="3">
        <v>3.71</v>
      </c>
      <c r="K291" s="3">
        <v>93.2</v>
      </c>
      <c r="L291" s="1374"/>
    </row>
    <row r="292" spans="1:12" s="50" customFormat="1" x14ac:dyDescent="0.3">
      <c r="A292" s="5">
        <v>7</v>
      </c>
      <c r="B292" s="6" t="s">
        <v>108</v>
      </c>
      <c r="C292" s="2" t="s">
        <v>65</v>
      </c>
      <c r="D292" s="3">
        <v>1.2</v>
      </c>
      <c r="E292" s="3">
        <v>21.5</v>
      </c>
      <c r="F292" s="606"/>
      <c r="G292" s="5">
        <v>7</v>
      </c>
      <c r="H292" s="6" t="s">
        <v>108</v>
      </c>
      <c r="I292" s="2" t="s">
        <v>65</v>
      </c>
      <c r="J292" s="3">
        <v>1.2</v>
      </c>
      <c r="K292" s="3">
        <v>21.5</v>
      </c>
      <c r="L292" s="786"/>
    </row>
    <row r="293" spans="1:12" s="25" customFormat="1" x14ac:dyDescent="0.3">
      <c r="A293" s="1523"/>
      <c r="B293" s="6"/>
      <c r="C293" s="2"/>
      <c r="D293" s="3"/>
      <c r="E293" s="3"/>
      <c r="F293" s="656"/>
      <c r="G293" s="1523"/>
      <c r="H293" s="6"/>
      <c r="I293" s="2"/>
      <c r="J293" s="3"/>
      <c r="K293" s="3"/>
      <c r="L293" s="1374"/>
    </row>
    <row r="294" spans="1:12" s="50" customFormat="1" x14ac:dyDescent="0.3">
      <c r="A294" s="5"/>
      <c r="B294" s="6"/>
      <c r="C294" s="2"/>
      <c r="D294" s="3"/>
      <c r="E294" s="3"/>
      <c r="F294" s="657"/>
      <c r="G294" s="5"/>
      <c r="H294" s="6"/>
      <c r="I294" s="2"/>
      <c r="J294" s="3"/>
      <c r="K294" s="3"/>
      <c r="L294" s="1377"/>
    </row>
    <row r="295" spans="1:12" s="25" customFormat="1" x14ac:dyDescent="0.3">
      <c r="A295" s="1523"/>
      <c r="B295" s="6"/>
      <c r="C295" s="2" t="s">
        <v>128</v>
      </c>
      <c r="D295" s="3">
        <f>SUM(D286:D294)</f>
        <v>215.81</v>
      </c>
      <c r="E295" s="3">
        <f>SUM(E286:E294)</f>
        <v>729.90000000000009</v>
      </c>
      <c r="F295" s="658">
        <v>822.5</v>
      </c>
      <c r="G295" s="1523"/>
      <c r="H295" s="6"/>
      <c r="I295" s="2" t="s">
        <v>128</v>
      </c>
      <c r="J295" s="3">
        <f>SUM(J286:J294)</f>
        <v>230.81</v>
      </c>
      <c r="K295" s="3">
        <f>SUM(K286:K294)</f>
        <v>778.48000000000013</v>
      </c>
      <c r="L295" s="1374"/>
    </row>
    <row r="296" spans="1:12" s="25" customFormat="1" x14ac:dyDescent="0.3">
      <c r="A296" s="5"/>
      <c r="B296" s="6"/>
      <c r="C296" s="2"/>
      <c r="D296" s="3"/>
      <c r="E296" s="3"/>
      <c r="F296" s="678">
        <f>F295-E295</f>
        <v>92.599999999999909</v>
      </c>
      <c r="G296" s="5"/>
      <c r="H296" s="6"/>
      <c r="I296" s="2"/>
      <c r="J296" s="3"/>
      <c r="K296" s="3"/>
      <c r="L296" s="1374"/>
    </row>
    <row r="297" spans="1:12" s="25" customFormat="1" x14ac:dyDescent="0.3">
      <c r="A297" s="5"/>
      <c r="B297" s="6"/>
      <c r="C297" s="2"/>
      <c r="D297" s="3"/>
      <c r="E297" s="3"/>
      <c r="F297" s="656"/>
      <c r="G297" s="5"/>
      <c r="H297" s="6"/>
      <c r="I297" s="2"/>
      <c r="J297" s="3"/>
      <c r="K297" s="3"/>
      <c r="L297" s="1374"/>
    </row>
    <row r="298" spans="1:12" s="25" customFormat="1" x14ac:dyDescent="0.3">
      <c r="A298" s="1523"/>
      <c r="B298" s="6"/>
      <c r="C298" s="2" t="s">
        <v>136</v>
      </c>
      <c r="D298" s="3">
        <f>+D295+D270</f>
        <v>455.52</v>
      </c>
      <c r="E298" s="3">
        <f>+E295+E270</f>
        <v>1552.5500000000002</v>
      </c>
      <c r="F298" s="659"/>
      <c r="G298" s="3"/>
      <c r="H298" s="3"/>
      <c r="I298" s="3" t="s">
        <v>136</v>
      </c>
      <c r="J298" s="3">
        <f>+J295+J270</f>
        <v>497.52</v>
      </c>
      <c r="K298" s="3">
        <f>+K295+K270</f>
        <v>1682.58</v>
      </c>
      <c r="L298" s="1374"/>
    </row>
    <row r="299" spans="1:12" s="25" customFormat="1" x14ac:dyDescent="0.3">
      <c r="A299" s="1405"/>
      <c r="B299" s="36"/>
      <c r="C299" s="462"/>
      <c r="D299" s="463"/>
      <c r="E299" s="463"/>
      <c r="F299" s="659"/>
      <c r="G299" s="1410"/>
      <c r="H299" s="463"/>
      <c r="I299" s="463"/>
      <c r="J299" s="463"/>
      <c r="K299" s="463"/>
      <c r="L299" s="1374"/>
    </row>
    <row r="300" spans="1:12" s="25" customFormat="1" x14ac:dyDescent="0.3">
      <c r="A300" s="1405"/>
      <c r="B300" s="461"/>
      <c r="C300" s="461"/>
      <c r="D300" s="461"/>
      <c r="E300" s="660"/>
      <c r="F300" s="660"/>
      <c r="G300" s="1413"/>
      <c r="H300" s="660"/>
      <c r="I300" s="463"/>
      <c r="J300" s="463"/>
      <c r="K300" s="463"/>
      <c r="L300" s="1374"/>
    </row>
    <row r="301" spans="1:12" s="25" customFormat="1" x14ac:dyDescent="0.3">
      <c r="A301" s="1405"/>
      <c r="B301" s="36"/>
      <c r="C301" s="462"/>
      <c r="D301" s="463"/>
      <c r="E301" s="463"/>
      <c r="F301" s="659"/>
      <c r="G301" s="1413"/>
      <c r="H301" s="463"/>
      <c r="I301" s="463"/>
      <c r="J301" s="463"/>
      <c r="K301" s="463"/>
      <c r="L301" s="1374"/>
    </row>
    <row r="302" spans="1:12" s="25" customFormat="1" ht="18.75" customHeight="1" x14ac:dyDescent="0.3">
      <c r="A302" s="1403"/>
      <c r="B302" s="37" t="s">
        <v>130</v>
      </c>
      <c r="D302" s="94" t="s">
        <v>131</v>
      </c>
      <c r="E302" s="20"/>
      <c r="F302" s="606"/>
      <c r="G302" s="1403"/>
      <c r="H302" s="37" t="s">
        <v>130</v>
      </c>
      <c r="J302" s="94" t="s">
        <v>131</v>
      </c>
      <c r="K302" s="20"/>
      <c r="L302" s="1374"/>
    </row>
    <row r="303" spans="1:12" s="25" customFormat="1" ht="51.75" customHeight="1" x14ac:dyDescent="0.3">
      <c r="A303" s="1403"/>
      <c r="B303" s="38" t="s">
        <v>132</v>
      </c>
      <c r="D303" s="38" t="s">
        <v>140</v>
      </c>
      <c r="E303" s="39"/>
      <c r="F303" s="606"/>
      <c r="G303" s="1403"/>
      <c r="H303" s="38" t="s">
        <v>139</v>
      </c>
      <c r="J303" s="38" t="s">
        <v>140</v>
      </c>
      <c r="K303" s="39"/>
      <c r="L303" s="1374"/>
    </row>
    <row r="304" spans="1:12" s="25" customFormat="1" ht="23.25" customHeight="1" x14ac:dyDescent="0.3">
      <c r="A304" s="1403"/>
      <c r="B304" s="38"/>
      <c r="D304" s="38"/>
      <c r="E304" s="39"/>
      <c r="F304" s="606"/>
      <c r="G304" s="1403"/>
      <c r="H304" s="38"/>
      <c r="J304" s="38"/>
      <c r="K304" s="39"/>
      <c r="L304" s="1374"/>
    </row>
    <row r="305" spans="1:12" s="25" customFormat="1" ht="18.75" customHeight="1" x14ac:dyDescent="0.3">
      <c r="A305" s="1416"/>
      <c r="B305" s="208"/>
      <c r="C305" s="208"/>
      <c r="D305" s="208"/>
      <c r="E305" s="208"/>
      <c r="F305" s="861"/>
      <c r="G305" s="1416"/>
      <c r="H305" s="208"/>
      <c r="I305" s="208"/>
      <c r="J305" s="208"/>
      <c r="K305" s="208"/>
      <c r="L305" s="1374"/>
    </row>
    <row r="306" spans="1:12" s="21" customFormat="1" x14ac:dyDescent="0.3">
      <c r="A306" s="1403"/>
      <c r="B306" s="20"/>
      <c r="C306" s="20"/>
      <c r="D306" s="20"/>
      <c r="E306" s="20"/>
      <c r="F306" s="656"/>
      <c r="G306" s="1403"/>
      <c r="H306" s="20"/>
      <c r="I306" s="20"/>
      <c r="J306" s="20"/>
      <c r="K306" s="20"/>
      <c r="L306" s="1373"/>
    </row>
    <row r="307" spans="1:12" s="25" customFormat="1" ht="18.75" customHeight="1" x14ac:dyDescent="0.3">
      <c r="A307" s="1403"/>
      <c r="B307" s="22" t="s">
        <v>115</v>
      </c>
      <c r="C307" s="20"/>
      <c r="D307" s="20"/>
      <c r="E307" s="20"/>
      <c r="F307" s="656"/>
      <c r="G307" s="1403"/>
      <c r="H307" s="22" t="s">
        <v>115</v>
      </c>
      <c r="I307" s="20"/>
      <c r="J307" s="20"/>
      <c r="K307" s="20"/>
      <c r="L307" s="1374"/>
    </row>
    <row r="308" spans="1:12" s="25" customFormat="1" ht="18.75" customHeight="1" x14ac:dyDescent="0.3">
      <c r="A308" s="1403"/>
      <c r="B308" s="22" t="s">
        <v>137</v>
      </c>
      <c r="C308" s="20"/>
      <c r="D308" s="20"/>
      <c r="E308" s="20"/>
      <c r="F308" s="606"/>
      <c r="G308" s="1403"/>
      <c r="H308" s="22" t="s">
        <v>138</v>
      </c>
      <c r="I308" s="20"/>
      <c r="J308" s="20"/>
      <c r="K308" s="20"/>
      <c r="L308" s="1374"/>
    </row>
    <row r="309" spans="1:12" s="25" customFormat="1" ht="18.75" customHeight="1" x14ac:dyDescent="0.3">
      <c r="A309" s="1403"/>
      <c r="B309" s="20"/>
      <c r="C309" s="20"/>
      <c r="D309" s="20"/>
      <c r="E309" s="20"/>
      <c r="F309" s="606"/>
      <c r="G309" s="1403"/>
      <c r="H309" s="20"/>
      <c r="I309" s="20"/>
      <c r="J309" s="20"/>
      <c r="K309" s="20"/>
      <c r="L309" s="1374"/>
    </row>
    <row r="310" spans="1:12" s="25" customFormat="1" ht="18.75" customHeight="1" x14ac:dyDescent="0.3">
      <c r="A310" s="1403"/>
      <c r="B310" s="20"/>
      <c r="C310" s="20"/>
      <c r="E310" s="603" t="s">
        <v>116</v>
      </c>
      <c r="F310" s="606"/>
      <c r="G310" s="1403"/>
      <c r="H310" s="20"/>
      <c r="I310" s="20"/>
      <c r="K310" s="603" t="s">
        <v>116</v>
      </c>
      <c r="L310" s="1374"/>
    </row>
    <row r="311" spans="1:12" s="25" customFormat="1" ht="18.75" customHeight="1" x14ac:dyDescent="0.3">
      <c r="A311" s="1403"/>
      <c r="B311" s="20"/>
      <c r="C311" s="20"/>
      <c r="E311" s="603" t="s">
        <v>134</v>
      </c>
      <c r="F311" s="606"/>
      <c r="G311" s="1403"/>
      <c r="H311" s="20"/>
      <c r="I311" s="20"/>
      <c r="K311" s="603" t="s">
        <v>134</v>
      </c>
      <c r="L311" s="1374"/>
    </row>
    <row r="312" spans="1:12" s="25" customFormat="1" ht="18.75" customHeight="1" x14ac:dyDescent="0.3">
      <c r="A312" s="1403"/>
      <c r="B312" s="20"/>
      <c r="C312" s="20"/>
      <c r="E312" s="603" t="s">
        <v>117</v>
      </c>
      <c r="F312" s="606"/>
      <c r="G312" s="1403"/>
      <c r="H312" s="20"/>
      <c r="I312" s="20"/>
      <c r="K312" s="603" t="s">
        <v>117</v>
      </c>
      <c r="L312" s="1374"/>
    </row>
    <row r="313" spans="1:12" s="25" customFormat="1" ht="18.75" customHeight="1" x14ac:dyDescent="0.3">
      <c r="A313" s="1403"/>
      <c r="B313" s="20"/>
      <c r="C313" s="20"/>
      <c r="E313" s="603" t="s">
        <v>497</v>
      </c>
      <c r="F313" s="606"/>
      <c r="G313" s="1403"/>
      <c r="H313" s="20"/>
      <c r="I313" s="20"/>
      <c r="K313" s="603" t="s">
        <v>497</v>
      </c>
      <c r="L313" s="1374"/>
    </row>
    <row r="314" spans="1:12" s="25" customFormat="1" ht="18.75" customHeight="1" x14ac:dyDescent="0.3">
      <c r="A314" s="1403"/>
      <c r="B314" s="20"/>
      <c r="C314" s="20"/>
      <c r="D314" s="20"/>
      <c r="E314" s="20"/>
      <c r="F314" s="656"/>
      <c r="G314" s="1403"/>
      <c r="H314" s="20"/>
      <c r="I314" s="20"/>
      <c r="J314" s="20"/>
      <c r="K314" s="20"/>
      <c r="L314" s="1374"/>
    </row>
    <row r="315" spans="1:12" s="25" customFormat="1" ht="18.75" customHeight="1" x14ac:dyDescent="0.3">
      <c r="A315" s="1403"/>
      <c r="B315" s="20"/>
      <c r="C315" s="20"/>
      <c r="D315" s="20"/>
      <c r="E315" s="20"/>
      <c r="F315" s="656"/>
      <c r="G315" s="1403"/>
      <c r="H315" s="20"/>
      <c r="I315" s="20"/>
      <c r="J315" s="20"/>
      <c r="K315" s="20"/>
      <c r="L315" s="1374"/>
    </row>
    <row r="316" spans="1:12" s="25" customFormat="1" ht="18.75" customHeight="1" x14ac:dyDescent="0.3">
      <c r="A316" s="1403"/>
      <c r="B316" s="20"/>
      <c r="C316" s="20"/>
      <c r="D316" s="20"/>
      <c r="E316" s="20"/>
      <c r="F316" s="656"/>
      <c r="G316" s="1403"/>
      <c r="H316" s="20"/>
      <c r="I316" s="20"/>
      <c r="J316" s="20"/>
      <c r="K316" s="20"/>
      <c r="L316" s="1374"/>
    </row>
    <row r="317" spans="1:12" s="25" customFormat="1" ht="18.75" customHeight="1" x14ac:dyDescent="0.3">
      <c r="A317" s="1403"/>
      <c r="B317" s="1612" t="s">
        <v>119</v>
      </c>
      <c r="C317" s="1612"/>
      <c r="D317" s="1612"/>
      <c r="E317" s="26"/>
      <c r="F317" s="606"/>
      <c r="G317" s="1403"/>
      <c r="H317" s="1612" t="s">
        <v>119</v>
      </c>
      <c r="I317" s="1612"/>
      <c r="J317" s="1612"/>
      <c r="K317" s="26"/>
      <c r="L317" s="1374"/>
    </row>
    <row r="318" spans="1:12" s="25" customFormat="1" ht="18.75" customHeight="1" x14ac:dyDescent="0.3">
      <c r="A318" s="1403"/>
      <c r="B318" s="1610">
        <v>45737</v>
      </c>
      <c r="C318" s="1610"/>
      <c r="D318" s="1610"/>
      <c r="E318" s="27"/>
      <c r="F318" s="606"/>
      <c r="G318" s="1403"/>
      <c r="H318" s="1610">
        <f>B318</f>
        <v>45737</v>
      </c>
      <c r="I318" s="1610"/>
      <c r="J318" s="1610"/>
      <c r="K318" s="27"/>
      <c r="L318" s="1374"/>
    </row>
    <row r="319" spans="1:12" s="25" customFormat="1" ht="18.75" customHeight="1" x14ac:dyDescent="0.3">
      <c r="A319" s="1403"/>
      <c r="B319" s="20"/>
      <c r="C319" s="20"/>
      <c r="D319" s="20"/>
      <c r="E319" s="27"/>
      <c r="F319" s="606"/>
      <c r="G319" s="1403"/>
      <c r="H319" s="20"/>
      <c r="I319" s="20"/>
      <c r="J319" s="20"/>
      <c r="K319" s="27"/>
      <c r="L319" s="1374"/>
    </row>
    <row r="320" spans="1:12" s="25" customFormat="1" ht="18.75" customHeight="1" x14ac:dyDescent="0.3">
      <c r="A320" s="1403"/>
      <c r="B320" s="1524"/>
      <c r="C320" s="20"/>
      <c r="D320" s="20"/>
      <c r="E320" s="27"/>
      <c r="F320" s="606"/>
      <c r="G320" s="1403"/>
      <c r="H320" s="1524"/>
      <c r="I320" s="20"/>
      <c r="J320" s="20"/>
      <c r="K320" s="27"/>
      <c r="L320" s="1374"/>
    </row>
    <row r="321" spans="1:13" s="25" customFormat="1" ht="18.75" customHeight="1" x14ac:dyDescent="0.3">
      <c r="A321" s="28" t="s">
        <v>120</v>
      </c>
      <c r="B321" s="29" t="s">
        <v>121</v>
      </c>
      <c r="C321" s="1611" t="s">
        <v>122</v>
      </c>
      <c r="D321" s="1611"/>
      <c r="E321" s="1611"/>
      <c r="F321" s="606"/>
      <c r="G321" s="28" t="s">
        <v>120</v>
      </c>
      <c r="H321" s="29" t="s">
        <v>121</v>
      </c>
      <c r="I321" s="1611" t="s">
        <v>123</v>
      </c>
      <c r="J321" s="1611"/>
      <c r="K321" s="1611"/>
      <c r="L321" s="1374"/>
    </row>
    <row r="322" spans="1:13" s="25" customFormat="1" ht="18.75" customHeight="1" x14ac:dyDescent="0.3">
      <c r="A322" s="28" t="s">
        <v>124</v>
      </c>
      <c r="B322" s="28" t="s">
        <v>265</v>
      </c>
      <c r="C322" s="29" t="s">
        <v>125</v>
      </c>
      <c r="D322" s="1565" t="s">
        <v>126</v>
      </c>
      <c r="E322" s="1565" t="s">
        <v>127</v>
      </c>
      <c r="F322" s="606"/>
      <c r="G322" s="28" t="s">
        <v>124</v>
      </c>
      <c r="H322" s="28" t="s">
        <v>265</v>
      </c>
      <c r="I322" s="29" t="s">
        <v>125</v>
      </c>
      <c r="J322" s="1565" t="s">
        <v>126</v>
      </c>
      <c r="K322" s="1565" t="s">
        <v>127</v>
      </c>
      <c r="L322" s="1374"/>
    </row>
    <row r="323" spans="1:13" s="50" customFormat="1" x14ac:dyDescent="0.3">
      <c r="A323" s="5">
        <v>1</v>
      </c>
      <c r="B323" s="6" t="s">
        <v>74</v>
      </c>
      <c r="C323" s="2" t="s">
        <v>17</v>
      </c>
      <c r="D323" s="3">
        <v>70</v>
      </c>
      <c r="E323" s="3">
        <v>276</v>
      </c>
      <c r="F323" s="605"/>
      <c r="G323" s="5">
        <v>1</v>
      </c>
      <c r="H323" s="6" t="s">
        <v>74</v>
      </c>
      <c r="I323" s="2" t="s">
        <v>17</v>
      </c>
      <c r="J323" s="3">
        <v>70</v>
      </c>
      <c r="K323" s="3">
        <v>276</v>
      </c>
      <c r="L323" s="792"/>
    </row>
    <row r="324" spans="1:13" s="50" customFormat="1" x14ac:dyDescent="0.3">
      <c r="A324" s="5">
        <v>2</v>
      </c>
      <c r="B324" s="6" t="s">
        <v>258</v>
      </c>
      <c r="C324" s="2" t="s">
        <v>14</v>
      </c>
      <c r="D324" s="3">
        <v>24</v>
      </c>
      <c r="E324" s="3">
        <v>27.6</v>
      </c>
      <c r="F324" s="606"/>
      <c r="G324" s="5">
        <v>2</v>
      </c>
      <c r="H324" s="6" t="s">
        <v>258</v>
      </c>
      <c r="I324" s="2" t="s">
        <v>14</v>
      </c>
      <c r="J324" s="3">
        <v>24</v>
      </c>
      <c r="K324" s="3">
        <v>27.6</v>
      </c>
      <c r="L324" s="786"/>
    </row>
    <row r="325" spans="1:13" s="50" customFormat="1" x14ac:dyDescent="0.3">
      <c r="A325" s="5">
        <v>3</v>
      </c>
      <c r="B325" s="6" t="s">
        <v>39</v>
      </c>
      <c r="C325" s="2" t="s">
        <v>2</v>
      </c>
      <c r="D325" s="3">
        <v>30</v>
      </c>
      <c r="E325" s="3">
        <v>173.2</v>
      </c>
      <c r="F325" s="605"/>
      <c r="G325" s="5">
        <v>3</v>
      </c>
      <c r="H325" s="6" t="s">
        <v>39</v>
      </c>
      <c r="I325" s="2" t="s">
        <v>2</v>
      </c>
      <c r="J325" s="3">
        <v>30</v>
      </c>
      <c r="K325" s="3">
        <v>173.2</v>
      </c>
      <c r="L325" s="786"/>
      <c r="M325" s="25"/>
    </row>
    <row r="326" spans="1:13" s="25" customFormat="1" x14ac:dyDescent="0.3">
      <c r="A326" s="5">
        <v>4</v>
      </c>
      <c r="B326" s="6" t="s">
        <v>107</v>
      </c>
      <c r="C326" s="2" t="s">
        <v>68</v>
      </c>
      <c r="D326" s="3">
        <v>1.86</v>
      </c>
      <c r="E326" s="3">
        <v>49.4</v>
      </c>
      <c r="F326" s="606"/>
      <c r="G326" s="5">
        <v>4</v>
      </c>
      <c r="H326" s="6" t="s">
        <v>107</v>
      </c>
      <c r="I326" s="2" t="s">
        <v>68</v>
      </c>
      <c r="J326" s="3">
        <v>1.86</v>
      </c>
      <c r="K326" s="3">
        <v>49.4</v>
      </c>
      <c r="L326" s="1374"/>
    </row>
    <row r="327" spans="1:13" s="25" customFormat="1" x14ac:dyDescent="0.3">
      <c r="A327" s="5">
        <v>5</v>
      </c>
      <c r="B327" s="6" t="s">
        <v>484</v>
      </c>
      <c r="C327" s="2" t="s">
        <v>5</v>
      </c>
      <c r="D327" s="3">
        <v>35</v>
      </c>
      <c r="E327" s="3">
        <v>141</v>
      </c>
      <c r="F327" s="606"/>
      <c r="G327" s="5">
        <v>5</v>
      </c>
      <c r="H327" s="6" t="s">
        <v>484</v>
      </c>
      <c r="I327" s="2" t="s">
        <v>5</v>
      </c>
      <c r="J327" s="3">
        <v>35</v>
      </c>
      <c r="K327" s="3">
        <v>141</v>
      </c>
      <c r="L327" s="1374"/>
    </row>
    <row r="328" spans="1:13" s="25" customFormat="1" ht="19.5" customHeight="1" x14ac:dyDescent="0.3">
      <c r="A328" s="5">
        <v>6</v>
      </c>
      <c r="B328" s="6" t="s">
        <v>483</v>
      </c>
      <c r="C328" s="2" t="s">
        <v>5</v>
      </c>
      <c r="D328" s="3">
        <v>30</v>
      </c>
      <c r="E328" s="3">
        <v>117.75</v>
      </c>
      <c r="F328" s="605"/>
      <c r="G328" s="5">
        <v>6</v>
      </c>
      <c r="H328" s="6" t="s">
        <v>483</v>
      </c>
      <c r="I328" s="2" t="s">
        <v>5</v>
      </c>
      <c r="J328" s="3">
        <v>30</v>
      </c>
      <c r="K328" s="3">
        <v>117.75</v>
      </c>
      <c r="L328" s="1374"/>
    </row>
    <row r="329" spans="1:13" s="25" customFormat="1" x14ac:dyDescent="0.3">
      <c r="A329" s="5"/>
      <c r="B329" s="6"/>
      <c r="C329" s="2"/>
      <c r="D329" s="3"/>
      <c r="E329" s="3"/>
      <c r="F329" s="656"/>
      <c r="G329" s="5"/>
      <c r="H329" s="6"/>
      <c r="I329" s="2"/>
      <c r="J329" s="3"/>
      <c r="K329" s="3"/>
      <c r="L329" s="1374"/>
    </row>
    <row r="330" spans="1:13" s="25" customFormat="1" x14ac:dyDescent="0.3">
      <c r="A330" s="5"/>
      <c r="B330" s="6"/>
      <c r="C330" s="2" t="s">
        <v>128</v>
      </c>
      <c r="D330" s="3">
        <f>SUM(D323:D328)</f>
        <v>190.86</v>
      </c>
      <c r="E330" s="3">
        <f>SUM(E323:E328)</f>
        <v>784.95</v>
      </c>
      <c r="F330" s="658">
        <v>587.5</v>
      </c>
      <c r="G330" s="5"/>
      <c r="H330" s="6"/>
      <c r="I330" s="2" t="s">
        <v>128</v>
      </c>
      <c r="J330" s="3">
        <f>SUM(J323:J328)</f>
        <v>190.86</v>
      </c>
      <c r="K330" s="3">
        <f>SUM(K323:K328)</f>
        <v>784.95</v>
      </c>
      <c r="L330" s="1374"/>
    </row>
    <row r="331" spans="1:13" s="25" customFormat="1" x14ac:dyDescent="0.3">
      <c r="A331" s="5"/>
      <c r="B331" s="6"/>
      <c r="C331" s="2"/>
      <c r="D331" s="3"/>
      <c r="E331" s="3"/>
      <c r="F331" s="658"/>
      <c r="G331" s="5"/>
      <c r="H331" s="6"/>
      <c r="I331" s="2"/>
      <c r="J331" s="3"/>
      <c r="K331" s="3"/>
      <c r="L331" s="1374"/>
    </row>
    <row r="332" spans="1:13" s="25" customFormat="1" x14ac:dyDescent="0.3">
      <c r="A332" s="5"/>
      <c r="B332" s="6"/>
      <c r="C332" s="2"/>
      <c r="D332" s="3"/>
      <c r="E332" s="3"/>
      <c r="F332" s="656"/>
      <c r="G332" s="5"/>
      <c r="H332" s="6"/>
      <c r="I332" s="2"/>
      <c r="J332" s="3"/>
      <c r="K332" s="3"/>
      <c r="L332" s="1374"/>
    </row>
    <row r="333" spans="1:13" s="25" customFormat="1" x14ac:dyDescent="0.3">
      <c r="A333" s="28" t="s">
        <v>124</v>
      </c>
      <c r="B333" s="3" t="s">
        <v>259</v>
      </c>
      <c r="C333" s="2" t="s">
        <v>125</v>
      </c>
      <c r="D333" s="3" t="s">
        <v>126</v>
      </c>
      <c r="E333" s="3" t="s">
        <v>127</v>
      </c>
      <c r="F333" s="656"/>
      <c r="G333" s="28" t="s">
        <v>124</v>
      </c>
      <c r="H333" s="3" t="s">
        <v>247</v>
      </c>
      <c r="I333" s="2" t="s">
        <v>125</v>
      </c>
      <c r="J333" s="3" t="s">
        <v>126</v>
      </c>
      <c r="K333" s="3" t="s">
        <v>127</v>
      </c>
      <c r="L333" s="1374"/>
    </row>
    <row r="334" spans="1:13" s="8" customFormat="1" x14ac:dyDescent="0.3">
      <c r="A334" s="5">
        <v>1</v>
      </c>
      <c r="B334" s="6" t="s">
        <v>88</v>
      </c>
      <c r="C334" s="2" t="s">
        <v>9</v>
      </c>
      <c r="D334" s="3">
        <v>80</v>
      </c>
      <c r="E334" s="3">
        <v>143.91</v>
      </c>
      <c r="F334" s="606">
        <v>143.91</v>
      </c>
      <c r="G334" s="5">
        <v>1</v>
      </c>
      <c r="H334" s="6" t="s">
        <v>88</v>
      </c>
      <c r="I334" s="2" t="s">
        <v>9</v>
      </c>
      <c r="J334" s="3">
        <v>90</v>
      </c>
      <c r="K334" s="3">
        <v>143.91</v>
      </c>
      <c r="L334" s="1379"/>
    </row>
    <row r="335" spans="1:13" s="25" customFormat="1" x14ac:dyDescent="0.3">
      <c r="A335" s="5">
        <v>2</v>
      </c>
      <c r="B335" s="6" t="s">
        <v>27</v>
      </c>
      <c r="C335" s="2" t="s">
        <v>28</v>
      </c>
      <c r="D335" s="3">
        <v>70</v>
      </c>
      <c r="E335" s="3">
        <v>178</v>
      </c>
      <c r="F335" s="606"/>
      <c r="G335" s="5">
        <v>2</v>
      </c>
      <c r="H335" s="6" t="s">
        <v>27</v>
      </c>
      <c r="I335" s="2" t="s">
        <v>7</v>
      </c>
      <c r="J335" s="3">
        <v>92</v>
      </c>
      <c r="K335" s="3">
        <v>223</v>
      </c>
      <c r="L335" s="788">
        <v>45670</v>
      </c>
    </row>
    <row r="336" spans="1:13" s="25" customFormat="1" ht="19.5" customHeight="1" x14ac:dyDescent="0.3">
      <c r="A336" s="5">
        <v>3</v>
      </c>
      <c r="B336" s="6" t="s">
        <v>179</v>
      </c>
      <c r="C336" s="2" t="s">
        <v>17</v>
      </c>
      <c r="D336" s="3">
        <v>23</v>
      </c>
      <c r="E336" s="3">
        <v>202.41</v>
      </c>
      <c r="F336" s="681">
        <f>+E336+E337</f>
        <v>209.91</v>
      </c>
      <c r="G336" s="5">
        <v>3</v>
      </c>
      <c r="H336" s="6" t="s">
        <v>179</v>
      </c>
      <c r="I336" s="2" t="s">
        <v>44</v>
      </c>
      <c r="J336" s="3">
        <v>28</v>
      </c>
      <c r="K336" s="3">
        <v>242.89</v>
      </c>
      <c r="L336" s="788"/>
    </row>
    <row r="337" spans="1:12" s="50" customFormat="1" x14ac:dyDescent="0.3">
      <c r="A337" s="5">
        <v>4</v>
      </c>
      <c r="B337" s="6" t="s">
        <v>346</v>
      </c>
      <c r="C337" s="2" t="s">
        <v>12</v>
      </c>
      <c r="D337" s="3">
        <v>45.9</v>
      </c>
      <c r="E337" s="3">
        <v>7.5</v>
      </c>
      <c r="F337" s="605">
        <v>110</v>
      </c>
      <c r="G337" s="5">
        <v>4</v>
      </c>
      <c r="H337" s="6" t="s">
        <v>346</v>
      </c>
      <c r="I337" s="2" t="s">
        <v>12</v>
      </c>
      <c r="J337" s="3">
        <v>45.9</v>
      </c>
      <c r="K337" s="3">
        <v>7.5</v>
      </c>
      <c r="L337" s="1379"/>
    </row>
    <row r="338" spans="1:12" s="25" customFormat="1" ht="19.5" customHeight="1" x14ac:dyDescent="0.3">
      <c r="A338" s="5">
        <v>5</v>
      </c>
      <c r="B338" s="6" t="s">
        <v>144</v>
      </c>
      <c r="C338" s="2" t="s">
        <v>2</v>
      </c>
      <c r="D338" s="3">
        <v>18</v>
      </c>
      <c r="E338" s="3">
        <v>88</v>
      </c>
      <c r="F338" s="656"/>
      <c r="G338" s="5">
        <v>5</v>
      </c>
      <c r="H338" s="6" t="s">
        <v>144</v>
      </c>
      <c r="I338" s="2" t="s">
        <v>2</v>
      </c>
      <c r="J338" s="3">
        <v>18</v>
      </c>
      <c r="K338" s="3">
        <v>88</v>
      </c>
      <c r="L338" s="1374"/>
    </row>
    <row r="339" spans="1:12" s="25" customFormat="1" x14ac:dyDescent="0.3">
      <c r="A339" s="5">
        <v>6</v>
      </c>
      <c r="B339" s="6" t="s">
        <v>107</v>
      </c>
      <c r="C339" s="2" t="s">
        <v>193</v>
      </c>
      <c r="D339" s="3">
        <v>3.71</v>
      </c>
      <c r="E339" s="3">
        <v>93.2</v>
      </c>
      <c r="F339" s="606"/>
      <c r="G339" s="5">
        <v>6</v>
      </c>
      <c r="H339" s="6" t="s">
        <v>107</v>
      </c>
      <c r="I339" s="2" t="s">
        <v>193</v>
      </c>
      <c r="J339" s="3">
        <v>3.71</v>
      </c>
      <c r="K339" s="3">
        <v>93.2</v>
      </c>
      <c r="L339" s="1374"/>
    </row>
    <row r="340" spans="1:12" s="50" customFormat="1" x14ac:dyDescent="0.3">
      <c r="A340" s="5">
        <v>7</v>
      </c>
      <c r="B340" s="6" t="s">
        <v>108</v>
      </c>
      <c r="C340" s="2" t="s">
        <v>65</v>
      </c>
      <c r="D340" s="3">
        <v>1.2</v>
      </c>
      <c r="E340" s="3">
        <v>21.5</v>
      </c>
      <c r="F340" s="606"/>
      <c r="G340" s="5">
        <v>7</v>
      </c>
      <c r="H340" s="6" t="s">
        <v>108</v>
      </c>
      <c r="I340" s="2" t="s">
        <v>65</v>
      </c>
      <c r="J340" s="3">
        <v>1.2</v>
      </c>
      <c r="K340" s="3">
        <v>21.5</v>
      </c>
      <c r="L340" s="786"/>
    </row>
    <row r="341" spans="1:12" s="25" customFormat="1" x14ac:dyDescent="0.3">
      <c r="A341" s="1523"/>
      <c r="B341" s="6"/>
      <c r="C341" s="2"/>
      <c r="D341" s="3"/>
      <c r="E341" s="3"/>
      <c r="F341" s="656"/>
      <c r="G341" s="1523"/>
      <c r="H341" s="6"/>
      <c r="I341" s="2"/>
      <c r="J341" s="3"/>
      <c r="K341" s="3"/>
      <c r="L341" s="1374"/>
    </row>
    <row r="342" spans="1:12" s="50" customFormat="1" x14ac:dyDescent="0.3">
      <c r="A342" s="1523"/>
      <c r="B342" s="6"/>
      <c r="C342" s="2"/>
      <c r="D342" s="3"/>
      <c r="E342" s="3"/>
      <c r="F342" s="606"/>
      <c r="G342" s="1523"/>
      <c r="H342" s="6"/>
      <c r="I342" s="2"/>
      <c r="J342" s="3"/>
      <c r="K342" s="3"/>
      <c r="L342" s="786"/>
    </row>
    <row r="343" spans="1:12" s="25" customFormat="1" x14ac:dyDescent="0.3">
      <c r="A343" s="1523"/>
      <c r="B343" s="6"/>
      <c r="C343" s="2" t="s">
        <v>128</v>
      </c>
      <c r="D343" s="3">
        <f>SUM(D334:D342)</f>
        <v>241.81</v>
      </c>
      <c r="E343" s="3">
        <f>SUM(E334:E342)</f>
        <v>734.52</v>
      </c>
      <c r="F343" s="658">
        <v>822.5</v>
      </c>
      <c r="G343" s="1523"/>
      <c r="H343" s="6"/>
      <c r="I343" s="2" t="s">
        <v>128</v>
      </c>
      <c r="J343" s="3">
        <f>SUM(J334:J342)</f>
        <v>278.80999999999995</v>
      </c>
      <c r="K343" s="3">
        <f>SUM(K334:K342)</f>
        <v>820</v>
      </c>
      <c r="L343" s="1374"/>
    </row>
    <row r="344" spans="1:12" s="25" customFormat="1" x14ac:dyDescent="0.3">
      <c r="A344" s="5"/>
      <c r="B344" s="6"/>
      <c r="C344" s="2"/>
      <c r="D344" s="3"/>
      <c r="E344" s="3"/>
      <c r="F344" s="678">
        <f>F343-E343</f>
        <v>87.980000000000018</v>
      </c>
      <c r="G344" s="5"/>
      <c r="H344" s="6"/>
      <c r="I344" s="2"/>
      <c r="J344" s="3"/>
      <c r="K344" s="3"/>
      <c r="L344" s="1374"/>
    </row>
    <row r="345" spans="1:12" s="25" customFormat="1" x14ac:dyDescent="0.3">
      <c r="A345" s="5"/>
      <c r="B345" s="6"/>
      <c r="C345" s="2"/>
      <c r="D345" s="3"/>
      <c r="E345" s="3"/>
      <c r="F345" s="656"/>
      <c r="G345" s="5"/>
      <c r="H345" s="6"/>
      <c r="I345" s="2"/>
      <c r="J345" s="3"/>
      <c r="K345" s="3"/>
      <c r="L345" s="1374"/>
    </row>
    <row r="346" spans="1:12" s="25" customFormat="1" x14ac:dyDescent="0.3">
      <c r="A346" s="1523"/>
      <c r="B346" s="6"/>
      <c r="C346" s="2" t="s">
        <v>136</v>
      </c>
      <c r="D346" s="3">
        <f>+D343+D330</f>
        <v>432.67</v>
      </c>
      <c r="E346" s="3">
        <f>+E343+E330</f>
        <v>1519.47</v>
      </c>
      <c r="F346" s="659"/>
      <c r="G346" s="3"/>
      <c r="H346" s="3"/>
      <c r="I346" s="3" t="s">
        <v>136</v>
      </c>
      <c r="J346" s="3">
        <f>+J343+J330</f>
        <v>469.66999999999996</v>
      </c>
      <c r="K346" s="3">
        <f>+K343+K330</f>
        <v>1604.95</v>
      </c>
      <c r="L346" s="1374"/>
    </row>
    <row r="347" spans="1:12" s="25" customFormat="1" x14ac:dyDescent="0.3">
      <c r="A347" s="1405"/>
      <c r="B347" s="36"/>
      <c r="C347" s="462"/>
      <c r="D347" s="463"/>
      <c r="E347" s="463"/>
      <c r="F347" s="659"/>
      <c r="G347" s="1410"/>
      <c r="H347" s="463"/>
      <c r="I347" s="463"/>
      <c r="J347" s="463"/>
      <c r="K347" s="463"/>
      <c r="L347" s="1374"/>
    </row>
    <row r="348" spans="1:12" s="25" customFormat="1" x14ac:dyDescent="0.3">
      <c r="A348" s="1405"/>
      <c r="B348" s="36"/>
      <c r="C348" s="462"/>
      <c r="D348" s="463"/>
      <c r="E348" s="463"/>
      <c r="F348" s="659"/>
      <c r="G348" s="1410"/>
      <c r="H348" s="463"/>
      <c r="I348" s="463"/>
      <c r="J348" s="463"/>
      <c r="K348" s="463"/>
      <c r="L348" s="1374"/>
    </row>
    <row r="349" spans="1:12" s="25" customFormat="1" x14ac:dyDescent="0.3">
      <c r="A349" s="1405"/>
      <c r="B349" s="36"/>
      <c r="C349" s="462"/>
      <c r="D349" s="463"/>
      <c r="E349" s="463"/>
      <c r="F349" s="659"/>
      <c r="G349" s="1413"/>
      <c r="H349" s="463"/>
      <c r="I349" s="463"/>
      <c r="J349" s="463"/>
      <c r="K349" s="463"/>
      <c r="L349" s="1374"/>
    </row>
    <row r="350" spans="1:12" s="25" customFormat="1" ht="18.75" customHeight="1" x14ac:dyDescent="0.3">
      <c r="A350" s="1403"/>
      <c r="B350" s="37" t="s">
        <v>130</v>
      </c>
      <c r="D350" s="94" t="s">
        <v>131</v>
      </c>
      <c r="E350" s="20"/>
      <c r="F350" s="606"/>
      <c r="G350" s="1403"/>
      <c r="H350" s="37" t="s">
        <v>130</v>
      </c>
      <c r="J350" s="94" t="s">
        <v>131</v>
      </c>
      <c r="K350" s="20"/>
      <c r="L350" s="1374"/>
    </row>
    <row r="351" spans="1:12" s="25" customFormat="1" ht="51.75" customHeight="1" x14ac:dyDescent="0.3">
      <c r="A351" s="1403"/>
      <c r="B351" s="38" t="s">
        <v>132</v>
      </c>
      <c r="D351" s="38" t="s">
        <v>140</v>
      </c>
      <c r="E351" s="39"/>
      <c r="F351" s="606"/>
      <c r="G351" s="1403"/>
      <c r="H351" s="38" t="s">
        <v>139</v>
      </c>
      <c r="J351" s="38" t="s">
        <v>140</v>
      </c>
      <c r="K351" s="39"/>
      <c r="L351" s="1374"/>
    </row>
    <row r="352" spans="1:12" s="25" customFormat="1" ht="21.75" customHeight="1" x14ac:dyDescent="0.3">
      <c r="A352" s="1403"/>
      <c r="B352" s="38"/>
      <c r="D352" s="38"/>
      <c r="E352" s="39"/>
      <c r="F352" s="606"/>
      <c r="G352" s="1403"/>
      <c r="H352" s="38"/>
      <c r="J352" s="38"/>
      <c r="K352" s="39"/>
      <c r="L352" s="1374"/>
    </row>
    <row r="353" spans="1:12" s="21" customFormat="1" x14ac:dyDescent="0.3">
      <c r="A353" s="1498"/>
      <c r="B353" s="849"/>
      <c r="C353" s="849"/>
      <c r="D353" s="849"/>
      <c r="E353" s="849"/>
      <c r="F353" s="853"/>
      <c r="G353" s="1498"/>
      <c r="H353" s="849"/>
      <c r="I353" s="849"/>
      <c r="J353" s="849"/>
      <c r="K353" s="849"/>
      <c r="L353" s="1373"/>
    </row>
    <row r="354" spans="1:12" s="25" customFormat="1" ht="27.75" customHeight="1" x14ac:dyDescent="0.3">
      <c r="A354" s="1403"/>
      <c r="B354" s="22" t="s">
        <v>115</v>
      </c>
      <c r="C354" s="20"/>
      <c r="D354" s="20"/>
      <c r="E354" s="20"/>
      <c r="F354" s="656"/>
      <c r="G354" s="1403"/>
      <c r="H354" s="22" t="s">
        <v>115</v>
      </c>
      <c r="I354" s="20"/>
      <c r="J354" s="20"/>
      <c r="K354" s="20"/>
      <c r="L354" s="1374"/>
    </row>
    <row r="355" spans="1:12" s="25" customFormat="1" ht="18.75" customHeight="1" x14ac:dyDescent="0.3">
      <c r="A355" s="1403"/>
      <c r="B355" s="22" t="s">
        <v>137</v>
      </c>
      <c r="C355" s="20"/>
      <c r="D355" s="20"/>
      <c r="E355" s="20"/>
      <c r="F355" s="606"/>
      <c r="G355" s="1403"/>
      <c r="H355" s="22" t="s">
        <v>138</v>
      </c>
      <c r="I355" s="20"/>
      <c r="J355" s="20"/>
      <c r="K355" s="20"/>
      <c r="L355" s="1374"/>
    </row>
    <row r="356" spans="1:12" s="25" customFormat="1" ht="18.75" customHeight="1" x14ac:dyDescent="0.3">
      <c r="A356" s="1403"/>
      <c r="B356" s="20"/>
      <c r="C356" s="20"/>
      <c r="D356" s="20"/>
      <c r="E356" s="20"/>
      <c r="F356" s="606"/>
      <c r="G356" s="1403"/>
      <c r="H356" s="20"/>
      <c r="I356" s="20"/>
      <c r="J356" s="20"/>
      <c r="K356" s="20"/>
      <c r="L356" s="1374"/>
    </row>
    <row r="357" spans="1:12" s="25" customFormat="1" ht="18.75" customHeight="1" x14ac:dyDescent="0.3">
      <c r="A357" s="1403"/>
      <c r="B357" s="20"/>
      <c r="C357" s="20"/>
      <c r="E357" s="603" t="s">
        <v>116</v>
      </c>
      <c r="F357" s="606"/>
      <c r="G357" s="1403"/>
      <c r="H357" s="20"/>
      <c r="I357" s="20"/>
      <c r="K357" s="603" t="s">
        <v>116</v>
      </c>
      <c r="L357" s="1374"/>
    </row>
    <row r="358" spans="1:12" s="25" customFormat="1" ht="18.75" customHeight="1" x14ac:dyDescent="0.3">
      <c r="A358" s="1403"/>
      <c r="B358" s="20"/>
      <c r="C358" s="20"/>
      <c r="E358" s="603" t="s">
        <v>134</v>
      </c>
      <c r="F358" s="606"/>
      <c r="G358" s="1403"/>
      <c r="H358" s="20"/>
      <c r="I358" s="20"/>
      <c r="K358" s="603" t="s">
        <v>134</v>
      </c>
      <c r="L358" s="1374"/>
    </row>
    <row r="359" spans="1:12" s="25" customFormat="1" ht="18.75" customHeight="1" x14ac:dyDescent="0.3">
      <c r="A359" s="1403"/>
      <c r="B359" s="20"/>
      <c r="C359" s="20"/>
      <c r="E359" s="603" t="s">
        <v>117</v>
      </c>
      <c r="F359" s="606"/>
      <c r="G359" s="1403"/>
      <c r="H359" s="20"/>
      <c r="I359" s="20"/>
      <c r="K359" s="603" t="s">
        <v>117</v>
      </c>
      <c r="L359" s="1374"/>
    </row>
    <row r="360" spans="1:12" s="25" customFormat="1" ht="18.75" customHeight="1" x14ac:dyDescent="0.3">
      <c r="A360" s="1403"/>
      <c r="B360" s="20"/>
      <c r="C360" s="20"/>
      <c r="E360" s="603" t="s">
        <v>497</v>
      </c>
      <c r="F360" s="606"/>
      <c r="G360" s="1403"/>
      <c r="H360" s="20"/>
      <c r="I360" s="20"/>
      <c r="K360" s="603" t="s">
        <v>497</v>
      </c>
      <c r="L360" s="1374"/>
    </row>
    <row r="361" spans="1:12" s="25" customFormat="1" ht="18.75" customHeight="1" x14ac:dyDescent="0.3">
      <c r="A361" s="1403"/>
      <c r="B361" s="20"/>
      <c r="C361" s="20"/>
      <c r="D361" s="20"/>
      <c r="E361" s="20"/>
      <c r="F361" s="656"/>
      <c r="G361" s="1403"/>
      <c r="H361" s="20"/>
      <c r="I361" s="20"/>
      <c r="J361" s="20"/>
      <c r="K361" s="20"/>
      <c r="L361" s="1374"/>
    </row>
    <row r="362" spans="1:12" s="25" customFormat="1" ht="18.75" customHeight="1" x14ac:dyDescent="0.3">
      <c r="A362" s="1403"/>
      <c r="B362" s="20"/>
      <c r="C362" s="20"/>
      <c r="D362" s="20"/>
      <c r="E362" s="20"/>
      <c r="F362" s="656"/>
      <c r="G362" s="1403"/>
      <c r="H362" s="20"/>
      <c r="I362" s="20"/>
      <c r="J362" s="20"/>
      <c r="K362" s="20"/>
      <c r="L362" s="1374"/>
    </row>
    <row r="363" spans="1:12" s="25" customFormat="1" ht="18.75" customHeight="1" x14ac:dyDescent="0.3">
      <c r="A363" s="1403"/>
      <c r="B363" s="20"/>
      <c r="C363" s="20"/>
      <c r="D363" s="20"/>
      <c r="E363" s="20"/>
      <c r="F363" s="656"/>
      <c r="G363" s="1403"/>
      <c r="H363" s="20"/>
      <c r="I363" s="20"/>
      <c r="J363" s="20"/>
      <c r="K363" s="20"/>
      <c r="L363" s="1374"/>
    </row>
    <row r="364" spans="1:12" s="25" customFormat="1" ht="18.75" customHeight="1" x14ac:dyDescent="0.3">
      <c r="A364" s="1403"/>
      <c r="B364" s="1612" t="s">
        <v>119</v>
      </c>
      <c r="C364" s="1612"/>
      <c r="D364" s="1612"/>
      <c r="E364" s="26"/>
      <c r="F364" s="606"/>
      <c r="G364" s="1403"/>
      <c r="H364" s="1612" t="s">
        <v>119</v>
      </c>
      <c r="I364" s="1612"/>
      <c r="J364" s="1612"/>
      <c r="K364" s="26"/>
      <c r="L364" s="1374"/>
    </row>
    <row r="365" spans="1:12" s="25" customFormat="1" ht="18.75" customHeight="1" x14ac:dyDescent="0.3">
      <c r="A365" s="1403"/>
      <c r="B365" s="1610"/>
      <c r="C365" s="1610"/>
      <c r="D365" s="1610"/>
      <c r="E365" s="27"/>
      <c r="F365" s="606"/>
      <c r="G365" s="1403"/>
      <c r="H365" s="1610">
        <f>B365</f>
        <v>0</v>
      </c>
      <c r="I365" s="1610"/>
      <c r="J365" s="1610"/>
      <c r="K365" s="27"/>
      <c r="L365" s="1374"/>
    </row>
    <row r="366" spans="1:12" s="25" customFormat="1" ht="18.75" customHeight="1" x14ac:dyDescent="0.3">
      <c r="A366" s="1403"/>
      <c r="B366" s="20"/>
      <c r="C366" s="20"/>
      <c r="D366" s="20"/>
      <c r="E366" s="27"/>
      <c r="F366" s="606"/>
      <c r="G366" s="1403"/>
      <c r="H366" s="20"/>
      <c r="I366" s="20"/>
      <c r="J366" s="20"/>
      <c r="K366" s="27"/>
      <c r="L366" s="1374"/>
    </row>
    <row r="367" spans="1:12" s="25" customFormat="1" ht="18.75" customHeight="1" x14ac:dyDescent="0.3">
      <c r="A367" s="1403"/>
      <c r="B367" s="1524"/>
      <c r="C367" s="20"/>
      <c r="D367" s="20"/>
      <c r="E367" s="27"/>
      <c r="F367" s="606"/>
      <c r="G367" s="1403"/>
      <c r="H367" s="1524"/>
      <c r="I367" s="20"/>
      <c r="J367" s="20"/>
      <c r="K367" s="27"/>
      <c r="L367" s="1374"/>
    </row>
    <row r="368" spans="1:12" s="25" customFormat="1" ht="18.75" customHeight="1" x14ac:dyDescent="0.3">
      <c r="A368" s="28" t="s">
        <v>120</v>
      </c>
      <c r="B368" s="29" t="s">
        <v>121</v>
      </c>
      <c r="C368" s="1611" t="s">
        <v>122</v>
      </c>
      <c r="D368" s="1611"/>
      <c r="E368" s="1611"/>
      <c r="F368" s="606"/>
      <c r="G368" s="28" t="s">
        <v>120</v>
      </c>
      <c r="H368" s="29" t="s">
        <v>121</v>
      </c>
      <c r="I368" s="1611" t="s">
        <v>123</v>
      </c>
      <c r="J368" s="1611"/>
      <c r="K368" s="1611"/>
      <c r="L368" s="1374"/>
    </row>
    <row r="369" spans="1:13" s="25" customFormat="1" ht="18.75" customHeight="1" x14ac:dyDescent="0.3">
      <c r="A369" s="28" t="s">
        <v>124</v>
      </c>
      <c r="B369" s="28" t="s">
        <v>265</v>
      </c>
      <c r="C369" s="29" t="s">
        <v>125</v>
      </c>
      <c r="D369" s="1523" t="s">
        <v>126</v>
      </c>
      <c r="E369" s="1523" t="s">
        <v>127</v>
      </c>
      <c r="F369" s="606"/>
      <c r="G369" s="28" t="s">
        <v>124</v>
      </c>
      <c r="H369" s="28" t="s">
        <v>265</v>
      </c>
      <c r="I369" s="29" t="s">
        <v>125</v>
      </c>
      <c r="J369" s="1523" t="s">
        <v>126</v>
      </c>
      <c r="K369" s="1523" t="s">
        <v>127</v>
      </c>
      <c r="L369" s="1374"/>
    </row>
    <row r="370" spans="1:13" s="50" customFormat="1" ht="18.75" customHeight="1" x14ac:dyDescent="0.3">
      <c r="A370" s="1523">
        <v>1</v>
      </c>
      <c r="B370" s="6" t="s">
        <v>48</v>
      </c>
      <c r="C370" s="2" t="s">
        <v>46</v>
      </c>
      <c r="D370" s="3">
        <v>45</v>
      </c>
      <c r="E370" s="3">
        <v>203.7</v>
      </c>
      <c r="F370" s="606"/>
      <c r="G370" s="1523">
        <v>1</v>
      </c>
      <c r="H370" s="6" t="s">
        <v>48</v>
      </c>
      <c r="I370" s="2" t="s">
        <v>46</v>
      </c>
      <c r="J370" s="3">
        <v>45</v>
      </c>
      <c r="K370" s="3">
        <v>203.7</v>
      </c>
      <c r="L370" s="1379"/>
    </row>
    <row r="371" spans="1:13" s="50" customFormat="1" x14ac:dyDescent="0.3">
      <c r="A371" s="5">
        <v>2</v>
      </c>
      <c r="B371" s="6" t="s">
        <v>64</v>
      </c>
      <c r="C371" s="2" t="s">
        <v>65</v>
      </c>
      <c r="D371" s="3">
        <v>15</v>
      </c>
      <c r="E371" s="3">
        <v>75</v>
      </c>
      <c r="F371" s="606">
        <v>28</v>
      </c>
      <c r="G371" s="5">
        <v>2</v>
      </c>
      <c r="H371" s="6" t="s">
        <v>64</v>
      </c>
      <c r="I371" s="2" t="s">
        <v>65</v>
      </c>
      <c r="J371" s="3">
        <v>15</v>
      </c>
      <c r="K371" s="3">
        <v>75</v>
      </c>
      <c r="L371" s="1379"/>
    </row>
    <row r="372" spans="1:13" s="25" customFormat="1" x14ac:dyDescent="0.3">
      <c r="A372" s="1523">
        <v>3</v>
      </c>
      <c r="B372" s="6" t="s">
        <v>114</v>
      </c>
      <c r="C372" s="2" t="s">
        <v>2</v>
      </c>
      <c r="D372" s="3">
        <v>6</v>
      </c>
      <c r="E372" s="3">
        <v>28</v>
      </c>
      <c r="F372" s="606">
        <v>161</v>
      </c>
      <c r="G372" s="1523">
        <v>3</v>
      </c>
      <c r="H372" s="6" t="s">
        <v>114</v>
      </c>
      <c r="I372" s="2" t="s">
        <v>2</v>
      </c>
      <c r="J372" s="3">
        <v>6</v>
      </c>
      <c r="K372" s="3">
        <v>28</v>
      </c>
      <c r="L372" s="1374"/>
    </row>
    <row r="373" spans="1:13" s="8" customFormat="1" ht="18.75" customHeight="1" x14ac:dyDescent="0.3">
      <c r="A373" s="5">
        <v>4</v>
      </c>
      <c r="B373" s="6" t="s">
        <v>107</v>
      </c>
      <c r="C373" s="2" t="s">
        <v>193</v>
      </c>
      <c r="D373" s="3">
        <v>3.71</v>
      </c>
      <c r="E373" s="3">
        <v>93.2</v>
      </c>
      <c r="F373" s="605"/>
      <c r="G373" s="5">
        <v>4</v>
      </c>
      <c r="H373" s="6" t="s">
        <v>107</v>
      </c>
      <c r="I373" s="2" t="s">
        <v>193</v>
      </c>
      <c r="J373" s="3">
        <v>3.71</v>
      </c>
      <c r="K373" s="3">
        <v>93.2</v>
      </c>
      <c r="L373" s="1374"/>
    </row>
    <row r="374" spans="1:13" s="25" customFormat="1" ht="19.5" customHeight="1" x14ac:dyDescent="0.3">
      <c r="A374" s="5">
        <v>5</v>
      </c>
      <c r="B374" s="6" t="s">
        <v>37</v>
      </c>
      <c r="C374" s="2" t="s">
        <v>5</v>
      </c>
      <c r="D374" s="3">
        <v>180</v>
      </c>
      <c r="E374" s="3">
        <v>161</v>
      </c>
      <c r="F374" s="605"/>
      <c r="G374" s="5">
        <v>5</v>
      </c>
      <c r="H374" s="6" t="s">
        <v>37</v>
      </c>
      <c r="I374" s="2" t="s">
        <v>5</v>
      </c>
      <c r="J374" s="3">
        <v>180</v>
      </c>
      <c r="K374" s="3">
        <v>161</v>
      </c>
      <c r="L374" s="1379" t="s">
        <v>479</v>
      </c>
      <c r="M374" s="25">
        <v>115</v>
      </c>
    </row>
    <row r="375" spans="1:13" s="25" customFormat="1" x14ac:dyDescent="0.3">
      <c r="A375" s="5"/>
      <c r="B375" s="6"/>
      <c r="C375" s="2"/>
      <c r="D375" s="3"/>
      <c r="E375" s="3"/>
      <c r="F375" s="656"/>
      <c r="G375" s="5"/>
      <c r="H375" s="6"/>
      <c r="I375" s="2"/>
      <c r="J375" s="3"/>
      <c r="K375" s="3"/>
      <c r="L375" s="1374"/>
    </row>
    <row r="376" spans="1:13" s="25" customFormat="1" x14ac:dyDescent="0.3">
      <c r="A376" s="5"/>
      <c r="B376" s="6"/>
      <c r="C376" s="2" t="s">
        <v>128</v>
      </c>
      <c r="D376" s="3">
        <f>SUM(D370:D374)</f>
        <v>249.70999999999998</v>
      </c>
      <c r="E376" s="3">
        <f>SUM(E370:E374)</f>
        <v>560.9</v>
      </c>
      <c r="F376" s="658">
        <v>587.5</v>
      </c>
      <c r="G376" s="5"/>
      <c r="H376" s="6"/>
      <c r="I376" s="2" t="s">
        <v>128</v>
      </c>
      <c r="J376" s="3">
        <f>SUM(J370:J374)</f>
        <v>249.70999999999998</v>
      </c>
      <c r="K376" s="3">
        <f>SUM(K370:K374)</f>
        <v>560.9</v>
      </c>
      <c r="L376" s="1374"/>
    </row>
    <row r="377" spans="1:13" s="25" customFormat="1" ht="18.75" hidden="1" customHeight="1" x14ac:dyDescent="0.3">
      <c r="A377" s="5"/>
      <c r="B377" s="6"/>
      <c r="C377" s="2"/>
      <c r="D377" s="3">
        <f>SUM(D371:D375)</f>
        <v>204.71</v>
      </c>
      <c r="E377" s="3"/>
      <c r="F377" s="656"/>
      <c r="G377" s="5"/>
      <c r="H377" s="6"/>
      <c r="I377" s="2"/>
      <c r="J377" s="3"/>
      <c r="K377" s="3"/>
      <c r="L377" s="1374"/>
    </row>
    <row r="378" spans="1:13" s="25" customFormat="1" ht="18.75" hidden="1" customHeight="1" x14ac:dyDescent="0.3">
      <c r="A378" s="5">
        <v>1</v>
      </c>
      <c r="B378" s="6" t="s">
        <v>1</v>
      </c>
      <c r="C378" s="2" t="s">
        <v>5</v>
      </c>
      <c r="D378" s="3">
        <f>SUM(D372:D376)</f>
        <v>439.41999999999996</v>
      </c>
      <c r="E378" s="3">
        <v>86</v>
      </c>
      <c r="F378" s="656"/>
      <c r="G378" s="5">
        <v>1</v>
      </c>
      <c r="H378" s="6" t="s">
        <v>1</v>
      </c>
      <c r="I378" s="2" t="s">
        <v>5</v>
      </c>
      <c r="J378" s="3">
        <v>200</v>
      </c>
      <c r="K378" s="3">
        <v>86</v>
      </c>
      <c r="L378" s="1374"/>
    </row>
    <row r="379" spans="1:13" s="25" customFormat="1" ht="18.75" hidden="1" customHeight="1" x14ac:dyDescent="0.3">
      <c r="A379" s="5">
        <v>2</v>
      </c>
      <c r="B379" s="6" t="s">
        <v>238</v>
      </c>
      <c r="C379" s="2" t="s">
        <v>251</v>
      </c>
      <c r="D379" s="3">
        <f>SUM(D372:D377)</f>
        <v>644.13</v>
      </c>
      <c r="E379" s="3">
        <v>114</v>
      </c>
      <c r="F379" s="656"/>
      <c r="G379" s="5">
        <v>2</v>
      </c>
      <c r="H379" s="6" t="s">
        <v>238</v>
      </c>
      <c r="I379" s="2" t="s">
        <v>251</v>
      </c>
      <c r="J379" s="3">
        <v>225</v>
      </c>
      <c r="K379" s="3">
        <v>114</v>
      </c>
      <c r="L379" s="1374"/>
    </row>
    <row r="380" spans="1:13" s="25" customFormat="1" ht="18.75" hidden="1" customHeight="1" x14ac:dyDescent="0.3">
      <c r="A380" s="5">
        <v>3</v>
      </c>
      <c r="B380" s="6" t="s">
        <v>93</v>
      </c>
      <c r="C380" s="2" t="s">
        <v>5</v>
      </c>
      <c r="D380" s="3">
        <f>SUM(D372:D378)</f>
        <v>1083.55</v>
      </c>
      <c r="E380" s="3">
        <v>94.25</v>
      </c>
      <c r="F380" s="656"/>
      <c r="G380" s="5">
        <v>3</v>
      </c>
      <c r="H380" s="6" t="s">
        <v>93</v>
      </c>
      <c r="I380" s="2" t="s">
        <v>5</v>
      </c>
      <c r="J380" s="3">
        <v>135</v>
      </c>
      <c r="K380" s="3">
        <v>94.25</v>
      </c>
      <c r="L380" s="1374"/>
    </row>
    <row r="381" spans="1:13" s="25" customFormat="1" ht="18.75" hidden="1" customHeight="1" x14ac:dyDescent="0.3">
      <c r="A381" s="5">
        <v>4</v>
      </c>
      <c r="B381" s="6" t="s">
        <v>253</v>
      </c>
      <c r="C381" s="2" t="s">
        <v>218</v>
      </c>
      <c r="D381" s="3">
        <f>SUM(D373:D379)</f>
        <v>1721.6799999999998</v>
      </c>
      <c r="E381" s="3">
        <v>146.4</v>
      </c>
      <c r="F381" s="656"/>
      <c r="G381" s="5">
        <v>4</v>
      </c>
      <c r="H381" s="6" t="s">
        <v>253</v>
      </c>
      <c r="I381" s="2" t="s">
        <v>218</v>
      </c>
      <c r="J381" s="3">
        <v>125</v>
      </c>
      <c r="K381" s="3">
        <v>146.4</v>
      </c>
      <c r="L381" s="1374"/>
    </row>
    <row r="382" spans="1:13" s="25" customFormat="1" ht="18.75" hidden="1" customHeight="1" x14ac:dyDescent="0.3">
      <c r="A382" s="5">
        <v>5</v>
      </c>
      <c r="B382" s="6" t="s">
        <v>255</v>
      </c>
      <c r="C382" s="2" t="s">
        <v>218</v>
      </c>
      <c r="D382" s="3">
        <f>SUM(D374:D380)</f>
        <v>2801.5199999999995</v>
      </c>
      <c r="E382" s="3">
        <v>105.16</v>
      </c>
      <c r="F382" s="656"/>
      <c r="G382" s="5">
        <v>5</v>
      </c>
      <c r="H382" s="6" t="s">
        <v>255</v>
      </c>
      <c r="I382" s="2" t="s">
        <v>218</v>
      </c>
      <c r="J382" s="3">
        <v>80</v>
      </c>
      <c r="K382" s="3">
        <v>105.16</v>
      </c>
      <c r="L382" s="1374"/>
    </row>
    <row r="383" spans="1:13" s="25" customFormat="1" ht="18.75" hidden="1" customHeight="1" x14ac:dyDescent="0.3">
      <c r="A383" s="5">
        <v>6</v>
      </c>
      <c r="B383" s="6" t="s">
        <v>252</v>
      </c>
      <c r="C383" s="2" t="s">
        <v>251</v>
      </c>
      <c r="D383" s="3">
        <f t="shared" ref="D383:D388" si="5">SUM(D375:D381)</f>
        <v>4343.1999999999989</v>
      </c>
      <c r="E383" s="3">
        <v>142</v>
      </c>
      <c r="F383" s="656"/>
      <c r="G383" s="5">
        <v>6</v>
      </c>
      <c r="H383" s="6" t="s">
        <v>252</v>
      </c>
      <c r="I383" s="2" t="s">
        <v>251</v>
      </c>
      <c r="J383" s="3">
        <v>105</v>
      </c>
      <c r="K383" s="3">
        <v>142</v>
      </c>
      <c r="L383" s="1374"/>
    </row>
    <row r="384" spans="1:13" s="25" customFormat="1" ht="18.75" hidden="1" customHeight="1" x14ac:dyDescent="0.3">
      <c r="A384" s="5">
        <v>7</v>
      </c>
      <c r="B384" s="6" t="s">
        <v>254</v>
      </c>
      <c r="C384" s="2" t="s">
        <v>218</v>
      </c>
      <c r="D384" s="3">
        <f t="shared" si="5"/>
        <v>7144.7199999999984</v>
      </c>
      <c r="E384" s="3">
        <v>144</v>
      </c>
      <c r="F384" s="656"/>
      <c r="G384" s="5">
        <v>7</v>
      </c>
      <c r="H384" s="6" t="s">
        <v>254</v>
      </c>
      <c r="I384" s="2" t="s">
        <v>218</v>
      </c>
      <c r="J384" s="3">
        <v>120</v>
      </c>
      <c r="K384" s="3">
        <v>144</v>
      </c>
      <c r="L384" s="1374"/>
    </row>
    <row r="385" spans="1:12" s="25" customFormat="1" ht="18.75" hidden="1" customHeight="1" x14ac:dyDescent="0.3">
      <c r="A385" s="5">
        <v>8</v>
      </c>
      <c r="B385" s="6" t="s">
        <v>31</v>
      </c>
      <c r="C385" s="2" t="s">
        <v>5</v>
      </c>
      <c r="D385" s="3">
        <f t="shared" si="5"/>
        <v>11238.21</v>
      </c>
      <c r="E385" s="3">
        <v>88</v>
      </c>
      <c r="F385" s="656"/>
      <c r="G385" s="5">
        <v>8</v>
      </c>
      <c r="H385" s="6" t="s">
        <v>31</v>
      </c>
      <c r="I385" s="2" t="s">
        <v>5</v>
      </c>
      <c r="J385" s="3">
        <v>55</v>
      </c>
      <c r="K385" s="3">
        <v>88</v>
      </c>
      <c r="L385" s="1374"/>
    </row>
    <row r="386" spans="1:12" s="50" customFormat="1" ht="18.75" hidden="1" customHeight="1" x14ac:dyDescent="0.3">
      <c r="A386" s="1523"/>
      <c r="B386" s="1"/>
      <c r="C386" s="1523"/>
      <c r="D386" s="3">
        <f t="shared" si="5"/>
        <v>18178.219999999998</v>
      </c>
      <c r="E386" s="7"/>
      <c r="F386" s="657"/>
      <c r="G386" s="1523"/>
      <c r="H386" s="1"/>
      <c r="I386" s="1523"/>
      <c r="J386" s="7"/>
      <c r="K386" s="7"/>
      <c r="L386" s="1377"/>
    </row>
    <row r="387" spans="1:12" s="25" customFormat="1" ht="18.75" hidden="1" customHeight="1" x14ac:dyDescent="0.3">
      <c r="A387" s="5"/>
      <c r="B387" s="6"/>
      <c r="C387" s="2" t="s">
        <v>128</v>
      </c>
      <c r="D387" s="3">
        <f t="shared" si="5"/>
        <v>28977.009999999995</v>
      </c>
      <c r="E387" s="3">
        <v>919.81</v>
      </c>
      <c r="F387" s="656"/>
      <c r="G387" s="5"/>
      <c r="H387" s="6"/>
      <c r="I387" s="2" t="s">
        <v>128</v>
      </c>
      <c r="J387" s="3">
        <v>1045</v>
      </c>
      <c r="K387" s="3">
        <v>919.81</v>
      </c>
      <c r="L387" s="1374"/>
    </row>
    <row r="388" spans="1:12" s="25" customFormat="1" ht="18.75" hidden="1" customHeight="1" x14ac:dyDescent="0.3">
      <c r="A388" s="5"/>
      <c r="B388" s="6"/>
      <c r="C388" s="2"/>
      <c r="D388" s="3">
        <f t="shared" si="5"/>
        <v>46511.099999999991</v>
      </c>
      <c r="E388" s="3"/>
      <c r="F388" s="656"/>
      <c r="G388" s="5"/>
      <c r="H388" s="6"/>
      <c r="I388" s="2"/>
      <c r="J388" s="3"/>
      <c r="K388" s="3"/>
      <c r="L388" s="1374"/>
    </row>
    <row r="389" spans="1:12" s="25" customFormat="1" x14ac:dyDescent="0.3">
      <c r="A389" s="5"/>
      <c r="B389" s="6"/>
      <c r="C389" s="2"/>
      <c r="D389" s="3"/>
      <c r="E389" s="3"/>
      <c r="F389" s="678">
        <f>F376-E376</f>
        <v>26.600000000000023</v>
      </c>
      <c r="G389" s="5"/>
      <c r="H389" s="6"/>
      <c r="I389" s="2"/>
      <c r="J389" s="3"/>
      <c r="K389" s="3"/>
      <c r="L389" s="1374"/>
    </row>
    <row r="390" spans="1:12" s="25" customFormat="1" x14ac:dyDescent="0.3">
      <c r="A390" s="5"/>
      <c r="B390" s="6"/>
      <c r="C390" s="2"/>
      <c r="D390" s="3"/>
      <c r="E390" s="3"/>
      <c r="F390" s="656"/>
      <c r="G390" s="5"/>
      <c r="H390" s="6"/>
      <c r="I390" s="2"/>
      <c r="J390" s="3"/>
      <c r="K390" s="3"/>
      <c r="L390" s="1374"/>
    </row>
    <row r="391" spans="1:12" s="25" customFormat="1" x14ac:dyDescent="0.3">
      <c r="A391" s="28" t="s">
        <v>124</v>
      </c>
      <c r="B391" s="3" t="s">
        <v>259</v>
      </c>
      <c r="C391" s="2" t="s">
        <v>125</v>
      </c>
      <c r="D391" s="3" t="s">
        <v>126</v>
      </c>
      <c r="E391" s="3" t="s">
        <v>127</v>
      </c>
      <c r="F391" s="656"/>
      <c r="G391" s="28" t="s">
        <v>124</v>
      </c>
      <c r="H391" s="3" t="s">
        <v>247</v>
      </c>
      <c r="I391" s="2" t="s">
        <v>125</v>
      </c>
      <c r="J391" s="3" t="s">
        <v>126</v>
      </c>
      <c r="K391" s="3" t="s">
        <v>127</v>
      </c>
      <c r="L391" s="1374"/>
    </row>
    <row r="392" spans="1:12" s="25" customFormat="1" ht="19.5" customHeight="1" x14ac:dyDescent="0.3">
      <c r="A392" s="5">
        <v>1</v>
      </c>
      <c r="B392" s="6" t="s">
        <v>10</v>
      </c>
      <c r="C392" s="2" t="s">
        <v>508</v>
      </c>
      <c r="D392" s="3">
        <v>80</v>
      </c>
      <c r="E392" s="3">
        <v>157.5</v>
      </c>
      <c r="F392" s="606">
        <v>122</v>
      </c>
      <c r="G392" s="5">
        <v>1</v>
      </c>
      <c r="H392" s="6" t="s">
        <v>10</v>
      </c>
      <c r="I392" s="2" t="s">
        <v>9</v>
      </c>
      <c r="J392" s="3">
        <v>90</v>
      </c>
      <c r="K392" s="3">
        <v>170.1</v>
      </c>
      <c r="L392" s="788"/>
    </row>
    <row r="393" spans="1:12" s="25" customFormat="1" ht="19.5" customHeight="1" x14ac:dyDescent="0.3">
      <c r="A393" s="5">
        <v>2</v>
      </c>
      <c r="B393" s="6" t="s">
        <v>105</v>
      </c>
      <c r="C393" s="2" t="s">
        <v>104</v>
      </c>
      <c r="D393" s="3">
        <v>54</v>
      </c>
      <c r="E393" s="3">
        <v>166.1</v>
      </c>
      <c r="F393" s="490"/>
      <c r="G393" s="5">
        <v>2</v>
      </c>
      <c r="H393" s="6" t="s">
        <v>105</v>
      </c>
      <c r="I393" s="2" t="s">
        <v>104</v>
      </c>
      <c r="J393" s="3">
        <v>54</v>
      </c>
      <c r="K393" s="3">
        <v>166.1</v>
      </c>
      <c r="L393" s="1374"/>
    </row>
    <row r="394" spans="1:12" s="50" customFormat="1" x14ac:dyDescent="0.3">
      <c r="A394" s="5">
        <v>3</v>
      </c>
      <c r="B394" s="6" t="s">
        <v>260</v>
      </c>
      <c r="C394" s="2" t="s">
        <v>17</v>
      </c>
      <c r="D394" s="3">
        <v>20</v>
      </c>
      <c r="E394" s="3">
        <v>182.25</v>
      </c>
      <c r="F394" s="605"/>
      <c r="G394" s="5">
        <v>3</v>
      </c>
      <c r="H394" s="6" t="s">
        <v>260</v>
      </c>
      <c r="I394" s="2" t="s">
        <v>44</v>
      </c>
      <c r="J394" s="3">
        <v>25</v>
      </c>
      <c r="K394" s="3">
        <v>218.7</v>
      </c>
      <c r="L394" s="1377"/>
    </row>
    <row r="395" spans="1:12" s="25" customFormat="1" ht="19.5" customHeight="1" x14ac:dyDescent="0.3">
      <c r="A395" s="5">
        <v>4</v>
      </c>
      <c r="B395" s="6" t="s">
        <v>346</v>
      </c>
      <c r="C395" s="2" t="s">
        <v>14</v>
      </c>
      <c r="D395" s="3">
        <v>36</v>
      </c>
      <c r="E395" s="3">
        <v>6</v>
      </c>
      <c r="F395" s="677"/>
      <c r="G395" s="5">
        <v>4</v>
      </c>
      <c r="H395" s="6" t="s">
        <v>346</v>
      </c>
      <c r="I395" s="2" t="s">
        <v>14</v>
      </c>
      <c r="J395" s="3">
        <v>36</v>
      </c>
      <c r="K395" s="3">
        <v>6</v>
      </c>
      <c r="L395" s="788"/>
    </row>
    <row r="396" spans="1:12" s="25" customFormat="1" ht="19.5" customHeight="1" x14ac:dyDescent="0.3">
      <c r="A396" s="5">
        <v>5</v>
      </c>
      <c r="B396" s="6" t="s">
        <v>144</v>
      </c>
      <c r="C396" s="2" t="s">
        <v>2</v>
      </c>
      <c r="D396" s="3">
        <v>18</v>
      </c>
      <c r="E396" s="3">
        <v>88</v>
      </c>
      <c r="F396" s="656"/>
      <c r="G396" s="5">
        <v>5</v>
      </c>
      <c r="H396" s="6" t="s">
        <v>144</v>
      </c>
      <c r="I396" s="2" t="s">
        <v>2</v>
      </c>
      <c r="J396" s="3">
        <v>18</v>
      </c>
      <c r="K396" s="3">
        <v>88</v>
      </c>
      <c r="L396" s="1374"/>
    </row>
    <row r="397" spans="1:12" s="50" customFormat="1" x14ac:dyDescent="0.3">
      <c r="A397" s="5">
        <v>6</v>
      </c>
      <c r="B397" s="6" t="s">
        <v>107</v>
      </c>
      <c r="C397" s="2" t="s">
        <v>193</v>
      </c>
      <c r="D397" s="3">
        <v>3.71</v>
      </c>
      <c r="E397" s="3">
        <v>93.2</v>
      </c>
      <c r="F397" s="605"/>
      <c r="G397" s="5">
        <v>6</v>
      </c>
      <c r="H397" s="6" t="s">
        <v>107</v>
      </c>
      <c r="I397" s="2" t="s">
        <v>193</v>
      </c>
      <c r="J397" s="3">
        <v>3.71</v>
      </c>
      <c r="K397" s="3">
        <v>93.2</v>
      </c>
      <c r="L397" s="1379"/>
    </row>
    <row r="398" spans="1:12" s="25" customFormat="1" ht="19.5" customHeight="1" x14ac:dyDescent="0.3">
      <c r="A398" s="5">
        <v>7</v>
      </c>
      <c r="B398" s="6" t="s">
        <v>108</v>
      </c>
      <c r="C398" s="2" t="s">
        <v>65</v>
      </c>
      <c r="D398" s="3">
        <v>1.2</v>
      </c>
      <c r="E398" s="3">
        <v>21.5</v>
      </c>
      <c r="F398" s="656"/>
      <c r="G398" s="5">
        <v>7</v>
      </c>
      <c r="H398" s="6" t="s">
        <v>108</v>
      </c>
      <c r="I398" s="2" t="s">
        <v>65</v>
      </c>
      <c r="J398" s="3">
        <v>1.2</v>
      </c>
      <c r="K398" s="3">
        <v>21.5</v>
      </c>
      <c r="L398" s="1374"/>
    </row>
    <row r="399" spans="1:12" s="25" customFormat="1" x14ac:dyDescent="0.3">
      <c r="A399" s="1523"/>
      <c r="B399" s="6"/>
      <c r="C399" s="2"/>
      <c r="D399" s="3"/>
      <c r="E399" s="3"/>
      <c r="F399" s="656"/>
      <c r="G399" s="1523"/>
      <c r="H399" s="6"/>
      <c r="I399" s="2"/>
      <c r="J399" s="3"/>
      <c r="K399" s="3"/>
      <c r="L399" s="1374"/>
    </row>
    <row r="400" spans="1:12" s="50" customFormat="1" x14ac:dyDescent="0.3">
      <c r="A400" s="5"/>
      <c r="B400" s="6"/>
      <c r="C400" s="2"/>
      <c r="D400" s="3"/>
      <c r="E400" s="3"/>
      <c r="F400" s="657"/>
      <c r="G400" s="5"/>
      <c r="H400" s="6"/>
      <c r="I400" s="2"/>
      <c r="J400" s="3"/>
      <c r="K400" s="3"/>
      <c r="L400" s="1377"/>
    </row>
    <row r="401" spans="1:12" s="25" customFormat="1" x14ac:dyDescent="0.3">
      <c r="A401" s="1523"/>
      <c r="B401" s="6"/>
      <c r="C401" s="2" t="s">
        <v>128</v>
      </c>
      <c r="D401" s="3">
        <f>SUM(D392:D400)</f>
        <v>212.91</v>
      </c>
      <c r="E401" s="3">
        <f>SUM(E392:E400)</f>
        <v>714.55000000000007</v>
      </c>
      <c r="F401" s="658">
        <v>822.5</v>
      </c>
      <c r="G401" s="1523"/>
      <c r="H401" s="6"/>
      <c r="I401" s="2" t="s">
        <v>128</v>
      </c>
      <c r="J401" s="3">
        <f>SUM(J392:J400)</f>
        <v>227.91</v>
      </c>
      <c r="K401" s="3">
        <f>SUM(K392:K400)</f>
        <v>763.6</v>
      </c>
      <c r="L401" s="1374"/>
    </row>
    <row r="402" spans="1:12" s="25" customFormat="1" x14ac:dyDescent="0.3">
      <c r="A402" s="5"/>
      <c r="B402" s="6"/>
      <c r="C402" s="2"/>
      <c r="D402" s="3"/>
      <c r="E402" s="3"/>
      <c r="F402" s="678">
        <f>F401-E401</f>
        <v>107.94999999999993</v>
      </c>
      <c r="G402" s="5"/>
      <c r="H402" s="6"/>
      <c r="I402" s="2"/>
      <c r="J402" s="3"/>
      <c r="K402" s="3"/>
      <c r="L402" s="1374"/>
    </row>
    <row r="403" spans="1:12" s="25" customFormat="1" x14ac:dyDescent="0.3">
      <c r="A403" s="5"/>
      <c r="B403" s="6"/>
      <c r="C403" s="2"/>
      <c r="D403" s="3"/>
      <c r="E403" s="3"/>
      <c r="F403" s="656"/>
      <c r="G403" s="5"/>
      <c r="H403" s="6"/>
      <c r="I403" s="2"/>
      <c r="J403" s="3"/>
      <c r="K403" s="3"/>
      <c r="L403" s="1374"/>
    </row>
    <row r="404" spans="1:12" s="25" customFormat="1" x14ac:dyDescent="0.3">
      <c r="A404" s="1523"/>
      <c r="B404" s="6"/>
      <c r="C404" s="2" t="s">
        <v>136</v>
      </c>
      <c r="D404" s="3">
        <f>+D401+D376</f>
        <v>462.62</v>
      </c>
      <c r="E404" s="3">
        <f>+E401+E376</f>
        <v>1275.45</v>
      </c>
      <c r="F404" s="659"/>
      <c r="G404" s="3"/>
      <c r="H404" s="3"/>
      <c r="I404" s="3" t="s">
        <v>136</v>
      </c>
      <c r="J404" s="3">
        <f>+J401+J376</f>
        <v>477.62</v>
      </c>
      <c r="K404" s="3">
        <f>+K401+K376</f>
        <v>1324.5</v>
      </c>
      <c r="L404" s="1374"/>
    </row>
    <row r="405" spans="1:12" s="25" customFormat="1" x14ac:dyDescent="0.3">
      <c r="A405" s="1405"/>
      <c r="B405" s="36"/>
      <c r="C405" s="462"/>
      <c r="D405" s="463"/>
      <c r="E405" s="463"/>
      <c r="F405" s="659"/>
      <c r="G405" s="1410"/>
      <c r="H405" s="463"/>
      <c r="I405" s="463"/>
      <c r="J405" s="463"/>
      <c r="K405" s="463"/>
      <c r="L405" s="1374"/>
    </row>
    <row r="406" spans="1:12" s="25" customFormat="1" x14ac:dyDescent="0.3">
      <c r="A406" s="1405"/>
      <c r="B406" s="461"/>
      <c r="C406" s="461"/>
      <c r="D406" s="461"/>
      <c r="E406" s="660"/>
      <c r="F406" s="660"/>
      <c r="G406" s="1413"/>
      <c r="H406" s="660"/>
      <c r="I406" s="463"/>
      <c r="J406" s="463"/>
      <c r="K406" s="463"/>
      <c r="L406" s="1374"/>
    </row>
    <row r="407" spans="1:12" s="25" customFormat="1" x14ac:dyDescent="0.3">
      <c r="A407" s="1405"/>
      <c r="B407" s="36"/>
      <c r="C407" s="462"/>
      <c r="D407" s="463"/>
      <c r="E407" s="463"/>
      <c r="F407" s="659"/>
      <c r="G407" s="1413"/>
      <c r="H407" s="463"/>
      <c r="I407" s="463"/>
      <c r="J407" s="463"/>
      <c r="K407" s="463"/>
      <c r="L407" s="1374"/>
    </row>
    <row r="408" spans="1:12" s="25" customFormat="1" ht="18.75" customHeight="1" x14ac:dyDescent="0.3">
      <c r="A408" s="1403"/>
      <c r="B408" s="37" t="s">
        <v>130</v>
      </c>
      <c r="D408" s="94" t="s">
        <v>131</v>
      </c>
      <c r="E408" s="20"/>
      <c r="F408" s="606"/>
      <c r="G408" s="1403"/>
      <c r="H408" s="37" t="s">
        <v>130</v>
      </c>
      <c r="J408" s="94" t="s">
        <v>131</v>
      </c>
      <c r="K408" s="20"/>
      <c r="L408" s="1374"/>
    </row>
    <row r="409" spans="1:12" s="25" customFormat="1" ht="51.75" customHeight="1" x14ac:dyDescent="0.3">
      <c r="A409" s="1403"/>
      <c r="B409" s="38" t="s">
        <v>132</v>
      </c>
      <c r="D409" s="38" t="s">
        <v>140</v>
      </c>
      <c r="E409" s="39"/>
      <c r="F409" s="606"/>
      <c r="G409" s="1403"/>
      <c r="H409" s="38" t="s">
        <v>139</v>
      </c>
      <c r="J409" s="38" t="s">
        <v>140</v>
      </c>
      <c r="K409" s="39"/>
      <c r="L409" s="1374"/>
    </row>
    <row r="410" spans="1:12" s="25" customFormat="1" ht="23.25" customHeight="1" x14ac:dyDescent="0.3">
      <c r="A410" s="1403"/>
      <c r="B410" s="38"/>
      <c r="D410" s="38"/>
      <c r="E410" s="39"/>
      <c r="F410" s="606"/>
      <c r="G410" s="1403"/>
      <c r="H410" s="38"/>
      <c r="J410" s="38"/>
      <c r="K410" s="39"/>
      <c r="L410" s="1374"/>
    </row>
    <row r="411" spans="1:12" s="25" customFormat="1" ht="23.25" customHeight="1" x14ac:dyDescent="0.3">
      <c r="A411" s="1402"/>
      <c r="B411" s="254"/>
      <c r="C411" s="96"/>
      <c r="D411" s="254"/>
      <c r="E411" s="255"/>
      <c r="F411" s="871"/>
      <c r="G411" s="1417"/>
      <c r="H411" s="96"/>
      <c r="I411" s="254"/>
      <c r="J411" s="255"/>
      <c r="K411" s="254"/>
      <c r="L411" s="1374"/>
    </row>
    <row r="412" spans="1:12" s="21" customFormat="1" x14ac:dyDescent="0.3">
      <c r="A412" s="1403"/>
      <c r="B412" s="20"/>
      <c r="C412" s="20"/>
      <c r="D412" s="20"/>
      <c r="E412" s="20"/>
      <c r="F412" s="656"/>
      <c r="G412" s="1403"/>
      <c r="H412" s="20"/>
      <c r="I412" s="20"/>
      <c r="J412" s="20"/>
      <c r="K412" s="20"/>
      <c r="L412" s="1373"/>
    </row>
    <row r="413" spans="1:12" s="25" customFormat="1" ht="18.75" customHeight="1" x14ac:dyDescent="0.3">
      <c r="A413" s="1403"/>
      <c r="B413" s="22" t="s">
        <v>115</v>
      </c>
      <c r="C413" s="20"/>
      <c r="D413" s="20"/>
      <c r="E413" s="20"/>
      <c r="F413" s="656"/>
      <c r="G413" s="1403"/>
      <c r="H413" s="22" t="s">
        <v>115</v>
      </c>
      <c r="I413" s="20"/>
      <c r="J413" s="20"/>
      <c r="K413" s="20"/>
      <c r="L413" s="1374"/>
    </row>
    <row r="414" spans="1:12" s="25" customFormat="1" ht="18.75" customHeight="1" x14ac:dyDescent="0.3">
      <c r="A414" s="1403"/>
      <c r="B414" s="22" t="s">
        <v>137</v>
      </c>
      <c r="C414" s="20"/>
      <c r="D414" s="20"/>
      <c r="E414" s="20"/>
      <c r="F414" s="606"/>
      <c r="G414" s="1403"/>
      <c r="H414" s="22" t="s">
        <v>138</v>
      </c>
      <c r="I414" s="20"/>
      <c r="J414" s="20"/>
      <c r="K414" s="20"/>
      <c r="L414" s="1374"/>
    </row>
    <row r="415" spans="1:12" s="25" customFormat="1" ht="18.75" customHeight="1" x14ac:dyDescent="0.3">
      <c r="A415" s="1403"/>
      <c r="B415" s="20"/>
      <c r="C415" s="20"/>
      <c r="D415" s="20"/>
      <c r="E415" s="20"/>
      <c r="F415" s="606"/>
      <c r="G415" s="1403"/>
      <c r="H415" s="20"/>
      <c r="I415" s="20"/>
      <c r="J415" s="20"/>
      <c r="K415" s="20"/>
      <c r="L415" s="1374"/>
    </row>
    <row r="416" spans="1:12" s="25" customFormat="1" ht="18.75" customHeight="1" x14ac:dyDescent="0.3">
      <c r="A416" s="1403"/>
      <c r="B416" s="20"/>
      <c r="C416" s="20"/>
      <c r="E416" s="603" t="s">
        <v>116</v>
      </c>
      <c r="F416" s="606"/>
      <c r="G416" s="1403"/>
      <c r="H416" s="20"/>
      <c r="I416" s="20"/>
      <c r="K416" s="603" t="s">
        <v>116</v>
      </c>
      <c r="L416" s="1374"/>
    </row>
    <row r="417" spans="1:12" s="25" customFormat="1" ht="18.75" customHeight="1" x14ac:dyDescent="0.3">
      <c r="A417" s="1403"/>
      <c r="B417" s="20"/>
      <c r="C417" s="20"/>
      <c r="E417" s="603" t="s">
        <v>134</v>
      </c>
      <c r="F417" s="606"/>
      <c r="G417" s="1403"/>
      <c r="H417" s="20"/>
      <c r="I417" s="20"/>
      <c r="K417" s="603" t="s">
        <v>134</v>
      </c>
      <c r="L417" s="1374"/>
    </row>
    <row r="418" spans="1:12" s="25" customFormat="1" ht="18.75" customHeight="1" x14ac:dyDescent="0.3">
      <c r="A418" s="1403"/>
      <c r="B418" s="20"/>
      <c r="C418" s="20"/>
      <c r="E418" s="603" t="s">
        <v>117</v>
      </c>
      <c r="F418" s="606"/>
      <c r="G418" s="1403"/>
      <c r="H418" s="20"/>
      <c r="I418" s="20"/>
      <c r="K418" s="603" t="s">
        <v>117</v>
      </c>
      <c r="L418" s="1374"/>
    </row>
    <row r="419" spans="1:12" s="25" customFormat="1" ht="18.75" customHeight="1" x14ac:dyDescent="0.3">
      <c r="A419" s="1403"/>
      <c r="B419" s="20"/>
      <c r="C419" s="20"/>
      <c r="E419" s="603" t="s">
        <v>497</v>
      </c>
      <c r="F419" s="606"/>
      <c r="G419" s="1403"/>
      <c r="H419" s="20"/>
      <c r="I419" s="20"/>
      <c r="K419" s="603" t="s">
        <v>497</v>
      </c>
      <c r="L419" s="1374"/>
    </row>
    <row r="420" spans="1:12" s="25" customFormat="1" ht="18.75" customHeight="1" x14ac:dyDescent="0.3">
      <c r="A420" s="1403"/>
      <c r="B420" s="20"/>
      <c r="C420" s="20"/>
      <c r="D420" s="20"/>
      <c r="E420" s="20"/>
      <c r="F420" s="656"/>
      <c r="G420" s="1403"/>
      <c r="H420" s="20"/>
      <c r="I420" s="20"/>
      <c r="J420" s="20"/>
      <c r="K420" s="20"/>
      <c r="L420" s="1374"/>
    </row>
    <row r="421" spans="1:12" s="25" customFormat="1" ht="18.75" customHeight="1" x14ac:dyDescent="0.3">
      <c r="A421" s="1403"/>
      <c r="B421" s="20"/>
      <c r="C421" s="20"/>
      <c r="D421" s="20"/>
      <c r="E421" s="20"/>
      <c r="F421" s="656"/>
      <c r="G421" s="1403"/>
      <c r="H421" s="20"/>
      <c r="I421" s="20"/>
      <c r="J421" s="20"/>
      <c r="K421" s="20"/>
      <c r="L421" s="1374"/>
    </row>
    <row r="422" spans="1:12" s="25" customFormat="1" ht="18.75" customHeight="1" x14ac:dyDescent="0.3">
      <c r="A422" s="1403"/>
      <c r="B422" s="20"/>
      <c r="C422" s="20"/>
      <c r="D422" s="20"/>
      <c r="E422" s="20"/>
      <c r="F422" s="656"/>
      <c r="G422" s="1403"/>
      <c r="H422" s="20"/>
      <c r="I422" s="20"/>
      <c r="J422" s="20"/>
      <c r="K422" s="20"/>
      <c r="L422" s="1374"/>
    </row>
    <row r="423" spans="1:12" s="25" customFormat="1" ht="18.75" customHeight="1" x14ac:dyDescent="0.3">
      <c r="A423" s="1403"/>
      <c r="B423" s="1612" t="s">
        <v>119</v>
      </c>
      <c r="C423" s="1612"/>
      <c r="D423" s="1612"/>
      <c r="E423" s="26"/>
      <c r="F423" s="606"/>
      <c r="G423" s="1403"/>
      <c r="H423" s="1612" t="s">
        <v>119</v>
      </c>
      <c r="I423" s="1612"/>
      <c r="J423" s="1612"/>
      <c r="K423" s="26"/>
      <c r="L423" s="1374"/>
    </row>
    <row r="424" spans="1:12" s="25" customFormat="1" ht="18.75" customHeight="1" x14ac:dyDescent="0.3">
      <c r="A424" s="1403"/>
      <c r="B424" s="1610"/>
      <c r="C424" s="1610"/>
      <c r="D424" s="1610"/>
      <c r="E424" s="27"/>
      <c r="F424" s="606"/>
      <c r="G424" s="1403"/>
      <c r="H424" s="1610">
        <f>B424</f>
        <v>0</v>
      </c>
      <c r="I424" s="1610"/>
      <c r="J424" s="1610"/>
      <c r="K424" s="27"/>
      <c r="L424" s="1374"/>
    </row>
    <row r="425" spans="1:12" s="25" customFormat="1" ht="18.75" customHeight="1" x14ac:dyDescent="0.3">
      <c r="A425" s="1403"/>
      <c r="B425" s="20"/>
      <c r="C425" s="20"/>
      <c r="D425" s="20"/>
      <c r="E425" s="27"/>
      <c r="F425" s="606"/>
      <c r="G425" s="1403"/>
      <c r="H425" s="20"/>
      <c r="I425" s="20"/>
      <c r="J425" s="20"/>
      <c r="K425" s="27"/>
      <c r="L425" s="1374"/>
    </row>
    <row r="426" spans="1:12" s="25" customFormat="1" ht="18.75" customHeight="1" x14ac:dyDescent="0.3">
      <c r="A426" s="1403"/>
      <c r="B426" s="1524"/>
      <c r="C426" s="20"/>
      <c r="D426" s="20"/>
      <c r="E426" s="27"/>
      <c r="F426" s="606"/>
      <c r="G426" s="1403"/>
      <c r="H426" s="1524"/>
      <c r="I426" s="20"/>
      <c r="J426" s="20"/>
      <c r="K426" s="27"/>
      <c r="L426" s="1374"/>
    </row>
    <row r="427" spans="1:12" s="25" customFormat="1" ht="18.75" customHeight="1" x14ac:dyDescent="0.3">
      <c r="A427" s="28" t="s">
        <v>120</v>
      </c>
      <c r="B427" s="29" t="s">
        <v>121</v>
      </c>
      <c r="C427" s="1611" t="s">
        <v>122</v>
      </c>
      <c r="D427" s="1611"/>
      <c r="E427" s="1611"/>
      <c r="F427" s="606"/>
      <c r="G427" s="28" t="s">
        <v>120</v>
      </c>
      <c r="H427" s="29" t="s">
        <v>121</v>
      </c>
      <c r="I427" s="1611" t="s">
        <v>123</v>
      </c>
      <c r="J427" s="1611"/>
      <c r="K427" s="1611"/>
      <c r="L427" s="1374"/>
    </row>
    <row r="428" spans="1:12" s="25" customFormat="1" ht="18.75" customHeight="1" x14ac:dyDescent="0.3">
      <c r="A428" s="28" t="s">
        <v>124</v>
      </c>
      <c r="B428" s="28" t="s">
        <v>265</v>
      </c>
      <c r="C428" s="29" t="s">
        <v>125</v>
      </c>
      <c r="D428" s="1523" t="s">
        <v>126</v>
      </c>
      <c r="E428" s="1523" t="s">
        <v>127</v>
      </c>
      <c r="F428" s="606"/>
      <c r="G428" s="28" t="s">
        <v>124</v>
      </c>
      <c r="H428" s="28" t="s">
        <v>265</v>
      </c>
      <c r="I428" s="29" t="s">
        <v>125</v>
      </c>
      <c r="J428" s="1523" t="s">
        <v>126</v>
      </c>
      <c r="K428" s="1523" t="s">
        <v>127</v>
      </c>
      <c r="L428" s="1374"/>
    </row>
    <row r="429" spans="1:12" s="25" customFormat="1" ht="19.5" customHeight="1" x14ac:dyDescent="0.3">
      <c r="A429" s="5">
        <v>1</v>
      </c>
      <c r="B429" s="6" t="s">
        <v>470</v>
      </c>
      <c r="C429" s="2" t="s">
        <v>4</v>
      </c>
      <c r="D429" s="3">
        <v>65</v>
      </c>
      <c r="E429" s="3">
        <v>180.8</v>
      </c>
      <c r="F429" s="606">
        <v>454.15</v>
      </c>
      <c r="G429" s="5">
        <v>1</v>
      </c>
      <c r="H429" s="6" t="s">
        <v>470</v>
      </c>
      <c r="I429" s="2" t="s">
        <v>73</v>
      </c>
      <c r="J429" s="3">
        <v>70</v>
      </c>
      <c r="K429" s="3">
        <v>226</v>
      </c>
      <c r="L429" s="788"/>
    </row>
    <row r="430" spans="1:12" s="25" customFormat="1" ht="19.5" customHeight="1" x14ac:dyDescent="0.3">
      <c r="A430" s="5">
        <v>2</v>
      </c>
      <c r="B430" s="6" t="s">
        <v>43</v>
      </c>
      <c r="C430" s="2" t="s">
        <v>17</v>
      </c>
      <c r="D430" s="3">
        <v>40</v>
      </c>
      <c r="E430" s="3">
        <v>242.70999999999998</v>
      </c>
      <c r="F430" s="606"/>
      <c r="G430" s="5">
        <v>2</v>
      </c>
      <c r="H430" s="6" t="s">
        <v>43</v>
      </c>
      <c r="I430" s="2" t="s">
        <v>44</v>
      </c>
      <c r="J430" s="3">
        <v>50</v>
      </c>
      <c r="K430" s="3">
        <v>298.71999999999997</v>
      </c>
      <c r="L430" s="788">
        <v>45670</v>
      </c>
    </row>
    <row r="431" spans="1:12" s="25" customFormat="1" x14ac:dyDescent="0.3">
      <c r="A431" s="1523">
        <v>3</v>
      </c>
      <c r="B431" s="6" t="s">
        <v>114</v>
      </c>
      <c r="C431" s="2" t="s">
        <v>2</v>
      </c>
      <c r="D431" s="3">
        <v>6</v>
      </c>
      <c r="E431" s="3">
        <v>28</v>
      </c>
      <c r="F431" s="606"/>
      <c r="G431" s="1523">
        <v>3</v>
      </c>
      <c r="H431" s="6" t="s">
        <v>114</v>
      </c>
      <c r="I431" s="2" t="s">
        <v>2</v>
      </c>
      <c r="J431" s="3">
        <v>6</v>
      </c>
      <c r="K431" s="3">
        <v>28</v>
      </c>
      <c r="L431" s="1374"/>
    </row>
    <row r="432" spans="1:12" s="50" customFormat="1" x14ac:dyDescent="0.3">
      <c r="A432" s="5">
        <v>4</v>
      </c>
      <c r="B432" s="6" t="s">
        <v>107</v>
      </c>
      <c r="C432" s="2" t="s">
        <v>14</v>
      </c>
      <c r="D432" s="3">
        <v>3.4</v>
      </c>
      <c r="E432" s="3">
        <v>93.2</v>
      </c>
      <c r="F432" s="605"/>
      <c r="G432" s="5">
        <v>4</v>
      </c>
      <c r="H432" s="6" t="s">
        <v>107</v>
      </c>
      <c r="I432" s="2" t="s">
        <v>14</v>
      </c>
      <c r="J432" s="3">
        <v>3.4</v>
      </c>
      <c r="K432" s="3">
        <v>93.2</v>
      </c>
      <c r="L432" s="1379"/>
    </row>
    <row r="433" spans="1:12" s="25" customFormat="1" x14ac:dyDescent="0.3">
      <c r="A433" s="5">
        <v>5</v>
      </c>
      <c r="B433" s="6" t="s">
        <v>93</v>
      </c>
      <c r="C433" s="2" t="s">
        <v>2</v>
      </c>
      <c r="D433" s="3">
        <v>80</v>
      </c>
      <c r="E433" s="3">
        <v>92</v>
      </c>
      <c r="F433" s="605"/>
      <c r="G433" s="5">
        <v>5</v>
      </c>
      <c r="H433" s="6" t="s">
        <v>93</v>
      </c>
      <c r="I433" s="2" t="s">
        <v>2</v>
      </c>
      <c r="J433" s="3">
        <v>80</v>
      </c>
      <c r="K433" s="3">
        <v>92</v>
      </c>
      <c r="L433" s="788"/>
    </row>
    <row r="434" spans="1:12" s="25" customFormat="1" ht="19.5" customHeight="1" x14ac:dyDescent="0.3">
      <c r="A434" s="1523"/>
      <c r="B434" s="6"/>
      <c r="C434" s="2"/>
      <c r="D434" s="3"/>
      <c r="E434" s="3"/>
      <c r="F434" s="605"/>
      <c r="G434" s="1523"/>
      <c r="H434" s="6"/>
      <c r="I434" s="2"/>
      <c r="J434" s="3"/>
      <c r="K434" s="3"/>
      <c r="L434" s="1374"/>
    </row>
    <row r="435" spans="1:12" s="25" customFormat="1" x14ac:dyDescent="0.3">
      <c r="A435" s="5"/>
      <c r="B435" s="6"/>
      <c r="C435" s="2"/>
      <c r="D435" s="3"/>
      <c r="E435" s="3"/>
      <c r="F435" s="656"/>
      <c r="G435" s="5"/>
      <c r="H435" s="6"/>
      <c r="I435" s="2"/>
      <c r="J435" s="3"/>
      <c r="K435" s="3"/>
      <c r="L435" s="1374"/>
    </row>
    <row r="436" spans="1:12" s="25" customFormat="1" x14ac:dyDescent="0.3">
      <c r="A436" s="5"/>
      <c r="B436" s="6"/>
      <c r="C436" s="2" t="s">
        <v>128</v>
      </c>
      <c r="D436" s="3">
        <f>SUM(D429:D434)</f>
        <v>194.4</v>
      </c>
      <c r="E436" s="3">
        <f>SUM(E429:E434)</f>
        <v>636.71</v>
      </c>
      <c r="F436" s="658">
        <v>587.5</v>
      </c>
      <c r="G436" s="5"/>
      <c r="H436" s="6"/>
      <c r="I436" s="2" t="s">
        <v>128</v>
      </c>
      <c r="J436" s="3">
        <f>SUM(J429:J434)</f>
        <v>209.4</v>
      </c>
      <c r="K436" s="3">
        <f>SUM(K429:K434)</f>
        <v>737.92000000000007</v>
      </c>
      <c r="L436" s="1374"/>
    </row>
    <row r="437" spans="1:12" s="25" customFormat="1" ht="18.75" hidden="1" customHeight="1" x14ac:dyDescent="0.3">
      <c r="A437" s="5"/>
      <c r="B437" s="6"/>
      <c r="C437" s="2"/>
      <c r="D437" s="3">
        <f>SUM(D430:D435)</f>
        <v>129.4</v>
      </c>
      <c r="E437" s="3"/>
      <c r="F437" s="656"/>
      <c r="G437" s="5"/>
      <c r="H437" s="6"/>
      <c r="I437" s="2"/>
      <c r="J437" s="3"/>
      <c r="K437" s="3"/>
      <c r="L437" s="1374"/>
    </row>
    <row r="438" spans="1:12" s="25" customFormat="1" ht="18.75" hidden="1" customHeight="1" x14ac:dyDescent="0.3">
      <c r="A438" s="5">
        <v>1</v>
      </c>
      <c r="B438" s="6" t="s">
        <v>1</v>
      </c>
      <c r="C438" s="2" t="s">
        <v>5</v>
      </c>
      <c r="D438" s="3">
        <f>SUM(D432:D436)</f>
        <v>277.8</v>
      </c>
      <c r="E438" s="3">
        <v>86</v>
      </c>
      <c r="F438" s="656"/>
      <c r="G438" s="5">
        <v>1</v>
      </c>
      <c r="H438" s="6" t="s">
        <v>1</v>
      </c>
      <c r="I438" s="2" t="s">
        <v>5</v>
      </c>
      <c r="J438" s="3">
        <v>200</v>
      </c>
      <c r="K438" s="3">
        <v>86</v>
      </c>
      <c r="L438" s="1374"/>
    </row>
    <row r="439" spans="1:12" s="25" customFormat="1" ht="18.75" hidden="1" customHeight="1" x14ac:dyDescent="0.3">
      <c r="A439" s="5">
        <v>2</v>
      </c>
      <c r="B439" s="6" t="s">
        <v>238</v>
      </c>
      <c r="C439" s="2" t="s">
        <v>251</v>
      </c>
      <c r="D439" s="3">
        <f>SUM(D432:D437)</f>
        <v>407.20000000000005</v>
      </c>
      <c r="E439" s="3">
        <v>114</v>
      </c>
      <c r="F439" s="656"/>
      <c r="G439" s="5">
        <v>2</v>
      </c>
      <c r="H439" s="6" t="s">
        <v>238</v>
      </c>
      <c r="I439" s="2" t="s">
        <v>251</v>
      </c>
      <c r="J439" s="3">
        <v>225</v>
      </c>
      <c r="K439" s="3">
        <v>114</v>
      </c>
      <c r="L439" s="1374"/>
    </row>
    <row r="440" spans="1:12" s="25" customFormat="1" ht="18.75" hidden="1" customHeight="1" x14ac:dyDescent="0.3">
      <c r="A440" s="5">
        <v>3</v>
      </c>
      <c r="B440" s="6" t="s">
        <v>93</v>
      </c>
      <c r="C440" s="2" t="s">
        <v>5</v>
      </c>
      <c r="D440" s="3">
        <f>SUM(D433:D438)</f>
        <v>681.59999999999991</v>
      </c>
      <c r="E440" s="3">
        <v>94.25</v>
      </c>
      <c r="F440" s="656"/>
      <c r="G440" s="5">
        <v>3</v>
      </c>
      <c r="H440" s="6" t="s">
        <v>93</v>
      </c>
      <c r="I440" s="2" t="s">
        <v>5</v>
      </c>
      <c r="J440" s="3">
        <v>135</v>
      </c>
      <c r="K440" s="3">
        <v>94.25</v>
      </c>
      <c r="L440" s="1374"/>
    </row>
    <row r="441" spans="1:12" s="25" customFormat="1" ht="18.75" hidden="1" customHeight="1" x14ac:dyDescent="0.3">
      <c r="A441" s="5">
        <v>4</v>
      </c>
      <c r="B441" s="6" t="s">
        <v>253</v>
      </c>
      <c r="C441" s="2" t="s">
        <v>218</v>
      </c>
      <c r="D441" s="3">
        <f t="shared" ref="D441:D448" si="6">SUM(D433:D439)</f>
        <v>1088.8</v>
      </c>
      <c r="E441" s="3">
        <v>146.4</v>
      </c>
      <c r="F441" s="656"/>
      <c r="G441" s="5">
        <v>4</v>
      </c>
      <c r="H441" s="6" t="s">
        <v>253</v>
      </c>
      <c r="I441" s="2" t="s">
        <v>218</v>
      </c>
      <c r="J441" s="3">
        <v>125</v>
      </c>
      <c r="K441" s="3">
        <v>146.4</v>
      </c>
      <c r="L441" s="1374"/>
    </row>
    <row r="442" spans="1:12" s="25" customFormat="1" ht="18.75" hidden="1" customHeight="1" x14ac:dyDescent="0.3">
      <c r="A442" s="5">
        <v>5</v>
      </c>
      <c r="B442" s="6" t="s">
        <v>255</v>
      </c>
      <c r="C442" s="2" t="s">
        <v>218</v>
      </c>
      <c r="D442" s="3">
        <f t="shared" si="6"/>
        <v>1690.4</v>
      </c>
      <c r="E442" s="3">
        <v>105.16</v>
      </c>
      <c r="F442" s="656"/>
      <c r="G442" s="5">
        <v>5</v>
      </c>
      <c r="H442" s="6" t="s">
        <v>255</v>
      </c>
      <c r="I442" s="2" t="s">
        <v>218</v>
      </c>
      <c r="J442" s="3">
        <v>80</v>
      </c>
      <c r="K442" s="3">
        <v>105.16</v>
      </c>
      <c r="L442" s="1374"/>
    </row>
    <row r="443" spans="1:12" s="25" customFormat="1" ht="18.75" hidden="1" customHeight="1" x14ac:dyDescent="0.3">
      <c r="A443" s="5">
        <v>6</v>
      </c>
      <c r="B443" s="6" t="s">
        <v>252</v>
      </c>
      <c r="C443" s="2" t="s">
        <v>251</v>
      </c>
      <c r="D443" s="3">
        <f t="shared" si="6"/>
        <v>2779.2</v>
      </c>
      <c r="E443" s="3">
        <v>142</v>
      </c>
      <c r="F443" s="656"/>
      <c r="G443" s="5">
        <v>6</v>
      </c>
      <c r="H443" s="6" t="s">
        <v>252</v>
      </c>
      <c r="I443" s="2" t="s">
        <v>251</v>
      </c>
      <c r="J443" s="3">
        <v>105</v>
      </c>
      <c r="K443" s="3">
        <v>142</v>
      </c>
      <c r="L443" s="1374"/>
    </row>
    <row r="444" spans="1:12" s="25" customFormat="1" ht="18.75" hidden="1" customHeight="1" x14ac:dyDescent="0.3">
      <c r="A444" s="5">
        <v>7</v>
      </c>
      <c r="B444" s="6" t="s">
        <v>254</v>
      </c>
      <c r="C444" s="2" t="s">
        <v>218</v>
      </c>
      <c r="D444" s="3">
        <f t="shared" si="6"/>
        <v>4469.6000000000004</v>
      </c>
      <c r="E444" s="3">
        <v>144</v>
      </c>
      <c r="F444" s="656"/>
      <c r="G444" s="5">
        <v>7</v>
      </c>
      <c r="H444" s="6" t="s">
        <v>254</v>
      </c>
      <c r="I444" s="2" t="s">
        <v>218</v>
      </c>
      <c r="J444" s="3">
        <v>120</v>
      </c>
      <c r="K444" s="3">
        <v>144</v>
      </c>
      <c r="L444" s="1374"/>
    </row>
    <row r="445" spans="1:12" s="25" customFormat="1" ht="18.75" hidden="1" customHeight="1" x14ac:dyDescent="0.3">
      <c r="A445" s="5">
        <v>8</v>
      </c>
      <c r="B445" s="6" t="s">
        <v>31</v>
      </c>
      <c r="C445" s="2" t="s">
        <v>5</v>
      </c>
      <c r="D445" s="3">
        <f t="shared" si="6"/>
        <v>7054.4000000000005</v>
      </c>
      <c r="E445" s="3">
        <v>88</v>
      </c>
      <c r="F445" s="656"/>
      <c r="G445" s="5">
        <v>8</v>
      </c>
      <c r="H445" s="6" t="s">
        <v>31</v>
      </c>
      <c r="I445" s="2" t="s">
        <v>5</v>
      </c>
      <c r="J445" s="3">
        <v>55</v>
      </c>
      <c r="K445" s="3">
        <v>88</v>
      </c>
      <c r="L445" s="1374"/>
    </row>
    <row r="446" spans="1:12" s="50" customFormat="1" ht="18.75" hidden="1" customHeight="1" x14ac:dyDescent="0.3">
      <c r="A446" s="1523"/>
      <c r="B446" s="1"/>
      <c r="C446" s="1523"/>
      <c r="D446" s="3">
        <f t="shared" si="6"/>
        <v>11394.599999999999</v>
      </c>
      <c r="E446" s="7"/>
      <c r="F446" s="657"/>
      <c r="G446" s="1523"/>
      <c r="H446" s="1"/>
      <c r="I446" s="1523"/>
      <c r="J446" s="7"/>
      <c r="K446" s="7"/>
      <c r="L446" s="1377"/>
    </row>
    <row r="447" spans="1:12" s="25" customFormat="1" ht="18.75" hidden="1" customHeight="1" x14ac:dyDescent="0.3">
      <c r="A447" s="5"/>
      <c r="B447" s="6"/>
      <c r="C447" s="2" t="s">
        <v>128</v>
      </c>
      <c r="D447" s="3">
        <f t="shared" si="6"/>
        <v>18171.2</v>
      </c>
      <c r="E447" s="3">
        <v>919.81</v>
      </c>
      <c r="F447" s="656"/>
      <c r="G447" s="5"/>
      <c r="H447" s="6"/>
      <c r="I447" s="2" t="s">
        <v>128</v>
      </c>
      <c r="J447" s="3">
        <v>1045</v>
      </c>
      <c r="K447" s="3">
        <v>919.81</v>
      </c>
      <c r="L447" s="1374"/>
    </row>
    <row r="448" spans="1:12" s="25" customFormat="1" ht="18.75" hidden="1" customHeight="1" x14ac:dyDescent="0.3">
      <c r="A448" s="5"/>
      <c r="B448" s="6"/>
      <c r="C448" s="2"/>
      <c r="D448" s="3">
        <f t="shared" si="6"/>
        <v>29158.6</v>
      </c>
      <c r="E448" s="3"/>
      <c r="F448" s="656"/>
      <c r="G448" s="5"/>
      <c r="H448" s="6"/>
      <c r="I448" s="2"/>
      <c r="J448" s="3"/>
      <c r="K448" s="3"/>
      <c r="L448" s="1374"/>
    </row>
    <row r="449" spans="1:12" s="25" customFormat="1" x14ac:dyDescent="0.3">
      <c r="A449" s="5"/>
      <c r="B449" s="6"/>
      <c r="C449" s="2"/>
      <c r="D449" s="3"/>
      <c r="E449" s="3"/>
      <c r="F449" s="678">
        <f>F436-E436</f>
        <v>-49.210000000000036</v>
      </c>
      <c r="G449" s="5"/>
      <c r="H449" s="6"/>
      <c r="I449" s="2"/>
      <c r="J449" s="3"/>
      <c r="K449" s="3"/>
      <c r="L449" s="1374"/>
    </row>
    <row r="450" spans="1:12" s="25" customFormat="1" x14ac:dyDescent="0.3">
      <c r="A450" s="5"/>
      <c r="B450" s="6"/>
      <c r="C450" s="2"/>
      <c r="D450" s="3"/>
      <c r="E450" s="3"/>
      <c r="F450" s="656"/>
      <c r="G450" s="5"/>
      <c r="H450" s="6"/>
      <c r="I450" s="2"/>
      <c r="J450" s="3"/>
      <c r="K450" s="3"/>
      <c r="L450" s="1374"/>
    </row>
    <row r="451" spans="1:12" s="25" customFormat="1" x14ac:dyDescent="0.3">
      <c r="A451" s="28" t="s">
        <v>124</v>
      </c>
      <c r="B451" s="3" t="s">
        <v>259</v>
      </c>
      <c r="C451" s="2" t="s">
        <v>125</v>
      </c>
      <c r="D451" s="3" t="s">
        <v>126</v>
      </c>
      <c r="E451" s="3" t="s">
        <v>127</v>
      </c>
      <c r="F451" s="656"/>
      <c r="G451" s="28" t="s">
        <v>124</v>
      </c>
      <c r="H451" s="3" t="s">
        <v>247</v>
      </c>
      <c r="I451" s="2" t="s">
        <v>125</v>
      </c>
      <c r="J451" s="3" t="s">
        <v>126</v>
      </c>
      <c r="K451" s="3" t="s">
        <v>127</v>
      </c>
      <c r="L451" s="1374"/>
    </row>
    <row r="452" spans="1:12" s="50" customFormat="1" x14ac:dyDescent="0.3">
      <c r="A452" s="5">
        <v>1</v>
      </c>
      <c r="B452" s="6" t="s">
        <v>96</v>
      </c>
      <c r="C452" s="2" t="s">
        <v>147</v>
      </c>
      <c r="D452" s="3">
        <v>80</v>
      </c>
      <c r="E452" s="3">
        <v>146</v>
      </c>
      <c r="F452" s="606"/>
      <c r="G452" s="5">
        <v>1</v>
      </c>
      <c r="H452" s="6" t="s">
        <v>96</v>
      </c>
      <c r="I452" s="2" t="s">
        <v>501</v>
      </c>
      <c r="J452" s="3">
        <v>90</v>
      </c>
      <c r="K452" s="3">
        <v>157.68</v>
      </c>
      <c r="L452" s="786"/>
    </row>
    <row r="453" spans="1:12" s="8" customFormat="1" x14ac:dyDescent="0.3">
      <c r="A453" s="5">
        <v>2</v>
      </c>
      <c r="B453" s="6" t="s">
        <v>57</v>
      </c>
      <c r="C453" s="2" t="s">
        <v>183</v>
      </c>
      <c r="D453" s="3">
        <v>50</v>
      </c>
      <c r="E453" s="3">
        <v>265.99</v>
      </c>
      <c r="F453" s="606"/>
      <c r="G453" s="5">
        <v>2</v>
      </c>
      <c r="H453" s="6" t="s">
        <v>57</v>
      </c>
      <c r="I453" s="2" t="s">
        <v>183</v>
      </c>
      <c r="J453" s="3">
        <v>50</v>
      </c>
      <c r="K453" s="3">
        <v>265.99</v>
      </c>
      <c r="L453" s="786"/>
    </row>
    <row r="454" spans="1:12" s="25" customFormat="1" x14ac:dyDescent="0.3">
      <c r="A454" s="5">
        <v>3</v>
      </c>
      <c r="B454" s="6" t="s">
        <v>278</v>
      </c>
      <c r="C454" s="2" t="s">
        <v>17</v>
      </c>
      <c r="D454" s="3">
        <v>20</v>
      </c>
      <c r="E454" s="3">
        <v>184.5</v>
      </c>
      <c r="F454" s="606"/>
      <c r="G454" s="5">
        <v>3</v>
      </c>
      <c r="H454" s="6" t="s">
        <v>278</v>
      </c>
      <c r="I454" s="2" t="s">
        <v>44</v>
      </c>
      <c r="J454" s="3">
        <v>25</v>
      </c>
      <c r="K454" s="3">
        <v>221.4</v>
      </c>
      <c r="L454" s="788"/>
    </row>
    <row r="455" spans="1:12" s="25" customFormat="1" ht="19.5" customHeight="1" x14ac:dyDescent="0.3">
      <c r="A455" s="5">
        <v>4</v>
      </c>
      <c r="B455" s="6" t="s">
        <v>346</v>
      </c>
      <c r="C455" s="2" t="s">
        <v>14</v>
      </c>
      <c r="D455" s="3">
        <v>32</v>
      </c>
      <c r="E455" s="3">
        <v>6</v>
      </c>
      <c r="F455" s="677"/>
      <c r="G455" s="5">
        <v>4</v>
      </c>
      <c r="H455" s="6" t="s">
        <v>346</v>
      </c>
      <c r="I455" s="2" t="s">
        <v>14</v>
      </c>
      <c r="J455" s="3">
        <v>32</v>
      </c>
      <c r="K455" s="3">
        <v>6</v>
      </c>
      <c r="L455" s="788"/>
    </row>
    <row r="456" spans="1:12" s="25" customFormat="1" ht="19.5" customHeight="1" x14ac:dyDescent="0.3">
      <c r="A456" s="5">
        <v>5</v>
      </c>
      <c r="B456" s="6" t="s">
        <v>113</v>
      </c>
      <c r="C456" s="2" t="s">
        <v>2</v>
      </c>
      <c r="D456" s="3">
        <v>15</v>
      </c>
      <c r="E456" s="3">
        <v>94.2</v>
      </c>
      <c r="F456" s="656"/>
      <c r="G456" s="5">
        <v>5</v>
      </c>
      <c r="H456" s="6" t="s">
        <v>113</v>
      </c>
      <c r="I456" s="2" t="s">
        <v>2</v>
      </c>
      <c r="J456" s="3">
        <v>15</v>
      </c>
      <c r="K456" s="3">
        <v>94.2</v>
      </c>
      <c r="L456" s="1374"/>
    </row>
    <row r="457" spans="1:12" s="50" customFormat="1" x14ac:dyDescent="0.3">
      <c r="A457" s="5">
        <v>6</v>
      </c>
      <c r="B457" s="6" t="s">
        <v>107</v>
      </c>
      <c r="C457" s="2" t="s">
        <v>14</v>
      </c>
      <c r="D457" s="3">
        <v>3.4</v>
      </c>
      <c r="E457" s="3">
        <v>93.2</v>
      </c>
      <c r="F457" s="605"/>
      <c r="G457" s="5">
        <v>6</v>
      </c>
      <c r="H457" s="6" t="s">
        <v>107</v>
      </c>
      <c r="I457" s="2" t="s">
        <v>14</v>
      </c>
      <c r="J457" s="3">
        <v>3.4</v>
      </c>
      <c r="K457" s="3">
        <v>93.2</v>
      </c>
      <c r="L457" s="1379"/>
    </row>
    <row r="458" spans="1:12" s="25" customFormat="1" ht="19.5" customHeight="1" x14ac:dyDescent="0.3">
      <c r="A458" s="5">
        <v>7</v>
      </c>
      <c r="B458" s="6" t="s">
        <v>108</v>
      </c>
      <c r="C458" s="2" t="s">
        <v>65</v>
      </c>
      <c r="D458" s="3">
        <v>1.2</v>
      </c>
      <c r="E458" s="3">
        <v>21.5</v>
      </c>
      <c r="F458" s="656"/>
      <c r="G458" s="5">
        <v>7</v>
      </c>
      <c r="H458" s="6" t="s">
        <v>108</v>
      </c>
      <c r="I458" s="2" t="s">
        <v>65</v>
      </c>
      <c r="J458" s="3">
        <v>1.2</v>
      </c>
      <c r="K458" s="3">
        <v>21.5</v>
      </c>
      <c r="L458" s="1374"/>
    </row>
    <row r="459" spans="1:12" s="25" customFormat="1" x14ac:dyDescent="0.3">
      <c r="A459" s="1523"/>
      <c r="B459" s="6"/>
      <c r="C459" s="2"/>
      <c r="D459" s="3"/>
      <c r="E459" s="3"/>
      <c r="F459" s="656"/>
      <c r="G459" s="1523"/>
      <c r="H459" s="6"/>
      <c r="I459" s="2"/>
      <c r="J459" s="3"/>
      <c r="K459" s="3"/>
      <c r="L459" s="1374"/>
    </row>
    <row r="460" spans="1:12" s="50" customFormat="1" x14ac:dyDescent="0.3">
      <c r="A460" s="5"/>
      <c r="B460" s="6"/>
      <c r="C460" s="2"/>
      <c r="D460" s="3"/>
      <c r="E460" s="3"/>
      <c r="F460" s="657"/>
      <c r="G460" s="5"/>
      <c r="H460" s="6"/>
      <c r="I460" s="2"/>
      <c r="J460" s="3"/>
      <c r="K460" s="3"/>
      <c r="L460" s="1377"/>
    </row>
    <row r="461" spans="1:12" s="25" customFormat="1" x14ac:dyDescent="0.3">
      <c r="A461" s="1523"/>
      <c r="B461" s="6"/>
      <c r="C461" s="2" t="s">
        <v>128</v>
      </c>
      <c r="D461" s="3">
        <f>SUM(D452:D460)</f>
        <v>201.6</v>
      </c>
      <c r="E461" s="3">
        <f>SUM(E452:E460)</f>
        <v>811.3900000000001</v>
      </c>
      <c r="F461" s="658">
        <v>822.5</v>
      </c>
      <c r="G461" s="1523"/>
      <c r="H461" s="6"/>
      <c r="I461" s="2" t="s">
        <v>128</v>
      </c>
      <c r="J461" s="3">
        <f>SUM(J452:J460)</f>
        <v>216.6</v>
      </c>
      <c r="K461" s="3">
        <f>SUM(K452:K460)</f>
        <v>859.97000000000014</v>
      </c>
      <c r="L461" s="1374"/>
    </row>
    <row r="462" spans="1:12" s="25" customFormat="1" x14ac:dyDescent="0.3">
      <c r="A462" s="5"/>
      <c r="B462" s="6"/>
      <c r="C462" s="2"/>
      <c r="D462" s="3"/>
      <c r="E462" s="3"/>
      <c r="F462" s="678">
        <f>F461-E461</f>
        <v>11.1099999999999</v>
      </c>
      <c r="G462" s="5"/>
      <c r="H462" s="6"/>
      <c r="I462" s="2"/>
      <c r="J462" s="3"/>
      <c r="K462" s="3"/>
      <c r="L462" s="1374"/>
    </row>
    <row r="463" spans="1:12" s="25" customFormat="1" x14ac:dyDescent="0.3">
      <c r="A463" s="5"/>
      <c r="B463" s="6"/>
      <c r="C463" s="2"/>
      <c r="D463" s="3"/>
      <c r="E463" s="3"/>
      <c r="F463" s="656"/>
      <c r="G463" s="5"/>
      <c r="H463" s="6"/>
      <c r="I463" s="2"/>
      <c r="J463" s="3"/>
      <c r="K463" s="3"/>
      <c r="L463" s="1374"/>
    </row>
    <row r="464" spans="1:12" s="25" customFormat="1" x14ac:dyDescent="0.3">
      <c r="A464" s="1523"/>
      <c r="B464" s="6"/>
      <c r="C464" s="2" t="s">
        <v>136</v>
      </c>
      <c r="D464" s="3">
        <f>+D461+D436</f>
        <v>396</v>
      </c>
      <c r="E464" s="3">
        <f>+E461+E436</f>
        <v>1448.1000000000001</v>
      </c>
      <c r="F464" s="659"/>
      <c r="G464" s="3"/>
      <c r="H464" s="3"/>
      <c r="I464" s="3" t="s">
        <v>136</v>
      </c>
      <c r="J464" s="3">
        <f>+J461+J436</f>
        <v>426</v>
      </c>
      <c r="K464" s="3">
        <f>+K461+K436</f>
        <v>1597.8900000000003</v>
      </c>
      <c r="L464" s="1374"/>
    </row>
    <row r="465" spans="1:12" s="257" customFormat="1" x14ac:dyDescent="0.3">
      <c r="A465" s="1431"/>
      <c r="B465" s="259"/>
      <c r="C465" s="472"/>
      <c r="D465" s="473"/>
      <c r="E465" s="473"/>
      <c r="F465" s="674"/>
      <c r="G465" s="1432"/>
      <c r="H465" s="473"/>
      <c r="I465" s="473"/>
      <c r="J465" s="473"/>
      <c r="K465" s="473"/>
      <c r="L465" s="1378"/>
    </row>
    <row r="466" spans="1:12" s="257" customFormat="1" x14ac:dyDescent="0.3">
      <c r="A466" s="1431"/>
      <c r="B466" s="471"/>
      <c r="C466" s="471"/>
      <c r="D466" s="471"/>
      <c r="E466" s="675"/>
      <c r="F466" s="675"/>
      <c r="G466" s="1433"/>
      <c r="H466" s="675"/>
      <c r="I466" s="473"/>
      <c r="J466" s="473"/>
      <c r="K466" s="473"/>
      <c r="L466" s="1378"/>
    </row>
    <row r="467" spans="1:12" s="257" customFormat="1" x14ac:dyDescent="0.3">
      <c r="A467" s="1431"/>
      <c r="B467" s="259"/>
      <c r="C467" s="472"/>
      <c r="D467" s="473"/>
      <c r="E467" s="473"/>
      <c r="F467" s="674"/>
      <c r="G467" s="1433"/>
      <c r="H467" s="473"/>
      <c r="I467" s="473"/>
      <c r="J467" s="473"/>
      <c r="K467" s="473"/>
      <c r="L467" s="1378"/>
    </row>
    <row r="468" spans="1:12" s="25" customFormat="1" ht="18.75" customHeight="1" x14ac:dyDescent="0.3">
      <c r="A468" s="1403"/>
      <c r="B468" s="37" t="s">
        <v>130</v>
      </c>
      <c r="D468" s="94" t="s">
        <v>131</v>
      </c>
      <c r="E468" s="20"/>
      <c r="F468" s="606"/>
      <c r="G468" s="1403"/>
      <c r="H468" s="37" t="s">
        <v>130</v>
      </c>
      <c r="J468" s="94" t="s">
        <v>131</v>
      </c>
      <c r="K468" s="20"/>
      <c r="L468" s="1374"/>
    </row>
    <row r="469" spans="1:12" s="25" customFormat="1" ht="51.75" customHeight="1" x14ac:dyDescent="0.3">
      <c r="A469" s="1403"/>
      <c r="B469" s="38" t="s">
        <v>132</v>
      </c>
      <c r="D469" s="38" t="s">
        <v>140</v>
      </c>
      <c r="E469" s="39"/>
      <c r="F469" s="606"/>
      <c r="G469" s="1403"/>
      <c r="H469" s="38" t="s">
        <v>139</v>
      </c>
      <c r="J469" s="38" t="s">
        <v>140</v>
      </c>
      <c r="K469" s="39"/>
      <c r="L469" s="1374"/>
    </row>
    <row r="470" spans="1:12" s="25" customFormat="1" ht="23.25" customHeight="1" x14ac:dyDescent="0.3">
      <c r="A470" s="1403"/>
      <c r="B470" s="38"/>
      <c r="D470" s="38"/>
      <c r="E470" s="39"/>
      <c r="F470" s="606"/>
      <c r="G470" s="1403"/>
      <c r="H470" s="38"/>
      <c r="J470" s="38"/>
      <c r="K470" s="39"/>
      <c r="L470" s="1374"/>
    </row>
    <row r="471" spans="1:12" s="25" customFormat="1" ht="23.25" customHeight="1" x14ac:dyDescent="0.3">
      <c r="A471" s="1402"/>
      <c r="B471" s="254"/>
      <c r="C471" s="96"/>
      <c r="D471" s="254"/>
      <c r="E471" s="255"/>
      <c r="F471" s="871"/>
      <c r="G471" s="1417"/>
      <c r="H471" s="96"/>
      <c r="I471" s="254"/>
      <c r="J471" s="255"/>
      <c r="K471" s="254"/>
      <c r="L471" s="1374"/>
    </row>
    <row r="472" spans="1:12" s="21" customFormat="1" x14ac:dyDescent="0.3">
      <c r="A472" s="1403"/>
      <c r="B472" s="20"/>
      <c r="C472" s="20"/>
      <c r="D472" s="20"/>
      <c r="E472" s="20"/>
      <c r="F472" s="656"/>
      <c r="G472" s="1428"/>
      <c r="H472" s="32"/>
      <c r="I472" s="32"/>
      <c r="J472" s="32"/>
      <c r="K472" s="32"/>
      <c r="L472" s="1373"/>
    </row>
    <row r="473" spans="1:12" s="25" customFormat="1" ht="18.75" customHeight="1" x14ac:dyDescent="0.3">
      <c r="A473" s="1403"/>
      <c r="B473" s="22" t="s">
        <v>115</v>
      </c>
      <c r="C473" s="20"/>
      <c r="D473" s="20"/>
      <c r="E473" s="20"/>
      <c r="F473" s="656"/>
      <c r="G473" s="1428"/>
      <c r="H473" s="476" t="s">
        <v>115</v>
      </c>
      <c r="I473" s="32"/>
      <c r="J473" s="32"/>
      <c r="K473" s="32"/>
      <c r="L473" s="1374"/>
    </row>
    <row r="474" spans="1:12" s="25" customFormat="1" ht="18.75" customHeight="1" x14ac:dyDescent="0.3">
      <c r="A474" s="1403"/>
      <c r="B474" s="22" t="s">
        <v>137</v>
      </c>
      <c r="C474" s="20"/>
      <c r="D474" s="20"/>
      <c r="E474" s="20"/>
      <c r="F474" s="606"/>
      <c r="G474" s="1428"/>
      <c r="H474" s="476" t="s">
        <v>138</v>
      </c>
      <c r="I474" s="32"/>
      <c r="J474" s="32"/>
      <c r="K474" s="32"/>
      <c r="L474" s="1374"/>
    </row>
    <row r="475" spans="1:12" s="25" customFormat="1" ht="18.75" customHeight="1" x14ac:dyDescent="0.3">
      <c r="A475" s="1403"/>
      <c r="B475" s="20"/>
      <c r="C475" s="20"/>
      <c r="D475" s="20"/>
      <c r="E475" s="20"/>
      <c r="F475" s="606"/>
      <c r="G475" s="1428"/>
      <c r="H475" s="973" t="s">
        <v>512</v>
      </c>
      <c r="I475" s="32"/>
      <c r="J475" s="32"/>
      <c r="K475" s="32"/>
      <c r="L475" s="1374"/>
    </row>
    <row r="476" spans="1:12" s="25" customFormat="1" ht="18.75" customHeight="1" x14ac:dyDescent="0.3">
      <c r="A476" s="1403"/>
      <c r="B476" s="20"/>
      <c r="C476" s="20"/>
      <c r="E476" s="603" t="s">
        <v>116</v>
      </c>
      <c r="F476" s="606"/>
      <c r="G476" s="1428"/>
      <c r="H476" s="32"/>
      <c r="I476" s="32"/>
      <c r="J476" s="257"/>
      <c r="K476" s="604" t="s">
        <v>116</v>
      </c>
      <c r="L476" s="1374"/>
    </row>
    <row r="477" spans="1:12" s="25" customFormat="1" ht="18.75" customHeight="1" x14ac:dyDescent="0.3">
      <c r="A477" s="1403"/>
      <c r="B477" s="20"/>
      <c r="C477" s="20"/>
      <c r="E477" s="603" t="s">
        <v>134</v>
      </c>
      <c r="F477" s="606"/>
      <c r="G477" s="1428"/>
      <c r="H477" s="32"/>
      <c r="I477" s="32"/>
      <c r="J477" s="257"/>
      <c r="K477" s="604" t="s">
        <v>134</v>
      </c>
      <c r="L477" s="1374"/>
    </row>
    <row r="478" spans="1:12" s="25" customFormat="1" ht="18.75" customHeight="1" x14ac:dyDescent="0.3">
      <c r="A478" s="1403"/>
      <c r="B478" s="20"/>
      <c r="C478" s="20"/>
      <c r="E478" s="603" t="s">
        <v>117</v>
      </c>
      <c r="F478" s="606"/>
      <c r="G478" s="1428"/>
      <c r="H478" s="32"/>
      <c r="I478" s="32"/>
      <c r="J478" s="257"/>
      <c r="K478" s="604" t="s">
        <v>117</v>
      </c>
      <c r="L478" s="1374"/>
    </row>
    <row r="479" spans="1:12" s="25" customFormat="1" ht="18.75" customHeight="1" x14ac:dyDescent="0.3">
      <c r="A479" s="1403"/>
      <c r="B479" s="20"/>
      <c r="C479" s="20"/>
      <c r="E479" s="603" t="s">
        <v>497</v>
      </c>
      <c r="F479" s="606"/>
      <c r="G479" s="1428"/>
      <c r="H479" s="32"/>
      <c r="I479" s="32"/>
      <c r="J479" s="257"/>
      <c r="K479" s="604" t="s">
        <v>497</v>
      </c>
      <c r="L479" s="1374"/>
    </row>
    <row r="480" spans="1:12" s="25" customFormat="1" ht="18.75" customHeight="1" x14ac:dyDescent="0.3">
      <c r="A480" s="1403"/>
      <c r="B480" s="20"/>
      <c r="C480" s="20"/>
      <c r="D480" s="20"/>
      <c r="E480" s="20"/>
      <c r="F480" s="656"/>
      <c r="G480" s="1428"/>
      <c r="I480" s="32"/>
      <c r="J480" s="32"/>
      <c r="K480" s="32"/>
      <c r="L480" s="1374"/>
    </row>
    <row r="481" spans="1:12" s="25" customFormat="1" ht="18.75" customHeight="1" x14ac:dyDescent="0.3">
      <c r="A481" s="1403"/>
      <c r="B481" s="20"/>
      <c r="C481" s="20"/>
      <c r="D481" s="20"/>
      <c r="E481" s="20"/>
      <c r="F481" s="656"/>
      <c r="G481" s="1428"/>
      <c r="H481" s="32"/>
      <c r="I481" s="32"/>
      <c r="J481" s="32"/>
      <c r="K481" s="32"/>
      <c r="L481" s="1374"/>
    </row>
    <row r="482" spans="1:12" s="25" customFormat="1" ht="18.75" customHeight="1" x14ac:dyDescent="0.3">
      <c r="A482" s="1403"/>
      <c r="B482" s="20"/>
      <c r="C482" s="20"/>
      <c r="D482" s="20"/>
      <c r="E482" s="20"/>
      <c r="F482" s="656"/>
      <c r="G482" s="1428"/>
      <c r="H482" s="32"/>
      <c r="I482" s="32"/>
      <c r="J482" s="32"/>
      <c r="K482" s="32"/>
      <c r="L482" s="1374"/>
    </row>
    <row r="483" spans="1:12" s="25" customFormat="1" ht="18.75" customHeight="1" x14ac:dyDescent="0.3">
      <c r="A483" s="1403"/>
      <c r="B483" s="1612" t="s">
        <v>119</v>
      </c>
      <c r="C483" s="1612"/>
      <c r="D483" s="1612"/>
      <c r="E483" s="26"/>
      <c r="F483" s="606"/>
      <c r="G483" s="1428"/>
      <c r="H483" s="1605" t="s">
        <v>119</v>
      </c>
      <c r="I483" s="1605"/>
      <c r="J483" s="1605"/>
      <c r="K483" s="481"/>
      <c r="L483" s="1374"/>
    </row>
    <row r="484" spans="1:12" s="25" customFormat="1" ht="18.75" customHeight="1" x14ac:dyDescent="0.3">
      <c r="A484" s="1403"/>
      <c r="B484" s="1610">
        <v>45728</v>
      </c>
      <c r="C484" s="1610"/>
      <c r="D484" s="1610"/>
      <c r="E484" s="27"/>
      <c r="F484" s="606"/>
      <c r="G484" s="1428"/>
      <c r="H484" s="1606">
        <f>B484</f>
        <v>45728</v>
      </c>
      <c r="I484" s="1606"/>
      <c r="J484" s="1606"/>
      <c r="K484" s="482"/>
      <c r="L484" s="1374"/>
    </row>
    <row r="485" spans="1:12" s="25" customFormat="1" ht="18.75" customHeight="1" x14ac:dyDescent="0.3">
      <c r="A485" s="1403"/>
      <c r="B485" s="20"/>
      <c r="C485" s="20"/>
      <c r="D485" s="20"/>
      <c r="E485" s="27"/>
      <c r="F485" s="606"/>
      <c r="G485" s="1428"/>
      <c r="H485" s="32"/>
      <c r="I485" s="32"/>
      <c r="J485" s="32"/>
      <c r="K485" s="482"/>
      <c r="L485" s="1374"/>
    </row>
    <row r="486" spans="1:12" s="25" customFormat="1" ht="18.75" customHeight="1" x14ac:dyDescent="0.3">
      <c r="A486" s="1403"/>
      <c r="B486" s="1524"/>
      <c r="C486" s="20"/>
      <c r="D486" s="20"/>
      <c r="E486" s="27"/>
      <c r="F486" s="606"/>
      <c r="G486" s="1428"/>
      <c r="H486" s="1522"/>
      <c r="I486" s="32"/>
      <c r="J486" s="32"/>
      <c r="K486" s="482"/>
      <c r="L486" s="1374"/>
    </row>
    <row r="487" spans="1:12" s="25" customFormat="1" ht="18.75" customHeight="1" x14ac:dyDescent="0.3">
      <c r="A487" s="28" t="s">
        <v>120</v>
      </c>
      <c r="B487" s="29" t="s">
        <v>121</v>
      </c>
      <c r="C487" s="1611" t="s">
        <v>122</v>
      </c>
      <c r="D487" s="1611"/>
      <c r="E487" s="1611"/>
      <c r="F487" s="606"/>
      <c r="G487" s="469" t="s">
        <v>120</v>
      </c>
      <c r="H487" s="475" t="s">
        <v>121</v>
      </c>
      <c r="I487" s="1604" t="s">
        <v>123</v>
      </c>
      <c r="J487" s="1604"/>
      <c r="K487" s="1604"/>
      <c r="L487" s="1374"/>
    </row>
    <row r="488" spans="1:12" s="25" customFormat="1" ht="18.75" customHeight="1" x14ac:dyDescent="0.3">
      <c r="A488" s="28" t="s">
        <v>124</v>
      </c>
      <c r="B488" s="28" t="s">
        <v>265</v>
      </c>
      <c r="C488" s="29" t="s">
        <v>125</v>
      </c>
      <c r="D488" s="1523" t="s">
        <v>126</v>
      </c>
      <c r="E488" s="1523" t="s">
        <v>127</v>
      </c>
      <c r="F488" s="606"/>
      <c r="G488" s="469" t="s">
        <v>124</v>
      </c>
      <c r="H488" s="469" t="s">
        <v>265</v>
      </c>
      <c r="I488" s="475" t="s">
        <v>125</v>
      </c>
      <c r="J488" s="1521" t="s">
        <v>126</v>
      </c>
      <c r="K488" s="1521" t="s">
        <v>127</v>
      </c>
      <c r="L488" s="1374"/>
    </row>
    <row r="489" spans="1:12" s="50" customFormat="1" ht="18.75" customHeight="1" x14ac:dyDescent="0.3">
      <c r="A489" s="5">
        <v>1</v>
      </c>
      <c r="B489" s="6" t="s">
        <v>83</v>
      </c>
      <c r="C489" s="2" t="s">
        <v>86</v>
      </c>
      <c r="D489" s="3">
        <v>90</v>
      </c>
      <c r="E489" s="3">
        <v>302.39999999999998</v>
      </c>
      <c r="F489" s="606"/>
      <c r="G489" s="12">
        <v>1</v>
      </c>
      <c r="H489" s="13" t="s">
        <v>83</v>
      </c>
      <c r="I489" s="14" t="s">
        <v>85</v>
      </c>
      <c r="J489" s="15">
        <v>110</v>
      </c>
      <c r="K489" s="15">
        <v>500.08</v>
      </c>
      <c r="L489" s="1379"/>
    </row>
    <row r="490" spans="1:12" s="389" customFormat="1" x14ac:dyDescent="0.3">
      <c r="A490" s="5">
        <v>2</v>
      </c>
      <c r="B490" s="6" t="s">
        <v>347</v>
      </c>
      <c r="C490" s="2" t="s">
        <v>14</v>
      </c>
      <c r="D490" s="3">
        <v>24</v>
      </c>
      <c r="E490" s="3">
        <v>3.9199999999999995</v>
      </c>
      <c r="F490" s="606"/>
      <c r="G490" s="12">
        <v>2</v>
      </c>
      <c r="H490" s="13" t="s">
        <v>347</v>
      </c>
      <c r="I490" s="14" t="s">
        <v>14</v>
      </c>
      <c r="J490" s="15">
        <v>24</v>
      </c>
      <c r="K490" s="15">
        <v>3.9199999999999995</v>
      </c>
      <c r="L490" s="795"/>
    </row>
    <row r="491" spans="1:12" s="50" customFormat="1" x14ac:dyDescent="0.3">
      <c r="A491" s="5">
        <v>3</v>
      </c>
      <c r="B491" s="6" t="s">
        <v>114</v>
      </c>
      <c r="C491" s="2" t="s">
        <v>2</v>
      </c>
      <c r="D491" s="3">
        <v>6</v>
      </c>
      <c r="E491" s="3">
        <v>28</v>
      </c>
      <c r="F491" s="605"/>
      <c r="G491" s="12">
        <v>3</v>
      </c>
      <c r="H491" s="13" t="s">
        <v>114</v>
      </c>
      <c r="I491" s="14" t="s">
        <v>2</v>
      </c>
      <c r="J491" s="15">
        <v>6</v>
      </c>
      <c r="K491" s="15">
        <v>28</v>
      </c>
      <c r="L491" s="786"/>
    </row>
    <row r="492" spans="1:12" s="25" customFormat="1" x14ac:dyDescent="0.3">
      <c r="A492" s="5">
        <v>4</v>
      </c>
      <c r="B492" s="6" t="s">
        <v>107</v>
      </c>
      <c r="C492" s="2" t="s">
        <v>414</v>
      </c>
      <c r="D492" s="3">
        <v>6.8</v>
      </c>
      <c r="E492" s="3">
        <v>186.4</v>
      </c>
      <c r="F492" s="606"/>
      <c r="G492" s="12">
        <v>4</v>
      </c>
      <c r="H492" s="13" t="s">
        <v>107</v>
      </c>
      <c r="I492" s="14" t="s">
        <v>414</v>
      </c>
      <c r="J492" s="15">
        <v>6.8</v>
      </c>
      <c r="K492" s="15">
        <v>186.4</v>
      </c>
      <c r="L492" s="1374"/>
    </row>
    <row r="493" spans="1:12" s="257" customFormat="1" x14ac:dyDescent="0.3">
      <c r="A493" s="5">
        <v>5</v>
      </c>
      <c r="B493" s="6" t="s">
        <v>93</v>
      </c>
      <c r="C493" s="2" t="s">
        <v>2</v>
      </c>
      <c r="D493" s="3">
        <v>80</v>
      </c>
      <c r="E493" s="3">
        <v>92</v>
      </c>
      <c r="F493" s="606"/>
      <c r="G493" s="12">
        <v>5</v>
      </c>
      <c r="H493" s="13" t="s">
        <v>93</v>
      </c>
      <c r="I493" s="14" t="s">
        <v>2</v>
      </c>
      <c r="J493" s="15">
        <v>80</v>
      </c>
      <c r="K493" s="15">
        <v>92</v>
      </c>
      <c r="L493" s="791"/>
    </row>
    <row r="494" spans="1:12" s="25" customFormat="1" ht="19.5" customHeight="1" x14ac:dyDescent="0.3">
      <c r="A494" s="1523"/>
      <c r="B494" s="6"/>
      <c r="C494" s="2"/>
      <c r="D494" s="3"/>
      <c r="E494" s="3"/>
      <c r="F494" s="605"/>
      <c r="G494" s="1521"/>
      <c r="H494" s="13"/>
      <c r="I494" s="14"/>
      <c r="J494" s="15"/>
      <c r="K494" s="15"/>
      <c r="L494" s="1374"/>
    </row>
    <row r="495" spans="1:12" s="25" customFormat="1" x14ac:dyDescent="0.3">
      <c r="A495" s="5"/>
      <c r="B495" s="6"/>
      <c r="C495" s="2"/>
      <c r="D495" s="3"/>
      <c r="E495" s="3"/>
      <c r="F495" s="656"/>
      <c r="G495" s="12"/>
      <c r="H495" s="13"/>
      <c r="I495" s="14"/>
      <c r="J495" s="15"/>
      <c r="K495" s="15"/>
      <c r="L495" s="1374"/>
    </row>
    <row r="496" spans="1:12" s="25" customFormat="1" x14ac:dyDescent="0.3">
      <c r="A496" s="5"/>
      <c r="B496" s="6"/>
      <c r="C496" s="2" t="s">
        <v>128</v>
      </c>
      <c r="D496" s="3">
        <f>SUM(D489:D494)</f>
        <v>206.8</v>
      </c>
      <c r="E496" s="3">
        <f>SUM(E489:E494)</f>
        <v>612.72</v>
      </c>
      <c r="F496" s="658">
        <v>587.5</v>
      </c>
      <c r="G496" s="12"/>
      <c r="H496" s="13"/>
      <c r="I496" s="14" t="s">
        <v>128</v>
      </c>
      <c r="J496" s="15">
        <f>SUM(J489:J494)</f>
        <v>226.8</v>
      </c>
      <c r="K496" s="15">
        <f>SUM(K489:K494)</f>
        <v>810.4</v>
      </c>
      <c r="L496" s="1374"/>
    </row>
    <row r="497" spans="1:12" s="25" customFormat="1" ht="18.75" hidden="1" customHeight="1" x14ac:dyDescent="0.3">
      <c r="A497" s="5"/>
      <c r="B497" s="6"/>
      <c r="C497" s="2"/>
      <c r="D497" s="3">
        <f>SUM(D490:D495)</f>
        <v>116.8</v>
      </c>
      <c r="E497" s="3"/>
      <c r="F497" s="656"/>
      <c r="G497" s="12"/>
      <c r="H497" s="13"/>
      <c r="I497" s="14"/>
      <c r="J497" s="15"/>
      <c r="K497" s="15"/>
      <c r="L497" s="1374"/>
    </row>
    <row r="498" spans="1:12" s="25" customFormat="1" ht="18.75" hidden="1" customHeight="1" x14ac:dyDescent="0.3">
      <c r="A498" s="5">
        <v>1</v>
      </c>
      <c r="B498" s="6" t="s">
        <v>1</v>
      </c>
      <c r="C498" s="2" t="s">
        <v>5</v>
      </c>
      <c r="D498" s="3">
        <f>SUM(D492:D496)</f>
        <v>293.60000000000002</v>
      </c>
      <c r="E498" s="3">
        <v>86</v>
      </c>
      <c r="F498" s="656"/>
      <c r="G498" s="12">
        <v>1</v>
      </c>
      <c r="H498" s="13" t="s">
        <v>1</v>
      </c>
      <c r="I498" s="14" t="s">
        <v>5</v>
      </c>
      <c r="J498" s="15">
        <v>200</v>
      </c>
      <c r="K498" s="15">
        <v>86</v>
      </c>
      <c r="L498" s="1374"/>
    </row>
    <row r="499" spans="1:12" s="25" customFormat="1" ht="18.75" hidden="1" customHeight="1" x14ac:dyDescent="0.3">
      <c r="A499" s="5">
        <v>2</v>
      </c>
      <c r="B499" s="6" t="s">
        <v>238</v>
      </c>
      <c r="C499" s="2" t="s">
        <v>251</v>
      </c>
      <c r="D499" s="3">
        <f>SUM(D492:D497)</f>
        <v>410.40000000000003</v>
      </c>
      <c r="E499" s="3">
        <v>114</v>
      </c>
      <c r="F499" s="656"/>
      <c r="G499" s="12">
        <v>2</v>
      </c>
      <c r="H499" s="13" t="s">
        <v>238</v>
      </c>
      <c r="I499" s="14" t="s">
        <v>251</v>
      </c>
      <c r="J499" s="15">
        <v>225</v>
      </c>
      <c r="K499" s="15">
        <v>114</v>
      </c>
      <c r="L499" s="1374"/>
    </row>
    <row r="500" spans="1:12" s="25" customFormat="1" ht="18.75" hidden="1" customHeight="1" x14ac:dyDescent="0.3">
      <c r="A500" s="5">
        <v>3</v>
      </c>
      <c r="B500" s="6" t="s">
        <v>93</v>
      </c>
      <c r="C500" s="2" t="s">
        <v>5</v>
      </c>
      <c r="D500" s="3">
        <f>SUM(D493:D498)</f>
        <v>697.2</v>
      </c>
      <c r="E500" s="3">
        <v>94.25</v>
      </c>
      <c r="F500" s="656"/>
      <c r="G500" s="12">
        <v>3</v>
      </c>
      <c r="H500" s="13" t="s">
        <v>93</v>
      </c>
      <c r="I500" s="14" t="s">
        <v>5</v>
      </c>
      <c r="J500" s="15">
        <v>135</v>
      </c>
      <c r="K500" s="15">
        <v>94.25</v>
      </c>
      <c r="L500" s="1374"/>
    </row>
    <row r="501" spans="1:12" s="25" customFormat="1" ht="18.75" hidden="1" customHeight="1" x14ac:dyDescent="0.3">
      <c r="A501" s="5">
        <v>4</v>
      </c>
      <c r="B501" s="6" t="s">
        <v>253</v>
      </c>
      <c r="C501" s="2" t="s">
        <v>218</v>
      </c>
      <c r="D501" s="3">
        <f t="shared" ref="D501:D508" si="7">SUM(D493:D499)</f>
        <v>1107.6000000000001</v>
      </c>
      <c r="E501" s="3">
        <v>146.4</v>
      </c>
      <c r="F501" s="656"/>
      <c r="G501" s="12">
        <v>4</v>
      </c>
      <c r="H501" s="13" t="s">
        <v>253</v>
      </c>
      <c r="I501" s="14" t="s">
        <v>218</v>
      </c>
      <c r="J501" s="15">
        <v>125</v>
      </c>
      <c r="K501" s="15">
        <v>146.4</v>
      </c>
      <c r="L501" s="1374"/>
    </row>
    <row r="502" spans="1:12" s="25" customFormat="1" ht="18.75" hidden="1" customHeight="1" x14ac:dyDescent="0.3">
      <c r="A502" s="5">
        <v>5</v>
      </c>
      <c r="B502" s="6" t="s">
        <v>255</v>
      </c>
      <c r="C502" s="2" t="s">
        <v>218</v>
      </c>
      <c r="D502" s="3">
        <f t="shared" si="7"/>
        <v>1724.8000000000002</v>
      </c>
      <c r="E502" s="3">
        <v>105.16</v>
      </c>
      <c r="F502" s="656"/>
      <c r="G502" s="12">
        <v>5</v>
      </c>
      <c r="H502" s="13" t="s">
        <v>255</v>
      </c>
      <c r="I502" s="14" t="s">
        <v>218</v>
      </c>
      <c r="J502" s="15">
        <v>80</v>
      </c>
      <c r="K502" s="15">
        <v>105.16</v>
      </c>
      <c r="L502" s="1374"/>
    </row>
    <row r="503" spans="1:12" s="25" customFormat="1" ht="18.75" hidden="1" customHeight="1" x14ac:dyDescent="0.3">
      <c r="A503" s="5">
        <v>6</v>
      </c>
      <c r="B503" s="6" t="s">
        <v>252</v>
      </c>
      <c r="C503" s="2" t="s">
        <v>251</v>
      </c>
      <c r="D503" s="3">
        <f t="shared" si="7"/>
        <v>2832.4000000000005</v>
      </c>
      <c r="E503" s="3">
        <v>142</v>
      </c>
      <c r="F503" s="656"/>
      <c r="G503" s="12">
        <v>6</v>
      </c>
      <c r="H503" s="13" t="s">
        <v>252</v>
      </c>
      <c r="I503" s="14" t="s">
        <v>251</v>
      </c>
      <c r="J503" s="15">
        <v>105</v>
      </c>
      <c r="K503" s="15">
        <v>142</v>
      </c>
      <c r="L503" s="1374"/>
    </row>
    <row r="504" spans="1:12" s="25" customFormat="1" ht="18.75" hidden="1" customHeight="1" x14ac:dyDescent="0.3">
      <c r="A504" s="5">
        <v>7</v>
      </c>
      <c r="B504" s="6" t="s">
        <v>254</v>
      </c>
      <c r="C504" s="2" t="s">
        <v>218</v>
      </c>
      <c r="D504" s="3">
        <f t="shared" si="7"/>
        <v>4557.2000000000007</v>
      </c>
      <c r="E504" s="3">
        <v>144</v>
      </c>
      <c r="F504" s="656"/>
      <c r="G504" s="12">
        <v>7</v>
      </c>
      <c r="H504" s="13" t="s">
        <v>254</v>
      </c>
      <c r="I504" s="14" t="s">
        <v>218</v>
      </c>
      <c r="J504" s="15">
        <v>120</v>
      </c>
      <c r="K504" s="15">
        <v>144</v>
      </c>
      <c r="L504" s="1374"/>
    </row>
    <row r="505" spans="1:12" s="25" customFormat="1" ht="18.75" hidden="1" customHeight="1" x14ac:dyDescent="0.3">
      <c r="A505" s="5">
        <v>8</v>
      </c>
      <c r="B505" s="6" t="s">
        <v>31</v>
      </c>
      <c r="C505" s="2" t="s">
        <v>5</v>
      </c>
      <c r="D505" s="3">
        <f t="shared" si="7"/>
        <v>7182.8000000000011</v>
      </c>
      <c r="E505" s="3">
        <v>88</v>
      </c>
      <c r="F505" s="656"/>
      <c r="G505" s="12">
        <v>8</v>
      </c>
      <c r="H505" s="13" t="s">
        <v>31</v>
      </c>
      <c r="I505" s="14" t="s">
        <v>5</v>
      </c>
      <c r="J505" s="15">
        <v>55</v>
      </c>
      <c r="K505" s="15">
        <v>88</v>
      </c>
      <c r="L505" s="1374"/>
    </row>
    <row r="506" spans="1:12" s="50" customFormat="1" ht="18.75" hidden="1" customHeight="1" x14ac:dyDescent="0.3">
      <c r="A506" s="1523"/>
      <c r="B506" s="1"/>
      <c r="C506" s="1523"/>
      <c r="D506" s="3">
        <f t="shared" si="7"/>
        <v>11623.2</v>
      </c>
      <c r="E506" s="7"/>
      <c r="F506" s="657"/>
      <c r="G506" s="1521"/>
      <c r="H506" s="467"/>
      <c r="I506" s="1521"/>
      <c r="J506" s="468"/>
      <c r="K506" s="468"/>
      <c r="L506" s="1377"/>
    </row>
    <row r="507" spans="1:12" s="25" customFormat="1" ht="18.75" hidden="1" customHeight="1" x14ac:dyDescent="0.3">
      <c r="A507" s="5"/>
      <c r="B507" s="6"/>
      <c r="C507" s="2" t="s">
        <v>128</v>
      </c>
      <c r="D507" s="3">
        <f t="shared" si="7"/>
        <v>18512.400000000001</v>
      </c>
      <c r="E507" s="3">
        <v>919.81</v>
      </c>
      <c r="F507" s="656"/>
      <c r="G507" s="12"/>
      <c r="H507" s="13"/>
      <c r="I507" s="14" t="s">
        <v>128</v>
      </c>
      <c r="J507" s="15">
        <v>1045</v>
      </c>
      <c r="K507" s="15">
        <v>919.81</v>
      </c>
      <c r="L507" s="1374"/>
    </row>
    <row r="508" spans="1:12" s="25" customFormat="1" ht="18.75" hidden="1" customHeight="1" x14ac:dyDescent="0.3">
      <c r="A508" s="5"/>
      <c r="B508" s="6"/>
      <c r="C508" s="2"/>
      <c r="D508" s="3">
        <f t="shared" si="7"/>
        <v>29725.200000000001</v>
      </c>
      <c r="E508" s="3"/>
      <c r="F508" s="656"/>
      <c r="G508" s="12"/>
      <c r="H508" s="13"/>
      <c r="I508" s="14"/>
      <c r="J508" s="15"/>
      <c r="K508" s="15"/>
      <c r="L508" s="1374"/>
    </row>
    <row r="509" spans="1:12" s="25" customFormat="1" x14ac:dyDescent="0.3">
      <c r="A509" s="5"/>
      <c r="B509" s="6"/>
      <c r="C509" s="2"/>
      <c r="D509" s="3"/>
      <c r="E509" s="3"/>
      <c r="F509" s="678">
        <f>F496-E496</f>
        <v>-25.220000000000027</v>
      </c>
      <c r="G509" s="12"/>
      <c r="H509" s="13"/>
      <c r="I509" s="14"/>
      <c r="J509" s="15"/>
      <c r="K509" s="15"/>
      <c r="L509" s="1374"/>
    </row>
    <row r="510" spans="1:12" s="25" customFormat="1" x14ac:dyDescent="0.3">
      <c r="A510" s="5"/>
      <c r="B510" s="6"/>
      <c r="C510" s="2"/>
      <c r="D510" s="3"/>
      <c r="E510" s="3"/>
      <c r="F510" s="656"/>
      <c r="G510" s="12"/>
      <c r="H510" s="13"/>
      <c r="I510" s="14"/>
      <c r="J510" s="15"/>
      <c r="K510" s="15"/>
      <c r="L510" s="1374"/>
    </row>
    <row r="511" spans="1:12" s="25" customFormat="1" x14ac:dyDescent="0.3">
      <c r="A511" s="28" t="s">
        <v>124</v>
      </c>
      <c r="B511" s="3" t="s">
        <v>259</v>
      </c>
      <c r="C511" s="2" t="s">
        <v>125</v>
      </c>
      <c r="D511" s="3" t="s">
        <v>126</v>
      </c>
      <c r="E511" s="3" t="s">
        <v>127</v>
      </c>
      <c r="F511" s="656"/>
      <c r="G511" s="469" t="s">
        <v>124</v>
      </c>
      <c r="H511" s="15" t="s">
        <v>247</v>
      </c>
      <c r="I511" s="14" t="s">
        <v>125</v>
      </c>
      <c r="J511" s="15" t="s">
        <v>126</v>
      </c>
      <c r="K511" s="15" t="s">
        <v>127</v>
      </c>
      <c r="L511" s="1374"/>
    </row>
    <row r="512" spans="1:12" s="50" customFormat="1" x14ac:dyDescent="0.3">
      <c r="A512" s="1523">
        <v>1</v>
      </c>
      <c r="B512" s="6" t="s">
        <v>91</v>
      </c>
      <c r="C512" s="2" t="s">
        <v>508</v>
      </c>
      <c r="D512" s="3">
        <v>70</v>
      </c>
      <c r="E512" s="3">
        <v>122</v>
      </c>
      <c r="F512" s="606"/>
      <c r="G512" s="1521">
        <v>1</v>
      </c>
      <c r="H512" s="13" t="s">
        <v>91</v>
      </c>
      <c r="I512" s="14" t="s">
        <v>9</v>
      </c>
      <c r="J512" s="15">
        <v>80</v>
      </c>
      <c r="K512" s="15">
        <v>131.76000000000002</v>
      </c>
      <c r="L512" s="786"/>
    </row>
    <row r="513" spans="1:12" s="8" customFormat="1" x14ac:dyDescent="0.3">
      <c r="A513" s="1523">
        <v>2</v>
      </c>
      <c r="B513" s="6" t="s">
        <v>180</v>
      </c>
      <c r="C513" s="2" t="s">
        <v>7</v>
      </c>
      <c r="D513" s="3">
        <v>55</v>
      </c>
      <c r="E513" s="3">
        <v>196.125</v>
      </c>
      <c r="F513" s="606"/>
      <c r="G513" s="1521">
        <v>2</v>
      </c>
      <c r="H513" s="13" t="s">
        <v>180</v>
      </c>
      <c r="I513" s="14" t="s">
        <v>7</v>
      </c>
      <c r="J513" s="15">
        <v>55</v>
      </c>
      <c r="K513" s="15">
        <v>196.125</v>
      </c>
      <c r="L513" s="786"/>
    </row>
    <row r="514" spans="1:12" s="25" customFormat="1" x14ac:dyDescent="0.3">
      <c r="A514" s="5">
        <v>3</v>
      </c>
      <c r="B514" s="6" t="s">
        <v>61</v>
      </c>
      <c r="C514" s="2" t="s">
        <v>17</v>
      </c>
      <c r="D514" s="3">
        <v>30</v>
      </c>
      <c r="E514" s="3">
        <v>228.14999999999998</v>
      </c>
      <c r="F514" s="606"/>
      <c r="G514" s="5">
        <v>3</v>
      </c>
      <c r="H514" s="6" t="s">
        <v>61</v>
      </c>
      <c r="I514" s="2" t="s">
        <v>44</v>
      </c>
      <c r="J514" s="3">
        <v>35</v>
      </c>
      <c r="K514" s="3">
        <v>273.77999999999997</v>
      </c>
      <c r="L514" s="788"/>
    </row>
    <row r="515" spans="1:12" s="25" customFormat="1" ht="19.5" customHeight="1" x14ac:dyDescent="0.3">
      <c r="A515" s="5">
        <v>4</v>
      </c>
      <c r="B515" s="6" t="s">
        <v>346</v>
      </c>
      <c r="C515" s="2" t="s">
        <v>14</v>
      </c>
      <c r="D515" s="3">
        <v>32</v>
      </c>
      <c r="E515" s="3">
        <v>6</v>
      </c>
      <c r="F515" s="677"/>
      <c r="G515" s="12">
        <v>4</v>
      </c>
      <c r="H515" s="13" t="s">
        <v>346</v>
      </c>
      <c r="I515" s="14" t="s">
        <v>14</v>
      </c>
      <c r="J515" s="15">
        <v>32</v>
      </c>
      <c r="K515" s="15">
        <v>6</v>
      </c>
      <c r="L515" s="788"/>
    </row>
    <row r="516" spans="1:12" s="25" customFormat="1" ht="19.5" customHeight="1" x14ac:dyDescent="0.3">
      <c r="A516" s="5">
        <v>5</v>
      </c>
      <c r="B516" s="6" t="s">
        <v>144</v>
      </c>
      <c r="C516" s="2" t="s">
        <v>2</v>
      </c>
      <c r="D516" s="3">
        <v>18</v>
      </c>
      <c r="E516" s="3">
        <v>88</v>
      </c>
      <c r="F516" s="656"/>
      <c r="G516" s="12">
        <v>5</v>
      </c>
      <c r="H516" s="13" t="s">
        <v>144</v>
      </c>
      <c r="I516" s="14" t="s">
        <v>2</v>
      </c>
      <c r="J516" s="15">
        <v>18</v>
      </c>
      <c r="K516" s="15">
        <v>88</v>
      </c>
      <c r="L516" s="1374"/>
    </row>
    <row r="517" spans="1:12" s="50" customFormat="1" x14ac:dyDescent="0.3">
      <c r="A517" s="5">
        <v>6</v>
      </c>
      <c r="B517" s="6" t="s">
        <v>107</v>
      </c>
      <c r="C517" s="2" t="s">
        <v>14</v>
      </c>
      <c r="D517" s="3">
        <v>3.4</v>
      </c>
      <c r="E517" s="3">
        <v>93.2</v>
      </c>
      <c r="F517" s="605"/>
      <c r="G517" s="12">
        <v>6</v>
      </c>
      <c r="H517" s="13" t="s">
        <v>107</v>
      </c>
      <c r="I517" s="14" t="s">
        <v>14</v>
      </c>
      <c r="J517" s="15">
        <v>3.4</v>
      </c>
      <c r="K517" s="15">
        <v>93.2</v>
      </c>
      <c r="L517" s="1379"/>
    </row>
    <row r="518" spans="1:12" s="25" customFormat="1" ht="19.5" customHeight="1" x14ac:dyDescent="0.3">
      <c r="A518" s="5">
        <v>7</v>
      </c>
      <c r="B518" s="6" t="s">
        <v>108</v>
      </c>
      <c r="C518" s="2" t="s">
        <v>65</v>
      </c>
      <c r="D518" s="3">
        <v>1.2</v>
      </c>
      <c r="E518" s="3">
        <v>21.5</v>
      </c>
      <c r="F518" s="656"/>
      <c r="G518" s="12">
        <v>7</v>
      </c>
      <c r="H518" s="13" t="s">
        <v>108</v>
      </c>
      <c r="I518" s="14" t="s">
        <v>65</v>
      </c>
      <c r="J518" s="15">
        <v>1.2</v>
      </c>
      <c r="K518" s="15">
        <v>21.5</v>
      </c>
      <c r="L518" s="1374"/>
    </row>
    <row r="519" spans="1:12" s="25" customFormat="1" x14ac:dyDescent="0.3">
      <c r="A519" s="1523"/>
      <c r="B519" s="6"/>
      <c r="C519" s="2"/>
      <c r="D519" s="3"/>
      <c r="E519" s="3"/>
      <c r="F519" s="656"/>
      <c r="G519" s="1521"/>
      <c r="H519" s="13"/>
      <c r="I519" s="14"/>
      <c r="J519" s="15"/>
      <c r="K519" s="15"/>
      <c r="L519" s="1374"/>
    </row>
    <row r="520" spans="1:12" s="50" customFormat="1" x14ac:dyDescent="0.3">
      <c r="A520" s="5"/>
      <c r="B520" s="6"/>
      <c r="C520" s="2"/>
      <c r="D520" s="3"/>
      <c r="E520" s="3"/>
      <c r="F520" s="657"/>
      <c r="G520" s="12"/>
      <c r="H520" s="13"/>
      <c r="I520" s="14"/>
      <c r="J520" s="15"/>
      <c r="K520" s="15"/>
      <c r="L520" s="1377"/>
    </row>
    <row r="521" spans="1:12" s="25" customFormat="1" x14ac:dyDescent="0.3">
      <c r="A521" s="1523"/>
      <c r="B521" s="6"/>
      <c r="C521" s="2" t="s">
        <v>128</v>
      </c>
      <c r="D521" s="3">
        <f>SUM(D512:D520)</f>
        <v>209.6</v>
      </c>
      <c r="E521" s="3">
        <f>SUM(E512:E520)</f>
        <v>754.97500000000002</v>
      </c>
      <c r="F521" s="658">
        <v>822.5</v>
      </c>
      <c r="G521" s="1521"/>
      <c r="H521" s="13"/>
      <c r="I521" s="14" t="s">
        <v>128</v>
      </c>
      <c r="J521" s="15">
        <f>SUM(J512:J520)</f>
        <v>224.6</v>
      </c>
      <c r="K521" s="15">
        <f>SUM(K512:K520)</f>
        <v>810.36500000000001</v>
      </c>
      <c r="L521" s="1374"/>
    </row>
    <row r="522" spans="1:12" s="25" customFormat="1" x14ac:dyDescent="0.3">
      <c r="A522" s="5"/>
      <c r="B522" s="6"/>
      <c r="C522" s="2"/>
      <c r="D522" s="3"/>
      <c r="E522" s="3"/>
      <c r="F522" s="678">
        <f>F521-E521</f>
        <v>67.524999999999977</v>
      </c>
      <c r="G522" s="12"/>
      <c r="H522" s="13"/>
      <c r="I522" s="14"/>
      <c r="J522" s="15"/>
      <c r="K522" s="15"/>
      <c r="L522" s="1374"/>
    </row>
    <row r="523" spans="1:12" s="25" customFormat="1" x14ac:dyDescent="0.3">
      <c r="A523" s="5"/>
      <c r="B523" s="6"/>
      <c r="C523" s="2"/>
      <c r="D523" s="3"/>
      <c r="E523" s="3"/>
      <c r="F523" s="656"/>
      <c r="G523" s="12"/>
      <c r="H523" s="13"/>
      <c r="I523" s="14"/>
      <c r="J523" s="15"/>
      <c r="K523" s="15"/>
      <c r="L523" s="1374"/>
    </row>
    <row r="524" spans="1:12" s="25" customFormat="1" x14ac:dyDescent="0.3">
      <c r="A524" s="1523"/>
      <c r="B524" s="6"/>
      <c r="C524" s="2" t="s">
        <v>136</v>
      </c>
      <c r="D524" s="3">
        <f>+D521+D496</f>
        <v>416.4</v>
      </c>
      <c r="E524" s="3">
        <f>+E521+E496</f>
        <v>1367.6950000000002</v>
      </c>
      <c r="F524" s="659"/>
      <c r="G524" s="15"/>
      <c r="H524" s="15"/>
      <c r="I524" s="15" t="s">
        <v>136</v>
      </c>
      <c r="J524" s="15">
        <f>+J521+J496</f>
        <v>451.4</v>
      </c>
      <c r="K524" s="15">
        <f>+K521+K496</f>
        <v>1620.7649999999999</v>
      </c>
      <c r="L524" s="1374"/>
    </row>
    <row r="525" spans="1:12" s="25" customFormat="1" x14ac:dyDescent="0.3">
      <c r="A525" s="1405"/>
      <c r="B525" s="36"/>
      <c r="C525" s="462"/>
      <c r="D525" s="463"/>
      <c r="E525" s="463"/>
      <c r="F525" s="659"/>
      <c r="G525" s="1432"/>
      <c r="H525" s="473"/>
      <c r="I525" s="473"/>
      <c r="J525" s="473"/>
      <c r="K525" s="473"/>
      <c r="L525" s="1374"/>
    </row>
    <row r="526" spans="1:12" s="25" customFormat="1" x14ac:dyDescent="0.3">
      <c r="A526" s="1405"/>
      <c r="B526" s="36"/>
      <c r="C526" s="462"/>
      <c r="D526" s="463"/>
      <c r="E526" s="463"/>
      <c r="F526" s="659"/>
      <c r="G526" s="1432"/>
      <c r="H526" s="473"/>
      <c r="I526" s="473"/>
      <c r="J526" s="473"/>
      <c r="K526" s="473"/>
      <c r="L526" s="1374"/>
    </row>
    <row r="527" spans="1:12" s="25" customFormat="1" x14ac:dyDescent="0.3">
      <c r="A527" s="1405"/>
      <c r="B527" s="461"/>
      <c r="C527" s="461"/>
      <c r="D527" s="461"/>
      <c r="E527" s="660"/>
      <c r="F527" s="660"/>
      <c r="G527" s="1433"/>
      <c r="H527" s="675"/>
      <c r="I527" s="473"/>
      <c r="J527" s="473"/>
      <c r="K527" s="473"/>
      <c r="L527" s="1374"/>
    </row>
    <row r="528" spans="1:12" s="25" customFormat="1" x14ac:dyDescent="0.3">
      <c r="A528" s="1405"/>
      <c r="B528" s="36"/>
      <c r="C528" s="462"/>
      <c r="D528" s="463"/>
      <c r="E528" s="463"/>
      <c r="F528" s="659"/>
      <c r="G528" s="1433"/>
      <c r="H528" s="473"/>
      <c r="I528" s="473"/>
      <c r="J528" s="473"/>
      <c r="K528" s="473"/>
      <c r="L528" s="1374"/>
    </row>
    <row r="529" spans="1:12" s="25" customFormat="1" ht="18.75" customHeight="1" x14ac:dyDescent="0.3">
      <c r="A529" s="1403"/>
      <c r="B529" s="37" t="s">
        <v>130</v>
      </c>
      <c r="D529" s="94" t="s">
        <v>131</v>
      </c>
      <c r="E529" s="20"/>
      <c r="F529" s="606"/>
      <c r="G529" s="1428"/>
      <c r="H529" s="260" t="s">
        <v>130</v>
      </c>
      <c r="I529" s="257"/>
      <c r="J529" s="261" t="s">
        <v>131</v>
      </c>
      <c r="K529" s="32"/>
      <c r="L529" s="1374"/>
    </row>
    <row r="530" spans="1:12" s="25" customFormat="1" ht="51.75" customHeight="1" x14ac:dyDescent="0.3">
      <c r="A530" s="1403"/>
      <c r="B530" s="38" t="s">
        <v>132</v>
      </c>
      <c r="D530" s="38" t="s">
        <v>140</v>
      </c>
      <c r="E530" s="39"/>
      <c r="F530" s="606"/>
      <c r="G530" s="1428"/>
      <c r="H530" s="262" t="s">
        <v>139</v>
      </c>
      <c r="I530" s="257"/>
      <c r="J530" s="262" t="s">
        <v>140</v>
      </c>
      <c r="K530" s="263"/>
      <c r="L530" s="1374"/>
    </row>
    <row r="531" spans="1:12" s="25" customFormat="1" ht="23.25" customHeight="1" x14ac:dyDescent="0.3">
      <c r="A531" s="1403"/>
      <c r="B531" s="38"/>
      <c r="D531" s="38"/>
      <c r="E531" s="39"/>
      <c r="F531" s="606"/>
      <c r="G531" s="1403"/>
      <c r="H531" s="38"/>
      <c r="J531" s="38"/>
      <c r="K531" s="39"/>
      <c r="L531" s="1374"/>
    </row>
    <row r="532" spans="1:12" s="25" customFormat="1" ht="23.25" customHeight="1" x14ac:dyDescent="0.3">
      <c r="A532" s="1402"/>
      <c r="B532" s="254"/>
      <c r="C532" s="96"/>
      <c r="D532" s="254"/>
      <c r="E532" s="255"/>
      <c r="F532" s="871"/>
      <c r="G532" s="1417"/>
      <c r="H532" s="96"/>
      <c r="I532" s="254"/>
      <c r="J532" s="255"/>
      <c r="K532" s="254"/>
      <c r="L532" s="1374"/>
    </row>
    <row r="533" spans="1:12" s="21" customFormat="1" x14ac:dyDescent="0.3">
      <c r="A533" s="1403"/>
      <c r="B533" s="20"/>
      <c r="C533" s="20"/>
      <c r="D533" s="20"/>
      <c r="E533" s="20"/>
      <c r="F533" s="656"/>
      <c r="G533" s="1403"/>
      <c r="H533" s="20"/>
      <c r="I533" s="20"/>
      <c r="J533" s="20"/>
      <c r="K533" s="20"/>
      <c r="L533" s="1373"/>
    </row>
    <row r="534" spans="1:12" s="25" customFormat="1" ht="18.75" customHeight="1" x14ac:dyDescent="0.3">
      <c r="A534" s="1403"/>
      <c r="B534" s="22" t="s">
        <v>115</v>
      </c>
      <c r="C534" s="20"/>
      <c r="D534" s="20"/>
      <c r="E534" s="20"/>
      <c r="F534" s="656"/>
      <c r="G534" s="1403"/>
      <c r="H534" s="22" t="s">
        <v>115</v>
      </c>
      <c r="I534" s="20"/>
      <c r="J534" s="20"/>
      <c r="K534" s="20"/>
      <c r="L534" s="1374"/>
    </row>
    <row r="535" spans="1:12" s="25" customFormat="1" ht="18.75" customHeight="1" x14ac:dyDescent="0.3">
      <c r="A535" s="1403"/>
      <c r="B535" s="22" t="s">
        <v>137</v>
      </c>
      <c r="C535" s="20"/>
      <c r="D535" s="20"/>
      <c r="E535" s="20"/>
      <c r="F535" s="606"/>
      <c r="G535" s="1403"/>
      <c r="H535" s="22" t="s">
        <v>138</v>
      </c>
      <c r="I535" s="20"/>
      <c r="J535" s="20"/>
      <c r="K535" s="20"/>
      <c r="L535" s="1374"/>
    </row>
    <row r="536" spans="1:12" s="25" customFormat="1" ht="18.75" customHeight="1" x14ac:dyDescent="0.3">
      <c r="A536" s="1403"/>
      <c r="B536" s="20"/>
      <c r="C536" s="20"/>
      <c r="D536" s="20"/>
      <c r="E536" s="20"/>
      <c r="F536" s="606"/>
      <c r="G536" s="1403"/>
      <c r="H536" s="20"/>
      <c r="I536" s="20"/>
      <c r="J536" s="20"/>
      <c r="K536" s="20"/>
      <c r="L536" s="1374"/>
    </row>
    <row r="537" spans="1:12" s="25" customFormat="1" ht="18.75" customHeight="1" x14ac:dyDescent="0.3">
      <c r="A537" s="1403"/>
      <c r="B537" s="20"/>
      <c r="C537" s="20"/>
      <c r="E537" s="603" t="s">
        <v>116</v>
      </c>
      <c r="F537" s="606"/>
      <c r="G537" s="1403"/>
      <c r="H537" s="20"/>
      <c r="I537" s="20"/>
      <c r="K537" s="603" t="s">
        <v>116</v>
      </c>
      <c r="L537" s="1374"/>
    </row>
    <row r="538" spans="1:12" s="25" customFormat="1" ht="18.75" customHeight="1" x14ac:dyDescent="0.3">
      <c r="A538" s="1403"/>
      <c r="B538" s="20"/>
      <c r="C538" s="20"/>
      <c r="E538" s="603" t="s">
        <v>134</v>
      </c>
      <c r="F538" s="606"/>
      <c r="G538" s="1403"/>
      <c r="H538" s="20"/>
      <c r="I538" s="20"/>
      <c r="K538" s="603" t="s">
        <v>134</v>
      </c>
      <c r="L538" s="1374"/>
    </row>
    <row r="539" spans="1:12" s="25" customFormat="1" ht="18.75" customHeight="1" x14ac:dyDescent="0.3">
      <c r="A539" s="1403"/>
      <c r="B539" s="20"/>
      <c r="C539" s="20"/>
      <c r="E539" s="603" t="s">
        <v>117</v>
      </c>
      <c r="F539" s="606"/>
      <c r="G539" s="1403"/>
      <c r="H539" s="20"/>
      <c r="I539" s="20"/>
      <c r="K539" s="603" t="s">
        <v>117</v>
      </c>
      <c r="L539" s="1374"/>
    </row>
    <row r="540" spans="1:12" s="25" customFormat="1" ht="18.75" customHeight="1" x14ac:dyDescent="0.3">
      <c r="A540" s="1403"/>
      <c r="B540" s="20"/>
      <c r="C540" s="20"/>
      <c r="E540" s="603" t="s">
        <v>497</v>
      </c>
      <c r="F540" s="606"/>
      <c r="G540" s="1403"/>
      <c r="H540" s="20"/>
      <c r="I540" s="20"/>
      <c r="K540" s="603" t="s">
        <v>497</v>
      </c>
      <c r="L540" s="1374"/>
    </row>
    <row r="541" spans="1:12" s="25" customFormat="1" ht="18.75" customHeight="1" x14ac:dyDescent="0.3">
      <c r="A541" s="1403"/>
      <c r="B541" s="20"/>
      <c r="C541" s="20"/>
      <c r="D541" s="20"/>
      <c r="E541" s="20"/>
      <c r="F541" s="656"/>
      <c r="G541" s="1403"/>
      <c r="H541" s="20"/>
      <c r="I541" s="20"/>
      <c r="J541" s="20"/>
      <c r="K541" s="20"/>
      <c r="L541" s="1374"/>
    </row>
    <row r="542" spans="1:12" s="25" customFormat="1" ht="18.75" customHeight="1" x14ac:dyDescent="0.3">
      <c r="A542" s="1403"/>
      <c r="B542" s="20"/>
      <c r="C542" s="20"/>
      <c r="D542" s="20"/>
      <c r="E542" s="20"/>
      <c r="F542" s="656"/>
      <c r="G542" s="1403"/>
      <c r="H542" s="20"/>
      <c r="I542" s="20"/>
      <c r="J542" s="20"/>
      <c r="K542" s="20"/>
      <c r="L542" s="1374"/>
    </row>
    <row r="543" spans="1:12" s="25" customFormat="1" ht="18.75" customHeight="1" x14ac:dyDescent="0.3">
      <c r="A543" s="1403"/>
      <c r="B543" s="20"/>
      <c r="C543" s="20"/>
      <c r="D543" s="20"/>
      <c r="E543" s="20"/>
      <c r="F543" s="656"/>
      <c r="G543" s="1403"/>
      <c r="H543" s="20"/>
      <c r="I543" s="20"/>
      <c r="J543" s="20"/>
      <c r="K543" s="20"/>
      <c r="L543" s="1374"/>
    </row>
    <row r="544" spans="1:12" s="25" customFormat="1" ht="18.75" customHeight="1" x14ac:dyDescent="0.3">
      <c r="A544" s="1403"/>
      <c r="B544" s="1612" t="s">
        <v>119</v>
      </c>
      <c r="C544" s="1612"/>
      <c r="D544" s="1612"/>
      <c r="E544" s="26"/>
      <c r="F544" s="606"/>
      <c r="G544" s="1403"/>
      <c r="H544" s="1612" t="s">
        <v>119</v>
      </c>
      <c r="I544" s="1612"/>
      <c r="J544" s="1612"/>
      <c r="K544" s="26"/>
      <c r="L544" s="1374"/>
    </row>
    <row r="545" spans="1:12" s="25" customFormat="1" ht="18.75" customHeight="1" x14ac:dyDescent="0.3">
      <c r="A545" s="1403"/>
      <c r="B545" s="1610">
        <v>45729</v>
      </c>
      <c r="C545" s="1610"/>
      <c r="D545" s="1610"/>
      <c r="E545" s="27"/>
      <c r="F545" s="606"/>
      <c r="G545" s="1403"/>
      <c r="H545" s="1610">
        <f>B545</f>
        <v>45729</v>
      </c>
      <c r="I545" s="1610"/>
      <c r="J545" s="1610"/>
      <c r="K545" s="27"/>
      <c r="L545" s="1374"/>
    </row>
    <row r="546" spans="1:12" s="25" customFormat="1" ht="18.75" customHeight="1" x14ac:dyDescent="0.3">
      <c r="A546" s="1403"/>
      <c r="B546" s="20"/>
      <c r="C546" s="20"/>
      <c r="D546" s="20"/>
      <c r="E546" s="27"/>
      <c r="F546" s="606"/>
      <c r="G546" s="1403"/>
      <c r="H546" s="20"/>
      <c r="I546" s="20"/>
      <c r="J546" s="20"/>
      <c r="K546" s="27"/>
      <c r="L546" s="1374"/>
    </row>
    <row r="547" spans="1:12" s="25" customFormat="1" ht="18.75" customHeight="1" x14ac:dyDescent="0.3">
      <c r="A547" s="1403"/>
      <c r="B547" s="1524"/>
      <c r="C547" s="20"/>
      <c r="D547" s="20"/>
      <c r="E547" s="27"/>
      <c r="F547" s="606"/>
      <c r="G547" s="1403"/>
      <c r="H547" s="1524"/>
      <c r="I547" s="20"/>
      <c r="J547" s="20"/>
      <c r="K547" s="27"/>
      <c r="L547" s="1374"/>
    </row>
    <row r="548" spans="1:12" s="25" customFormat="1" ht="18.75" customHeight="1" x14ac:dyDescent="0.3">
      <c r="A548" s="28" t="s">
        <v>120</v>
      </c>
      <c r="B548" s="29" t="s">
        <v>121</v>
      </c>
      <c r="C548" s="1611" t="s">
        <v>122</v>
      </c>
      <c r="D548" s="1611"/>
      <c r="E548" s="1611"/>
      <c r="F548" s="606"/>
      <c r="G548" s="28" t="s">
        <v>120</v>
      </c>
      <c r="H548" s="29" t="s">
        <v>121</v>
      </c>
      <c r="I548" s="1611" t="s">
        <v>123</v>
      </c>
      <c r="J548" s="1611"/>
      <c r="K548" s="1611"/>
      <c r="L548" s="1374"/>
    </row>
    <row r="549" spans="1:12" s="25" customFormat="1" ht="18.75" customHeight="1" x14ac:dyDescent="0.3">
      <c r="A549" s="28" t="s">
        <v>124</v>
      </c>
      <c r="B549" s="28" t="s">
        <v>265</v>
      </c>
      <c r="C549" s="29" t="s">
        <v>125</v>
      </c>
      <c r="D549" s="1523" t="s">
        <v>126</v>
      </c>
      <c r="E549" s="1523" t="s">
        <v>127</v>
      </c>
      <c r="F549" s="606"/>
      <c r="G549" s="28" t="s">
        <v>124</v>
      </c>
      <c r="H549" s="28" t="s">
        <v>265</v>
      </c>
      <c r="I549" s="29" t="s">
        <v>125</v>
      </c>
      <c r="J549" s="1523" t="s">
        <v>126</v>
      </c>
      <c r="K549" s="1523" t="s">
        <v>127</v>
      </c>
      <c r="L549" s="1374"/>
    </row>
    <row r="550" spans="1:12" s="25" customFormat="1" x14ac:dyDescent="0.3">
      <c r="A550" s="5">
        <v>1</v>
      </c>
      <c r="B550" s="6" t="s">
        <v>27</v>
      </c>
      <c r="C550" s="2" t="s">
        <v>28</v>
      </c>
      <c r="D550" s="3">
        <v>65</v>
      </c>
      <c r="E550" s="3">
        <v>178</v>
      </c>
      <c r="F550" s="606"/>
      <c r="G550" s="5">
        <v>1</v>
      </c>
      <c r="H550" s="6" t="s">
        <v>27</v>
      </c>
      <c r="I550" s="2" t="s">
        <v>7</v>
      </c>
      <c r="J550" s="3">
        <v>92</v>
      </c>
      <c r="K550" s="3">
        <v>223</v>
      </c>
      <c r="L550" s="788">
        <v>45670</v>
      </c>
    </row>
    <row r="551" spans="1:12" s="25" customFormat="1" ht="19.5" customHeight="1" x14ac:dyDescent="0.3">
      <c r="A551" s="5">
        <v>2</v>
      </c>
      <c r="B551" s="6" t="s">
        <v>260</v>
      </c>
      <c r="C551" s="2" t="s">
        <v>17</v>
      </c>
      <c r="D551" s="3">
        <v>20</v>
      </c>
      <c r="E551" s="3">
        <v>182.25</v>
      </c>
      <c r="F551" s="606"/>
      <c r="G551" s="5">
        <v>2</v>
      </c>
      <c r="H551" s="6" t="s">
        <v>260</v>
      </c>
      <c r="I551" s="2" t="s">
        <v>44</v>
      </c>
      <c r="J551" s="3">
        <v>25</v>
      </c>
      <c r="K551" s="3">
        <v>218.7</v>
      </c>
      <c r="L551" s="788">
        <v>45555</v>
      </c>
    </row>
    <row r="552" spans="1:12" s="50" customFormat="1" x14ac:dyDescent="0.3">
      <c r="A552" s="5">
        <v>3</v>
      </c>
      <c r="B552" s="6" t="s">
        <v>114</v>
      </c>
      <c r="C552" s="2" t="s">
        <v>2</v>
      </c>
      <c r="D552" s="3">
        <v>6</v>
      </c>
      <c r="E552" s="3">
        <v>28</v>
      </c>
      <c r="F552" s="605"/>
      <c r="G552" s="5">
        <v>3</v>
      </c>
      <c r="H552" s="6" t="s">
        <v>114</v>
      </c>
      <c r="I552" s="2" t="s">
        <v>2</v>
      </c>
      <c r="J552" s="3">
        <v>6</v>
      </c>
      <c r="K552" s="3">
        <v>28</v>
      </c>
      <c r="L552" s="786"/>
    </row>
    <row r="553" spans="1:12" s="25" customFormat="1" x14ac:dyDescent="0.3">
      <c r="A553" s="5">
        <v>4</v>
      </c>
      <c r="B553" s="6" t="s">
        <v>107</v>
      </c>
      <c r="C553" s="2" t="s">
        <v>14</v>
      </c>
      <c r="D553" s="3">
        <v>3.71</v>
      </c>
      <c r="E553" s="3">
        <v>93.2</v>
      </c>
      <c r="F553" s="606"/>
      <c r="G553" s="5">
        <v>4</v>
      </c>
      <c r="H553" s="6" t="s">
        <v>107</v>
      </c>
      <c r="I553" s="2" t="s">
        <v>14</v>
      </c>
      <c r="J553" s="3">
        <v>3.71</v>
      </c>
      <c r="K553" s="3">
        <v>93.2</v>
      </c>
      <c r="L553" s="1374"/>
    </row>
    <row r="554" spans="1:12" s="25" customFormat="1" x14ac:dyDescent="0.3">
      <c r="A554" s="5">
        <v>5</v>
      </c>
      <c r="B554" s="6" t="s">
        <v>93</v>
      </c>
      <c r="C554" s="2" t="s">
        <v>2</v>
      </c>
      <c r="D554" s="3">
        <v>80</v>
      </c>
      <c r="E554" s="3">
        <v>92</v>
      </c>
      <c r="F554" s="605"/>
      <c r="G554" s="5">
        <v>5</v>
      </c>
      <c r="H554" s="6" t="s">
        <v>93</v>
      </c>
      <c r="I554" s="2" t="s">
        <v>2</v>
      </c>
      <c r="J554" s="3">
        <v>80</v>
      </c>
      <c r="K554" s="3">
        <v>92</v>
      </c>
      <c r="L554" s="788"/>
    </row>
    <row r="555" spans="1:12" s="25" customFormat="1" x14ac:dyDescent="0.3">
      <c r="A555" s="5">
        <v>6</v>
      </c>
      <c r="B555" s="6" t="s">
        <v>483</v>
      </c>
      <c r="C555" s="2" t="s">
        <v>5</v>
      </c>
      <c r="D555" s="3">
        <v>30</v>
      </c>
      <c r="E555" s="3">
        <v>117.75</v>
      </c>
      <c r="F555" s="606"/>
      <c r="G555" s="5">
        <v>6</v>
      </c>
      <c r="H555" s="6" t="s">
        <v>483</v>
      </c>
      <c r="I555" s="2" t="s">
        <v>5</v>
      </c>
      <c r="J555" s="3">
        <v>30</v>
      </c>
      <c r="K555" s="3">
        <v>117.75</v>
      </c>
      <c r="L555" s="1354"/>
    </row>
    <row r="556" spans="1:12" s="25" customFormat="1" ht="19.5" customHeight="1" x14ac:dyDescent="0.3">
      <c r="A556" s="1523"/>
      <c r="B556" s="6"/>
      <c r="C556" s="2"/>
      <c r="D556" s="3"/>
      <c r="E556" s="3"/>
      <c r="F556" s="605"/>
      <c r="G556" s="1523"/>
      <c r="H556" s="6"/>
      <c r="I556" s="2"/>
      <c r="J556" s="3"/>
      <c r="K556" s="3"/>
      <c r="L556" s="1374"/>
    </row>
    <row r="557" spans="1:12" s="25" customFormat="1" x14ac:dyDescent="0.3">
      <c r="A557" s="5"/>
      <c r="B557" s="6"/>
      <c r="C557" s="2"/>
      <c r="D557" s="3"/>
      <c r="E557" s="3"/>
      <c r="F557" s="656"/>
      <c r="G557" s="5"/>
      <c r="H557" s="6"/>
      <c r="I557" s="2"/>
      <c r="J557" s="3"/>
      <c r="K557" s="3"/>
      <c r="L557" s="1374"/>
    </row>
    <row r="558" spans="1:12" s="25" customFormat="1" x14ac:dyDescent="0.3">
      <c r="A558" s="5"/>
      <c r="B558" s="6"/>
      <c r="C558" s="2" t="s">
        <v>128</v>
      </c>
      <c r="D558" s="3">
        <f>SUM(D550:D556)</f>
        <v>204.70999999999998</v>
      </c>
      <c r="E558" s="3">
        <f>SUM(E550:E556)</f>
        <v>691.2</v>
      </c>
      <c r="F558" s="658">
        <v>587.5</v>
      </c>
      <c r="G558" s="5"/>
      <c r="H558" s="6"/>
      <c r="I558" s="2" t="s">
        <v>128</v>
      </c>
      <c r="J558" s="3">
        <f>SUM(J550:J556)</f>
        <v>236.70999999999998</v>
      </c>
      <c r="K558" s="3">
        <f>SUM(K550:K556)</f>
        <v>772.65</v>
      </c>
      <c r="L558" s="1374"/>
    </row>
    <row r="559" spans="1:12" s="25" customFormat="1" ht="18.75" hidden="1" customHeight="1" x14ac:dyDescent="0.3">
      <c r="A559" s="5"/>
      <c r="B559" s="6"/>
      <c r="C559" s="2"/>
      <c r="D559" s="3">
        <f>SUM(D551:D557)</f>
        <v>139.71</v>
      </c>
      <c r="E559" s="3"/>
      <c r="F559" s="656"/>
      <c r="G559" s="5"/>
      <c r="H559" s="6"/>
      <c r="I559" s="2"/>
      <c r="J559" s="3"/>
      <c r="K559" s="3"/>
      <c r="L559" s="1374"/>
    </row>
    <row r="560" spans="1:12" s="25" customFormat="1" ht="18.75" hidden="1" customHeight="1" x14ac:dyDescent="0.3">
      <c r="A560" s="5">
        <v>1</v>
      </c>
      <c r="B560" s="6" t="s">
        <v>1</v>
      </c>
      <c r="C560" s="2" t="s">
        <v>5</v>
      </c>
      <c r="D560" s="3">
        <f>SUM(D553:D558)</f>
        <v>318.41999999999996</v>
      </c>
      <c r="E560" s="3">
        <v>86</v>
      </c>
      <c r="F560" s="656"/>
      <c r="G560" s="5">
        <v>1</v>
      </c>
      <c r="H560" s="6" t="s">
        <v>1</v>
      </c>
      <c r="I560" s="2" t="s">
        <v>5</v>
      </c>
      <c r="J560" s="3">
        <v>200</v>
      </c>
      <c r="K560" s="3">
        <v>86</v>
      </c>
      <c r="L560" s="1374"/>
    </row>
    <row r="561" spans="1:12" s="25" customFormat="1" ht="18.75" hidden="1" customHeight="1" x14ac:dyDescent="0.3">
      <c r="A561" s="5">
        <v>2</v>
      </c>
      <c r="B561" s="6" t="s">
        <v>238</v>
      </c>
      <c r="C561" s="2" t="s">
        <v>251</v>
      </c>
      <c r="D561" s="3">
        <f t="shared" ref="D561:D570" si="8">SUM(D553:D559)</f>
        <v>458.13</v>
      </c>
      <c r="E561" s="3">
        <v>114</v>
      </c>
      <c r="F561" s="656"/>
      <c r="G561" s="5">
        <v>2</v>
      </c>
      <c r="H561" s="6" t="s">
        <v>238</v>
      </c>
      <c r="I561" s="2" t="s">
        <v>251</v>
      </c>
      <c r="J561" s="3">
        <v>225</v>
      </c>
      <c r="K561" s="3">
        <v>114</v>
      </c>
      <c r="L561" s="1374"/>
    </row>
    <row r="562" spans="1:12" s="25" customFormat="1" ht="18.75" hidden="1" customHeight="1" x14ac:dyDescent="0.3">
      <c r="A562" s="5">
        <v>3</v>
      </c>
      <c r="B562" s="6" t="s">
        <v>93</v>
      </c>
      <c r="C562" s="2" t="s">
        <v>5</v>
      </c>
      <c r="D562" s="3">
        <f t="shared" si="8"/>
        <v>772.83999999999992</v>
      </c>
      <c r="E562" s="3">
        <v>94.25</v>
      </c>
      <c r="F562" s="656"/>
      <c r="G562" s="5">
        <v>3</v>
      </c>
      <c r="H562" s="6" t="s">
        <v>93</v>
      </c>
      <c r="I562" s="2" t="s">
        <v>5</v>
      </c>
      <c r="J562" s="3">
        <v>135</v>
      </c>
      <c r="K562" s="3">
        <v>94.25</v>
      </c>
      <c r="L562" s="1374"/>
    </row>
    <row r="563" spans="1:12" s="25" customFormat="1" ht="18.75" hidden="1" customHeight="1" x14ac:dyDescent="0.3">
      <c r="A563" s="5">
        <v>4</v>
      </c>
      <c r="B563" s="6" t="s">
        <v>253</v>
      </c>
      <c r="C563" s="2" t="s">
        <v>218</v>
      </c>
      <c r="D563" s="3">
        <f t="shared" si="8"/>
        <v>1150.9699999999998</v>
      </c>
      <c r="E563" s="3">
        <v>146.4</v>
      </c>
      <c r="F563" s="656"/>
      <c r="G563" s="5">
        <v>4</v>
      </c>
      <c r="H563" s="6" t="s">
        <v>253</v>
      </c>
      <c r="I563" s="2" t="s">
        <v>218</v>
      </c>
      <c r="J563" s="3">
        <v>125</v>
      </c>
      <c r="K563" s="3">
        <v>146.4</v>
      </c>
      <c r="L563" s="1374"/>
    </row>
    <row r="564" spans="1:12" s="25" customFormat="1" ht="18.75" hidden="1" customHeight="1" x14ac:dyDescent="0.3">
      <c r="A564" s="5">
        <v>5</v>
      </c>
      <c r="B564" s="6" t="s">
        <v>255</v>
      </c>
      <c r="C564" s="2" t="s">
        <v>218</v>
      </c>
      <c r="D564" s="3">
        <f t="shared" si="8"/>
        <v>1893.8099999999997</v>
      </c>
      <c r="E564" s="3">
        <v>105.16</v>
      </c>
      <c r="F564" s="656"/>
      <c r="G564" s="5">
        <v>5</v>
      </c>
      <c r="H564" s="6" t="s">
        <v>255</v>
      </c>
      <c r="I564" s="2" t="s">
        <v>218</v>
      </c>
      <c r="J564" s="3">
        <v>80</v>
      </c>
      <c r="K564" s="3">
        <v>105.16</v>
      </c>
      <c r="L564" s="1374"/>
    </row>
    <row r="565" spans="1:12" s="25" customFormat="1" ht="18.75" hidden="1" customHeight="1" x14ac:dyDescent="0.3">
      <c r="A565" s="5">
        <v>6</v>
      </c>
      <c r="B565" s="6" t="s">
        <v>252</v>
      </c>
      <c r="C565" s="2" t="s">
        <v>251</v>
      </c>
      <c r="D565" s="3">
        <f t="shared" si="8"/>
        <v>3044.7799999999997</v>
      </c>
      <c r="E565" s="3">
        <v>142</v>
      </c>
      <c r="F565" s="656"/>
      <c r="G565" s="5">
        <v>6</v>
      </c>
      <c r="H565" s="6" t="s">
        <v>252</v>
      </c>
      <c r="I565" s="2" t="s">
        <v>251</v>
      </c>
      <c r="J565" s="3">
        <v>105</v>
      </c>
      <c r="K565" s="3">
        <v>142</v>
      </c>
      <c r="L565" s="1374"/>
    </row>
    <row r="566" spans="1:12" s="25" customFormat="1" ht="18.75" hidden="1" customHeight="1" x14ac:dyDescent="0.3">
      <c r="A566" s="5">
        <v>7</v>
      </c>
      <c r="B566" s="6" t="s">
        <v>254</v>
      </c>
      <c r="C566" s="2" t="s">
        <v>218</v>
      </c>
      <c r="D566" s="3">
        <f t="shared" si="8"/>
        <v>4938.5899999999992</v>
      </c>
      <c r="E566" s="3">
        <v>144</v>
      </c>
      <c r="F566" s="656"/>
      <c r="G566" s="5">
        <v>7</v>
      </c>
      <c r="H566" s="6" t="s">
        <v>254</v>
      </c>
      <c r="I566" s="2" t="s">
        <v>218</v>
      </c>
      <c r="J566" s="3">
        <v>120</v>
      </c>
      <c r="K566" s="3">
        <v>144</v>
      </c>
      <c r="L566" s="1374"/>
    </row>
    <row r="567" spans="1:12" s="25" customFormat="1" ht="18.75" hidden="1" customHeight="1" x14ac:dyDescent="0.3">
      <c r="A567" s="5">
        <v>8</v>
      </c>
      <c r="B567" s="6" t="s">
        <v>31</v>
      </c>
      <c r="C567" s="2" t="s">
        <v>5</v>
      </c>
      <c r="D567" s="3">
        <f t="shared" si="8"/>
        <v>7778.6599999999989</v>
      </c>
      <c r="E567" s="3">
        <v>88</v>
      </c>
      <c r="F567" s="656"/>
      <c r="G567" s="5">
        <v>8</v>
      </c>
      <c r="H567" s="6" t="s">
        <v>31</v>
      </c>
      <c r="I567" s="2" t="s">
        <v>5</v>
      </c>
      <c r="J567" s="3">
        <v>55</v>
      </c>
      <c r="K567" s="3">
        <v>88</v>
      </c>
      <c r="L567" s="1374"/>
    </row>
    <row r="568" spans="1:12" s="50" customFormat="1" ht="18.75" hidden="1" customHeight="1" x14ac:dyDescent="0.3">
      <c r="A568" s="1523"/>
      <c r="B568" s="1"/>
      <c r="C568" s="1523"/>
      <c r="D568" s="3">
        <f t="shared" si="8"/>
        <v>12577.539999999997</v>
      </c>
      <c r="E568" s="7"/>
      <c r="F568" s="657"/>
      <c r="G568" s="1523"/>
      <c r="H568" s="1"/>
      <c r="I568" s="1523"/>
      <c r="J568" s="7"/>
      <c r="K568" s="7"/>
      <c r="L568" s="1377"/>
    </row>
    <row r="569" spans="1:12" s="25" customFormat="1" ht="18.75" hidden="1" customHeight="1" x14ac:dyDescent="0.3">
      <c r="A569" s="5"/>
      <c r="B569" s="6"/>
      <c r="C569" s="2" t="s">
        <v>128</v>
      </c>
      <c r="D569" s="3">
        <f t="shared" si="8"/>
        <v>20037.78</v>
      </c>
      <c r="E569" s="3">
        <v>919.81</v>
      </c>
      <c r="F569" s="656"/>
      <c r="G569" s="5"/>
      <c r="H569" s="6"/>
      <c r="I569" s="2" t="s">
        <v>128</v>
      </c>
      <c r="J569" s="3">
        <v>1045</v>
      </c>
      <c r="K569" s="3">
        <v>919.81</v>
      </c>
      <c r="L569" s="1374"/>
    </row>
    <row r="570" spans="1:12" s="25" customFormat="1" ht="18.75" hidden="1" customHeight="1" x14ac:dyDescent="0.3">
      <c r="A570" s="5"/>
      <c r="B570" s="6"/>
      <c r="C570" s="2"/>
      <c r="D570" s="3">
        <f t="shared" si="8"/>
        <v>32157.189999999995</v>
      </c>
      <c r="E570" s="3"/>
      <c r="F570" s="656"/>
      <c r="G570" s="5"/>
      <c r="H570" s="6"/>
      <c r="I570" s="2"/>
      <c r="J570" s="3"/>
      <c r="K570" s="3"/>
      <c r="L570" s="1374"/>
    </row>
    <row r="571" spans="1:12" s="25" customFormat="1" x14ac:dyDescent="0.3">
      <c r="A571" s="5"/>
      <c r="B571" s="6"/>
      <c r="C571" s="2"/>
      <c r="D571" s="3"/>
      <c r="E571" s="3"/>
      <c r="F571" s="678">
        <f>F558-E558</f>
        <v>-103.70000000000005</v>
      </c>
      <c r="G571" s="5"/>
      <c r="H571" s="6"/>
      <c r="I571" s="2"/>
      <c r="J571" s="3"/>
      <c r="K571" s="3"/>
      <c r="L571" s="1374"/>
    </row>
    <row r="572" spans="1:12" s="25" customFormat="1" x14ac:dyDescent="0.3">
      <c r="A572" s="5"/>
      <c r="B572" s="6"/>
      <c r="C572" s="2"/>
      <c r="D572" s="3"/>
      <c r="E572" s="3"/>
      <c r="F572" s="656"/>
      <c r="G572" s="5"/>
      <c r="H572" s="6"/>
      <c r="I572" s="2"/>
      <c r="J572" s="3"/>
      <c r="K572" s="3"/>
      <c r="L572" s="1374"/>
    </row>
    <row r="573" spans="1:12" s="25" customFormat="1" x14ac:dyDescent="0.3">
      <c r="A573" s="28" t="s">
        <v>124</v>
      </c>
      <c r="B573" s="3" t="s">
        <v>259</v>
      </c>
      <c r="C573" s="2" t="s">
        <v>125</v>
      </c>
      <c r="D573" s="3" t="s">
        <v>126</v>
      </c>
      <c r="E573" s="3" t="s">
        <v>127</v>
      </c>
      <c r="F573" s="656"/>
      <c r="G573" s="28" t="s">
        <v>124</v>
      </c>
      <c r="H573" s="3" t="s">
        <v>247</v>
      </c>
      <c r="I573" s="2" t="s">
        <v>125</v>
      </c>
      <c r="J573" s="3" t="s">
        <v>126</v>
      </c>
      <c r="K573" s="3" t="s">
        <v>127</v>
      </c>
      <c r="L573" s="1374"/>
    </row>
    <row r="574" spans="1:12" s="8" customFormat="1" x14ac:dyDescent="0.3">
      <c r="A574" s="5">
        <v>1</v>
      </c>
      <c r="B574" s="6" t="s">
        <v>474</v>
      </c>
      <c r="C574" s="2" t="s">
        <v>9</v>
      </c>
      <c r="D574" s="3">
        <v>90</v>
      </c>
      <c r="E574" s="3">
        <v>132</v>
      </c>
      <c r="F574" s="605"/>
      <c r="G574" s="5">
        <v>1</v>
      </c>
      <c r="H574" s="6" t="s">
        <v>474</v>
      </c>
      <c r="I574" s="2" t="s">
        <v>9</v>
      </c>
      <c r="J574" s="3">
        <v>90</v>
      </c>
      <c r="K574" s="3">
        <v>132</v>
      </c>
      <c r="L574" s="1379"/>
    </row>
    <row r="575" spans="1:12" s="25" customFormat="1" ht="19.5" customHeight="1" x14ac:dyDescent="0.3">
      <c r="A575" s="5">
        <v>2</v>
      </c>
      <c r="B575" s="6" t="s">
        <v>94</v>
      </c>
      <c r="C575" s="2" t="s">
        <v>5</v>
      </c>
      <c r="D575" s="3">
        <v>60</v>
      </c>
      <c r="E575" s="3">
        <v>151.80000000000001</v>
      </c>
      <c r="F575" s="490"/>
      <c r="G575" s="5">
        <v>2</v>
      </c>
      <c r="H575" s="6" t="s">
        <v>94</v>
      </c>
      <c r="I575" s="2" t="s">
        <v>5</v>
      </c>
      <c r="J575" s="3">
        <v>60</v>
      </c>
      <c r="K575" s="3">
        <v>151.80000000000001</v>
      </c>
      <c r="L575" s="1374"/>
    </row>
    <row r="576" spans="1:12" s="25" customFormat="1" ht="19.5" customHeight="1" x14ac:dyDescent="0.3">
      <c r="A576" s="5">
        <v>3</v>
      </c>
      <c r="B576" s="6" t="s">
        <v>43</v>
      </c>
      <c r="C576" s="2" t="s">
        <v>17</v>
      </c>
      <c r="D576" s="3">
        <v>40</v>
      </c>
      <c r="E576" s="3">
        <v>242.70999999999998</v>
      </c>
      <c r="F576" s="606"/>
      <c r="G576" s="5">
        <v>3</v>
      </c>
      <c r="H576" s="6" t="s">
        <v>43</v>
      </c>
      <c r="I576" s="2" t="s">
        <v>44</v>
      </c>
      <c r="J576" s="3">
        <v>50</v>
      </c>
      <c r="K576" s="3">
        <v>298.71999999999997</v>
      </c>
      <c r="L576" s="788">
        <v>45670</v>
      </c>
    </row>
    <row r="577" spans="1:12" s="25" customFormat="1" ht="19.5" customHeight="1" x14ac:dyDescent="0.3">
      <c r="A577" s="5">
        <v>4</v>
      </c>
      <c r="B577" s="6" t="s">
        <v>346</v>
      </c>
      <c r="C577" s="2" t="s">
        <v>14</v>
      </c>
      <c r="D577" s="3">
        <v>36</v>
      </c>
      <c r="E577" s="3">
        <v>6</v>
      </c>
      <c r="F577" s="677">
        <v>24.8</v>
      </c>
      <c r="G577" s="5">
        <v>4</v>
      </c>
      <c r="H577" s="6" t="s">
        <v>346</v>
      </c>
      <c r="I577" s="2" t="s">
        <v>14</v>
      </c>
      <c r="J577" s="3">
        <v>36</v>
      </c>
      <c r="K577" s="3">
        <v>6</v>
      </c>
      <c r="L577" s="788"/>
    </row>
    <row r="578" spans="1:12" s="25" customFormat="1" ht="19.5" customHeight="1" x14ac:dyDescent="0.3">
      <c r="A578" s="5">
        <v>5</v>
      </c>
      <c r="B578" s="6" t="s">
        <v>113</v>
      </c>
      <c r="C578" s="2" t="s">
        <v>2</v>
      </c>
      <c r="D578" s="3">
        <v>15</v>
      </c>
      <c r="E578" s="3">
        <v>94.2</v>
      </c>
      <c r="F578" s="656"/>
      <c r="G578" s="5">
        <v>5</v>
      </c>
      <c r="H578" s="6" t="s">
        <v>113</v>
      </c>
      <c r="I578" s="2" t="s">
        <v>2</v>
      </c>
      <c r="J578" s="3">
        <v>15</v>
      </c>
      <c r="K578" s="3">
        <v>94.2</v>
      </c>
      <c r="L578" s="1374"/>
    </row>
    <row r="579" spans="1:12" s="25" customFormat="1" x14ac:dyDescent="0.3">
      <c r="A579" s="5">
        <v>6</v>
      </c>
      <c r="B579" s="6" t="s">
        <v>107</v>
      </c>
      <c r="C579" s="2" t="s">
        <v>193</v>
      </c>
      <c r="D579" s="3">
        <v>3.71</v>
      </c>
      <c r="E579" s="3">
        <v>93.2</v>
      </c>
      <c r="F579" s="606"/>
      <c r="G579" s="5">
        <v>6</v>
      </c>
      <c r="H579" s="6" t="s">
        <v>107</v>
      </c>
      <c r="I579" s="2" t="s">
        <v>193</v>
      </c>
      <c r="J579" s="3">
        <v>3.71</v>
      </c>
      <c r="K579" s="3">
        <v>93.2</v>
      </c>
      <c r="L579" s="1374"/>
    </row>
    <row r="580" spans="1:12" s="50" customFormat="1" x14ac:dyDescent="0.3">
      <c r="A580" s="5">
        <v>7</v>
      </c>
      <c r="B580" s="6" t="s">
        <v>108</v>
      </c>
      <c r="C580" s="2" t="s">
        <v>65</v>
      </c>
      <c r="D580" s="3">
        <v>1.2</v>
      </c>
      <c r="E580" s="3">
        <v>21.5</v>
      </c>
      <c r="F580" s="606"/>
      <c r="G580" s="5">
        <v>7</v>
      </c>
      <c r="H580" s="6" t="s">
        <v>108</v>
      </c>
      <c r="I580" s="2" t="s">
        <v>65</v>
      </c>
      <c r="J580" s="3">
        <v>1.2</v>
      </c>
      <c r="K580" s="3">
        <v>21.5</v>
      </c>
      <c r="L580" s="786"/>
    </row>
    <row r="581" spans="1:12" s="25" customFormat="1" x14ac:dyDescent="0.3">
      <c r="A581" s="1523"/>
      <c r="B581" s="6"/>
      <c r="C581" s="2"/>
      <c r="D581" s="3"/>
      <c r="E581" s="3"/>
      <c r="F581" s="656"/>
      <c r="G581" s="1523"/>
      <c r="H581" s="6"/>
      <c r="I581" s="2"/>
      <c r="J581" s="3"/>
      <c r="K581" s="3"/>
      <c r="L581" s="1374"/>
    </row>
    <row r="582" spans="1:12" s="50" customFormat="1" x14ac:dyDescent="0.3">
      <c r="A582" s="5"/>
      <c r="B582" s="6"/>
      <c r="C582" s="2"/>
      <c r="D582" s="3"/>
      <c r="E582" s="3"/>
      <c r="F582" s="657"/>
      <c r="G582" s="5"/>
      <c r="H582" s="6"/>
      <c r="I582" s="2"/>
      <c r="J582" s="3"/>
      <c r="K582" s="3"/>
      <c r="L582" s="1377"/>
    </row>
    <row r="583" spans="1:12" s="25" customFormat="1" x14ac:dyDescent="0.3">
      <c r="A583" s="1523"/>
      <c r="B583" s="6"/>
      <c r="C583" s="2" t="s">
        <v>128</v>
      </c>
      <c r="D583" s="3">
        <f>SUM(D574:D582)</f>
        <v>245.91</v>
      </c>
      <c r="E583" s="3">
        <f>SUM(E574:E582)</f>
        <v>741.41000000000008</v>
      </c>
      <c r="F583" s="658">
        <v>822.5</v>
      </c>
      <c r="G583" s="1523"/>
      <c r="H583" s="6"/>
      <c r="I583" s="2" t="s">
        <v>128</v>
      </c>
      <c r="J583" s="3">
        <f>SUM(J574:J582)</f>
        <v>255.91</v>
      </c>
      <c r="K583" s="3">
        <f>SUM(K574:K582)</f>
        <v>797.42000000000007</v>
      </c>
      <c r="L583" s="1374"/>
    </row>
    <row r="584" spans="1:12" s="25" customFormat="1" x14ac:dyDescent="0.3">
      <c r="A584" s="5"/>
      <c r="B584" s="6"/>
      <c r="C584" s="2"/>
      <c r="D584" s="3"/>
      <c r="E584" s="3"/>
      <c r="F584" s="678">
        <f>F583-E583</f>
        <v>81.089999999999918</v>
      </c>
      <c r="G584" s="5"/>
      <c r="H584" s="6"/>
      <c r="I584" s="2"/>
      <c r="J584" s="3"/>
      <c r="K584" s="3"/>
      <c r="L584" s="1374"/>
    </row>
    <row r="585" spans="1:12" s="25" customFormat="1" x14ac:dyDescent="0.3">
      <c r="A585" s="5"/>
      <c r="B585" s="6"/>
      <c r="C585" s="2"/>
      <c r="D585" s="3"/>
      <c r="E585" s="3"/>
      <c r="F585" s="656"/>
      <c r="G585" s="5"/>
      <c r="H585" s="6"/>
      <c r="I585" s="2"/>
      <c r="J585" s="3"/>
      <c r="K585" s="3"/>
      <c r="L585" s="1374"/>
    </row>
    <row r="586" spans="1:12" s="25" customFormat="1" x14ac:dyDescent="0.3">
      <c r="A586" s="1523"/>
      <c r="B586" s="6"/>
      <c r="C586" s="2" t="s">
        <v>136</v>
      </c>
      <c r="D586" s="3">
        <f>+D583+D558</f>
        <v>450.62</v>
      </c>
      <c r="E586" s="3">
        <f>+E583+E558</f>
        <v>1432.6100000000001</v>
      </c>
      <c r="F586" s="659"/>
      <c r="G586" s="3"/>
      <c r="H586" s="3"/>
      <c r="I586" s="3" t="s">
        <v>136</v>
      </c>
      <c r="J586" s="3">
        <f>+J583+J558</f>
        <v>492.62</v>
      </c>
      <c r="K586" s="3">
        <f>+K583+K558</f>
        <v>1570.0700000000002</v>
      </c>
      <c r="L586" s="1374"/>
    </row>
    <row r="587" spans="1:12" s="25" customFormat="1" x14ac:dyDescent="0.3">
      <c r="A587" s="1405"/>
      <c r="B587" s="36"/>
      <c r="C587" s="462"/>
      <c r="D587" s="463"/>
      <c r="E587" s="463"/>
      <c r="F587" s="659"/>
      <c r="G587" s="1410"/>
      <c r="H587" s="463"/>
      <c r="I587" s="463"/>
      <c r="J587" s="463"/>
      <c r="K587" s="463"/>
      <c r="L587" s="1374"/>
    </row>
    <row r="588" spans="1:12" s="25" customFormat="1" x14ac:dyDescent="0.3">
      <c r="A588" s="1405"/>
      <c r="B588" s="461"/>
      <c r="C588" s="461"/>
      <c r="D588" s="461"/>
      <c r="E588" s="660"/>
      <c r="F588" s="660"/>
      <c r="G588" s="1413"/>
      <c r="H588" s="660"/>
      <c r="I588" s="463"/>
      <c r="J588" s="463"/>
      <c r="K588" s="463"/>
      <c r="L588" s="1374"/>
    </row>
    <row r="589" spans="1:12" s="25" customFormat="1" x14ac:dyDescent="0.3">
      <c r="A589" s="1405"/>
      <c r="B589" s="36"/>
      <c r="C589" s="462"/>
      <c r="D589" s="463"/>
      <c r="E589" s="463"/>
      <c r="F589" s="659"/>
      <c r="G589" s="1413"/>
      <c r="H589" s="463"/>
      <c r="I589" s="463"/>
      <c r="J589" s="463"/>
      <c r="K589" s="463"/>
      <c r="L589" s="1374"/>
    </row>
    <row r="590" spans="1:12" s="25" customFormat="1" ht="18.75" customHeight="1" x14ac:dyDescent="0.3">
      <c r="A590" s="1403"/>
      <c r="B590" s="37" t="s">
        <v>130</v>
      </c>
      <c r="D590" s="94" t="s">
        <v>131</v>
      </c>
      <c r="E590" s="20"/>
      <c r="F590" s="606"/>
      <c r="G590" s="1403"/>
      <c r="H590" s="37" t="s">
        <v>130</v>
      </c>
      <c r="J590" s="94" t="s">
        <v>131</v>
      </c>
      <c r="K590" s="20"/>
      <c r="L590" s="1374"/>
    </row>
    <row r="591" spans="1:12" s="25" customFormat="1" ht="51.75" customHeight="1" x14ac:dyDescent="0.3">
      <c r="A591" s="1403"/>
      <c r="B591" s="38" t="s">
        <v>132</v>
      </c>
      <c r="D591" s="38" t="s">
        <v>140</v>
      </c>
      <c r="E591" s="39"/>
      <c r="F591" s="606"/>
      <c r="G591" s="1403"/>
      <c r="H591" s="38" t="s">
        <v>139</v>
      </c>
      <c r="J591" s="38" t="s">
        <v>140</v>
      </c>
      <c r="K591" s="39"/>
      <c r="L591" s="1374"/>
    </row>
    <row r="592" spans="1:12" s="25" customFormat="1" ht="23.25" customHeight="1" x14ac:dyDescent="0.3">
      <c r="A592" s="1403"/>
      <c r="B592" s="38"/>
      <c r="D592" s="38"/>
      <c r="E592" s="39"/>
      <c r="F592" s="606"/>
      <c r="G592" s="1403"/>
      <c r="H592" s="38"/>
      <c r="J592" s="38"/>
      <c r="K592" s="39"/>
      <c r="L592" s="1374"/>
    </row>
    <row r="593" spans="1:12" s="25" customFormat="1" ht="18.75" customHeight="1" x14ac:dyDescent="0.3">
      <c r="A593" s="1416"/>
      <c r="B593" s="208"/>
      <c r="C593" s="208"/>
      <c r="D593" s="208"/>
      <c r="E593" s="208"/>
      <c r="F593" s="861"/>
      <c r="G593" s="1416"/>
      <c r="H593" s="208"/>
      <c r="I593" s="208"/>
      <c r="J593" s="208"/>
      <c r="K593" s="208"/>
      <c r="L593" s="1374"/>
    </row>
    <row r="594" spans="1:12" s="25" customFormat="1" ht="23.25" customHeight="1" x14ac:dyDescent="0.3">
      <c r="A594" s="1402"/>
      <c r="B594" s="254"/>
      <c r="C594" s="96"/>
      <c r="D594" s="254"/>
      <c r="E594" s="255"/>
      <c r="F594" s="871"/>
      <c r="G594" s="1417"/>
      <c r="H594" s="96"/>
      <c r="I594" s="254"/>
      <c r="J594" s="255"/>
      <c r="K594" s="254"/>
      <c r="L594" s="1374"/>
    </row>
    <row r="595" spans="1:12" s="21" customFormat="1" x14ac:dyDescent="0.3">
      <c r="A595" s="1403"/>
      <c r="B595" s="20"/>
      <c r="C595" s="20"/>
      <c r="D595" s="20"/>
      <c r="E595" s="20"/>
      <c r="F595" s="656"/>
      <c r="G595" s="1403"/>
      <c r="H595" s="20"/>
      <c r="I595" s="20"/>
      <c r="J595" s="20"/>
      <c r="K595" s="20"/>
      <c r="L595" s="1373"/>
    </row>
    <row r="596" spans="1:12" s="25" customFormat="1" ht="18.75" customHeight="1" x14ac:dyDescent="0.3">
      <c r="A596" s="1403"/>
      <c r="B596" s="22" t="s">
        <v>115</v>
      </c>
      <c r="C596" s="20"/>
      <c r="D596" s="20"/>
      <c r="E596" s="20"/>
      <c r="F596" s="656"/>
      <c r="G596" s="1403"/>
      <c r="H596" s="22" t="s">
        <v>115</v>
      </c>
      <c r="I596" s="20"/>
      <c r="J596" s="20"/>
      <c r="K596" s="20"/>
      <c r="L596" s="1374"/>
    </row>
    <row r="597" spans="1:12" s="25" customFormat="1" ht="18.75" customHeight="1" x14ac:dyDescent="0.3">
      <c r="A597" s="1403"/>
      <c r="B597" s="22" t="s">
        <v>137</v>
      </c>
      <c r="C597" s="20"/>
      <c r="D597" s="20"/>
      <c r="E597" s="20"/>
      <c r="F597" s="606"/>
      <c r="G597" s="1403"/>
      <c r="H597" s="22" t="s">
        <v>138</v>
      </c>
      <c r="I597" s="20"/>
      <c r="J597" s="20"/>
      <c r="K597" s="20"/>
      <c r="L597" s="1374"/>
    </row>
    <row r="598" spans="1:12" s="25" customFormat="1" ht="18.75" customHeight="1" x14ac:dyDescent="0.3">
      <c r="A598" s="1403"/>
      <c r="B598" s="20"/>
      <c r="C598" s="20"/>
      <c r="D598" s="20"/>
      <c r="E598" s="20"/>
      <c r="F598" s="606"/>
      <c r="G598" s="1403"/>
      <c r="H598" s="20"/>
      <c r="I598" s="20"/>
      <c r="J598" s="20"/>
      <c r="K598" s="20"/>
      <c r="L598" s="1374"/>
    </row>
    <row r="599" spans="1:12" s="25" customFormat="1" ht="18.75" customHeight="1" x14ac:dyDescent="0.3">
      <c r="A599" s="1403"/>
      <c r="B599" s="20"/>
      <c r="C599" s="20"/>
      <c r="E599" s="603" t="s">
        <v>116</v>
      </c>
      <c r="F599" s="606"/>
      <c r="G599" s="1403"/>
      <c r="H599" s="20"/>
      <c r="I599" s="20"/>
      <c r="K599" s="603" t="s">
        <v>116</v>
      </c>
      <c r="L599" s="1374"/>
    </row>
    <row r="600" spans="1:12" s="25" customFormat="1" ht="18.75" customHeight="1" x14ac:dyDescent="0.3">
      <c r="A600" s="1403"/>
      <c r="B600" s="20"/>
      <c r="C600" s="20"/>
      <c r="E600" s="603" t="s">
        <v>134</v>
      </c>
      <c r="F600" s="606"/>
      <c r="G600" s="1403"/>
      <c r="H600" s="20"/>
      <c r="I600" s="20"/>
      <c r="K600" s="603" t="s">
        <v>134</v>
      </c>
      <c r="L600" s="1374"/>
    </row>
    <row r="601" spans="1:12" s="25" customFormat="1" ht="18.75" customHeight="1" x14ac:dyDescent="0.3">
      <c r="A601" s="1403"/>
      <c r="B601" s="20"/>
      <c r="C601" s="20"/>
      <c r="E601" s="603" t="s">
        <v>117</v>
      </c>
      <c r="F601" s="606"/>
      <c r="G601" s="1403"/>
      <c r="H601" s="20"/>
      <c r="I601" s="20"/>
      <c r="K601" s="603" t="s">
        <v>117</v>
      </c>
      <c r="L601" s="1374"/>
    </row>
    <row r="602" spans="1:12" s="25" customFormat="1" ht="18.75" customHeight="1" x14ac:dyDescent="0.3">
      <c r="A602" s="1403"/>
      <c r="B602" s="20"/>
      <c r="C602" s="20"/>
      <c r="E602" s="603" t="s">
        <v>497</v>
      </c>
      <c r="F602" s="606"/>
      <c r="G602" s="1403"/>
      <c r="H602" s="20"/>
      <c r="I602" s="20"/>
      <c r="K602" s="603" t="s">
        <v>497</v>
      </c>
      <c r="L602" s="1374"/>
    </row>
    <row r="603" spans="1:12" s="25" customFormat="1" ht="18.75" customHeight="1" x14ac:dyDescent="0.3">
      <c r="A603" s="1403"/>
      <c r="B603" s="20"/>
      <c r="C603" s="20"/>
      <c r="D603" s="20"/>
      <c r="E603" s="20"/>
      <c r="F603" s="656"/>
      <c r="G603" s="1403"/>
      <c r="H603" s="20"/>
      <c r="I603" s="20"/>
      <c r="J603" s="20"/>
      <c r="K603" s="20"/>
      <c r="L603" s="1374"/>
    </row>
    <row r="604" spans="1:12" s="25" customFormat="1" ht="18.75" customHeight="1" x14ac:dyDescent="0.3">
      <c r="A604" s="1403"/>
      <c r="B604" s="20"/>
      <c r="C604" s="20"/>
      <c r="D604" s="20"/>
      <c r="E604" s="20"/>
      <c r="F604" s="656"/>
      <c r="G604" s="1403"/>
      <c r="H604" s="20"/>
      <c r="I604" s="20"/>
      <c r="J604" s="20"/>
      <c r="K604" s="20"/>
      <c r="L604" s="1374"/>
    </row>
    <row r="605" spans="1:12" s="25" customFormat="1" ht="18.75" customHeight="1" x14ac:dyDescent="0.3">
      <c r="A605" s="1403"/>
      <c r="B605" s="20"/>
      <c r="C605" s="20"/>
      <c r="D605" s="20"/>
      <c r="E605" s="20"/>
      <c r="F605" s="656"/>
      <c r="G605" s="1403"/>
      <c r="H605" s="20"/>
      <c r="I605" s="20"/>
      <c r="J605" s="20"/>
      <c r="K605" s="20"/>
      <c r="L605" s="1374"/>
    </row>
    <row r="606" spans="1:12" s="25" customFormat="1" ht="18.75" customHeight="1" x14ac:dyDescent="0.3">
      <c r="A606" s="1403"/>
      <c r="B606" s="1612" t="s">
        <v>119</v>
      </c>
      <c r="C606" s="1612"/>
      <c r="D606" s="1612"/>
      <c r="E606" s="26"/>
      <c r="F606" s="606"/>
      <c r="G606" s="1403"/>
      <c r="H606" s="1612" t="s">
        <v>119</v>
      </c>
      <c r="I606" s="1612"/>
      <c r="J606" s="1612"/>
      <c r="K606" s="26"/>
      <c r="L606" s="1374"/>
    </row>
    <row r="607" spans="1:12" s="25" customFormat="1" ht="18.75" customHeight="1" x14ac:dyDescent="0.3">
      <c r="A607" s="1403"/>
      <c r="B607" s="1610">
        <v>45730</v>
      </c>
      <c r="C607" s="1610"/>
      <c r="D607" s="1610"/>
      <c r="E607" s="27"/>
      <c r="F607" s="606"/>
      <c r="G607" s="1403"/>
      <c r="H607" s="1610">
        <f>B607</f>
        <v>45730</v>
      </c>
      <c r="I607" s="1610"/>
      <c r="J607" s="1610"/>
      <c r="K607" s="27"/>
      <c r="L607" s="1374"/>
    </row>
    <row r="608" spans="1:12" s="25" customFormat="1" ht="18.75" customHeight="1" x14ac:dyDescent="0.3">
      <c r="A608" s="1403"/>
      <c r="B608" s="20"/>
      <c r="C608" s="20"/>
      <c r="D608" s="20"/>
      <c r="E608" s="27"/>
      <c r="F608" s="606"/>
      <c r="G608" s="1403"/>
      <c r="H608" s="20"/>
      <c r="I608" s="20"/>
      <c r="J608" s="20"/>
      <c r="K608" s="27"/>
      <c r="L608" s="1374"/>
    </row>
    <row r="609" spans="1:13" s="25" customFormat="1" ht="18.75" customHeight="1" x14ac:dyDescent="0.3">
      <c r="A609" s="1403"/>
      <c r="B609" s="1524"/>
      <c r="C609" s="20"/>
      <c r="D609" s="20"/>
      <c r="E609" s="27"/>
      <c r="F609" s="606"/>
      <c r="G609" s="1403"/>
      <c r="H609" s="1524"/>
      <c r="I609" s="20"/>
      <c r="J609" s="20"/>
      <c r="K609" s="27"/>
      <c r="L609" s="1374"/>
    </row>
    <row r="610" spans="1:13" s="25" customFormat="1" ht="18.75" customHeight="1" x14ac:dyDescent="0.3">
      <c r="A610" s="28" t="s">
        <v>120</v>
      </c>
      <c r="B610" s="29" t="s">
        <v>121</v>
      </c>
      <c r="C610" s="1611" t="s">
        <v>122</v>
      </c>
      <c r="D610" s="1611"/>
      <c r="E610" s="1611"/>
      <c r="F610" s="606"/>
      <c r="G610" s="28" t="s">
        <v>120</v>
      </c>
      <c r="H610" s="29" t="s">
        <v>121</v>
      </c>
      <c r="I610" s="1611" t="s">
        <v>123</v>
      </c>
      <c r="J610" s="1611"/>
      <c r="K610" s="1611"/>
      <c r="L610" s="1374"/>
    </row>
    <row r="611" spans="1:13" s="25" customFormat="1" ht="18.75" customHeight="1" x14ac:dyDescent="0.3">
      <c r="A611" s="28" t="s">
        <v>124</v>
      </c>
      <c r="B611" s="28" t="s">
        <v>265</v>
      </c>
      <c r="C611" s="29" t="s">
        <v>125</v>
      </c>
      <c r="D611" s="1523" t="s">
        <v>126</v>
      </c>
      <c r="E611" s="1523" t="s">
        <v>127</v>
      </c>
      <c r="F611" s="606"/>
      <c r="G611" s="28" t="s">
        <v>124</v>
      </c>
      <c r="H611" s="28" t="s">
        <v>265</v>
      </c>
      <c r="I611" s="29" t="s">
        <v>125</v>
      </c>
      <c r="J611" s="1523" t="s">
        <v>126</v>
      </c>
      <c r="K611" s="1523" t="s">
        <v>127</v>
      </c>
      <c r="L611" s="1374"/>
    </row>
    <row r="612" spans="1:13" s="50" customFormat="1" x14ac:dyDescent="0.3">
      <c r="A612" s="5">
        <v>1</v>
      </c>
      <c r="B612" s="6" t="s">
        <v>241</v>
      </c>
      <c r="C612" s="2" t="s">
        <v>230</v>
      </c>
      <c r="D612" s="3">
        <v>131</v>
      </c>
      <c r="E612" s="3">
        <v>231.89999999999998</v>
      </c>
      <c r="F612" s="606"/>
      <c r="G612" s="5">
        <v>1</v>
      </c>
      <c r="H612" s="6" t="s">
        <v>241</v>
      </c>
      <c r="I612" s="2" t="s">
        <v>35</v>
      </c>
      <c r="J612" s="3">
        <v>152</v>
      </c>
      <c r="K612" s="3">
        <v>278.27999999999997</v>
      </c>
      <c r="L612" s="786">
        <v>45674</v>
      </c>
    </row>
    <row r="613" spans="1:13" s="50" customFormat="1" x14ac:dyDescent="0.3">
      <c r="A613" s="5">
        <v>2</v>
      </c>
      <c r="B613" s="6" t="s">
        <v>114</v>
      </c>
      <c r="C613" s="2" t="s">
        <v>2</v>
      </c>
      <c r="D613" s="3">
        <v>6</v>
      </c>
      <c r="E613" s="3">
        <v>28</v>
      </c>
      <c r="F613" s="605"/>
      <c r="G613" s="5">
        <v>2</v>
      </c>
      <c r="H613" s="6" t="s">
        <v>114</v>
      </c>
      <c r="I613" s="2" t="s">
        <v>2</v>
      </c>
      <c r="J613" s="3">
        <v>6</v>
      </c>
      <c r="K613" s="3">
        <v>28</v>
      </c>
      <c r="L613" s="786"/>
      <c r="M613" s="25"/>
    </row>
    <row r="614" spans="1:13" s="25" customFormat="1" x14ac:dyDescent="0.3">
      <c r="A614" s="5">
        <v>3</v>
      </c>
      <c r="B614" s="6" t="s">
        <v>107</v>
      </c>
      <c r="C614" s="2" t="s">
        <v>68</v>
      </c>
      <c r="D614" s="3">
        <v>1.86</v>
      </c>
      <c r="E614" s="3">
        <v>49.4</v>
      </c>
      <c r="F614" s="606"/>
      <c r="G614" s="5">
        <v>3</v>
      </c>
      <c r="H614" s="6" t="s">
        <v>107</v>
      </c>
      <c r="I614" s="2" t="s">
        <v>68</v>
      </c>
      <c r="J614" s="3">
        <v>1.86</v>
      </c>
      <c r="K614" s="3">
        <v>49.4</v>
      </c>
      <c r="L614" s="1374"/>
    </row>
    <row r="615" spans="1:13" s="25" customFormat="1" x14ac:dyDescent="0.3">
      <c r="A615" s="5">
        <v>4</v>
      </c>
      <c r="B615" s="6" t="s">
        <v>93</v>
      </c>
      <c r="C615" s="2" t="s">
        <v>2</v>
      </c>
      <c r="D615" s="3">
        <v>80</v>
      </c>
      <c r="E615" s="3">
        <v>92</v>
      </c>
      <c r="F615" s="605"/>
      <c r="G615" s="5">
        <v>4</v>
      </c>
      <c r="H615" s="6" t="s">
        <v>93</v>
      </c>
      <c r="I615" s="2" t="s">
        <v>2</v>
      </c>
      <c r="J615" s="3">
        <v>80</v>
      </c>
      <c r="K615" s="3">
        <v>92</v>
      </c>
      <c r="L615" s="788"/>
    </row>
    <row r="616" spans="1:13" s="25" customFormat="1" x14ac:dyDescent="0.3">
      <c r="A616" s="5"/>
      <c r="B616" s="6"/>
      <c r="C616" s="2"/>
      <c r="D616" s="3"/>
      <c r="E616" s="3"/>
      <c r="F616" s="606"/>
      <c r="G616" s="5"/>
      <c r="H616" s="6"/>
      <c r="I616" s="2"/>
      <c r="J616" s="3"/>
      <c r="K616" s="3"/>
      <c r="L616" s="1374"/>
    </row>
    <row r="617" spans="1:13" s="25" customFormat="1" ht="19.5" customHeight="1" x14ac:dyDescent="0.3">
      <c r="A617" s="1523"/>
      <c r="B617" s="6"/>
      <c r="C617" s="2"/>
      <c r="D617" s="3"/>
      <c r="E617" s="3"/>
      <c r="F617" s="605"/>
      <c r="G617" s="1523"/>
      <c r="H617" s="6"/>
      <c r="I617" s="2"/>
      <c r="J617" s="3"/>
      <c r="K617" s="3"/>
      <c r="L617" s="1374"/>
    </row>
    <row r="618" spans="1:13" s="25" customFormat="1" x14ac:dyDescent="0.3">
      <c r="A618" s="5"/>
      <c r="B618" s="6"/>
      <c r="C618" s="2"/>
      <c r="D618" s="3"/>
      <c r="E618" s="3"/>
      <c r="F618" s="656"/>
      <c r="G618" s="5"/>
      <c r="H618" s="6"/>
      <c r="I618" s="2"/>
      <c r="J618" s="3"/>
      <c r="K618" s="3"/>
      <c r="L618" s="1374"/>
    </row>
    <row r="619" spans="1:13" s="25" customFormat="1" x14ac:dyDescent="0.3">
      <c r="A619" s="5"/>
      <c r="B619" s="6"/>
      <c r="C619" s="2" t="s">
        <v>513</v>
      </c>
      <c r="D619" s="3">
        <f>SUM(D612:D617)</f>
        <v>218.86</v>
      </c>
      <c r="E619" s="3">
        <f>SUM(E612:E617)</f>
        <v>401.29999999999995</v>
      </c>
      <c r="F619" s="658">
        <v>587.5</v>
      </c>
      <c r="G619" s="5"/>
      <c r="H619" s="6"/>
      <c r="I619" s="2" t="s">
        <v>513</v>
      </c>
      <c r="J619" s="3">
        <f>SUM(J612:J617)</f>
        <v>239.86</v>
      </c>
      <c r="K619" s="3">
        <f>SUM(K612:K617)</f>
        <v>447.67999999999995</v>
      </c>
      <c r="L619" s="1374"/>
    </row>
    <row r="620" spans="1:13" s="25" customFormat="1" x14ac:dyDescent="0.3">
      <c r="A620" s="5"/>
      <c r="B620" s="6"/>
      <c r="C620" s="2"/>
      <c r="D620" s="3"/>
      <c r="E620" s="3"/>
      <c r="F620" s="658"/>
      <c r="G620" s="5"/>
      <c r="H620" s="6"/>
      <c r="I620" s="2"/>
      <c r="J620" s="3"/>
      <c r="K620" s="3"/>
      <c r="L620" s="1374"/>
    </row>
    <row r="621" spans="1:13" s="25" customFormat="1" x14ac:dyDescent="0.3">
      <c r="A621" s="5"/>
      <c r="B621" s="6"/>
      <c r="C621" s="2"/>
      <c r="D621" s="3"/>
      <c r="E621" s="3"/>
      <c r="F621" s="656"/>
      <c r="G621" s="5"/>
      <c r="H621" s="6"/>
      <c r="I621" s="2"/>
      <c r="J621" s="3"/>
      <c r="K621" s="3"/>
      <c r="L621" s="1374"/>
    </row>
    <row r="622" spans="1:13" s="25" customFormat="1" x14ac:dyDescent="0.3">
      <c r="A622" s="28" t="s">
        <v>124</v>
      </c>
      <c r="B622" s="3" t="s">
        <v>259</v>
      </c>
      <c r="C622" s="2" t="s">
        <v>125</v>
      </c>
      <c r="D622" s="3" t="s">
        <v>126</v>
      </c>
      <c r="E622" s="3" t="s">
        <v>127</v>
      </c>
      <c r="F622" s="656"/>
      <c r="G622" s="28" t="s">
        <v>124</v>
      </c>
      <c r="H622" s="3" t="s">
        <v>247</v>
      </c>
      <c r="I622" s="2" t="s">
        <v>125</v>
      </c>
      <c r="J622" s="3" t="s">
        <v>126</v>
      </c>
      <c r="K622" s="3" t="s">
        <v>127</v>
      </c>
      <c r="L622" s="1374"/>
    </row>
    <row r="623" spans="1:13" s="50" customFormat="1" x14ac:dyDescent="0.3">
      <c r="A623" s="1523">
        <v>1</v>
      </c>
      <c r="B623" s="6" t="s">
        <v>100</v>
      </c>
      <c r="C623" s="2" t="s">
        <v>9</v>
      </c>
      <c r="D623" s="3">
        <v>80</v>
      </c>
      <c r="E623" s="3">
        <v>287.25</v>
      </c>
      <c r="F623" s="606"/>
      <c r="G623" s="1523">
        <v>1</v>
      </c>
      <c r="H623" s="6" t="s">
        <v>100</v>
      </c>
      <c r="I623" s="2" t="s">
        <v>9</v>
      </c>
      <c r="J623" s="3">
        <v>80</v>
      </c>
      <c r="K623" s="3">
        <v>287.25</v>
      </c>
      <c r="L623" s="786"/>
    </row>
    <row r="624" spans="1:13" s="25" customFormat="1" x14ac:dyDescent="0.3">
      <c r="A624" s="5">
        <v>2</v>
      </c>
      <c r="B624" s="6" t="s">
        <v>26</v>
      </c>
      <c r="C624" s="2" t="s">
        <v>28</v>
      </c>
      <c r="D624" s="3">
        <v>60</v>
      </c>
      <c r="E624" s="3">
        <v>121.9</v>
      </c>
      <c r="F624" s="606">
        <v>121.9</v>
      </c>
      <c r="G624" s="5">
        <v>2</v>
      </c>
      <c r="H624" s="6" t="s">
        <v>26</v>
      </c>
      <c r="I624" s="2" t="s">
        <v>7</v>
      </c>
      <c r="J624" s="3">
        <v>80</v>
      </c>
      <c r="K624" s="3">
        <v>152.375</v>
      </c>
      <c r="L624" s="788">
        <v>45544</v>
      </c>
    </row>
    <row r="625" spans="1:12" s="420" customFormat="1" x14ac:dyDescent="0.3">
      <c r="A625" s="5">
        <v>3</v>
      </c>
      <c r="B625" s="6" t="s">
        <v>179</v>
      </c>
      <c r="C625" s="2" t="s">
        <v>17</v>
      </c>
      <c r="D625" s="3">
        <v>23</v>
      </c>
      <c r="E625" s="3">
        <v>202.41</v>
      </c>
      <c r="F625" s="645">
        <v>208.41</v>
      </c>
      <c r="G625" s="5">
        <v>3</v>
      </c>
      <c r="H625" s="6" t="s">
        <v>179</v>
      </c>
      <c r="I625" s="2" t="s">
        <v>44</v>
      </c>
      <c r="J625" s="3">
        <v>28</v>
      </c>
      <c r="K625" s="3">
        <v>242.89</v>
      </c>
      <c r="L625" s="795"/>
    </row>
    <row r="626" spans="1:12" s="25" customFormat="1" ht="19.5" customHeight="1" x14ac:dyDescent="0.3">
      <c r="A626" s="5">
        <v>4</v>
      </c>
      <c r="B626" s="6" t="s">
        <v>346</v>
      </c>
      <c r="C626" s="2" t="s">
        <v>14</v>
      </c>
      <c r="D626" s="3">
        <v>36</v>
      </c>
      <c r="E626" s="3">
        <v>6</v>
      </c>
      <c r="F626" s="677">
        <f>0.031*800</f>
        <v>24.8</v>
      </c>
      <c r="G626" s="5">
        <v>4</v>
      </c>
      <c r="H626" s="6" t="s">
        <v>346</v>
      </c>
      <c r="I626" s="2" t="s">
        <v>14</v>
      </c>
      <c r="J626" s="3">
        <v>36</v>
      </c>
      <c r="K626" s="3">
        <v>6</v>
      </c>
      <c r="L626" s="788"/>
    </row>
    <row r="627" spans="1:12" s="25" customFormat="1" ht="19.5" customHeight="1" x14ac:dyDescent="0.3">
      <c r="A627" s="5">
        <v>5</v>
      </c>
      <c r="B627" s="6" t="s">
        <v>144</v>
      </c>
      <c r="C627" s="2" t="s">
        <v>2</v>
      </c>
      <c r="D627" s="3">
        <v>18</v>
      </c>
      <c r="E627" s="3">
        <v>88</v>
      </c>
      <c r="F627" s="656"/>
      <c r="G627" s="5">
        <v>5</v>
      </c>
      <c r="H627" s="6" t="s">
        <v>144</v>
      </c>
      <c r="I627" s="2" t="s">
        <v>2</v>
      </c>
      <c r="J627" s="3">
        <v>18</v>
      </c>
      <c r="K627" s="3">
        <v>88</v>
      </c>
      <c r="L627" s="1374"/>
    </row>
    <row r="628" spans="1:12" s="25" customFormat="1" x14ac:dyDescent="0.3">
      <c r="A628" s="5">
        <v>6</v>
      </c>
      <c r="B628" s="6" t="s">
        <v>107</v>
      </c>
      <c r="C628" s="2" t="s">
        <v>193</v>
      </c>
      <c r="D628" s="3">
        <v>3.71</v>
      </c>
      <c r="E628" s="3">
        <v>93.2</v>
      </c>
      <c r="F628" s="606"/>
      <c r="G628" s="5">
        <v>6</v>
      </c>
      <c r="H628" s="6" t="s">
        <v>107</v>
      </c>
      <c r="I628" s="2" t="s">
        <v>193</v>
      </c>
      <c r="J628" s="3">
        <v>3.71</v>
      </c>
      <c r="K628" s="3">
        <v>93.2</v>
      </c>
      <c r="L628" s="1374"/>
    </row>
    <row r="629" spans="1:12" s="50" customFormat="1" x14ac:dyDescent="0.3">
      <c r="A629" s="5">
        <v>7</v>
      </c>
      <c r="B629" s="6" t="s">
        <v>108</v>
      </c>
      <c r="C629" s="2" t="s">
        <v>65</v>
      </c>
      <c r="D629" s="3">
        <v>1.2</v>
      </c>
      <c r="E629" s="3">
        <v>21.5</v>
      </c>
      <c r="F629" s="606"/>
      <c r="G629" s="5">
        <v>7</v>
      </c>
      <c r="H629" s="6" t="s">
        <v>108</v>
      </c>
      <c r="I629" s="2" t="s">
        <v>65</v>
      </c>
      <c r="J629" s="3">
        <v>1.2</v>
      </c>
      <c r="K629" s="3">
        <v>21.5</v>
      </c>
      <c r="L629" s="786"/>
    </row>
    <row r="630" spans="1:12" s="25" customFormat="1" x14ac:dyDescent="0.3">
      <c r="A630" s="1523"/>
      <c r="B630" s="6"/>
      <c r="C630" s="2"/>
      <c r="D630" s="3"/>
      <c r="E630" s="3"/>
      <c r="F630" s="656"/>
      <c r="G630" s="1523"/>
      <c r="H630" s="6"/>
      <c r="I630" s="2"/>
      <c r="J630" s="3"/>
      <c r="K630" s="3"/>
      <c r="L630" s="1374"/>
    </row>
    <row r="631" spans="1:12" s="50" customFormat="1" x14ac:dyDescent="0.3">
      <c r="A631" s="1523"/>
      <c r="B631" s="6"/>
      <c r="C631" s="2"/>
      <c r="D631" s="3"/>
      <c r="E631" s="3"/>
      <c r="F631" s="606"/>
      <c r="G631" s="1523"/>
      <c r="H631" s="6"/>
      <c r="I631" s="2"/>
      <c r="J631" s="3"/>
      <c r="K631" s="3"/>
      <c r="L631" s="786"/>
    </row>
    <row r="632" spans="1:12" s="25" customFormat="1" x14ac:dyDescent="0.3">
      <c r="A632" s="1523"/>
      <c r="B632" s="6"/>
      <c r="C632" s="2" t="s">
        <v>513</v>
      </c>
      <c r="D632" s="3">
        <f>SUM(D623:D631)</f>
        <v>221.91</v>
      </c>
      <c r="E632" s="3">
        <f>SUM(E623:E631)</f>
        <v>820.26</v>
      </c>
      <c r="F632" s="658">
        <v>822.5</v>
      </c>
      <c r="G632" s="1523"/>
      <c r="H632" s="6"/>
      <c r="I632" s="2" t="s">
        <v>513</v>
      </c>
      <c r="J632" s="3">
        <f>SUM(J623:J631)</f>
        <v>246.91</v>
      </c>
      <c r="K632" s="3">
        <f>SUM(K623:K631)</f>
        <v>891.21500000000003</v>
      </c>
      <c r="L632" s="1374"/>
    </row>
    <row r="633" spans="1:12" s="25" customFormat="1" x14ac:dyDescent="0.3">
      <c r="A633" s="5"/>
      <c r="B633" s="6"/>
      <c r="C633" s="2"/>
      <c r="D633" s="3"/>
      <c r="E633" s="3"/>
      <c r="F633" s="678">
        <f>F632-E632</f>
        <v>2.2400000000000091</v>
      </c>
      <c r="G633" s="5"/>
      <c r="H633" s="6"/>
      <c r="I633" s="2"/>
      <c r="J633" s="3"/>
      <c r="K633" s="3"/>
      <c r="L633" s="1374"/>
    </row>
    <row r="634" spans="1:12" s="25" customFormat="1" x14ac:dyDescent="0.3">
      <c r="A634" s="5"/>
      <c r="B634" s="6"/>
      <c r="C634" s="2"/>
      <c r="D634" s="3"/>
      <c r="E634" s="3"/>
      <c r="F634" s="656"/>
      <c r="G634" s="5"/>
      <c r="H634" s="6"/>
      <c r="I634" s="2"/>
      <c r="J634" s="3"/>
      <c r="K634" s="3"/>
      <c r="L634" s="1374"/>
    </row>
    <row r="635" spans="1:12" s="25" customFormat="1" x14ac:dyDescent="0.3">
      <c r="A635" s="1523"/>
      <c r="B635" s="6"/>
      <c r="C635" s="2" t="s">
        <v>514</v>
      </c>
      <c r="D635" s="3">
        <f>+D632+D619</f>
        <v>440.77</v>
      </c>
      <c r="E635" s="3">
        <f>+E632+E619</f>
        <v>1221.56</v>
      </c>
      <c r="F635" s="659"/>
      <c r="G635" s="3"/>
      <c r="H635" s="3"/>
      <c r="I635" s="2" t="s">
        <v>514</v>
      </c>
      <c r="J635" s="3">
        <f>+J632+J619</f>
        <v>486.77</v>
      </c>
      <c r="K635" s="3">
        <f>+K632+K619</f>
        <v>1338.895</v>
      </c>
      <c r="L635" s="1374"/>
    </row>
    <row r="636" spans="1:12" s="25" customFormat="1" x14ac:dyDescent="0.3">
      <c r="A636" s="1405"/>
      <c r="B636" s="36"/>
      <c r="C636" s="462"/>
      <c r="D636" s="463"/>
      <c r="E636" s="463"/>
      <c r="F636" s="659"/>
      <c r="G636" s="1413"/>
      <c r="H636" s="463"/>
      <c r="I636" s="463"/>
      <c r="J636" s="463"/>
      <c r="K636" s="463"/>
      <c r="L636" s="1374"/>
    </row>
    <row r="637" spans="1:12" s="25" customFormat="1" x14ac:dyDescent="0.3">
      <c r="A637" s="1405"/>
      <c r="B637" s="36"/>
      <c r="C637" s="462"/>
      <c r="D637" s="463"/>
      <c r="E637" s="463"/>
      <c r="F637" s="659"/>
      <c r="G637" s="1413"/>
      <c r="H637" s="463"/>
      <c r="I637" s="463"/>
      <c r="J637" s="463"/>
      <c r="K637" s="463"/>
      <c r="L637" s="1374"/>
    </row>
    <row r="638" spans="1:12" s="25" customFormat="1" x14ac:dyDescent="0.3">
      <c r="A638" s="1405"/>
      <c r="B638" s="36"/>
      <c r="C638" s="462"/>
      <c r="D638" s="463"/>
      <c r="E638" s="463"/>
      <c r="F638" s="659"/>
      <c r="G638" s="1413"/>
      <c r="H638" s="463"/>
      <c r="I638" s="463"/>
      <c r="J638" s="463"/>
      <c r="K638" s="463"/>
      <c r="L638" s="1374"/>
    </row>
    <row r="639" spans="1:12" s="25" customFormat="1" ht="18.75" customHeight="1" x14ac:dyDescent="0.3">
      <c r="A639" s="1403"/>
      <c r="B639" s="37" t="s">
        <v>130</v>
      </c>
      <c r="D639" s="94" t="s">
        <v>131</v>
      </c>
      <c r="E639" s="20"/>
      <c r="F639" s="606"/>
      <c r="G639" s="1403"/>
      <c r="H639" s="37" t="s">
        <v>130</v>
      </c>
      <c r="J639" s="94" t="s">
        <v>131</v>
      </c>
      <c r="K639" s="20"/>
      <c r="L639" s="1374"/>
    </row>
    <row r="640" spans="1:12" s="25" customFormat="1" ht="51.75" customHeight="1" x14ac:dyDescent="0.3">
      <c r="A640" s="1403"/>
      <c r="B640" s="38" t="s">
        <v>132</v>
      </c>
      <c r="D640" s="38" t="s">
        <v>140</v>
      </c>
      <c r="E640" s="39"/>
      <c r="F640" s="606"/>
      <c r="G640" s="1403"/>
      <c r="H640" s="38" t="s">
        <v>139</v>
      </c>
      <c r="J640" s="38" t="s">
        <v>140</v>
      </c>
      <c r="K640" s="39"/>
      <c r="L640" s="1374"/>
    </row>
    <row r="641" spans="1:12" s="25" customFormat="1" ht="23.25" customHeight="1" x14ac:dyDescent="0.3">
      <c r="A641" s="1403"/>
      <c r="B641" s="38"/>
      <c r="D641" s="38"/>
      <c r="E641" s="39"/>
      <c r="F641" s="606"/>
      <c r="G641" s="1403"/>
      <c r="H641" s="38"/>
      <c r="J641" s="38"/>
      <c r="K641" s="39"/>
      <c r="L641" s="1374"/>
    </row>
    <row r="642" spans="1:12" s="25" customFormat="1" ht="23.25" customHeight="1" x14ac:dyDescent="0.3">
      <c r="A642" s="1402"/>
      <c r="B642" s="254"/>
      <c r="C642" s="96"/>
      <c r="D642" s="254"/>
      <c r="E642" s="255"/>
      <c r="F642" s="871"/>
      <c r="G642" s="1417"/>
      <c r="H642" s="96"/>
      <c r="I642" s="254"/>
      <c r="J642" s="255"/>
      <c r="K642" s="254"/>
      <c r="L642" s="1374"/>
    </row>
    <row r="643" spans="1:12" s="21" customFormat="1" x14ac:dyDescent="0.3">
      <c r="A643" s="1403"/>
      <c r="B643" s="20"/>
      <c r="C643" s="20"/>
      <c r="D643" s="20"/>
      <c r="E643" s="20"/>
      <c r="F643" s="656"/>
      <c r="G643" s="1403"/>
      <c r="H643" s="20"/>
      <c r="I643" s="20"/>
      <c r="J643" s="20"/>
      <c r="K643" s="20"/>
      <c r="L643" s="1373"/>
    </row>
    <row r="644" spans="1:12" s="25" customFormat="1" ht="18.75" customHeight="1" x14ac:dyDescent="0.3">
      <c r="A644" s="1403"/>
      <c r="B644" s="22" t="s">
        <v>115</v>
      </c>
      <c r="C644" s="20"/>
      <c r="D644" s="20"/>
      <c r="E644" s="20"/>
      <c r="F644" s="656"/>
      <c r="G644" s="1403"/>
      <c r="H644" s="22" t="s">
        <v>115</v>
      </c>
      <c r="I644" s="20"/>
      <c r="J644" s="20"/>
      <c r="K644" s="20"/>
      <c r="L644" s="1374"/>
    </row>
    <row r="645" spans="1:12" s="25" customFormat="1" ht="18.75" customHeight="1" x14ac:dyDescent="0.3">
      <c r="A645" s="1403"/>
      <c r="B645" s="22" t="s">
        <v>137</v>
      </c>
      <c r="C645" s="20"/>
      <c r="D645" s="20"/>
      <c r="E645" s="20"/>
      <c r="F645" s="606"/>
      <c r="G645" s="1403"/>
      <c r="H645" s="22" t="s">
        <v>138</v>
      </c>
      <c r="I645" s="20"/>
      <c r="J645" s="20"/>
      <c r="K645" s="20"/>
      <c r="L645" s="1374"/>
    </row>
    <row r="646" spans="1:12" s="25" customFormat="1" ht="18.75" customHeight="1" x14ac:dyDescent="0.3">
      <c r="A646" s="1403"/>
      <c r="B646" s="20"/>
      <c r="C646" s="20"/>
      <c r="D646" s="20"/>
      <c r="E646" s="20"/>
      <c r="F646" s="606"/>
      <c r="G646" s="1403"/>
      <c r="H646" s="20"/>
      <c r="I646" s="20"/>
      <c r="J646" s="20"/>
      <c r="K646" s="20"/>
      <c r="L646" s="1374"/>
    </row>
    <row r="647" spans="1:12" s="25" customFormat="1" ht="18.75" customHeight="1" x14ac:dyDescent="0.3">
      <c r="A647" s="1403"/>
      <c r="B647" s="20"/>
      <c r="C647" s="20"/>
      <c r="E647" s="603" t="s">
        <v>116</v>
      </c>
      <c r="F647" s="606"/>
      <c r="G647" s="1403"/>
      <c r="H647" s="20"/>
      <c r="I647" s="20"/>
      <c r="K647" s="603" t="s">
        <v>116</v>
      </c>
      <c r="L647" s="1374"/>
    </row>
    <row r="648" spans="1:12" s="25" customFormat="1" ht="18.75" customHeight="1" x14ac:dyDescent="0.3">
      <c r="A648" s="1403"/>
      <c r="B648" s="20"/>
      <c r="C648" s="20"/>
      <c r="E648" s="603" t="s">
        <v>134</v>
      </c>
      <c r="F648" s="606"/>
      <c r="G648" s="1403"/>
      <c r="H648" s="20"/>
      <c r="I648" s="20"/>
      <c r="K648" s="603" t="s">
        <v>134</v>
      </c>
      <c r="L648" s="1374"/>
    </row>
    <row r="649" spans="1:12" s="25" customFormat="1" ht="18.75" customHeight="1" x14ac:dyDescent="0.3">
      <c r="A649" s="1403"/>
      <c r="B649" s="20"/>
      <c r="C649" s="20"/>
      <c r="E649" s="603" t="s">
        <v>117</v>
      </c>
      <c r="F649" s="606"/>
      <c r="G649" s="1403"/>
      <c r="H649" s="20"/>
      <c r="I649" s="20"/>
      <c r="K649" s="603" t="s">
        <v>117</v>
      </c>
      <c r="L649" s="1374"/>
    </row>
    <row r="650" spans="1:12" s="25" customFormat="1" ht="18.75" customHeight="1" x14ac:dyDescent="0.3">
      <c r="A650" s="1403"/>
      <c r="B650" s="20"/>
      <c r="C650" s="20"/>
      <c r="E650" s="603" t="s">
        <v>497</v>
      </c>
      <c r="F650" s="606"/>
      <c r="G650" s="1403"/>
      <c r="H650" s="20"/>
      <c r="I650" s="20"/>
      <c r="K650" s="603" t="s">
        <v>497</v>
      </c>
      <c r="L650" s="1374"/>
    </row>
    <row r="651" spans="1:12" s="25" customFormat="1" ht="18.75" customHeight="1" x14ac:dyDescent="0.3">
      <c r="A651" s="1403"/>
      <c r="B651" s="20"/>
      <c r="C651" s="20"/>
      <c r="D651" s="20"/>
      <c r="E651" s="20"/>
      <c r="F651" s="606"/>
      <c r="G651" s="1403"/>
      <c r="H651" s="20"/>
      <c r="I651" s="20"/>
      <c r="J651" s="20"/>
      <c r="K651" s="20"/>
      <c r="L651" s="1374"/>
    </row>
    <row r="652" spans="1:12" s="25" customFormat="1" ht="18.75" customHeight="1" x14ac:dyDescent="0.35">
      <c r="A652" s="1403"/>
      <c r="B652" s="1331"/>
      <c r="C652" s="20"/>
      <c r="D652" s="20"/>
      <c r="E652" s="20"/>
      <c r="F652" s="606"/>
      <c r="G652" s="1403"/>
      <c r="H652" s="1331"/>
      <c r="I652" s="20"/>
      <c r="J652" s="20"/>
      <c r="K652" s="20"/>
      <c r="L652" s="1374"/>
    </row>
    <row r="653" spans="1:12" s="25" customFormat="1" ht="18.75" customHeight="1" x14ac:dyDescent="0.3">
      <c r="A653" s="1403"/>
      <c r="B653" s="20"/>
      <c r="C653" s="20"/>
      <c r="D653" s="20"/>
      <c r="E653" s="20"/>
      <c r="F653" s="606"/>
      <c r="G653" s="1403"/>
      <c r="H653" s="20"/>
      <c r="I653" s="20"/>
      <c r="J653" s="20"/>
      <c r="K653" s="20"/>
      <c r="L653" s="1374"/>
    </row>
    <row r="654" spans="1:12" s="25" customFormat="1" ht="18.75" customHeight="1" x14ac:dyDescent="0.3">
      <c r="A654" s="1403"/>
      <c r="B654" s="1612" t="s">
        <v>119</v>
      </c>
      <c r="C654" s="1612"/>
      <c r="D654" s="1612"/>
      <c r="E654" s="26"/>
      <c r="F654" s="606"/>
      <c r="G654" s="1403"/>
      <c r="H654" s="1612" t="s">
        <v>119</v>
      </c>
      <c r="I654" s="1612"/>
      <c r="J654" s="1612"/>
      <c r="K654" s="26"/>
      <c r="L654" s="1374"/>
    </row>
    <row r="655" spans="1:12" s="25" customFormat="1" ht="18.75" customHeight="1" x14ac:dyDescent="0.3">
      <c r="A655" s="1403"/>
      <c r="B655" s="1610">
        <v>45733</v>
      </c>
      <c r="C655" s="1610"/>
      <c r="D655" s="1610"/>
      <c r="E655" s="27"/>
      <c r="F655" s="606"/>
      <c r="G655" s="1403"/>
      <c r="H655" s="1610">
        <f>B655</f>
        <v>45733</v>
      </c>
      <c r="I655" s="1610"/>
      <c r="J655" s="1610"/>
      <c r="K655" s="27"/>
      <c r="L655" s="1374"/>
    </row>
    <row r="656" spans="1:12" s="25" customFormat="1" ht="18.75" customHeight="1" x14ac:dyDescent="0.3">
      <c r="A656" s="1403"/>
      <c r="B656" s="20"/>
      <c r="C656" s="20"/>
      <c r="D656" s="20"/>
      <c r="E656" s="27"/>
      <c r="F656" s="606"/>
      <c r="G656" s="1403"/>
      <c r="H656" s="20"/>
      <c r="I656" s="20"/>
      <c r="J656" s="20"/>
      <c r="K656" s="27"/>
      <c r="L656" s="1374"/>
    </row>
    <row r="657" spans="1:12" s="25" customFormat="1" ht="18.75" customHeight="1" x14ac:dyDescent="0.3">
      <c r="A657" s="1403"/>
      <c r="B657" s="1524"/>
      <c r="C657" s="20"/>
      <c r="D657" s="20"/>
      <c r="E657" s="27"/>
      <c r="F657" s="606"/>
      <c r="G657" s="1403"/>
      <c r="H657" s="1524"/>
      <c r="I657" s="20"/>
      <c r="J657" s="20"/>
      <c r="K657" s="27"/>
      <c r="L657" s="1374"/>
    </row>
    <row r="658" spans="1:12" s="25" customFormat="1" ht="18.75" customHeight="1" x14ac:dyDescent="0.3">
      <c r="A658" s="28" t="s">
        <v>120</v>
      </c>
      <c r="B658" s="29" t="s">
        <v>121</v>
      </c>
      <c r="C658" s="1611" t="s">
        <v>122</v>
      </c>
      <c r="D658" s="1611"/>
      <c r="E658" s="1611"/>
      <c r="F658" s="606"/>
      <c r="G658" s="28" t="s">
        <v>120</v>
      </c>
      <c r="H658" s="29" t="s">
        <v>121</v>
      </c>
      <c r="I658" s="1611" t="s">
        <v>123</v>
      </c>
      <c r="J658" s="1611"/>
      <c r="K658" s="1611"/>
      <c r="L658" s="1374"/>
    </row>
    <row r="659" spans="1:12" s="25" customFormat="1" ht="18.75" customHeight="1" x14ac:dyDescent="0.3">
      <c r="A659" s="28" t="s">
        <v>124</v>
      </c>
      <c r="B659" s="28" t="s">
        <v>265</v>
      </c>
      <c r="C659" s="29" t="s">
        <v>125</v>
      </c>
      <c r="D659" s="1523" t="s">
        <v>126</v>
      </c>
      <c r="E659" s="1523" t="s">
        <v>127</v>
      </c>
      <c r="F659" s="606"/>
      <c r="G659" s="28" t="s">
        <v>124</v>
      </c>
      <c r="H659" s="28" t="s">
        <v>265</v>
      </c>
      <c r="I659" s="29" t="s">
        <v>125</v>
      </c>
      <c r="J659" s="1523" t="s">
        <v>126</v>
      </c>
      <c r="K659" s="1523" t="s">
        <v>127</v>
      </c>
      <c r="L659" s="1374"/>
    </row>
    <row r="660" spans="1:12" s="50" customFormat="1" x14ac:dyDescent="0.3">
      <c r="A660" s="5">
        <v>1</v>
      </c>
      <c r="B660" s="6" t="s">
        <v>198</v>
      </c>
      <c r="C660" s="2" t="s">
        <v>46</v>
      </c>
      <c r="D660" s="3">
        <v>45</v>
      </c>
      <c r="E660" s="3">
        <v>206.2</v>
      </c>
      <c r="F660" s="605"/>
      <c r="G660" s="1523">
        <v>1</v>
      </c>
      <c r="H660" s="6" t="s">
        <v>198</v>
      </c>
      <c r="I660" s="2" t="s">
        <v>46</v>
      </c>
      <c r="J660" s="3">
        <v>45</v>
      </c>
      <c r="K660" s="3">
        <v>206.2</v>
      </c>
      <c r="L660" s="792"/>
    </row>
    <row r="661" spans="1:12" s="50" customFormat="1" x14ac:dyDescent="0.3">
      <c r="A661" s="5">
        <v>2</v>
      </c>
      <c r="B661" s="6" t="s">
        <v>64</v>
      </c>
      <c r="C661" s="2" t="s">
        <v>65</v>
      </c>
      <c r="D661" s="3">
        <v>15</v>
      </c>
      <c r="E661" s="3">
        <v>75</v>
      </c>
      <c r="F661" s="606">
        <v>28</v>
      </c>
      <c r="G661" s="5">
        <v>2</v>
      </c>
      <c r="H661" s="6" t="s">
        <v>64</v>
      </c>
      <c r="I661" s="2" t="s">
        <v>65</v>
      </c>
      <c r="J661" s="3">
        <v>15</v>
      </c>
      <c r="K661" s="3">
        <v>75</v>
      </c>
      <c r="L661" s="1379"/>
    </row>
    <row r="662" spans="1:12" s="25" customFormat="1" x14ac:dyDescent="0.3">
      <c r="A662" s="1523">
        <v>3</v>
      </c>
      <c r="B662" s="6" t="s">
        <v>114</v>
      </c>
      <c r="C662" s="2" t="s">
        <v>2</v>
      </c>
      <c r="D662" s="3">
        <v>6</v>
      </c>
      <c r="E662" s="3">
        <v>28</v>
      </c>
      <c r="F662" s="606">
        <v>161</v>
      </c>
      <c r="G662" s="1523">
        <v>3</v>
      </c>
      <c r="H662" s="6" t="s">
        <v>114</v>
      </c>
      <c r="I662" s="2" t="s">
        <v>2</v>
      </c>
      <c r="J662" s="3">
        <v>6</v>
      </c>
      <c r="K662" s="3">
        <v>28</v>
      </c>
      <c r="L662" s="1374"/>
    </row>
    <row r="663" spans="1:12" s="50" customFormat="1" x14ac:dyDescent="0.3">
      <c r="A663" s="5">
        <v>4</v>
      </c>
      <c r="B663" s="6" t="s">
        <v>107</v>
      </c>
      <c r="C663" s="2" t="s">
        <v>193</v>
      </c>
      <c r="D663" s="3">
        <v>3.71</v>
      </c>
      <c r="E663" s="3">
        <v>93.2</v>
      </c>
      <c r="F663" s="605">
        <v>1.2</v>
      </c>
      <c r="G663" s="5">
        <v>4</v>
      </c>
      <c r="H663" s="6" t="s">
        <v>107</v>
      </c>
      <c r="I663" s="2" t="s">
        <v>193</v>
      </c>
      <c r="J663" s="3">
        <v>3.71</v>
      </c>
      <c r="K663" s="3">
        <v>93.2</v>
      </c>
      <c r="L663" s="1379"/>
    </row>
    <row r="664" spans="1:12" s="25" customFormat="1" ht="19.5" customHeight="1" x14ac:dyDescent="0.3">
      <c r="A664" s="5">
        <v>5</v>
      </c>
      <c r="B664" s="6" t="s">
        <v>489</v>
      </c>
      <c r="C664" s="2" t="s">
        <v>5</v>
      </c>
      <c r="D664" s="3">
        <v>140</v>
      </c>
      <c r="E664" s="3">
        <v>100</v>
      </c>
      <c r="F664" s="605"/>
      <c r="G664" s="5">
        <v>5</v>
      </c>
      <c r="H664" s="6" t="s">
        <v>489</v>
      </c>
      <c r="I664" s="2" t="s">
        <v>5</v>
      </c>
      <c r="J664" s="3">
        <v>140</v>
      </c>
      <c r="K664" s="3">
        <v>100</v>
      </c>
      <c r="L664" s="1379"/>
    </row>
    <row r="665" spans="1:12" s="25" customFormat="1" x14ac:dyDescent="0.3">
      <c r="A665" s="5"/>
      <c r="B665" s="6"/>
      <c r="C665" s="2"/>
      <c r="D665" s="3"/>
      <c r="E665" s="3"/>
      <c r="F665" s="605"/>
      <c r="G665" s="5"/>
      <c r="H665" s="6"/>
      <c r="I665" s="2"/>
      <c r="J665" s="3"/>
      <c r="K665" s="3"/>
      <c r="L665" s="788"/>
    </row>
    <row r="666" spans="1:12" s="25" customFormat="1" x14ac:dyDescent="0.3">
      <c r="A666" s="5"/>
      <c r="B666" s="6"/>
      <c r="C666" s="2"/>
      <c r="D666" s="3"/>
      <c r="E666" s="3"/>
      <c r="F666" s="656"/>
      <c r="G666" s="5"/>
      <c r="H666" s="6"/>
      <c r="I666" s="2"/>
      <c r="J666" s="3"/>
      <c r="K666" s="3"/>
      <c r="L666" s="1374"/>
    </row>
    <row r="667" spans="1:12" s="25" customFormat="1" x14ac:dyDescent="0.3">
      <c r="A667" s="5"/>
      <c r="B667" s="6"/>
      <c r="C667" s="2" t="s">
        <v>128</v>
      </c>
      <c r="D667" s="3">
        <f>SUM(D660:D665)</f>
        <v>209.70999999999998</v>
      </c>
      <c r="E667" s="3">
        <f>SUM(E660:E665)</f>
        <v>502.4</v>
      </c>
      <c r="F667" s="658">
        <v>587.5</v>
      </c>
      <c r="G667" s="5"/>
      <c r="H667" s="6"/>
      <c r="I667" s="2" t="s">
        <v>128</v>
      </c>
      <c r="J667" s="3">
        <f>SUM(J660:J665)</f>
        <v>209.70999999999998</v>
      </c>
      <c r="K667" s="3">
        <f>SUM(K660:K665)</f>
        <v>502.4</v>
      </c>
      <c r="L667" s="1374"/>
    </row>
    <row r="668" spans="1:12" s="25" customFormat="1" ht="18.75" hidden="1" customHeight="1" x14ac:dyDescent="0.3">
      <c r="A668" s="5"/>
      <c r="B668" s="6"/>
      <c r="C668" s="2"/>
      <c r="D668" s="3">
        <f>SUM(D661:D666)</f>
        <v>164.71</v>
      </c>
      <c r="E668" s="3"/>
      <c r="F668" s="656"/>
      <c r="G668" s="5"/>
      <c r="H668" s="6"/>
      <c r="I668" s="2"/>
      <c r="J668" s="3"/>
      <c r="K668" s="3"/>
      <c r="L668" s="1374"/>
    </row>
    <row r="669" spans="1:12" s="25" customFormat="1" ht="18.75" hidden="1" customHeight="1" x14ac:dyDescent="0.3">
      <c r="A669" s="5">
        <v>1</v>
      </c>
      <c r="B669" s="6" t="s">
        <v>1</v>
      </c>
      <c r="C669" s="2" t="s">
        <v>5</v>
      </c>
      <c r="D669" s="3">
        <f>SUM(D662:D667)</f>
        <v>359.41999999999996</v>
      </c>
      <c r="E669" s="3">
        <v>86</v>
      </c>
      <c r="F669" s="656"/>
      <c r="G669" s="5">
        <v>1</v>
      </c>
      <c r="H669" s="6" t="s">
        <v>1</v>
      </c>
      <c r="I669" s="2" t="s">
        <v>5</v>
      </c>
      <c r="J669" s="3">
        <v>200</v>
      </c>
      <c r="K669" s="3">
        <v>86</v>
      </c>
      <c r="L669" s="1374"/>
    </row>
    <row r="670" spans="1:12" s="25" customFormat="1" ht="18.75" hidden="1" customHeight="1" x14ac:dyDescent="0.3">
      <c r="A670" s="5">
        <v>2</v>
      </c>
      <c r="B670" s="6" t="s">
        <v>238</v>
      </c>
      <c r="C670" s="2" t="s">
        <v>251</v>
      </c>
      <c r="D670" s="3">
        <f t="shared" ref="D670:D679" si="9">SUM(D662:D668)</f>
        <v>524.13</v>
      </c>
      <c r="E670" s="3">
        <v>114</v>
      </c>
      <c r="F670" s="656"/>
      <c r="G670" s="5">
        <v>2</v>
      </c>
      <c r="H670" s="6" t="s">
        <v>238</v>
      </c>
      <c r="I670" s="2" t="s">
        <v>251</v>
      </c>
      <c r="J670" s="3">
        <v>225</v>
      </c>
      <c r="K670" s="3">
        <v>114</v>
      </c>
      <c r="L670" s="1374"/>
    </row>
    <row r="671" spans="1:12" s="25" customFormat="1" ht="18.75" hidden="1" customHeight="1" x14ac:dyDescent="0.3">
      <c r="A671" s="5">
        <v>3</v>
      </c>
      <c r="B671" s="6" t="s">
        <v>93</v>
      </c>
      <c r="C671" s="2" t="s">
        <v>5</v>
      </c>
      <c r="D671" s="3">
        <f t="shared" si="9"/>
        <v>877.55</v>
      </c>
      <c r="E671" s="3">
        <v>94.25</v>
      </c>
      <c r="F671" s="656"/>
      <c r="G671" s="5">
        <v>3</v>
      </c>
      <c r="H671" s="6" t="s">
        <v>93</v>
      </c>
      <c r="I671" s="2" t="s">
        <v>5</v>
      </c>
      <c r="J671" s="3">
        <v>135</v>
      </c>
      <c r="K671" s="3">
        <v>94.25</v>
      </c>
      <c r="L671" s="1374"/>
    </row>
    <row r="672" spans="1:12" s="25" customFormat="1" ht="18.75" hidden="1" customHeight="1" x14ac:dyDescent="0.3">
      <c r="A672" s="5">
        <v>4</v>
      </c>
      <c r="B672" s="6" t="s">
        <v>253</v>
      </c>
      <c r="C672" s="2" t="s">
        <v>218</v>
      </c>
      <c r="D672" s="3">
        <f t="shared" si="9"/>
        <v>1397.9699999999998</v>
      </c>
      <c r="E672" s="3">
        <v>146.4</v>
      </c>
      <c r="F672" s="656"/>
      <c r="G672" s="5">
        <v>4</v>
      </c>
      <c r="H672" s="6" t="s">
        <v>253</v>
      </c>
      <c r="I672" s="2" t="s">
        <v>218</v>
      </c>
      <c r="J672" s="3">
        <v>125</v>
      </c>
      <c r="K672" s="3">
        <v>146.4</v>
      </c>
      <c r="L672" s="1374"/>
    </row>
    <row r="673" spans="1:12" s="25" customFormat="1" ht="18.75" hidden="1" customHeight="1" x14ac:dyDescent="0.3">
      <c r="A673" s="5">
        <v>5</v>
      </c>
      <c r="B673" s="6" t="s">
        <v>255</v>
      </c>
      <c r="C673" s="2" t="s">
        <v>218</v>
      </c>
      <c r="D673" s="3">
        <f t="shared" si="9"/>
        <v>2135.5199999999995</v>
      </c>
      <c r="E673" s="3">
        <v>105.16</v>
      </c>
      <c r="F673" s="656"/>
      <c r="G673" s="5">
        <v>5</v>
      </c>
      <c r="H673" s="6" t="s">
        <v>255</v>
      </c>
      <c r="I673" s="2" t="s">
        <v>218</v>
      </c>
      <c r="J673" s="3">
        <v>80</v>
      </c>
      <c r="K673" s="3">
        <v>105.16</v>
      </c>
      <c r="L673" s="1374"/>
    </row>
    <row r="674" spans="1:12" s="25" customFormat="1" ht="18.75" hidden="1" customHeight="1" x14ac:dyDescent="0.3">
      <c r="A674" s="5">
        <v>6</v>
      </c>
      <c r="B674" s="6" t="s">
        <v>252</v>
      </c>
      <c r="C674" s="2" t="s">
        <v>251</v>
      </c>
      <c r="D674" s="3">
        <f t="shared" si="9"/>
        <v>3533.4899999999993</v>
      </c>
      <c r="E674" s="3">
        <v>142</v>
      </c>
      <c r="F674" s="656"/>
      <c r="G674" s="5">
        <v>6</v>
      </c>
      <c r="H674" s="6" t="s">
        <v>252</v>
      </c>
      <c r="I674" s="2" t="s">
        <v>251</v>
      </c>
      <c r="J674" s="3">
        <v>105</v>
      </c>
      <c r="K674" s="3">
        <v>142</v>
      </c>
      <c r="L674" s="1374"/>
    </row>
    <row r="675" spans="1:12" s="25" customFormat="1" ht="18.75" hidden="1" customHeight="1" x14ac:dyDescent="0.3">
      <c r="A675" s="5">
        <v>7</v>
      </c>
      <c r="B675" s="6" t="s">
        <v>254</v>
      </c>
      <c r="C675" s="2" t="s">
        <v>218</v>
      </c>
      <c r="D675" s="3">
        <f t="shared" si="9"/>
        <v>5669.0099999999984</v>
      </c>
      <c r="E675" s="3">
        <v>144</v>
      </c>
      <c r="F675" s="656"/>
      <c r="G675" s="5">
        <v>7</v>
      </c>
      <c r="H675" s="6" t="s">
        <v>254</v>
      </c>
      <c r="I675" s="2" t="s">
        <v>218</v>
      </c>
      <c r="J675" s="3">
        <v>120</v>
      </c>
      <c r="K675" s="3">
        <v>144</v>
      </c>
      <c r="L675" s="1374"/>
    </row>
    <row r="676" spans="1:12" s="25" customFormat="1" ht="18.75" hidden="1" customHeight="1" x14ac:dyDescent="0.3">
      <c r="A676" s="5">
        <v>8</v>
      </c>
      <c r="B676" s="6" t="s">
        <v>31</v>
      </c>
      <c r="C676" s="2" t="s">
        <v>5</v>
      </c>
      <c r="D676" s="3">
        <f t="shared" si="9"/>
        <v>8992.7899999999991</v>
      </c>
      <c r="E676" s="3">
        <v>88</v>
      </c>
      <c r="F676" s="656"/>
      <c r="G676" s="5">
        <v>8</v>
      </c>
      <c r="H676" s="6" t="s">
        <v>31</v>
      </c>
      <c r="I676" s="2" t="s">
        <v>5</v>
      </c>
      <c r="J676" s="3">
        <v>55</v>
      </c>
      <c r="K676" s="3">
        <v>88</v>
      </c>
      <c r="L676" s="1374"/>
    </row>
    <row r="677" spans="1:12" s="50" customFormat="1" ht="18.75" hidden="1" customHeight="1" x14ac:dyDescent="0.3">
      <c r="A677" s="1523"/>
      <c r="B677" s="1"/>
      <c r="C677" s="1523"/>
      <c r="D677" s="3">
        <f t="shared" si="9"/>
        <v>14497.089999999997</v>
      </c>
      <c r="E677" s="7"/>
      <c r="F677" s="657"/>
      <c r="G677" s="1523"/>
      <c r="H677" s="1"/>
      <c r="I677" s="1523"/>
      <c r="J677" s="7"/>
      <c r="K677" s="7"/>
      <c r="L677" s="1377"/>
    </row>
    <row r="678" spans="1:12" s="25" customFormat="1" ht="18.75" hidden="1" customHeight="1" x14ac:dyDescent="0.3">
      <c r="A678" s="5"/>
      <c r="B678" s="6"/>
      <c r="C678" s="2" t="s">
        <v>128</v>
      </c>
      <c r="D678" s="3">
        <f t="shared" si="9"/>
        <v>23130.459999999995</v>
      </c>
      <c r="E678" s="3">
        <v>919.81</v>
      </c>
      <c r="F678" s="656"/>
      <c r="G678" s="5"/>
      <c r="H678" s="6"/>
      <c r="I678" s="2" t="s">
        <v>128</v>
      </c>
      <c r="J678" s="3">
        <v>1045</v>
      </c>
      <c r="K678" s="3">
        <v>919.81</v>
      </c>
      <c r="L678" s="1374"/>
    </row>
    <row r="679" spans="1:12" s="25" customFormat="1" ht="18.75" hidden="1" customHeight="1" x14ac:dyDescent="0.3">
      <c r="A679" s="5"/>
      <c r="B679" s="6"/>
      <c r="C679" s="2"/>
      <c r="D679" s="3">
        <f t="shared" si="9"/>
        <v>37103.419999999991</v>
      </c>
      <c r="E679" s="3"/>
      <c r="F679" s="656"/>
      <c r="G679" s="5"/>
      <c r="H679" s="6"/>
      <c r="I679" s="2"/>
      <c r="J679" s="3"/>
      <c r="K679" s="3"/>
      <c r="L679" s="1374"/>
    </row>
    <row r="680" spans="1:12" s="25" customFormat="1" x14ac:dyDescent="0.3">
      <c r="A680" s="5"/>
      <c r="B680" s="6"/>
      <c r="C680" s="2"/>
      <c r="D680" s="3"/>
      <c r="E680" s="3"/>
      <c r="F680" s="678">
        <f>F667-E667</f>
        <v>85.100000000000023</v>
      </c>
      <c r="G680" s="5"/>
      <c r="H680" s="6"/>
      <c r="I680" s="2"/>
      <c r="J680" s="3"/>
      <c r="K680" s="3"/>
      <c r="L680" s="1374"/>
    </row>
    <row r="681" spans="1:12" s="25" customFormat="1" x14ac:dyDescent="0.3">
      <c r="A681" s="5"/>
      <c r="B681" s="6"/>
      <c r="C681" s="2"/>
      <c r="D681" s="3"/>
      <c r="E681" s="3"/>
      <c r="F681" s="656"/>
      <c r="G681" s="5"/>
      <c r="H681" s="6"/>
      <c r="I681" s="2"/>
      <c r="J681" s="3"/>
      <c r="K681" s="3"/>
      <c r="L681" s="1374"/>
    </row>
    <row r="682" spans="1:12" s="25" customFormat="1" x14ac:dyDescent="0.3">
      <c r="A682" s="28" t="s">
        <v>124</v>
      </c>
      <c r="B682" s="3" t="s">
        <v>259</v>
      </c>
      <c r="C682" s="2" t="s">
        <v>125</v>
      </c>
      <c r="D682" s="3" t="s">
        <v>126</v>
      </c>
      <c r="E682" s="3" t="s">
        <v>127</v>
      </c>
      <c r="F682" s="656"/>
      <c r="G682" s="28" t="s">
        <v>124</v>
      </c>
      <c r="H682" s="3" t="s">
        <v>247</v>
      </c>
      <c r="I682" s="2" t="s">
        <v>125</v>
      </c>
      <c r="J682" s="3" t="s">
        <v>126</v>
      </c>
      <c r="K682" s="3" t="s">
        <v>127</v>
      </c>
      <c r="L682" s="1374"/>
    </row>
    <row r="683" spans="1:12" s="25" customFormat="1" ht="19.5" customHeight="1" x14ac:dyDescent="0.3">
      <c r="A683" s="5">
        <v>1</v>
      </c>
      <c r="B683" s="6" t="s">
        <v>181</v>
      </c>
      <c r="C683" s="2" t="s">
        <v>147</v>
      </c>
      <c r="D683" s="3">
        <v>80</v>
      </c>
      <c r="E683" s="3">
        <v>130.22999999999999</v>
      </c>
      <c r="F683" s="606"/>
      <c r="G683" s="5">
        <v>1</v>
      </c>
      <c r="H683" s="6" t="s">
        <v>181</v>
      </c>
      <c r="I683" s="2" t="s">
        <v>501</v>
      </c>
      <c r="J683" s="3">
        <v>90</v>
      </c>
      <c r="K683" s="3">
        <v>140.64839999999998</v>
      </c>
      <c r="L683" s="788"/>
    </row>
    <row r="684" spans="1:12" s="25" customFormat="1" ht="19.5" customHeight="1" x14ac:dyDescent="0.3">
      <c r="A684" s="5">
        <v>2</v>
      </c>
      <c r="B684" s="6" t="s">
        <v>105</v>
      </c>
      <c r="C684" s="2" t="s">
        <v>104</v>
      </c>
      <c r="D684" s="3">
        <v>54</v>
      </c>
      <c r="E684" s="3">
        <v>166.1</v>
      </c>
      <c r="F684" s="490">
        <v>50</v>
      </c>
      <c r="G684" s="5">
        <v>2</v>
      </c>
      <c r="H684" s="6" t="s">
        <v>105</v>
      </c>
      <c r="I684" s="2" t="s">
        <v>104</v>
      </c>
      <c r="J684" s="3">
        <v>54</v>
      </c>
      <c r="K684" s="3">
        <v>166.1</v>
      </c>
      <c r="L684" s="1374"/>
    </row>
    <row r="685" spans="1:12" s="50" customFormat="1" x14ac:dyDescent="0.3">
      <c r="A685" s="5">
        <v>3</v>
      </c>
      <c r="B685" s="6" t="s">
        <v>260</v>
      </c>
      <c r="C685" s="2" t="s">
        <v>17</v>
      </c>
      <c r="D685" s="3">
        <v>20</v>
      </c>
      <c r="E685" s="3">
        <v>182.25</v>
      </c>
      <c r="F685" s="605">
        <v>52</v>
      </c>
      <c r="G685" s="5">
        <v>3</v>
      </c>
      <c r="H685" s="6" t="s">
        <v>260</v>
      </c>
      <c r="I685" s="2" t="s">
        <v>44</v>
      </c>
      <c r="J685" s="3">
        <v>25</v>
      </c>
      <c r="K685" s="3">
        <v>218.7</v>
      </c>
      <c r="L685" s="1377"/>
    </row>
    <row r="686" spans="1:12" s="25" customFormat="1" ht="19.5" customHeight="1" x14ac:dyDescent="0.3">
      <c r="A686" s="5">
        <v>4</v>
      </c>
      <c r="B686" s="6" t="s">
        <v>346</v>
      </c>
      <c r="C686" s="2" t="s">
        <v>14</v>
      </c>
      <c r="D686" s="3">
        <v>36</v>
      </c>
      <c r="E686" s="3">
        <v>6</v>
      </c>
      <c r="F686" s="677">
        <v>18</v>
      </c>
      <c r="G686" s="5">
        <v>4</v>
      </c>
      <c r="H686" s="6" t="s">
        <v>346</v>
      </c>
      <c r="I686" s="2" t="s">
        <v>14</v>
      </c>
      <c r="J686" s="3">
        <v>36</v>
      </c>
      <c r="K686" s="3">
        <v>6</v>
      </c>
      <c r="L686" s="788"/>
    </row>
    <row r="687" spans="1:12" s="25" customFormat="1" ht="19.5" customHeight="1" x14ac:dyDescent="0.3">
      <c r="A687" s="5">
        <v>5</v>
      </c>
      <c r="B687" s="6" t="s">
        <v>144</v>
      </c>
      <c r="C687" s="2" t="s">
        <v>2</v>
      </c>
      <c r="D687" s="3">
        <v>18</v>
      </c>
      <c r="E687" s="3">
        <v>88</v>
      </c>
      <c r="F687" s="656">
        <v>6.8</v>
      </c>
      <c r="G687" s="5">
        <v>5</v>
      </c>
      <c r="H687" s="6" t="s">
        <v>144</v>
      </c>
      <c r="I687" s="2" t="s">
        <v>2</v>
      </c>
      <c r="J687" s="3">
        <v>18</v>
      </c>
      <c r="K687" s="3">
        <v>88</v>
      </c>
      <c r="L687" s="1374"/>
    </row>
    <row r="688" spans="1:12" s="50" customFormat="1" x14ac:dyDescent="0.3">
      <c r="A688" s="5">
        <v>6</v>
      </c>
      <c r="B688" s="6" t="s">
        <v>107</v>
      </c>
      <c r="C688" s="2" t="s">
        <v>193</v>
      </c>
      <c r="D688" s="3">
        <v>3.71</v>
      </c>
      <c r="E688" s="3">
        <v>93.2</v>
      </c>
      <c r="F688" s="605">
        <v>1.2</v>
      </c>
      <c r="G688" s="5">
        <v>6</v>
      </c>
      <c r="H688" s="6" t="s">
        <v>107</v>
      </c>
      <c r="I688" s="2" t="s">
        <v>193</v>
      </c>
      <c r="J688" s="3">
        <v>3.71</v>
      </c>
      <c r="K688" s="3">
        <v>93.2</v>
      </c>
      <c r="L688" s="1379"/>
    </row>
    <row r="689" spans="1:12" s="25" customFormat="1" ht="19.5" customHeight="1" x14ac:dyDescent="0.3">
      <c r="A689" s="5">
        <v>7</v>
      </c>
      <c r="B689" s="6" t="s">
        <v>108</v>
      </c>
      <c r="C689" s="2" t="s">
        <v>65</v>
      </c>
      <c r="D689" s="3">
        <v>1.2</v>
      </c>
      <c r="E689" s="3">
        <v>21.5</v>
      </c>
      <c r="F689" s="656"/>
      <c r="G689" s="5">
        <v>7</v>
      </c>
      <c r="H689" s="6" t="s">
        <v>108</v>
      </c>
      <c r="I689" s="2" t="s">
        <v>65</v>
      </c>
      <c r="J689" s="3">
        <v>1.2</v>
      </c>
      <c r="K689" s="3">
        <v>21.5</v>
      </c>
      <c r="L689" s="1374"/>
    </row>
    <row r="690" spans="1:12" s="25" customFormat="1" x14ac:dyDescent="0.3">
      <c r="A690" s="1523"/>
      <c r="B690" s="6"/>
      <c r="C690" s="2"/>
      <c r="D690" s="3"/>
      <c r="E690" s="3"/>
      <c r="F690" s="656"/>
      <c r="G690" s="1523"/>
      <c r="H690" s="6"/>
      <c r="I690" s="2"/>
      <c r="J690" s="3"/>
      <c r="K690" s="3"/>
      <c r="L690" s="1374"/>
    </row>
    <row r="691" spans="1:12" s="50" customFormat="1" x14ac:dyDescent="0.3">
      <c r="A691" s="5"/>
      <c r="B691" s="6"/>
      <c r="C691" s="2"/>
      <c r="D691" s="3"/>
      <c r="E691" s="3"/>
      <c r="F691" s="657"/>
      <c r="G691" s="5"/>
      <c r="H691" s="6"/>
      <c r="I691" s="2"/>
      <c r="J691" s="3"/>
      <c r="K691" s="3"/>
      <c r="L691" s="1377"/>
    </row>
    <row r="692" spans="1:12" s="25" customFormat="1" x14ac:dyDescent="0.3">
      <c r="A692" s="1523"/>
      <c r="B692" s="6"/>
      <c r="C692" s="2" t="s">
        <v>128</v>
      </c>
      <c r="D692" s="3">
        <f>SUM(D683:D691)</f>
        <v>212.91</v>
      </c>
      <c r="E692" s="3">
        <f>SUM(E683:E691)</f>
        <v>687.28</v>
      </c>
      <c r="F692" s="658">
        <v>822.5</v>
      </c>
      <c r="G692" s="1523"/>
      <c r="H692" s="6"/>
      <c r="I692" s="2" t="s">
        <v>128</v>
      </c>
      <c r="J692" s="3">
        <f>SUM(J683:J691)</f>
        <v>227.91</v>
      </c>
      <c r="K692" s="3">
        <f>SUM(K683:K691)</f>
        <v>734.14840000000004</v>
      </c>
      <c r="L692" s="1374"/>
    </row>
    <row r="693" spans="1:12" s="25" customFormat="1" x14ac:dyDescent="0.3">
      <c r="A693" s="5"/>
      <c r="B693" s="6"/>
      <c r="C693" s="2"/>
      <c r="D693" s="3"/>
      <c r="E693" s="3"/>
      <c r="F693" s="678">
        <f>F692-E692</f>
        <v>135.22000000000003</v>
      </c>
      <c r="G693" s="5"/>
      <c r="H693" s="6"/>
      <c r="I693" s="2"/>
      <c r="J693" s="3"/>
      <c r="K693" s="3"/>
      <c r="L693" s="1374"/>
    </row>
    <row r="694" spans="1:12" s="25" customFormat="1" x14ac:dyDescent="0.3">
      <c r="A694" s="5"/>
      <c r="B694" s="6"/>
      <c r="C694" s="2"/>
      <c r="D694" s="3"/>
      <c r="E694" s="3"/>
      <c r="F694" s="656"/>
      <c r="G694" s="5"/>
      <c r="H694" s="6"/>
      <c r="I694" s="2"/>
      <c r="J694" s="3"/>
      <c r="K694" s="3"/>
      <c r="L694" s="1374"/>
    </row>
    <row r="695" spans="1:12" s="25" customFormat="1" x14ac:dyDescent="0.3">
      <c r="A695" s="1523"/>
      <c r="B695" s="6"/>
      <c r="C695" s="2" t="s">
        <v>136</v>
      </c>
      <c r="D695" s="3">
        <f>+D692+D668</f>
        <v>377.62</v>
      </c>
      <c r="E695" s="3">
        <f>+E692+E668</f>
        <v>687.28</v>
      </c>
      <c r="F695" s="659"/>
      <c r="G695" s="3"/>
      <c r="H695" s="3"/>
      <c r="I695" s="3" t="s">
        <v>136</v>
      </c>
      <c r="J695" s="3">
        <f>+J692+J668</f>
        <v>227.91</v>
      </c>
      <c r="K695" s="3">
        <f>+K692+K668</f>
        <v>734.14840000000004</v>
      </c>
      <c r="L695" s="1374"/>
    </row>
    <row r="696" spans="1:12" s="25" customFormat="1" x14ac:dyDescent="0.3">
      <c r="A696" s="1405"/>
      <c r="B696" s="36"/>
      <c r="C696" s="462"/>
      <c r="D696" s="463"/>
      <c r="E696" s="463"/>
      <c r="F696" s="659"/>
      <c r="G696" s="1410"/>
      <c r="H696" s="463"/>
      <c r="I696" s="463"/>
      <c r="J696" s="463"/>
      <c r="K696" s="463"/>
      <c r="L696" s="1374"/>
    </row>
    <row r="697" spans="1:12" s="25" customFormat="1" x14ac:dyDescent="0.3">
      <c r="A697" s="1405"/>
      <c r="B697" s="461"/>
      <c r="C697" s="461"/>
      <c r="D697" s="461"/>
      <c r="E697" s="660"/>
      <c r="F697" s="660"/>
      <c r="G697" s="1413"/>
      <c r="H697" s="660"/>
      <c r="I697" s="463"/>
      <c r="J697" s="463"/>
      <c r="K697" s="463"/>
      <c r="L697" s="1374"/>
    </row>
    <row r="698" spans="1:12" s="25" customFormat="1" x14ac:dyDescent="0.3">
      <c r="A698" s="1405"/>
      <c r="B698" s="36"/>
      <c r="C698" s="462"/>
      <c r="D698" s="463"/>
      <c r="E698" s="463"/>
      <c r="F698" s="659"/>
      <c r="G698" s="1413"/>
      <c r="H698" s="463"/>
      <c r="I698" s="463"/>
      <c r="J698" s="463"/>
      <c r="K698" s="463"/>
      <c r="L698" s="1374"/>
    </row>
    <row r="699" spans="1:12" s="25" customFormat="1" ht="18.75" customHeight="1" x14ac:dyDescent="0.3">
      <c r="A699" s="1403"/>
      <c r="B699" s="37" t="s">
        <v>130</v>
      </c>
      <c r="D699" s="94" t="s">
        <v>131</v>
      </c>
      <c r="E699" s="20"/>
      <c r="F699" s="606"/>
      <c r="G699" s="1403"/>
      <c r="H699" s="37" t="s">
        <v>130</v>
      </c>
      <c r="J699" s="94" t="s">
        <v>131</v>
      </c>
      <c r="K699" s="20"/>
      <c r="L699" s="1374"/>
    </row>
    <row r="700" spans="1:12" s="25" customFormat="1" ht="51.75" customHeight="1" x14ac:dyDescent="0.3">
      <c r="A700" s="1403"/>
      <c r="B700" s="38" t="s">
        <v>132</v>
      </c>
      <c r="D700" s="38" t="s">
        <v>140</v>
      </c>
      <c r="E700" s="39"/>
      <c r="F700" s="606"/>
      <c r="G700" s="1403"/>
      <c r="H700" s="38" t="s">
        <v>139</v>
      </c>
      <c r="J700" s="38" t="s">
        <v>140</v>
      </c>
      <c r="K700" s="39"/>
      <c r="L700" s="1374"/>
    </row>
    <row r="701" spans="1:12" s="25" customFormat="1" ht="23.25" customHeight="1" x14ac:dyDescent="0.3">
      <c r="A701" s="1403"/>
      <c r="B701" s="38"/>
      <c r="D701" s="38"/>
      <c r="E701" s="39"/>
      <c r="F701" s="606"/>
      <c r="G701" s="1403"/>
      <c r="H701" s="38"/>
      <c r="J701" s="38"/>
      <c r="K701" s="39"/>
      <c r="L701" s="1374"/>
    </row>
    <row r="702" spans="1:12" s="25" customFormat="1" ht="23.25" customHeight="1" x14ac:dyDescent="0.3">
      <c r="A702" s="1402"/>
      <c r="B702" s="254"/>
      <c r="C702" s="96"/>
      <c r="D702" s="254"/>
      <c r="E702" s="255"/>
      <c r="F702" s="871"/>
      <c r="G702" s="1417"/>
      <c r="H702" s="96"/>
      <c r="I702" s="254"/>
      <c r="J702" s="255"/>
      <c r="K702" s="254"/>
      <c r="L702" s="1374"/>
    </row>
    <row r="703" spans="1:12" s="21" customFormat="1" x14ac:dyDescent="0.3">
      <c r="A703" s="1403"/>
      <c r="B703" s="20"/>
      <c r="C703" s="20"/>
      <c r="D703" s="20"/>
      <c r="E703" s="20"/>
      <c r="F703" s="656"/>
      <c r="G703" s="1403"/>
      <c r="H703" s="20"/>
      <c r="I703" s="20"/>
      <c r="J703" s="20"/>
      <c r="K703" s="20"/>
      <c r="L703" s="1373"/>
    </row>
    <row r="704" spans="1:12" s="25" customFormat="1" ht="18.75" customHeight="1" x14ac:dyDescent="0.3">
      <c r="A704" s="1403"/>
      <c r="B704" s="22" t="s">
        <v>115</v>
      </c>
      <c r="C704" s="20"/>
      <c r="D704" s="20"/>
      <c r="E704" s="20"/>
      <c r="F704" s="656"/>
      <c r="G704" s="1403"/>
      <c r="H704" s="22" t="s">
        <v>115</v>
      </c>
      <c r="I704" s="20"/>
      <c r="J704" s="20"/>
      <c r="K704" s="20"/>
      <c r="L704" s="1374"/>
    </row>
    <row r="705" spans="1:12" s="25" customFormat="1" ht="18.75" customHeight="1" x14ac:dyDescent="0.3">
      <c r="A705" s="1403"/>
      <c r="B705" s="22" t="s">
        <v>137</v>
      </c>
      <c r="C705" s="20"/>
      <c r="D705" s="20"/>
      <c r="E705" s="20"/>
      <c r="F705" s="606"/>
      <c r="G705" s="1403"/>
      <c r="H705" s="22" t="s">
        <v>138</v>
      </c>
      <c r="I705" s="20"/>
      <c r="J705" s="20"/>
      <c r="K705" s="20"/>
      <c r="L705" s="1374"/>
    </row>
    <row r="706" spans="1:12" s="25" customFormat="1" ht="18.75" customHeight="1" x14ac:dyDescent="0.3">
      <c r="A706" s="1403"/>
      <c r="B706" s="20"/>
      <c r="C706" s="20"/>
      <c r="D706" s="20"/>
      <c r="E706" s="20"/>
      <c r="F706" s="606"/>
      <c r="G706" s="1403"/>
      <c r="H706" s="20"/>
      <c r="I706" s="20"/>
      <c r="J706" s="20"/>
      <c r="K706" s="20"/>
      <c r="L706" s="1374"/>
    </row>
    <row r="707" spans="1:12" s="25" customFormat="1" ht="18.75" customHeight="1" x14ac:dyDescent="0.3">
      <c r="A707" s="1403"/>
      <c r="B707" s="20"/>
      <c r="C707" s="20"/>
      <c r="E707" s="603" t="s">
        <v>116</v>
      </c>
      <c r="F707" s="606"/>
      <c r="G707" s="1403"/>
      <c r="H707" s="20"/>
      <c r="I707" s="20"/>
      <c r="K707" s="603" t="s">
        <v>116</v>
      </c>
      <c r="L707" s="1374"/>
    </row>
    <row r="708" spans="1:12" s="25" customFormat="1" ht="18.75" customHeight="1" x14ac:dyDescent="0.3">
      <c r="A708" s="1403"/>
      <c r="B708" s="20"/>
      <c r="C708" s="20"/>
      <c r="E708" s="603" t="s">
        <v>134</v>
      </c>
      <c r="F708" s="606"/>
      <c r="G708" s="1403"/>
      <c r="H708" s="20"/>
      <c r="I708" s="20"/>
      <c r="K708" s="603" t="s">
        <v>134</v>
      </c>
      <c r="L708" s="1374"/>
    </row>
    <row r="709" spans="1:12" s="25" customFormat="1" ht="18.75" customHeight="1" x14ac:dyDescent="0.3">
      <c r="A709" s="1403"/>
      <c r="B709" s="20"/>
      <c r="C709" s="20"/>
      <c r="E709" s="603" t="s">
        <v>117</v>
      </c>
      <c r="F709" s="606"/>
      <c r="G709" s="1403"/>
      <c r="H709" s="20"/>
      <c r="I709" s="20"/>
      <c r="K709" s="603" t="s">
        <v>117</v>
      </c>
      <c r="L709" s="1374"/>
    </row>
    <row r="710" spans="1:12" s="25" customFormat="1" ht="18.75" customHeight="1" x14ac:dyDescent="0.3">
      <c r="A710" s="1403"/>
      <c r="B710" s="20"/>
      <c r="C710" s="20"/>
      <c r="E710" s="603" t="s">
        <v>497</v>
      </c>
      <c r="F710" s="606"/>
      <c r="G710" s="1403"/>
      <c r="H710" s="20"/>
      <c r="I710" s="20"/>
      <c r="K710" s="603" t="s">
        <v>497</v>
      </c>
      <c r="L710" s="1374"/>
    </row>
    <row r="711" spans="1:12" s="25" customFormat="1" ht="18.75" customHeight="1" x14ac:dyDescent="0.3">
      <c r="A711" s="1403"/>
      <c r="B711" s="20"/>
      <c r="C711" s="20"/>
      <c r="D711" s="20"/>
      <c r="E711" s="20"/>
      <c r="F711" s="656"/>
      <c r="G711" s="1403"/>
      <c r="H711" s="20"/>
      <c r="I711" s="20"/>
      <c r="J711" s="20"/>
      <c r="K711" s="20"/>
      <c r="L711" s="1374"/>
    </row>
    <row r="712" spans="1:12" s="25" customFormat="1" ht="18.75" customHeight="1" x14ac:dyDescent="0.3">
      <c r="A712" s="1403"/>
      <c r="B712" s="20"/>
      <c r="C712" s="20"/>
      <c r="D712" s="20"/>
      <c r="E712" s="20"/>
      <c r="F712" s="656"/>
      <c r="G712" s="1403"/>
      <c r="H712" s="20"/>
      <c r="I712" s="20"/>
      <c r="J712" s="20"/>
      <c r="K712" s="20"/>
      <c r="L712" s="1374"/>
    </row>
    <row r="713" spans="1:12" s="25" customFormat="1" ht="18.75" customHeight="1" x14ac:dyDescent="0.3">
      <c r="A713" s="1403"/>
      <c r="B713" s="20"/>
      <c r="C713" s="20"/>
      <c r="D713" s="20"/>
      <c r="E713" s="20"/>
      <c r="F713" s="656"/>
      <c r="G713" s="1403"/>
      <c r="H713" s="20"/>
      <c r="I713" s="20"/>
      <c r="J713" s="20"/>
      <c r="K713" s="20"/>
      <c r="L713" s="1374"/>
    </row>
    <row r="714" spans="1:12" s="25" customFormat="1" ht="18.75" customHeight="1" x14ac:dyDescent="0.3">
      <c r="A714" s="1403"/>
      <c r="B714" s="1612" t="s">
        <v>119</v>
      </c>
      <c r="C714" s="1612"/>
      <c r="D714" s="1612"/>
      <c r="E714" s="26"/>
      <c r="F714" s="606"/>
      <c r="G714" s="1403"/>
      <c r="H714" s="1612" t="s">
        <v>119</v>
      </c>
      <c r="I714" s="1612"/>
      <c r="J714" s="1612"/>
      <c r="K714" s="26"/>
      <c r="L714" s="1374"/>
    </row>
    <row r="715" spans="1:12" s="25" customFormat="1" ht="18.75" customHeight="1" x14ac:dyDescent="0.3">
      <c r="A715" s="1403"/>
      <c r="B715" s="1610">
        <v>45734</v>
      </c>
      <c r="C715" s="1610"/>
      <c r="D715" s="1610"/>
      <c r="E715" s="27"/>
      <c r="F715" s="606"/>
      <c r="G715" s="1403"/>
      <c r="H715" s="1610">
        <f>B715</f>
        <v>45734</v>
      </c>
      <c r="I715" s="1610"/>
      <c r="J715" s="1610"/>
      <c r="K715" s="27"/>
      <c r="L715" s="1374"/>
    </row>
    <row r="716" spans="1:12" s="25" customFormat="1" ht="18.75" customHeight="1" x14ac:dyDescent="0.3">
      <c r="A716" s="1403"/>
      <c r="B716" s="20"/>
      <c r="C716" s="20"/>
      <c r="D716" s="20"/>
      <c r="E716" s="27"/>
      <c r="F716" s="606"/>
      <c r="G716" s="1403"/>
      <c r="H716" s="20"/>
      <c r="I716" s="20"/>
      <c r="J716" s="20"/>
      <c r="K716" s="27"/>
      <c r="L716" s="1374"/>
    </row>
    <row r="717" spans="1:12" s="25" customFormat="1" ht="18.75" customHeight="1" x14ac:dyDescent="0.3">
      <c r="A717" s="1403"/>
      <c r="B717" s="1524"/>
      <c r="C717" s="20"/>
      <c r="D717" s="20"/>
      <c r="E717" s="27"/>
      <c r="F717" s="606"/>
      <c r="G717" s="1403"/>
      <c r="H717" s="1524"/>
      <c r="I717" s="20"/>
      <c r="J717" s="20"/>
      <c r="K717" s="27"/>
      <c r="L717" s="1374"/>
    </row>
    <row r="718" spans="1:12" s="25" customFormat="1" ht="18.75" customHeight="1" x14ac:dyDescent="0.3">
      <c r="A718" s="28" t="s">
        <v>120</v>
      </c>
      <c r="B718" s="29" t="s">
        <v>121</v>
      </c>
      <c r="C718" s="1611" t="s">
        <v>122</v>
      </c>
      <c r="D718" s="1611"/>
      <c r="E718" s="1611"/>
      <c r="F718" s="606"/>
      <c r="G718" s="28" t="s">
        <v>120</v>
      </c>
      <c r="H718" s="29" t="s">
        <v>121</v>
      </c>
      <c r="I718" s="1611" t="s">
        <v>123</v>
      </c>
      <c r="J718" s="1611"/>
      <c r="K718" s="1611"/>
      <c r="L718" s="1374"/>
    </row>
    <row r="719" spans="1:12" s="25" customFormat="1" ht="18.75" customHeight="1" x14ac:dyDescent="0.3">
      <c r="A719" s="28" t="s">
        <v>124</v>
      </c>
      <c r="B719" s="28" t="s">
        <v>265</v>
      </c>
      <c r="C719" s="29" t="s">
        <v>125</v>
      </c>
      <c r="D719" s="1523" t="s">
        <v>126</v>
      </c>
      <c r="E719" s="1523" t="s">
        <v>127</v>
      </c>
      <c r="F719" s="606"/>
      <c r="G719" s="28" t="s">
        <v>124</v>
      </c>
      <c r="H719" s="28" t="s">
        <v>265</v>
      </c>
      <c r="I719" s="29" t="s">
        <v>125</v>
      </c>
      <c r="J719" s="1523" t="s">
        <v>126</v>
      </c>
      <c r="K719" s="1523" t="s">
        <v>127</v>
      </c>
      <c r="L719" s="1374"/>
    </row>
    <row r="720" spans="1:12" s="50" customFormat="1" ht="18.75" customHeight="1" x14ac:dyDescent="0.3">
      <c r="A720" s="1523">
        <v>1</v>
      </c>
      <c r="B720" s="6" t="s">
        <v>27</v>
      </c>
      <c r="C720" s="2" t="s">
        <v>28</v>
      </c>
      <c r="D720" s="3">
        <v>65</v>
      </c>
      <c r="E720" s="3">
        <v>178</v>
      </c>
      <c r="F720" s="681">
        <v>420.71</v>
      </c>
      <c r="G720" s="1523">
        <v>1</v>
      </c>
      <c r="H720" s="6" t="s">
        <v>27</v>
      </c>
      <c r="I720" s="2" t="s">
        <v>7</v>
      </c>
      <c r="J720" s="3">
        <v>85</v>
      </c>
      <c r="K720" s="3">
        <v>223</v>
      </c>
      <c r="L720" s="1379">
        <v>45384</v>
      </c>
    </row>
    <row r="721" spans="1:12" s="50" customFormat="1" x14ac:dyDescent="0.3">
      <c r="A721" s="5">
        <v>2</v>
      </c>
      <c r="B721" s="6" t="s">
        <v>43</v>
      </c>
      <c r="C721" s="2" t="s">
        <v>17</v>
      </c>
      <c r="D721" s="3">
        <v>41</v>
      </c>
      <c r="E721" s="3">
        <v>242.70999999999998</v>
      </c>
      <c r="F721" s="681">
        <v>420.71</v>
      </c>
      <c r="G721" s="5">
        <v>2</v>
      </c>
      <c r="H721" s="6" t="s">
        <v>43</v>
      </c>
      <c r="I721" s="2" t="s">
        <v>44</v>
      </c>
      <c r="J721" s="3">
        <v>50</v>
      </c>
      <c r="K721" s="3">
        <v>298.71999999999997</v>
      </c>
      <c r="L721" s="1377">
        <v>45551</v>
      </c>
    </row>
    <row r="722" spans="1:12" s="25" customFormat="1" x14ac:dyDescent="0.3">
      <c r="A722" s="5">
        <v>3</v>
      </c>
      <c r="B722" s="6" t="s">
        <v>271</v>
      </c>
      <c r="C722" s="2" t="s">
        <v>2</v>
      </c>
      <c r="D722" s="3">
        <v>7</v>
      </c>
      <c r="E722" s="3">
        <v>36.6</v>
      </c>
      <c r="F722" s="605">
        <v>36.6</v>
      </c>
      <c r="G722" s="5">
        <v>3</v>
      </c>
      <c r="H722" s="6" t="s">
        <v>271</v>
      </c>
      <c r="I722" s="2" t="s">
        <v>2</v>
      </c>
      <c r="J722" s="3">
        <v>7</v>
      </c>
      <c r="K722" s="3">
        <v>36.6</v>
      </c>
      <c r="L722" s="1374"/>
    </row>
    <row r="723" spans="1:12" s="25" customFormat="1" x14ac:dyDescent="0.3">
      <c r="A723" s="5">
        <v>4</v>
      </c>
      <c r="B723" s="6" t="s">
        <v>107</v>
      </c>
      <c r="C723" s="2" t="s">
        <v>14</v>
      </c>
      <c r="D723" s="3">
        <v>3.4</v>
      </c>
      <c r="E723" s="3">
        <v>93.2</v>
      </c>
      <c r="F723" s="605">
        <v>93.2</v>
      </c>
      <c r="G723" s="5">
        <v>4</v>
      </c>
      <c r="H723" s="6" t="s">
        <v>107</v>
      </c>
      <c r="I723" s="2" t="s">
        <v>14</v>
      </c>
      <c r="J723" s="3">
        <v>3.4</v>
      </c>
      <c r="K723" s="3">
        <v>93.2</v>
      </c>
      <c r="L723" s="1374"/>
    </row>
    <row r="724" spans="1:12" s="25" customFormat="1" ht="19.5" customHeight="1" x14ac:dyDescent="0.3">
      <c r="A724" s="5">
        <v>5</v>
      </c>
      <c r="B724" s="6" t="s">
        <v>80</v>
      </c>
      <c r="C724" s="2" t="s">
        <v>218</v>
      </c>
      <c r="D724" s="3">
        <v>60</v>
      </c>
      <c r="E724" s="3">
        <f>2*124.6</f>
        <v>249.2</v>
      </c>
      <c r="F724" s="606">
        <v>249.2</v>
      </c>
      <c r="G724" s="5">
        <v>5</v>
      </c>
      <c r="H724" s="6" t="s">
        <v>80</v>
      </c>
      <c r="I724" s="2" t="s">
        <v>218</v>
      </c>
      <c r="J724" s="3">
        <v>60</v>
      </c>
      <c r="K724" s="3">
        <v>249.2</v>
      </c>
      <c r="L724" s="788"/>
    </row>
    <row r="725" spans="1:12" s="25" customFormat="1" ht="19.5" customHeight="1" x14ac:dyDescent="0.3">
      <c r="A725" s="1523"/>
      <c r="B725" s="6"/>
      <c r="C725" s="2"/>
      <c r="D725" s="3"/>
      <c r="E725" s="3"/>
      <c r="F725" s="605"/>
      <c r="G725" s="1523"/>
      <c r="H725" s="6"/>
      <c r="I725" s="2"/>
      <c r="J725" s="3"/>
      <c r="K725" s="3"/>
      <c r="L725" s="1374"/>
    </row>
    <row r="726" spans="1:12" s="25" customFormat="1" x14ac:dyDescent="0.3">
      <c r="A726" s="5"/>
      <c r="B726" s="6"/>
      <c r="C726" s="2"/>
      <c r="D726" s="3"/>
      <c r="E726" s="3"/>
      <c r="F726" s="656"/>
      <c r="G726" s="5"/>
      <c r="H726" s="6"/>
      <c r="I726" s="2"/>
      <c r="J726" s="3"/>
      <c r="K726" s="3"/>
      <c r="L726" s="1374"/>
    </row>
    <row r="727" spans="1:12" s="25" customFormat="1" x14ac:dyDescent="0.3">
      <c r="A727" s="5"/>
      <c r="B727" s="6"/>
      <c r="C727" s="2"/>
      <c r="D727" s="3"/>
      <c r="E727" s="3"/>
      <c r="F727" s="656"/>
      <c r="G727" s="5"/>
      <c r="H727" s="6"/>
      <c r="I727" s="2"/>
      <c r="J727" s="3"/>
      <c r="K727" s="3"/>
      <c r="L727" s="1374"/>
    </row>
    <row r="728" spans="1:12" s="25" customFormat="1" x14ac:dyDescent="0.3">
      <c r="A728" s="5"/>
      <c r="B728" s="6"/>
      <c r="C728" s="2" t="s">
        <v>128</v>
      </c>
      <c r="D728" s="3">
        <f>SUM(D720:D726)</f>
        <v>176.4</v>
      </c>
      <c r="E728" s="3">
        <f>SUM(E720:E726)</f>
        <v>799.71</v>
      </c>
      <c r="F728" s="658">
        <v>587.5</v>
      </c>
      <c r="G728" s="5"/>
      <c r="H728" s="6"/>
      <c r="I728" s="2" t="s">
        <v>128</v>
      </c>
      <c r="J728" s="3">
        <f>SUM(J720:J726)</f>
        <v>205.4</v>
      </c>
      <c r="K728" s="3">
        <f>SUM(K720:K726)</f>
        <v>900.72</v>
      </c>
      <c r="L728" s="1374"/>
    </row>
    <row r="729" spans="1:12" s="25" customFormat="1" ht="18.75" hidden="1" customHeight="1" x14ac:dyDescent="0.3">
      <c r="A729" s="5"/>
      <c r="B729" s="6"/>
      <c r="C729" s="2"/>
      <c r="D729" s="3">
        <f>SUM(D721:D727)</f>
        <v>111.4</v>
      </c>
      <c r="E729" s="3"/>
      <c r="F729" s="656"/>
      <c r="G729" s="5"/>
      <c r="H729" s="6"/>
      <c r="I729" s="2"/>
      <c r="J729" s="3"/>
      <c r="K729" s="3"/>
      <c r="L729" s="1374"/>
    </row>
    <row r="730" spans="1:12" s="25" customFormat="1" ht="18.75" hidden="1" customHeight="1" x14ac:dyDescent="0.3">
      <c r="A730" s="5">
        <v>1</v>
      </c>
      <c r="B730" s="6" t="s">
        <v>1</v>
      </c>
      <c r="C730" s="2" t="s">
        <v>5</v>
      </c>
      <c r="D730" s="3">
        <f>SUM(D723:D728)</f>
        <v>239.8</v>
      </c>
      <c r="E730" s="3">
        <v>86</v>
      </c>
      <c r="F730" s="656"/>
      <c r="G730" s="5">
        <v>1</v>
      </c>
      <c r="H730" s="6" t="s">
        <v>1</v>
      </c>
      <c r="I730" s="2" t="s">
        <v>5</v>
      </c>
      <c r="J730" s="3">
        <v>200</v>
      </c>
      <c r="K730" s="3">
        <v>86</v>
      </c>
      <c r="L730" s="1374"/>
    </row>
    <row r="731" spans="1:12" s="25" customFormat="1" ht="18.75" hidden="1" customHeight="1" x14ac:dyDescent="0.3">
      <c r="A731" s="5">
        <v>2</v>
      </c>
      <c r="B731" s="6" t="s">
        <v>238</v>
      </c>
      <c r="C731" s="2" t="s">
        <v>251</v>
      </c>
      <c r="D731" s="3">
        <f t="shared" ref="D731:D740" si="10">SUM(D723:D729)</f>
        <v>351.20000000000005</v>
      </c>
      <c r="E731" s="3">
        <v>114</v>
      </c>
      <c r="F731" s="656"/>
      <c r="G731" s="5">
        <v>2</v>
      </c>
      <c r="H731" s="6" t="s">
        <v>238</v>
      </c>
      <c r="I731" s="2" t="s">
        <v>251</v>
      </c>
      <c r="J731" s="3">
        <v>225</v>
      </c>
      <c r="K731" s="3">
        <v>114</v>
      </c>
      <c r="L731" s="1374"/>
    </row>
    <row r="732" spans="1:12" s="25" customFormat="1" ht="18.75" hidden="1" customHeight="1" x14ac:dyDescent="0.3">
      <c r="A732" s="5">
        <v>3</v>
      </c>
      <c r="B732" s="6" t="s">
        <v>93</v>
      </c>
      <c r="C732" s="2" t="s">
        <v>5</v>
      </c>
      <c r="D732" s="3">
        <f t="shared" si="10"/>
        <v>587.6</v>
      </c>
      <c r="E732" s="3">
        <v>94.25</v>
      </c>
      <c r="F732" s="656"/>
      <c r="G732" s="5">
        <v>3</v>
      </c>
      <c r="H732" s="6" t="s">
        <v>93</v>
      </c>
      <c r="I732" s="2" t="s">
        <v>5</v>
      </c>
      <c r="J732" s="3">
        <v>135</v>
      </c>
      <c r="K732" s="3">
        <v>94.25</v>
      </c>
      <c r="L732" s="1374"/>
    </row>
    <row r="733" spans="1:12" s="25" customFormat="1" ht="18.75" hidden="1" customHeight="1" x14ac:dyDescent="0.3">
      <c r="A733" s="5">
        <v>4</v>
      </c>
      <c r="B733" s="6" t="s">
        <v>253</v>
      </c>
      <c r="C733" s="2" t="s">
        <v>218</v>
      </c>
      <c r="D733" s="3">
        <f t="shared" si="10"/>
        <v>878.80000000000007</v>
      </c>
      <c r="E733" s="3">
        <v>146.4</v>
      </c>
      <c r="F733" s="656"/>
      <c r="G733" s="5">
        <v>4</v>
      </c>
      <c r="H733" s="6" t="s">
        <v>253</v>
      </c>
      <c r="I733" s="2" t="s">
        <v>218</v>
      </c>
      <c r="J733" s="3">
        <v>125</v>
      </c>
      <c r="K733" s="3">
        <v>146.4</v>
      </c>
      <c r="L733" s="1374"/>
    </row>
    <row r="734" spans="1:12" s="25" customFormat="1" ht="18.75" hidden="1" customHeight="1" x14ac:dyDescent="0.3">
      <c r="A734" s="5">
        <v>5</v>
      </c>
      <c r="B734" s="6" t="s">
        <v>255</v>
      </c>
      <c r="C734" s="2" t="s">
        <v>218</v>
      </c>
      <c r="D734" s="3">
        <f t="shared" si="10"/>
        <v>1466.4</v>
      </c>
      <c r="E734" s="3">
        <v>105.16</v>
      </c>
      <c r="F734" s="656"/>
      <c r="G734" s="5">
        <v>5</v>
      </c>
      <c r="H734" s="6" t="s">
        <v>255</v>
      </c>
      <c r="I734" s="2" t="s">
        <v>218</v>
      </c>
      <c r="J734" s="3">
        <v>80</v>
      </c>
      <c r="K734" s="3">
        <v>105.16</v>
      </c>
      <c r="L734" s="1374"/>
    </row>
    <row r="735" spans="1:12" s="25" customFormat="1" ht="18.75" hidden="1" customHeight="1" x14ac:dyDescent="0.3">
      <c r="A735" s="5">
        <v>6</v>
      </c>
      <c r="B735" s="6" t="s">
        <v>252</v>
      </c>
      <c r="C735" s="2" t="s">
        <v>251</v>
      </c>
      <c r="D735" s="3">
        <f t="shared" si="10"/>
        <v>2345.2000000000003</v>
      </c>
      <c r="E735" s="3">
        <v>142</v>
      </c>
      <c r="F735" s="656"/>
      <c r="G735" s="5">
        <v>6</v>
      </c>
      <c r="H735" s="6" t="s">
        <v>252</v>
      </c>
      <c r="I735" s="2" t="s">
        <v>251</v>
      </c>
      <c r="J735" s="3">
        <v>105</v>
      </c>
      <c r="K735" s="3">
        <v>142</v>
      </c>
      <c r="L735" s="1374"/>
    </row>
    <row r="736" spans="1:12" s="25" customFormat="1" ht="18.75" hidden="1" customHeight="1" x14ac:dyDescent="0.3">
      <c r="A736" s="5">
        <v>7</v>
      </c>
      <c r="B736" s="6" t="s">
        <v>254</v>
      </c>
      <c r="C736" s="2" t="s">
        <v>218</v>
      </c>
      <c r="D736" s="3">
        <f t="shared" si="10"/>
        <v>3811.6000000000004</v>
      </c>
      <c r="E736" s="3">
        <v>144</v>
      </c>
      <c r="F736" s="656"/>
      <c r="G736" s="5">
        <v>7</v>
      </c>
      <c r="H736" s="6" t="s">
        <v>254</v>
      </c>
      <c r="I736" s="2" t="s">
        <v>218</v>
      </c>
      <c r="J736" s="3">
        <v>120</v>
      </c>
      <c r="K736" s="3">
        <v>144</v>
      </c>
      <c r="L736" s="1374"/>
    </row>
    <row r="737" spans="1:12" s="25" customFormat="1" ht="18.75" hidden="1" customHeight="1" x14ac:dyDescent="0.3">
      <c r="A737" s="5">
        <v>8</v>
      </c>
      <c r="B737" s="6" t="s">
        <v>31</v>
      </c>
      <c r="C737" s="2" t="s">
        <v>5</v>
      </c>
      <c r="D737" s="3">
        <f t="shared" si="10"/>
        <v>5980.4000000000005</v>
      </c>
      <c r="E737" s="3">
        <v>88</v>
      </c>
      <c r="F737" s="656"/>
      <c r="G737" s="5">
        <v>8</v>
      </c>
      <c r="H737" s="6" t="s">
        <v>31</v>
      </c>
      <c r="I737" s="2" t="s">
        <v>5</v>
      </c>
      <c r="J737" s="3">
        <v>55</v>
      </c>
      <c r="K737" s="3">
        <v>88</v>
      </c>
      <c r="L737" s="1374"/>
    </row>
    <row r="738" spans="1:12" s="50" customFormat="1" ht="18.75" hidden="1" customHeight="1" x14ac:dyDescent="0.3">
      <c r="A738" s="1523"/>
      <c r="B738" s="1"/>
      <c r="C738" s="1523"/>
      <c r="D738" s="3">
        <f t="shared" si="10"/>
        <v>9680.6</v>
      </c>
      <c r="E738" s="7"/>
      <c r="F738" s="657"/>
      <c r="G738" s="1523"/>
      <c r="H738" s="1"/>
      <c r="I738" s="1523"/>
      <c r="J738" s="7"/>
      <c r="K738" s="7"/>
      <c r="L738" s="1377"/>
    </row>
    <row r="739" spans="1:12" s="25" customFormat="1" ht="18.75" hidden="1" customHeight="1" x14ac:dyDescent="0.3">
      <c r="A739" s="5"/>
      <c r="B739" s="6"/>
      <c r="C739" s="2" t="s">
        <v>128</v>
      </c>
      <c r="D739" s="3">
        <f t="shared" si="10"/>
        <v>15421.2</v>
      </c>
      <c r="E739" s="3">
        <v>919.81</v>
      </c>
      <c r="F739" s="656"/>
      <c r="G739" s="5"/>
      <c r="H739" s="6"/>
      <c r="I739" s="2" t="s">
        <v>128</v>
      </c>
      <c r="J739" s="3">
        <v>1045</v>
      </c>
      <c r="K739" s="3">
        <v>919.81</v>
      </c>
      <c r="L739" s="1374"/>
    </row>
    <row r="740" spans="1:12" s="25" customFormat="1" ht="18.75" hidden="1" customHeight="1" x14ac:dyDescent="0.3">
      <c r="A740" s="5"/>
      <c r="B740" s="6"/>
      <c r="C740" s="2"/>
      <c r="D740" s="3">
        <f t="shared" si="10"/>
        <v>24750.6</v>
      </c>
      <c r="E740" s="3"/>
      <c r="F740" s="656"/>
      <c r="G740" s="5"/>
      <c r="H740" s="6"/>
      <c r="I740" s="2"/>
      <c r="J740" s="3"/>
      <c r="K740" s="3"/>
      <c r="L740" s="1374"/>
    </row>
    <row r="741" spans="1:12" s="25" customFormat="1" x14ac:dyDescent="0.3">
      <c r="A741" s="5"/>
      <c r="B741" s="6"/>
      <c r="C741" s="2"/>
      <c r="D741" s="3"/>
      <c r="E741" s="3"/>
      <c r="F741" s="678">
        <f>F728-E728</f>
        <v>-212.21000000000004</v>
      </c>
      <c r="G741" s="5"/>
      <c r="H741" s="6"/>
      <c r="I741" s="2"/>
      <c r="J741" s="3"/>
      <c r="K741" s="3"/>
      <c r="L741" s="1374"/>
    </row>
    <row r="742" spans="1:12" s="25" customFormat="1" x14ac:dyDescent="0.3">
      <c r="A742" s="5"/>
      <c r="B742" s="6"/>
      <c r="C742" s="2"/>
      <c r="D742" s="3"/>
      <c r="E742" s="3"/>
      <c r="F742" s="656"/>
      <c r="G742" s="5"/>
      <c r="H742" s="6"/>
      <c r="I742" s="2"/>
      <c r="J742" s="3"/>
      <c r="K742" s="3"/>
      <c r="L742" s="1374"/>
    </row>
    <row r="743" spans="1:12" s="25" customFormat="1" x14ac:dyDescent="0.3">
      <c r="A743" s="28" t="s">
        <v>124</v>
      </c>
      <c r="B743" s="3" t="s">
        <v>259</v>
      </c>
      <c r="C743" s="2" t="s">
        <v>125</v>
      </c>
      <c r="D743" s="3" t="s">
        <v>126</v>
      </c>
      <c r="E743" s="3" t="s">
        <v>127</v>
      </c>
      <c r="F743" s="656"/>
      <c r="G743" s="28" t="s">
        <v>124</v>
      </c>
      <c r="H743" s="3" t="s">
        <v>247</v>
      </c>
      <c r="I743" s="2" t="s">
        <v>125</v>
      </c>
      <c r="J743" s="3" t="s">
        <v>126</v>
      </c>
      <c r="K743" s="3" t="s">
        <v>127</v>
      </c>
      <c r="L743" s="1374"/>
    </row>
    <row r="744" spans="1:12" s="8" customFormat="1" x14ac:dyDescent="0.3">
      <c r="A744" s="5">
        <v>1</v>
      </c>
      <c r="B744" s="6" t="s">
        <v>261</v>
      </c>
      <c r="C744" s="2" t="s">
        <v>508</v>
      </c>
      <c r="D744" s="3">
        <v>70</v>
      </c>
      <c r="E744" s="3">
        <v>96.990740740740748</v>
      </c>
      <c r="F744" s="605">
        <v>104.75</v>
      </c>
      <c r="G744" s="5">
        <v>1</v>
      </c>
      <c r="H744" s="6" t="s">
        <v>261</v>
      </c>
      <c r="I744" s="2" t="s">
        <v>9</v>
      </c>
      <c r="J744" s="3">
        <v>70</v>
      </c>
      <c r="K744" s="3">
        <v>105.25</v>
      </c>
      <c r="L744" s="1379"/>
    </row>
    <row r="745" spans="1:12" s="8" customFormat="1" x14ac:dyDescent="0.3">
      <c r="A745" s="5">
        <v>2</v>
      </c>
      <c r="B745" s="6" t="s">
        <v>57</v>
      </c>
      <c r="C745" s="2" t="s">
        <v>183</v>
      </c>
      <c r="D745" s="3">
        <v>50</v>
      </c>
      <c r="E745" s="3">
        <v>265.99</v>
      </c>
      <c r="F745" s="605">
        <v>265.75</v>
      </c>
      <c r="G745" s="5">
        <v>2</v>
      </c>
      <c r="H745" s="6" t="s">
        <v>57</v>
      </c>
      <c r="I745" s="2" t="s">
        <v>183</v>
      </c>
      <c r="J745" s="3">
        <v>50</v>
      </c>
      <c r="K745" s="3">
        <v>265.99</v>
      </c>
      <c r="L745" s="1379"/>
    </row>
    <row r="746" spans="1:12" s="25" customFormat="1" x14ac:dyDescent="0.3">
      <c r="A746" s="5">
        <v>3</v>
      </c>
      <c r="B746" s="6" t="s">
        <v>61</v>
      </c>
      <c r="C746" s="2" t="s">
        <v>17</v>
      </c>
      <c r="D746" s="3">
        <v>30</v>
      </c>
      <c r="E746" s="3">
        <v>228.14999999999998</v>
      </c>
      <c r="F746" s="606">
        <v>235.64999999999998</v>
      </c>
      <c r="G746" s="5">
        <v>3</v>
      </c>
      <c r="H746" s="6" t="s">
        <v>61</v>
      </c>
      <c r="I746" s="2" t="s">
        <v>44</v>
      </c>
      <c r="J746" s="3">
        <v>35</v>
      </c>
      <c r="K746" s="3">
        <v>273.77999999999997</v>
      </c>
      <c r="L746" s="788"/>
    </row>
    <row r="747" spans="1:12" s="50" customFormat="1" x14ac:dyDescent="0.3">
      <c r="A747" s="5">
        <v>4</v>
      </c>
      <c r="B747" s="6" t="s">
        <v>346</v>
      </c>
      <c r="C747" s="2" t="s">
        <v>12</v>
      </c>
      <c r="D747" s="3">
        <v>45.9</v>
      </c>
      <c r="E747" s="3">
        <v>7.5</v>
      </c>
      <c r="F747" s="605">
        <v>94.2</v>
      </c>
      <c r="G747" s="5">
        <v>4</v>
      </c>
      <c r="H747" s="6" t="s">
        <v>346</v>
      </c>
      <c r="I747" s="2" t="s">
        <v>14</v>
      </c>
      <c r="J747" s="3">
        <v>32</v>
      </c>
      <c r="K747" s="3">
        <v>6</v>
      </c>
      <c r="L747" s="1379"/>
    </row>
    <row r="748" spans="1:12" s="25" customFormat="1" ht="19.5" customHeight="1" x14ac:dyDescent="0.3">
      <c r="A748" s="5">
        <v>5</v>
      </c>
      <c r="B748" s="6" t="s">
        <v>113</v>
      </c>
      <c r="C748" s="2" t="s">
        <v>2</v>
      </c>
      <c r="D748" s="3">
        <v>15</v>
      </c>
      <c r="E748" s="3">
        <v>94.2</v>
      </c>
      <c r="F748" s="656">
        <v>93.2</v>
      </c>
      <c r="G748" s="5">
        <v>5</v>
      </c>
      <c r="H748" s="6" t="s">
        <v>113</v>
      </c>
      <c r="I748" s="2" t="s">
        <v>2</v>
      </c>
      <c r="J748" s="3">
        <v>15</v>
      </c>
      <c r="K748" s="3">
        <v>94.2</v>
      </c>
      <c r="L748" s="1374"/>
    </row>
    <row r="749" spans="1:12" s="50" customFormat="1" x14ac:dyDescent="0.3">
      <c r="A749" s="5">
        <v>6</v>
      </c>
      <c r="B749" s="6" t="s">
        <v>107</v>
      </c>
      <c r="C749" s="2" t="s">
        <v>14</v>
      </c>
      <c r="D749" s="3">
        <v>3.4</v>
      </c>
      <c r="E749" s="3">
        <v>93.2</v>
      </c>
      <c r="F749" s="605">
        <v>21.5</v>
      </c>
      <c r="G749" s="5">
        <v>6</v>
      </c>
      <c r="H749" s="6" t="s">
        <v>107</v>
      </c>
      <c r="I749" s="2" t="s">
        <v>14</v>
      </c>
      <c r="J749" s="3">
        <v>3.4</v>
      </c>
      <c r="K749" s="3">
        <v>93.2</v>
      </c>
      <c r="L749" s="1379"/>
    </row>
    <row r="750" spans="1:12" s="25" customFormat="1" ht="19.5" customHeight="1" x14ac:dyDescent="0.3">
      <c r="A750" s="5">
        <v>7</v>
      </c>
      <c r="B750" s="6" t="s">
        <v>108</v>
      </c>
      <c r="C750" s="2" t="s">
        <v>65</v>
      </c>
      <c r="D750" s="3">
        <v>1.2</v>
      </c>
      <c r="E750" s="3">
        <v>21.5</v>
      </c>
      <c r="F750" s="656"/>
      <c r="G750" s="5">
        <v>7</v>
      </c>
      <c r="H750" s="6" t="s">
        <v>108</v>
      </c>
      <c r="I750" s="2" t="s">
        <v>65</v>
      </c>
      <c r="J750" s="3">
        <v>1.2</v>
      </c>
      <c r="K750" s="3">
        <v>21.5</v>
      </c>
      <c r="L750" s="1374"/>
    </row>
    <row r="751" spans="1:12" s="25" customFormat="1" x14ac:dyDescent="0.3">
      <c r="A751" s="1523"/>
      <c r="B751" s="6"/>
      <c r="C751" s="2"/>
      <c r="D751" s="3"/>
      <c r="E751" s="3"/>
      <c r="F751" s="656"/>
      <c r="G751" s="1523"/>
      <c r="H751" s="6"/>
      <c r="I751" s="2"/>
      <c r="J751" s="3"/>
      <c r="K751" s="3"/>
      <c r="L751" s="1374"/>
    </row>
    <row r="752" spans="1:12" s="50" customFormat="1" x14ac:dyDescent="0.3">
      <c r="A752" s="5"/>
      <c r="B752" s="6"/>
      <c r="C752" s="2"/>
      <c r="D752" s="3"/>
      <c r="E752" s="3"/>
      <c r="F752" s="657"/>
      <c r="G752" s="5"/>
      <c r="H752" s="6"/>
      <c r="I752" s="2"/>
      <c r="J752" s="3"/>
      <c r="K752" s="3"/>
      <c r="L752" s="1377"/>
    </row>
    <row r="753" spans="1:12" s="25" customFormat="1" x14ac:dyDescent="0.3">
      <c r="A753" s="1523"/>
      <c r="B753" s="6"/>
      <c r="C753" s="2" t="s">
        <v>128</v>
      </c>
      <c r="D753" s="3">
        <f>SUM(D744:D752)</f>
        <v>215.5</v>
      </c>
      <c r="E753" s="3">
        <f>SUM(E744:E752)</f>
        <v>807.53074074074084</v>
      </c>
      <c r="F753" s="658">
        <v>822.5</v>
      </c>
      <c r="G753" s="1523"/>
      <c r="H753" s="6"/>
      <c r="I753" s="2" t="s">
        <v>128</v>
      </c>
      <c r="J753" s="3">
        <f>SUM(J744:J752)</f>
        <v>206.6</v>
      </c>
      <c r="K753" s="3">
        <f>SUM(K744:K752)</f>
        <v>859.92000000000007</v>
      </c>
      <c r="L753" s="1374"/>
    </row>
    <row r="754" spans="1:12" s="25" customFormat="1" x14ac:dyDescent="0.3">
      <c r="A754" s="5"/>
      <c r="B754" s="6"/>
      <c r="C754" s="2"/>
      <c r="D754" s="3"/>
      <c r="E754" s="3"/>
      <c r="F754" s="678">
        <f>F753-E753</f>
        <v>14.969259259259161</v>
      </c>
      <c r="G754" s="5"/>
      <c r="H754" s="6"/>
      <c r="I754" s="2"/>
      <c r="J754" s="3"/>
      <c r="K754" s="3"/>
      <c r="L754" s="1374"/>
    </row>
    <row r="755" spans="1:12" s="25" customFormat="1" x14ac:dyDescent="0.3">
      <c r="A755" s="5"/>
      <c r="B755" s="6"/>
      <c r="C755" s="2"/>
      <c r="D755" s="3"/>
      <c r="E755" s="3"/>
      <c r="F755" s="656"/>
      <c r="G755" s="5"/>
      <c r="H755" s="6"/>
      <c r="I755" s="2"/>
      <c r="J755" s="3"/>
      <c r="K755" s="3"/>
      <c r="L755" s="1374"/>
    </row>
    <row r="756" spans="1:12" s="25" customFormat="1" x14ac:dyDescent="0.3">
      <c r="A756" s="1523"/>
      <c r="B756" s="6"/>
      <c r="C756" s="2" t="s">
        <v>136</v>
      </c>
      <c r="D756" s="3">
        <f>+D753+D728</f>
        <v>391.9</v>
      </c>
      <c r="E756" s="3">
        <f>+E753+E728</f>
        <v>1607.2407407407409</v>
      </c>
      <c r="F756" s="659"/>
      <c r="G756" s="3"/>
      <c r="H756" s="3"/>
      <c r="I756" s="3" t="s">
        <v>136</v>
      </c>
      <c r="J756" s="3">
        <f>+J753+J728</f>
        <v>412</v>
      </c>
      <c r="K756" s="3">
        <f>+K753+K728</f>
        <v>1760.64</v>
      </c>
      <c r="L756" s="1374"/>
    </row>
    <row r="757" spans="1:12" s="25" customFormat="1" x14ac:dyDescent="0.3">
      <c r="A757" s="1405"/>
      <c r="B757" s="36"/>
      <c r="C757" s="462"/>
      <c r="D757" s="463"/>
      <c r="E757" s="463"/>
      <c r="F757" s="659"/>
      <c r="G757" s="1410"/>
      <c r="H757" s="463"/>
      <c r="I757" s="463"/>
      <c r="J757" s="463"/>
      <c r="K757" s="463"/>
      <c r="L757" s="1374"/>
    </row>
    <row r="759" spans="1:12" s="25" customFormat="1" x14ac:dyDescent="0.3">
      <c r="A759" s="1405"/>
      <c r="B759" s="461"/>
      <c r="C759" s="461"/>
      <c r="D759" s="461"/>
      <c r="E759" s="660"/>
      <c r="F759" s="660"/>
      <c r="G759" s="1413"/>
      <c r="H759" s="660"/>
      <c r="I759" s="463"/>
      <c r="J759" s="463"/>
      <c r="K759" s="463"/>
      <c r="L759" s="1374"/>
    </row>
    <row r="760" spans="1:12" s="25" customFormat="1" x14ac:dyDescent="0.3">
      <c r="A760" s="1405"/>
      <c r="B760" s="36"/>
      <c r="C760" s="462"/>
      <c r="D760" s="463"/>
      <c r="E760" s="463"/>
      <c r="F760" s="659"/>
      <c r="G760" s="1413"/>
      <c r="H760" s="463"/>
      <c r="I760" s="463"/>
      <c r="J760" s="463"/>
      <c r="K760" s="463"/>
      <c r="L760" s="1374"/>
    </row>
    <row r="761" spans="1:12" s="25" customFormat="1" ht="18.75" customHeight="1" x14ac:dyDescent="0.3">
      <c r="A761" s="1403"/>
      <c r="B761" s="37" t="s">
        <v>130</v>
      </c>
      <c r="D761" s="94" t="s">
        <v>131</v>
      </c>
      <c r="E761" s="20"/>
      <c r="F761" s="606"/>
      <c r="G761" s="1403"/>
      <c r="H761" s="37" t="s">
        <v>130</v>
      </c>
      <c r="J761" s="94" t="s">
        <v>131</v>
      </c>
      <c r="K761" s="20"/>
      <c r="L761" s="1374"/>
    </row>
    <row r="762" spans="1:12" s="25" customFormat="1" ht="51.75" customHeight="1" x14ac:dyDescent="0.3">
      <c r="A762" s="1403"/>
      <c r="B762" s="38" t="s">
        <v>132</v>
      </c>
      <c r="D762" s="38" t="s">
        <v>140</v>
      </c>
      <c r="E762" s="39"/>
      <c r="F762" s="606"/>
      <c r="G762" s="1403"/>
      <c r="H762" s="38" t="s">
        <v>139</v>
      </c>
      <c r="J762" s="38" t="s">
        <v>140</v>
      </c>
      <c r="K762" s="39"/>
      <c r="L762" s="1374"/>
    </row>
    <row r="763" spans="1:12" s="25" customFormat="1" ht="23.25" customHeight="1" x14ac:dyDescent="0.3">
      <c r="A763" s="1403"/>
      <c r="B763" s="38"/>
      <c r="D763" s="38"/>
      <c r="E763" s="39"/>
      <c r="F763" s="606"/>
      <c r="G763" s="1403"/>
      <c r="H763" s="38"/>
      <c r="J763" s="38"/>
      <c r="K763" s="39"/>
      <c r="L763" s="1374"/>
    </row>
    <row r="764" spans="1:12" s="25" customFormat="1" ht="23.25" customHeight="1" x14ac:dyDescent="0.3">
      <c r="A764" s="1402"/>
      <c r="B764" s="254"/>
      <c r="C764" s="96"/>
      <c r="D764" s="254"/>
      <c r="E764" s="255"/>
      <c r="F764" s="871"/>
      <c r="G764" s="1417"/>
      <c r="H764" s="96"/>
      <c r="I764" s="254"/>
      <c r="J764" s="255"/>
      <c r="K764" s="254"/>
      <c r="L764" s="1374"/>
    </row>
    <row r="765" spans="1:12" s="21" customFormat="1" x14ac:dyDescent="0.3">
      <c r="A765" s="1403"/>
      <c r="B765" s="20"/>
      <c r="C765" s="20"/>
      <c r="D765" s="20"/>
      <c r="E765" s="20"/>
      <c r="F765" s="656"/>
      <c r="G765" s="1403"/>
      <c r="H765" s="20"/>
      <c r="I765" s="20"/>
      <c r="J765" s="20"/>
      <c r="K765" s="20"/>
      <c r="L765" s="1373"/>
    </row>
    <row r="766" spans="1:12" s="25" customFormat="1" ht="18.75" customHeight="1" x14ac:dyDescent="0.3">
      <c r="A766" s="1403"/>
      <c r="B766" s="22" t="s">
        <v>115</v>
      </c>
      <c r="C766" s="20"/>
      <c r="D766" s="20"/>
      <c r="E766" s="20"/>
      <c r="F766" s="656"/>
      <c r="G766" s="1403"/>
      <c r="H766" s="22" t="s">
        <v>115</v>
      </c>
      <c r="I766" s="20"/>
      <c r="J766" s="20"/>
      <c r="K766" s="20"/>
      <c r="L766" s="1374"/>
    </row>
    <row r="767" spans="1:12" s="25" customFormat="1" ht="18.75" customHeight="1" x14ac:dyDescent="0.3">
      <c r="A767" s="1403"/>
      <c r="B767" s="22" t="s">
        <v>137</v>
      </c>
      <c r="C767" s="20"/>
      <c r="D767" s="20"/>
      <c r="E767" s="20"/>
      <c r="F767" s="606"/>
      <c r="G767" s="1403"/>
      <c r="H767" s="22" t="s">
        <v>138</v>
      </c>
      <c r="I767" s="20"/>
      <c r="J767" s="20"/>
      <c r="K767" s="20"/>
      <c r="L767" s="1374"/>
    </row>
    <row r="768" spans="1:12" s="25" customFormat="1" ht="18.75" customHeight="1" x14ac:dyDescent="0.3">
      <c r="A768" s="1403"/>
      <c r="B768" s="20"/>
      <c r="C768" s="20"/>
      <c r="D768" s="20"/>
      <c r="E768" s="20"/>
      <c r="F768" s="606"/>
      <c r="G768" s="1403"/>
      <c r="H768" s="20"/>
      <c r="I768" s="20"/>
      <c r="J768" s="20"/>
      <c r="K768" s="20"/>
      <c r="L768" s="1374"/>
    </row>
    <row r="769" spans="1:12" s="25" customFormat="1" ht="18.75" customHeight="1" x14ac:dyDescent="0.3">
      <c r="A769" s="1403"/>
      <c r="B769" s="20"/>
      <c r="C769" s="20"/>
      <c r="E769" s="603" t="s">
        <v>116</v>
      </c>
      <c r="F769" s="606"/>
      <c r="G769" s="1403"/>
      <c r="H769" s="20"/>
      <c r="I769" s="20"/>
      <c r="K769" s="603" t="s">
        <v>116</v>
      </c>
      <c r="L769" s="1374"/>
    </row>
    <row r="770" spans="1:12" s="25" customFormat="1" ht="18.75" customHeight="1" x14ac:dyDescent="0.3">
      <c r="A770" s="1403"/>
      <c r="B770" s="20"/>
      <c r="C770" s="20"/>
      <c r="E770" s="603" t="s">
        <v>134</v>
      </c>
      <c r="F770" s="606"/>
      <c r="G770" s="1403"/>
      <c r="H770" s="20"/>
      <c r="I770" s="20"/>
      <c r="K770" s="603" t="s">
        <v>134</v>
      </c>
      <c r="L770" s="1374"/>
    </row>
    <row r="771" spans="1:12" s="25" customFormat="1" ht="18.75" customHeight="1" x14ac:dyDescent="0.3">
      <c r="A771" s="1403"/>
      <c r="B771" s="20"/>
      <c r="C771" s="20"/>
      <c r="E771" s="603" t="s">
        <v>117</v>
      </c>
      <c r="F771" s="606"/>
      <c r="G771" s="1403"/>
      <c r="H771" s="20"/>
      <c r="I771" s="20"/>
      <c r="K771" s="603" t="s">
        <v>117</v>
      </c>
      <c r="L771" s="1374"/>
    </row>
    <row r="772" spans="1:12" s="25" customFormat="1" ht="18.75" customHeight="1" x14ac:dyDescent="0.3">
      <c r="A772" s="1403"/>
      <c r="B772" s="20"/>
      <c r="C772" s="20"/>
      <c r="E772" s="603" t="s">
        <v>497</v>
      </c>
      <c r="F772" s="606"/>
      <c r="G772" s="1403"/>
      <c r="H772" s="20"/>
      <c r="I772" s="20"/>
      <c r="K772" s="603" t="s">
        <v>497</v>
      </c>
      <c r="L772" s="1374"/>
    </row>
    <row r="773" spans="1:12" s="25" customFormat="1" ht="18.75" customHeight="1" x14ac:dyDescent="0.3">
      <c r="A773" s="1403"/>
      <c r="B773" s="20"/>
      <c r="C773" s="20"/>
      <c r="D773" s="20"/>
      <c r="E773" s="20"/>
      <c r="F773" s="656"/>
      <c r="G773" s="1403"/>
      <c r="H773" s="20"/>
      <c r="I773" s="20"/>
      <c r="J773" s="20"/>
      <c r="K773" s="20"/>
      <c r="L773" s="1374"/>
    </row>
    <row r="774" spans="1:12" s="25" customFormat="1" ht="18.75" customHeight="1" x14ac:dyDescent="0.3">
      <c r="A774" s="1403"/>
      <c r="B774" s="20"/>
      <c r="C774" s="20"/>
      <c r="D774" s="20"/>
      <c r="E774" s="20"/>
      <c r="F774" s="656"/>
      <c r="G774" s="1403"/>
      <c r="H774" s="20"/>
      <c r="I774" s="20"/>
      <c r="J774" s="20"/>
      <c r="K774" s="20"/>
      <c r="L774" s="1374"/>
    </row>
    <row r="775" spans="1:12" s="25" customFormat="1" ht="18.75" customHeight="1" x14ac:dyDescent="0.3">
      <c r="A775" s="1403"/>
      <c r="B775" s="20"/>
      <c r="C775" s="20"/>
      <c r="D775" s="20"/>
      <c r="E775" s="20"/>
      <c r="F775" s="656"/>
      <c r="G775" s="1403"/>
      <c r="H775" s="20"/>
      <c r="I775" s="20"/>
      <c r="J775" s="20"/>
      <c r="K775" s="20"/>
      <c r="L775" s="1374"/>
    </row>
    <row r="776" spans="1:12" s="25" customFormat="1" ht="18.75" customHeight="1" x14ac:dyDescent="0.3">
      <c r="A776" s="1403"/>
      <c r="B776" s="1612" t="s">
        <v>119</v>
      </c>
      <c r="C776" s="1612"/>
      <c r="D776" s="1612"/>
      <c r="E776" s="26"/>
      <c r="F776" s="606"/>
      <c r="G776" s="1403"/>
      <c r="H776" s="1612" t="s">
        <v>119</v>
      </c>
      <c r="I776" s="1612"/>
      <c r="J776" s="1612"/>
      <c r="K776" s="26"/>
      <c r="L776" s="1374"/>
    </row>
    <row r="777" spans="1:12" s="25" customFormat="1" ht="18.75" customHeight="1" x14ac:dyDescent="0.3">
      <c r="A777" s="1403"/>
      <c r="B777" s="1610">
        <v>45735</v>
      </c>
      <c r="C777" s="1610"/>
      <c r="D777" s="1610"/>
      <c r="E777" s="27"/>
      <c r="F777" s="606"/>
      <c r="G777" s="1403"/>
      <c r="H777" s="1610">
        <f>B777</f>
        <v>45735</v>
      </c>
      <c r="I777" s="1610"/>
      <c r="J777" s="1610"/>
      <c r="K777" s="27"/>
      <c r="L777" s="1374"/>
    </row>
    <row r="778" spans="1:12" s="25" customFormat="1" ht="18.75" customHeight="1" x14ac:dyDescent="0.3">
      <c r="A778" s="1403"/>
      <c r="B778" s="20"/>
      <c r="C778" s="20"/>
      <c r="D778" s="20"/>
      <c r="E778" s="27"/>
      <c r="F778" s="606"/>
      <c r="G778" s="1403"/>
      <c r="H778" s="20"/>
      <c r="I778" s="20"/>
      <c r="J778" s="20"/>
      <c r="K778" s="27"/>
      <c r="L778" s="1374"/>
    </row>
    <row r="779" spans="1:12" s="25" customFormat="1" ht="18.75" customHeight="1" x14ac:dyDescent="0.3">
      <c r="A779" s="1403"/>
      <c r="B779" s="1524"/>
      <c r="C779" s="20"/>
      <c r="D779" s="20"/>
      <c r="E779" s="27"/>
      <c r="F779" s="606"/>
      <c r="G779" s="1403"/>
      <c r="H779" s="1524"/>
      <c r="I779" s="20"/>
      <c r="J779" s="20"/>
      <c r="K779" s="27"/>
      <c r="L779" s="1374"/>
    </row>
    <row r="780" spans="1:12" s="25" customFormat="1" ht="18.75" customHeight="1" x14ac:dyDescent="0.3">
      <c r="A780" s="28" t="s">
        <v>120</v>
      </c>
      <c r="B780" s="29" t="s">
        <v>121</v>
      </c>
      <c r="C780" s="1611" t="s">
        <v>122</v>
      </c>
      <c r="D780" s="1611"/>
      <c r="E780" s="1611"/>
      <c r="F780" s="606"/>
      <c r="G780" s="28" t="s">
        <v>120</v>
      </c>
      <c r="H780" s="29" t="s">
        <v>121</v>
      </c>
      <c r="I780" s="1611" t="s">
        <v>123</v>
      </c>
      <c r="J780" s="1611"/>
      <c r="K780" s="1611"/>
      <c r="L780" s="1374"/>
    </row>
    <row r="781" spans="1:12" s="25" customFormat="1" ht="18.75" customHeight="1" x14ac:dyDescent="0.3">
      <c r="A781" s="28" t="s">
        <v>124</v>
      </c>
      <c r="B781" s="28" t="s">
        <v>265</v>
      </c>
      <c r="C781" s="29" t="s">
        <v>125</v>
      </c>
      <c r="D781" s="1523" t="s">
        <v>126</v>
      </c>
      <c r="E781" s="1523" t="s">
        <v>127</v>
      </c>
      <c r="F781" s="606"/>
      <c r="G781" s="28" t="s">
        <v>124</v>
      </c>
      <c r="H781" s="28" t="s">
        <v>265</v>
      </c>
      <c r="I781" s="29" t="s">
        <v>125</v>
      </c>
      <c r="J781" s="1523" t="s">
        <v>126</v>
      </c>
      <c r="K781" s="1523" t="s">
        <v>127</v>
      </c>
      <c r="L781" s="1374"/>
    </row>
    <row r="782" spans="1:12" s="50" customFormat="1" ht="18.75" customHeight="1" x14ac:dyDescent="0.3">
      <c r="A782" s="5">
        <v>1</v>
      </c>
      <c r="B782" s="6" t="s">
        <v>470</v>
      </c>
      <c r="C782" s="2" t="s">
        <v>4</v>
      </c>
      <c r="D782" s="3">
        <v>65</v>
      </c>
      <c r="E782" s="3">
        <v>180.8</v>
      </c>
      <c r="F782" s="606"/>
      <c r="G782" s="5">
        <v>1</v>
      </c>
      <c r="H782" s="6" t="s">
        <v>470</v>
      </c>
      <c r="I782" s="2" t="s">
        <v>17</v>
      </c>
      <c r="J782" s="3">
        <v>90</v>
      </c>
      <c r="K782" s="3">
        <v>271.20000000000005</v>
      </c>
      <c r="L782" s="1379">
        <v>45603</v>
      </c>
    </row>
    <row r="783" spans="1:12" s="25" customFormat="1" ht="19.5" customHeight="1" x14ac:dyDescent="0.3">
      <c r="A783" s="5">
        <v>2</v>
      </c>
      <c r="B783" s="6" t="s">
        <v>260</v>
      </c>
      <c r="C783" s="2" t="s">
        <v>17</v>
      </c>
      <c r="D783" s="3">
        <v>20</v>
      </c>
      <c r="E783" s="3">
        <v>182.25</v>
      </c>
      <c r="F783" s="606">
        <v>363.05</v>
      </c>
      <c r="G783" s="5">
        <v>2</v>
      </c>
      <c r="H783" s="6" t="s">
        <v>260</v>
      </c>
      <c r="I783" s="2" t="s">
        <v>44</v>
      </c>
      <c r="J783" s="3">
        <v>25</v>
      </c>
      <c r="K783" s="3">
        <v>218.7</v>
      </c>
      <c r="L783" s="788">
        <v>45555</v>
      </c>
    </row>
    <row r="784" spans="1:12" s="50" customFormat="1" x14ac:dyDescent="0.3">
      <c r="A784" s="5">
        <v>3</v>
      </c>
      <c r="B784" s="6" t="s">
        <v>114</v>
      </c>
      <c r="C784" s="2" t="s">
        <v>2</v>
      </c>
      <c r="D784" s="3">
        <v>6</v>
      </c>
      <c r="E784" s="3">
        <v>28</v>
      </c>
      <c r="F784" s="605">
        <v>28</v>
      </c>
      <c r="G784" s="5">
        <v>3</v>
      </c>
      <c r="H784" s="6" t="s">
        <v>114</v>
      </c>
      <c r="I784" s="2" t="s">
        <v>2</v>
      </c>
      <c r="J784" s="3">
        <v>6</v>
      </c>
      <c r="K784" s="3">
        <v>28</v>
      </c>
      <c r="L784" s="786"/>
    </row>
    <row r="785" spans="1:12" s="25" customFormat="1" x14ac:dyDescent="0.3">
      <c r="A785" s="5">
        <v>4</v>
      </c>
      <c r="B785" s="6" t="s">
        <v>107</v>
      </c>
      <c r="C785" s="2" t="s">
        <v>414</v>
      </c>
      <c r="D785" s="3">
        <v>6.8</v>
      </c>
      <c r="E785" s="3">
        <v>186.4</v>
      </c>
      <c r="F785" s="606">
        <v>93.2</v>
      </c>
      <c r="G785" s="5">
        <v>4</v>
      </c>
      <c r="H785" s="6" t="s">
        <v>107</v>
      </c>
      <c r="I785" s="2" t="s">
        <v>414</v>
      </c>
      <c r="J785" s="3">
        <v>6.8</v>
      </c>
      <c r="K785" s="3">
        <v>186.4</v>
      </c>
      <c r="L785" s="1374"/>
    </row>
    <row r="786" spans="1:12" s="257" customFormat="1" x14ac:dyDescent="0.3">
      <c r="A786" s="5">
        <v>5</v>
      </c>
      <c r="B786" s="6" t="s">
        <v>93</v>
      </c>
      <c r="C786" s="2" t="s">
        <v>2</v>
      </c>
      <c r="D786" s="3">
        <v>80</v>
      </c>
      <c r="E786" s="3">
        <v>92</v>
      </c>
      <c r="F786" s="606">
        <v>92</v>
      </c>
      <c r="G786" s="5">
        <v>5</v>
      </c>
      <c r="H786" s="6" t="s">
        <v>93</v>
      </c>
      <c r="I786" s="2" t="s">
        <v>2</v>
      </c>
      <c r="J786" s="3">
        <v>80</v>
      </c>
      <c r="K786" s="3">
        <v>92</v>
      </c>
      <c r="L786" s="791"/>
    </row>
    <row r="787" spans="1:12" s="25" customFormat="1" ht="19.5" customHeight="1" x14ac:dyDescent="0.3">
      <c r="A787" s="5">
        <v>6</v>
      </c>
      <c r="B787" s="6" t="s">
        <v>483</v>
      </c>
      <c r="C787" s="2" t="s">
        <v>5</v>
      </c>
      <c r="D787" s="3">
        <v>30</v>
      </c>
      <c r="E787" s="3">
        <v>117.75</v>
      </c>
      <c r="F787" s="605">
        <v>141.30000000000001</v>
      </c>
      <c r="G787" s="5">
        <v>6</v>
      </c>
      <c r="H787" s="6" t="s">
        <v>483</v>
      </c>
      <c r="I787" s="2" t="s">
        <v>5</v>
      </c>
      <c r="J787" s="3">
        <v>30</v>
      </c>
      <c r="K787" s="3">
        <v>117.75</v>
      </c>
      <c r="L787" s="1374"/>
    </row>
    <row r="788" spans="1:12" s="25" customFormat="1" x14ac:dyDescent="0.3">
      <c r="A788" s="5"/>
      <c r="B788" s="6"/>
      <c r="C788" s="2"/>
      <c r="D788" s="3"/>
      <c r="E788" s="3"/>
      <c r="F788" s="656"/>
      <c r="G788" s="5"/>
      <c r="H788" s="6"/>
      <c r="I788" s="2"/>
      <c r="J788" s="3"/>
      <c r="K788" s="3"/>
      <c r="L788" s="1374"/>
    </row>
    <row r="789" spans="1:12" s="25" customFormat="1" x14ac:dyDescent="0.3">
      <c r="A789" s="5"/>
      <c r="B789" s="6"/>
      <c r="C789" s="2" t="s">
        <v>128</v>
      </c>
      <c r="D789" s="3">
        <f>SUM(D782:D787)</f>
        <v>207.8</v>
      </c>
      <c r="E789" s="3">
        <f>SUM(E782:E787)</f>
        <v>787.2</v>
      </c>
      <c r="F789" s="658">
        <v>587.5</v>
      </c>
      <c r="G789" s="5"/>
      <c r="H789" s="6"/>
      <c r="I789" s="2" t="s">
        <v>128</v>
      </c>
      <c r="J789" s="3">
        <f>SUM(J782:J787)</f>
        <v>237.8</v>
      </c>
      <c r="K789" s="3">
        <f>SUM(K782:K787)</f>
        <v>914.05000000000007</v>
      </c>
      <c r="L789" s="1374"/>
    </row>
    <row r="790" spans="1:12" s="25" customFormat="1" ht="18.75" hidden="1" customHeight="1" x14ac:dyDescent="0.3">
      <c r="A790" s="5"/>
      <c r="B790" s="6"/>
      <c r="C790" s="2"/>
      <c r="D790" s="3">
        <f>SUM(D783:D788)</f>
        <v>142.80000000000001</v>
      </c>
      <c r="E790" s="3"/>
      <c r="F790" s="656"/>
      <c r="G790" s="5"/>
      <c r="H790" s="6"/>
      <c r="I790" s="2"/>
      <c r="J790" s="3"/>
      <c r="K790" s="3"/>
      <c r="L790" s="1374"/>
    </row>
    <row r="791" spans="1:12" s="25" customFormat="1" ht="18.75" hidden="1" customHeight="1" x14ac:dyDescent="0.3">
      <c r="A791" s="5">
        <v>1</v>
      </c>
      <c r="B791" s="6" t="s">
        <v>1</v>
      </c>
      <c r="C791" s="2" t="s">
        <v>5</v>
      </c>
      <c r="D791" s="3">
        <f>SUM(D785:D789)</f>
        <v>324.60000000000002</v>
      </c>
      <c r="E791" s="3">
        <v>86</v>
      </c>
      <c r="F791" s="656"/>
      <c r="G791" s="5">
        <v>1</v>
      </c>
      <c r="H791" s="6" t="s">
        <v>1</v>
      </c>
      <c r="I791" s="2" t="s">
        <v>5</v>
      </c>
      <c r="J791" s="3">
        <v>200</v>
      </c>
      <c r="K791" s="3">
        <v>86</v>
      </c>
      <c r="L791" s="1374"/>
    </row>
    <row r="792" spans="1:12" s="25" customFormat="1" ht="18.75" hidden="1" customHeight="1" x14ac:dyDescent="0.3">
      <c r="A792" s="5">
        <v>2</v>
      </c>
      <c r="B792" s="6" t="s">
        <v>238</v>
      </c>
      <c r="C792" s="2" t="s">
        <v>251</v>
      </c>
      <c r="D792" s="3">
        <f>SUM(D785:D790)</f>
        <v>467.40000000000003</v>
      </c>
      <c r="E792" s="3">
        <v>114</v>
      </c>
      <c r="F792" s="656"/>
      <c r="G792" s="5">
        <v>2</v>
      </c>
      <c r="H792" s="6" t="s">
        <v>238</v>
      </c>
      <c r="I792" s="2" t="s">
        <v>251</v>
      </c>
      <c r="J792" s="3">
        <v>225</v>
      </c>
      <c r="K792" s="3">
        <v>114</v>
      </c>
      <c r="L792" s="1374"/>
    </row>
    <row r="793" spans="1:12" s="25" customFormat="1" ht="18.75" hidden="1" customHeight="1" x14ac:dyDescent="0.3">
      <c r="A793" s="5">
        <v>3</v>
      </c>
      <c r="B793" s="6" t="s">
        <v>93</v>
      </c>
      <c r="C793" s="2" t="s">
        <v>5</v>
      </c>
      <c r="D793" s="3">
        <f>SUM(D786:D791)</f>
        <v>785.2</v>
      </c>
      <c r="E793" s="3">
        <v>94.25</v>
      </c>
      <c r="F793" s="656"/>
      <c r="G793" s="5">
        <v>3</v>
      </c>
      <c r="H793" s="6" t="s">
        <v>93</v>
      </c>
      <c r="I793" s="2" t="s">
        <v>5</v>
      </c>
      <c r="J793" s="3">
        <v>135</v>
      </c>
      <c r="K793" s="3">
        <v>94.25</v>
      </c>
      <c r="L793" s="1374"/>
    </row>
    <row r="794" spans="1:12" s="25" customFormat="1" ht="18.75" hidden="1" customHeight="1" x14ac:dyDescent="0.3">
      <c r="A794" s="5">
        <v>4</v>
      </c>
      <c r="B794" s="6" t="s">
        <v>253</v>
      </c>
      <c r="C794" s="2" t="s">
        <v>218</v>
      </c>
      <c r="D794" s="3">
        <f t="shared" ref="D794:D801" si="11">SUM(D786:D792)</f>
        <v>1252.6000000000001</v>
      </c>
      <c r="E794" s="3">
        <v>146.4</v>
      </c>
      <c r="F794" s="656"/>
      <c r="G794" s="5">
        <v>4</v>
      </c>
      <c r="H794" s="6" t="s">
        <v>253</v>
      </c>
      <c r="I794" s="2" t="s">
        <v>218</v>
      </c>
      <c r="J794" s="3">
        <v>125</v>
      </c>
      <c r="K794" s="3">
        <v>146.4</v>
      </c>
      <c r="L794" s="1374"/>
    </row>
    <row r="795" spans="1:12" s="25" customFormat="1" ht="18.75" hidden="1" customHeight="1" x14ac:dyDescent="0.3">
      <c r="A795" s="5">
        <v>5</v>
      </c>
      <c r="B795" s="6" t="s">
        <v>255</v>
      </c>
      <c r="C795" s="2" t="s">
        <v>218</v>
      </c>
      <c r="D795" s="3">
        <f t="shared" si="11"/>
        <v>1957.8000000000002</v>
      </c>
      <c r="E795" s="3">
        <v>105.16</v>
      </c>
      <c r="F795" s="656"/>
      <c r="G795" s="5">
        <v>5</v>
      </c>
      <c r="H795" s="6" t="s">
        <v>255</v>
      </c>
      <c r="I795" s="2" t="s">
        <v>218</v>
      </c>
      <c r="J795" s="3">
        <v>80</v>
      </c>
      <c r="K795" s="3">
        <v>105.16</v>
      </c>
      <c r="L795" s="1374"/>
    </row>
    <row r="796" spans="1:12" s="25" customFormat="1" ht="18.75" hidden="1" customHeight="1" x14ac:dyDescent="0.3">
      <c r="A796" s="5">
        <v>6</v>
      </c>
      <c r="B796" s="6" t="s">
        <v>252</v>
      </c>
      <c r="C796" s="2" t="s">
        <v>251</v>
      </c>
      <c r="D796" s="3">
        <f t="shared" si="11"/>
        <v>3180.4000000000005</v>
      </c>
      <c r="E796" s="3">
        <v>142</v>
      </c>
      <c r="F796" s="656"/>
      <c r="G796" s="5">
        <v>6</v>
      </c>
      <c r="H796" s="6" t="s">
        <v>252</v>
      </c>
      <c r="I796" s="2" t="s">
        <v>251</v>
      </c>
      <c r="J796" s="3">
        <v>105</v>
      </c>
      <c r="K796" s="3">
        <v>142</v>
      </c>
      <c r="L796" s="1374"/>
    </row>
    <row r="797" spans="1:12" s="25" customFormat="1" ht="18.75" hidden="1" customHeight="1" x14ac:dyDescent="0.3">
      <c r="A797" s="5">
        <v>7</v>
      </c>
      <c r="B797" s="6" t="s">
        <v>254</v>
      </c>
      <c r="C797" s="2" t="s">
        <v>218</v>
      </c>
      <c r="D797" s="3">
        <f t="shared" si="11"/>
        <v>5138.2000000000007</v>
      </c>
      <c r="E797" s="3">
        <v>144</v>
      </c>
      <c r="F797" s="656"/>
      <c r="G797" s="5">
        <v>7</v>
      </c>
      <c r="H797" s="6" t="s">
        <v>254</v>
      </c>
      <c r="I797" s="2" t="s">
        <v>218</v>
      </c>
      <c r="J797" s="3">
        <v>120</v>
      </c>
      <c r="K797" s="3">
        <v>144</v>
      </c>
      <c r="L797" s="1374"/>
    </row>
    <row r="798" spans="1:12" s="25" customFormat="1" ht="18.75" hidden="1" customHeight="1" x14ac:dyDescent="0.3">
      <c r="A798" s="5">
        <v>8</v>
      </c>
      <c r="B798" s="6" t="s">
        <v>31</v>
      </c>
      <c r="C798" s="2" t="s">
        <v>5</v>
      </c>
      <c r="D798" s="3">
        <f t="shared" si="11"/>
        <v>8110.8000000000011</v>
      </c>
      <c r="E798" s="3">
        <v>88</v>
      </c>
      <c r="F798" s="656"/>
      <c r="G798" s="5">
        <v>8</v>
      </c>
      <c r="H798" s="6" t="s">
        <v>31</v>
      </c>
      <c r="I798" s="2" t="s">
        <v>5</v>
      </c>
      <c r="J798" s="3">
        <v>55</v>
      </c>
      <c r="K798" s="3">
        <v>88</v>
      </c>
      <c r="L798" s="1374"/>
    </row>
    <row r="799" spans="1:12" s="50" customFormat="1" ht="18.75" hidden="1" customHeight="1" x14ac:dyDescent="0.3">
      <c r="A799" s="1523"/>
      <c r="B799" s="1"/>
      <c r="C799" s="1523"/>
      <c r="D799" s="3">
        <f t="shared" si="11"/>
        <v>13106.2</v>
      </c>
      <c r="E799" s="7"/>
      <c r="F799" s="657"/>
      <c r="G799" s="1523"/>
      <c r="H799" s="1"/>
      <c r="I799" s="1523"/>
      <c r="J799" s="7"/>
      <c r="K799" s="7"/>
      <c r="L799" s="1377"/>
    </row>
    <row r="800" spans="1:12" s="25" customFormat="1" ht="18.75" hidden="1" customHeight="1" x14ac:dyDescent="0.3">
      <c r="A800" s="5"/>
      <c r="B800" s="6"/>
      <c r="C800" s="2" t="s">
        <v>128</v>
      </c>
      <c r="D800" s="3">
        <f t="shared" si="11"/>
        <v>20892.400000000001</v>
      </c>
      <c r="E800" s="3">
        <v>919.81</v>
      </c>
      <c r="F800" s="656"/>
      <c r="G800" s="5"/>
      <c r="H800" s="6"/>
      <c r="I800" s="2" t="s">
        <v>128</v>
      </c>
      <c r="J800" s="3">
        <v>1045</v>
      </c>
      <c r="K800" s="3">
        <v>919.81</v>
      </c>
      <c r="L800" s="1374"/>
    </row>
    <row r="801" spans="1:12" s="25" customFormat="1" ht="18.75" hidden="1" customHeight="1" x14ac:dyDescent="0.3">
      <c r="A801" s="5"/>
      <c r="B801" s="6"/>
      <c r="C801" s="2"/>
      <c r="D801" s="3">
        <f t="shared" si="11"/>
        <v>33531.199999999997</v>
      </c>
      <c r="E801" s="3"/>
      <c r="F801" s="656"/>
      <c r="G801" s="5"/>
      <c r="H801" s="6"/>
      <c r="I801" s="2"/>
      <c r="J801" s="3"/>
      <c r="K801" s="3"/>
      <c r="L801" s="1374"/>
    </row>
    <row r="802" spans="1:12" s="25" customFormat="1" x14ac:dyDescent="0.3">
      <c r="A802" s="5"/>
      <c r="B802" s="6"/>
      <c r="C802" s="2"/>
      <c r="D802" s="3"/>
      <c r="E802" s="3"/>
      <c r="F802" s="678">
        <f>F789-E789</f>
        <v>-199.70000000000005</v>
      </c>
      <c r="G802" s="5"/>
      <c r="H802" s="6"/>
      <c r="I802" s="2"/>
      <c r="J802" s="3"/>
      <c r="K802" s="3"/>
      <c r="L802" s="1374"/>
    </row>
    <row r="803" spans="1:12" s="25" customFormat="1" x14ac:dyDescent="0.3">
      <c r="A803" s="5"/>
      <c r="B803" s="6"/>
      <c r="C803" s="2"/>
      <c r="D803" s="3"/>
      <c r="E803" s="3"/>
      <c r="F803" s="656"/>
      <c r="G803" s="5"/>
      <c r="H803" s="6"/>
      <c r="I803" s="2"/>
      <c r="J803" s="3"/>
      <c r="K803" s="3"/>
      <c r="L803" s="1374"/>
    </row>
    <row r="804" spans="1:12" s="25" customFormat="1" x14ac:dyDescent="0.3">
      <c r="A804" s="28" t="s">
        <v>124</v>
      </c>
      <c r="B804" s="3" t="s">
        <v>259</v>
      </c>
      <c r="C804" s="2" t="s">
        <v>125</v>
      </c>
      <c r="D804" s="3" t="s">
        <v>126</v>
      </c>
      <c r="E804" s="3" t="s">
        <v>127</v>
      </c>
      <c r="F804" s="656"/>
      <c r="G804" s="28" t="s">
        <v>124</v>
      </c>
      <c r="H804" s="3" t="s">
        <v>247</v>
      </c>
      <c r="I804" s="2" t="s">
        <v>125</v>
      </c>
      <c r="J804" s="3" t="s">
        <v>126</v>
      </c>
      <c r="K804" s="3" t="s">
        <v>127</v>
      </c>
      <c r="L804" s="1374"/>
    </row>
    <row r="805" spans="1:12" s="50" customFormat="1" x14ac:dyDescent="0.3">
      <c r="A805" s="1523">
        <v>1</v>
      </c>
      <c r="B805" s="6" t="s">
        <v>91</v>
      </c>
      <c r="C805" s="2" t="s">
        <v>9</v>
      </c>
      <c r="D805" s="3">
        <v>70</v>
      </c>
      <c r="E805" s="3">
        <v>122</v>
      </c>
      <c r="F805" s="606">
        <v>70</v>
      </c>
      <c r="G805" s="1523">
        <v>1</v>
      </c>
      <c r="H805" s="6" t="s">
        <v>91</v>
      </c>
      <c r="I805" s="2" t="s">
        <v>9</v>
      </c>
      <c r="J805" s="3">
        <v>70</v>
      </c>
      <c r="K805" s="3">
        <v>122</v>
      </c>
      <c r="L805" s="786"/>
    </row>
    <row r="806" spans="1:12" s="8" customFormat="1" x14ac:dyDescent="0.3">
      <c r="A806" s="1523">
        <v>2</v>
      </c>
      <c r="B806" s="6" t="s">
        <v>180</v>
      </c>
      <c r="C806" s="2" t="s">
        <v>7</v>
      </c>
      <c r="D806" s="3">
        <v>55</v>
      </c>
      <c r="E806" s="3">
        <v>196.125</v>
      </c>
      <c r="F806" s="606">
        <v>55</v>
      </c>
      <c r="G806" s="1523">
        <v>2</v>
      </c>
      <c r="H806" s="6" t="s">
        <v>180</v>
      </c>
      <c r="I806" s="2" t="s">
        <v>7</v>
      </c>
      <c r="J806" s="3">
        <v>55</v>
      </c>
      <c r="K806" s="3">
        <v>196.125</v>
      </c>
      <c r="L806" s="786"/>
    </row>
    <row r="807" spans="1:12" s="25" customFormat="1" x14ac:dyDescent="0.3">
      <c r="A807" s="5">
        <v>3</v>
      </c>
      <c r="B807" s="6" t="s">
        <v>278</v>
      </c>
      <c r="C807" s="2" t="s">
        <v>17</v>
      </c>
      <c r="D807" s="3">
        <v>20</v>
      </c>
      <c r="E807" s="3">
        <v>184.5</v>
      </c>
      <c r="F807" s="606">
        <v>63.9</v>
      </c>
      <c r="G807" s="5">
        <v>3</v>
      </c>
      <c r="H807" s="6" t="s">
        <v>278</v>
      </c>
      <c r="I807" s="2" t="s">
        <v>44</v>
      </c>
      <c r="J807" s="3">
        <v>25</v>
      </c>
      <c r="K807" s="3">
        <v>221.4</v>
      </c>
      <c r="L807" s="788"/>
    </row>
    <row r="808" spans="1:12" s="25" customFormat="1" ht="19.5" customHeight="1" x14ac:dyDescent="0.3">
      <c r="A808" s="5">
        <v>4</v>
      </c>
      <c r="B808" s="6" t="s">
        <v>346</v>
      </c>
      <c r="C808" s="2" t="s">
        <v>12</v>
      </c>
      <c r="D808" s="3">
        <v>45.9</v>
      </c>
      <c r="E808" s="3">
        <v>7.5</v>
      </c>
      <c r="F808" s="677">
        <v>18</v>
      </c>
      <c r="G808" s="5">
        <v>4</v>
      </c>
      <c r="H808" s="6" t="s">
        <v>346</v>
      </c>
      <c r="I808" s="2" t="s">
        <v>14</v>
      </c>
      <c r="J808" s="3">
        <v>32</v>
      </c>
      <c r="K808" s="3">
        <v>6</v>
      </c>
      <c r="L808" s="788"/>
    </row>
    <row r="809" spans="1:12" s="25" customFormat="1" ht="19.5" customHeight="1" x14ac:dyDescent="0.3">
      <c r="A809" s="5">
        <v>5</v>
      </c>
      <c r="B809" s="6" t="s">
        <v>144</v>
      </c>
      <c r="C809" s="2" t="s">
        <v>2</v>
      </c>
      <c r="D809" s="3">
        <v>18</v>
      </c>
      <c r="E809" s="3">
        <v>88</v>
      </c>
      <c r="F809" s="656">
        <v>3.4</v>
      </c>
      <c r="G809" s="5">
        <v>5</v>
      </c>
      <c r="H809" s="6" t="s">
        <v>144</v>
      </c>
      <c r="I809" s="2" t="s">
        <v>2</v>
      </c>
      <c r="J809" s="3">
        <v>18</v>
      </c>
      <c r="K809" s="3">
        <v>88</v>
      </c>
      <c r="L809" s="1374"/>
    </row>
    <row r="810" spans="1:12" s="50" customFormat="1" x14ac:dyDescent="0.3">
      <c r="A810" s="5">
        <v>6</v>
      </c>
      <c r="B810" s="6" t="s">
        <v>107</v>
      </c>
      <c r="C810" s="2" t="s">
        <v>14</v>
      </c>
      <c r="D810" s="3">
        <v>3.4</v>
      </c>
      <c r="E810" s="3">
        <v>93.2</v>
      </c>
      <c r="F810" s="605">
        <v>1.2</v>
      </c>
      <c r="G810" s="5">
        <v>6</v>
      </c>
      <c r="H810" s="6" t="s">
        <v>107</v>
      </c>
      <c r="I810" s="2" t="s">
        <v>14</v>
      </c>
      <c r="J810" s="3">
        <v>3.4</v>
      </c>
      <c r="K810" s="3">
        <v>93.2</v>
      </c>
      <c r="L810" s="1379"/>
    </row>
    <row r="811" spans="1:12" s="25" customFormat="1" ht="19.5" customHeight="1" x14ac:dyDescent="0.3">
      <c r="A811" s="5">
        <v>7</v>
      </c>
      <c r="B811" s="6" t="s">
        <v>108</v>
      </c>
      <c r="C811" s="2" t="s">
        <v>65</v>
      </c>
      <c r="D811" s="3">
        <v>1.2</v>
      </c>
      <c r="E811" s="3">
        <v>21.5</v>
      </c>
      <c r="F811" s="656"/>
      <c r="G811" s="5">
        <v>7</v>
      </c>
      <c r="H811" s="6" t="s">
        <v>108</v>
      </c>
      <c r="I811" s="2" t="s">
        <v>65</v>
      </c>
      <c r="J811" s="3">
        <v>1.2</v>
      </c>
      <c r="K811" s="3">
        <v>21.5</v>
      </c>
      <c r="L811" s="1374"/>
    </row>
    <row r="812" spans="1:12" s="25" customFormat="1" x14ac:dyDescent="0.3">
      <c r="A812" s="1523"/>
      <c r="B812" s="6"/>
      <c r="C812" s="2"/>
      <c r="D812" s="3"/>
      <c r="E812" s="3"/>
      <c r="F812" s="656"/>
      <c r="G812" s="1523"/>
      <c r="H812" s="6"/>
      <c r="I812" s="2"/>
      <c r="J812" s="3"/>
      <c r="K812" s="3"/>
      <c r="L812" s="1374"/>
    </row>
    <row r="813" spans="1:12" s="50" customFormat="1" x14ac:dyDescent="0.3">
      <c r="A813" s="5"/>
      <c r="B813" s="6"/>
      <c r="C813" s="2"/>
      <c r="D813" s="3"/>
      <c r="E813" s="3"/>
      <c r="F813" s="657"/>
      <c r="G813" s="5"/>
      <c r="H813" s="6"/>
      <c r="I813" s="2"/>
      <c r="J813" s="3"/>
      <c r="K813" s="3"/>
      <c r="L813" s="1377"/>
    </row>
    <row r="814" spans="1:12" s="25" customFormat="1" x14ac:dyDescent="0.3">
      <c r="A814" s="1523"/>
      <c r="B814" s="6"/>
      <c r="C814" s="2" t="s">
        <v>128</v>
      </c>
      <c r="D814" s="3">
        <f>SUM(D805:D813)</f>
        <v>213.5</v>
      </c>
      <c r="E814" s="3">
        <f>SUM(E805:E813)</f>
        <v>712.82500000000005</v>
      </c>
      <c r="F814" s="658">
        <v>822.5</v>
      </c>
      <c r="G814" s="1523"/>
      <c r="H814" s="6"/>
      <c r="I814" s="2" t="s">
        <v>128</v>
      </c>
      <c r="J814" s="3">
        <f>SUM(J805:J813)</f>
        <v>204.6</v>
      </c>
      <c r="K814" s="3">
        <f>SUM(K805:K813)</f>
        <v>748.22500000000002</v>
      </c>
      <c r="L814" s="1374"/>
    </row>
    <row r="815" spans="1:12" s="25" customFormat="1" x14ac:dyDescent="0.3">
      <c r="A815" s="5"/>
      <c r="B815" s="6"/>
      <c r="C815" s="2"/>
      <c r="D815" s="3"/>
      <c r="E815" s="3"/>
      <c r="F815" s="678">
        <f>F814-E814</f>
        <v>109.67499999999995</v>
      </c>
      <c r="G815" s="5"/>
      <c r="H815" s="6"/>
      <c r="I815" s="2"/>
      <c r="J815" s="3"/>
      <c r="K815" s="3"/>
      <c r="L815" s="1374"/>
    </row>
    <row r="816" spans="1:12" s="25" customFormat="1" x14ac:dyDescent="0.3">
      <c r="A816" s="5"/>
      <c r="B816" s="6"/>
      <c r="C816" s="2"/>
      <c r="D816" s="3"/>
      <c r="E816" s="3"/>
      <c r="F816" s="656"/>
      <c r="G816" s="5"/>
      <c r="H816" s="6"/>
      <c r="I816" s="2"/>
      <c r="J816" s="3"/>
      <c r="K816" s="3"/>
      <c r="L816" s="1374"/>
    </row>
    <row r="817" spans="1:12" s="25" customFormat="1" x14ac:dyDescent="0.3">
      <c r="A817" s="1523"/>
      <c r="B817" s="6"/>
      <c r="C817" s="2" t="s">
        <v>136</v>
      </c>
      <c r="D817" s="3">
        <f>+D814+D789</f>
        <v>421.3</v>
      </c>
      <c r="E817" s="3">
        <f>+E814+E789</f>
        <v>1500.0250000000001</v>
      </c>
      <c r="F817" s="659"/>
      <c r="G817" s="3"/>
      <c r="H817" s="3"/>
      <c r="I817" s="3" t="s">
        <v>136</v>
      </c>
      <c r="J817" s="3">
        <f>+J814+J789</f>
        <v>442.4</v>
      </c>
      <c r="K817" s="3">
        <f>+K814+K789</f>
        <v>1662.2750000000001</v>
      </c>
      <c r="L817" s="1374"/>
    </row>
    <row r="818" spans="1:12" s="25" customFormat="1" x14ac:dyDescent="0.3">
      <c r="A818" s="1405"/>
      <c r="B818" s="36"/>
      <c r="C818" s="462"/>
      <c r="D818" s="463"/>
      <c r="E818" s="463"/>
      <c r="F818" s="659"/>
      <c r="G818" s="1410"/>
      <c r="H818" s="463"/>
      <c r="I818" s="463"/>
      <c r="J818" s="463"/>
      <c r="K818" s="463"/>
      <c r="L818" s="1374"/>
    </row>
    <row r="819" spans="1:12" s="25" customFormat="1" x14ac:dyDescent="0.3">
      <c r="A819" s="1405"/>
      <c r="B819" s="36"/>
      <c r="C819" s="462"/>
      <c r="D819" s="463"/>
      <c r="E819" s="463"/>
      <c r="F819" s="659"/>
      <c r="G819" s="1410"/>
      <c r="H819" s="463"/>
      <c r="I819" s="463"/>
      <c r="J819" s="463"/>
      <c r="K819" s="463"/>
      <c r="L819" s="1374"/>
    </row>
    <row r="820" spans="1:12" s="25" customFormat="1" x14ac:dyDescent="0.3">
      <c r="A820" s="1405"/>
      <c r="B820" s="461"/>
      <c r="C820" s="461"/>
      <c r="D820" s="461"/>
      <c r="E820" s="660"/>
      <c r="F820" s="660"/>
      <c r="G820" s="1413"/>
      <c r="H820" s="660"/>
      <c r="I820" s="463"/>
      <c r="J820" s="463"/>
      <c r="K820" s="463"/>
      <c r="L820" s="1374"/>
    </row>
    <row r="821" spans="1:12" s="25" customFormat="1" x14ac:dyDescent="0.3">
      <c r="A821" s="1405"/>
      <c r="B821" s="36"/>
      <c r="C821" s="462"/>
      <c r="D821" s="463"/>
      <c r="E821" s="463"/>
      <c r="F821" s="659"/>
      <c r="G821" s="1413"/>
      <c r="H821" s="463"/>
      <c r="I821" s="463"/>
      <c r="J821" s="463"/>
      <c r="K821" s="463"/>
      <c r="L821" s="1374"/>
    </row>
    <row r="822" spans="1:12" s="25" customFormat="1" ht="18.75" customHeight="1" x14ac:dyDescent="0.3">
      <c r="A822" s="1403"/>
      <c r="B822" s="37" t="s">
        <v>130</v>
      </c>
      <c r="D822" s="94" t="s">
        <v>131</v>
      </c>
      <c r="E822" s="20"/>
      <c r="F822" s="606"/>
      <c r="G822" s="1403"/>
      <c r="H822" s="37" t="s">
        <v>130</v>
      </c>
      <c r="J822" s="94" t="s">
        <v>131</v>
      </c>
      <c r="K822" s="20"/>
      <c r="L822" s="1374"/>
    </row>
    <row r="823" spans="1:12" s="25" customFormat="1" ht="51.75" customHeight="1" x14ac:dyDescent="0.3">
      <c r="A823" s="1403"/>
      <c r="B823" s="38" t="s">
        <v>132</v>
      </c>
      <c r="D823" s="38" t="s">
        <v>140</v>
      </c>
      <c r="E823" s="39"/>
      <c r="F823" s="606"/>
      <c r="G823" s="1403"/>
      <c r="H823" s="38" t="s">
        <v>139</v>
      </c>
      <c r="J823" s="38" t="s">
        <v>140</v>
      </c>
      <c r="K823" s="39"/>
      <c r="L823" s="1374"/>
    </row>
    <row r="824" spans="1:12" s="25" customFormat="1" ht="23.25" customHeight="1" x14ac:dyDescent="0.3">
      <c r="A824" s="1403"/>
      <c r="B824" s="38"/>
      <c r="D824" s="38"/>
      <c r="E824" s="39"/>
      <c r="F824" s="606"/>
      <c r="G824" s="1403"/>
      <c r="H824" s="38"/>
      <c r="J824" s="38"/>
      <c r="K824" s="39"/>
      <c r="L824" s="1374"/>
    </row>
    <row r="825" spans="1:12" s="25" customFormat="1" ht="23.25" customHeight="1" x14ac:dyDescent="0.3">
      <c r="A825" s="1402"/>
      <c r="B825" s="254"/>
      <c r="C825" s="96"/>
      <c r="D825" s="254"/>
      <c r="E825" s="255"/>
      <c r="F825" s="871"/>
      <c r="G825" s="1417"/>
      <c r="H825" s="96"/>
      <c r="I825" s="254"/>
      <c r="J825" s="255"/>
      <c r="K825" s="254"/>
      <c r="L825" s="1374"/>
    </row>
    <row r="826" spans="1:12" s="21" customFormat="1" x14ac:dyDescent="0.3">
      <c r="A826" s="1403"/>
      <c r="B826" s="20"/>
      <c r="C826" s="20"/>
      <c r="D826" s="20"/>
      <c r="E826" s="20"/>
      <c r="F826" s="656"/>
      <c r="G826" s="1403"/>
      <c r="H826" s="20"/>
      <c r="I826" s="20"/>
      <c r="J826" s="20"/>
      <c r="K826" s="20"/>
      <c r="L826" s="1373"/>
    </row>
    <row r="827" spans="1:12" s="25" customFormat="1" ht="18.75" customHeight="1" x14ac:dyDescent="0.3">
      <c r="A827" s="1403"/>
      <c r="B827" s="22" t="s">
        <v>115</v>
      </c>
      <c r="C827" s="20"/>
      <c r="D827" s="20"/>
      <c r="E827" s="20"/>
      <c r="F827" s="656"/>
      <c r="G827" s="1403"/>
      <c r="H827" s="22" t="s">
        <v>115</v>
      </c>
      <c r="I827" s="20"/>
      <c r="J827" s="20"/>
      <c r="K827" s="20"/>
      <c r="L827" s="1374"/>
    </row>
    <row r="828" spans="1:12" s="25" customFormat="1" ht="18.75" customHeight="1" x14ac:dyDescent="0.3">
      <c r="A828" s="1403"/>
      <c r="B828" s="22" t="s">
        <v>137</v>
      </c>
      <c r="C828" s="20"/>
      <c r="D828" s="20"/>
      <c r="E828" s="20"/>
      <c r="F828" s="606"/>
      <c r="G828" s="1403"/>
      <c r="H828" s="22" t="s">
        <v>138</v>
      </c>
      <c r="I828" s="20"/>
      <c r="J828" s="20"/>
      <c r="K828" s="20"/>
      <c r="L828" s="1374"/>
    </row>
    <row r="829" spans="1:12" s="25" customFormat="1" ht="18.75" customHeight="1" x14ac:dyDescent="0.3">
      <c r="A829" s="1403"/>
      <c r="B829" s="20"/>
      <c r="C829" s="20"/>
      <c r="D829" s="20"/>
      <c r="E829" s="20"/>
      <c r="F829" s="606"/>
      <c r="G829" s="1403"/>
      <c r="H829" s="20"/>
      <c r="I829" s="20"/>
      <c r="J829" s="20"/>
      <c r="K829" s="20"/>
      <c r="L829" s="1374"/>
    </row>
    <row r="830" spans="1:12" s="25" customFormat="1" ht="18.75" customHeight="1" x14ac:dyDescent="0.3">
      <c r="A830" s="1403"/>
      <c r="B830" s="20"/>
      <c r="C830" s="20"/>
      <c r="E830" s="603" t="s">
        <v>116</v>
      </c>
      <c r="F830" s="606"/>
      <c r="G830" s="1403"/>
      <c r="H830" s="20"/>
      <c r="I830" s="20"/>
      <c r="K830" s="603" t="s">
        <v>116</v>
      </c>
      <c r="L830" s="1374"/>
    </row>
    <row r="831" spans="1:12" s="25" customFormat="1" ht="18.75" customHeight="1" x14ac:dyDescent="0.3">
      <c r="A831" s="1403"/>
      <c r="B831" s="20"/>
      <c r="C831" s="20"/>
      <c r="E831" s="603" t="s">
        <v>134</v>
      </c>
      <c r="F831" s="606"/>
      <c r="G831" s="1403"/>
      <c r="H831" s="20"/>
      <c r="I831" s="20"/>
      <c r="K831" s="603" t="s">
        <v>134</v>
      </c>
      <c r="L831" s="1374"/>
    </row>
    <row r="832" spans="1:12" s="25" customFormat="1" ht="18.75" customHeight="1" x14ac:dyDescent="0.3">
      <c r="A832" s="1403"/>
      <c r="B832" s="20"/>
      <c r="C832" s="20"/>
      <c r="E832" s="603" t="s">
        <v>117</v>
      </c>
      <c r="F832" s="606"/>
      <c r="G832" s="1403"/>
      <c r="H832" s="20"/>
      <c r="I832" s="20"/>
      <c r="K832" s="603" t="s">
        <v>117</v>
      </c>
      <c r="L832" s="1374"/>
    </row>
    <row r="833" spans="1:12" s="25" customFormat="1" ht="18.75" customHeight="1" x14ac:dyDescent="0.3">
      <c r="A833" s="1403"/>
      <c r="B833" s="20"/>
      <c r="C833" s="20"/>
      <c r="E833" s="603" t="s">
        <v>497</v>
      </c>
      <c r="F833" s="606"/>
      <c r="G833" s="1403"/>
      <c r="H833" s="20"/>
      <c r="I833" s="20"/>
      <c r="K833" s="603" t="s">
        <v>497</v>
      </c>
      <c r="L833" s="1374"/>
    </row>
    <row r="834" spans="1:12" s="25" customFormat="1" ht="18.75" customHeight="1" x14ac:dyDescent="0.3">
      <c r="A834" s="1403"/>
      <c r="B834" s="20"/>
      <c r="C834" s="20"/>
      <c r="D834" s="20"/>
      <c r="E834" s="20"/>
      <c r="F834" s="656"/>
      <c r="G834" s="1403"/>
      <c r="H834" s="20"/>
      <c r="I834" s="20"/>
      <c r="J834" s="20"/>
      <c r="K834" s="20"/>
      <c r="L834" s="1374"/>
    </row>
    <row r="835" spans="1:12" s="25" customFormat="1" ht="18.75" customHeight="1" x14ac:dyDescent="0.3">
      <c r="A835" s="1403"/>
      <c r="B835" s="20"/>
      <c r="C835" s="20"/>
      <c r="D835" s="20"/>
      <c r="E835" s="20"/>
      <c r="F835" s="656"/>
      <c r="G835" s="1403"/>
      <c r="H835" s="20"/>
      <c r="I835" s="20"/>
      <c r="J835" s="20"/>
      <c r="K835" s="20"/>
      <c r="L835" s="1374"/>
    </row>
    <row r="836" spans="1:12" s="25" customFormat="1" ht="18.75" customHeight="1" x14ac:dyDescent="0.3">
      <c r="A836" s="1403"/>
      <c r="B836" s="20"/>
      <c r="C836" s="20"/>
      <c r="D836" s="20"/>
      <c r="E836" s="20"/>
      <c r="F836" s="656"/>
      <c r="G836" s="1403"/>
      <c r="H836" s="20"/>
      <c r="I836" s="20"/>
      <c r="J836" s="20"/>
      <c r="K836" s="20"/>
      <c r="L836" s="1374"/>
    </row>
    <row r="837" spans="1:12" s="25" customFormat="1" ht="18.75" customHeight="1" x14ac:dyDescent="0.3">
      <c r="A837" s="1403"/>
      <c r="B837" s="1612" t="s">
        <v>119</v>
      </c>
      <c r="C837" s="1612"/>
      <c r="D837" s="1612"/>
      <c r="E837" s="26"/>
      <c r="F837" s="606"/>
      <c r="G837" s="1403"/>
      <c r="H837" s="1612" t="s">
        <v>119</v>
      </c>
      <c r="I837" s="1612"/>
      <c r="J837" s="1612"/>
      <c r="K837" s="26"/>
      <c r="L837" s="1374"/>
    </row>
    <row r="838" spans="1:12" s="25" customFormat="1" ht="18.75" customHeight="1" x14ac:dyDescent="0.3">
      <c r="A838" s="1403"/>
      <c r="B838" s="1610">
        <v>45736</v>
      </c>
      <c r="C838" s="1610"/>
      <c r="D838" s="1610"/>
      <c r="E838" s="27"/>
      <c r="F838" s="606"/>
      <c r="G838" s="1403"/>
      <c r="H838" s="1610">
        <f>B838</f>
        <v>45736</v>
      </c>
      <c r="I838" s="1610"/>
      <c r="J838" s="1610"/>
      <c r="K838" s="27"/>
      <c r="L838" s="1374"/>
    </row>
    <row r="839" spans="1:12" s="25" customFormat="1" ht="18.75" customHeight="1" x14ac:dyDescent="0.3">
      <c r="A839" s="1403"/>
      <c r="B839" s="20"/>
      <c r="C839" s="20"/>
      <c r="D839" s="20"/>
      <c r="E839" s="27"/>
      <c r="F839" s="606"/>
      <c r="G839" s="1403"/>
      <c r="H839" s="20"/>
      <c r="I839" s="20"/>
      <c r="J839" s="20"/>
      <c r="K839" s="27"/>
      <c r="L839" s="1374"/>
    </row>
    <row r="840" spans="1:12" s="25" customFormat="1" ht="18.75" customHeight="1" x14ac:dyDescent="0.3">
      <c r="A840" s="1403"/>
      <c r="B840" s="1524"/>
      <c r="C840" s="20"/>
      <c r="D840" s="20"/>
      <c r="E840" s="27"/>
      <c r="F840" s="606"/>
      <c r="G840" s="1403"/>
      <c r="H840" s="1524"/>
      <c r="I840" s="20"/>
      <c r="J840" s="20"/>
      <c r="K840" s="27"/>
      <c r="L840" s="1374"/>
    </row>
    <row r="841" spans="1:12" s="25" customFormat="1" ht="18.75" customHeight="1" x14ac:dyDescent="0.3">
      <c r="A841" s="28" t="s">
        <v>120</v>
      </c>
      <c r="B841" s="29" t="s">
        <v>121</v>
      </c>
      <c r="C841" s="1611" t="s">
        <v>122</v>
      </c>
      <c r="D841" s="1611"/>
      <c r="E841" s="1611"/>
      <c r="F841" s="606"/>
      <c r="G841" s="28" t="s">
        <v>120</v>
      </c>
      <c r="H841" s="29" t="s">
        <v>121</v>
      </c>
      <c r="I841" s="1611" t="s">
        <v>123</v>
      </c>
      <c r="J841" s="1611"/>
      <c r="K841" s="1611"/>
      <c r="L841" s="1374"/>
    </row>
    <row r="842" spans="1:12" s="25" customFormat="1" ht="18.75" customHeight="1" x14ac:dyDescent="0.3">
      <c r="A842" s="28" t="s">
        <v>124</v>
      </c>
      <c r="B842" s="28" t="s">
        <v>265</v>
      </c>
      <c r="C842" s="29" t="s">
        <v>125</v>
      </c>
      <c r="D842" s="1523" t="s">
        <v>126</v>
      </c>
      <c r="E842" s="1523" t="s">
        <v>127</v>
      </c>
      <c r="F842" s="606"/>
      <c r="G842" s="28" t="s">
        <v>124</v>
      </c>
      <c r="H842" s="28" t="s">
        <v>265</v>
      </c>
      <c r="I842" s="29" t="s">
        <v>125</v>
      </c>
      <c r="J842" s="1523" t="s">
        <v>126</v>
      </c>
      <c r="K842" s="1523" t="s">
        <v>127</v>
      </c>
      <c r="L842" s="1374"/>
    </row>
    <row r="843" spans="1:12" s="25" customFormat="1" ht="19.5" customHeight="1" x14ac:dyDescent="0.3">
      <c r="A843" s="5">
        <v>1</v>
      </c>
      <c r="B843" s="6" t="s">
        <v>94</v>
      </c>
      <c r="C843" s="2" t="s">
        <v>5</v>
      </c>
      <c r="D843" s="3">
        <v>60</v>
      </c>
      <c r="E843" s="3">
        <v>151.80000000000001</v>
      </c>
      <c r="F843" s="490"/>
      <c r="G843" s="5">
        <v>1</v>
      </c>
      <c r="H843" s="6" t="s">
        <v>94</v>
      </c>
      <c r="I843" s="2" t="s">
        <v>5</v>
      </c>
      <c r="J843" s="3">
        <v>60</v>
      </c>
      <c r="K843" s="3">
        <v>151.80000000000001</v>
      </c>
      <c r="L843" s="1374"/>
    </row>
    <row r="844" spans="1:12" s="25" customFormat="1" x14ac:dyDescent="0.3">
      <c r="A844" s="5">
        <v>2</v>
      </c>
      <c r="B844" s="6" t="s">
        <v>61</v>
      </c>
      <c r="C844" s="2" t="s">
        <v>17</v>
      </c>
      <c r="D844" s="3">
        <v>30</v>
      </c>
      <c r="E844" s="3">
        <v>228.14999999999998</v>
      </c>
      <c r="F844" s="606">
        <v>235.64999999999998</v>
      </c>
      <c r="G844" s="5">
        <v>2</v>
      </c>
      <c r="H844" s="6" t="s">
        <v>61</v>
      </c>
      <c r="I844" s="2" t="s">
        <v>44</v>
      </c>
      <c r="J844" s="3">
        <v>35</v>
      </c>
      <c r="K844" s="3">
        <v>273.77999999999997</v>
      </c>
      <c r="L844" s="788"/>
    </row>
    <row r="845" spans="1:12" s="25" customFormat="1" x14ac:dyDescent="0.3">
      <c r="A845" s="5">
        <v>3</v>
      </c>
      <c r="B845" s="6" t="s">
        <v>271</v>
      </c>
      <c r="C845" s="2" t="s">
        <v>2</v>
      </c>
      <c r="D845" s="3">
        <v>7</v>
      </c>
      <c r="E845" s="3">
        <v>36.6</v>
      </c>
      <c r="F845" s="606"/>
      <c r="G845" s="5">
        <v>3</v>
      </c>
      <c r="H845" s="6" t="s">
        <v>271</v>
      </c>
      <c r="I845" s="2" t="s">
        <v>2</v>
      </c>
      <c r="J845" s="3">
        <v>7</v>
      </c>
      <c r="K845" s="3">
        <v>36.6</v>
      </c>
      <c r="L845" s="788"/>
    </row>
    <row r="846" spans="1:12" s="25" customFormat="1" x14ac:dyDescent="0.3">
      <c r="A846" s="5">
        <v>4</v>
      </c>
      <c r="B846" s="6" t="s">
        <v>107</v>
      </c>
      <c r="C846" s="2" t="s">
        <v>14</v>
      </c>
      <c r="D846" s="3">
        <v>3.71</v>
      </c>
      <c r="E846" s="3">
        <v>93.2</v>
      </c>
      <c r="F846" s="606"/>
      <c r="G846" s="5">
        <v>4</v>
      </c>
      <c r="H846" s="6" t="s">
        <v>107</v>
      </c>
      <c r="I846" s="2" t="s">
        <v>14</v>
      </c>
      <c r="J846" s="3">
        <v>3.71</v>
      </c>
      <c r="K846" s="3">
        <v>93.2</v>
      </c>
      <c r="L846" s="1374"/>
    </row>
    <row r="847" spans="1:12" s="25" customFormat="1" x14ac:dyDescent="0.3">
      <c r="A847" s="5">
        <v>5</v>
      </c>
      <c r="B847" s="6" t="s">
        <v>93</v>
      </c>
      <c r="C847" s="2" t="s">
        <v>2</v>
      </c>
      <c r="D847" s="3">
        <v>80</v>
      </c>
      <c r="E847" s="3">
        <v>92</v>
      </c>
      <c r="F847" s="605"/>
      <c r="G847" s="5">
        <v>5</v>
      </c>
      <c r="H847" s="6" t="s">
        <v>93</v>
      </c>
      <c r="I847" s="2" t="s">
        <v>2</v>
      </c>
      <c r="J847" s="3">
        <v>80</v>
      </c>
      <c r="K847" s="3">
        <v>92</v>
      </c>
      <c r="L847" s="788"/>
    </row>
    <row r="848" spans="1:12" s="25" customFormat="1" x14ac:dyDescent="0.3">
      <c r="A848" s="5"/>
      <c r="B848" s="6"/>
      <c r="C848" s="2"/>
      <c r="D848" s="3"/>
      <c r="E848" s="3"/>
      <c r="F848" s="606"/>
      <c r="G848" s="5"/>
      <c r="H848" s="6"/>
      <c r="I848" s="2"/>
      <c r="J848" s="3"/>
      <c r="K848" s="3"/>
      <c r="L848" s="1354"/>
    </row>
    <row r="849" spans="1:12" s="25" customFormat="1" x14ac:dyDescent="0.3">
      <c r="A849" s="5"/>
      <c r="B849" s="6"/>
      <c r="C849" s="2"/>
      <c r="D849" s="3"/>
      <c r="E849" s="3"/>
      <c r="F849" s="656"/>
      <c r="G849" s="5"/>
      <c r="H849" s="6"/>
      <c r="I849" s="2"/>
      <c r="J849" s="3"/>
      <c r="K849" s="3"/>
      <c r="L849" s="1374"/>
    </row>
    <row r="850" spans="1:12" s="25" customFormat="1" x14ac:dyDescent="0.3">
      <c r="A850" s="5"/>
      <c r="B850" s="6"/>
      <c r="C850" s="2" t="s">
        <v>128</v>
      </c>
      <c r="D850" s="3">
        <f>SUM(D843:D848)</f>
        <v>180.70999999999998</v>
      </c>
      <c r="E850" s="3">
        <f>SUM(E843:E848)</f>
        <v>601.75</v>
      </c>
      <c r="F850" s="658">
        <v>587.5</v>
      </c>
      <c r="G850" s="5"/>
      <c r="H850" s="6"/>
      <c r="I850" s="2" t="s">
        <v>128</v>
      </c>
      <c r="J850" s="3">
        <f>SUM(J843:J848)</f>
        <v>185.70999999999998</v>
      </c>
      <c r="K850" s="3">
        <f>SUM(K843:K848)</f>
        <v>647.38</v>
      </c>
      <c r="L850" s="1374"/>
    </row>
    <row r="851" spans="1:12" s="25" customFormat="1" ht="18.75" hidden="1" customHeight="1" x14ac:dyDescent="0.3">
      <c r="A851" s="5"/>
      <c r="B851" s="6"/>
      <c r="C851" s="2"/>
      <c r="D851" s="3">
        <f>SUM(D844:D849)</f>
        <v>120.71000000000001</v>
      </c>
      <c r="E851" s="3"/>
      <c r="F851" s="656"/>
      <c r="G851" s="5"/>
      <c r="H851" s="6"/>
      <c r="I851" s="2"/>
      <c r="J851" s="3"/>
      <c r="K851" s="3"/>
      <c r="L851" s="1374"/>
    </row>
    <row r="852" spans="1:12" s="25" customFormat="1" ht="18.75" hidden="1" customHeight="1" x14ac:dyDescent="0.3">
      <c r="A852" s="5">
        <v>1</v>
      </c>
      <c r="B852" s="6" t="s">
        <v>1</v>
      </c>
      <c r="C852" s="2" t="s">
        <v>5</v>
      </c>
      <c r="D852" s="3">
        <f>SUM(D846:D850)</f>
        <v>264.41999999999996</v>
      </c>
      <c r="E852" s="3">
        <v>86</v>
      </c>
      <c r="F852" s="656"/>
      <c r="G852" s="5">
        <v>1</v>
      </c>
      <c r="H852" s="6" t="s">
        <v>1</v>
      </c>
      <c r="I852" s="2" t="s">
        <v>5</v>
      </c>
      <c r="J852" s="3">
        <v>200</v>
      </c>
      <c r="K852" s="3">
        <v>86</v>
      </c>
      <c r="L852" s="1374"/>
    </row>
    <row r="853" spans="1:12" s="25" customFormat="1" ht="18.75" hidden="1" customHeight="1" x14ac:dyDescent="0.3">
      <c r="A853" s="5">
        <v>2</v>
      </c>
      <c r="B853" s="6" t="s">
        <v>238</v>
      </c>
      <c r="C853" s="2" t="s">
        <v>251</v>
      </c>
      <c r="D853" s="3">
        <f>SUM(D846:D851)</f>
        <v>385.13</v>
      </c>
      <c r="E853" s="3">
        <v>114</v>
      </c>
      <c r="F853" s="656"/>
      <c r="G853" s="5">
        <v>2</v>
      </c>
      <c r="H853" s="6" t="s">
        <v>238</v>
      </c>
      <c r="I853" s="2" t="s">
        <v>251</v>
      </c>
      <c r="J853" s="3">
        <v>225</v>
      </c>
      <c r="K853" s="3">
        <v>114</v>
      </c>
      <c r="L853" s="1374"/>
    </row>
    <row r="854" spans="1:12" s="25" customFormat="1" ht="18.75" hidden="1" customHeight="1" x14ac:dyDescent="0.3">
      <c r="A854" s="5">
        <v>3</v>
      </c>
      <c r="B854" s="6" t="s">
        <v>93</v>
      </c>
      <c r="C854" s="2" t="s">
        <v>5</v>
      </c>
      <c r="D854" s="3">
        <f>SUM(D847:D852)</f>
        <v>645.83999999999992</v>
      </c>
      <c r="E854" s="3">
        <v>94.25</v>
      </c>
      <c r="F854" s="656"/>
      <c r="G854" s="5">
        <v>3</v>
      </c>
      <c r="H854" s="6" t="s">
        <v>93</v>
      </c>
      <c r="I854" s="2" t="s">
        <v>5</v>
      </c>
      <c r="J854" s="3">
        <v>135</v>
      </c>
      <c r="K854" s="3">
        <v>94.25</v>
      </c>
      <c r="L854" s="1374"/>
    </row>
    <row r="855" spans="1:12" s="25" customFormat="1" ht="18.75" hidden="1" customHeight="1" x14ac:dyDescent="0.3">
      <c r="A855" s="5">
        <v>4</v>
      </c>
      <c r="B855" s="6" t="s">
        <v>253</v>
      </c>
      <c r="C855" s="2" t="s">
        <v>218</v>
      </c>
      <c r="D855" s="3">
        <f>SUM(D848:D853)</f>
        <v>950.96999999999991</v>
      </c>
      <c r="E855" s="3">
        <v>146.4</v>
      </c>
      <c r="F855" s="656"/>
      <c r="G855" s="5">
        <v>4</v>
      </c>
      <c r="H855" s="6" t="s">
        <v>253</v>
      </c>
      <c r="I855" s="2" t="s">
        <v>218</v>
      </c>
      <c r="J855" s="3">
        <v>125</v>
      </c>
      <c r="K855" s="3">
        <v>146.4</v>
      </c>
      <c r="L855" s="1374"/>
    </row>
    <row r="856" spans="1:12" s="25" customFormat="1" ht="18.75" hidden="1" customHeight="1" x14ac:dyDescent="0.3">
      <c r="A856" s="5">
        <v>5</v>
      </c>
      <c r="B856" s="6" t="s">
        <v>255</v>
      </c>
      <c r="C856" s="2" t="s">
        <v>218</v>
      </c>
      <c r="D856" s="3">
        <f>SUM(D849:D854)</f>
        <v>1596.81</v>
      </c>
      <c r="E856" s="3">
        <v>105.16</v>
      </c>
      <c r="F856" s="656"/>
      <c r="G856" s="5">
        <v>5</v>
      </c>
      <c r="H856" s="6" t="s">
        <v>255</v>
      </c>
      <c r="I856" s="2" t="s">
        <v>218</v>
      </c>
      <c r="J856" s="3">
        <v>80</v>
      </c>
      <c r="K856" s="3">
        <v>105.16</v>
      </c>
      <c r="L856" s="1374"/>
    </row>
    <row r="857" spans="1:12" s="25" customFormat="1" ht="18.75" hidden="1" customHeight="1" x14ac:dyDescent="0.3">
      <c r="A857" s="5">
        <v>6</v>
      </c>
      <c r="B857" s="6" t="s">
        <v>252</v>
      </c>
      <c r="C857" s="2" t="s">
        <v>251</v>
      </c>
      <c r="D857" s="3">
        <f t="shared" ref="D857:D862" si="12">SUM(D849:D855)</f>
        <v>2547.7799999999997</v>
      </c>
      <c r="E857" s="3">
        <v>142</v>
      </c>
      <c r="F857" s="656"/>
      <c r="G857" s="5">
        <v>6</v>
      </c>
      <c r="H857" s="6" t="s">
        <v>252</v>
      </c>
      <c r="I857" s="2" t="s">
        <v>251</v>
      </c>
      <c r="J857" s="3">
        <v>105</v>
      </c>
      <c r="K857" s="3">
        <v>142</v>
      </c>
      <c r="L857" s="1374"/>
    </row>
    <row r="858" spans="1:12" s="25" customFormat="1" ht="18.75" hidden="1" customHeight="1" x14ac:dyDescent="0.3">
      <c r="A858" s="5">
        <v>7</v>
      </c>
      <c r="B858" s="6" t="s">
        <v>254</v>
      </c>
      <c r="C858" s="2" t="s">
        <v>218</v>
      </c>
      <c r="D858" s="3">
        <f t="shared" si="12"/>
        <v>4144.59</v>
      </c>
      <c r="E858" s="3">
        <v>144</v>
      </c>
      <c r="F858" s="656"/>
      <c r="G858" s="5">
        <v>7</v>
      </c>
      <c r="H858" s="6" t="s">
        <v>254</v>
      </c>
      <c r="I858" s="2" t="s">
        <v>218</v>
      </c>
      <c r="J858" s="3">
        <v>120</v>
      </c>
      <c r="K858" s="3">
        <v>144</v>
      </c>
      <c r="L858" s="1374"/>
    </row>
    <row r="859" spans="1:12" s="25" customFormat="1" ht="18.75" hidden="1" customHeight="1" x14ac:dyDescent="0.3">
      <c r="A859" s="5">
        <v>8</v>
      </c>
      <c r="B859" s="6" t="s">
        <v>31</v>
      </c>
      <c r="C859" s="2" t="s">
        <v>5</v>
      </c>
      <c r="D859" s="3">
        <f t="shared" si="12"/>
        <v>6511.66</v>
      </c>
      <c r="E859" s="3">
        <v>88</v>
      </c>
      <c r="F859" s="656"/>
      <c r="G859" s="5">
        <v>8</v>
      </c>
      <c r="H859" s="6" t="s">
        <v>31</v>
      </c>
      <c r="I859" s="2" t="s">
        <v>5</v>
      </c>
      <c r="J859" s="3">
        <v>55</v>
      </c>
      <c r="K859" s="3">
        <v>88</v>
      </c>
      <c r="L859" s="1374"/>
    </row>
    <row r="860" spans="1:12" s="50" customFormat="1" ht="18.75" hidden="1" customHeight="1" x14ac:dyDescent="0.3">
      <c r="A860" s="1523"/>
      <c r="B860" s="1"/>
      <c r="C860" s="1523"/>
      <c r="D860" s="3">
        <f t="shared" si="12"/>
        <v>10535.539999999999</v>
      </c>
      <c r="E860" s="7"/>
      <c r="F860" s="657"/>
      <c r="G860" s="1523"/>
      <c r="H860" s="1"/>
      <c r="I860" s="1523"/>
      <c r="J860" s="7"/>
      <c r="K860" s="7"/>
      <c r="L860" s="1377"/>
    </row>
    <row r="861" spans="1:12" s="25" customFormat="1" ht="18.75" hidden="1" customHeight="1" x14ac:dyDescent="0.3">
      <c r="A861" s="5"/>
      <c r="B861" s="6"/>
      <c r="C861" s="2" t="s">
        <v>128</v>
      </c>
      <c r="D861" s="3">
        <f t="shared" si="12"/>
        <v>16782.78</v>
      </c>
      <c r="E861" s="3">
        <v>919.81</v>
      </c>
      <c r="F861" s="656"/>
      <c r="G861" s="5"/>
      <c r="H861" s="6"/>
      <c r="I861" s="2" t="s">
        <v>128</v>
      </c>
      <c r="J861" s="3">
        <v>1045</v>
      </c>
      <c r="K861" s="3">
        <v>919.81</v>
      </c>
      <c r="L861" s="1374"/>
    </row>
    <row r="862" spans="1:12" s="25" customFormat="1" ht="18.75" hidden="1" customHeight="1" x14ac:dyDescent="0.3">
      <c r="A862" s="5"/>
      <c r="B862" s="6"/>
      <c r="C862" s="2"/>
      <c r="D862" s="3">
        <f t="shared" si="12"/>
        <v>26933.190000000002</v>
      </c>
      <c r="E862" s="3"/>
      <c r="F862" s="656"/>
      <c r="G862" s="5"/>
      <c r="H862" s="6"/>
      <c r="I862" s="2"/>
      <c r="J862" s="3"/>
      <c r="K862" s="3"/>
      <c r="L862" s="1374"/>
    </row>
    <row r="863" spans="1:12" s="25" customFormat="1" x14ac:dyDescent="0.3">
      <c r="A863" s="5"/>
      <c r="B863" s="6"/>
      <c r="C863" s="2"/>
      <c r="D863" s="3"/>
      <c r="E863" s="3"/>
      <c r="F863" s="678">
        <f>F850-E850</f>
        <v>-14.25</v>
      </c>
      <c r="G863" s="5"/>
      <c r="H863" s="6"/>
      <c r="I863" s="2"/>
      <c r="J863" s="3"/>
      <c r="K863" s="3"/>
      <c r="L863" s="1374"/>
    </row>
    <row r="864" spans="1:12" s="25" customFormat="1" x14ac:dyDescent="0.3">
      <c r="A864" s="5"/>
      <c r="B864" s="6"/>
      <c r="C864" s="2"/>
      <c r="D864" s="3"/>
      <c r="E864" s="3"/>
      <c r="F864" s="656"/>
      <c r="G864" s="5"/>
      <c r="H864" s="6"/>
      <c r="I864" s="2"/>
      <c r="J864" s="3"/>
      <c r="K864" s="3"/>
      <c r="L864" s="1374"/>
    </row>
    <row r="865" spans="1:12" s="25" customFormat="1" x14ac:dyDescent="0.3">
      <c r="A865" s="28" t="s">
        <v>124</v>
      </c>
      <c r="B865" s="3" t="s">
        <v>259</v>
      </c>
      <c r="C865" s="2" t="s">
        <v>125</v>
      </c>
      <c r="D865" s="3" t="s">
        <v>126</v>
      </c>
      <c r="E865" s="3" t="s">
        <v>127</v>
      </c>
      <c r="F865" s="656"/>
      <c r="G865" s="28" t="s">
        <v>124</v>
      </c>
      <c r="H865" s="3" t="s">
        <v>247</v>
      </c>
      <c r="I865" s="2" t="s">
        <v>125</v>
      </c>
      <c r="J865" s="3" t="s">
        <v>126</v>
      </c>
      <c r="K865" s="3" t="s">
        <v>127</v>
      </c>
      <c r="L865" s="1374"/>
    </row>
    <row r="866" spans="1:12" s="50" customFormat="1" x14ac:dyDescent="0.3">
      <c r="A866" s="5">
        <v>1</v>
      </c>
      <c r="B866" s="6" t="s">
        <v>382</v>
      </c>
      <c r="C866" s="2" t="s">
        <v>508</v>
      </c>
      <c r="D866" s="3">
        <v>80</v>
      </c>
      <c r="E866" s="3">
        <v>124.76851851851852</v>
      </c>
      <c r="F866" s="606"/>
      <c r="G866" s="5">
        <v>1</v>
      </c>
      <c r="H866" s="6" t="s">
        <v>382</v>
      </c>
      <c r="I866" s="2" t="s">
        <v>9</v>
      </c>
      <c r="J866" s="3">
        <v>90</v>
      </c>
      <c r="K866" s="3">
        <v>134.75</v>
      </c>
      <c r="L866" s="786"/>
    </row>
    <row r="867" spans="1:12" s="50" customFormat="1" ht="18.75" customHeight="1" x14ac:dyDescent="0.3">
      <c r="A867" s="5">
        <v>2</v>
      </c>
      <c r="B867" s="6" t="s">
        <v>27</v>
      </c>
      <c r="C867" s="2" t="s">
        <v>28</v>
      </c>
      <c r="D867" s="3">
        <v>65</v>
      </c>
      <c r="E867" s="3">
        <v>178</v>
      </c>
      <c r="F867" s="681">
        <v>420.71</v>
      </c>
      <c r="G867" s="5">
        <v>2</v>
      </c>
      <c r="H867" s="6" t="s">
        <v>27</v>
      </c>
      <c r="I867" s="2" t="s">
        <v>7</v>
      </c>
      <c r="J867" s="3">
        <v>85</v>
      </c>
      <c r="K867" s="3">
        <v>223</v>
      </c>
      <c r="L867" s="1379">
        <v>45384</v>
      </c>
    </row>
    <row r="868" spans="1:12" s="420" customFormat="1" x14ac:dyDescent="0.3">
      <c r="A868" s="5">
        <v>3</v>
      </c>
      <c r="B868" s="6" t="s">
        <v>179</v>
      </c>
      <c r="C868" s="2" t="s">
        <v>17</v>
      </c>
      <c r="D868" s="3">
        <v>23</v>
      </c>
      <c r="E868" s="3">
        <v>202.41</v>
      </c>
      <c r="F868" s="645">
        <v>208.41</v>
      </c>
      <c r="G868" s="5">
        <v>3</v>
      </c>
      <c r="H868" s="6" t="s">
        <v>179</v>
      </c>
      <c r="I868" s="2" t="s">
        <v>44</v>
      </c>
      <c r="J868" s="3">
        <v>28</v>
      </c>
      <c r="K868" s="3">
        <v>242.89</v>
      </c>
      <c r="L868" s="795"/>
    </row>
    <row r="869" spans="1:12" s="25" customFormat="1" ht="19.5" customHeight="1" x14ac:dyDescent="0.3">
      <c r="A869" s="5">
        <v>4</v>
      </c>
      <c r="B869" s="6" t="s">
        <v>346</v>
      </c>
      <c r="C869" s="2" t="s">
        <v>12</v>
      </c>
      <c r="D869" s="3">
        <v>45.9</v>
      </c>
      <c r="E869" s="3">
        <v>7.5</v>
      </c>
      <c r="F869" s="677">
        <v>18</v>
      </c>
      <c r="G869" s="5">
        <v>4</v>
      </c>
      <c r="H869" s="6" t="s">
        <v>346</v>
      </c>
      <c r="I869" s="2" t="s">
        <v>14</v>
      </c>
      <c r="J869" s="3">
        <v>32</v>
      </c>
      <c r="K869" s="3">
        <v>6</v>
      </c>
      <c r="L869" s="788"/>
    </row>
    <row r="870" spans="1:12" s="25" customFormat="1" ht="19.5" customHeight="1" x14ac:dyDescent="0.3">
      <c r="A870" s="5">
        <v>5</v>
      </c>
      <c r="B870" s="6" t="s">
        <v>113</v>
      </c>
      <c r="C870" s="2" t="s">
        <v>2</v>
      </c>
      <c r="D870" s="3">
        <v>15</v>
      </c>
      <c r="E870" s="3">
        <v>94.2</v>
      </c>
      <c r="F870" s="656"/>
      <c r="G870" s="5">
        <v>5</v>
      </c>
      <c r="H870" s="6" t="s">
        <v>113</v>
      </c>
      <c r="I870" s="2" t="s">
        <v>2</v>
      </c>
      <c r="J870" s="3">
        <v>15</v>
      </c>
      <c r="K870" s="3">
        <v>94.2</v>
      </c>
      <c r="L870" s="1374"/>
    </row>
    <row r="871" spans="1:12" s="25" customFormat="1" x14ac:dyDescent="0.3">
      <c r="A871" s="5">
        <v>6</v>
      </c>
      <c r="B871" s="6" t="s">
        <v>107</v>
      </c>
      <c r="C871" s="2" t="s">
        <v>193</v>
      </c>
      <c r="D871" s="3">
        <v>3.71</v>
      </c>
      <c r="E871" s="3">
        <v>93.2</v>
      </c>
      <c r="F871" s="606"/>
      <c r="G871" s="5">
        <v>6</v>
      </c>
      <c r="H871" s="6" t="s">
        <v>107</v>
      </c>
      <c r="I871" s="2" t="s">
        <v>193</v>
      </c>
      <c r="J871" s="3">
        <v>3.71</v>
      </c>
      <c r="K871" s="3">
        <v>93.2</v>
      </c>
      <c r="L871" s="1374"/>
    </row>
    <row r="872" spans="1:12" s="50" customFormat="1" x14ac:dyDescent="0.3">
      <c r="A872" s="5">
        <v>7</v>
      </c>
      <c r="B872" s="6" t="s">
        <v>108</v>
      </c>
      <c r="C872" s="2" t="s">
        <v>65</v>
      </c>
      <c r="D872" s="3">
        <v>1.2</v>
      </c>
      <c r="E872" s="3">
        <v>21.5</v>
      </c>
      <c r="F872" s="606"/>
      <c r="G872" s="5">
        <v>7</v>
      </c>
      <c r="H872" s="6" t="s">
        <v>108</v>
      </c>
      <c r="I872" s="2" t="s">
        <v>65</v>
      </c>
      <c r="J872" s="3">
        <v>1.2</v>
      </c>
      <c r="K872" s="3">
        <v>21.5</v>
      </c>
      <c r="L872" s="786"/>
    </row>
    <row r="873" spans="1:12" s="25" customFormat="1" x14ac:dyDescent="0.3">
      <c r="A873" s="1523"/>
      <c r="B873" s="6"/>
      <c r="C873" s="2"/>
      <c r="D873" s="3"/>
      <c r="E873" s="3"/>
      <c r="F873" s="656"/>
      <c r="G873" s="1523"/>
      <c r="H873" s="6"/>
      <c r="I873" s="2"/>
      <c r="J873" s="3"/>
      <c r="K873" s="3"/>
      <c r="L873" s="1374"/>
    </row>
    <row r="874" spans="1:12" s="50" customFormat="1" x14ac:dyDescent="0.3">
      <c r="A874" s="5"/>
      <c r="B874" s="6"/>
      <c r="C874" s="2"/>
      <c r="D874" s="3"/>
      <c r="E874" s="3"/>
      <c r="F874" s="657"/>
      <c r="G874" s="5"/>
      <c r="H874" s="6"/>
      <c r="I874" s="2"/>
      <c r="J874" s="3"/>
      <c r="K874" s="3"/>
      <c r="L874" s="1377"/>
    </row>
    <row r="875" spans="1:12" s="25" customFormat="1" x14ac:dyDescent="0.3">
      <c r="A875" s="1523"/>
      <c r="B875" s="6"/>
      <c r="C875" s="2" t="s">
        <v>128</v>
      </c>
      <c r="D875" s="3">
        <f>SUM(D866:D874)</f>
        <v>233.81</v>
      </c>
      <c r="E875" s="3">
        <f>SUM(E866:E874)</f>
        <v>721.57851851851865</v>
      </c>
      <c r="F875" s="658">
        <v>822.5</v>
      </c>
      <c r="G875" s="1523"/>
      <c r="H875" s="6"/>
      <c r="I875" s="2" t="s">
        <v>128</v>
      </c>
      <c r="J875" s="3">
        <f>SUM(J866:J874)</f>
        <v>254.91</v>
      </c>
      <c r="K875" s="3">
        <f>SUM(K866:K874)</f>
        <v>815.54000000000008</v>
      </c>
      <c r="L875" s="1374"/>
    </row>
    <row r="876" spans="1:12" s="25" customFormat="1" x14ac:dyDescent="0.3">
      <c r="A876" s="5"/>
      <c r="B876" s="6"/>
      <c r="C876" s="2"/>
      <c r="D876" s="3"/>
      <c r="E876" s="3"/>
      <c r="F876" s="678">
        <f>F875-E875</f>
        <v>100.92148148148135</v>
      </c>
      <c r="G876" s="5"/>
      <c r="H876" s="6"/>
      <c r="I876" s="2"/>
      <c r="J876" s="3"/>
      <c r="K876" s="3"/>
      <c r="L876" s="1374"/>
    </row>
    <row r="877" spans="1:12" s="25" customFormat="1" x14ac:dyDescent="0.3">
      <c r="A877" s="5"/>
      <c r="B877" s="6"/>
      <c r="C877" s="2"/>
      <c r="D877" s="3"/>
      <c r="E877" s="3"/>
      <c r="F877" s="656"/>
      <c r="G877" s="5"/>
      <c r="H877" s="6"/>
      <c r="I877" s="2"/>
      <c r="J877" s="3"/>
      <c r="K877" s="3"/>
      <c r="L877" s="1374"/>
    </row>
    <row r="878" spans="1:12" s="25" customFormat="1" x14ac:dyDescent="0.3">
      <c r="A878" s="1523"/>
      <c r="B878" s="6"/>
      <c r="C878" s="2" t="s">
        <v>136</v>
      </c>
      <c r="D878" s="3">
        <f>+D875+D850</f>
        <v>414.52</v>
      </c>
      <c r="E878" s="3">
        <f>+E875+E850</f>
        <v>1323.3285185185186</v>
      </c>
      <c r="F878" s="659"/>
      <c r="G878" s="3"/>
      <c r="H878" s="3"/>
      <c r="I878" s="3" t="s">
        <v>136</v>
      </c>
      <c r="J878" s="3">
        <f>+J875+J850</f>
        <v>440.62</v>
      </c>
      <c r="K878" s="3">
        <f>+K875+K850</f>
        <v>1462.92</v>
      </c>
      <c r="L878" s="1374"/>
    </row>
    <row r="879" spans="1:12" s="25" customFormat="1" x14ac:dyDescent="0.3">
      <c r="A879" s="1405"/>
      <c r="B879" s="36"/>
      <c r="C879" s="462"/>
      <c r="D879" s="463"/>
      <c r="E879" s="463"/>
      <c r="F879" s="659"/>
      <c r="G879" s="1410"/>
      <c r="H879" s="463"/>
      <c r="I879" s="463"/>
      <c r="J879" s="463"/>
      <c r="K879" s="463"/>
      <c r="L879" s="1374"/>
    </row>
    <row r="880" spans="1:12" s="25" customFormat="1" x14ac:dyDescent="0.3">
      <c r="A880" s="1405"/>
      <c r="B880" s="461"/>
      <c r="C880" s="461"/>
      <c r="D880" s="461"/>
      <c r="E880" s="660"/>
      <c r="F880" s="660"/>
      <c r="G880" s="1413"/>
      <c r="H880" s="660"/>
      <c r="I880" s="463"/>
      <c r="J880" s="463"/>
      <c r="K880" s="463"/>
      <c r="L880" s="1374"/>
    </row>
    <row r="881" spans="1:12" s="25" customFormat="1" x14ac:dyDescent="0.3">
      <c r="A881" s="1405"/>
      <c r="B881" s="36"/>
      <c r="C881" s="462"/>
      <c r="D881" s="463"/>
      <c r="E881" s="463"/>
      <c r="F881" s="659"/>
      <c r="G881" s="1413"/>
      <c r="H881" s="463"/>
      <c r="I881" s="463"/>
      <c r="J881" s="463"/>
      <c r="K881" s="463"/>
      <c r="L881" s="1374"/>
    </row>
    <row r="882" spans="1:12" s="25" customFormat="1" ht="18.75" customHeight="1" x14ac:dyDescent="0.3">
      <c r="A882" s="1403"/>
      <c r="B882" s="37" t="s">
        <v>130</v>
      </c>
      <c r="D882" s="94" t="s">
        <v>131</v>
      </c>
      <c r="E882" s="20"/>
      <c r="F882" s="606"/>
      <c r="G882" s="1403"/>
      <c r="H882" s="37" t="s">
        <v>130</v>
      </c>
      <c r="J882" s="94" t="s">
        <v>131</v>
      </c>
      <c r="K882" s="20"/>
      <c r="L882" s="1374"/>
    </row>
    <row r="883" spans="1:12" s="25" customFormat="1" ht="51.75" customHeight="1" x14ac:dyDescent="0.3">
      <c r="A883" s="1403"/>
      <c r="B883" s="38" t="s">
        <v>132</v>
      </c>
      <c r="D883" s="38" t="s">
        <v>140</v>
      </c>
      <c r="E883" s="39"/>
      <c r="F883" s="606"/>
      <c r="G883" s="1403"/>
      <c r="H883" s="38" t="s">
        <v>139</v>
      </c>
      <c r="J883" s="38" t="s">
        <v>140</v>
      </c>
      <c r="K883" s="39"/>
      <c r="L883" s="1374"/>
    </row>
    <row r="884" spans="1:12" s="25" customFormat="1" ht="23.25" customHeight="1" x14ac:dyDescent="0.3">
      <c r="A884" s="1403"/>
      <c r="B884" s="38"/>
      <c r="D884" s="38"/>
      <c r="E884" s="39"/>
      <c r="F884" s="606"/>
      <c r="G884" s="1403"/>
      <c r="H884" s="38"/>
      <c r="J884" s="38"/>
      <c r="K884" s="39"/>
      <c r="L884" s="1374"/>
    </row>
    <row r="885" spans="1:12" s="25" customFormat="1" ht="23.25" customHeight="1" x14ac:dyDescent="0.3">
      <c r="A885" s="1402"/>
      <c r="B885" s="254"/>
      <c r="C885" s="96"/>
      <c r="D885" s="254"/>
      <c r="E885" s="255"/>
      <c r="F885" s="871"/>
      <c r="G885" s="1417"/>
      <c r="H885" s="96"/>
      <c r="I885" s="254"/>
      <c r="J885" s="255"/>
      <c r="K885" s="254"/>
      <c r="L885" s="1374"/>
    </row>
    <row r="886" spans="1:12" s="21" customFormat="1" x14ac:dyDescent="0.3">
      <c r="A886" s="1403"/>
      <c r="B886" s="20"/>
      <c r="C886" s="20"/>
      <c r="D886" s="20"/>
      <c r="E886" s="20"/>
      <c r="F886" s="656"/>
      <c r="G886" s="1403"/>
      <c r="H886" s="20"/>
      <c r="I886" s="20"/>
      <c r="J886" s="20"/>
      <c r="K886" s="20"/>
      <c r="L886" s="1373"/>
    </row>
    <row r="887" spans="1:12" s="25" customFormat="1" ht="18.75" customHeight="1" x14ac:dyDescent="0.3">
      <c r="A887" s="1403"/>
      <c r="B887" s="22" t="s">
        <v>115</v>
      </c>
      <c r="C887" s="20"/>
      <c r="D887" s="20"/>
      <c r="E887" s="20"/>
      <c r="F887" s="656"/>
      <c r="G887" s="1403"/>
      <c r="H887" s="22" t="s">
        <v>115</v>
      </c>
      <c r="I887" s="20"/>
      <c r="J887" s="20"/>
      <c r="K887" s="20"/>
      <c r="L887" s="1374"/>
    </row>
    <row r="888" spans="1:12" s="25" customFormat="1" ht="18.75" customHeight="1" x14ac:dyDescent="0.3">
      <c r="A888" s="1403"/>
      <c r="B888" s="22" t="s">
        <v>137</v>
      </c>
      <c r="C888" s="20"/>
      <c r="D888" s="20"/>
      <c r="E888" s="20"/>
      <c r="F888" s="606"/>
      <c r="G888" s="1403"/>
      <c r="H888" s="22" t="s">
        <v>138</v>
      </c>
      <c r="I888" s="20"/>
      <c r="J888" s="20"/>
      <c r="K888" s="20"/>
      <c r="L888" s="1374"/>
    </row>
    <row r="889" spans="1:12" s="25" customFormat="1" ht="18.75" customHeight="1" x14ac:dyDescent="0.3">
      <c r="A889" s="1403"/>
      <c r="B889" s="20"/>
      <c r="C889" s="20"/>
      <c r="D889" s="20"/>
      <c r="E889" s="20"/>
      <c r="F889" s="606"/>
      <c r="G889" s="1403"/>
      <c r="H889" s="20"/>
      <c r="I889" s="20"/>
      <c r="J889" s="20"/>
      <c r="K889" s="20"/>
      <c r="L889" s="1374"/>
    </row>
    <row r="890" spans="1:12" s="25" customFormat="1" ht="18.75" customHeight="1" x14ac:dyDescent="0.3">
      <c r="A890" s="1403"/>
      <c r="B890" s="20"/>
      <c r="C890" s="20"/>
      <c r="E890" s="603" t="s">
        <v>116</v>
      </c>
      <c r="F890" s="606"/>
      <c r="G890" s="1403"/>
      <c r="H890" s="20"/>
      <c r="I890" s="20"/>
      <c r="K890" s="603" t="s">
        <v>116</v>
      </c>
      <c r="L890" s="1374"/>
    </row>
    <row r="891" spans="1:12" s="25" customFormat="1" ht="18.75" customHeight="1" x14ac:dyDescent="0.3">
      <c r="A891" s="1403"/>
      <c r="B891" s="20"/>
      <c r="C891" s="20"/>
      <c r="E891" s="603" t="s">
        <v>134</v>
      </c>
      <c r="F891" s="606"/>
      <c r="G891" s="1403"/>
      <c r="H891" s="20"/>
      <c r="I891" s="20"/>
      <c r="K891" s="603" t="s">
        <v>134</v>
      </c>
      <c r="L891" s="1374"/>
    </row>
    <row r="892" spans="1:12" s="25" customFormat="1" ht="18.75" customHeight="1" x14ac:dyDescent="0.3">
      <c r="A892" s="1403"/>
      <c r="B892" s="20"/>
      <c r="C892" s="20"/>
      <c r="E892" s="603" t="s">
        <v>117</v>
      </c>
      <c r="F892" s="606"/>
      <c r="G892" s="1403"/>
      <c r="H892" s="20"/>
      <c r="I892" s="20"/>
      <c r="K892" s="603" t="s">
        <v>117</v>
      </c>
      <c r="L892" s="1374"/>
    </row>
    <row r="893" spans="1:12" s="25" customFormat="1" ht="18.75" customHeight="1" x14ac:dyDescent="0.3">
      <c r="A893" s="1403"/>
      <c r="B893" s="20"/>
      <c r="C893" s="20"/>
      <c r="E893" s="603" t="s">
        <v>497</v>
      </c>
      <c r="F893" s="606"/>
      <c r="G893" s="1403"/>
      <c r="H893" s="20"/>
      <c r="I893" s="20"/>
      <c r="K893" s="603" t="s">
        <v>497</v>
      </c>
      <c r="L893" s="1374"/>
    </row>
    <row r="894" spans="1:12" s="25" customFormat="1" ht="18.75" customHeight="1" x14ac:dyDescent="0.3">
      <c r="A894" s="1403"/>
      <c r="B894" s="20"/>
      <c r="C894" s="20"/>
      <c r="D894" s="20"/>
      <c r="E894" s="20"/>
      <c r="F894" s="656"/>
      <c r="G894" s="1403"/>
      <c r="H894" s="20"/>
      <c r="I894" s="20"/>
      <c r="J894" s="20"/>
      <c r="K894" s="20"/>
      <c r="L894" s="1374"/>
    </row>
    <row r="895" spans="1:12" s="25" customFormat="1" ht="18.75" customHeight="1" x14ac:dyDescent="0.3">
      <c r="A895" s="1403"/>
      <c r="B895" s="20"/>
      <c r="C895" s="20"/>
      <c r="D895" s="20"/>
      <c r="E895" s="20"/>
      <c r="F895" s="656"/>
      <c r="G895" s="1403"/>
      <c r="H895" s="20"/>
      <c r="I895" s="20"/>
      <c r="J895" s="20"/>
      <c r="K895" s="20"/>
      <c r="L895" s="1374"/>
    </row>
    <row r="896" spans="1:12" s="25" customFormat="1" ht="18.75" customHeight="1" x14ac:dyDescent="0.3">
      <c r="A896" s="1403"/>
      <c r="B896" s="20"/>
      <c r="C896" s="20"/>
      <c r="D896" s="20"/>
      <c r="E896" s="20"/>
      <c r="F896" s="656"/>
      <c r="G896" s="1403"/>
      <c r="H896" s="20"/>
      <c r="I896" s="20"/>
      <c r="J896" s="20"/>
      <c r="K896" s="20"/>
      <c r="L896" s="1374"/>
    </row>
    <row r="897" spans="1:13" s="25" customFormat="1" ht="18.75" customHeight="1" x14ac:dyDescent="0.3">
      <c r="A897" s="1403"/>
      <c r="B897" s="1612" t="s">
        <v>119</v>
      </c>
      <c r="C897" s="1612"/>
      <c r="D897" s="1612"/>
      <c r="E897" s="26"/>
      <c r="F897" s="606"/>
      <c r="G897" s="1403"/>
      <c r="H897" s="1612" t="s">
        <v>119</v>
      </c>
      <c r="I897" s="1612"/>
      <c r="J897" s="1612"/>
      <c r="K897" s="26"/>
      <c r="L897" s="1374"/>
    </row>
    <row r="898" spans="1:13" s="25" customFormat="1" ht="18.75" customHeight="1" x14ac:dyDescent="0.3">
      <c r="A898" s="1403"/>
      <c r="B898" s="1610">
        <v>45737</v>
      </c>
      <c r="C898" s="1610"/>
      <c r="D898" s="1610"/>
      <c r="E898" s="27"/>
      <c r="F898" s="606"/>
      <c r="G898" s="1403"/>
      <c r="H898" s="1610">
        <f>B898</f>
        <v>45737</v>
      </c>
      <c r="I898" s="1610"/>
      <c r="J898" s="1610"/>
      <c r="K898" s="27"/>
      <c r="L898" s="1374"/>
    </row>
    <row r="899" spans="1:13" s="25" customFormat="1" ht="18.75" customHeight="1" x14ac:dyDescent="0.3">
      <c r="A899" s="1403"/>
      <c r="B899" s="20"/>
      <c r="C899" s="20"/>
      <c r="D899" s="20"/>
      <c r="E899" s="27"/>
      <c r="F899" s="606"/>
      <c r="G899" s="1403"/>
      <c r="H899" s="20"/>
      <c r="I899" s="20"/>
      <c r="J899" s="20"/>
      <c r="K899" s="27"/>
      <c r="L899" s="1374"/>
    </row>
    <row r="900" spans="1:13" s="25" customFormat="1" ht="18.75" customHeight="1" x14ac:dyDescent="0.3">
      <c r="A900" s="1403"/>
      <c r="B900" s="1524"/>
      <c r="C900" s="20"/>
      <c r="D900" s="20"/>
      <c r="E900" s="27"/>
      <c r="F900" s="606"/>
      <c r="G900" s="1403"/>
      <c r="H900" s="1524"/>
      <c r="I900" s="20"/>
      <c r="J900" s="20"/>
      <c r="K900" s="27"/>
      <c r="L900" s="1374"/>
    </row>
    <row r="901" spans="1:13" s="25" customFormat="1" ht="18.75" customHeight="1" x14ac:dyDescent="0.3">
      <c r="A901" s="28" t="s">
        <v>120</v>
      </c>
      <c r="B901" s="29" t="s">
        <v>121</v>
      </c>
      <c r="C901" s="1611" t="s">
        <v>122</v>
      </c>
      <c r="D901" s="1611"/>
      <c r="E901" s="1611"/>
      <c r="F901" s="606"/>
      <c r="G901" s="28" t="s">
        <v>120</v>
      </c>
      <c r="H901" s="29" t="s">
        <v>121</v>
      </c>
      <c r="I901" s="1611" t="s">
        <v>123</v>
      </c>
      <c r="J901" s="1611"/>
      <c r="K901" s="1611"/>
      <c r="L901" s="1374"/>
    </row>
    <row r="902" spans="1:13" s="25" customFormat="1" ht="18.75" customHeight="1" x14ac:dyDescent="0.3">
      <c r="A902" s="28" t="s">
        <v>124</v>
      </c>
      <c r="B902" s="28" t="s">
        <v>265</v>
      </c>
      <c r="C902" s="29" t="s">
        <v>125</v>
      </c>
      <c r="D902" s="1523" t="s">
        <v>126</v>
      </c>
      <c r="E902" s="1523" t="s">
        <v>127</v>
      </c>
      <c r="F902" s="606"/>
      <c r="G902" s="28" t="s">
        <v>124</v>
      </c>
      <c r="H902" s="28" t="s">
        <v>265</v>
      </c>
      <c r="I902" s="29" t="s">
        <v>125</v>
      </c>
      <c r="J902" s="1523" t="s">
        <v>126</v>
      </c>
      <c r="K902" s="1523" t="s">
        <v>127</v>
      </c>
      <c r="L902" s="1374"/>
    </row>
    <row r="903" spans="1:13" s="50" customFormat="1" x14ac:dyDescent="0.3">
      <c r="A903" s="5">
        <v>1</v>
      </c>
      <c r="B903" s="6" t="s">
        <v>74</v>
      </c>
      <c r="C903" s="2" t="s">
        <v>17</v>
      </c>
      <c r="D903" s="3">
        <v>65</v>
      </c>
      <c r="E903" s="3">
        <v>276</v>
      </c>
      <c r="F903" s="605"/>
      <c r="G903" s="5">
        <v>1</v>
      </c>
      <c r="H903" s="6" t="s">
        <v>74</v>
      </c>
      <c r="I903" s="2" t="s">
        <v>17</v>
      </c>
      <c r="J903" s="3">
        <v>65</v>
      </c>
      <c r="K903" s="3">
        <v>276</v>
      </c>
      <c r="L903" s="792"/>
    </row>
    <row r="904" spans="1:13" s="50" customFormat="1" x14ac:dyDescent="0.3">
      <c r="A904" s="5">
        <v>2</v>
      </c>
      <c r="B904" s="6" t="s">
        <v>258</v>
      </c>
      <c r="C904" s="2" t="s">
        <v>14</v>
      </c>
      <c r="D904" s="3">
        <v>20</v>
      </c>
      <c r="E904" s="3">
        <v>27.6</v>
      </c>
      <c r="F904" s="606"/>
      <c r="G904" s="5">
        <v>2</v>
      </c>
      <c r="H904" s="6" t="s">
        <v>258</v>
      </c>
      <c r="I904" s="2" t="s">
        <v>14</v>
      </c>
      <c r="J904" s="3">
        <v>20</v>
      </c>
      <c r="K904" s="3">
        <v>27.6</v>
      </c>
      <c r="L904" s="786"/>
    </row>
    <row r="905" spans="1:13" s="50" customFormat="1" x14ac:dyDescent="0.3">
      <c r="A905" s="5">
        <v>3</v>
      </c>
      <c r="B905" s="6" t="s">
        <v>39</v>
      </c>
      <c r="C905" s="2" t="s">
        <v>2</v>
      </c>
      <c r="D905" s="3">
        <v>25</v>
      </c>
      <c r="E905" s="3">
        <v>173.2</v>
      </c>
      <c r="F905" s="605"/>
      <c r="G905" s="5">
        <v>3</v>
      </c>
      <c r="H905" s="6" t="s">
        <v>39</v>
      </c>
      <c r="I905" s="2" t="s">
        <v>2</v>
      </c>
      <c r="J905" s="3">
        <v>25</v>
      </c>
      <c r="K905" s="3">
        <v>173.2</v>
      </c>
      <c r="L905" s="786"/>
      <c r="M905" s="25"/>
    </row>
    <row r="906" spans="1:13" s="25" customFormat="1" x14ac:dyDescent="0.3">
      <c r="A906" s="5">
        <v>4</v>
      </c>
      <c r="B906" s="6" t="s">
        <v>107</v>
      </c>
      <c r="C906" s="2" t="s">
        <v>68</v>
      </c>
      <c r="D906" s="3">
        <v>1.86</v>
      </c>
      <c r="E906" s="3">
        <v>49.4</v>
      </c>
      <c r="F906" s="606"/>
      <c r="G906" s="5">
        <v>4</v>
      </c>
      <c r="H906" s="6" t="s">
        <v>107</v>
      </c>
      <c r="I906" s="2" t="s">
        <v>68</v>
      </c>
      <c r="J906" s="3">
        <v>1.86</v>
      </c>
      <c r="K906" s="3">
        <v>49.4</v>
      </c>
      <c r="L906" s="1374"/>
    </row>
    <row r="907" spans="1:13" s="25" customFormat="1" x14ac:dyDescent="0.3">
      <c r="A907" s="5">
        <v>5</v>
      </c>
      <c r="B907" s="6" t="s">
        <v>63</v>
      </c>
      <c r="C907" s="2" t="s">
        <v>5</v>
      </c>
      <c r="D907" s="3">
        <v>210</v>
      </c>
      <c r="E907" s="3">
        <v>68.400000000000006</v>
      </c>
      <c r="F907" s="606"/>
      <c r="G907" s="5">
        <v>5</v>
      </c>
      <c r="H907" s="6" t="s">
        <v>63</v>
      </c>
      <c r="I907" s="2" t="s">
        <v>5</v>
      </c>
      <c r="J907" s="3">
        <v>210</v>
      </c>
      <c r="K907" s="3">
        <v>68.400000000000006</v>
      </c>
      <c r="L907" s="1354"/>
    </row>
    <row r="908" spans="1:13" s="25" customFormat="1" ht="19.5" customHeight="1" x14ac:dyDescent="0.3">
      <c r="A908" s="1523"/>
      <c r="B908" s="6"/>
      <c r="C908" s="2"/>
      <c r="D908" s="3"/>
      <c r="E908" s="3"/>
      <c r="F908" s="605"/>
      <c r="G908" s="1523"/>
      <c r="H908" s="6"/>
      <c r="I908" s="2"/>
      <c r="J908" s="3"/>
      <c r="K908" s="3"/>
      <c r="L908" s="1374"/>
    </row>
    <row r="909" spans="1:13" s="25" customFormat="1" x14ac:dyDescent="0.3">
      <c r="A909" s="5"/>
      <c r="B909" s="6"/>
      <c r="C909" s="2"/>
      <c r="D909" s="3"/>
      <c r="E909" s="3"/>
      <c r="F909" s="656"/>
      <c r="G909" s="5"/>
      <c r="H909" s="6"/>
      <c r="I909" s="2"/>
      <c r="J909" s="3"/>
      <c r="K909" s="3"/>
      <c r="L909" s="1374"/>
    </row>
    <row r="910" spans="1:13" s="25" customFormat="1" x14ac:dyDescent="0.3">
      <c r="A910" s="5"/>
      <c r="B910" s="6"/>
      <c r="C910" s="2" t="s">
        <v>128</v>
      </c>
      <c r="D910" s="3">
        <f>SUM(D903:D908)</f>
        <v>321.86</v>
      </c>
      <c r="E910" s="3">
        <f>SUM(E903:E908)</f>
        <v>594.6</v>
      </c>
      <c r="F910" s="658">
        <v>587.5</v>
      </c>
      <c r="G910" s="5"/>
      <c r="H910" s="6"/>
      <c r="I910" s="2" t="s">
        <v>128</v>
      </c>
      <c r="J910" s="3">
        <f>SUM(J903:J908)</f>
        <v>321.86</v>
      </c>
      <c r="K910" s="3">
        <f>SUM(K903:K908)</f>
        <v>594.6</v>
      </c>
      <c r="L910" s="1374"/>
    </row>
    <row r="911" spans="1:13" s="25" customFormat="1" x14ac:dyDescent="0.3">
      <c r="A911" s="5"/>
      <c r="B911" s="6"/>
      <c r="C911" s="2"/>
      <c r="D911" s="3"/>
      <c r="E911" s="3"/>
      <c r="F911" s="658"/>
      <c r="G911" s="5"/>
      <c r="H911" s="6"/>
      <c r="I911" s="2"/>
      <c r="J911" s="3"/>
      <c r="K911" s="3"/>
      <c r="L911" s="1374"/>
    </row>
    <row r="912" spans="1:13" s="25" customFormat="1" x14ac:dyDescent="0.3">
      <c r="A912" s="5"/>
      <c r="B912" s="6"/>
      <c r="C912" s="2"/>
      <c r="D912" s="3"/>
      <c r="E912" s="3"/>
      <c r="F912" s="656"/>
      <c r="G912" s="5"/>
      <c r="H912" s="6"/>
      <c r="I912" s="2"/>
      <c r="J912" s="3"/>
      <c r="K912" s="3"/>
      <c r="L912" s="1374"/>
    </row>
    <row r="913" spans="1:12" s="25" customFormat="1" x14ac:dyDescent="0.3">
      <c r="A913" s="28" t="s">
        <v>124</v>
      </c>
      <c r="B913" s="3" t="s">
        <v>259</v>
      </c>
      <c r="C913" s="2" t="s">
        <v>125</v>
      </c>
      <c r="D913" s="3" t="s">
        <v>126</v>
      </c>
      <c r="E913" s="3" t="s">
        <v>127</v>
      </c>
      <c r="F913" s="656"/>
      <c r="G913" s="28" t="s">
        <v>124</v>
      </c>
      <c r="H913" s="3" t="s">
        <v>247</v>
      </c>
      <c r="I913" s="2" t="s">
        <v>125</v>
      </c>
      <c r="J913" s="3" t="s">
        <v>126</v>
      </c>
      <c r="K913" s="3" t="s">
        <v>127</v>
      </c>
      <c r="L913" s="1374"/>
    </row>
    <row r="914" spans="1:12" s="50" customFormat="1" x14ac:dyDescent="0.3">
      <c r="A914" s="1523">
        <v>1</v>
      </c>
      <c r="B914" s="6" t="s">
        <v>88</v>
      </c>
      <c r="C914" s="2" t="s">
        <v>508</v>
      </c>
      <c r="D914" s="3">
        <v>90</v>
      </c>
      <c r="E914" s="3">
        <v>133.25</v>
      </c>
      <c r="F914" s="606"/>
      <c r="G914" s="1523">
        <v>1</v>
      </c>
      <c r="H914" s="6" t="s">
        <v>88</v>
      </c>
      <c r="I914" s="2" t="s">
        <v>9</v>
      </c>
      <c r="J914" s="3">
        <v>90</v>
      </c>
      <c r="K914" s="3">
        <v>143.91</v>
      </c>
      <c r="L914" s="786">
        <v>45670</v>
      </c>
    </row>
    <row r="915" spans="1:12" s="25" customFormat="1" x14ac:dyDescent="0.3">
      <c r="A915" s="5">
        <v>2</v>
      </c>
      <c r="B915" s="6" t="s">
        <v>26</v>
      </c>
      <c r="C915" s="2" t="s">
        <v>28</v>
      </c>
      <c r="D915" s="3">
        <v>60</v>
      </c>
      <c r="E915" s="3">
        <v>121.9</v>
      </c>
      <c r="F915" s="606">
        <v>121.9</v>
      </c>
      <c r="G915" s="5">
        <v>2</v>
      </c>
      <c r="H915" s="6" t="s">
        <v>26</v>
      </c>
      <c r="I915" s="2" t="s">
        <v>7</v>
      </c>
      <c r="J915" s="3">
        <v>80</v>
      </c>
      <c r="K915" s="3">
        <v>152.375</v>
      </c>
      <c r="L915" s="788">
        <v>45544</v>
      </c>
    </row>
    <row r="916" spans="1:12" s="50" customFormat="1" x14ac:dyDescent="0.3">
      <c r="A916" s="5">
        <v>3</v>
      </c>
      <c r="B916" s="6" t="s">
        <v>61</v>
      </c>
      <c r="C916" s="2" t="s">
        <v>17</v>
      </c>
      <c r="D916" s="3">
        <v>30</v>
      </c>
      <c r="E916" s="3">
        <v>228.14999999999998</v>
      </c>
      <c r="F916" s="606">
        <v>235.64999999999998</v>
      </c>
      <c r="G916" s="5">
        <v>3</v>
      </c>
      <c r="H916" s="6" t="s">
        <v>61</v>
      </c>
      <c r="I916" s="2" t="s">
        <v>44</v>
      </c>
      <c r="J916" s="3">
        <v>35</v>
      </c>
      <c r="K916" s="3">
        <v>273.77999999999997</v>
      </c>
      <c r="L916" s="786"/>
    </row>
    <row r="917" spans="1:12" s="25" customFormat="1" ht="19.5" customHeight="1" x14ac:dyDescent="0.3">
      <c r="A917" s="5">
        <v>4</v>
      </c>
      <c r="B917" s="6" t="s">
        <v>346</v>
      </c>
      <c r="C917" s="2" t="s">
        <v>12</v>
      </c>
      <c r="D917" s="3">
        <v>45.9</v>
      </c>
      <c r="E917" s="3">
        <v>7.5</v>
      </c>
      <c r="F917" s="677">
        <v>18</v>
      </c>
      <c r="G917" s="5">
        <v>4</v>
      </c>
      <c r="H917" s="6" t="s">
        <v>346</v>
      </c>
      <c r="I917" s="2" t="s">
        <v>14</v>
      </c>
      <c r="J917" s="3">
        <v>32</v>
      </c>
      <c r="K917" s="3">
        <v>6</v>
      </c>
      <c r="L917" s="788"/>
    </row>
    <row r="918" spans="1:12" s="25" customFormat="1" ht="19.5" customHeight="1" x14ac:dyDescent="0.3">
      <c r="A918" s="5">
        <v>5</v>
      </c>
      <c r="B918" s="6" t="s">
        <v>144</v>
      </c>
      <c r="C918" s="2" t="s">
        <v>2</v>
      </c>
      <c r="D918" s="3">
        <v>18</v>
      </c>
      <c r="E918" s="3">
        <v>88</v>
      </c>
      <c r="F918" s="656"/>
      <c r="G918" s="5">
        <v>5</v>
      </c>
      <c r="H918" s="6" t="s">
        <v>144</v>
      </c>
      <c r="I918" s="2" t="s">
        <v>2</v>
      </c>
      <c r="J918" s="3">
        <v>18</v>
      </c>
      <c r="K918" s="3">
        <v>88</v>
      </c>
      <c r="L918" s="1374"/>
    </row>
    <row r="919" spans="1:12" s="25" customFormat="1" x14ac:dyDescent="0.3">
      <c r="A919" s="5">
        <v>6</v>
      </c>
      <c r="B919" s="6" t="s">
        <v>107</v>
      </c>
      <c r="C919" s="2" t="s">
        <v>193</v>
      </c>
      <c r="D919" s="3">
        <v>3.71</v>
      </c>
      <c r="E919" s="3">
        <v>93.2</v>
      </c>
      <c r="F919" s="606"/>
      <c r="G919" s="5">
        <v>6</v>
      </c>
      <c r="H919" s="6" t="s">
        <v>107</v>
      </c>
      <c r="I919" s="2" t="s">
        <v>193</v>
      </c>
      <c r="J919" s="3">
        <v>3.71</v>
      </c>
      <c r="K919" s="3">
        <v>93.2</v>
      </c>
      <c r="L919" s="1374"/>
    </row>
    <row r="920" spans="1:12" s="50" customFormat="1" x14ac:dyDescent="0.3">
      <c r="A920" s="5">
        <v>7</v>
      </c>
      <c r="B920" s="6" t="s">
        <v>108</v>
      </c>
      <c r="C920" s="2" t="s">
        <v>65</v>
      </c>
      <c r="D920" s="3">
        <v>1.2</v>
      </c>
      <c r="E920" s="3">
        <v>21.5</v>
      </c>
      <c r="F920" s="606"/>
      <c r="G920" s="5">
        <v>7</v>
      </c>
      <c r="H920" s="6" t="s">
        <v>108</v>
      </c>
      <c r="I920" s="2" t="s">
        <v>65</v>
      </c>
      <c r="J920" s="3">
        <v>1.2</v>
      </c>
      <c r="K920" s="3">
        <v>21.5</v>
      </c>
      <c r="L920" s="786"/>
    </row>
    <row r="921" spans="1:12" s="25" customFormat="1" x14ac:dyDescent="0.3">
      <c r="A921" s="1523"/>
      <c r="B921" s="6"/>
      <c r="C921" s="2"/>
      <c r="D921" s="3"/>
      <c r="E921" s="3"/>
      <c r="F921" s="656"/>
      <c r="G921" s="1523"/>
      <c r="H921" s="6"/>
      <c r="I921" s="2"/>
      <c r="J921" s="3"/>
      <c r="K921" s="3"/>
      <c r="L921" s="1374"/>
    </row>
    <row r="922" spans="1:12" s="50" customFormat="1" x14ac:dyDescent="0.3">
      <c r="A922" s="1523"/>
      <c r="B922" s="6"/>
      <c r="C922" s="2"/>
      <c r="D922" s="3"/>
      <c r="E922" s="3"/>
      <c r="F922" s="606"/>
      <c r="G922" s="1523"/>
      <c r="H922" s="6"/>
      <c r="I922" s="2"/>
      <c r="J922" s="3"/>
      <c r="K922" s="3"/>
      <c r="L922" s="786"/>
    </row>
    <row r="923" spans="1:12" s="25" customFormat="1" x14ac:dyDescent="0.3">
      <c r="A923" s="1523"/>
      <c r="B923" s="6"/>
      <c r="C923" s="2" t="s">
        <v>128</v>
      </c>
      <c r="D923" s="3">
        <f>SUM(D914:D922)</f>
        <v>248.81</v>
      </c>
      <c r="E923" s="3">
        <f>SUM(E914:E922)</f>
        <v>693.5</v>
      </c>
      <c r="F923" s="658">
        <v>822.5</v>
      </c>
      <c r="G923" s="1523"/>
      <c r="H923" s="6"/>
      <c r="I923" s="2" t="s">
        <v>128</v>
      </c>
      <c r="J923" s="3">
        <f>SUM(J914:J922)</f>
        <v>259.90999999999997</v>
      </c>
      <c r="K923" s="3">
        <f>SUM(K914:K922)</f>
        <v>778.76499999999999</v>
      </c>
      <c r="L923" s="1374"/>
    </row>
    <row r="924" spans="1:12" s="25" customFormat="1" x14ac:dyDescent="0.3">
      <c r="A924" s="5"/>
      <c r="B924" s="6"/>
      <c r="C924" s="2"/>
      <c r="D924" s="3"/>
      <c r="E924" s="3"/>
      <c r="F924" s="678">
        <f>F923-E923</f>
        <v>129</v>
      </c>
      <c r="G924" s="5"/>
      <c r="H924" s="6"/>
      <c r="I924" s="2"/>
      <c r="J924" s="3"/>
      <c r="K924" s="3"/>
      <c r="L924" s="1374"/>
    </row>
    <row r="925" spans="1:12" s="25" customFormat="1" x14ac:dyDescent="0.3">
      <c r="A925" s="5"/>
      <c r="B925" s="6"/>
      <c r="C925" s="2"/>
      <c r="D925" s="3"/>
      <c r="E925" s="3"/>
      <c r="F925" s="656"/>
      <c r="G925" s="5"/>
      <c r="H925" s="6"/>
      <c r="I925" s="2"/>
      <c r="J925" s="3"/>
      <c r="K925" s="3"/>
      <c r="L925" s="1374"/>
    </row>
    <row r="926" spans="1:12" s="25" customFormat="1" x14ac:dyDescent="0.3">
      <c r="A926" s="1523"/>
      <c r="B926" s="6"/>
      <c r="C926" s="2" t="s">
        <v>136</v>
      </c>
      <c r="D926" s="3">
        <f>+D923+D910</f>
        <v>570.67000000000007</v>
      </c>
      <c r="E926" s="3">
        <f>+E923+E910</f>
        <v>1288.0999999999999</v>
      </c>
      <c r="F926" s="659"/>
      <c r="G926" s="3"/>
      <c r="H926" s="3"/>
      <c r="I926" s="3" t="s">
        <v>136</v>
      </c>
      <c r="J926" s="3">
        <f>+J923+J910</f>
        <v>581.77</v>
      </c>
      <c r="K926" s="3">
        <f>+K923+K910</f>
        <v>1373.365</v>
      </c>
      <c r="L926" s="1374"/>
    </row>
    <row r="927" spans="1:12" s="25" customFormat="1" x14ac:dyDescent="0.3">
      <c r="A927" s="1405"/>
      <c r="B927" s="36"/>
      <c r="C927" s="462"/>
      <c r="D927" s="463"/>
      <c r="E927" s="463"/>
      <c r="F927" s="659"/>
      <c r="G927" s="1410"/>
      <c r="H927" s="463"/>
      <c r="I927" s="463"/>
      <c r="J927" s="463"/>
      <c r="K927" s="463"/>
      <c r="L927" s="1374"/>
    </row>
    <row r="928" spans="1:12" s="25" customFormat="1" x14ac:dyDescent="0.3">
      <c r="A928" s="1405"/>
      <c r="B928" s="36"/>
      <c r="C928" s="462"/>
      <c r="D928" s="463"/>
      <c r="E928" s="463"/>
      <c r="F928" s="659"/>
      <c r="G928" s="1410"/>
      <c r="H928" s="463"/>
      <c r="I928" s="463"/>
      <c r="J928" s="463"/>
      <c r="K928" s="463"/>
      <c r="L928" s="1374"/>
    </row>
    <row r="929" spans="1:12" s="25" customFormat="1" x14ac:dyDescent="0.3">
      <c r="A929" s="1405"/>
      <c r="B929" s="461"/>
      <c r="C929" s="461"/>
      <c r="D929" s="461"/>
      <c r="E929" s="660"/>
      <c r="F929" s="660"/>
      <c r="G929" s="1413"/>
      <c r="H929" s="660"/>
      <c r="I929" s="463"/>
      <c r="J929" s="463"/>
      <c r="K929" s="463"/>
      <c r="L929" s="1374"/>
    </row>
    <row r="930" spans="1:12" s="25" customFormat="1" x14ac:dyDescent="0.3">
      <c r="A930" s="1405"/>
      <c r="B930" s="36"/>
      <c r="C930" s="462"/>
      <c r="D930" s="463"/>
      <c r="E930" s="463"/>
      <c r="F930" s="659"/>
      <c r="G930" s="1413"/>
      <c r="H930" s="463"/>
      <c r="I930" s="463"/>
      <c r="J930" s="463"/>
      <c r="K930" s="463"/>
      <c r="L930" s="1374"/>
    </row>
    <row r="931" spans="1:12" s="25" customFormat="1" ht="18.75" customHeight="1" x14ac:dyDescent="0.3">
      <c r="A931" s="1403"/>
      <c r="B931" s="37" t="s">
        <v>130</v>
      </c>
      <c r="D931" s="94" t="s">
        <v>131</v>
      </c>
      <c r="E931" s="20"/>
      <c r="F931" s="606"/>
      <c r="G931" s="1403"/>
      <c r="H931" s="37" t="s">
        <v>130</v>
      </c>
      <c r="J931" s="94" t="s">
        <v>131</v>
      </c>
      <c r="K931" s="20"/>
      <c r="L931" s="1374"/>
    </row>
    <row r="932" spans="1:12" s="25" customFormat="1" ht="51.75" customHeight="1" x14ac:dyDescent="0.3">
      <c r="A932" s="1403"/>
      <c r="B932" s="38" t="s">
        <v>132</v>
      </c>
      <c r="D932" s="38" t="s">
        <v>140</v>
      </c>
      <c r="E932" s="39"/>
      <c r="F932" s="606"/>
      <c r="G932" s="1403"/>
      <c r="H932" s="38" t="s">
        <v>139</v>
      </c>
      <c r="J932" s="38" t="s">
        <v>140</v>
      </c>
      <c r="K932" s="39"/>
      <c r="L932" s="1374"/>
    </row>
    <row r="933" spans="1:12" s="25" customFormat="1" ht="23.25" customHeight="1" x14ac:dyDescent="0.3">
      <c r="A933" s="1403"/>
      <c r="B933" s="38"/>
      <c r="D933" s="38"/>
      <c r="E933" s="39"/>
      <c r="F933" s="606"/>
      <c r="G933" s="1403"/>
      <c r="H933" s="38"/>
      <c r="J933" s="38"/>
      <c r="K933" s="39"/>
      <c r="L933" s="1374"/>
    </row>
    <row r="934" spans="1:12" s="25" customFormat="1" ht="23.25" customHeight="1" x14ac:dyDescent="0.3">
      <c r="A934" s="1402"/>
      <c r="B934" s="254"/>
      <c r="C934" s="96"/>
      <c r="D934" s="254"/>
      <c r="E934" s="255"/>
      <c r="F934" s="871"/>
      <c r="G934" s="1417"/>
      <c r="H934" s="96"/>
      <c r="I934" s="254"/>
      <c r="J934" s="255"/>
      <c r="K934" s="254"/>
      <c r="L934" s="1374"/>
    </row>
    <row r="935" spans="1:12" s="21" customFormat="1" x14ac:dyDescent="0.3">
      <c r="A935" s="1403"/>
      <c r="B935" s="20"/>
      <c r="C935" s="20"/>
      <c r="D935" s="20"/>
      <c r="E935" s="20"/>
      <c r="F935" s="656"/>
      <c r="G935" s="1403"/>
      <c r="H935" s="20"/>
      <c r="I935" s="20"/>
      <c r="J935" s="20"/>
      <c r="K935" s="20"/>
      <c r="L935" s="1373"/>
    </row>
    <row r="936" spans="1:12" s="25" customFormat="1" ht="18.75" customHeight="1" x14ac:dyDescent="0.3">
      <c r="A936" s="1403"/>
      <c r="B936" s="22" t="s">
        <v>115</v>
      </c>
      <c r="C936" s="20"/>
      <c r="D936" s="20"/>
      <c r="E936" s="20"/>
      <c r="F936" s="656"/>
      <c r="G936" s="1403"/>
      <c r="H936" s="22" t="s">
        <v>115</v>
      </c>
      <c r="I936" s="20"/>
      <c r="J936" s="20"/>
      <c r="K936" s="20"/>
      <c r="L936" s="1374"/>
    </row>
    <row r="937" spans="1:12" s="25" customFormat="1" ht="18.75" customHeight="1" x14ac:dyDescent="0.3">
      <c r="A937" s="1403"/>
      <c r="B937" s="22" t="s">
        <v>137</v>
      </c>
      <c r="C937" s="20"/>
      <c r="D937" s="20"/>
      <c r="E937" s="20"/>
      <c r="F937" s="606"/>
      <c r="G937" s="1403"/>
      <c r="H937" s="22" t="s">
        <v>138</v>
      </c>
      <c r="I937" s="20"/>
      <c r="J937" s="20"/>
      <c r="K937" s="20"/>
      <c r="L937" s="1374"/>
    </row>
    <row r="938" spans="1:12" s="25" customFormat="1" ht="18.75" customHeight="1" x14ac:dyDescent="0.3">
      <c r="A938" s="1403"/>
      <c r="B938" s="20"/>
      <c r="C938" s="20"/>
      <c r="D938" s="20"/>
      <c r="E938" s="20"/>
      <c r="F938" s="606"/>
      <c r="G938" s="1403"/>
      <c r="H938" s="20"/>
      <c r="I938" s="20"/>
      <c r="J938" s="20"/>
      <c r="K938" s="20"/>
      <c r="L938" s="1374"/>
    </row>
    <row r="939" spans="1:12" s="25" customFormat="1" ht="18.75" customHeight="1" x14ac:dyDescent="0.3">
      <c r="A939" s="1403"/>
      <c r="B939" s="20"/>
      <c r="C939" s="20"/>
      <c r="E939" s="603" t="s">
        <v>116</v>
      </c>
      <c r="F939" s="606"/>
      <c r="G939" s="1403"/>
      <c r="H939" s="20"/>
      <c r="I939" s="20"/>
      <c r="K939" s="603" t="s">
        <v>116</v>
      </c>
      <c r="L939" s="1374"/>
    </row>
    <row r="940" spans="1:12" s="25" customFormat="1" ht="18.75" customHeight="1" x14ac:dyDescent="0.3">
      <c r="A940" s="1403"/>
      <c r="B940" s="20"/>
      <c r="C940" s="20"/>
      <c r="E940" s="603" t="s">
        <v>134</v>
      </c>
      <c r="F940" s="606"/>
      <c r="G940" s="1403"/>
      <c r="H940" s="20"/>
      <c r="I940" s="20"/>
      <c r="K940" s="603" t="s">
        <v>134</v>
      </c>
      <c r="L940" s="1374"/>
    </row>
    <row r="941" spans="1:12" s="25" customFormat="1" ht="18.75" customHeight="1" x14ac:dyDescent="0.3">
      <c r="A941" s="1403"/>
      <c r="B941" s="20"/>
      <c r="C941" s="20"/>
      <c r="E941" s="603" t="s">
        <v>117</v>
      </c>
      <c r="F941" s="606"/>
      <c r="G941" s="1403"/>
      <c r="H941" s="20"/>
      <c r="I941" s="20"/>
      <c r="K941" s="603" t="s">
        <v>117</v>
      </c>
      <c r="L941" s="1374"/>
    </row>
    <row r="942" spans="1:12" s="25" customFormat="1" ht="18.75" customHeight="1" x14ac:dyDescent="0.3">
      <c r="A942" s="1403"/>
      <c r="B942" s="20"/>
      <c r="C942" s="20"/>
      <c r="E942" s="603" t="s">
        <v>497</v>
      </c>
      <c r="F942" s="606"/>
      <c r="G942" s="1403"/>
      <c r="H942" s="20"/>
      <c r="I942" s="20"/>
      <c r="K942" s="603" t="s">
        <v>497</v>
      </c>
      <c r="L942" s="1374"/>
    </row>
    <row r="943" spans="1:12" s="25" customFormat="1" ht="18.75" customHeight="1" x14ac:dyDescent="0.3">
      <c r="A943" s="1403"/>
      <c r="B943" s="20"/>
      <c r="C943" s="20"/>
      <c r="D943" s="20"/>
      <c r="E943" s="20"/>
      <c r="F943" s="656"/>
      <c r="G943" s="1403"/>
      <c r="H943" s="20"/>
      <c r="I943" s="20"/>
      <c r="J943" s="20"/>
      <c r="K943" s="20"/>
      <c r="L943" s="1374"/>
    </row>
    <row r="944" spans="1:12" s="25" customFormat="1" ht="18.75" customHeight="1" x14ac:dyDescent="0.3">
      <c r="A944" s="1403"/>
      <c r="B944" s="20"/>
      <c r="C944" s="20"/>
      <c r="D944" s="20"/>
      <c r="E944" s="20"/>
      <c r="F944" s="656"/>
      <c r="G944" s="1403"/>
      <c r="H944" s="20"/>
      <c r="I944" s="20"/>
      <c r="J944" s="20"/>
      <c r="K944" s="20"/>
      <c r="L944" s="1374"/>
    </row>
    <row r="945" spans="1:13" s="25" customFormat="1" ht="18.75" customHeight="1" x14ac:dyDescent="0.3">
      <c r="A945" s="1403"/>
      <c r="B945" s="20"/>
      <c r="C945" s="20"/>
      <c r="D945" s="20"/>
      <c r="E945" s="20"/>
      <c r="F945" s="656"/>
      <c r="G945" s="1403"/>
      <c r="H945" s="20"/>
      <c r="I945" s="20"/>
      <c r="J945" s="20"/>
      <c r="K945" s="20"/>
      <c r="L945" s="1374"/>
    </row>
    <row r="946" spans="1:13" s="25" customFormat="1" ht="18.75" customHeight="1" x14ac:dyDescent="0.3">
      <c r="A946" s="1403"/>
      <c r="B946" s="1612" t="s">
        <v>119</v>
      </c>
      <c r="C946" s="1612"/>
      <c r="D946" s="1612"/>
      <c r="E946" s="26"/>
      <c r="F946" s="606"/>
      <c r="G946" s="1403"/>
      <c r="H946" s="1612" t="s">
        <v>119</v>
      </c>
      <c r="I946" s="1612"/>
      <c r="J946" s="1612"/>
      <c r="K946" s="26"/>
      <c r="L946" s="1374"/>
    </row>
    <row r="947" spans="1:13" s="25" customFormat="1" ht="18.75" customHeight="1" x14ac:dyDescent="0.3">
      <c r="A947" s="1403"/>
      <c r="B947" s="1610">
        <v>45740</v>
      </c>
      <c r="C947" s="1610"/>
      <c r="D947" s="1610"/>
      <c r="E947" s="27"/>
      <c r="F947" s="606"/>
      <c r="G947" s="1403"/>
      <c r="H947" s="1610">
        <f>B947</f>
        <v>45740</v>
      </c>
      <c r="I947" s="1610"/>
      <c r="J947" s="1610"/>
      <c r="K947" s="27"/>
      <c r="L947" s="1374"/>
    </row>
    <row r="948" spans="1:13" s="25" customFormat="1" ht="18.75" customHeight="1" x14ac:dyDescent="0.3">
      <c r="A948" s="1403"/>
      <c r="B948" s="20"/>
      <c r="C948" s="20"/>
      <c r="D948" s="20"/>
      <c r="E948" s="27"/>
      <c r="F948" s="606"/>
      <c r="G948" s="1403"/>
      <c r="H948" s="20"/>
      <c r="I948" s="20"/>
      <c r="J948" s="20"/>
      <c r="K948" s="27"/>
      <c r="L948" s="1374"/>
    </row>
    <row r="949" spans="1:13" s="25" customFormat="1" ht="18.75" customHeight="1" x14ac:dyDescent="0.3">
      <c r="A949" s="1403"/>
      <c r="B949" s="1524"/>
      <c r="C949" s="20"/>
      <c r="D949" s="20"/>
      <c r="E949" s="27"/>
      <c r="F949" s="606"/>
      <c r="G949" s="1403"/>
      <c r="H949" s="1524"/>
      <c r="I949" s="20"/>
      <c r="J949" s="20"/>
      <c r="K949" s="27"/>
      <c r="L949" s="1374"/>
    </row>
    <row r="950" spans="1:13" s="25" customFormat="1" ht="18.75" customHeight="1" x14ac:dyDescent="0.3">
      <c r="A950" s="28" t="s">
        <v>120</v>
      </c>
      <c r="B950" s="29" t="s">
        <v>121</v>
      </c>
      <c r="C950" s="1611" t="s">
        <v>122</v>
      </c>
      <c r="D950" s="1611"/>
      <c r="E950" s="1611"/>
      <c r="F950" s="606"/>
      <c r="G950" s="28" t="s">
        <v>120</v>
      </c>
      <c r="H950" s="29" t="s">
        <v>121</v>
      </c>
      <c r="I950" s="1611" t="s">
        <v>123</v>
      </c>
      <c r="J950" s="1611"/>
      <c r="K950" s="1611"/>
      <c r="L950" s="1374"/>
    </row>
    <row r="951" spans="1:13" s="25" customFormat="1" ht="18.75" customHeight="1" x14ac:dyDescent="0.3">
      <c r="A951" s="28" t="s">
        <v>124</v>
      </c>
      <c r="B951" s="28" t="s">
        <v>265</v>
      </c>
      <c r="C951" s="29" t="s">
        <v>125</v>
      </c>
      <c r="D951" s="1523" t="s">
        <v>126</v>
      </c>
      <c r="E951" s="1523" t="s">
        <v>127</v>
      </c>
      <c r="F951" s="606"/>
      <c r="G951" s="28" t="s">
        <v>124</v>
      </c>
      <c r="H951" s="28" t="s">
        <v>265</v>
      </c>
      <c r="I951" s="29" t="s">
        <v>125</v>
      </c>
      <c r="J951" s="1523" t="s">
        <v>126</v>
      </c>
      <c r="K951" s="1523" t="s">
        <v>127</v>
      </c>
      <c r="L951" s="1374"/>
    </row>
    <row r="952" spans="1:13" s="50" customFormat="1" ht="18.75" customHeight="1" x14ac:dyDescent="0.3">
      <c r="A952" s="1523">
        <v>1</v>
      </c>
      <c r="B952" s="6" t="s">
        <v>48</v>
      </c>
      <c r="C952" s="2" t="s">
        <v>46</v>
      </c>
      <c r="D952" s="3">
        <v>45</v>
      </c>
      <c r="E952" s="3">
        <v>203.7</v>
      </c>
      <c r="F952" s="606"/>
      <c r="G952" s="1523">
        <v>1</v>
      </c>
      <c r="H952" s="6" t="s">
        <v>48</v>
      </c>
      <c r="I952" s="2" t="s">
        <v>46</v>
      </c>
      <c r="J952" s="3">
        <v>45</v>
      </c>
      <c r="K952" s="3">
        <v>203.7</v>
      </c>
      <c r="L952" s="1379"/>
    </row>
    <row r="953" spans="1:13" s="50" customFormat="1" x14ac:dyDescent="0.3">
      <c r="A953" s="5">
        <v>2</v>
      </c>
      <c r="B953" s="6" t="s">
        <v>64</v>
      </c>
      <c r="C953" s="2" t="s">
        <v>65</v>
      </c>
      <c r="D953" s="3">
        <v>15</v>
      </c>
      <c r="E953" s="3">
        <v>75</v>
      </c>
      <c r="F953" s="606">
        <v>28</v>
      </c>
      <c r="G953" s="5">
        <v>2</v>
      </c>
      <c r="H953" s="6" t="s">
        <v>64</v>
      </c>
      <c r="I953" s="2" t="s">
        <v>65</v>
      </c>
      <c r="J953" s="3">
        <v>15</v>
      </c>
      <c r="K953" s="3">
        <v>75</v>
      </c>
      <c r="L953" s="1379"/>
    </row>
    <row r="954" spans="1:13" s="25" customFormat="1" x14ac:dyDescent="0.3">
      <c r="A954" s="1523">
        <v>3</v>
      </c>
      <c r="B954" s="6" t="s">
        <v>114</v>
      </c>
      <c r="C954" s="2" t="s">
        <v>2</v>
      </c>
      <c r="D954" s="3">
        <v>6</v>
      </c>
      <c r="E954" s="3">
        <v>28</v>
      </c>
      <c r="F954" s="606">
        <v>161</v>
      </c>
      <c r="G954" s="1523">
        <v>3</v>
      </c>
      <c r="H954" s="6" t="s">
        <v>114</v>
      </c>
      <c r="I954" s="2" t="s">
        <v>2</v>
      </c>
      <c r="J954" s="3">
        <v>6</v>
      </c>
      <c r="K954" s="3">
        <v>28</v>
      </c>
      <c r="L954" s="1374"/>
    </row>
    <row r="955" spans="1:13" s="8" customFormat="1" ht="18.75" customHeight="1" x14ac:dyDescent="0.3">
      <c r="A955" s="5">
        <v>4</v>
      </c>
      <c r="B955" s="6" t="s">
        <v>107</v>
      </c>
      <c r="C955" s="2" t="s">
        <v>193</v>
      </c>
      <c r="D955" s="3">
        <v>3.71</v>
      </c>
      <c r="E955" s="3">
        <v>93.2</v>
      </c>
      <c r="F955" s="605"/>
      <c r="G955" s="5">
        <v>4</v>
      </c>
      <c r="H955" s="6" t="s">
        <v>107</v>
      </c>
      <c r="I955" s="2" t="s">
        <v>193</v>
      </c>
      <c r="J955" s="3">
        <v>3.71</v>
      </c>
      <c r="K955" s="3">
        <v>93.2</v>
      </c>
      <c r="L955" s="1374"/>
    </row>
    <row r="956" spans="1:13" s="25" customFormat="1" ht="19.5" customHeight="1" x14ac:dyDescent="0.3">
      <c r="A956" s="5">
        <v>5</v>
      </c>
      <c r="B956" s="6" t="s">
        <v>37</v>
      </c>
      <c r="C956" s="2" t="s">
        <v>5</v>
      </c>
      <c r="D956" s="3">
        <v>180</v>
      </c>
      <c r="E956" s="3">
        <v>161</v>
      </c>
      <c r="F956" s="605"/>
      <c r="G956" s="5">
        <v>5</v>
      </c>
      <c r="H956" s="6" t="s">
        <v>37</v>
      </c>
      <c r="I956" s="2" t="s">
        <v>5</v>
      </c>
      <c r="J956" s="3">
        <v>180</v>
      </c>
      <c r="K956" s="3">
        <v>161</v>
      </c>
      <c r="L956" s="1379" t="s">
        <v>479</v>
      </c>
      <c r="M956" s="25">
        <v>115</v>
      </c>
    </row>
    <row r="957" spans="1:13" s="25" customFormat="1" x14ac:dyDescent="0.3">
      <c r="A957" s="5"/>
      <c r="B957" s="6"/>
      <c r="C957" s="2"/>
      <c r="D957" s="3"/>
      <c r="E957" s="3"/>
      <c r="F957" s="656"/>
      <c r="G957" s="5"/>
      <c r="H957" s="6"/>
      <c r="I957" s="2"/>
      <c r="J957" s="3"/>
      <c r="K957" s="3"/>
      <c r="L957" s="1374"/>
    </row>
    <row r="958" spans="1:13" s="25" customFormat="1" x14ac:dyDescent="0.3">
      <c r="A958" s="5"/>
      <c r="B958" s="6"/>
      <c r="C958" s="2" t="s">
        <v>128</v>
      </c>
      <c r="D958" s="3">
        <f>SUM(D952:D956)</f>
        <v>249.70999999999998</v>
      </c>
      <c r="E958" s="3">
        <f>SUM(E952:E956)</f>
        <v>560.9</v>
      </c>
      <c r="F958" s="658">
        <v>587.5</v>
      </c>
      <c r="G958" s="5"/>
      <c r="H958" s="6"/>
      <c r="I958" s="2" t="s">
        <v>128</v>
      </c>
      <c r="J958" s="3">
        <f>SUM(J952:J956)</f>
        <v>249.70999999999998</v>
      </c>
      <c r="K958" s="3">
        <f>SUM(K952:K956)</f>
        <v>560.9</v>
      </c>
      <c r="L958" s="1374"/>
    </row>
    <row r="959" spans="1:13" s="25" customFormat="1" ht="18.75" hidden="1" customHeight="1" x14ac:dyDescent="0.3">
      <c r="A959" s="5"/>
      <c r="B959" s="6"/>
      <c r="C959" s="2"/>
      <c r="D959" s="3">
        <f>SUM(D953:D957)</f>
        <v>204.71</v>
      </c>
      <c r="E959" s="3"/>
      <c r="F959" s="656"/>
      <c r="G959" s="5"/>
      <c r="H959" s="6"/>
      <c r="I959" s="2"/>
      <c r="J959" s="3"/>
      <c r="K959" s="3"/>
      <c r="L959" s="1374"/>
    </row>
    <row r="960" spans="1:13" s="25" customFormat="1" ht="18.75" hidden="1" customHeight="1" x14ac:dyDescent="0.3">
      <c r="A960" s="5">
        <v>1</v>
      </c>
      <c r="B960" s="6" t="s">
        <v>1</v>
      </c>
      <c r="C960" s="2" t="s">
        <v>5</v>
      </c>
      <c r="D960" s="3">
        <f>SUM(D954:D958)</f>
        <v>439.41999999999996</v>
      </c>
      <c r="E960" s="3">
        <v>86</v>
      </c>
      <c r="F960" s="656"/>
      <c r="G960" s="5">
        <v>1</v>
      </c>
      <c r="H960" s="6" t="s">
        <v>1</v>
      </c>
      <c r="I960" s="2" t="s">
        <v>5</v>
      </c>
      <c r="J960" s="3">
        <v>200</v>
      </c>
      <c r="K960" s="3">
        <v>86</v>
      </c>
      <c r="L960" s="1374"/>
    </row>
    <row r="961" spans="1:12" s="25" customFormat="1" ht="18.75" hidden="1" customHeight="1" x14ac:dyDescent="0.3">
      <c r="A961" s="5">
        <v>2</v>
      </c>
      <c r="B961" s="6" t="s">
        <v>238</v>
      </c>
      <c r="C961" s="2" t="s">
        <v>251</v>
      </c>
      <c r="D961" s="3">
        <f>SUM(D954:D959)</f>
        <v>644.13</v>
      </c>
      <c r="E961" s="3">
        <v>114</v>
      </c>
      <c r="F961" s="656"/>
      <c r="G961" s="5">
        <v>2</v>
      </c>
      <c r="H961" s="6" t="s">
        <v>238</v>
      </c>
      <c r="I961" s="2" t="s">
        <v>251</v>
      </c>
      <c r="J961" s="3">
        <v>225</v>
      </c>
      <c r="K961" s="3">
        <v>114</v>
      </c>
      <c r="L961" s="1374"/>
    </row>
    <row r="962" spans="1:12" s="25" customFormat="1" ht="18.75" hidden="1" customHeight="1" x14ac:dyDescent="0.3">
      <c r="A962" s="5">
        <v>3</v>
      </c>
      <c r="B962" s="6" t="s">
        <v>93</v>
      </c>
      <c r="C962" s="2" t="s">
        <v>5</v>
      </c>
      <c r="D962" s="3">
        <f>SUM(D954:D960)</f>
        <v>1083.55</v>
      </c>
      <c r="E962" s="3">
        <v>94.25</v>
      </c>
      <c r="F962" s="656"/>
      <c r="G962" s="5">
        <v>3</v>
      </c>
      <c r="H962" s="6" t="s">
        <v>93</v>
      </c>
      <c r="I962" s="2" t="s">
        <v>5</v>
      </c>
      <c r="J962" s="3">
        <v>135</v>
      </c>
      <c r="K962" s="3">
        <v>94.25</v>
      </c>
      <c r="L962" s="1374"/>
    </row>
    <row r="963" spans="1:12" s="25" customFormat="1" ht="18.75" hidden="1" customHeight="1" x14ac:dyDescent="0.3">
      <c r="A963" s="5">
        <v>4</v>
      </c>
      <c r="B963" s="6" t="s">
        <v>253</v>
      </c>
      <c r="C963" s="2" t="s">
        <v>218</v>
      </c>
      <c r="D963" s="3">
        <f>SUM(D955:D961)</f>
        <v>1721.6799999999998</v>
      </c>
      <c r="E963" s="3">
        <v>146.4</v>
      </c>
      <c r="F963" s="656"/>
      <c r="G963" s="5">
        <v>4</v>
      </c>
      <c r="H963" s="6" t="s">
        <v>253</v>
      </c>
      <c r="I963" s="2" t="s">
        <v>218</v>
      </c>
      <c r="J963" s="3">
        <v>125</v>
      </c>
      <c r="K963" s="3">
        <v>146.4</v>
      </c>
      <c r="L963" s="1374"/>
    </row>
    <row r="964" spans="1:12" s="25" customFormat="1" ht="18.75" hidden="1" customHeight="1" x14ac:dyDescent="0.3">
      <c r="A964" s="5">
        <v>5</v>
      </c>
      <c r="B964" s="6" t="s">
        <v>255</v>
      </c>
      <c r="C964" s="2" t="s">
        <v>218</v>
      </c>
      <c r="D964" s="3">
        <f>SUM(D956:D962)</f>
        <v>2801.5199999999995</v>
      </c>
      <c r="E964" s="3">
        <v>105.16</v>
      </c>
      <c r="F964" s="656"/>
      <c r="G964" s="5">
        <v>5</v>
      </c>
      <c r="H964" s="6" t="s">
        <v>255</v>
      </c>
      <c r="I964" s="2" t="s">
        <v>218</v>
      </c>
      <c r="J964" s="3">
        <v>80</v>
      </c>
      <c r="K964" s="3">
        <v>105.16</v>
      </c>
      <c r="L964" s="1374"/>
    </row>
    <row r="965" spans="1:12" s="25" customFormat="1" ht="18.75" hidden="1" customHeight="1" x14ac:dyDescent="0.3">
      <c r="A965" s="5">
        <v>6</v>
      </c>
      <c r="B965" s="6" t="s">
        <v>252</v>
      </c>
      <c r="C965" s="2" t="s">
        <v>251</v>
      </c>
      <c r="D965" s="3">
        <f t="shared" ref="D965:D970" si="13">SUM(D957:D963)</f>
        <v>4343.1999999999989</v>
      </c>
      <c r="E965" s="3">
        <v>142</v>
      </c>
      <c r="F965" s="656"/>
      <c r="G965" s="5">
        <v>6</v>
      </c>
      <c r="H965" s="6" t="s">
        <v>252</v>
      </c>
      <c r="I965" s="2" t="s">
        <v>251</v>
      </c>
      <c r="J965" s="3">
        <v>105</v>
      </c>
      <c r="K965" s="3">
        <v>142</v>
      </c>
      <c r="L965" s="1374"/>
    </row>
    <row r="966" spans="1:12" s="25" customFormat="1" ht="18.75" hidden="1" customHeight="1" x14ac:dyDescent="0.3">
      <c r="A966" s="5">
        <v>7</v>
      </c>
      <c r="B966" s="6" t="s">
        <v>254</v>
      </c>
      <c r="C966" s="2" t="s">
        <v>218</v>
      </c>
      <c r="D966" s="3">
        <f t="shared" si="13"/>
        <v>7144.7199999999984</v>
      </c>
      <c r="E966" s="3">
        <v>144</v>
      </c>
      <c r="F966" s="656"/>
      <c r="G966" s="5">
        <v>7</v>
      </c>
      <c r="H966" s="6" t="s">
        <v>254</v>
      </c>
      <c r="I966" s="2" t="s">
        <v>218</v>
      </c>
      <c r="J966" s="3">
        <v>120</v>
      </c>
      <c r="K966" s="3">
        <v>144</v>
      </c>
      <c r="L966" s="1374"/>
    </row>
    <row r="967" spans="1:12" s="25" customFormat="1" ht="18.75" hidden="1" customHeight="1" x14ac:dyDescent="0.3">
      <c r="A967" s="5">
        <v>8</v>
      </c>
      <c r="B967" s="6" t="s">
        <v>31</v>
      </c>
      <c r="C967" s="2" t="s">
        <v>5</v>
      </c>
      <c r="D967" s="3">
        <f t="shared" si="13"/>
        <v>11238.21</v>
      </c>
      <c r="E967" s="3">
        <v>88</v>
      </c>
      <c r="F967" s="656"/>
      <c r="G967" s="5">
        <v>8</v>
      </c>
      <c r="H967" s="6" t="s">
        <v>31</v>
      </c>
      <c r="I967" s="2" t="s">
        <v>5</v>
      </c>
      <c r="J967" s="3">
        <v>55</v>
      </c>
      <c r="K967" s="3">
        <v>88</v>
      </c>
      <c r="L967" s="1374"/>
    </row>
    <row r="968" spans="1:12" s="50" customFormat="1" ht="18.75" hidden="1" customHeight="1" x14ac:dyDescent="0.3">
      <c r="A968" s="1523"/>
      <c r="B968" s="1"/>
      <c r="C968" s="1523"/>
      <c r="D968" s="3">
        <f t="shared" si="13"/>
        <v>18178.219999999998</v>
      </c>
      <c r="E968" s="7"/>
      <c r="F968" s="657"/>
      <c r="G968" s="1523"/>
      <c r="H968" s="1"/>
      <c r="I968" s="1523"/>
      <c r="J968" s="7"/>
      <c r="K968" s="7"/>
      <c r="L968" s="1377"/>
    </row>
    <row r="969" spans="1:12" s="25" customFormat="1" ht="18.75" hidden="1" customHeight="1" x14ac:dyDescent="0.3">
      <c r="A969" s="5"/>
      <c r="B969" s="6"/>
      <c r="C969" s="2" t="s">
        <v>128</v>
      </c>
      <c r="D969" s="3">
        <f t="shared" si="13"/>
        <v>28977.009999999995</v>
      </c>
      <c r="E969" s="3">
        <v>919.81</v>
      </c>
      <c r="F969" s="656"/>
      <c r="G969" s="5"/>
      <c r="H969" s="6"/>
      <c r="I969" s="2" t="s">
        <v>128</v>
      </c>
      <c r="J969" s="3">
        <v>1045</v>
      </c>
      <c r="K969" s="3">
        <v>919.81</v>
      </c>
      <c r="L969" s="1374"/>
    </row>
    <row r="970" spans="1:12" s="25" customFormat="1" ht="18.75" hidden="1" customHeight="1" x14ac:dyDescent="0.3">
      <c r="A970" s="5"/>
      <c r="B970" s="6"/>
      <c r="C970" s="2"/>
      <c r="D970" s="3">
        <f t="shared" si="13"/>
        <v>46511.099999999991</v>
      </c>
      <c r="E970" s="3"/>
      <c r="F970" s="656"/>
      <c r="G970" s="5"/>
      <c r="H970" s="6"/>
      <c r="I970" s="2"/>
      <c r="J970" s="3"/>
      <c r="K970" s="3"/>
      <c r="L970" s="1374"/>
    </row>
    <row r="971" spans="1:12" s="25" customFormat="1" x14ac:dyDescent="0.3">
      <c r="A971" s="5"/>
      <c r="B971" s="6"/>
      <c r="C971" s="2"/>
      <c r="D971" s="3"/>
      <c r="E971" s="3"/>
      <c r="F971" s="678">
        <f>F958-E958</f>
        <v>26.600000000000023</v>
      </c>
      <c r="G971" s="5"/>
      <c r="H971" s="6"/>
      <c r="I971" s="2"/>
      <c r="J971" s="3"/>
      <c r="K971" s="3"/>
      <c r="L971" s="1374"/>
    </row>
    <row r="972" spans="1:12" s="25" customFormat="1" x14ac:dyDescent="0.3">
      <c r="A972" s="5"/>
      <c r="B972" s="6"/>
      <c r="C972" s="2"/>
      <c r="D972" s="3"/>
      <c r="E972" s="3"/>
      <c r="F972" s="656"/>
      <c r="G972" s="5"/>
      <c r="H972" s="6"/>
      <c r="I972" s="2"/>
      <c r="J972" s="3"/>
      <c r="K972" s="3"/>
      <c r="L972" s="1374"/>
    </row>
    <row r="973" spans="1:12" s="25" customFormat="1" x14ac:dyDescent="0.3">
      <c r="A973" s="28" t="s">
        <v>124</v>
      </c>
      <c r="B973" s="3" t="s">
        <v>259</v>
      </c>
      <c r="C973" s="2" t="s">
        <v>125</v>
      </c>
      <c r="D973" s="3" t="s">
        <v>126</v>
      </c>
      <c r="E973" s="3" t="s">
        <v>127</v>
      </c>
      <c r="F973" s="656"/>
      <c r="G973" s="28" t="s">
        <v>124</v>
      </c>
      <c r="H973" s="3" t="s">
        <v>247</v>
      </c>
      <c r="I973" s="2" t="s">
        <v>125</v>
      </c>
      <c r="J973" s="3" t="s">
        <v>126</v>
      </c>
      <c r="K973" s="3" t="s">
        <v>127</v>
      </c>
      <c r="L973" s="1374"/>
    </row>
    <row r="974" spans="1:12" s="25" customFormat="1" ht="19.5" customHeight="1" x14ac:dyDescent="0.3">
      <c r="A974" s="5">
        <v>1</v>
      </c>
      <c r="B974" s="6" t="s">
        <v>10</v>
      </c>
      <c r="C974" s="2" t="s">
        <v>508</v>
      </c>
      <c r="D974" s="3">
        <v>80</v>
      </c>
      <c r="E974" s="3">
        <v>157.5</v>
      </c>
      <c r="F974" s="606">
        <v>122</v>
      </c>
      <c r="G974" s="5">
        <v>1</v>
      </c>
      <c r="H974" s="6" t="s">
        <v>10</v>
      </c>
      <c r="I974" s="2" t="s">
        <v>9</v>
      </c>
      <c r="J974" s="3">
        <v>90</v>
      </c>
      <c r="K974" s="3">
        <v>170.1</v>
      </c>
      <c r="L974" s="788"/>
    </row>
    <row r="975" spans="1:12" s="25" customFormat="1" ht="19.5" customHeight="1" x14ac:dyDescent="0.3">
      <c r="A975" s="5">
        <v>2</v>
      </c>
      <c r="B975" s="6" t="s">
        <v>105</v>
      </c>
      <c r="C975" s="2" t="s">
        <v>104</v>
      </c>
      <c r="D975" s="3">
        <v>54</v>
      </c>
      <c r="E975" s="3">
        <v>166.1</v>
      </c>
      <c r="F975" s="490"/>
      <c r="G975" s="5">
        <v>2</v>
      </c>
      <c r="H975" s="6" t="s">
        <v>105</v>
      </c>
      <c r="I975" s="2" t="s">
        <v>104</v>
      </c>
      <c r="J975" s="3">
        <v>54</v>
      </c>
      <c r="K975" s="3">
        <v>166.1</v>
      </c>
      <c r="L975" s="1374"/>
    </row>
    <row r="976" spans="1:12" s="50" customFormat="1" x14ac:dyDescent="0.3">
      <c r="A976" s="5">
        <v>3</v>
      </c>
      <c r="B976" s="6" t="s">
        <v>260</v>
      </c>
      <c r="C976" s="2" t="s">
        <v>17</v>
      </c>
      <c r="D976" s="3">
        <v>20</v>
      </c>
      <c r="E976" s="3">
        <v>182.25</v>
      </c>
      <c r="F976" s="605"/>
      <c r="G976" s="5">
        <v>3</v>
      </c>
      <c r="H976" s="6" t="s">
        <v>260</v>
      </c>
      <c r="I976" s="2" t="s">
        <v>44</v>
      </c>
      <c r="J976" s="3">
        <v>25</v>
      </c>
      <c r="K976" s="3">
        <v>218.7</v>
      </c>
      <c r="L976" s="1377"/>
    </row>
    <row r="977" spans="1:12" s="25" customFormat="1" ht="19.5" customHeight="1" x14ac:dyDescent="0.3">
      <c r="A977" s="5">
        <v>4</v>
      </c>
      <c r="B977" s="6" t="s">
        <v>346</v>
      </c>
      <c r="C977" s="2" t="s">
        <v>14</v>
      </c>
      <c r="D977" s="3">
        <v>36</v>
      </c>
      <c r="E977" s="3">
        <v>6</v>
      </c>
      <c r="F977" s="677"/>
      <c r="G977" s="5">
        <v>4</v>
      </c>
      <c r="H977" s="6" t="s">
        <v>346</v>
      </c>
      <c r="I977" s="2" t="s">
        <v>14</v>
      </c>
      <c r="J977" s="3">
        <v>36</v>
      </c>
      <c r="K977" s="3">
        <v>6</v>
      </c>
      <c r="L977" s="788"/>
    </row>
    <row r="978" spans="1:12" s="25" customFormat="1" ht="19.5" customHeight="1" x14ac:dyDescent="0.3">
      <c r="A978" s="5">
        <v>5</v>
      </c>
      <c r="B978" s="6" t="s">
        <v>144</v>
      </c>
      <c r="C978" s="2" t="s">
        <v>2</v>
      </c>
      <c r="D978" s="3">
        <v>18</v>
      </c>
      <c r="E978" s="3">
        <v>88</v>
      </c>
      <c r="F978" s="656"/>
      <c r="G978" s="5">
        <v>5</v>
      </c>
      <c r="H978" s="6" t="s">
        <v>144</v>
      </c>
      <c r="I978" s="2" t="s">
        <v>2</v>
      </c>
      <c r="J978" s="3">
        <v>18</v>
      </c>
      <c r="K978" s="3">
        <v>88</v>
      </c>
      <c r="L978" s="1374"/>
    </row>
    <row r="979" spans="1:12" s="50" customFormat="1" x14ac:dyDescent="0.3">
      <c r="A979" s="5">
        <v>6</v>
      </c>
      <c r="B979" s="6" t="s">
        <v>107</v>
      </c>
      <c r="C979" s="2" t="s">
        <v>193</v>
      </c>
      <c r="D979" s="3">
        <v>3.71</v>
      </c>
      <c r="E979" s="3">
        <v>93.2</v>
      </c>
      <c r="F979" s="605"/>
      <c r="G979" s="5">
        <v>6</v>
      </c>
      <c r="H979" s="6" t="s">
        <v>107</v>
      </c>
      <c r="I979" s="2" t="s">
        <v>193</v>
      </c>
      <c r="J979" s="3">
        <v>3.71</v>
      </c>
      <c r="K979" s="3">
        <v>93.2</v>
      </c>
      <c r="L979" s="1379"/>
    </row>
    <row r="980" spans="1:12" s="25" customFormat="1" ht="19.5" customHeight="1" x14ac:dyDescent="0.3">
      <c r="A980" s="5">
        <v>7</v>
      </c>
      <c r="B980" s="6" t="s">
        <v>108</v>
      </c>
      <c r="C980" s="2" t="s">
        <v>65</v>
      </c>
      <c r="D980" s="3">
        <v>1.2</v>
      </c>
      <c r="E980" s="3">
        <v>21.5</v>
      </c>
      <c r="F980" s="656"/>
      <c r="G980" s="5">
        <v>7</v>
      </c>
      <c r="H980" s="6" t="s">
        <v>108</v>
      </c>
      <c r="I980" s="2" t="s">
        <v>65</v>
      </c>
      <c r="J980" s="3">
        <v>1.2</v>
      </c>
      <c r="K980" s="3">
        <v>21.5</v>
      </c>
      <c r="L980" s="1374"/>
    </row>
    <row r="981" spans="1:12" s="25" customFormat="1" x14ac:dyDescent="0.3">
      <c r="A981" s="1523"/>
      <c r="B981" s="6"/>
      <c r="C981" s="2"/>
      <c r="D981" s="3"/>
      <c r="E981" s="3"/>
      <c r="F981" s="656"/>
      <c r="G981" s="1523"/>
      <c r="H981" s="6"/>
      <c r="I981" s="2"/>
      <c r="J981" s="3"/>
      <c r="K981" s="3"/>
      <c r="L981" s="1374"/>
    </row>
    <row r="982" spans="1:12" s="50" customFormat="1" x14ac:dyDescent="0.3">
      <c r="A982" s="5"/>
      <c r="B982" s="6"/>
      <c r="C982" s="2"/>
      <c r="D982" s="3"/>
      <c r="E982" s="3"/>
      <c r="F982" s="657"/>
      <c r="G982" s="5"/>
      <c r="H982" s="6"/>
      <c r="I982" s="2"/>
      <c r="J982" s="3"/>
      <c r="K982" s="3"/>
      <c r="L982" s="1377"/>
    </row>
    <row r="983" spans="1:12" s="25" customFormat="1" x14ac:dyDescent="0.3">
      <c r="A983" s="1523"/>
      <c r="B983" s="6"/>
      <c r="C983" s="2" t="s">
        <v>128</v>
      </c>
      <c r="D983" s="3">
        <f>SUM(D974:D982)</f>
        <v>212.91</v>
      </c>
      <c r="E983" s="3">
        <f>SUM(E974:E982)</f>
        <v>714.55000000000007</v>
      </c>
      <c r="F983" s="658">
        <v>822.5</v>
      </c>
      <c r="G983" s="1523"/>
      <c r="H983" s="6"/>
      <c r="I983" s="2" t="s">
        <v>128</v>
      </c>
      <c r="J983" s="3">
        <f>SUM(J974:J982)</f>
        <v>227.91</v>
      </c>
      <c r="K983" s="3">
        <f>SUM(K974:K982)</f>
        <v>763.6</v>
      </c>
      <c r="L983" s="1374"/>
    </row>
    <row r="984" spans="1:12" s="25" customFormat="1" x14ac:dyDescent="0.3">
      <c r="A984" s="5"/>
      <c r="B984" s="6"/>
      <c r="C984" s="2"/>
      <c r="D984" s="3"/>
      <c r="E984" s="3"/>
      <c r="F984" s="678">
        <f>F983-E983</f>
        <v>107.94999999999993</v>
      </c>
      <c r="G984" s="5"/>
      <c r="H984" s="6"/>
      <c r="I984" s="2"/>
      <c r="J984" s="3"/>
      <c r="K984" s="3"/>
      <c r="L984" s="1374"/>
    </row>
    <row r="985" spans="1:12" s="25" customFormat="1" x14ac:dyDescent="0.3">
      <c r="A985" s="5"/>
      <c r="B985" s="6"/>
      <c r="C985" s="2"/>
      <c r="D985" s="3"/>
      <c r="E985" s="3"/>
      <c r="F985" s="656"/>
      <c r="G985" s="5"/>
      <c r="H985" s="6"/>
      <c r="I985" s="2"/>
      <c r="J985" s="3"/>
      <c r="K985" s="3"/>
      <c r="L985" s="1374"/>
    </row>
    <row r="986" spans="1:12" s="25" customFormat="1" x14ac:dyDescent="0.3">
      <c r="A986" s="1523"/>
      <c r="B986" s="6"/>
      <c r="C986" s="2" t="s">
        <v>136</v>
      </c>
      <c r="D986" s="3">
        <f>+D983+D958</f>
        <v>462.62</v>
      </c>
      <c r="E986" s="3">
        <f>+E983+E958</f>
        <v>1275.45</v>
      </c>
      <c r="F986" s="659"/>
      <c r="G986" s="3"/>
      <c r="H986" s="3"/>
      <c r="I986" s="3" t="s">
        <v>136</v>
      </c>
      <c r="J986" s="3">
        <f>+J983+J958</f>
        <v>477.62</v>
      </c>
      <c r="K986" s="3">
        <f>+K983+K958</f>
        <v>1324.5</v>
      </c>
      <c r="L986" s="1374"/>
    </row>
    <row r="987" spans="1:12" s="25" customFormat="1" x14ac:dyDescent="0.3">
      <c r="A987" s="1405"/>
      <c r="B987" s="36"/>
      <c r="C987" s="462"/>
      <c r="D987" s="463"/>
      <c r="E987" s="463"/>
      <c r="F987" s="659"/>
      <c r="G987" s="1410"/>
      <c r="H987" s="463"/>
      <c r="I987" s="463"/>
      <c r="J987" s="463"/>
      <c r="K987" s="463"/>
      <c r="L987" s="1374"/>
    </row>
    <row r="988" spans="1:12" s="25" customFormat="1" x14ac:dyDescent="0.3">
      <c r="A988" s="1405"/>
      <c r="B988" s="36"/>
      <c r="C988" s="462"/>
      <c r="D988" s="463"/>
      <c r="E988" s="463"/>
      <c r="F988" s="659"/>
      <c r="G988" s="1410"/>
      <c r="H988" s="463"/>
      <c r="I988" s="463"/>
      <c r="J988" s="463"/>
      <c r="K988" s="463"/>
      <c r="L988" s="1374"/>
    </row>
    <row r="989" spans="1:12" s="25" customFormat="1" x14ac:dyDescent="0.3">
      <c r="A989" s="1405"/>
      <c r="B989" s="461"/>
      <c r="C989" s="461"/>
      <c r="D989" s="461"/>
      <c r="E989" s="660"/>
      <c r="F989" s="660"/>
      <c r="G989" s="1413"/>
      <c r="H989" s="660"/>
      <c r="I989" s="463"/>
      <c r="J989" s="463"/>
      <c r="K989" s="463"/>
      <c r="L989" s="1374"/>
    </row>
    <row r="990" spans="1:12" s="25" customFormat="1" x14ac:dyDescent="0.3">
      <c r="A990" s="1405"/>
      <c r="B990" s="36"/>
      <c r="C990" s="462"/>
      <c r="D990" s="463"/>
      <c r="E990" s="463"/>
      <c r="F990" s="659"/>
      <c r="G990" s="1413"/>
      <c r="H990" s="463"/>
      <c r="I990" s="463"/>
      <c r="J990" s="463"/>
      <c r="K990" s="463"/>
      <c r="L990" s="1374"/>
    </row>
    <row r="991" spans="1:12" s="25" customFormat="1" ht="18.75" customHeight="1" x14ac:dyDescent="0.3">
      <c r="A991" s="1403"/>
      <c r="B991" s="37" t="s">
        <v>130</v>
      </c>
      <c r="D991" s="94" t="s">
        <v>131</v>
      </c>
      <c r="E991" s="20"/>
      <c r="F991" s="606"/>
      <c r="G991" s="1403"/>
      <c r="H991" s="37" t="s">
        <v>130</v>
      </c>
      <c r="J991" s="94" t="s">
        <v>131</v>
      </c>
      <c r="K991" s="20"/>
      <c r="L991" s="1374"/>
    </row>
    <row r="992" spans="1:12" s="25" customFormat="1" ht="51.75" customHeight="1" x14ac:dyDescent="0.3">
      <c r="A992" s="1403"/>
      <c r="B992" s="38" t="s">
        <v>132</v>
      </c>
      <c r="D992" s="38" t="s">
        <v>140</v>
      </c>
      <c r="E992" s="39"/>
      <c r="F992" s="606"/>
      <c r="G992" s="1403"/>
      <c r="H992" s="38" t="s">
        <v>139</v>
      </c>
      <c r="J992" s="38" t="s">
        <v>140</v>
      </c>
      <c r="K992" s="39"/>
      <c r="L992" s="1374"/>
    </row>
    <row r="993" spans="1:12" s="25" customFormat="1" ht="23.25" customHeight="1" x14ac:dyDescent="0.3">
      <c r="A993" s="1403"/>
      <c r="B993" s="38"/>
      <c r="D993" s="38"/>
      <c r="E993" s="39"/>
      <c r="F993" s="606"/>
      <c r="G993" s="1403"/>
      <c r="H993" s="38"/>
      <c r="J993" s="38"/>
      <c r="K993" s="39"/>
      <c r="L993" s="1374"/>
    </row>
    <row r="994" spans="1:12" s="25" customFormat="1" ht="23.25" customHeight="1" x14ac:dyDescent="0.3">
      <c r="A994" s="1402"/>
      <c r="B994" s="254"/>
      <c r="C994" s="96"/>
      <c r="D994" s="254"/>
      <c r="E994" s="255"/>
      <c r="F994" s="871"/>
      <c r="G994" s="1417"/>
      <c r="H994" s="96"/>
      <c r="I994" s="254"/>
      <c r="J994" s="255"/>
      <c r="K994" s="254"/>
      <c r="L994" s="1374"/>
    </row>
    <row r="995" spans="1:12" s="25" customFormat="1" ht="18.75" customHeight="1" x14ac:dyDescent="0.3">
      <c r="A995" s="1416"/>
      <c r="B995" s="208"/>
      <c r="C995" s="208"/>
      <c r="D995" s="208"/>
      <c r="E995" s="208"/>
      <c r="F995" s="861"/>
      <c r="G995" s="1416"/>
      <c r="H995" s="208"/>
      <c r="I995" s="208"/>
      <c r="J995" s="208"/>
      <c r="K995" s="208"/>
      <c r="L995" s="1374"/>
    </row>
    <row r="996" spans="1:12" s="21" customFormat="1" x14ac:dyDescent="0.3">
      <c r="A996" s="1403"/>
      <c r="B996" s="20"/>
      <c r="C996" s="20"/>
      <c r="D996" s="20"/>
      <c r="E996" s="20"/>
      <c r="F996" s="656"/>
      <c r="G996" s="1403"/>
      <c r="H996" s="20"/>
      <c r="I996" s="20"/>
      <c r="J996" s="20"/>
      <c r="K996" s="20"/>
      <c r="L996" s="1373"/>
    </row>
    <row r="997" spans="1:12" s="25" customFormat="1" ht="18.75" customHeight="1" x14ac:dyDescent="0.3">
      <c r="A997" s="1403"/>
      <c r="B997" s="22" t="s">
        <v>115</v>
      </c>
      <c r="C997" s="20"/>
      <c r="D997" s="20"/>
      <c r="E997" s="20"/>
      <c r="F997" s="656"/>
      <c r="G997" s="1403"/>
      <c r="H997" s="22" t="s">
        <v>115</v>
      </c>
      <c r="I997" s="20"/>
      <c r="J997" s="20"/>
      <c r="K997" s="20"/>
      <c r="L997" s="1374"/>
    </row>
    <row r="998" spans="1:12" s="25" customFormat="1" ht="18.75" customHeight="1" x14ac:dyDescent="0.3">
      <c r="A998" s="1403"/>
      <c r="B998" s="22" t="s">
        <v>137</v>
      </c>
      <c r="C998" s="20"/>
      <c r="D998" s="20"/>
      <c r="E998" s="20"/>
      <c r="F998" s="606"/>
      <c r="G998" s="1403"/>
      <c r="H998" s="22" t="s">
        <v>138</v>
      </c>
      <c r="I998" s="20"/>
      <c r="J998" s="20"/>
      <c r="K998" s="20"/>
      <c r="L998" s="1374"/>
    </row>
    <row r="999" spans="1:12" s="25" customFormat="1" ht="18.75" customHeight="1" x14ac:dyDescent="0.3">
      <c r="A999" s="1403"/>
      <c r="B999" s="20"/>
      <c r="C999" s="20"/>
      <c r="D999" s="20"/>
      <c r="E999" s="20"/>
      <c r="F999" s="606"/>
      <c r="G999" s="1403"/>
      <c r="H999" s="20"/>
      <c r="I999" s="20"/>
      <c r="J999" s="20"/>
      <c r="K999" s="20"/>
      <c r="L999" s="1374"/>
    </row>
    <row r="1000" spans="1:12" s="25" customFormat="1" ht="18.75" customHeight="1" x14ac:dyDescent="0.3">
      <c r="A1000" s="1403"/>
      <c r="B1000" s="20"/>
      <c r="C1000" s="20"/>
      <c r="E1000" s="603" t="s">
        <v>116</v>
      </c>
      <c r="F1000" s="606"/>
      <c r="G1000" s="1403"/>
      <c r="H1000" s="20"/>
      <c r="I1000" s="20"/>
      <c r="K1000" s="603" t="s">
        <v>116</v>
      </c>
      <c r="L1000" s="1374"/>
    </row>
    <row r="1001" spans="1:12" s="25" customFormat="1" ht="18.75" customHeight="1" x14ac:dyDescent="0.3">
      <c r="A1001" s="1403"/>
      <c r="B1001" s="20"/>
      <c r="C1001" s="20"/>
      <c r="E1001" s="603" t="s">
        <v>134</v>
      </c>
      <c r="F1001" s="606"/>
      <c r="G1001" s="1403"/>
      <c r="H1001" s="20"/>
      <c r="I1001" s="20"/>
      <c r="K1001" s="603" t="s">
        <v>134</v>
      </c>
      <c r="L1001" s="1374"/>
    </row>
    <row r="1002" spans="1:12" s="25" customFormat="1" ht="18.75" customHeight="1" x14ac:dyDescent="0.3">
      <c r="A1002" s="1403"/>
      <c r="B1002" s="20"/>
      <c r="C1002" s="20"/>
      <c r="E1002" s="603" t="s">
        <v>117</v>
      </c>
      <c r="F1002" s="606"/>
      <c r="G1002" s="1403"/>
      <c r="H1002" s="20"/>
      <c r="I1002" s="20"/>
      <c r="K1002" s="603" t="s">
        <v>117</v>
      </c>
      <c r="L1002" s="1374"/>
    </row>
    <row r="1003" spans="1:12" s="25" customFormat="1" ht="18.75" customHeight="1" x14ac:dyDescent="0.3">
      <c r="A1003" s="1403"/>
      <c r="B1003" s="20"/>
      <c r="C1003" s="20"/>
      <c r="E1003" s="603" t="s">
        <v>497</v>
      </c>
      <c r="F1003" s="606"/>
      <c r="G1003" s="1403"/>
      <c r="H1003" s="20"/>
      <c r="I1003" s="20"/>
      <c r="K1003" s="603" t="s">
        <v>497</v>
      </c>
      <c r="L1003" s="1374"/>
    </row>
    <row r="1004" spans="1:12" s="25" customFormat="1" ht="18.75" customHeight="1" x14ac:dyDescent="0.3">
      <c r="A1004" s="1403"/>
      <c r="B1004" s="20"/>
      <c r="C1004" s="20"/>
      <c r="D1004" s="20"/>
      <c r="E1004" s="20"/>
      <c r="F1004" s="656"/>
      <c r="G1004" s="1403"/>
      <c r="H1004" s="20"/>
      <c r="I1004" s="20"/>
      <c r="J1004" s="20"/>
      <c r="K1004" s="20"/>
      <c r="L1004" s="1374"/>
    </row>
    <row r="1005" spans="1:12" s="25" customFormat="1" ht="18.75" customHeight="1" x14ac:dyDescent="0.3">
      <c r="A1005" s="1403"/>
      <c r="B1005" s="20"/>
      <c r="C1005" s="20"/>
      <c r="D1005" s="20"/>
      <c r="E1005" s="20"/>
      <c r="F1005" s="656"/>
      <c r="G1005" s="1403"/>
      <c r="H1005" s="20"/>
      <c r="I1005" s="20"/>
      <c r="J1005" s="20"/>
      <c r="K1005" s="20"/>
      <c r="L1005" s="1374"/>
    </row>
    <row r="1006" spans="1:12" s="25" customFormat="1" ht="18.75" customHeight="1" x14ac:dyDescent="0.3">
      <c r="A1006" s="1403"/>
      <c r="B1006" s="20"/>
      <c r="C1006" s="20"/>
      <c r="D1006" s="20"/>
      <c r="E1006" s="20"/>
      <c r="F1006" s="656"/>
      <c r="G1006" s="1403"/>
      <c r="H1006" s="20"/>
      <c r="I1006" s="20"/>
      <c r="J1006" s="20"/>
      <c r="K1006" s="20"/>
      <c r="L1006" s="1374"/>
    </row>
    <row r="1007" spans="1:12" s="25" customFormat="1" ht="18.75" customHeight="1" x14ac:dyDescent="0.3">
      <c r="A1007" s="1403"/>
      <c r="B1007" s="1612" t="s">
        <v>119</v>
      </c>
      <c r="C1007" s="1612"/>
      <c r="D1007" s="1612"/>
      <c r="E1007" s="26"/>
      <c r="F1007" s="606"/>
      <c r="G1007" s="1403"/>
      <c r="H1007" s="1612" t="s">
        <v>119</v>
      </c>
      <c r="I1007" s="1612"/>
      <c r="J1007" s="1612"/>
      <c r="K1007" s="26"/>
      <c r="L1007" s="1374"/>
    </row>
    <row r="1008" spans="1:12" s="25" customFormat="1" ht="18.75" customHeight="1" x14ac:dyDescent="0.3">
      <c r="A1008" s="1428"/>
      <c r="B1008" s="1606">
        <v>45741</v>
      </c>
      <c r="C1008" s="1606"/>
      <c r="D1008" s="1606"/>
      <c r="E1008" s="482"/>
      <c r="F1008" s="606"/>
      <c r="G1008" s="1403"/>
      <c r="H1008" s="1610">
        <f>B1008</f>
        <v>45741</v>
      </c>
      <c r="I1008" s="1610"/>
      <c r="J1008" s="1610"/>
      <c r="K1008" s="27"/>
      <c r="L1008" s="1374"/>
    </row>
    <row r="1009" spans="1:12" s="25" customFormat="1" ht="18.75" customHeight="1" x14ac:dyDescent="0.3">
      <c r="A1009" s="1428"/>
      <c r="B1009" s="32"/>
      <c r="C1009" s="32"/>
      <c r="D1009" s="32"/>
      <c r="E1009" s="482"/>
      <c r="F1009" s="606"/>
      <c r="G1009" s="1403"/>
      <c r="H1009" s="20"/>
      <c r="I1009" s="20"/>
      <c r="J1009" s="20"/>
      <c r="K1009" s="27"/>
      <c r="L1009" s="1374"/>
    </row>
    <row r="1010" spans="1:12" s="25" customFormat="1" ht="18.75" customHeight="1" x14ac:dyDescent="0.3">
      <c r="A1010" s="1428"/>
      <c r="B1010" s="1522"/>
      <c r="C1010" s="32"/>
      <c r="D1010" s="32"/>
      <c r="E1010" s="482"/>
      <c r="F1010" s="606"/>
      <c r="G1010" s="1403"/>
      <c r="H1010" s="1524"/>
      <c r="I1010" s="20"/>
      <c r="J1010" s="20"/>
      <c r="K1010" s="27"/>
      <c r="L1010" s="1374"/>
    </row>
    <row r="1011" spans="1:12" s="25" customFormat="1" ht="18.75" customHeight="1" x14ac:dyDescent="0.3">
      <c r="A1011" s="469" t="s">
        <v>120</v>
      </c>
      <c r="B1011" s="475" t="s">
        <v>121</v>
      </c>
      <c r="C1011" s="1604" t="s">
        <v>122</v>
      </c>
      <c r="D1011" s="1604"/>
      <c r="E1011" s="1604"/>
      <c r="F1011" s="606"/>
      <c r="G1011" s="28" t="s">
        <v>120</v>
      </c>
      <c r="H1011" s="29" t="s">
        <v>121</v>
      </c>
      <c r="I1011" s="1611" t="s">
        <v>123</v>
      </c>
      <c r="J1011" s="1611"/>
      <c r="K1011" s="1611"/>
      <c r="L1011" s="1374"/>
    </row>
    <row r="1012" spans="1:12" s="25" customFormat="1" ht="18.75" customHeight="1" x14ac:dyDescent="0.3">
      <c r="A1012" s="469" t="s">
        <v>124</v>
      </c>
      <c r="B1012" s="469" t="s">
        <v>265</v>
      </c>
      <c r="C1012" s="475" t="s">
        <v>125</v>
      </c>
      <c r="D1012" s="1521" t="s">
        <v>126</v>
      </c>
      <c r="E1012" s="1521" t="s">
        <v>127</v>
      </c>
      <c r="F1012" s="606"/>
      <c r="G1012" s="28" t="s">
        <v>124</v>
      </c>
      <c r="H1012" s="28" t="s">
        <v>265</v>
      </c>
      <c r="I1012" s="29" t="s">
        <v>125</v>
      </c>
      <c r="J1012" s="1523" t="s">
        <v>126</v>
      </c>
      <c r="K1012" s="1523" t="s">
        <v>127</v>
      </c>
      <c r="L1012" s="1374"/>
    </row>
    <row r="1013" spans="1:12" s="25" customFormat="1" ht="19.5" customHeight="1" x14ac:dyDescent="0.3">
      <c r="A1013" s="12">
        <v>1</v>
      </c>
      <c r="B1013" s="13" t="s">
        <v>105</v>
      </c>
      <c r="C1013" s="14" t="s">
        <v>104</v>
      </c>
      <c r="D1013" s="15">
        <v>54</v>
      </c>
      <c r="E1013" s="15">
        <v>166.1</v>
      </c>
      <c r="F1013" s="490"/>
      <c r="G1013" s="5">
        <v>1</v>
      </c>
      <c r="H1013" s="6" t="s">
        <v>105</v>
      </c>
      <c r="I1013" s="2" t="s">
        <v>104</v>
      </c>
      <c r="J1013" s="3">
        <v>54</v>
      </c>
      <c r="K1013" s="3">
        <v>166.1</v>
      </c>
      <c r="L1013" s="1374"/>
    </row>
    <row r="1014" spans="1:12" s="50" customFormat="1" x14ac:dyDescent="0.3">
      <c r="A1014" s="12">
        <v>2</v>
      </c>
      <c r="B1014" s="13" t="s">
        <v>260</v>
      </c>
      <c r="C1014" s="14" t="s">
        <v>17</v>
      </c>
      <c r="D1014" s="15">
        <v>20</v>
      </c>
      <c r="E1014" s="15">
        <v>182.25</v>
      </c>
      <c r="F1014" s="605"/>
      <c r="G1014" s="5">
        <v>2</v>
      </c>
      <c r="H1014" s="6" t="s">
        <v>260</v>
      </c>
      <c r="I1014" s="2" t="s">
        <v>44</v>
      </c>
      <c r="J1014" s="3">
        <v>25</v>
      </c>
      <c r="K1014" s="3">
        <v>218.7</v>
      </c>
      <c r="L1014" s="1377"/>
    </row>
    <row r="1015" spans="1:12" s="25" customFormat="1" x14ac:dyDescent="0.3">
      <c r="A1015" s="12">
        <v>3</v>
      </c>
      <c r="B1015" s="13" t="s">
        <v>114</v>
      </c>
      <c r="C1015" s="14" t="s">
        <v>2</v>
      </c>
      <c r="D1015" s="15">
        <v>6</v>
      </c>
      <c r="E1015" s="15">
        <v>28</v>
      </c>
      <c r="F1015" s="605">
        <v>161</v>
      </c>
      <c r="G1015" s="5">
        <v>3</v>
      </c>
      <c r="H1015" s="6" t="s">
        <v>114</v>
      </c>
      <c r="I1015" s="2" t="s">
        <v>2</v>
      </c>
      <c r="J1015" s="3">
        <v>6</v>
      </c>
      <c r="K1015" s="3">
        <v>28</v>
      </c>
      <c r="L1015" s="1374"/>
    </row>
    <row r="1016" spans="1:12" s="25" customFormat="1" x14ac:dyDescent="0.3">
      <c r="A1016" s="12">
        <v>4</v>
      </c>
      <c r="B1016" s="13" t="s">
        <v>107</v>
      </c>
      <c r="C1016" s="14" t="s">
        <v>14</v>
      </c>
      <c r="D1016" s="15">
        <v>3.71</v>
      </c>
      <c r="E1016" s="15">
        <v>93.2</v>
      </c>
      <c r="F1016" s="606"/>
      <c r="G1016" s="5">
        <v>4</v>
      </c>
      <c r="H1016" s="6" t="s">
        <v>107</v>
      </c>
      <c r="I1016" s="2" t="s">
        <v>14</v>
      </c>
      <c r="J1016" s="3">
        <v>3.71</v>
      </c>
      <c r="K1016" s="3">
        <v>93.2</v>
      </c>
      <c r="L1016" s="1374"/>
    </row>
    <row r="1017" spans="1:12" s="25" customFormat="1" x14ac:dyDescent="0.3">
      <c r="A1017" s="12">
        <v>5</v>
      </c>
      <c r="B1017" s="13" t="s">
        <v>93</v>
      </c>
      <c r="C1017" s="14" t="s">
        <v>2</v>
      </c>
      <c r="D1017" s="15">
        <v>80</v>
      </c>
      <c r="E1017" s="15">
        <v>92</v>
      </c>
      <c r="F1017" s="605"/>
      <c r="G1017" s="5">
        <v>5</v>
      </c>
      <c r="H1017" s="6" t="s">
        <v>93</v>
      </c>
      <c r="I1017" s="2" t="s">
        <v>2</v>
      </c>
      <c r="J1017" s="3">
        <v>80</v>
      </c>
      <c r="K1017" s="3">
        <v>92</v>
      </c>
      <c r="L1017" s="788"/>
    </row>
    <row r="1018" spans="1:12" s="25" customFormat="1" x14ac:dyDescent="0.3">
      <c r="A1018" s="12">
        <v>5</v>
      </c>
      <c r="B1018" s="13" t="s">
        <v>484</v>
      </c>
      <c r="C1018" s="14" t="s">
        <v>5</v>
      </c>
      <c r="D1018" s="15">
        <v>35</v>
      </c>
      <c r="E1018" s="15">
        <v>141</v>
      </c>
      <c r="F1018" s="606"/>
      <c r="G1018" s="5">
        <v>5</v>
      </c>
      <c r="H1018" s="6" t="s">
        <v>484</v>
      </c>
      <c r="I1018" s="2" t="s">
        <v>5</v>
      </c>
      <c r="J1018" s="3">
        <v>35</v>
      </c>
      <c r="K1018" s="3">
        <v>141</v>
      </c>
      <c r="L1018" s="1354"/>
    </row>
    <row r="1019" spans="1:12" s="25" customFormat="1" ht="19.5" customHeight="1" x14ac:dyDescent="0.3">
      <c r="A1019" s="1521"/>
      <c r="B1019" s="13"/>
      <c r="C1019" s="14"/>
      <c r="D1019" s="15"/>
      <c r="E1019" s="15"/>
      <c r="F1019" s="605"/>
      <c r="G1019" s="1523"/>
      <c r="H1019" s="6"/>
      <c r="I1019" s="2"/>
      <c r="J1019" s="3"/>
      <c r="K1019" s="3"/>
      <c r="L1019" s="1374"/>
    </row>
    <row r="1020" spans="1:12" s="25" customFormat="1" x14ac:dyDescent="0.3">
      <c r="A1020" s="12"/>
      <c r="B1020" s="13"/>
      <c r="C1020" s="14"/>
      <c r="D1020" s="15"/>
      <c r="E1020" s="15"/>
      <c r="F1020" s="656"/>
      <c r="G1020" s="5"/>
      <c r="H1020" s="6"/>
      <c r="I1020" s="2"/>
      <c r="J1020" s="3"/>
      <c r="K1020" s="3"/>
      <c r="L1020" s="1374"/>
    </row>
    <row r="1021" spans="1:12" s="25" customFormat="1" x14ac:dyDescent="0.3">
      <c r="A1021" s="12"/>
      <c r="B1021" s="13"/>
      <c r="C1021" s="14" t="s">
        <v>128</v>
      </c>
      <c r="D1021" s="15">
        <f>SUM(D1013:D1019)</f>
        <v>198.70999999999998</v>
      </c>
      <c r="E1021" s="15">
        <f>SUM(E1013:E1019)</f>
        <v>702.55</v>
      </c>
      <c r="F1021" s="658">
        <v>587.5</v>
      </c>
      <c r="G1021" s="5"/>
      <c r="H1021" s="6"/>
      <c r="I1021" s="2" t="s">
        <v>128</v>
      </c>
      <c r="J1021" s="3">
        <f>SUM(J1013:J1019)</f>
        <v>203.70999999999998</v>
      </c>
      <c r="K1021" s="3">
        <f>SUM(K1013:K1019)</f>
        <v>739</v>
      </c>
      <c r="L1021" s="1374"/>
    </row>
    <row r="1022" spans="1:12" s="25" customFormat="1" ht="18.75" hidden="1" customHeight="1" x14ac:dyDescent="0.3">
      <c r="A1022" s="12"/>
      <c r="B1022" s="13"/>
      <c r="C1022" s="14"/>
      <c r="D1022" s="15">
        <f>SUM(D1014:D1020)</f>
        <v>144.71</v>
      </c>
      <c r="E1022" s="15"/>
      <c r="F1022" s="656"/>
      <c r="G1022" s="5"/>
      <c r="H1022" s="6"/>
      <c r="I1022" s="2"/>
      <c r="J1022" s="3"/>
      <c r="K1022" s="3"/>
      <c r="L1022" s="1374"/>
    </row>
    <row r="1023" spans="1:12" s="25" customFormat="1" ht="18.75" hidden="1" customHeight="1" x14ac:dyDescent="0.3">
      <c r="A1023" s="12">
        <v>1</v>
      </c>
      <c r="B1023" s="13" t="s">
        <v>1</v>
      </c>
      <c r="C1023" s="14" t="s">
        <v>5</v>
      </c>
      <c r="D1023" s="15">
        <f>SUM(D1016:D1021)</f>
        <v>317.41999999999996</v>
      </c>
      <c r="E1023" s="15">
        <v>86</v>
      </c>
      <c r="F1023" s="656"/>
      <c r="G1023" s="5">
        <v>1</v>
      </c>
      <c r="H1023" s="6" t="s">
        <v>1</v>
      </c>
      <c r="I1023" s="2" t="s">
        <v>5</v>
      </c>
      <c r="J1023" s="3">
        <v>200</v>
      </c>
      <c r="K1023" s="3">
        <v>86</v>
      </c>
      <c r="L1023" s="1374"/>
    </row>
    <row r="1024" spans="1:12" s="25" customFormat="1" ht="18.75" hidden="1" customHeight="1" x14ac:dyDescent="0.3">
      <c r="A1024" s="12">
        <v>2</v>
      </c>
      <c r="B1024" s="13" t="s">
        <v>238</v>
      </c>
      <c r="C1024" s="14" t="s">
        <v>251</v>
      </c>
      <c r="D1024" s="15">
        <f t="shared" ref="D1024:D1033" si="14">SUM(D1016:D1022)</f>
        <v>462.13</v>
      </c>
      <c r="E1024" s="15">
        <v>114</v>
      </c>
      <c r="F1024" s="656"/>
      <c r="G1024" s="5">
        <v>2</v>
      </c>
      <c r="H1024" s="6" t="s">
        <v>238</v>
      </c>
      <c r="I1024" s="2" t="s">
        <v>251</v>
      </c>
      <c r="J1024" s="3">
        <v>225</v>
      </c>
      <c r="K1024" s="3">
        <v>114</v>
      </c>
      <c r="L1024" s="1374"/>
    </row>
    <row r="1025" spans="1:19" s="25" customFormat="1" ht="18.75" hidden="1" customHeight="1" x14ac:dyDescent="0.3">
      <c r="A1025" s="12">
        <v>3</v>
      </c>
      <c r="B1025" s="13" t="s">
        <v>93</v>
      </c>
      <c r="C1025" s="14" t="s">
        <v>5</v>
      </c>
      <c r="D1025" s="15">
        <f t="shared" si="14"/>
        <v>775.83999999999992</v>
      </c>
      <c r="E1025" s="15">
        <v>94.25</v>
      </c>
      <c r="F1025" s="656"/>
      <c r="G1025" s="5">
        <v>3</v>
      </c>
      <c r="H1025" s="6" t="s">
        <v>93</v>
      </c>
      <c r="I1025" s="2" t="s">
        <v>5</v>
      </c>
      <c r="J1025" s="3">
        <v>135</v>
      </c>
      <c r="K1025" s="3">
        <v>94.25</v>
      </c>
      <c r="L1025" s="1374"/>
    </row>
    <row r="1026" spans="1:19" s="25" customFormat="1" ht="18.75" hidden="1" customHeight="1" x14ac:dyDescent="0.3">
      <c r="A1026" s="12">
        <v>4</v>
      </c>
      <c r="B1026" s="13" t="s">
        <v>253</v>
      </c>
      <c r="C1026" s="14" t="s">
        <v>218</v>
      </c>
      <c r="D1026" s="15">
        <f t="shared" si="14"/>
        <v>1157.9699999999998</v>
      </c>
      <c r="E1026" s="15">
        <v>146.4</v>
      </c>
      <c r="F1026" s="656"/>
      <c r="G1026" s="5">
        <v>4</v>
      </c>
      <c r="H1026" s="6" t="s">
        <v>253</v>
      </c>
      <c r="I1026" s="2" t="s">
        <v>218</v>
      </c>
      <c r="J1026" s="3">
        <v>125</v>
      </c>
      <c r="K1026" s="3">
        <v>146.4</v>
      </c>
      <c r="L1026" s="1374"/>
    </row>
    <row r="1027" spans="1:19" s="25" customFormat="1" ht="18.75" hidden="1" customHeight="1" x14ac:dyDescent="0.3">
      <c r="A1027" s="12">
        <v>5</v>
      </c>
      <c r="B1027" s="13" t="s">
        <v>255</v>
      </c>
      <c r="C1027" s="14" t="s">
        <v>218</v>
      </c>
      <c r="D1027" s="15">
        <f t="shared" si="14"/>
        <v>1898.8099999999997</v>
      </c>
      <c r="E1027" s="15">
        <v>105.16</v>
      </c>
      <c r="F1027" s="656"/>
      <c r="G1027" s="5">
        <v>5</v>
      </c>
      <c r="H1027" s="6" t="s">
        <v>255</v>
      </c>
      <c r="I1027" s="2" t="s">
        <v>218</v>
      </c>
      <c r="J1027" s="3">
        <v>80</v>
      </c>
      <c r="K1027" s="3">
        <v>105.16</v>
      </c>
      <c r="L1027" s="1374"/>
    </row>
    <row r="1028" spans="1:19" s="25" customFormat="1" ht="18.75" hidden="1" customHeight="1" x14ac:dyDescent="0.3">
      <c r="A1028" s="12">
        <v>6</v>
      </c>
      <c r="B1028" s="13" t="s">
        <v>252</v>
      </c>
      <c r="C1028" s="14" t="s">
        <v>251</v>
      </c>
      <c r="D1028" s="15">
        <f t="shared" si="14"/>
        <v>3056.7799999999997</v>
      </c>
      <c r="E1028" s="15">
        <v>142</v>
      </c>
      <c r="F1028" s="656"/>
      <c r="G1028" s="5">
        <v>6</v>
      </c>
      <c r="H1028" s="6" t="s">
        <v>252</v>
      </c>
      <c r="I1028" s="2" t="s">
        <v>251</v>
      </c>
      <c r="J1028" s="3">
        <v>105</v>
      </c>
      <c r="K1028" s="3">
        <v>142</v>
      </c>
      <c r="L1028" s="1374"/>
    </row>
    <row r="1029" spans="1:19" s="25" customFormat="1" ht="18.75" hidden="1" customHeight="1" x14ac:dyDescent="0.3">
      <c r="A1029" s="12">
        <v>7</v>
      </c>
      <c r="B1029" s="13" t="s">
        <v>254</v>
      </c>
      <c r="C1029" s="14" t="s">
        <v>218</v>
      </c>
      <c r="D1029" s="15">
        <f t="shared" si="14"/>
        <v>4955.5899999999992</v>
      </c>
      <c r="E1029" s="15">
        <v>144</v>
      </c>
      <c r="F1029" s="656"/>
      <c r="G1029" s="5">
        <v>7</v>
      </c>
      <c r="H1029" s="6" t="s">
        <v>254</v>
      </c>
      <c r="I1029" s="2" t="s">
        <v>218</v>
      </c>
      <c r="J1029" s="3">
        <v>120</v>
      </c>
      <c r="K1029" s="3">
        <v>144</v>
      </c>
      <c r="L1029" s="1374"/>
    </row>
    <row r="1030" spans="1:19" s="25" customFormat="1" ht="18.75" hidden="1" customHeight="1" x14ac:dyDescent="0.3">
      <c r="A1030" s="12">
        <v>8</v>
      </c>
      <c r="B1030" s="13" t="s">
        <v>31</v>
      </c>
      <c r="C1030" s="14" t="s">
        <v>5</v>
      </c>
      <c r="D1030" s="15">
        <f t="shared" si="14"/>
        <v>7813.6599999999989</v>
      </c>
      <c r="E1030" s="15">
        <v>88</v>
      </c>
      <c r="F1030" s="656"/>
      <c r="G1030" s="5">
        <v>8</v>
      </c>
      <c r="H1030" s="6" t="s">
        <v>31</v>
      </c>
      <c r="I1030" s="2" t="s">
        <v>5</v>
      </c>
      <c r="J1030" s="3">
        <v>55</v>
      </c>
      <c r="K1030" s="3">
        <v>88</v>
      </c>
      <c r="L1030" s="1374"/>
    </row>
    <row r="1031" spans="1:19" s="50" customFormat="1" ht="18.75" hidden="1" customHeight="1" x14ac:dyDescent="0.3">
      <c r="A1031" s="1521"/>
      <c r="B1031" s="467"/>
      <c r="C1031" s="1521"/>
      <c r="D1031" s="15">
        <f t="shared" si="14"/>
        <v>12624.539999999997</v>
      </c>
      <c r="E1031" s="468"/>
      <c r="F1031" s="657"/>
      <c r="G1031" s="1523"/>
      <c r="H1031" s="1"/>
      <c r="I1031" s="1523"/>
      <c r="J1031" s="7"/>
      <c r="K1031" s="7"/>
      <c r="L1031" s="1374"/>
      <c r="M1031" s="25"/>
      <c r="N1031" s="25"/>
      <c r="O1031" s="25"/>
      <c r="P1031" s="25"/>
      <c r="Q1031" s="25"/>
    </row>
    <row r="1032" spans="1:19" s="25" customFormat="1" ht="18.75" hidden="1" customHeight="1" x14ac:dyDescent="0.3">
      <c r="A1032" s="12"/>
      <c r="B1032" s="13"/>
      <c r="C1032" s="14" t="s">
        <v>128</v>
      </c>
      <c r="D1032" s="15">
        <f t="shared" si="14"/>
        <v>20120.78</v>
      </c>
      <c r="E1032" s="15">
        <v>919.81</v>
      </c>
      <c r="F1032" s="656"/>
      <c r="G1032" s="5"/>
      <c r="H1032" s="6"/>
      <c r="I1032" s="2" t="s">
        <v>128</v>
      </c>
      <c r="J1032" s="3">
        <v>1045</v>
      </c>
      <c r="K1032" s="3">
        <v>919.81</v>
      </c>
      <c r="L1032" s="1374"/>
    </row>
    <row r="1033" spans="1:19" s="25" customFormat="1" ht="18.75" hidden="1" customHeight="1" x14ac:dyDescent="0.3">
      <c r="A1033" s="12"/>
      <c r="B1033" s="13"/>
      <c r="C1033" s="14"/>
      <c r="D1033" s="15">
        <f t="shared" si="14"/>
        <v>32283.189999999995</v>
      </c>
      <c r="E1033" s="15"/>
      <c r="F1033" s="656"/>
      <c r="G1033" s="5"/>
      <c r="H1033" s="6"/>
      <c r="I1033" s="2"/>
      <c r="J1033" s="3"/>
      <c r="K1033" s="3"/>
      <c r="L1033" s="1374"/>
    </row>
    <row r="1034" spans="1:19" s="25" customFormat="1" x14ac:dyDescent="0.3">
      <c r="A1034" s="12"/>
      <c r="B1034" s="13"/>
      <c r="C1034" s="14"/>
      <c r="D1034" s="15"/>
      <c r="E1034" s="15"/>
      <c r="F1034" s="678">
        <f>F1021-E1021</f>
        <v>-115.04999999999995</v>
      </c>
      <c r="G1034" s="5"/>
      <c r="H1034" s="6"/>
      <c r="I1034" s="2"/>
      <c r="J1034" s="3"/>
      <c r="K1034" s="3"/>
      <c r="L1034" s="1374"/>
    </row>
    <row r="1035" spans="1:19" s="25" customFormat="1" x14ac:dyDescent="0.3">
      <c r="A1035" s="12"/>
      <c r="B1035" s="13"/>
      <c r="C1035" s="14"/>
      <c r="D1035" s="15"/>
      <c r="E1035" s="15"/>
      <c r="F1035" s="656"/>
      <c r="G1035" s="5"/>
      <c r="H1035" s="6"/>
      <c r="I1035" s="2"/>
      <c r="J1035" s="3"/>
      <c r="K1035" s="3"/>
      <c r="L1035" s="1374"/>
    </row>
    <row r="1036" spans="1:19" s="25" customFormat="1" x14ac:dyDescent="0.3">
      <c r="A1036" s="469" t="s">
        <v>124</v>
      </c>
      <c r="B1036" s="15" t="s">
        <v>259</v>
      </c>
      <c r="C1036" s="14" t="s">
        <v>125</v>
      </c>
      <c r="D1036" s="15" t="s">
        <v>126</v>
      </c>
      <c r="E1036" s="15" t="s">
        <v>127</v>
      </c>
      <c r="F1036" s="656"/>
      <c r="G1036" s="28" t="s">
        <v>124</v>
      </c>
      <c r="H1036" s="3" t="s">
        <v>247</v>
      </c>
      <c r="I1036" s="2" t="s">
        <v>125</v>
      </c>
      <c r="J1036" s="3" t="s">
        <v>126</v>
      </c>
      <c r="K1036" s="3" t="s">
        <v>127</v>
      </c>
      <c r="L1036" s="1374"/>
    </row>
    <row r="1037" spans="1:19" s="8" customFormat="1" x14ac:dyDescent="0.3">
      <c r="A1037" s="12">
        <v>1</v>
      </c>
      <c r="B1037" s="13" t="s">
        <v>99</v>
      </c>
      <c r="C1037" s="14" t="s">
        <v>508</v>
      </c>
      <c r="D1037" s="15">
        <v>70</v>
      </c>
      <c r="E1037" s="15">
        <v>218.5</v>
      </c>
      <c r="F1037" s="605"/>
      <c r="G1037" s="5">
        <v>1</v>
      </c>
      <c r="H1037" s="6" t="s">
        <v>99</v>
      </c>
      <c r="I1037" s="2" t="s">
        <v>9</v>
      </c>
      <c r="J1037" s="3">
        <v>80</v>
      </c>
      <c r="K1037" s="3">
        <v>235.98</v>
      </c>
      <c r="M1037" s="25"/>
      <c r="N1037" s="25"/>
      <c r="O1037" s="25"/>
      <c r="P1037" s="25"/>
      <c r="Q1037" s="25"/>
      <c r="R1037" s="25"/>
      <c r="S1037" s="25"/>
    </row>
    <row r="1038" spans="1:19" s="25" customFormat="1" x14ac:dyDescent="0.3">
      <c r="A1038" s="12">
        <v>2</v>
      </c>
      <c r="B1038" s="13" t="s">
        <v>27</v>
      </c>
      <c r="C1038" s="14" t="s">
        <v>28</v>
      </c>
      <c r="D1038" s="15">
        <v>65</v>
      </c>
      <c r="E1038" s="15">
        <v>178</v>
      </c>
      <c r="F1038" s="606"/>
      <c r="G1038" s="5">
        <v>2</v>
      </c>
      <c r="H1038" s="6" t="s">
        <v>27</v>
      </c>
      <c r="I1038" s="2" t="s">
        <v>7</v>
      </c>
      <c r="J1038" s="3">
        <v>85</v>
      </c>
      <c r="K1038" s="3">
        <v>223</v>
      </c>
      <c r="L1038" s="1374">
        <v>45384</v>
      </c>
    </row>
    <row r="1039" spans="1:19" s="50" customFormat="1" x14ac:dyDescent="0.3">
      <c r="A1039" s="12">
        <v>3</v>
      </c>
      <c r="B1039" s="13" t="s">
        <v>278</v>
      </c>
      <c r="C1039" s="14" t="s">
        <v>17</v>
      </c>
      <c r="D1039" s="15">
        <v>20</v>
      </c>
      <c r="E1039" s="15">
        <v>184.5</v>
      </c>
      <c r="F1039" s="605">
        <v>63.9</v>
      </c>
      <c r="G1039" s="5">
        <v>3</v>
      </c>
      <c r="H1039" s="6" t="s">
        <v>278</v>
      </c>
      <c r="I1039" s="2" t="s">
        <v>44</v>
      </c>
      <c r="J1039" s="3">
        <v>25</v>
      </c>
      <c r="K1039" s="3">
        <v>221.4</v>
      </c>
      <c r="L1039" s="1374"/>
      <c r="M1039" s="25"/>
      <c r="N1039" s="25"/>
      <c r="O1039" s="25"/>
      <c r="P1039" s="25"/>
      <c r="Q1039" s="25"/>
      <c r="R1039" s="25"/>
      <c r="S1039" s="25"/>
    </row>
    <row r="1040" spans="1:19" s="50" customFormat="1" x14ac:dyDescent="0.3">
      <c r="A1040" s="12">
        <v>4</v>
      </c>
      <c r="B1040" s="13" t="s">
        <v>346</v>
      </c>
      <c r="C1040" s="14" t="s">
        <v>12</v>
      </c>
      <c r="D1040" s="3">
        <v>45.9</v>
      </c>
      <c r="E1040" s="3">
        <v>7.5</v>
      </c>
      <c r="F1040" s="605">
        <v>110</v>
      </c>
      <c r="G1040" s="5">
        <v>4</v>
      </c>
      <c r="H1040" s="6" t="s">
        <v>346</v>
      </c>
      <c r="I1040" s="2" t="s">
        <v>12</v>
      </c>
      <c r="J1040" s="3">
        <v>45.9</v>
      </c>
      <c r="K1040" s="3">
        <v>7.5</v>
      </c>
      <c r="L1040" s="1379"/>
    </row>
    <row r="1041" spans="1:12" s="25" customFormat="1" ht="19.5" customHeight="1" x14ac:dyDescent="0.3">
      <c r="A1041" s="12">
        <v>5</v>
      </c>
      <c r="B1041" s="13" t="s">
        <v>113</v>
      </c>
      <c r="C1041" s="14" t="s">
        <v>2</v>
      </c>
      <c r="D1041" s="15">
        <v>15</v>
      </c>
      <c r="E1041" s="15">
        <v>94.2</v>
      </c>
      <c r="F1041" s="656"/>
      <c r="G1041" s="5">
        <v>5</v>
      </c>
      <c r="H1041" s="6" t="s">
        <v>113</v>
      </c>
      <c r="I1041" s="2" t="s">
        <v>2</v>
      </c>
      <c r="J1041" s="3">
        <v>15</v>
      </c>
      <c r="K1041" s="3">
        <v>94.2</v>
      </c>
      <c r="L1041" s="1374"/>
    </row>
    <row r="1042" spans="1:12" s="50" customFormat="1" x14ac:dyDescent="0.3">
      <c r="A1042" s="12">
        <v>6</v>
      </c>
      <c r="B1042" s="13" t="s">
        <v>107</v>
      </c>
      <c r="C1042" s="14" t="s">
        <v>14</v>
      </c>
      <c r="D1042" s="15">
        <v>3.4</v>
      </c>
      <c r="E1042" s="15">
        <v>93.2</v>
      </c>
      <c r="F1042" s="605"/>
      <c r="G1042" s="5">
        <v>6</v>
      </c>
      <c r="H1042" s="6" t="s">
        <v>107</v>
      </c>
      <c r="I1042" s="2" t="s">
        <v>14</v>
      </c>
      <c r="J1042" s="3">
        <v>3.4</v>
      </c>
      <c r="K1042" s="3">
        <v>93.2</v>
      </c>
      <c r="L1042" s="1379"/>
    </row>
    <row r="1043" spans="1:12" s="25" customFormat="1" ht="19.5" customHeight="1" x14ac:dyDescent="0.3">
      <c r="A1043" s="12">
        <v>7</v>
      </c>
      <c r="B1043" s="13" t="s">
        <v>108</v>
      </c>
      <c r="C1043" s="14" t="s">
        <v>65</v>
      </c>
      <c r="D1043" s="15">
        <v>1.2</v>
      </c>
      <c r="E1043" s="15">
        <v>21.5</v>
      </c>
      <c r="F1043" s="656"/>
      <c r="G1043" s="5">
        <v>7</v>
      </c>
      <c r="H1043" s="6" t="s">
        <v>108</v>
      </c>
      <c r="I1043" s="2" t="s">
        <v>65</v>
      </c>
      <c r="J1043" s="3">
        <v>1.2</v>
      </c>
      <c r="K1043" s="3">
        <v>21.5</v>
      </c>
      <c r="L1043" s="1374"/>
    </row>
    <row r="1044" spans="1:12" s="25" customFormat="1" x14ac:dyDescent="0.3">
      <c r="A1044" s="1521"/>
      <c r="B1044" s="13"/>
      <c r="C1044" s="14"/>
      <c r="D1044" s="15"/>
      <c r="E1044" s="15"/>
      <c r="F1044" s="656"/>
      <c r="G1044" s="1523"/>
      <c r="H1044" s="6"/>
      <c r="I1044" s="2"/>
      <c r="J1044" s="3"/>
      <c r="K1044" s="3"/>
      <c r="L1044" s="1374"/>
    </row>
    <row r="1045" spans="1:12" s="50" customFormat="1" x14ac:dyDescent="0.3">
      <c r="A1045" s="12"/>
      <c r="B1045" s="13"/>
      <c r="C1045" s="14"/>
      <c r="D1045" s="15"/>
      <c r="E1045" s="15"/>
      <c r="F1045" s="657"/>
      <c r="G1045" s="5"/>
      <c r="H1045" s="6"/>
      <c r="I1045" s="2"/>
      <c r="J1045" s="3"/>
      <c r="K1045" s="3"/>
      <c r="L1045" s="1377"/>
    </row>
    <row r="1046" spans="1:12" s="25" customFormat="1" x14ac:dyDescent="0.3">
      <c r="A1046" s="1521"/>
      <c r="B1046" s="13"/>
      <c r="C1046" s="14" t="s">
        <v>128</v>
      </c>
      <c r="D1046" s="15">
        <f>SUM(D1037:D1045)</f>
        <v>220.5</v>
      </c>
      <c r="E1046" s="15">
        <f>SUM(E1037:E1045)</f>
        <v>797.40000000000009</v>
      </c>
      <c r="F1046" s="658">
        <v>822.5</v>
      </c>
      <c r="G1046" s="1523"/>
      <c r="H1046" s="6"/>
      <c r="I1046" s="2" t="s">
        <v>128</v>
      </c>
      <c r="J1046" s="3">
        <f>SUM(J1037:J1045)</f>
        <v>255.5</v>
      </c>
      <c r="K1046" s="3">
        <f>SUM(K1037:K1045)</f>
        <v>896.78000000000009</v>
      </c>
      <c r="L1046" s="1374"/>
    </row>
    <row r="1047" spans="1:12" s="25" customFormat="1" x14ac:dyDescent="0.3">
      <c r="A1047" s="12"/>
      <c r="B1047" s="13"/>
      <c r="C1047" s="14"/>
      <c r="D1047" s="15"/>
      <c r="E1047" s="15"/>
      <c r="F1047" s="678">
        <f>F1046-E1046</f>
        <v>25.099999999999909</v>
      </c>
      <c r="G1047" s="5"/>
      <c r="H1047" s="6"/>
      <c r="I1047" s="2"/>
      <c r="J1047" s="3"/>
      <c r="K1047" s="3"/>
      <c r="L1047" s="1374"/>
    </row>
    <row r="1048" spans="1:12" s="25" customFormat="1" x14ac:dyDescent="0.3">
      <c r="A1048" s="12"/>
      <c r="B1048" s="13"/>
      <c r="C1048" s="14"/>
      <c r="D1048" s="15"/>
      <c r="E1048" s="15"/>
      <c r="F1048" s="656"/>
      <c r="G1048" s="5"/>
      <c r="H1048" s="6"/>
      <c r="I1048" s="2"/>
      <c r="J1048" s="3"/>
      <c r="K1048" s="3"/>
      <c r="L1048" s="1374"/>
    </row>
    <row r="1049" spans="1:12" s="25" customFormat="1" x14ac:dyDescent="0.3">
      <c r="A1049" s="1523"/>
      <c r="B1049" s="6"/>
      <c r="C1049" s="2" t="s">
        <v>136</v>
      </c>
      <c r="D1049" s="3">
        <f>+D1046+D1021</f>
        <v>419.21</v>
      </c>
      <c r="E1049" s="3">
        <f>+E1046+E1021</f>
        <v>1499.95</v>
      </c>
      <c r="F1049" s="659"/>
      <c r="G1049" s="3"/>
      <c r="H1049" s="3"/>
      <c r="I1049" s="3" t="s">
        <v>136</v>
      </c>
      <c r="J1049" s="3">
        <f>+J1046+J1021</f>
        <v>459.21</v>
      </c>
      <c r="K1049" s="3">
        <f>+K1046+K1021</f>
        <v>1635.7800000000002</v>
      </c>
      <c r="L1049" s="1374"/>
    </row>
    <row r="1050" spans="1:12" s="25" customFormat="1" x14ac:dyDescent="0.3">
      <c r="A1050" s="1405"/>
      <c r="B1050" s="36"/>
      <c r="C1050" s="462"/>
      <c r="D1050" s="463"/>
      <c r="E1050" s="463"/>
      <c r="F1050" s="659"/>
      <c r="G1050" s="1410"/>
      <c r="H1050" s="463"/>
      <c r="I1050" s="463"/>
      <c r="J1050" s="463"/>
      <c r="K1050" s="463"/>
      <c r="L1050" s="1374"/>
    </row>
    <row r="1051" spans="1:12" s="25" customFormat="1" x14ac:dyDescent="0.3">
      <c r="A1051" s="1405"/>
      <c r="B1051" s="461"/>
      <c r="C1051" s="461"/>
      <c r="D1051" s="461"/>
      <c r="E1051" s="660"/>
      <c r="F1051" s="660"/>
      <c r="G1051" s="1413"/>
      <c r="H1051" s="660"/>
      <c r="I1051" s="463"/>
      <c r="J1051" s="463"/>
      <c r="K1051" s="463"/>
      <c r="L1051" s="1374"/>
    </row>
    <row r="1052" spans="1:12" s="25" customFormat="1" x14ac:dyDescent="0.3">
      <c r="A1052" s="1405"/>
      <c r="B1052" s="36"/>
      <c r="C1052" s="462"/>
      <c r="D1052" s="463"/>
      <c r="E1052" s="463"/>
      <c r="F1052" s="659"/>
      <c r="G1052" s="1413"/>
      <c r="H1052" s="463"/>
      <c r="I1052" s="463"/>
      <c r="J1052" s="463"/>
      <c r="K1052" s="463"/>
      <c r="L1052" s="1374"/>
    </row>
    <row r="1053" spans="1:12" s="25" customFormat="1" ht="18.75" customHeight="1" x14ac:dyDescent="0.3">
      <c r="A1053" s="1403"/>
      <c r="B1053" s="37" t="s">
        <v>130</v>
      </c>
      <c r="D1053" s="94" t="s">
        <v>131</v>
      </c>
      <c r="E1053" s="20"/>
      <c r="F1053" s="606"/>
      <c r="G1053" s="1403"/>
      <c r="H1053" s="37" t="s">
        <v>130</v>
      </c>
      <c r="J1053" s="94" t="s">
        <v>131</v>
      </c>
      <c r="K1053" s="20"/>
      <c r="L1053" s="1374"/>
    </row>
    <row r="1054" spans="1:12" s="25" customFormat="1" ht="51.75" customHeight="1" x14ac:dyDescent="0.3">
      <c r="A1054" s="1403"/>
      <c r="B1054" s="38" t="s">
        <v>132</v>
      </c>
      <c r="D1054" s="38" t="s">
        <v>140</v>
      </c>
      <c r="E1054" s="39"/>
      <c r="F1054" s="606"/>
      <c r="G1054" s="1403"/>
      <c r="H1054" s="38" t="s">
        <v>139</v>
      </c>
      <c r="J1054" s="38" t="s">
        <v>140</v>
      </c>
      <c r="K1054" s="39"/>
      <c r="L1054" s="1374"/>
    </row>
    <row r="1055" spans="1:12" s="25" customFormat="1" ht="20.25" customHeight="1" x14ac:dyDescent="0.3">
      <c r="A1055" s="1403"/>
      <c r="B1055" s="38"/>
      <c r="D1055" s="38"/>
      <c r="E1055" s="39"/>
      <c r="F1055" s="606"/>
      <c r="G1055" s="1403"/>
      <c r="H1055" s="38"/>
      <c r="J1055" s="38"/>
      <c r="K1055" s="39"/>
      <c r="L1055" s="1374"/>
    </row>
    <row r="1056" spans="1:12" s="25" customFormat="1" ht="20.25" customHeight="1" x14ac:dyDescent="0.3">
      <c r="A1056" s="1445"/>
      <c r="B1056" s="1446"/>
      <c r="C1056" s="1071"/>
      <c r="D1056" s="1446"/>
      <c r="E1056" s="1447"/>
      <c r="F1056" s="906"/>
      <c r="G1056" s="1445"/>
      <c r="H1056" s="1446"/>
      <c r="I1056" s="1071"/>
      <c r="J1056" s="1446"/>
      <c r="K1056" s="1447"/>
      <c r="L1056" s="1374"/>
    </row>
    <row r="1057" spans="1:12" s="25" customFormat="1" ht="18.75" customHeight="1" x14ac:dyDescent="0.3">
      <c r="A1057" s="1416"/>
      <c r="B1057" s="208"/>
      <c r="C1057" s="208"/>
      <c r="D1057" s="208"/>
      <c r="E1057" s="208"/>
      <c r="F1057" s="861"/>
      <c r="G1057" s="1416"/>
      <c r="H1057" s="208"/>
      <c r="I1057" s="208"/>
      <c r="J1057" s="208"/>
      <c r="K1057" s="208"/>
      <c r="L1057" s="1374"/>
    </row>
    <row r="1058" spans="1:12" s="21" customFormat="1" x14ac:dyDescent="0.3">
      <c r="A1058" s="1403"/>
      <c r="B1058" s="20"/>
      <c r="C1058" s="20"/>
      <c r="D1058" s="20"/>
      <c r="E1058" s="20"/>
      <c r="F1058" s="656"/>
      <c r="G1058" s="1403"/>
      <c r="H1058" s="20"/>
      <c r="I1058" s="20"/>
      <c r="J1058" s="20"/>
      <c r="K1058" s="20"/>
      <c r="L1058" s="1373"/>
    </row>
    <row r="1059" spans="1:12" s="25" customFormat="1" ht="18.75" customHeight="1" x14ac:dyDescent="0.3">
      <c r="A1059" s="1403"/>
      <c r="B1059" s="22" t="s">
        <v>115</v>
      </c>
      <c r="C1059" s="20"/>
      <c r="D1059" s="20"/>
      <c r="E1059" s="20"/>
      <c r="F1059" s="656"/>
      <c r="G1059" s="1403"/>
      <c r="H1059" s="22" t="s">
        <v>115</v>
      </c>
      <c r="I1059" s="20"/>
      <c r="J1059" s="20"/>
      <c r="K1059" s="20"/>
      <c r="L1059" s="1374"/>
    </row>
    <row r="1060" spans="1:12" s="25" customFormat="1" ht="18.75" customHeight="1" x14ac:dyDescent="0.3">
      <c r="A1060" s="1403"/>
      <c r="B1060" s="22" t="s">
        <v>137</v>
      </c>
      <c r="C1060" s="20"/>
      <c r="D1060" s="20"/>
      <c r="E1060" s="20"/>
      <c r="F1060" s="606"/>
      <c r="G1060" s="1403"/>
      <c r="H1060" s="22" t="s">
        <v>138</v>
      </c>
      <c r="I1060" s="20"/>
      <c r="J1060" s="20"/>
      <c r="K1060" s="20"/>
      <c r="L1060" s="1374"/>
    </row>
    <row r="1061" spans="1:12" s="25" customFormat="1" ht="18.75" customHeight="1" x14ac:dyDescent="0.3">
      <c r="A1061" s="1403"/>
      <c r="B1061" s="20"/>
      <c r="C1061" s="20"/>
      <c r="D1061" s="20"/>
      <c r="E1061" s="20"/>
      <c r="F1061" s="606"/>
      <c r="G1061" s="1403"/>
      <c r="H1061" s="20"/>
      <c r="I1061" s="20"/>
      <c r="J1061" s="20"/>
      <c r="K1061" s="20"/>
      <c r="L1061" s="1374"/>
    </row>
    <row r="1062" spans="1:12" s="25" customFormat="1" ht="18.75" customHeight="1" x14ac:dyDescent="0.3">
      <c r="A1062" s="1403"/>
      <c r="B1062" s="20"/>
      <c r="C1062" s="20"/>
      <c r="E1062" s="603" t="s">
        <v>116</v>
      </c>
      <c r="F1062" s="606"/>
      <c r="G1062" s="1403"/>
      <c r="H1062" s="20"/>
      <c r="I1062" s="20"/>
      <c r="K1062" s="603" t="s">
        <v>116</v>
      </c>
      <c r="L1062" s="1374"/>
    </row>
    <row r="1063" spans="1:12" s="25" customFormat="1" ht="18.75" customHeight="1" x14ac:dyDescent="0.3">
      <c r="A1063" s="1403"/>
      <c r="B1063" s="20"/>
      <c r="C1063" s="20"/>
      <c r="E1063" s="603" t="s">
        <v>134</v>
      </c>
      <c r="F1063" s="606"/>
      <c r="G1063" s="1403"/>
      <c r="H1063" s="20"/>
      <c r="I1063" s="20"/>
      <c r="K1063" s="603" t="s">
        <v>134</v>
      </c>
      <c r="L1063" s="1374"/>
    </row>
    <row r="1064" spans="1:12" s="25" customFormat="1" ht="18.75" customHeight="1" x14ac:dyDescent="0.3">
      <c r="A1064" s="1403"/>
      <c r="B1064" s="20"/>
      <c r="C1064" s="20"/>
      <c r="E1064" s="603" t="s">
        <v>117</v>
      </c>
      <c r="F1064" s="606"/>
      <c r="G1064" s="1403"/>
      <c r="H1064" s="20"/>
      <c r="I1064" s="20"/>
      <c r="K1064" s="603" t="s">
        <v>117</v>
      </c>
      <c r="L1064" s="1374"/>
    </row>
    <row r="1065" spans="1:12" s="25" customFormat="1" ht="18.75" customHeight="1" x14ac:dyDescent="0.3">
      <c r="A1065" s="1403"/>
      <c r="B1065" s="20"/>
      <c r="C1065" s="20"/>
      <c r="E1065" s="603" t="s">
        <v>497</v>
      </c>
      <c r="F1065" s="606"/>
      <c r="G1065" s="1403"/>
      <c r="H1065" s="20"/>
      <c r="I1065" s="20"/>
      <c r="K1065" s="603" t="s">
        <v>497</v>
      </c>
      <c r="L1065" s="1374"/>
    </row>
    <row r="1066" spans="1:12" s="25" customFormat="1" ht="18.75" customHeight="1" x14ac:dyDescent="0.3">
      <c r="A1066" s="1403"/>
      <c r="B1066" s="20"/>
      <c r="C1066" s="20"/>
      <c r="D1066" s="20"/>
      <c r="E1066" s="20"/>
      <c r="F1066" s="656"/>
      <c r="G1066" s="1403"/>
      <c r="H1066" s="20"/>
      <c r="I1066" s="20"/>
      <c r="J1066" s="20"/>
      <c r="K1066" s="20"/>
      <c r="L1066" s="1374"/>
    </row>
    <row r="1067" spans="1:12" s="25" customFormat="1" ht="18.75" customHeight="1" x14ac:dyDescent="0.3">
      <c r="A1067" s="1403"/>
      <c r="B1067" s="20"/>
      <c r="C1067" s="20"/>
      <c r="D1067" s="20"/>
      <c r="E1067" s="20"/>
      <c r="F1067" s="656"/>
      <c r="G1067" s="1403"/>
      <c r="H1067" s="20"/>
      <c r="I1067" s="20"/>
      <c r="J1067" s="20"/>
      <c r="K1067" s="20"/>
      <c r="L1067" s="1374"/>
    </row>
    <row r="1068" spans="1:12" s="25" customFormat="1" ht="18.75" customHeight="1" x14ac:dyDescent="0.3">
      <c r="A1068" s="1403"/>
      <c r="B1068" s="20"/>
      <c r="C1068" s="20"/>
      <c r="D1068" s="20"/>
      <c r="E1068" s="20"/>
      <c r="F1068" s="656"/>
      <c r="G1068" s="1403"/>
      <c r="H1068" s="20"/>
      <c r="I1068" s="20"/>
      <c r="J1068" s="20"/>
      <c r="K1068" s="20"/>
      <c r="L1068" s="1374"/>
    </row>
    <row r="1069" spans="1:12" s="25" customFormat="1" ht="18.75" customHeight="1" x14ac:dyDescent="0.3">
      <c r="A1069" s="1403"/>
      <c r="B1069" s="1612" t="s">
        <v>119</v>
      </c>
      <c r="C1069" s="1612"/>
      <c r="D1069" s="1612"/>
      <c r="E1069" s="26"/>
      <c r="F1069" s="606"/>
      <c r="G1069" s="1403"/>
      <c r="H1069" s="1612" t="s">
        <v>119</v>
      </c>
      <c r="I1069" s="1612"/>
      <c r="J1069" s="1612"/>
      <c r="K1069" s="26"/>
      <c r="L1069" s="1374"/>
    </row>
    <row r="1070" spans="1:12" s="25" customFormat="1" ht="18.75" customHeight="1" x14ac:dyDescent="0.3">
      <c r="A1070" s="1403"/>
      <c r="B1070" s="1637">
        <v>45742</v>
      </c>
      <c r="C1070" s="1637"/>
      <c r="D1070" s="1637"/>
      <c r="E1070" s="27"/>
      <c r="F1070" s="606"/>
      <c r="G1070" s="1403"/>
      <c r="H1070" s="1610">
        <f>B1070</f>
        <v>45742</v>
      </c>
      <c r="I1070" s="1610"/>
      <c r="J1070" s="1610"/>
      <c r="K1070" s="27"/>
      <c r="L1070" s="1374"/>
    </row>
    <row r="1071" spans="1:12" s="25" customFormat="1" ht="18.75" customHeight="1" x14ac:dyDescent="0.3">
      <c r="A1071" s="1403"/>
      <c r="B1071" s="20"/>
      <c r="C1071" s="20"/>
      <c r="D1071" s="20"/>
      <c r="E1071" s="27"/>
      <c r="F1071" s="606"/>
      <c r="G1071" s="1403"/>
      <c r="H1071" s="20"/>
      <c r="I1071" s="20"/>
      <c r="J1071" s="20"/>
      <c r="K1071" s="27"/>
      <c r="L1071" s="1374"/>
    </row>
    <row r="1072" spans="1:12" s="25" customFormat="1" ht="18.75" customHeight="1" x14ac:dyDescent="0.3">
      <c r="A1072" s="1403"/>
      <c r="B1072" s="1524"/>
      <c r="C1072" s="20"/>
      <c r="D1072" s="20"/>
      <c r="E1072" s="27"/>
      <c r="F1072" s="606"/>
      <c r="G1072" s="1403"/>
      <c r="H1072" s="1524"/>
      <c r="I1072" s="20"/>
      <c r="J1072" s="20"/>
      <c r="K1072" s="27"/>
      <c r="L1072" s="1374"/>
    </row>
    <row r="1073" spans="1:12" s="25" customFormat="1" ht="18.75" customHeight="1" x14ac:dyDescent="0.3">
      <c r="A1073" s="28" t="s">
        <v>120</v>
      </c>
      <c r="B1073" s="29" t="s">
        <v>121</v>
      </c>
      <c r="C1073" s="1611" t="s">
        <v>122</v>
      </c>
      <c r="D1073" s="1611"/>
      <c r="E1073" s="1611"/>
      <c r="F1073" s="606"/>
      <c r="G1073" s="28" t="s">
        <v>120</v>
      </c>
      <c r="H1073" s="29" t="s">
        <v>121</v>
      </c>
      <c r="I1073" s="1611" t="s">
        <v>123</v>
      </c>
      <c r="J1073" s="1611"/>
      <c r="K1073" s="1611"/>
      <c r="L1073" s="1374"/>
    </row>
    <row r="1074" spans="1:12" s="25" customFormat="1" ht="18.75" customHeight="1" x14ac:dyDescent="0.3">
      <c r="A1074" s="28" t="s">
        <v>124</v>
      </c>
      <c r="B1074" s="28" t="s">
        <v>265</v>
      </c>
      <c r="C1074" s="29" t="s">
        <v>125</v>
      </c>
      <c r="D1074" s="1523" t="s">
        <v>126</v>
      </c>
      <c r="E1074" s="1523" t="s">
        <v>127</v>
      </c>
      <c r="F1074" s="606"/>
      <c r="G1074" s="28" t="s">
        <v>124</v>
      </c>
      <c r="H1074" s="28" t="s">
        <v>265</v>
      </c>
      <c r="I1074" s="29" t="s">
        <v>125</v>
      </c>
      <c r="J1074" s="1523" t="s">
        <v>126</v>
      </c>
      <c r="K1074" s="1523" t="s">
        <v>127</v>
      </c>
      <c r="L1074" s="1374"/>
    </row>
    <row r="1075" spans="1:12" s="50" customFormat="1" ht="18.75" customHeight="1" x14ac:dyDescent="0.3">
      <c r="A1075" s="1523">
        <v>1</v>
      </c>
      <c r="B1075" s="6" t="s">
        <v>27</v>
      </c>
      <c r="C1075" s="2" t="s">
        <v>28</v>
      </c>
      <c r="D1075" s="3">
        <v>65</v>
      </c>
      <c r="E1075" s="3">
        <v>178</v>
      </c>
      <c r="F1075" s="606"/>
      <c r="G1075" s="1523">
        <v>1</v>
      </c>
      <c r="H1075" s="6" t="s">
        <v>27</v>
      </c>
      <c r="I1075" s="2" t="s">
        <v>7</v>
      </c>
      <c r="J1075" s="3">
        <v>85</v>
      </c>
      <c r="K1075" s="3">
        <v>223</v>
      </c>
      <c r="L1075" s="1379">
        <v>45384</v>
      </c>
    </row>
    <row r="1076" spans="1:12" s="25" customFormat="1" ht="19.5" customHeight="1" x14ac:dyDescent="0.3">
      <c r="A1076" s="5">
        <v>2</v>
      </c>
      <c r="B1076" s="6" t="s">
        <v>61</v>
      </c>
      <c r="C1076" s="2" t="s">
        <v>17</v>
      </c>
      <c r="D1076" s="3">
        <v>30</v>
      </c>
      <c r="E1076" s="3">
        <v>228.14999999999998</v>
      </c>
      <c r="F1076" s="605"/>
      <c r="G1076" s="5">
        <v>2</v>
      </c>
      <c r="H1076" s="6" t="s">
        <v>61</v>
      </c>
      <c r="I1076" s="2" t="s">
        <v>44</v>
      </c>
      <c r="J1076" s="3">
        <v>35</v>
      </c>
      <c r="K1076" s="3">
        <v>273.77999999999997</v>
      </c>
      <c r="L1076" s="788"/>
    </row>
    <row r="1077" spans="1:12" s="25" customFormat="1" x14ac:dyDescent="0.3">
      <c r="A1077" s="5">
        <v>3</v>
      </c>
      <c r="B1077" s="6" t="s">
        <v>271</v>
      </c>
      <c r="C1077" s="2" t="s">
        <v>2</v>
      </c>
      <c r="D1077" s="3">
        <v>7</v>
      </c>
      <c r="E1077" s="3">
        <v>36.6</v>
      </c>
      <c r="F1077" s="606"/>
      <c r="G1077" s="5">
        <v>3</v>
      </c>
      <c r="H1077" s="6" t="s">
        <v>271</v>
      </c>
      <c r="I1077" s="2" t="s">
        <v>2</v>
      </c>
      <c r="J1077" s="3">
        <v>7</v>
      </c>
      <c r="K1077" s="3">
        <v>36.6</v>
      </c>
      <c r="L1077" s="788"/>
    </row>
    <row r="1078" spans="1:12" s="25" customFormat="1" x14ac:dyDescent="0.3">
      <c r="A1078" s="5">
        <v>4</v>
      </c>
      <c r="B1078" s="6" t="s">
        <v>107</v>
      </c>
      <c r="C1078" s="2" t="s">
        <v>14</v>
      </c>
      <c r="D1078" s="3">
        <v>3.4</v>
      </c>
      <c r="E1078" s="3">
        <v>93.2</v>
      </c>
      <c r="F1078" s="606"/>
      <c r="G1078" s="5">
        <v>4</v>
      </c>
      <c r="H1078" s="6" t="s">
        <v>107</v>
      </c>
      <c r="I1078" s="2" t="s">
        <v>14</v>
      </c>
      <c r="J1078" s="3">
        <v>3.4</v>
      </c>
      <c r="K1078" s="3">
        <v>93.2</v>
      </c>
      <c r="L1078" s="1374"/>
    </row>
    <row r="1079" spans="1:12" s="25" customFormat="1" x14ac:dyDescent="0.3">
      <c r="A1079" s="5">
        <v>5</v>
      </c>
      <c r="B1079" s="6" t="s">
        <v>110</v>
      </c>
      <c r="C1079" s="2" t="s">
        <v>5</v>
      </c>
      <c r="D1079" s="3">
        <v>250</v>
      </c>
      <c r="E1079" s="3">
        <v>93.600000000000009</v>
      </c>
      <c r="F1079" s="605">
        <f>0.25*1050</f>
        <v>262.5</v>
      </c>
      <c r="G1079" s="5">
        <v>5</v>
      </c>
      <c r="H1079" s="6" t="s">
        <v>110</v>
      </c>
      <c r="I1079" s="2" t="s">
        <v>5</v>
      </c>
      <c r="J1079" s="3">
        <v>250</v>
      </c>
      <c r="K1079" s="3">
        <v>93.600000000000009</v>
      </c>
      <c r="L1079" s="788" t="s">
        <v>44</v>
      </c>
    </row>
    <row r="1080" spans="1:12" s="25" customFormat="1" ht="19.5" customHeight="1" x14ac:dyDescent="0.3">
      <c r="A1080" s="5"/>
      <c r="B1080" s="6"/>
      <c r="C1080" s="2"/>
      <c r="D1080" s="3"/>
      <c r="E1080" s="3"/>
      <c r="F1080" s="606"/>
      <c r="G1080" s="5"/>
      <c r="H1080" s="6"/>
      <c r="I1080" s="2"/>
      <c r="J1080" s="3"/>
      <c r="K1080" s="3"/>
      <c r="L1080" s="788"/>
    </row>
    <row r="1081" spans="1:12" s="25" customFormat="1" ht="19.5" customHeight="1" x14ac:dyDescent="0.3">
      <c r="A1081" s="1523"/>
      <c r="B1081" s="6"/>
      <c r="C1081" s="2"/>
      <c r="D1081" s="3"/>
      <c r="E1081" s="3"/>
      <c r="F1081" s="605"/>
      <c r="G1081" s="1523"/>
      <c r="H1081" s="6"/>
      <c r="I1081" s="2"/>
      <c r="J1081" s="3"/>
      <c r="K1081" s="3"/>
      <c r="L1081" s="1374"/>
    </row>
    <row r="1082" spans="1:12" s="25" customFormat="1" x14ac:dyDescent="0.3">
      <c r="A1082" s="5"/>
      <c r="B1082" s="6"/>
      <c r="C1082" s="2"/>
      <c r="D1082" s="3"/>
      <c r="E1082" s="3"/>
      <c r="F1082" s="656"/>
      <c r="G1082" s="5"/>
      <c r="H1082" s="6"/>
      <c r="I1082" s="2"/>
      <c r="J1082" s="3"/>
      <c r="K1082" s="3"/>
      <c r="L1082" s="1374"/>
    </row>
    <row r="1083" spans="1:12" s="25" customFormat="1" x14ac:dyDescent="0.3">
      <c r="A1083" s="5"/>
      <c r="B1083" s="6"/>
      <c r="C1083" s="2" t="s">
        <v>128</v>
      </c>
      <c r="D1083" s="3">
        <f>SUM(D1075:D1081)</f>
        <v>355.4</v>
      </c>
      <c r="E1083" s="3">
        <f>SUM(E1075:E1081)</f>
        <v>629.55000000000007</v>
      </c>
      <c r="F1083" s="658">
        <v>587.5</v>
      </c>
      <c r="G1083" s="5"/>
      <c r="H1083" s="6"/>
      <c r="I1083" s="2" t="s">
        <v>128</v>
      </c>
      <c r="J1083" s="3">
        <f>SUM(J1075:J1081)</f>
        <v>380.4</v>
      </c>
      <c r="K1083" s="3">
        <f>SUM(K1075:K1081)</f>
        <v>720.18000000000006</v>
      </c>
      <c r="L1083" s="1374"/>
    </row>
    <row r="1084" spans="1:12" s="25" customFormat="1" ht="18.75" hidden="1" customHeight="1" x14ac:dyDescent="0.3">
      <c r="A1084" s="5"/>
      <c r="B1084" s="6"/>
      <c r="C1084" s="2"/>
      <c r="D1084" s="3">
        <f>SUM(D1076:D1082)</f>
        <v>290.39999999999998</v>
      </c>
      <c r="E1084" s="3"/>
      <c r="F1084" s="656"/>
      <c r="G1084" s="5"/>
      <c r="H1084" s="6"/>
      <c r="I1084" s="2"/>
      <c r="J1084" s="3"/>
      <c r="K1084" s="3"/>
      <c r="L1084" s="1374"/>
    </row>
    <row r="1085" spans="1:12" s="25" customFormat="1" ht="18.75" hidden="1" customHeight="1" x14ac:dyDescent="0.3">
      <c r="A1085" s="5">
        <v>1</v>
      </c>
      <c r="B1085" s="6" t="s">
        <v>1</v>
      </c>
      <c r="C1085" s="2" t="s">
        <v>5</v>
      </c>
      <c r="D1085" s="3">
        <f>SUM(D1078:D1083)</f>
        <v>608.79999999999995</v>
      </c>
      <c r="E1085" s="3">
        <v>86</v>
      </c>
      <c r="F1085" s="656"/>
      <c r="G1085" s="5">
        <v>1</v>
      </c>
      <c r="H1085" s="6" t="s">
        <v>1</v>
      </c>
      <c r="I1085" s="2" t="s">
        <v>5</v>
      </c>
      <c r="J1085" s="3">
        <v>200</v>
      </c>
      <c r="K1085" s="3">
        <v>86</v>
      </c>
      <c r="L1085" s="1374"/>
    </row>
    <row r="1086" spans="1:12" s="25" customFormat="1" ht="18.75" hidden="1" customHeight="1" x14ac:dyDescent="0.3">
      <c r="A1086" s="5">
        <v>2</v>
      </c>
      <c r="B1086" s="6" t="s">
        <v>238</v>
      </c>
      <c r="C1086" s="2" t="s">
        <v>251</v>
      </c>
      <c r="D1086" s="3">
        <f t="shared" ref="D1086:D1095" si="15">SUM(D1078:D1084)</f>
        <v>899.19999999999993</v>
      </c>
      <c r="E1086" s="3">
        <v>114</v>
      </c>
      <c r="F1086" s="656"/>
      <c r="G1086" s="5">
        <v>2</v>
      </c>
      <c r="H1086" s="6" t="s">
        <v>238</v>
      </c>
      <c r="I1086" s="2" t="s">
        <v>251</v>
      </c>
      <c r="J1086" s="3">
        <v>225</v>
      </c>
      <c r="K1086" s="3">
        <v>114</v>
      </c>
      <c r="L1086" s="1374"/>
    </row>
    <row r="1087" spans="1:12" s="25" customFormat="1" ht="18.75" hidden="1" customHeight="1" x14ac:dyDescent="0.3">
      <c r="A1087" s="5">
        <v>3</v>
      </c>
      <c r="B1087" s="6" t="s">
        <v>93</v>
      </c>
      <c r="C1087" s="2" t="s">
        <v>5</v>
      </c>
      <c r="D1087" s="3">
        <f t="shared" si="15"/>
        <v>1504.6</v>
      </c>
      <c r="E1087" s="3">
        <v>94.25</v>
      </c>
      <c r="F1087" s="656"/>
      <c r="G1087" s="5">
        <v>3</v>
      </c>
      <c r="H1087" s="6" t="s">
        <v>93</v>
      </c>
      <c r="I1087" s="2" t="s">
        <v>5</v>
      </c>
      <c r="J1087" s="3">
        <v>135</v>
      </c>
      <c r="K1087" s="3">
        <v>94.25</v>
      </c>
      <c r="L1087" s="1374"/>
    </row>
    <row r="1088" spans="1:12" s="25" customFormat="1" ht="18.75" hidden="1" customHeight="1" x14ac:dyDescent="0.3">
      <c r="A1088" s="5">
        <v>4</v>
      </c>
      <c r="B1088" s="6" t="s">
        <v>253</v>
      </c>
      <c r="C1088" s="2" t="s">
        <v>218</v>
      </c>
      <c r="D1088" s="3">
        <f t="shared" si="15"/>
        <v>2153.7999999999997</v>
      </c>
      <c r="E1088" s="3">
        <v>146.4</v>
      </c>
      <c r="F1088" s="656"/>
      <c r="G1088" s="5">
        <v>4</v>
      </c>
      <c r="H1088" s="6" t="s">
        <v>253</v>
      </c>
      <c r="I1088" s="2" t="s">
        <v>218</v>
      </c>
      <c r="J1088" s="3">
        <v>125</v>
      </c>
      <c r="K1088" s="3">
        <v>146.4</v>
      </c>
      <c r="L1088" s="1374"/>
    </row>
    <row r="1089" spans="1:19" s="25" customFormat="1" ht="18.75" hidden="1" customHeight="1" x14ac:dyDescent="0.3">
      <c r="A1089" s="5">
        <v>5</v>
      </c>
      <c r="B1089" s="6" t="s">
        <v>255</v>
      </c>
      <c r="C1089" s="2" t="s">
        <v>218</v>
      </c>
      <c r="D1089" s="3">
        <f t="shared" si="15"/>
        <v>3658.3999999999996</v>
      </c>
      <c r="E1089" s="3">
        <v>105.16</v>
      </c>
      <c r="F1089" s="656"/>
      <c r="G1089" s="5">
        <v>5</v>
      </c>
      <c r="H1089" s="6" t="s">
        <v>255</v>
      </c>
      <c r="I1089" s="2" t="s">
        <v>218</v>
      </c>
      <c r="J1089" s="3">
        <v>80</v>
      </c>
      <c r="K1089" s="3">
        <v>105.16</v>
      </c>
      <c r="L1089" s="1374"/>
    </row>
    <row r="1090" spans="1:19" s="25" customFormat="1" ht="18.75" hidden="1" customHeight="1" x14ac:dyDescent="0.3">
      <c r="A1090" s="5">
        <v>6</v>
      </c>
      <c r="B1090" s="6" t="s">
        <v>252</v>
      </c>
      <c r="C1090" s="2" t="s">
        <v>251</v>
      </c>
      <c r="D1090" s="3">
        <f t="shared" si="15"/>
        <v>5812.1999999999989</v>
      </c>
      <c r="E1090" s="3">
        <v>142</v>
      </c>
      <c r="F1090" s="656"/>
      <c r="G1090" s="5">
        <v>6</v>
      </c>
      <c r="H1090" s="6" t="s">
        <v>252</v>
      </c>
      <c r="I1090" s="2" t="s">
        <v>251</v>
      </c>
      <c r="J1090" s="3">
        <v>105</v>
      </c>
      <c r="K1090" s="3">
        <v>142</v>
      </c>
      <c r="L1090" s="1374"/>
    </row>
    <row r="1091" spans="1:19" s="25" customFormat="1" ht="18.75" hidden="1" customHeight="1" x14ac:dyDescent="0.3">
      <c r="A1091" s="5">
        <v>7</v>
      </c>
      <c r="B1091" s="6" t="s">
        <v>254</v>
      </c>
      <c r="C1091" s="2" t="s">
        <v>218</v>
      </c>
      <c r="D1091" s="3">
        <f t="shared" si="15"/>
        <v>9470.5999999999985</v>
      </c>
      <c r="E1091" s="3">
        <v>144</v>
      </c>
      <c r="F1091" s="656"/>
      <c r="G1091" s="5">
        <v>7</v>
      </c>
      <c r="H1091" s="6" t="s">
        <v>254</v>
      </c>
      <c r="I1091" s="2" t="s">
        <v>218</v>
      </c>
      <c r="J1091" s="3">
        <v>120</v>
      </c>
      <c r="K1091" s="3">
        <v>144</v>
      </c>
      <c r="L1091" s="1374"/>
    </row>
    <row r="1092" spans="1:19" s="25" customFormat="1" ht="18.75" hidden="1" customHeight="1" x14ac:dyDescent="0.3">
      <c r="A1092" s="5">
        <v>8</v>
      </c>
      <c r="B1092" s="6" t="s">
        <v>31</v>
      </c>
      <c r="C1092" s="2" t="s">
        <v>5</v>
      </c>
      <c r="D1092" s="3">
        <f t="shared" si="15"/>
        <v>14927.399999999998</v>
      </c>
      <c r="E1092" s="3">
        <v>88</v>
      </c>
      <c r="F1092" s="656"/>
      <c r="G1092" s="5">
        <v>8</v>
      </c>
      <c r="H1092" s="6" t="s">
        <v>31</v>
      </c>
      <c r="I1092" s="2" t="s">
        <v>5</v>
      </c>
      <c r="J1092" s="3">
        <v>55</v>
      </c>
      <c r="K1092" s="3">
        <v>88</v>
      </c>
      <c r="L1092" s="1374"/>
    </row>
    <row r="1093" spans="1:19" s="50" customFormat="1" ht="18.75" hidden="1" customHeight="1" x14ac:dyDescent="0.3">
      <c r="A1093" s="1523"/>
      <c r="B1093" s="1"/>
      <c r="C1093" s="1523"/>
      <c r="D1093" s="3">
        <f t="shared" si="15"/>
        <v>24107.599999999999</v>
      </c>
      <c r="E1093" s="7"/>
      <c r="F1093" s="657"/>
      <c r="G1093" s="1523"/>
      <c r="H1093" s="1"/>
      <c r="I1093" s="1523"/>
      <c r="J1093" s="7"/>
      <c r="K1093" s="7"/>
      <c r="L1093" s="1374"/>
      <c r="M1093" s="25"/>
      <c r="N1093" s="25"/>
      <c r="O1093" s="25"/>
      <c r="P1093" s="25"/>
      <c r="Q1093" s="25"/>
    </row>
    <row r="1094" spans="1:19" s="25" customFormat="1" ht="18.75" hidden="1" customHeight="1" x14ac:dyDescent="0.3">
      <c r="A1094" s="5"/>
      <c r="B1094" s="6"/>
      <c r="C1094" s="2" t="s">
        <v>128</v>
      </c>
      <c r="D1094" s="3">
        <f t="shared" si="15"/>
        <v>38426.199999999997</v>
      </c>
      <c r="E1094" s="3">
        <v>919.81</v>
      </c>
      <c r="F1094" s="656"/>
      <c r="G1094" s="5"/>
      <c r="H1094" s="6"/>
      <c r="I1094" s="2" t="s">
        <v>128</v>
      </c>
      <c r="J1094" s="3">
        <v>1045</v>
      </c>
      <c r="K1094" s="3">
        <v>919.81</v>
      </c>
      <c r="L1094" s="1374"/>
    </row>
    <row r="1095" spans="1:19" s="25" customFormat="1" ht="18.75" hidden="1" customHeight="1" x14ac:dyDescent="0.3">
      <c r="A1095" s="5"/>
      <c r="B1095" s="6"/>
      <c r="C1095" s="2"/>
      <c r="D1095" s="3">
        <f t="shared" si="15"/>
        <v>61634.6</v>
      </c>
      <c r="E1095" s="3"/>
      <c r="F1095" s="656"/>
      <c r="G1095" s="5"/>
      <c r="H1095" s="6"/>
      <c r="I1095" s="2"/>
      <c r="J1095" s="3"/>
      <c r="K1095" s="3"/>
      <c r="L1095" s="1374"/>
    </row>
    <row r="1096" spans="1:19" s="25" customFormat="1" x14ac:dyDescent="0.3">
      <c r="A1096" s="5"/>
      <c r="B1096" s="6"/>
      <c r="C1096" s="2"/>
      <c r="D1096" s="3"/>
      <c r="E1096" s="3"/>
      <c r="F1096" s="678">
        <f>F1083-E1083</f>
        <v>-42.050000000000068</v>
      </c>
      <c r="G1096" s="5"/>
      <c r="H1096" s="6"/>
      <c r="I1096" s="2"/>
      <c r="J1096" s="3"/>
      <c r="K1096" s="3"/>
      <c r="L1096" s="1374"/>
    </row>
    <row r="1097" spans="1:19" s="25" customFormat="1" x14ac:dyDescent="0.3">
      <c r="A1097" s="5"/>
      <c r="B1097" s="6"/>
      <c r="C1097" s="2"/>
      <c r="D1097" s="3"/>
      <c r="E1097" s="3"/>
      <c r="F1097" s="656"/>
      <c r="G1097" s="5"/>
      <c r="H1097" s="6"/>
      <c r="I1097" s="2"/>
      <c r="J1097" s="3"/>
      <c r="K1097" s="3"/>
      <c r="L1097" s="1374"/>
    </row>
    <row r="1098" spans="1:19" s="25" customFormat="1" x14ac:dyDescent="0.3">
      <c r="A1098" s="28" t="s">
        <v>124</v>
      </c>
      <c r="B1098" s="3" t="s">
        <v>259</v>
      </c>
      <c r="C1098" s="2" t="s">
        <v>125</v>
      </c>
      <c r="D1098" s="3" t="s">
        <v>126</v>
      </c>
      <c r="E1098" s="3" t="s">
        <v>127</v>
      </c>
      <c r="F1098" s="656"/>
      <c r="G1098" s="28" t="s">
        <v>124</v>
      </c>
      <c r="H1098" s="3" t="s">
        <v>247</v>
      </c>
      <c r="I1098" s="2" t="s">
        <v>125</v>
      </c>
      <c r="J1098" s="3" t="s">
        <v>126</v>
      </c>
      <c r="K1098" s="3" t="s">
        <v>127</v>
      </c>
      <c r="L1098" s="1374"/>
    </row>
    <row r="1099" spans="1:19" s="8" customFormat="1" x14ac:dyDescent="0.3">
      <c r="A1099" s="5">
        <v>1</v>
      </c>
      <c r="B1099" s="6" t="s">
        <v>91</v>
      </c>
      <c r="C1099" s="2" t="s">
        <v>508</v>
      </c>
      <c r="D1099" s="3">
        <v>70</v>
      </c>
      <c r="E1099" s="3">
        <v>122</v>
      </c>
      <c r="F1099" s="605"/>
      <c r="G1099" s="5">
        <v>1</v>
      </c>
      <c r="H1099" s="6" t="s">
        <v>91</v>
      </c>
      <c r="I1099" s="2" t="s">
        <v>9</v>
      </c>
      <c r="J1099" s="3">
        <v>80</v>
      </c>
      <c r="K1099" s="3">
        <v>131.76000000000002</v>
      </c>
      <c r="M1099" s="25"/>
      <c r="N1099" s="25"/>
      <c r="O1099" s="25"/>
      <c r="P1099" s="25"/>
      <c r="Q1099" s="25"/>
      <c r="R1099" s="25"/>
      <c r="S1099" s="25"/>
    </row>
    <row r="1100" spans="1:19" s="25" customFormat="1" x14ac:dyDescent="0.3">
      <c r="A1100" s="5">
        <v>2</v>
      </c>
      <c r="B1100" s="6" t="s">
        <v>94</v>
      </c>
      <c r="C1100" s="2" t="s">
        <v>5</v>
      </c>
      <c r="D1100" s="3">
        <v>60</v>
      </c>
      <c r="E1100" s="3">
        <v>151.80000000000001</v>
      </c>
      <c r="F1100" s="606"/>
      <c r="G1100" s="5">
        <v>2</v>
      </c>
      <c r="H1100" s="6" t="s">
        <v>94</v>
      </c>
      <c r="I1100" s="2" t="s">
        <v>5</v>
      </c>
      <c r="J1100" s="3">
        <v>60</v>
      </c>
      <c r="K1100" s="3">
        <v>151.80000000000001</v>
      </c>
      <c r="L1100" s="1374"/>
    </row>
    <row r="1101" spans="1:19" s="50" customFormat="1" x14ac:dyDescent="0.3">
      <c r="A1101" s="5">
        <v>3</v>
      </c>
      <c r="B1101" s="6" t="s">
        <v>43</v>
      </c>
      <c r="C1101" s="2" t="s">
        <v>17</v>
      </c>
      <c r="D1101" s="3">
        <v>41</v>
      </c>
      <c r="E1101" s="3">
        <v>242.70999999999998</v>
      </c>
      <c r="F1101" s="605"/>
      <c r="G1101" s="5">
        <v>3</v>
      </c>
      <c r="H1101" s="6" t="s">
        <v>43</v>
      </c>
      <c r="I1101" s="2" t="s">
        <v>44</v>
      </c>
      <c r="J1101" s="3">
        <v>50</v>
      </c>
      <c r="K1101" s="3">
        <v>298.71999999999997</v>
      </c>
      <c r="L1101" s="1374"/>
      <c r="M1101" s="25"/>
      <c r="N1101" s="25"/>
      <c r="O1101" s="25"/>
      <c r="P1101" s="25"/>
      <c r="Q1101" s="25"/>
      <c r="R1101" s="25"/>
      <c r="S1101" s="25"/>
    </row>
    <row r="1102" spans="1:19" s="50" customFormat="1" x14ac:dyDescent="0.3">
      <c r="A1102" s="5">
        <v>4</v>
      </c>
      <c r="B1102" s="6" t="s">
        <v>346</v>
      </c>
      <c r="C1102" s="2" t="s">
        <v>14</v>
      </c>
      <c r="D1102" s="3">
        <v>32</v>
      </c>
      <c r="E1102" s="3">
        <v>6</v>
      </c>
      <c r="F1102" s="605">
        <v>110</v>
      </c>
      <c r="G1102" s="5">
        <v>4</v>
      </c>
      <c r="H1102" s="6" t="s">
        <v>346</v>
      </c>
      <c r="I1102" s="2" t="s">
        <v>14</v>
      </c>
      <c r="J1102" s="3">
        <v>32</v>
      </c>
      <c r="K1102" s="3">
        <v>6</v>
      </c>
      <c r="L1102" s="1379"/>
    </row>
    <row r="1103" spans="1:19" s="25" customFormat="1" ht="19.5" customHeight="1" x14ac:dyDescent="0.3">
      <c r="A1103" s="5">
        <v>5</v>
      </c>
      <c r="B1103" s="6" t="s">
        <v>113</v>
      </c>
      <c r="C1103" s="2" t="s">
        <v>2</v>
      </c>
      <c r="D1103" s="3">
        <v>15</v>
      </c>
      <c r="E1103" s="3">
        <v>94.2</v>
      </c>
      <c r="F1103" s="656"/>
      <c r="G1103" s="5">
        <v>5</v>
      </c>
      <c r="H1103" s="6" t="s">
        <v>113</v>
      </c>
      <c r="I1103" s="2" t="s">
        <v>2</v>
      </c>
      <c r="J1103" s="3">
        <v>15</v>
      </c>
      <c r="K1103" s="3">
        <v>94.2</v>
      </c>
      <c r="L1103" s="1374"/>
    </row>
    <row r="1104" spans="1:19" s="50" customFormat="1" x14ac:dyDescent="0.3">
      <c r="A1104" s="5">
        <v>6</v>
      </c>
      <c r="B1104" s="6" t="s">
        <v>107</v>
      </c>
      <c r="C1104" s="2" t="s">
        <v>14</v>
      </c>
      <c r="D1104" s="3">
        <v>3.4</v>
      </c>
      <c r="E1104" s="3">
        <v>93.2</v>
      </c>
      <c r="F1104" s="605"/>
      <c r="G1104" s="5">
        <v>6</v>
      </c>
      <c r="H1104" s="6" t="s">
        <v>107</v>
      </c>
      <c r="I1104" s="2" t="s">
        <v>14</v>
      </c>
      <c r="J1104" s="3">
        <v>3.4</v>
      </c>
      <c r="K1104" s="3">
        <v>93.2</v>
      </c>
      <c r="L1104" s="1379"/>
    </row>
    <row r="1105" spans="1:12" s="25" customFormat="1" ht="19.5" customHeight="1" x14ac:dyDescent="0.3">
      <c r="A1105" s="5">
        <v>7</v>
      </c>
      <c r="B1105" s="6" t="s">
        <v>108</v>
      </c>
      <c r="C1105" s="2" t="s">
        <v>65</v>
      </c>
      <c r="D1105" s="3">
        <v>1.2</v>
      </c>
      <c r="E1105" s="3">
        <v>21.5</v>
      </c>
      <c r="F1105" s="656"/>
      <c r="G1105" s="5">
        <v>7</v>
      </c>
      <c r="H1105" s="6" t="s">
        <v>108</v>
      </c>
      <c r="I1105" s="2" t="s">
        <v>65</v>
      </c>
      <c r="J1105" s="3">
        <v>1.2</v>
      </c>
      <c r="K1105" s="3">
        <v>21.5</v>
      </c>
      <c r="L1105" s="1374"/>
    </row>
    <row r="1106" spans="1:12" s="25" customFormat="1" x14ac:dyDescent="0.3">
      <c r="A1106" s="1523"/>
      <c r="B1106" s="6"/>
      <c r="C1106" s="2"/>
      <c r="D1106" s="3"/>
      <c r="E1106" s="3"/>
      <c r="F1106" s="656"/>
      <c r="G1106" s="1523"/>
      <c r="H1106" s="6"/>
      <c r="I1106" s="2"/>
      <c r="J1106" s="3"/>
      <c r="K1106" s="3"/>
      <c r="L1106" s="1374"/>
    </row>
    <row r="1107" spans="1:12" s="50" customFormat="1" x14ac:dyDescent="0.3">
      <c r="A1107" s="5"/>
      <c r="B1107" s="6"/>
      <c r="C1107" s="2"/>
      <c r="D1107" s="3"/>
      <c r="E1107" s="3"/>
      <c r="F1107" s="657"/>
      <c r="G1107" s="5"/>
      <c r="H1107" s="6"/>
      <c r="I1107" s="2"/>
      <c r="J1107" s="3"/>
      <c r="K1107" s="3"/>
      <c r="L1107" s="1377"/>
    </row>
    <row r="1108" spans="1:12" s="25" customFormat="1" x14ac:dyDescent="0.3">
      <c r="A1108" s="1523"/>
      <c r="B1108" s="6"/>
      <c r="C1108" s="2" t="s">
        <v>128</v>
      </c>
      <c r="D1108" s="3">
        <f>SUM(D1099:D1107)</f>
        <v>222.6</v>
      </c>
      <c r="E1108" s="3">
        <f>SUM(E1099:E1107)</f>
        <v>731.41000000000008</v>
      </c>
      <c r="F1108" s="658">
        <v>822.5</v>
      </c>
      <c r="G1108" s="1523"/>
      <c r="H1108" s="6"/>
      <c r="I1108" s="2" t="s">
        <v>128</v>
      </c>
      <c r="J1108" s="3">
        <f>SUM(J1099:J1107)</f>
        <v>241.6</v>
      </c>
      <c r="K1108" s="3">
        <f>SUM(K1099:K1107)</f>
        <v>797.18000000000006</v>
      </c>
      <c r="L1108" s="1374"/>
    </row>
    <row r="1109" spans="1:12" s="25" customFormat="1" x14ac:dyDescent="0.3">
      <c r="A1109" s="5"/>
      <c r="B1109" s="6"/>
      <c r="C1109" s="2"/>
      <c r="D1109" s="3"/>
      <c r="E1109" s="3"/>
      <c r="F1109" s="678">
        <f>F1108-E1108</f>
        <v>91.089999999999918</v>
      </c>
      <c r="G1109" s="5"/>
      <c r="H1109" s="6"/>
      <c r="I1109" s="2"/>
      <c r="J1109" s="3"/>
      <c r="K1109" s="3"/>
      <c r="L1109" s="1374"/>
    </row>
    <row r="1110" spans="1:12" s="25" customFormat="1" x14ac:dyDescent="0.3">
      <c r="A1110" s="5"/>
      <c r="B1110" s="6"/>
      <c r="C1110" s="2"/>
      <c r="D1110" s="3"/>
      <c r="E1110" s="3"/>
      <c r="F1110" s="656"/>
      <c r="G1110" s="5"/>
      <c r="H1110" s="6"/>
      <c r="I1110" s="2"/>
      <c r="J1110" s="3"/>
      <c r="K1110" s="3"/>
      <c r="L1110" s="1374"/>
    </row>
    <row r="1111" spans="1:12" s="25" customFormat="1" x14ac:dyDescent="0.3">
      <c r="A1111" s="1523"/>
      <c r="B1111" s="6"/>
      <c r="C1111" s="2" t="s">
        <v>136</v>
      </c>
      <c r="D1111" s="3">
        <f>+D1108+D1083</f>
        <v>578</v>
      </c>
      <c r="E1111" s="3">
        <f>+E1108+E1083</f>
        <v>1360.96</v>
      </c>
      <c r="F1111" s="659"/>
      <c r="G1111" s="3"/>
      <c r="H1111" s="3"/>
      <c r="I1111" s="3" t="s">
        <v>136</v>
      </c>
      <c r="J1111" s="3">
        <f>+J1108+J1083</f>
        <v>622</v>
      </c>
      <c r="K1111" s="3">
        <f>+K1108+K1083</f>
        <v>1517.3600000000001</v>
      </c>
      <c r="L1111" s="1374"/>
    </row>
    <row r="1112" spans="1:12" s="25" customFormat="1" x14ac:dyDescent="0.3">
      <c r="A1112" s="1405"/>
      <c r="B1112" s="36"/>
      <c r="C1112" s="462"/>
      <c r="D1112" s="463"/>
      <c r="E1112" s="463"/>
      <c r="F1112" s="659"/>
      <c r="G1112" s="1410"/>
      <c r="H1112" s="463"/>
      <c r="I1112" s="463"/>
      <c r="J1112" s="463"/>
      <c r="K1112" s="463"/>
      <c r="L1112" s="1374"/>
    </row>
    <row r="1113" spans="1:12" s="25" customFormat="1" x14ac:dyDescent="0.3">
      <c r="A1113" s="1405"/>
      <c r="B1113" s="461"/>
      <c r="C1113" s="461"/>
      <c r="D1113" s="461"/>
      <c r="E1113" s="660"/>
      <c r="F1113" s="660"/>
      <c r="G1113" s="1413"/>
      <c r="H1113" s="660"/>
      <c r="I1113" s="463"/>
      <c r="J1113" s="463"/>
      <c r="K1113" s="463"/>
      <c r="L1113" s="1374"/>
    </row>
    <row r="1114" spans="1:12" s="25" customFormat="1" x14ac:dyDescent="0.3">
      <c r="A1114" s="1405"/>
      <c r="B1114" s="36"/>
      <c r="C1114" s="462"/>
      <c r="D1114" s="463"/>
      <c r="E1114" s="463"/>
      <c r="F1114" s="659"/>
      <c r="G1114" s="1413"/>
      <c r="H1114" s="463"/>
      <c r="I1114" s="463"/>
      <c r="J1114" s="463"/>
      <c r="K1114" s="463"/>
      <c r="L1114" s="1374"/>
    </row>
    <row r="1115" spans="1:12" s="25" customFormat="1" ht="18.75" customHeight="1" x14ac:dyDescent="0.3">
      <c r="A1115" s="1403"/>
      <c r="B1115" s="37" t="s">
        <v>130</v>
      </c>
      <c r="D1115" s="94" t="s">
        <v>131</v>
      </c>
      <c r="E1115" s="20"/>
      <c r="F1115" s="606"/>
      <c r="G1115" s="1403"/>
      <c r="H1115" s="37" t="s">
        <v>130</v>
      </c>
      <c r="J1115" s="94" t="s">
        <v>131</v>
      </c>
      <c r="K1115" s="20"/>
      <c r="L1115" s="1374"/>
    </row>
    <row r="1116" spans="1:12" s="25" customFormat="1" ht="51.75" customHeight="1" x14ac:dyDescent="0.3">
      <c r="A1116" s="1403"/>
      <c r="B1116" s="38" t="s">
        <v>132</v>
      </c>
      <c r="D1116" s="38" t="s">
        <v>140</v>
      </c>
      <c r="E1116" s="39"/>
      <c r="F1116" s="606"/>
      <c r="G1116" s="1403"/>
      <c r="H1116" s="38" t="s">
        <v>139</v>
      </c>
      <c r="J1116" s="38" t="s">
        <v>140</v>
      </c>
      <c r="K1116" s="39"/>
      <c r="L1116" s="1374"/>
    </row>
    <row r="1117" spans="1:12" s="25" customFormat="1" ht="20.25" customHeight="1" x14ac:dyDescent="0.3">
      <c r="A1117" s="1403"/>
      <c r="B1117" s="38"/>
      <c r="D1117" s="38"/>
      <c r="E1117" s="39"/>
      <c r="F1117" s="606"/>
      <c r="G1117" s="1403"/>
      <c r="H1117" s="38"/>
      <c r="J1117" s="38"/>
      <c r="K1117" s="39"/>
      <c r="L1117" s="1374"/>
    </row>
    <row r="1118" spans="1:12" s="25" customFormat="1" ht="20.25" customHeight="1" x14ac:dyDescent="0.3">
      <c r="A1118" s="1402"/>
      <c r="B1118" s="254"/>
      <c r="C1118" s="96"/>
      <c r="D1118" s="254"/>
      <c r="E1118" s="255"/>
      <c r="F1118" s="871"/>
      <c r="G1118" s="1402"/>
      <c r="H1118" s="254"/>
      <c r="I1118" s="96"/>
      <c r="J1118" s="254"/>
      <c r="K1118" s="255"/>
      <c r="L1118" s="1374"/>
    </row>
    <row r="1119" spans="1:12" s="21" customFormat="1" x14ac:dyDescent="0.3">
      <c r="A1119" s="1403"/>
      <c r="B1119" s="20"/>
      <c r="C1119" s="20"/>
      <c r="D1119" s="20"/>
      <c r="E1119" s="20"/>
      <c r="F1119" s="656"/>
      <c r="G1119" s="1403"/>
      <c r="H1119" s="20"/>
      <c r="I1119" s="20"/>
      <c r="J1119" s="20"/>
      <c r="K1119" s="20"/>
      <c r="L1119" s="1373"/>
    </row>
    <row r="1120" spans="1:12" s="25" customFormat="1" ht="18.75" customHeight="1" x14ac:dyDescent="0.3">
      <c r="A1120" s="1403"/>
      <c r="B1120" s="22" t="s">
        <v>115</v>
      </c>
      <c r="C1120" s="20"/>
      <c r="D1120" s="20"/>
      <c r="E1120" s="20"/>
      <c r="F1120" s="656"/>
      <c r="G1120" s="1403"/>
      <c r="H1120" s="22" t="s">
        <v>115</v>
      </c>
      <c r="I1120" s="20"/>
      <c r="J1120" s="20"/>
      <c r="K1120" s="20"/>
      <c r="L1120" s="1374"/>
    </row>
    <row r="1121" spans="1:12" s="25" customFormat="1" ht="18.75" customHeight="1" x14ac:dyDescent="0.3">
      <c r="A1121" s="1403"/>
      <c r="B1121" s="22" t="s">
        <v>137</v>
      </c>
      <c r="C1121" s="20"/>
      <c r="D1121" s="20"/>
      <c r="E1121" s="20"/>
      <c r="F1121" s="606"/>
      <c r="G1121" s="1403"/>
      <c r="H1121" s="22" t="s">
        <v>138</v>
      </c>
      <c r="I1121" s="20"/>
      <c r="J1121" s="20"/>
      <c r="K1121" s="20"/>
      <c r="L1121" s="1374"/>
    </row>
    <row r="1122" spans="1:12" s="25" customFormat="1" ht="18.75" customHeight="1" x14ac:dyDescent="0.3">
      <c r="A1122" s="1403"/>
      <c r="B1122" s="20"/>
      <c r="C1122" s="20"/>
      <c r="D1122" s="20"/>
      <c r="E1122" s="20"/>
      <c r="F1122" s="606"/>
      <c r="G1122" s="1403"/>
      <c r="H1122" s="20"/>
      <c r="I1122" s="20"/>
      <c r="J1122" s="20"/>
      <c r="K1122" s="20"/>
      <c r="L1122" s="1374"/>
    </row>
    <row r="1123" spans="1:12" s="25" customFormat="1" ht="18.75" customHeight="1" x14ac:dyDescent="0.3">
      <c r="A1123" s="1403"/>
      <c r="B1123" s="20"/>
      <c r="C1123" s="20"/>
      <c r="E1123" s="603" t="s">
        <v>116</v>
      </c>
      <c r="F1123" s="606"/>
      <c r="G1123" s="1403"/>
      <c r="H1123" s="20"/>
      <c r="I1123" s="20"/>
      <c r="K1123" s="603" t="s">
        <v>116</v>
      </c>
      <c r="L1123" s="1374"/>
    </row>
    <row r="1124" spans="1:12" s="25" customFormat="1" ht="18.75" customHeight="1" x14ac:dyDescent="0.3">
      <c r="A1124" s="1403"/>
      <c r="B1124" s="20"/>
      <c r="C1124" s="20"/>
      <c r="E1124" s="603" t="s">
        <v>134</v>
      </c>
      <c r="F1124" s="606"/>
      <c r="G1124" s="1403"/>
      <c r="H1124" s="20"/>
      <c r="I1124" s="20"/>
      <c r="K1124" s="603" t="s">
        <v>134</v>
      </c>
      <c r="L1124" s="1374"/>
    </row>
    <row r="1125" spans="1:12" s="25" customFormat="1" ht="18.75" customHeight="1" x14ac:dyDescent="0.3">
      <c r="A1125" s="1403"/>
      <c r="B1125" s="20"/>
      <c r="C1125" s="20"/>
      <c r="E1125" s="603" t="s">
        <v>117</v>
      </c>
      <c r="F1125" s="606"/>
      <c r="G1125" s="1403"/>
      <c r="H1125" s="20"/>
      <c r="I1125" s="20"/>
      <c r="K1125" s="603" t="s">
        <v>117</v>
      </c>
      <c r="L1125" s="1374"/>
    </row>
    <row r="1126" spans="1:12" s="25" customFormat="1" ht="18.75" customHeight="1" x14ac:dyDescent="0.3">
      <c r="A1126" s="1403"/>
      <c r="B1126" s="20"/>
      <c r="C1126" s="20"/>
      <c r="E1126" s="603" t="s">
        <v>497</v>
      </c>
      <c r="F1126" s="606"/>
      <c r="G1126" s="1403"/>
      <c r="H1126" s="20"/>
      <c r="I1126" s="20"/>
      <c r="K1126" s="603" t="s">
        <v>497</v>
      </c>
      <c r="L1126" s="1374"/>
    </row>
    <row r="1127" spans="1:12" s="25" customFormat="1" ht="18.75" customHeight="1" x14ac:dyDescent="0.3">
      <c r="A1127" s="1403"/>
      <c r="B1127" s="32"/>
      <c r="C1127" s="32"/>
      <c r="D1127" s="32"/>
      <c r="E1127" s="32"/>
      <c r="F1127" s="656"/>
      <c r="G1127" s="1403"/>
      <c r="H1127" s="20"/>
      <c r="I1127" s="20"/>
      <c r="J1127" s="20"/>
      <c r="K1127" s="20"/>
      <c r="L1127" s="1374"/>
    </row>
    <row r="1128" spans="1:12" s="25" customFormat="1" ht="18.75" customHeight="1" x14ac:dyDescent="0.3">
      <c r="A1128" s="1403"/>
      <c r="B1128" s="32"/>
      <c r="C1128" s="32"/>
      <c r="D1128" s="32"/>
      <c r="E1128" s="32"/>
      <c r="F1128" s="656"/>
      <c r="G1128" s="1403"/>
      <c r="H1128" s="20"/>
      <c r="I1128" s="20"/>
      <c r="J1128" s="20"/>
      <c r="K1128" s="20"/>
      <c r="L1128" s="1374"/>
    </row>
    <row r="1129" spans="1:12" s="25" customFormat="1" ht="18.75" customHeight="1" x14ac:dyDescent="0.3">
      <c r="A1129" s="1403"/>
      <c r="B1129" s="32"/>
      <c r="C1129" s="32"/>
      <c r="D1129" s="32"/>
      <c r="E1129" s="32"/>
      <c r="F1129" s="656"/>
      <c r="G1129" s="1403"/>
      <c r="H1129" s="20"/>
      <c r="I1129" s="20"/>
      <c r="J1129" s="20"/>
      <c r="K1129" s="20"/>
      <c r="L1129" s="1374"/>
    </row>
    <row r="1130" spans="1:12" s="25" customFormat="1" ht="18.75" customHeight="1" x14ac:dyDescent="0.3">
      <c r="A1130" s="1403"/>
      <c r="B1130" s="1605" t="s">
        <v>119</v>
      </c>
      <c r="C1130" s="1605"/>
      <c r="D1130" s="1605"/>
      <c r="E1130" s="481"/>
      <c r="F1130" s="606"/>
      <c r="G1130" s="1403"/>
      <c r="H1130" s="1612" t="s">
        <v>119</v>
      </c>
      <c r="I1130" s="1612"/>
      <c r="J1130" s="1612"/>
      <c r="K1130" s="26"/>
      <c r="L1130" s="1374"/>
    </row>
    <row r="1131" spans="1:12" s="25" customFormat="1" ht="18.75" customHeight="1" x14ac:dyDescent="0.3">
      <c r="A1131" s="1403"/>
      <c r="B1131" s="1636">
        <v>45742</v>
      </c>
      <c r="C1131" s="1636"/>
      <c r="D1131" s="1636"/>
      <c r="E1131" s="482"/>
      <c r="F1131" s="606"/>
      <c r="G1131" s="1403"/>
      <c r="H1131" s="1610">
        <f>B1131</f>
        <v>45742</v>
      </c>
      <c r="I1131" s="1610"/>
      <c r="J1131" s="1610"/>
      <c r="K1131" s="27"/>
      <c r="L1131" s="1374"/>
    </row>
    <row r="1132" spans="1:12" s="25" customFormat="1" ht="18.75" customHeight="1" x14ac:dyDescent="0.3">
      <c r="A1132" s="1403"/>
      <c r="B1132" s="32"/>
      <c r="C1132" s="32"/>
      <c r="D1132" s="32"/>
      <c r="E1132" s="482"/>
      <c r="F1132" s="606"/>
      <c r="G1132" s="1403"/>
      <c r="H1132" s="20"/>
      <c r="I1132" s="20"/>
      <c r="J1132" s="20"/>
      <c r="K1132" s="27"/>
      <c r="L1132" s="1374"/>
    </row>
    <row r="1133" spans="1:12" s="25" customFormat="1" ht="18.75" customHeight="1" x14ac:dyDescent="0.3">
      <c r="A1133" s="1403"/>
      <c r="B1133" s="1522"/>
      <c r="C1133" s="32"/>
      <c r="D1133" s="32"/>
      <c r="E1133" s="482"/>
      <c r="F1133" s="606"/>
      <c r="G1133" s="1403"/>
      <c r="H1133" s="1524"/>
      <c r="I1133" s="20"/>
      <c r="J1133" s="20"/>
      <c r="K1133" s="27"/>
      <c r="L1133" s="1374"/>
    </row>
    <row r="1134" spans="1:12" s="25" customFormat="1" ht="18.75" customHeight="1" x14ac:dyDescent="0.3">
      <c r="A1134" s="28" t="s">
        <v>120</v>
      </c>
      <c r="B1134" s="475" t="s">
        <v>121</v>
      </c>
      <c r="C1134" s="1604" t="s">
        <v>122</v>
      </c>
      <c r="D1134" s="1604"/>
      <c r="E1134" s="1604"/>
      <c r="F1134" s="606"/>
      <c r="G1134" s="28" t="s">
        <v>120</v>
      </c>
      <c r="H1134" s="29" t="s">
        <v>121</v>
      </c>
      <c r="I1134" s="1611" t="s">
        <v>123</v>
      </c>
      <c r="J1134" s="1611"/>
      <c r="K1134" s="1611"/>
      <c r="L1134" s="1374"/>
    </row>
    <row r="1135" spans="1:12" s="25" customFormat="1" ht="18.75" customHeight="1" x14ac:dyDescent="0.3">
      <c r="A1135" s="28" t="s">
        <v>124</v>
      </c>
      <c r="B1135" s="469" t="s">
        <v>265</v>
      </c>
      <c r="C1135" s="475" t="s">
        <v>125</v>
      </c>
      <c r="D1135" s="1521" t="s">
        <v>126</v>
      </c>
      <c r="E1135" s="1521" t="s">
        <v>127</v>
      </c>
      <c r="F1135" s="606"/>
      <c r="G1135" s="28" t="s">
        <v>124</v>
      </c>
      <c r="H1135" s="28" t="s">
        <v>265</v>
      </c>
      <c r="I1135" s="29" t="s">
        <v>125</v>
      </c>
      <c r="J1135" s="1523" t="s">
        <v>126</v>
      </c>
      <c r="K1135" s="1523" t="s">
        <v>127</v>
      </c>
      <c r="L1135" s="1374"/>
    </row>
    <row r="1136" spans="1:12" s="25" customFormat="1" ht="19.5" customHeight="1" x14ac:dyDescent="0.3">
      <c r="A1136" s="5">
        <v>1</v>
      </c>
      <c r="B1136" s="13" t="s">
        <v>105</v>
      </c>
      <c r="C1136" s="14" t="s">
        <v>104</v>
      </c>
      <c r="D1136" s="15">
        <v>54</v>
      </c>
      <c r="E1136" s="15">
        <v>166.1</v>
      </c>
      <c r="F1136" s="490"/>
      <c r="G1136" s="5">
        <v>1</v>
      </c>
      <c r="H1136" s="6" t="s">
        <v>105</v>
      </c>
      <c r="I1136" s="2" t="s">
        <v>104</v>
      </c>
      <c r="J1136" s="3">
        <v>54</v>
      </c>
      <c r="K1136" s="3">
        <v>166.1</v>
      </c>
      <c r="L1136" s="1374"/>
    </row>
    <row r="1137" spans="1:12" s="50" customFormat="1" x14ac:dyDescent="0.3">
      <c r="A1137" s="5">
        <v>2</v>
      </c>
      <c r="B1137" s="13" t="s">
        <v>260</v>
      </c>
      <c r="C1137" s="14" t="s">
        <v>17</v>
      </c>
      <c r="D1137" s="15">
        <v>20</v>
      </c>
      <c r="E1137" s="15">
        <v>182.25</v>
      </c>
      <c r="F1137" s="605"/>
      <c r="G1137" s="5">
        <v>2</v>
      </c>
      <c r="H1137" s="6" t="s">
        <v>260</v>
      </c>
      <c r="I1137" s="2" t="s">
        <v>44</v>
      </c>
      <c r="J1137" s="3">
        <v>25</v>
      </c>
      <c r="K1137" s="3">
        <v>218.7</v>
      </c>
      <c r="L1137" s="1377"/>
    </row>
    <row r="1138" spans="1:12" s="25" customFormat="1" x14ac:dyDescent="0.3">
      <c r="A1138" s="5">
        <v>3</v>
      </c>
      <c r="B1138" s="13" t="s">
        <v>202</v>
      </c>
      <c r="C1138" s="14" t="s">
        <v>2</v>
      </c>
      <c r="D1138" s="15">
        <v>15</v>
      </c>
      <c r="E1138" s="15">
        <v>41.1</v>
      </c>
      <c r="F1138" s="605"/>
      <c r="G1138" s="5">
        <v>3</v>
      </c>
      <c r="H1138" s="6" t="s">
        <v>202</v>
      </c>
      <c r="I1138" s="2" t="s">
        <v>2</v>
      </c>
      <c r="J1138" s="3">
        <v>15</v>
      </c>
      <c r="K1138" s="3">
        <v>41.1</v>
      </c>
      <c r="L1138" s="1374"/>
    </row>
    <row r="1139" spans="1:12" s="25" customFormat="1" x14ac:dyDescent="0.3">
      <c r="A1139" s="5">
        <v>4</v>
      </c>
      <c r="B1139" s="13" t="s">
        <v>107</v>
      </c>
      <c r="C1139" s="14" t="s">
        <v>14</v>
      </c>
      <c r="D1139" s="15">
        <v>3.71</v>
      </c>
      <c r="E1139" s="15">
        <v>93.2</v>
      </c>
      <c r="F1139" s="606"/>
      <c r="G1139" s="5">
        <v>4</v>
      </c>
      <c r="H1139" s="6" t="s">
        <v>107</v>
      </c>
      <c r="I1139" s="2" t="s">
        <v>14</v>
      </c>
      <c r="J1139" s="3">
        <v>3.71</v>
      </c>
      <c r="K1139" s="3">
        <v>93.2</v>
      </c>
      <c r="L1139" s="1374"/>
    </row>
    <row r="1140" spans="1:12" s="25" customFormat="1" x14ac:dyDescent="0.3">
      <c r="A1140" s="5">
        <v>5</v>
      </c>
      <c r="B1140" s="13" t="s">
        <v>93</v>
      </c>
      <c r="C1140" s="14" t="s">
        <v>2</v>
      </c>
      <c r="D1140" s="15">
        <v>80</v>
      </c>
      <c r="E1140" s="15">
        <v>92</v>
      </c>
      <c r="F1140" s="605"/>
      <c r="G1140" s="5">
        <v>5</v>
      </c>
      <c r="H1140" s="6" t="s">
        <v>93</v>
      </c>
      <c r="I1140" s="2" t="s">
        <v>2</v>
      </c>
      <c r="J1140" s="3">
        <v>80</v>
      </c>
      <c r="K1140" s="3">
        <v>92</v>
      </c>
      <c r="L1140" s="788"/>
    </row>
    <row r="1141" spans="1:12" s="25" customFormat="1" x14ac:dyDescent="0.3">
      <c r="A1141" s="5">
        <v>6</v>
      </c>
      <c r="B1141" s="13" t="s">
        <v>483</v>
      </c>
      <c r="C1141" s="14" t="s">
        <v>5</v>
      </c>
      <c r="D1141" s="15">
        <v>30</v>
      </c>
      <c r="E1141" s="15">
        <v>117.75</v>
      </c>
      <c r="F1141" s="606"/>
      <c r="G1141" s="5">
        <v>6</v>
      </c>
      <c r="H1141" s="6" t="s">
        <v>483</v>
      </c>
      <c r="I1141" s="2" t="s">
        <v>5</v>
      </c>
      <c r="J1141" s="3">
        <v>30</v>
      </c>
      <c r="K1141" s="3">
        <v>117.75</v>
      </c>
      <c r="L1141" s="1354"/>
    </row>
    <row r="1142" spans="1:12" s="25" customFormat="1" ht="19.5" customHeight="1" x14ac:dyDescent="0.3">
      <c r="A1142" s="1523"/>
      <c r="B1142" s="13"/>
      <c r="C1142" s="14"/>
      <c r="D1142" s="15"/>
      <c r="E1142" s="15"/>
      <c r="F1142" s="605"/>
      <c r="G1142" s="1523"/>
      <c r="H1142" s="6"/>
      <c r="I1142" s="2"/>
      <c r="J1142" s="3"/>
      <c r="K1142" s="3"/>
      <c r="L1142" s="1374"/>
    </row>
    <row r="1143" spans="1:12" s="25" customFormat="1" x14ac:dyDescent="0.3">
      <c r="A1143" s="5"/>
      <c r="B1143" s="13"/>
      <c r="C1143" s="14"/>
      <c r="D1143" s="15"/>
      <c r="E1143" s="15"/>
      <c r="F1143" s="656"/>
      <c r="G1143" s="5"/>
      <c r="H1143" s="6"/>
      <c r="I1143" s="2"/>
      <c r="J1143" s="3"/>
      <c r="K1143" s="3"/>
      <c r="L1143" s="1374"/>
    </row>
    <row r="1144" spans="1:12" s="25" customFormat="1" x14ac:dyDescent="0.3">
      <c r="A1144" s="5"/>
      <c r="B1144" s="13"/>
      <c r="C1144" s="14" t="s">
        <v>128</v>
      </c>
      <c r="D1144" s="15">
        <f>SUM(D1136:D1142)</f>
        <v>202.70999999999998</v>
      </c>
      <c r="E1144" s="15">
        <f>SUM(E1136:E1142)</f>
        <v>692.40000000000009</v>
      </c>
      <c r="F1144" s="658">
        <v>587.5</v>
      </c>
      <c r="G1144" s="5"/>
      <c r="H1144" s="6"/>
      <c r="I1144" s="2" t="s">
        <v>128</v>
      </c>
      <c r="J1144" s="3">
        <f>SUM(J1136:J1142)</f>
        <v>207.70999999999998</v>
      </c>
      <c r="K1144" s="3">
        <f>SUM(K1136:K1142)</f>
        <v>728.85</v>
      </c>
      <c r="L1144" s="1374"/>
    </row>
    <row r="1145" spans="1:12" s="25" customFormat="1" ht="18.75" hidden="1" customHeight="1" x14ac:dyDescent="0.3">
      <c r="A1145" s="5"/>
      <c r="B1145" s="13"/>
      <c r="C1145" s="14"/>
      <c r="D1145" s="15">
        <f>SUM(D1137:D1143)</f>
        <v>148.71</v>
      </c>
      <c r="E1145" s="15"/>
      <c r="F1145" s="656"/>
      <c r="G1145" s="5"/>
      <c r="H1145" s="6"/>
      <c r="I1145" s="2"/>
      <c r="J1145" s="3"/>
      <c r="K1145" s="3"/>
      <c r="L1145" s="1374"/>
    </row>
    <row r="1146" spans="1:12" s="25" customFormat="1" ht="18.75" hidden="1" customHeight="1" x14ac:dyDescent="0.3">
      <c r="A1146" s="5">
        <v>1</v>
      </c>
      <c r="B1146" s="13" t="s">
        <v>1</v>
      </c>
      <c r="C1146" s="14" t="s">
        <v>5</v>
      </c>
      <c r="D1146" s="15">
        <f>SUM(D1139:D1144)</f>
        <v>316.41999999999996</v>
      </c>
      <c r="E1146" s="15">
        <v>86</v>
      </c>
      <c r="F1146" s="656"/>
      <c r="G1146" s="5">
        <v>1</v>
      </c>
      <c r="H1146" s="6" t="s">
        <v>1</v>
      </c>
      <c r="I1146" s="2" t="s">
        <v>5</v>
      </c>
      <c r="J1146" s="3">
        <v>200</v>
      </c>
      <c r="K1146" s="3">
        <v>86</v>
      </c>
      <c r="L1146" s="1374"/>
    </row>
    <row r="1147" spans="1:12" s="25" customFormat="1" ht="18.75" hidden="1" customHeight="1" x14ac:dyDescent="0.3">
      <c r="A1147" s="5">
        <v>2</v>
      </c>
      <c r="B1147" s="13" t="s">
        <v>238</v>
      </c>
      <c r="C1147" s="14" t="s">
        <v>251</v>
      </c>
      <c r="D1147" s="15">
        <f t="shared" ref="D1147:D1156" si="16">SUM(D1139:D1145)</f>
        <v>465.13</v>
      </c>
      <c r="E1147" s="15">
        <v>114</v>
      </c>
      <c r="F1147" s="656"/>
      <c r="G1147" s="5">
        <v>2</v>
      </c>
      <c r="H1147" s="6" t="s">
        <v>238</v>
      </c>
      <c r="I1147" s="2" t="s">
        <v>251</v>
      </c>
      <c r="J1147" s="3">
        <v>225</v>
      </c>
      <c r="K1147" s="3">
        <v>114</v>
      </c>
      <c r="L1147" s="1374"/>
    </row>
    <row r="1148" spans="1:12" s="25" customFormat="1" ht="18.75" hidden="1" customHeight="1" x14ac:dyDescent="0.3">
      <c r="A1148" s="5">
        <v>3</v>
      </c>
      <c r="B1148" s="13" t="s">
        <v>93</v>
      </c>
      <c r="C1148" s="14" t="s">
        <v>5</v>
      </c>
      <c r="D1148" s="15">
        <f t="shared" si="16"/>
        <v>777.83999999999992</v>
      </c>
      <c r="E1148" s="15">
        <v>94.25</v>
      </c>
      <c r="F1148" s="656"/>
      <c r="G1148" s="5">
        <v>3</v>
      </c>
      <c r="H1148" s="6" t="s">
        <v>93</v>
      </c>
      <c r="I1148" s="2" t="s">
        <v>5</v>
      </c>
      <c r="J1148" s="3">
        <v>135</v>
      </c>
      <c r="K1148" s="3">
        <v>94.25</v>
      </c>
      <c r="L1148" s="1374"/>
    </row>
    <row r="1149" spans="1:12" s="25" customFormat="1" ht="18.75" hidden="1" customHeight="1" x14ac:dyDescent="0.3">
      <c r="A1149" s="5">
        <v>4</v>
      </c>
      <c r="B1149" s="13" t="s">
        <v>253</v>
      </c>
      <c r="C1149" s="14" t="s">
        <v>218</v>
      </c>
      <c r="D1149" s="15">
        <f t="shared" si="16"/>
        <v>1162.9699999999998</v>
      </c>
      <c r="E1149" s="15">
        <v>146.4</v>
      </c>
      <c r="F1149" s="656"/>
      <c r="G1149" s="5">
        <v>4</v>
      </c>
      <c r="H1149" s="6" t="s">
        <v>253</v>
      </c>
      <c r="I1149" s="2" t="s">
        <v>218</v>
      </c>
      <c r="J1149" s="3">
        <v>125</v>
      </c>
      <c r="K1149" s="3">
        <v>146.4</v>
      </c>
      <c r="L1149" s="1374"/>
    </row>
    <row r="1150" spans="1:12" s="25" customFormat="1" ht="18.75" hidden="1" customHeight="1" x14ac:dyDescent="0.3">
      <c r="A1150" s="5">
        <v>5</v>
      </c>
      <c r="B1150" s="13" t="s">
        <v>255</v>
      </c>
      <c r="C1150" s="14" t="s">
        <v>218</v>
      </c>
      <c r="D1150" s="15">
        <f t="shared" si="16"/>
        <v>1910.8099999999997</v>
      </c>
      <c r="E1150" s="15">
        <v>105.16</v>
      </c>
      <c r="F1150" s="656"/>
      <c r="G1150" s="5">
        <v>5</v>
      </c>
      <c r="H1150" s="6" t="s">
        <v>255</v>
      </c>
      <c r="I1150" s="2" t="s">
        <v>218</v>
      </c>
      <c r="J1150" s="3">
        <v>80</v>
      </c>
      <c r="K1150" s="3">
        <v>105.16</v>
      </c>
      <c r="L1150" s="1374"/>
    </row>
    <row r="1151" spans="1:12" s="25" customFormat="1" ht="18.75" hidden="1" customHeight="1" x14ac:dyDescent="0.3">
      <c r="A1151" s="5">
        <v>6</v>
      </c>
      <c r="B1151" s="13" t="s">
        <v>252</v>
      </c>
      <c r="C1151" s="14" t="s">
        <v>251</v>
      </c>
      <c r="D1151" s="15">
        <f t="shared" si="16"/>
        <v>3073.7799999999997</v>
      </c>
      <c r="E1151" s="15">
        <v>142</v>
      </c>
      <c r="F1151" s="656"/>
      <c r="G1151" s="5">
        <v>6</v>
      </c>
      <c r="H1151" s="6" t="s">
        <v>252</v>
      </c>
      <c r="I1151" s="2" t="s">
        <v>251</v>
      </c>
      <c r="J1151" s="3">
        <v>105</v>
      </c>
      <c r="K1151" s="3">
        <v>142</v>
      </c>
      <c r="L1151" s="1374"/>
    </row>
    <row r="1152" spans="1:12" s="25" customFormat="1" ht="18.75" hidden="1" customHeight="1" x14ac:dyDescent="0.3">
      <c r="A1152" s="5">
        <v>7</v>
      </c>
      <c r="B1152" s="13" t="s">
        <v>254</v>
      </c>
      <c r="C1152" s="14" t="s">
        <v>218</v>
      </c>
      <c r="D1152" s="15">
        <f t="shared" si="16"/>
        <v>4984.5899999999992</v>
      </c>
      <c r="E1152" s="15">
        <v>144</v>
      </c>
      <c r="F1152" s="656"/>
      <c r="G1152" s="5">
        <v>7</v>
      </c>
      <c r="H1152" s="6" t="s">
        <v>254</v>
      </c>
      <c r="I1152" s="2" t="s">
        <v>218</v>
      </c>
      <c r="J1152" s="3">
        <v>120</v>
      </c>
      <c r="K1152" s="3">
        <v>144</v>
      </c>
      <c r="L1152" s="1374"/>
    </row>
    <row r="1153" spans="1:12" s="25" customFormat="1" ht="18.75" hidden="1" customHeight="1" x14ac:dyDescent="0.3">
      <c r="A1153" s="5">
        <v>8</v>
      </c>
      <c r="B1153" s="13" t="s">
        <v>31</v>
      </c>
      <c r="C1153" s="14" t="s">
        <v>5</v>
      </c>
      <c r="D1153" s="15">
        <f t="shared" si="16"/>
        <v>7855.6599999999989</v>
      </c>
      <c r="E1153" s="15">
        <v>88</v>
      </c>
      <c r="F1153" s="656"/>
      <c r="G1153" s="5">
        <v>8</v>
      </c>
      <c r="H1153" s="6" t="s">
        <v>31</v>
      </c>
      <c r="I1153" s="2" t="s">
        <v>5</v>
      </c>
      <c r="J1153" s="3">
        <v>55</v>
      </c>
      <c r="K1153" s="3">
        <v>88</v>
      </c>
      <c r="L1153" s="1374"/>
    </row>
    <row r="1154" spans="1:12" s="50" customFormat="1" ht="18.75" hidden="1" customHeight="1" x14ac:dyDescent="0.3">
      <c r="A1154" s="1523"/>
      <c r="B1154" s="467"/>
      <c r="C1154" s="1521"/>
      <c r="D1154" s="15">
        <f t="shared" si="16"/>
        <v>12691.539999999997</v>
      </c>
      <c r="E1154" s="468"/>
      <c r="F1154" s="657"/>
      <c r="G1154" s="1523"/>
      <c r="H1154" s="1"/>
      <c r="I1154" s="1523"/>
      <c r="J1154" s="7"/>
      <c r="K1154" s="7"/>
      <c r="L1154" s="1377"/>
    </row>
    <row r="1155" spans="1:12" s="25" customFormat="1" ht="18.75" hidden="1" customHeight="1" x14ac:dyDescent="0.3">
      <c r="A1155" s="5"/>
      <c r="B1155" s="13"/>
      <c r="C1155" s="14" t="s">
        <v>128</v>
      </c>
      <c r="D1155" s="15">
        <f t="shared" si="16"/>
        <v>20230.78</v>
      </c>
      <c r="E1155" s="15">
        <v>919.81</v>
      </c>
      <c r="F1155" s="656"/>
      <c r="G1155" s="5"/>
      <c r="H1155" s="6"/>
      <c r="I1155" s="2" t="s">
        <v>128</v>
      </c>
      <c r="J1155" s="3">
        <v>1045</v>
      </c>
      <c r="K1155" s="3">
        <v>919.81</v>
      </c>
      <c r="L1155" s="1374"/>
    </row>
    <row r="1156" spans="1:12" s="25" customFormat="1" ht="18.75" hidden="1" customHeight="1" x14ac:dyDescent="0.3">
      <c r="A1156" s="5"/>
      <c r="B1156" s="13"/>
      <c r="C1156" s="14"/>
      <c r="D1156" s="15">
        <f t="shared" si="16"/>
        <v>32457.189999999995</v>
      </c>
      <c r="E1156" s="15"/>
      <c r="F1156" s="656"/>
      <c r="G1156" s="5"/>
      <c r="H1156" s="6"/>
      <c r="I1156" s="2"/>
      <c r="J1156" s="3"/>
      <c r="K1156" s="3"/>
      <c r="L1156" s="1374"/>
    </row>
    <row r="1157" spans="1:12" s="25" customFormat="1" x14ac:dyDescent="0.3">
      <c r="A1157" s="5"/>
      <c r="B1157" s="13"/>
      <c r="C1157" s="14"/>
      <c r="D1157" s="15"/>
      <c r="E1157" s="15"/>
      <c r="F1157" s="678">
        <f>F1144-E1144</f>
        <v>-104.90000000000009</v>
      </c>
      <c r="G1157" s="5"/>
      <c r="H1157" s="6"/>
      <c r="I1157" s="2"/>
      <c r="J1157" s="3"/>
      <c r="K1157" s="3"/>
      <c r="L1157" s="1374"/>
    </row>
    <row r="1158" spans="1:12" s="25" customFormat="1" x14ac:dyDescent="0.3">
      <c r="A1158" s="5"/>
      <c r="B1158" s="13"/>
      <c r="C1158" s="14"/>
      <c r="D1158" s="15"/>
      <c r="E1158" s="15"/>
      <c r="F1158" s="656"/>
      <c r="G1158" s="5"/>
      <c r="H1158" s="6"/>
      <c r="I1158" s="2"/>
      <c r="J1158" s="3"/>
      <c r="K1158" s="3"/>
      <c r="L1158" s="1374"/>
    </row>
    <row r="1159" spans="1:12" s="25" customFormat="1" x14ac:dyDescent="0.3">
      <c r="A1159" s="28" t="s">
        <v>124</v>
      </c>
      <c r="B1159" s="15" t="s">
        <v>259</v>
      </c>
      <c r="C1159" s="14" t="s">
        <v>125</v>
      </c>
      <c r="D1159" s="15" t="s">
        <v>126</v>
      </c>
      <c r="E1159" s="15" t="s">
        <v>127</v>
      </c>
      <c r="F1159" s="656"/>
      <c r="G1159" s="28" t="s">
        <v>124</v>
      </c>
      <c r="H1159" s="3" t="s">
        <v>247</v>
      </c>
      <c r="I1159" s="2" t="s">
        <v>125</v>
      </c>
      <c r="J1159" s="3" t="s">
        <v>126</v>
      </c>
      <c r="K1159" s="3" t="s">
        <v>127</v>
      </c>
      <c r="L1159" s="1374"/>
    </row>
    <row r="1160" spans="1:12" s="50" customFormat="1" x14ac:dyDescent="0.3">
      <c r="A1160" s="1523">
        <v>1</v>
      </c>
      <c r="B1160" s="13" t="s">
        <v>91</v>
      </c>
      <c r="C1160" s="14" t="s">
        <v>508</v>
      </c>
      <c r="D1160" s="15">
        <v>60</v>
      </c>
      <c r="E1160" s="15">
        <v>122</v>
      </c>
      <c r="F1160" s="606">
        <v>70</v>
      </c>
      <c r="G1160" s="1523">
        <v>1</v>
      </c>
      <c r="H1160" s="6" t="s">
        <v>91</v>
      </c>
      <c r="I1160" s="2" t="s">
        <v>9</v>
      </c>
      <c r="J1160" s="3">
        <v>70</v>
      </c>
      <c r="K1160" s="3">
        <v>131.76000000000002</v>
      </c>
      <c r="L1160" s="786"/>
    </row>
    <row r="1161" spans="1:12" s="50" customFormat="1" ht="18.75" customHeight="1" x14ac:dyDescent="0.3">
      <c r="A1161" s="5">
        <v>2</v>
      </c>
      <c r="B1161" s="13" t="s">
        <v>27</v>
      </c>
      <c r="C1161" s="14" t="s">
        <v>28</v>
      </c>
      <c r="D1161" s="15">
        <v>65</v>
      </c>
      <c r="E1161" s="15">
        <v>178</v>
      </c>
      <c r="F1161" s="606">
        <v>65</v>
      </c>
      <c r="G1161" s="5">
        <v>2</v>
      </c>
      <c r="H1161" s="6" t="s">
        <v>27</v>
      </c>
      <c r="I1161" s="2" t="s">
        <v>7</v>
      </c>
      <c r="J1161" s="3">
        <v>85</v>
      </c>
      <c r="K1161" s="3">
        <v>223</v>
      </c>
      <c r="L1161" s="1379">
        <v>45384</v>
      </c>
    </row>
    <row r="1162" spans="1:12" s="25" customFormat="1" ht="19.5" customHeight="1" x14ac:dyDescent="0.3">
      <c r="A1162" s="5">
        <v>3</v>
      </c>
      <c r="B1162" s="13" t="s">
        <v>179</v>
      </c>
      <c r="C1162" s="14" t="s">
        <v>17</v>
      </c>
      <c r="D1162" s="15">
        <v>23</v>
      </c>
      <c r="E1162" s="15">
        <v>202.41</v>
      </c>
      <c r="F1162" s="606">
        <v>68.900000000000006</v>
      </c>
      <c r="G1162" s="5">
        <v>3</v>
      </c>
      <c r="H1162" s="6" t="s">
        <v>179</v>
      </c>
      <c r="I1162" s="2" t="s">
        <v>44</v>
      </c>
      <c r="J1162" s="3">
        <v>28</v>
      </c>
      <c r="K1162" s="3">
        <v>242.89</v>
      </c>
      <c r="L1162" s="788"/>
    </row>
    <row r="1163" spans="1:12" s="25" customFormat="1" ht="19.5" customHeight="1" x14ac:dyDescent="0.3">
      <c r="A1163" s="5">
        <v>4</v>
      </c>
      <c r="B1163" s="13" t="s">
        <v>346</v>
      </c>
      <c r="C1163" s="14" t="s">
        <v>14</v>
      </c>
      <c r="D1163" s="15">
        <v>36</v>
      </c>
      <c r="E1163" s="15">
        <v>6</v>
      </c>
      <c r="F1163" s="677">
        <v>18</v>
      </c>
      <c r="G1163" s="5">
        <v>4</v>
      </c>
      <c r="H1163" s="6" t="s">
        <v>346</v>
      </c>
      <c r="I1163" s="2" t="s">
        <v>14</v>
      </c>
      <c r="J1163" s="3">
        <v>36</v>
      </c>
      <c r="K1163" s="3">
        <v>6</v>
      </c>
      <c r="L1163" s="788"/>
    </row>
    <row r="1164" spans="1:12" s="25" customFormat="1" ht="19.5" customHeight="1" x14ac:dyDescent="0.3">
      <c r="A1164" s="5">
        <v>5</v>
      </c>
      <c r="B1164" s="13" t="s">
        <v>144</v>
      </c>
      <c r="C1164" s="14" t="s">
        <v>2</v>
      </c>
      <c r="D1164" s="15">
        <v>18</v>
      </c>
      <c r="E1164" s="15">
        <v>88</v>
      </c>
      <c r="F1164" s="656">
        <v>3.4</v>
      </c>
      <c r="G1164" s="5">
        <v>5</v>
      </c>
      <c r="H1164" s="6" t="s">
        <v>144</v>
      </c>
      <c r="I1164" s="2" t="s">
        <v>2</v>
      </c>
      <c r="J1164" s="3">
        <v>18</v>
      </c>
      <c r="K1164" s="3">
        <v>88</v>
      </c>
      <c r="L1164" s="1374"/>
    </row>
    <row r="1165" spans="1:12" s="25" customFormat="1" x14ac:dyDescent="0.3">
      <c r="A1165" s="5">
        <v>6</v>
      </c>
      <c r="B1165" s="13" t="s">
        <v>107</v>
      </c>
      <c r="C1165" s="14" t="s">
        <v>193</v>
      </c>
      <c r="D1165" s="15">
        <v>3.71</v>
      </c>
      <c r="E1165" s="15">
        <v>93.2</v>
      </c>
      <c r="F1165" s="606">
        <v>1.2</v>
      </c>
      <c r="G1165" s="5">
        <v>6</v>
      </c>
      <c r="H1165" s="6" t="s">
        <v>107</v>
      </c>
      <c r="I1165" s="2" t="s">
        <v>193</v>
      </c>
      <c r="J1165" s="3">
        <v>3.71</v>
      </c>
      <c r="K1165" s="3">
        <v>93.2</v>
      </c>
      <c r="L1165" s="1374"/>
    </row>
    <row r="1166" spans="1:12" s="50" customFormat="1" x14ac:dyDescent="0.3">
      <c r="A1166" s="5">
        <v>7</v>
      </c>
      <c r="B1166" s="13" t="s">
        <v>108</v>
      </c>
      <c r="C1166" s="14" t="s">
        <v>65</v>
      </c>
      <c r="D1166" s="15">
        <v>1.2</v>
      </c>
      <c r="E1166" s="15">
        <v>21.5</v>
      </c>
      <c r="F1166" s="606"/>
      <c r="G1166" s="5">
        <v>7</v>
      </c>
      <c r="H1166" s="6" t="s">
        <v>108</v>
      </c>
      <c r="I1166" s="2" t="s">
        <v>65</v>
      </c>
      <c r="J1166" s="3">
        <v>1.2</v>
      </c>
      <c r="K1166" s="3">
        <v>21.5</v>
      </c>
      <c r="L1166" s="786"/>
    </row>
    <row r="1167" spans="1:12" s="25" customFormat="1" x14ac:dyDescent="0.3">
      <c r="A1167" s="1523"/>
      <c r="B1167" s="48" t="s">
        <v>515</v>
      </c>
      <c r="C1167" s="2"/>
      <c r="D1167" s="3"/>
      <c r="E1167" s="3"/>
      <c r="F1167" s="656"/>
      <c r="G1167" s="1523"/>
      <c r="H1167" s="6"/>
      <c r="I1167" s="2"/>
      <c r="J1167" s="3"/>
      <c r="K1167" s="3"/>
      <c r="L1167" s="1374"/>
    </row>
    <row r="1168" spans="1:12" s="50" customFormat="1" x14ac:dyDescent="0.3">
      <c r="A1168" s="5"/>
      <c r="B1168" s="6"/>
      <c r="C1168" s="2"/>
      <c r="D1168" s="3"/>
      <c r="E1168" s="3"/>
      <c r="F1168" s="657"/>
      <c r="G1168" s="5"/>
      <c r="H1168" s="6"/>
      <c r="I1168" s="2"/>
      <c r="J1168" s="3"/>
      <c r="K1168" s="3"/>
      <c r="L1168" s="1377"/>
    </row>
    <row r="1169" spans="1:12" s="25" customFormat="1" x14ac:dyDescent="0.3">
      <c r="A1169" s="1523"/>
      <c r="B1169" s="6"/>
      <c r="C1169" s="2" t="s">
        <v>128</v>
      </c>
      <c r="D1169" s="3">
        <f>SUM(D1160:D1168)</f>
        <v>206.91</v>
      </c>
      <c r="E1169" s="3">
        <f>SUM(E1160:E1168)</f>
        <v>711.11</v>
      </c>
      <c r="F1169" s="658">
        <v>822.5</v>
      </c>
      <c r="G1169" s="1523"/>
      <c r="H1169" s="6"/>
      <c r="I1169" s="2" t="s">
        <v>128</v>
      </c>
      <c r="J1169" s="3">
        <f>SUM(J1160:J1168)</f>
        <v>241.91</v>
      </c>
      <c r="K1169" s="3">
        <f>SUM(K1160:K1168)</f>
        <v>806.35</v>
      </c>
      <c r="L1169" s="1374"/>
    </row>
    <row r="1170" spans="1:12" s="25" customFormat="1" x14ac:dyDescent="0.3">
      <c r="A1170" s="5"/>
      <c r="B1170" s="6"/>
      <c r="C1170" s="2"/>
      <c r="D1170" s="3"/>
      <c r="E1170" s="3"/>
      <c r="F1170" s="678">
        <f>F1169-E1169</f>
        <v>111.38999999999999</v>
      </c>
      <c r="G1170" s="5"/>
      <c r="H1170" s="6"/>
      <c r="I1170" s="2"/>
      <c r="J1170" s="3"/>
      <c r="K1170" s="3"/>
      <c r="L1170" s="1374"/>
    </row>
    <row r="1171" spans="1:12" s="25" customFormat="1" x14ac:dyDescent="0.3">
      <c r="A1171" s="5"/>
      <c r="B1171" s="6"/>
      <c r="C1171" s="2"/>
      <c r="D1171" s="3"/>
      <c r="E1171" s="3"/>
      <c r="F1171" s="656"/>
      <c r="G1171" s="5"/>
      <c r="H1171" s="6"/>
      <c r="I1171" s="2"/>
      <c r="J1171" s="3"/>
      <c r="K1171" s="3"/>
      <c r="L1171" s="1374"/>
    </row>
    <row r="1172" spans="1:12" s="25" customFormat="1" x14ac:dyDescent="0.3">
      <c r="A1172" s="1523"/>
      <c r="B1172" s="6"/>
      <c r="C1172" s="2" t="s">
        <v>136</v>
      </c>
      <c r="D1172" s="3">
        <f>+D1169+D1144</f>
        <v>409.62</v>
      </c>
      <c r="E1172" s="3">
        <f>+E1169+E1144</f>
        <v>1403.5100000000002</v>
      </c>
      <c r="F1172" s="659"/>
      <c r="G1172" s="3"/>
      <c r="H1172" s="3"/>
      <c r="I1172" s="3" t="s">
        <v>136</v>
      </c>
      <c r="J1172" s="3">
        <f>+J1169+J1144</f>
        <v>449.62</v>
      </c>
      <c r="K1172" s="3">
        <f>+K1169+K1144</f>
        <v>1535.2</v>
      </c>
      <c r="L1172" s="1374"/>
    </row>
    <row r="1173" spans="1:12" s="25" customFormat="1" x14ac:dyDescent="0.3">
      <c r="A1173" s="1405"/>
      <c r="B1173" s="36"/>
      <c r="C1173" s="462"/>
      <c r="D1173" s="463"/>
      <c r="E1173" s="463"/>
      <c r="F1173" s="659"/>
      <c r="G1173" s="1410"/>
      <c r="H1173" s="463"/>
      <c r="I1173" s="463"/>
      <c r="J1173" s="463"/>
      <c r="K1173" s="463"/>
      <c r="L1173" s="1374"/>
    </row>
    <row r="1174" spans="1:12" s="25" customFormat="1" x14ac:dyDescent="0.3">
      <c r="A1174" s="1405"/>
      <c r="B1174" s="461"/>
      <c r="C1174" s="461"/>
      <c r="D1174" s="461"/>
      <c r="E1174" s="660"/>
      <c r="F1174" s="660"/>
      <c r="G1174" s="1413"/>
      <c r="H1174" s="660"/>
      <c r="I1174" s="463"/>
      <c r="J1174" s="463"/>
      <c r="K1174" s="463"/>
      <c r="L1174" s="1374"/>
    </row>
    <row r="1175" spans="1:12" s="25" customFormat="1" x14ac:dyDescent="0.3">
      <c r="A1175" s="1405"/>
      <c r="B1175" s="36"/>
      <c r="C1175" s="462"/>
      <c r="D1175" s="463"/>
      <c r="E1175" s="463"/>
      <c r="F1175" s="659"/>
      <c r="G1175" s="1413"/>
      <c r="H1175" s="463"/>
      <c r="I1175" s="463"/>
      <c r="J1175" s="463"/>
      <c r="K1175" s="463"/>
      <c r="L1175" s="1374"/>
    </row>
    <row r="1176" spans="1:12" s="25" customFormat="1" ht="18.75" customHeight="1" x14ac:dyDescent="0.3">
      <c r="A1176" s="1403"/>
      <c r="B1176" s="37" t="s">
        <v>130</v>
      </c>
      <c r="D1176" s="94" t="s">
        <v>131</v>
      </c>
      <c r="E1176" s="20"/>
      <c r="F1176" s="606"/>
      <c r="G1176" s="1403"/>
      <c r="H1176" s="37" t="s">
        <v>130</v>
      </c>
      <c r="J1176" s="94" t="s">
        <v>131</v>
      </c>
      <c r="K1176" s="20"/>
      <c r="L1176" s="1374"/>
    </row>
    <row r="1177" spans="1:12" s="25" customFormat="1" ht="51.75" customHeight="1" x14ac:dyDescent="0.3">
      <c r="A1177" s="1403"/>
      <c r="B1177" s="38" t="s">
        <v>132</v>
      </c>
      <c r="D1177" s="38" t="s">
        <v>140</v>
      </c>
      <c r="E1177" s="39"/>
      <c r="F1177" s="606"/>
      <c r="G1177" s="1403"/>
      <c r="H1177" s="38" t="s">
        <v>139</v>
      </c>
      <c r="J1177" s="38" t="s">
        <v>140</v>
      </c>
      <c r="K1177" s="39"/>
      <c r="L1177" s="1374"/>
    </row>
    <row r="1178" spans="1:12" s="25" customFormat="1" ht="23.25" customHeight="1" x14ac:dyDescent="0.3">
      <c r="A1178" s="1403"/>
      <c r="B1178" s="38"/>
      <c r="D1178" s="38"/>
      <c r="E1178" s="39"/>
      <c r="F1178" s="606"/>
      <c r="G1178" s="1403"/>
      <c r="H1178" s="38"/>
      <c r="J1178" s="38"/>
      <c r="K1178" s="39"/>
      <c r="L1178" s="1374"/>
    </row>
    <row r="1179" spans="1:12" s="25" customFormat="1" ht="18.75" customHeight="1" x14ac:dyDescent="0.3">
      <c r="A1179" s="1416"/>
      <c r="B1179" s="208"/>
      <c r="C1179" s="208"/>
      <c r="D1179" s="208"/>
      <c r="E1179" s="208"/>
      <c r="F1179" s="861"/>
      <c r="G1179" s="1416"/>
      <c r="H1179" s="208"/>
      <c r="I1179" s="208"/>
      <c r="J1179" s="208"/>
      <c r="K1179" s="208"/>
      <c r="L1179" s="1374"/>
    </row>
    <row r="1180" spans="1:12" s="25" customFormat="1" ht="18.75" customHeight="1" x14ac:dyDescent="0.3">
      <c r="A1180" s="1416"/>
      <c r="B1180" s="208"/>
      <c r="C1180" s="208"/>
      <c r="D1180" s="208"/>
      <c r="E1180" s="208"/>
      <c r="F1180" s="861"/>
      <c r="G1180" s="1416"/>
      <c r="H1180" s="208"/>
      <c r="I1180" s="208"/>
      <c r="J1180" s="208"/>
      <c r="K1180" s="208"/>
      <c r="L1180" s="1374"/>
    </row>
    <row r="1181" spans="1:12" s="21" customFormat="1" x14ac:dyDescent="0.3">
      <c r="A1181" s="1403"/>
      <c r="B1181" s="20"/>
      <c r="C1181" s="20"/>
      <c r="D1181" s="20"/>
      <c r="E1181" s="20"/>
      <c r="F1181" s="656"/>
      <c r="G1181" s="1403"/>
      <c r="H1181" s="20"/>
      <c r="I1181" s="20"/>
      <c r="J1181" s="20"/>
      <c r="K1181" s="20"/>
      <c r="L1181" s="1373"/>
    </row>
    <row r="1182" spans="1:12" s="25" customFormat="1" ht="18.75" customHeight="1" x14ac:dyDescent="0.3">
      <c r="A1182" s="1403"/>
      <c r="B1182" s="22" t="s">
        <v>115</v>
      </c>
      <c r="C1182" s="20"/>
      <c r="D1182" s="20"/>
      <c r="E1182" s="20"/>
      <c r="F1182" s="656"/>
      <c r="G1182" s="1403"/>
      <c r="H1182" s="22" t="s">
        <v>115</v>
      </c>
      <c r="I1182" s="20"/>
      <c r="J1182" s="20"/>
      <c r="K1182" s="20"/>
      <c r="L1182" s="1374"/>
    </row>
    <row r="1183" spans="1:12" s="25" customFormat="1" ht="18.75" customHeight="1" x14ac:dyDescent="0.3">
      <c r="A1183" s="1403"/>
      <c r="B1183" s="22" t="s">
        <v>137</v>
      </c>
      <c r="C1183" s="20"/>
      <c r="D1183" s="20"/>
      <c r="E1183" s="20"/>
      <c r="F1183" s="606"/>
      <c r="G1183" s="1403"/>
      <c r="H1183" s="22" t="s">
        <v>138</v>
      </c>
      <c r="I1183" s="20"/>
      <c r="J1183" s="20"/>
      <c r="K1183" s="20"/>
      <c r="L1183" s="1374"/>
    </row>
    <row r="1184" spans="1:12" s="25" customFormat="1" ht="18.75" customHeight="1" x14ac:dyDescent="0.3">
      <c r="A1184" s="1403"/>
      <c r="B1184" s="20"/>
      <c r="C1184" s="20"/>
      <c r="D1184" s="20"/>
      <c r="E1184" s="20"/>
      <c r="F1184" s="606"/>
      <c r="G1184" s="1403"/>
      <c r="H1184" s="20"/>
      <c r="I1184" s="20"/>
      <c r="J1184" s="20"/>
      <c r="K1184" s="20"/>
      <c r="L1184" s="1374"/>
    </row>
    <row r="1185" spans="1:13" s="25" customFormat="1" ht="18.75" customHeight="1" x14ac:dyDescent="0.3">
      <c r="A1185" s="1403"/>
      <c r="B1185" s="20"/>
      <c r="C1185" s="20"/>
      <c r="E1185" s="603" t="s">
        <v>116</v>
      </c>
      <c r="F1185" s="606"/>
      <c r="G1185" s="1403"/>
      <c r="H1185" s="20"/>
      <c r="I1185" s="20"/>
      <c r="K1185" s="603" t="s">
        <v>116</v>
      </c>
      <c r="L1185" s="1374"/>
    </row>
    <row r="1186" spans="1:13" s="25" customFormat="1" ht="18.75" customHeight="1" x14ac:dyDescent="0.3">
      <c r="A1186" s="1403"/>
      <c r="B1186" s="20"/>
      <c r="C1186" s="20"/>
      <c r="E1186" s="603" t="s">
        <v>134</v>
      </c>
      <c r="F1186" s="606"/>
      <c r="G1186" s="1403"/>
      <c r="H1186" s="20"/>
      <c r="I1186" s="20"/>
      <c r="K1186" s="603" t="s">
        <v>134</v>
      </c>
      <c r="L1186" s="1374"/>
    </row>
    <row r="1187" spans="1:13" s="25" customFormat="1" ht="18.75" customHeight="1" x14ac:dyDescent="0.3">
      <c r="A1187" s="1403"/>
      <c r="B1187" s="20"/>
      <c r="C1187" s="20"/>
      <c r="E1187" s="603" t="s">
        <v>117</v>
      </c>
      <c r="F1187" s="606"/>
      <c r="G1187" s="1403"/>
      <c r="H1187" s="20"/>
      <c r="I1187" s="20"/>
      <c r="K1187" s="603" t="s">
        <v>117</v>
      </c>
      <c r="L1187" s="1374"/>
    </row>
    <row r="1188" spans="1:13" s="25" customFormat="1" ht="18.75" customHeight="1" x14ac:dyDescent="0.3">
      <c r="A1188" s="1403"/>
      <c r="B1188" s="20"/>
      <c r="C1188" s="20"/>
      <c r="E1188" s="603" t="s">
        <v>497</v>
      </c>
      <c r="F1188" s="606"/>
      <c r="G1188" s="1403"/>
      <c r="H1188" s="20"/>
      <c r="I1188" s="20"/>
      <c r="K1188" s="603" t="s">
        <v>497</v>
      </c>
      <c r="L1188" s="1374"/>
    </row>
    <row r="1189" spans="1:13" s="25" customFormat="1" ht="18.75" customHeight="1" x14ac:dyDescent="0.3">
      <c r="A1189" s="1403"/>
      <c r="B1189" s="20"/>
      <c r="C1189" s="20"/>
      <c r="D1189" s="20"/>
      <c r="E1189" s="20"/>
      <c r="F1189" s="656"/>
      <c r="G1189" s="1403"/>
      <c r="H1189" s="20"/>
      <c r="I1189" s="20"/>
      <c r="J1189" s="20"/>
      <c r="K1189" s="20"/>
      <c r="L1189" s="1374"/>
    </row>
    <row r="1190" spans="1:13" s="25" customFormat="1" ht="18.75" customHeight="1" x14ac:dyDescent="0.3">
      <c r="A1190" s="1403"/>
      <c r="B1190" s="20"/>
      <c r="C1190" s="20"/>
      <c r="D1190" s="20"/>
      <c r="E1190" s="20"/>
      <c r="F1190" s="656"/>
      <c r="G1190" s="1403"/>
      <c r="H1190" s="20"/>
      <c r="I1190" s="20"/>
      <c r="J1190" s="20"/>
      <c r="K1190" s="20"/>
      <c r="L1190" s="1374"/>
    </row>
    <row r="1191" spans="1:13" s="25" customFormat="1" ht="18.75" customHeight="1" x14ac:dyDescent="0.3">
      <c r="A1191" s="1403"/>
      <c r="B1191" s="20"/>
      <c r="C1191" s="20"/>
      <c r="D1191" s="20"/>
      <c r="E1191" s="20"/>
      <c r="F1191" s="656"/>
      <c r="G1191" s="1403"/>
      <c r="H1191" s="20"/>
      <c r="I1191" s="20"/>
      <c r="J1191" s="20"/>
      <c r="K1191" s="20"/>
      <c r="L1191" s="1374"/>
    </row>
    <row r="1192" spans="1:13" s="25" customFormat="1" ht="18.75" customHeight="1" x14ac:dyDescent="0.3">
      <c r="A1192" s="1403"/>
      <c r="B1192" s="1612" t="s">
        <v>119</v>
      </c>
      <c r="C1192" s="1612"/>
      <c r="D1192" s="1612"/>
      <c r="E1192" s="26"/>
      <c r="F1192" s="606"/>
      <c r="G1192" s="1403"/>
      <c r="H1192" s="1612" t="s">
        <v>119</v>
      </c>
      <c r="I1192" s="1612"/>
      <c r="J1192" s="1612"/>
      <c r="K1192" s="26"/>
      <c r="L1192" s="1374"/>
    </row>
    <row r="1193" spans="1:13" s="25" customFormat="1" ht="18.75" customHeight="1" x14ac:dyDescent="0.3">
      <c r="A1193" s="1403"/>
      <c r="B1193" s="1610">
        <v>45744</v>
      </c>
      <c r="C1193" s="1610"/>
      <c r="D1193" s="1610"/>
      <c r="E1193" s="27"/>
      <c r="F1193" s="606"/>
      <c r="G1193" s="1403"/>
      <c r="H1193" s="1610">
        <f>B1193</f>
        <v>45744</v>
      </c>
      <c r="I1193" s="1610"/>
      <c r="J1193" s="1610"/>
      <c r="K1193" s="27"/>
      <c r="L1193" s="1374"/>
    </row>
    <row r="1194" spans="1:13" s="25" customFormat="1" ht="18.75" customHeight="1" x14ac:dyDescent="0.3">
      <c r="A1194" s="1403"/>
      <c r="B1194" s="20"/>
      <c r="C1194" s="20"/>
      <c r="D1194" s="20"/>
      <c r="E1194" s="27"/>
      <c r="F1194" s="606"/>
      <c r="G1194" s="1403"/>
      <c r="H1194" s="20"/>
      <c r="I1194" s="20"/>
      <c r="J1194" s="20"/>
      <c r="K1194" s="27"/>
      <c r="L1194" s="1374"/>
    </row>
    <row r="1195" spans="1:13" s="25" customFormat="1" ht="18.75" customHeight="1" x14ac:dyDescent="0.3">
      <c r="A1195" s="1403"/>
      <c r="B1195" s="1524"/>
      <c r="C1195" s="20"/>
      <c r="D1195" s="20"/>
      <c r="E1195" s="27"/>
      <c r="F1195" s="606"/>
      <c r="G1195" s="1403"/>
      <c r="H1195" s="1524"/>
      <c r="I1195" s="20"/>
      <c r="J1195" s="20"/>
      <c r="K1195" s="27"/>
      <c r="L1195" s="1374"/>
    </row>
    <row r="1196" spans="1:13" s="25" customFormat="1" ht="18.75" customHeight="1" x14ac:dyDescent="0.3">
      <c r="A1196" s="28" t="s">
        <v>120</v>
      </c>
      <c r="B1196" s="29" t="s">
        <v>121</v>
      </c>
      <c r="C1196" s="1611" t="s">
        <v>122</v>
      </c>
      <c r="D1196" s="1611"/>
      <c r="E1196" s="1611"/>
      <c r="F1196" s="606"/>
      <c r="G1196" s="28" t="s">
        <v>120</v>
      </c>
      <c r="H1196" s="29" t="s">
        <v>121</v>
      </c>
      <c r="I1196" s="1611" t="s">
        <v>123</v>
      </c>
      <c r="J1196" s="1611"/>
      <c r="K1196" s="1611"/>
      <c r="L1196" s="1374"/>
    </row>
    <row r="1197" spans="1:13" s="25" customFormat="1" ht="18.75" customHeight="1" x14ac:dyDescent="0.3">
      <c r="A1197" s="28" t="s">
        <v>124</v>
      </c>
      <c r="B1197" s="28" t="s">
        <v>265</v>
      </c>
      <c r="C1197" s="29" t="s">
        <v>125</v>
      </c>
      <c r="D1197" s="1523" t="s">
        <v>126</v>
      </c>
      <c r="E1197" s="1523" t="s">
        <v>127</v>
      </c>
      <c r="F1197" s="606"/>
      <c r="G1197" s="28" t="s">
        <v>124</v>
      </c>
      <c r="H1197" s="28" t="s">
        <v>265</v>
      </c>
      <c r="I1197" s="29" t="s">
        <v>125</v>
      </c>
      <c r="J1197" s="1523" t="s">
        <v>126</v>
      </c>
      <c r="K1197" s="1523" t="s">
        <v>127</v>
      </c>
      <c r="L1197" s="1374"/>
    </row>
    <row r="1198" spans="1:13" s="50" customFormat="1" x14ac:dyDescent="0.3">
      <c r="A1198" s="5">
        <v>1</v>
      </c>
      <c r="B1198" s="6" t="s">
        <v>241</v>
      </c>
      <c r="C1198" s="2" t="s">
        <v>230</v>
      </c>
      <c r="D1198" s="3">
        <v>131</v>
      </c>
      <c r="E1198" s="3">
        <v>231.89999999999998</v>
      </c>
      <c r="F1198" s="606"/>
      <c r="G1198" s="5">
        <v>1</v>
      </c>
      <c r="H1198" s="6" t="s">
        <v>241</v>
      </c>
      <c r="I1198" s="2" t="s">
        <v>35</v>
      </c>
      <c r="J1198" s="3">
        <v>152</v>
      </c>
      <c r="K1198" s="3">
        <v>278.27999999999997</v>
      </c>
      <c r="L1198" s="786">
        <v>45674</v>
      </c>
    </row>
    <row r="1199" spans="1:13" s="50" customFormat="1" x14ac:dyDescent="0.3">
      <c r="A1199" s="5">
        <v>2</v>
      </c>
      <c r="B1199" s="6" t="s">
        <v>114</v>
      </c>
      <c r="C1199" s="2" t="s">
        <v>2</v>
      </c>
      <c r="D1199" s="3">
        <v>6</v>
      </c>
      <c r="E1199" s="3">
        <v>28</v>
      </c>
      <c r="F1199" s="605"/>
      <c r="G1199" s="5">
        <v>2</v>
      </c>
      <c r="H1199" s="6" t="s">
        <v>114</v>
      </c>
      <c r="I1199" s="2" t="s">
        <v>2</v>
      </c>
      <c r="J1199" s="3">
        <v>6</v>
      </c>
      <c r="K1199" s="3">
        <v>28</v>
      </c>
      <c r="L1199" s="786"/>
      <c r="M1199" s="25"/>
    </row>
    <row r="1200" spans="1:13" s="25" customFormat="1" x14ac:dyDescent="0.3">
      <c r="A1200" s="5">
        <v>3</v>
      </c>
      <c r="B1200" s="6" t="s">
        <v>107</v>
      </c>
      <c r="C1200" s="2" t="s">
        <v>193</v>
      </c>
      <c r="D1200" s="3">
        <v>3.71</v>
      </c>
      <c r="E1200" s="3">
        <v>93.2</v>
      </c>
      <c r="F1200" s="606"/>
      <c r="G1200" s="5">
        <v>3</v>
      </c>
      <c r="H1200" s="6" t="s">
        <v>107</v>
      </c>
      <c r="I1200" s="2" t="s">
        <v>193</v>
      </c>
      <c r="J1200" s="3">
        <v>3.71</v>
      </c>
      <c r="K1200" s="3">
        <v>93.2</v>
      </c>
      <c r="L1200" s="1374"/>
    </row>
    <row r="1201" spans="1:12" s="25" customFormat="1" x14ac:dyDescent="0.3">
      <c r="A1201" s="5">
        <v>4</v>
      </c>
      <c r="B1201" s="6" t="s">
        <v>93</v>
      </c>
      <c r="C1201" s="2" t="s">
        <v>2</v>
      </c>
      <c r="D1201" s="3">
        <v>80</v>
      </c>
      <c r="E1201" s="3">
        <v>92</v>
      </c>
      <c r="F1201" s="605"/>
      <c r="G1201" s="5">
        <v>4</v>
      </c>
      <c r="H1201" s="6" t="s">
        <v>93</v>
      </c>
      <c r="I1201" s="2" t="s">
        <v>2</v>
      </c>
      <c r="J1201" s="3">
        <v>80</v>
      </c>
      <c r="K1201" s="3">
        <v>92</v>
      </c>
      <c r="L1201" s="788"/>
    </row>
    <row r="1202" spans="1:12" s="25" customFormat="1" x14ac:dyDescent="0.3">
      <c r="A1202" s="5">
        <v>5</v>
      </c>
      <c r="B1202" s="6" t="s">
        <v>484</v>
      </c>
      <c r="C1202" s="2" t="s">
        <v>5</v>
      </c>
      <c r="D1202" s="3">
        <v>35</v>
      </c>
      <c r="E1202" s="3">
        <v>141</v>
      </c>
      <c r="F1202" s="606"/>
      <c r="G1202" s="5">
        <v>5</v>
      </c>
      <c r="H1202" s="6" t="s">
        <v>484</v>
      </c>
      <c r="I1202" s="2" t="s">
        <v>5</v>
      </c>
      <c r="J1202" s="3">
        <v>35</v>
      </c>
      <c r="K1202" s="3">
        <v>141</v>
      </c>
      <c r="L1202" s="1374"/>
    </row>
    <row r="1203" spans="1:12" s="25" customFormat="1" ht="19.5" customHeight="1" x14ac:dyDescent="0.3">
      <c r="A1203" s="1523"/>
      <c r="B1203" s="6"/>
      <c r="C1203" s="2"/>
      <c r="D1203" s="3"/>
      <c r="E1203" s="3"/>
      <c r="F1203" s="605"/>
      <c r="G1203" s="1523"/>
      <c r="H1203" s="6"/>
      <c r="I1203" s="2"/>
      <c r="J1203" s="3"/>
      <c r="K1203" s="3"/>
      <c r="L1203" s="1374"/>
    </row>
    <row r="1204" spans="1:12" s="25" customFormat="1" x14ac:dyDescent="0.3">
      <c r="A1204" s="5"/>
      <c r="B1204" s="6"/>
      <c r="C1204" s="2"/>
      <c r="D1204" s="3"/>
      <c r="E1204" s="3"/>
      <c r="F1204" s="656"/>
      <c r="G1204" s="5"/>
      <c r="H1204" s="6"/>
      <c r="I1204" s="2"/>
      <c r="J1204" s="3"/>
      <c r="K1204" s="3"/>
      <c r="L1204" s="1374"/>
    </row>
    <row r="1205" spans="1:12" s="25" customFormat="1" x14ac:dyDescent="0.3">
      <c r="A1205" s="5"/>
      <c r="B1205" s="6"/>
      <c r="C1205" s="2" t="s">
        <v>513</v>
      </c>
      <c r="D1205" s="3">
        <f>SUM(D1198:D1203)</f>
        <v>255.71</v>
      </c>
      <c r="E1205" s="3">
        <f>SUM(E1198:E1203)</f>
        <v>586.09999999999991</v>
      </c>
      <c r="F1205" s="658">
        <v>587.5</v>
      </c>
      <c r="G1205" s="5"/>
      <c r="H1205" s="6"/>
      <c r="I1205" s="2" t="s">
        <v>513</v>
      </c>
      <c r="J1205" s="3">
        <f>SUM(J1198:J1203)</f>
        <v>276.71000000000004</v>
      </c>
      <c r="K1205" s="3">
        <f>SUM(K1198:K1203)</f>
        <v>632.48</v>
      </c>
      <c r="L1205" s="1374"/>
    </row>
    <row r="1206" spans="1:12" s="25" customFormat="1" x14ac:dyDescent="0.3">
      <c r="A1206" s="5"/>
      <c r="B1206" s="6"/>
      <c r="C1206" s="2"/>
      <c r="D1206" s="3"/>
      <c r="E1206" s="3"/>
      <c r="F1206" s="658"/>
      <c r="G1206" s="5"/>
      <c r="H1206" s="6"/>
      <c r="I1206" s="2"/>
      <c r="J1206" s="3"/>
      <c r="K1206" s="3"/>
      <c r="L1206" s="1374"/>
    </row>
    <row r="1207" spans="1:12" s="25" customFormat="1" x14ac:dyDescent="0.3">
      <c r="A1207" s="5"/>
      <c r="B1207" s="6"/>
      <c r="C1207" s="2"/>
      <c r="D1207" s="3"/>
      <c r="E1207" s="3"/>
      <c r="F1207" s="656"/>
      <c r="G1207" s="5"/>
      <c r="H1207" s="6"/>
      <c r="I1207" s="2"/>
      <c r="J1207" s="3"/>
      <c r="K1207" s="3"/>
      <c r="L1207" s="1374"/>
    </row>
    <row r="1208" spans="1:12" s="25" customFormat="1" x14ac:dyDescent="0.3">
      <c r="A1208" s="28" t="s">
        <v>124</v>
      </c>
      <c r="B1208" s="3" t="s">
        <v>259</v>
      </c>
      <c r="C1208" s="2" t="s">
        <v>125</v>
      </c>
      <c r="D1208" s="3" t="s">
        <v>126</v>
      </c>
      <c r="E1208" s="3" t="s">
        <v>127</v>
      </c>
      <c r="F1208" s="656"/>
      <c r="G1208" s="28" t="s">
        <v>124</v>
      </c>
      <c r="H1208" s="3" t="s">
        <v>247</v>
      </c>
      <c r="I1208" s="2" t="s">
        <v>125</v>
      </c>
      <c r="J1208" s="3" t="s">
        <v>126</v>
      </c>
      <c r="K1208" s="3" t="s">
        <v>127</v>
      </c>
      <c r="L1208" s="1374"/>
    </row>
    <row r="1209" spans="1:12" s="50" customFormat="1" x14ac:dyDescent="0.3">
      <c r="A1209" s="1523">
        <v>1</v>
      </c>
      <c r="B1209" s="6" t="s">
        <v>100</v>
      </c>
      <c r="C1209" s="2" t="s">
        <v>9</v>
      </c>
      <c r="D1209" s="3">
        <v>80</v>
      </c>
      <c r="E1209" s="3">
        <v>287.25</v>
      </c>
      <c r="F1209" s="606"/>
      <c r="G1209" s="1523">
        <v>1</v>
      </c>
      <c r="H1209" s="6" t="s">
        <v>100</v>
      </c>
      <c r="I1209" s="2" t="s">
        <v>9</v>
      </c>
      <c r="J1209" s="3">
        <v>80</v>
      </c>
      <c r="K1209" s="3">
        <v>287.25</v>
      </c>
      <c r="L1209" s="786"/>
    </row>
    <row r="1210" spans="1:12" s="257" customFormat="1" x14ac:dyDescent="0.3">
      <c r="A1210" s="12">
        <v>2</v>
      </c>
      <c r="B1210" s="13" t="s">
        <v>30</v>
      </c>
      <c r="C1210" s="14" t="s">
        <v>28</v>
      </c>
      <c r="D1210" s="15">
        <v>60</v>
      </c>
      <c r="E1210" s="15">
        <v>222</v>
      </c>
      <c r="F1210" s="645"/>
      <c r="G1210" s="12">
        <v>2</v>
      </c>
      <c r="H1210" s="13" t="s">
        <v>30</v>
      </c>
      <c r="I1210" s="14" t="s">
        <v>7</v>
      </c>
      <c r="J1210" s="15">
        <v>90</v>
      </c>
      <c r="K1210" s="15">
        <v>333</v>
      </c>
      <c r="L1210" s="791">
        <v>45555</v>
      </c>
    </row>
    <row r="1211" spans="1:12" s="420" customFormat="1" x14ac:dyDescent="0.3">
      <c r="A1211" s="5">
        <v>3</v>
      </c>
      <c r="B1211" s="6" t="s">
        <v>179</v>
      </c>
      <c r="C1211" s="2" t="s">
        <v>17</v>
      </c>
      <c r="D1211" s="3">
        <v>23</v>
      </c>
      <c r="E1211" s="3">
        <v>202.41</v>
      </c>
      <c r="F1211" s="645">
        <v>208.41</v>
      </c>
      <c r="G1211" s="5">
        <v>3</v>
      </c>
      <c r="H1211" s="6" t="s">
        <v>179</v>
      </c>
      <c r="I1211" s="2" t="s">
        <v>44</v>
      </c>
      <c r="J1211" s="3">
        <v>28</v>
      </c>
      <c r="K1211" s="3">
        <v>242.89</v>
      </c>
      <c r="L1211" s="795"/>
    </row>
    <row r="1212" spans="1:12" s="25" customFormat="1" ht="19.5" customHeight="1" x14ac:dyDescent="0.3">
      <c r="A1212" s="5">
        <v>4</v>
      </c>
      <c r="B1212" s="6" t="s">
        <v>346</v>
      </c>
      <c r="C1212" s="2" t="s">
        <v>14</v>
      </c>
      <c r="D1212" s="3">
        <v>36</v>
      </c>
      <c r="E1212" s="3">
        <v>6</v>
      </c>
      <c r="F1212" s="677">
        <f>0.031*800</f>
        <v>24.8</v>
      </c>
      <c r="G1212" s="5">
        <v>4</v>
      </c>
      <c r="H1212" s="6" t="s">
        <v>346</v>
      </c>
      <c r="I1212" s="2" t="s">
        <v>14</v>
      </c>
      <c r="J1212" s="3">
        <v>36</v>
      </c>
      <c r="K1212" s="3">
        <v>6</v>
      </c>
      <c r="L1212" s="788"/>
    </row>
    <row r="1213" spans="1:12" s="25" customFormat="1" ht="19.5" customHeight="1" x14ac:dyDescent="0.3">
      <c r="A1213" s="5">
        <v>5</v>
      </c>
      <c r="B1213" s="6" t="s">
        <v>144</v>
      </c>
      <c r="C1213" s="2" t="s">
        <v>2</v>
      </c>
      <c r="D1213" s="3">
        <v>18</v>
      </c>
      <c r="E1213" s="3">
        <v>88</v>
      </c>
      <c r="F1213" s="656"/>
      <c r="G1213" s="5">
        <v>5</v>
      </c>
      <c r="H1213" s="6" t="s">
        <v>144</v>
      </c>
      <c r="I1213" s="2" t="s">
        <v>2</v>
      </c>
      <c r="J1213" s="3">
        <v>18</v>
      </c>
      <c r="K1213" s="3">
        <v>88</v>
      </c>
      <c r="L1213" s="1374"/>
    </row>
    <row r="1214" spans="1:12" s="25" customFormat="1" x14ac:dyDescent="0.3">
      <c r="A1214" s="5">
        <v>6</v>
      </c>
      <c r="B1214" s="6" t="s">
        <v>107</v>
      </c>
      <c r="C1214" s="2" t="s">
        <v>193</v>
      </c>
      <c r="D1214" s="3">
        <v>3.71</v>
      </c>
      <c r="E1214" s="3">
        <v>93.2</v>
      </c>
      <c r="F1214" s="606"/>
      <c r="G1214" s="5">
        <v>6</v>
      </c>
      <c r="H1214" s="6" t="s">
        <v>107</v>
      </c>
      <c r="I1214" s="2" t="s">
        <v>193</v>
      </c>
      <c r="J1214" s="3">
        <v>3.71</v>
      </c>
      <c r="K1214" s="3">
        <v>93.2</v>
      </c>
      <c r="L1214" s="1374"/>
    </row>
    <row r="1215" spans="1:12" s="50" customFormat="1" x14ac:dyDescent="0.3">
      <c r="A1215" s="5">
        <v>7</v>
      </c>
      <c r="B1215" s="6" t="s">
        <v>108</v>
      </c>
      <c r="C1215" s="2" t="s">
        <v>65</v>
      </c>
      <c r="D1215" s="3">
        <v>1.2</v>
      </c>
      <c r="E1215" s="3">
        <v>21.5</v>
      </c>
      <c r="F1215" s="606"/>
      <c r="G1215" s="5">
        <v>7</v>
      </c>
      <c r="H1215" s="6" t="s">
        <v>108</v>
      </c>
      <c r="I1215" s="2" t="s">
        <v>65</v>
      </c>
      <c r="J1215" s="3">
        <v>1.2</v>
      </c>
      <c r="K1215" s="3">
        <v>21.5</v>
      </c>
      <c r="L1215" s="786"/>
    </row>
    <row r="1216" spans="1:12" s="25" customFormat="1" x14ac:dyDescent="0.3">
      <c r="A1216" s="1523"/>
      <c r="B1216" s="6"/>
      <c r="C1216" s="2"/>
      <c r="D1216" s="3"/>
      <c r="E1216" s="3"/>
      <c r="F1216" s="656"/>
      <c r="G1216" s="1523"/>
      <c r="H1216" s="6"/>
      <c r="I1216" s="2"/>
      <c r="J1216" s="3"/>
      <c r="K1216" s="3"/>
      <c r="L1216" s="1374"/>
    </row>
    <row r="1217" spans="1:12" s="50" customFormat="1" x14ac:dyDescent="0.3">
      <c r="A1217" s="1523"/>
      <c r="B1217" s="6"/>
      <c r="C1217" s="2"/>
      <c r="D1217" s="3"/>
      <c r="E1217" s="3"/>
      <c r="F1217" s="606"/>
      <c r="G1217" s="1523"/>
      <c r="H1217" s="6"/>
      <c r="I1217" s="2"/>
      <c r="J1217" s="3"/>
      <c r="K1217" s="3"/>
      <c r="L1217" s="786"/>
    </row>
    <row r="1218" spans="1:12" s="25" customFormat="1" x14ac:dyDescent="0.3">
      <c r="A1218" s="1523"/>
      <c r="B1218" s="6"/>
      <c r="C1218" s="2" t="s">
        <v>513</v>
      </c>
      <c r="D1218" s="3">
        <f>SUM(D1209:D1217)</f>
        <v>221.91</v>
      </c>
      <c r="E1218" s="3">
        <f>SUM(E1209:E1217)</f>
        <v>920.36</v>
      </c>
      <c r="F1218" s="658">
        <v>822.5</v>
      </c>
      <c r="G1218" s="1523"/>
      <c r="H1218" s="6"/>
      <c r="I1218" s="2" t="s">
        <v>513</v>
      </c>
      <c r="J1218" s="3">
        <f>SUM(J1209:J1217)</f>
        <v>256.91000000000003</v>
      </c>
      <c r="K1218" s="3">
        <f>SUM(K1209:K1217)</f>
        <v>1071.8399999999999</v>
      </c>
      <c r="L1218" s="1374"/>
    </row>
    <row r="1219" spans="1:12" s="25" customFormat="1" x14ac:dyDescent="0.3">
      <c r="A1219" s="5"/>
      <c r="B1219" s="6"/>
      <c r="C1219" s="2"/>
      <c r="D1219" s="3"/>
      <c r="E1219" s="3"/>
      <c r="F1219" s="678">
        <f>F1218-E1218</f>
        <v>-97.860000000000014</v>
      </c>
      <c r="G1219" s="5"/>
      <c r="H1219" s="6"/>
      <c r="I1219" s="2"/>
      <c r="J1219" s="3"/>
      <c r="K1219" s="3"/>
      <c r="L1219" s="1374"/>
    </row>
    <row r="1220" spans="1:12" s="25" customFormat="1" x14ac:dyDescent="0.3">
      <c r="A1220" s="5"/>
      <c r="B1220" s="6"/>
      <c r="C1220" s="2"/>
      <c r="D1220" s="3"/>
      <c r="E1220" s="3"/>
      <c r="F1220" s="656"/>
      <c r="G1220" s="5"/>
      <c r="H1220" s="6"/>
      <c r="I1220" s="2"/>
      <c r="J1220" s="3"/>
      <c r="K1220" s="3"/>
      <c r="L1220" s="1374"/>
    </row>
    <row r="1221" spans="1:12" s="25" customFormat="1" x14ac:dyDescent="0.3">
      <c r="A1221" s="1523"/>
      <c r="B1221" s="6"/>
      <c r="C1221" s="2" t="s">
        <v>514</v>
      </c>
      <c r="D1221" s="3">
        <f>+D1218+D1205</f>
        <v>477.62</v>
      </c>
      <c r="E1221" s="3">
        <f>+E1218+E1205</f>
        <v>1506.46</v>
      </c>
      <c r="F1221" s="659"/>
      <c r="G1221" s="3"/>
      <c r="H1221" s="3"/>
      <c r="I1221" s="2" t="s">
        <v>514</v>
      </c>
      <c r="J1221" s="3">
        <f>+J1218+J1205</f>
        <v>533.62000000000012</v>
      </c>
      <c r="K1221" s="3">
        <f>+K1218+K1205</f>
        <v>1704.32</v>
      </c>
      <c r="L1221" s="1374"/>
    </row>
    <row r="1222" spans="1:12" s="25" customFormat="1" x14ac:dyDescent="0.3">
      <c r="A1222" s="1405"/>
      <c r="B1222" s="36"/>
      <c r="C1222" s="462"/>
      <c r="D1222" s="463"/>
      <c r="E1222" s="463"/>
      <c r="F1222" s="659"/>
      <c r="G1222" s="1413"/>
      <c r="H1222" s="463"/>
      <c r="I1222" s="463"/>
      <c r="J1222" s="463"/>
      <c r="K1222" s="463"/>
      <c r="L1222" s="1374"/>
    </row>
    <row r="1223" spans="1:12" s="25" customFormat="1" x14ac:dyDescent="0.3">
      <c r="A1223" s="1405"/>
      <c r="B1223" s="36"/>
      <c r="C1223" s="462"/>
      <c r="D1223" s="463"/>
      <c r="E1223" s="463"/>
      <c r="F1223" s="659"/>
      <c r="G1223" s="1413"/>
      <c r="H1223" s="463"/>
      <c r="I1223" s="463"/>
      <c r="J1223" s="463"/>
      <c r="K1223" s="463"/>
      <c r="L1223" s="1374"/>
    </row>
    <row r="1224" spans="1:12" s="25" customFormat="1" x14ac:dyDescent="0.3">
      <c r="A1224" s="1405"/>
      <c r="B1224" s="36"/>
      <c r="C1224" s="462"/>
      <c r="D1224" s="463"/>
      <c r="E1224" s="463"/>
      <c r="F1224" s="659"/>
      <c r="G1224" s="1413"/>
      <c r="H1224" s="463"/>
      <c r="I1224" s="463"/>
      <c r="J1224" s="463"/>
      <c r="K1224" s="463"/>
      <c r="L1224" s="1374"/>
    </row>
    <row r="1225" spans="1:12" s="25" customFormat="1" ht="18.75" customHeight="1" x14ac:dyDescent="0.3">
      <c r="A1225" s="1403"/>
      <c r="B1225" s="37" t="s">
        <v>130</v>
      </c>
      <c r="D1225" s="94" t="s">
        <v>131</v>
      </c>
      <c r="E1225" s="20"/>
      <c r="F1225" s="606"/>
      <c r="G1225" s="1403"/>
      <c r="H1225" s="37" t="s">
        <v>130</v>
      </c>
      <c r="J1225" s="94" t="s">
        <v>131</v>
      </c>
      <c r="K1225" s="20"/>
      <c r="L1225" s="1374"/>
    </row>
    <row r="1226" spans="1:12" s="25" customFormat="1" ht="51.75" customHeight="1" x14ac:dyDescent="0.3">
      <c r="A1226" s="1403"/>
      <c r="B1226" s="38" t="s">
        <v>132</v>
      </c>
      <c r="D1226" s="38" t="s">
        <v>140</v>
      </c>
      <c r="E1226" s="39"/>
      <c r="F1226" s="606"/>
      <c r="G1226" s="1403"/>
      <c r="H1226" s="38" t="s">
        <v>139</v>
      </c>
      <c r="J1226" s="38" t="s">
        <v>140</v>
      </c>
      <c r="K1226" s="39"/>
      <c r="L1226" s="1374"/>
    </row>
    <row r="1227" spans="1:12" s="25" customFormat="1" ht="23.25" customHeight="1" x14ac:dyDescent="0.3">
      <c r="A1227" s="1403"/>
      <c r="B1227" s="38"/>
      <c r="D1227" s="38"/>
      <c r="E1227" s="39"/>
      <c r="F1227" s="606"/>
      <c r="G1227" s="1403"/>
      <c r="H1227" s="38"/>
      <c r="J1227" s="38"/>
      <c r="K1227" s="39"/>
      <c r="L1227" s="1374"/>
    </row>
    <row r="1228" spans="1:12" s="25" customFormat="1" ht="23.25" customHeight="1" x14ac:dyDescent="0.3">
      <c r="A1228" s="1402"/>
      <c r="B1228" s="254"/>
      <c r="C1228" s="96"/>
      <c r="D1228" s="254"/>
      <c r="E1228" s="255"/>
      <c r="F1228" s="871"/>
      <c r="G1228" s="1417"/>
      <c r="H1228" s="96"/>
      <c r="I1228" s="254"/>
      <c r="J1228" s="255"/>
      <c r="K1228" s="254"/>
      <c r="L1228" s="1374"/>
    </row>
    <row r="1229" spans="1:12" s="21" customFormat="1" x14ac:dyDescent="0.3">
      <c r="A1229" s="1403"/>
      <c r="B1229" s="20"/>
      <c r="C1229" s="20"/>
      <c r="D1229" s="20"/>
      <c r="E1229" s="20"/>
      <c r="F1229" s="656"/>
      <c r="G1229" s="1403"/>
      <c r="H1229" s="20"/>
      <c r="I1229" s="20"/>
      <c r="J1229" s="20"/>
      <c r="K1229" s="20"/>
      <c r="L1229" s="1373"/>
    </row>
    <row r="1230" spans="1:12" s="25" customFormat="1" ht="18.75" customHeight="1" x14ac:dyDescent="0.3">
      <c r="A1230" s="1403"/>
      <c r="B1230" s="22" t="s">
        <v>115</v>
      </c>
      <c r="C1230" s="20"/>
      <c r="D1230" s="20"/>
      <c r="E1230" s="20"/>
      <c r="F1230" s="656"/>
      <c r="G1230" s="1403"/>
      <c r="H1230" s="22" t="s">
        <v>115</v>
      </c>
      <c r="I1230" s="20"/>
      <c r="J1230" s="20"/>
      <c r="K1230" s="20"/>
      <c r="L1230" s="1374"/>
    </row>
    <row r="1231" spans="1:12" s="25" customFormat="1" ht="18.75" customHeight="1" x14ac:dyDescent="0.3">
      <c r="A1231" s="1403"/>
      <c r="B1231" s="22" t="s">
        <v>137</v>
      </c>
      <c r="C1231" s="20"/>
      <c r="D1231" s="20"/>
      <c r="E1231" s="20"/>
      <c r="F1231" s="606"/>
      <c r="G1231" s="1403"/>
      <c r="H1231" s="22" t="s">
        <v>138</v>
      </c>
      <c r="I1231" s="20"/>
      <c r="J1231" s="20"/>
      <c r="K1231" s="20"/>
      <c r="L1231" s="1374"/>
    </row>
    <row r="1232" spans="1:12" s="25" customFormat="1" ht="18.75" customHeight="1" x14ac:dyDescent="0.3">
      <c r="A1232" s="1403"/>
      <c r="B1232" s="20"/>
      <c r="C1232" s="20"/>
      <c r="D1232" s="20"/>
      <c r="E1232" s="20"/>
      <c r="F1232" s="606"/>
      <c r="G1232" s="1403"/>
      <c r="H1232" s="20"/>
      <c r="I1232" s="20"/>
      <c r="J1232" s="20"/>
      <c r="K1232" s="20"/>
      <c r="L1232" s="1374"/>
    </row>
    <row r="1233" spans="1:12" s="25" customFormat="1" ht="18.75" customHeight="1" x14ac:dyDescent="0.3">
      <c r="A1233" s="1403"/>
      <c r="B1233" s="20"/>
      <c r="C1233" s="20"/>
      <c r="E1233" s="603" t="s">
        <v>116</v>
      </c>
      <c r="F1233" s="606"/>
      <c r="G1233" s="1403"/>
      <c r="H1233" s="20"/>
      <c r="I1233" s="20"/>
      <c r="K1233" s="603" t="s">
        <v>116</v>
      </c>
      <c r="L1233" s="1374"/>
    </row>
    <row r="1234" spans="1:12" s="25" customFormat="1" ht="18.75" customHeight="1" x14ac:dyDescent="0.3">
      <c r="A1234" s="1403"/>
      <c r="B1234" s="20"/>
      <c r="C1234" s="20"/>
      <c r="E1234" s="603" t="s">
        <v>134</v>
      </c>
      <c r="F1234" s="606"/>
      <c r="G1234" s="1403"/>
      <c r="H1234" s="20"/>
      <c r="I1234" s="20"/>
      <c r="K1234" s="603" t="s">
        <v>134</v>
      </c>
      <c r="L1234" s="1374"/>
    </row>
    <row r="1235" spans="1:12" s="25" customFormat="1" ht="18.75" customHeight="1" x14ac:dyDescent="0.3">
      <c r="A1235" s="1403"/>
      <c r="B1235" s="20"/>
      <c r="C1235" s="20"/>
      <c r="E1235" s="603" t="s">
        <v>117</v>
      </c>
      <c r="F1235" s="606"/>
      <c r="G1235" s="1403"/>
      <c r="H1235" s="20"/>
      <c r="I1235" s="20"/>
      <c r="K1235" s="603" t="s">
        <v>117</v>
      </c>
      <c r="L1235" s="1374"/>
    </row>
    <row r="1236" spans="1:12" s="25" customFormat="1" ht="18.75" customHeight="1" x14ac:dyDescent="0.3">
      <c r="A1236" s="1403"/>
      <c r="B1236" s="20"/>
      <c r="C1236" s="20"/>
      <c r="E1236" s="603" t="s">
        <v>497</v>
      </c>
      <c r="F1236" s="606"/>
      <c r="G1236" s="1403"/>
      <c r="H1236" s="20"/>
      <c r="I1236" s="20"/>
      <c r="K1236" s="603" t="s">
        <v>497</v>
      </c>
      <c r="L1236" s="1374"/>
    </row>
    <row r="1237" spans="1:12" s="25" customFormat="1" ht="18.75" customHeight="1" x14ac:dyDescent="0.3">
      <c r="A1237" s="1403"/>
      <c r="B1237" s="20"/>
      <c r="C1237" s="20"/>
      <c r="D1237" s="20"/>
      <c r="E1237" s="20"/>
      <c r="F1237" s="656"/>
      <c r="G1237" s="1403"/>
      <c r="H1237" s="20"/>
      <c r="I1237" s="20"/>
      <c r="J1237" s="20"/>
      <c r="K1237" s="20"/>
      <c r="L1237" s="1374"/>
    </row>
    <row r="1238" spans="1:12" s="25" customFormat="1" ht="18.75" customHeight="1" x14ac:dyDescent="0.3">
      <c r="A1238" s="1403"/>
      <c r="B1238" s="20"/>
      <c r="C1238" s="20"/>
      <c r="D1238" s="20"/>
      <c r="E1238" s="20"/>
      <c r="F1238" s="656"/>
      <c r="G1238" s="1403"/>
      <c r="H1238" s="20"/>
      <c r="I1238" s="20"/>
      <c r="J1238" s="20"/>
      <c r="K1238" s="20"/>
      <c r="L1238" s="1374"/>
    </row>
    <row r="1239" spans="1:12" s="25" customFormat="1" ht="18.75" customHeight="1" x14ac:dyDescent="0.3">
      <c r="A1239" s="1403"/>
      <c r="B1239" s="20"/>
      <c r="C1239" s="20"/>
      <c r="D1239" s="20"/>
      <c r="E1239" s="20"/>
      <c r="F1239" s="656"/>
      <c r="G1239" s="1403"/>
      <c r="H1239" s="20"/>
      <c r="I1239" s="20"/>
      <c r="J1239" s="20"/>
      <c r="K1239" s="20"/>
      <c r="L1239" s="1374"/>
    </row>
    <row r="1240" spans="1:12" s="25" customFormat="1" ht="18.75" customHeight="1" x14ac:dyDescent="0.3">
      <c r="A1240" s="1403"/>
      <c r="B1240" s="1612" t="s">
        <v>119</v>
      </c>
      <c r="C1240" s="1612"/>
      <c r="D1240" s="1612"/>
      <c r="E1240" s="26"/>
      <c r="F1240" s="606"/>
      <c r="G1240" s="1403"/>
      <c r="H1240" s="1612" t="s">
        <v>119</v>
      </c>
      <c r="I1240" s="1612"/>
      <c r="J1240" s="1612"/>
      <c r="K1240" s="26"/>
      <c r="L1240" s="1374"/>
    </row>
    <row r="1241" spans="1:12" s="25" customFormat="1" ht="18.75" customHeight="1" x14ac:dyDescent="0.3">
      <c r="A1241" s="1403"/>
      <c r="B1241" s="1610">
        <v>45747</v>
      </c>
      <c r="C1241" s="1610"/>
      <c r="D1241" s="1610"/>
      <c r="E1241" s="27"/>
      <c r="F1241" s="606"/>
      <c r="G1241" s="1403"/>
      <c r="H1241" s="1610">
        <f>B1241</f>
        <v>45747</v>
      </c>
      <c r="I1241" s="1610"/>
      <c r="J1241" s="1610"/>
      <c r="K1241" s="27"/>
      <c r="L1241" s="1374"/>
    </row>
    <row r="1242" spans="1:12" s="25" customFormat="1" ht="18.75" customHeight="1" x14ac:dyDescent="0.3">
      <c r="A1242" s="1403"/>
      <c r="B1242" s="20"/>
      <c r="C1242" s="20"/>
      <c r="D1242" s="20"/>
      <c r="E1242" s="27"/>
      <c r="F1242" s="606"/>
      <c r="G1242" s="1403"/>
      <c r="H1242" s="20"/>
      <c r="I1242" s="20"/>
      <c r="J1242" s="20"/>
      <c r="K1242" s="27"/>
      <c r="L1242" s="1374"/>
    </row>
    <row r="1243" spans="1:12" s="25" customFormat="1" ht="18.75" customHeight="1" x14ac:dyDescent="0.3">
      <c r="A1243" s="1403"/>
      <c r="B1243" s="1575"/>
      <c r="C1243" s="20"/>
      <c r="D1243" s="20"/>
      <c r="E1243" s="27"/>
      <c r="F1243" s="606"/>
      <c r="G1243" s="1403"/>
      <c r="H1243" s="1575"/>
      <c r="I1243" s="20"/>
      <c r="J1243" s="20"/>
      <c r="K1243" s="27"/>
      <c r="L1243" s="1374"/>
    </row>
    <row r="1244" spans="1:12" s="25" customFormat="1" ht="18.75" customHeight="1" x14ac:dyDescent="0.3">
      <c r="A1244" s="28" t="s">
        <v>120</v>
      </c>
      <c r="B1244" s="29" t="s">
        <v>121</v>
      </c>
      <c r="C1244" s="1611" t="s">
        <v>122</v>
      </c>
      <c r="D1244" s="1611"/>
      <c r="E1244" s="1611"/>
      <c r="F1244" s="606"/>
      <c r="G1244" s="28" t="s">
        <v>120</v>
      </c>
      <c r="H1244" s="29" t="s">
        <v>121</v>
      </c>
      <c r="I1244" s="1611" t="s">
        <v>123</v>
      </c>
      <c r="J1244" s="1611"/>
      <c r="K1244" s="1611"/>
      <c r="L1244" s="1374"/>
    </row>
    <row r="1245" spans="1:12" s="25" customFormat="1" ht="18.75" customHeight="1" x14ac:dyDescent="0.3">
      <c r="A1245" s="28" t="s">
        <v>124</v>
      </c>
      <c r="B1245" s="28" t="s">
        <v>265</v>
      </c>
      <c r="C1245" s="29" t="s">
        <v>125</v>
      </c>
      <c r="D1245" s="1576" t="s">
        <v>126</v>
      </c>
      <c r="E1245" s="1576" t="s">
        <v>127</v>
      </c>
      <c r="F1245" s="606"/>
      <c r="G1245" s="28" t="s">
        <v>124</v>
      </c>
      <c r="H1245" s="28" t="s">
        <v>265</v>
      </c>
      <c r="I1245" s="29" t="s">
        <v>125</v>
      </c>
      <c r="J1245" s="1576" t="s">
        <v>126</v>
      </c>
      <c r="K1245" s="1576" t="s">
        <v>127</v>
      </c>
      <c r="L1245" s="1374"/>
    </row>
    <row r="1246" spans="1:12" s="50" customFormat="1" ht="18.75" customHeight="1" x14ac:dyDescent="0.3">
      <c r="A1246" s="1576">
        <v>1</v>
      </c>
      <c r="B1246" s="6" t="s">
        <v>48</v>
      </c>
      <c r="C1246" s="2" t="s">
        <v>46</v>
      </c>
      <c r="D1246" s="3">
        <v>45</v>
      </c>
      <c r="E1246" s="3">
        <v>203.7</v>
      </c>
      <c r="F1246" s="606">
        <v>203.7</v>
      </c>
      <c r="G1246" s="1576">
        <v>1</v>
      </c>
      <c r="H1246" s="6" t="s">
        <v>48</v>
      </c>
      <c r="I1246" s="2" t="s">
        <v>46</v>
      </c>
      <c r="J1246" s="3">
        <v>40</v>
      </c>
      <c r="K1246" s="3">
        <v>203.7</v>
      </c>
      <c r="L1246" s="1379"/>
    </row>
    <row r="1247" spans="1:12" s="50" customFormat="1" x14ac:dyDescent="0.3">
      <c r="A1247" s="5">
        <v>2</v>
      </c>
      <c r="B1247" s="6" t="s">
        <v>64</v>
      </c>
      <c r="C1247" s="2" t="s">
        <v>65</v>
      </c>
      <c r="D1247" s="3">
        <v>15</v>
      </c>
      <c r="E1247" s="3">
        <v>75</v>
      </c>
      <c r="F1247" s="1240">
        <v>28</v>
      </c>
      <c r="G1247" s="5">
        <v>2</v>
      </c>
      <c r="H1247" s="6" t="s">
        <v>64</v>
      </c>
      <c r="I1247" s="2" t="s">
        <v>65</v>
      </c>
      <c r="J1247" s="3">
        <v>15</v>
      </c>
      <c r="K1247" s="3">
        <v>75</v>
      </c>
      <c r="L1247" s="1379"/>
    </row>
    <row r="1248" spans="1:12" s="25" customFormat="1" x14ac:dyDescent="0.3">
      <c r="A1248" s="1576">
        <v>3</v>
      </c>
      <c r="B1248" s="6" t="s">
        <v>114</v>
      </c>
      <c r="C1248" s="2" t="s">
        <v>2</v>
      </c>
      <c r="D1248" s="3">
        <v>6</v>
      </c>
      <c r="E1248" s="3">
        <v>28</v>
      </c>
      <c r="F1248" s="606">
        <v>168.2</v>
      </c>
      <c r="G1248" s="1576">
        <v>3</v>
      </c>
      <c r="H1248" s="6" t="s">
        <v>114</v>
      </c>
      <c r="I1248" s="2" t="s">
        <v>2</v>
      </c>
      <c r="J1248" s="3">
        <v>6</v>
      </c>
      <c r="K1248" s="3">
        <v>28</v>
      </c>
      <c r="L1248" s="1374"/>
    </row>
    <row r="1249" spans="1:13" s="106" customFormat="1" x14ac:dyDescent="0.3">
      <c r="A1249" s="107">
        <v>4</v>
      </c>
      <c r="B1249" s="101" t="s">
        <v>107</v>
      </c>
      <c r="C1249" s="102" t="s">
        <v>14</v>
      </c>
      <c r="D1249" s="103">
        <v>3.4</v>
      </c>
      <c r="E1249" s="103">
        <v>93.2</v>
      </c>
      <c r="F1249" s="1240">
        <v>123.5</v>
      </c>
      <c r="G1249" s="107">
        <v>4</v>
      </c>
      <c r="H1249" s="101" t="s">
        <v>107</v>
      </c>
      <c r="I1249" s="102" t="s">
        <v>14</v>
      </c>
      <c r="J1249" s="103">
        <v>3.4</v>
      </c>
      <c r="K1249" s="103">
        <v>93.2</v>
      </c>
      <c r="L1249" s="1392"/>
    </row>
    <row r="1250" spans="1:13" s="25" customFormat="1" x14ac:dyDescent="0.3">
      <c r="A1250" s="5">
        <v>5</v>
      </c>
      <c r="B1250" s="6" t="s">
        <v>37</v>
      </c>
      <c r="C1250" s="2" t="s">
        <v>5</v>
      </c>
      <c r="D1250" s="3">
        <v>180</v>
      </c>
      <c r="E1250" s="15">
        <v>123.5</v>
      </c>
      <c r="F1250" s="606"/>
      <c r="G1250" s="5">
        <v>5</v>
      </c>
      <c r="H1250" s="6" t="s">
        <v>37</v>
      </c>
      <c r="I1250" s="2" t="s">
        <v>5</v>
      </c>
      <c r="J1250" s="3">
        <v>180</v>
      </c>
      <c r="K1250" s="15">
        <v>123.5</v>
      </c>
      <c r="L1250" s="1374"/>
      <c r="M1250" s="25">
        <v>100</v>
      </c>
    </row>
    <row r="1251" spans="1:13" s="25" customFormat="1" ht="19.5" customHeight="1" x14ac:dyDescent="0.3">
      <c r="A1251" s="5"/>
      <c r="B1251" s="6"/>
      <c r="C1251" s="2"/>
      <c r="D1251" s="3"/>
      <c r="E1251" s="3"/>
      <c r="F1251" s="606"/>
      <c r="G1251" s="5"/>
      <c r="H1251" s="6"/>
      <c r="I1251" s="2"/>
      <c r="J1251" s="3"/>
      <c r="K1251" s="3"/>
      <c r="L1251" s="788"/>
    </row>
    <row r="1252" spans="1:13" s="25" customFormat="1" x14ac:dyDescent="0.3">
      <c r="A1252" s="5"/>
      <c r="B1252" s="6"/>
      <c r="C1252" s="2" t="s">
        <v>128</v>
      </c>
      <c r="D1252" s="3">
        <f>SUM(D1246:D1250)</f>
        <v>249.4</v>
      </c>
      <c r="E1252" s="3">
        <f>SUM(E1246:E1250)</f>
        <v>523.4</v>
      </c>
      <c r="F1252" s="658">
        <v>587.5</v>
      </c>
      <c r="G1252" s="5"/>
      <c r="H1252" s="6"/>
      <c r="I1252" s="2" t="s">
        <v>128</v>
      </c>
      <c r="J1252" s="3">
        <f>SUM(J1246:J1250)</f>
        <v>244.4</v>
      </c>
      <c r="K1252" s="3">
        <f>SUM(K1246:K1250)</f>
        <v>523.4</v>
      </c>
      <c r="L1252" s="1374"/>
    </row>
    <row r="1253" spans="1:13" s="25" customFormat="1" ht="18.75" hidden="1" customHeight="1" x14ac:dyDescent="0.3">
      <c r="A1253" s="5"/>
      <c r="B1253" s="6"/>
      <c r="C1253" s="2"/>
      <c r="D1253" s="3">
        <f>SUM(D1247:D1251)</f>
        <v>204.4</v>
      </c>
      <c r="E1253" s="3"/>
      <c r="F1253" s="656"/>
      <c r="G1253" s="5"/>
      <c r="H1253" s="6"/>
      <c r="I1253" s="2"/>
      <c r="J1253" s="3"/>
      <c r="K1253" s="3"/>
      <c r="L1253" s="1374"/>
    </row>
    <row r="1254" spans="1:13" s="25" customFormat="1" ht="18.75" hidden="1" customHeight="1" x14ac:dyDescent="0.3">
      <c r="A1254" s="5">
        <v>1</v>
      </c>
      <c r="B1254" s="6" t="s">
        <v>1</v>
      </c>
      <c r="C1254" s="2" t="s">
        <v>5</v>
      </c>
      <c r="D1254" s="3">
        <f>SUM(D1248:D1252)</f>
        <v>438.8</v>
      </c>
      <c r="E1254" s="3">
        <v>86</v>
      </c>
      <c r="F1254" s="656"/>
      <c r="G1254" s="5">
        <v>1</v>
      </c>
      <c r="H1254" s="6" t="s">
        <v>1</v>
      </c>
      <c r="I1254" s="2" t="s">
        <v>5</v>
      </c>
      <c r="J1254" s="3">
        <v>200</v>
      </c>
      <c r="K1254" s="3">
        <v>86</v>
      </c>
      <c r="L1254" s="1374"/>
    </row>
    <row r="1255" spans="1:13" s="25" customFormat="1" ht="18.75" hidden="1" customHeight="1" x14ac:dyDescent="0.3">
      <c r="A1255" s="5">
        <v>2</v>
      </c>
      <c r="B1255" s="6" t="s">
        <v>238</v>
      </c>
      <c r="C1255" s="2" t="s">
        <v>251</v>
      </c>
      <c r="D1255" s="3">
        <f>SUM(D1248:D1253)</f>
        <v>643.20000000000005</v>
      </c>
      <c r="E1255" s="3">
        <v>114</v>
      </c>
      <c r="F1255" s="656"/>
      <c r="G1255" s="5">
        <v>2</v>
      </c>
      <c r="H1255" s="6" t="s">
        <v>238</v>
      </c>
      <c r="I1255" s="2" t="s">
        <v>251</v>
      </c>
      <c r="J1255" s="3">
        <v>225</v>
      </c>
      <c r="K1255" s="3">
        <v>114</v>
      </c>
      <c r="L1255" s="1374"/>
    </row>
    <row r="1256" spans="1:13" s="25" customFormat="1" ht="18.75" hidden="1" customHeight="1" x14ac:dyDescent="0.3">
      <c r="A1256" s="5">
        <v>3</v>
      </c>
      <c r="B1256" s="6" t="s">
        <v>93</v>
      </c>
      <c r="C1256" s="2" t="s">
        <v>5</v>
      </c>
      <c r="D1256" s="3">
        <f t="shared" ref="D1256:D1264" si="17">SUM(D1248:D1254)</f>
        <v>1082</v>
      </c>
      <c r="E1256" s="3">
        <v>94.25</v>
      </c>
      <c r="F1256" s="656"/>
      <c r="G1256" s="5">
        <v>3</v>
      </c>
      <c r="H1256" s="6" t="s">
        <v>93</v>
      </c>
      <c r="I1256" s="2" t="s">
        <v>5</v>
      </c>
      <c r="J1256" s="3">
        <v>135</v>
      </c>
      <c r="K1256" s="3">
        <v>94.25</v>
      </c>
      <c r="L1256" s="1374"/>
    </row>
    <row r="1257" spans="1:13" s="25" customFormat="1" ht="18.75" hidden="1" customHeight="1" x14ac:dyDescent="0.3">
      <c r="A1257" s="5">
        <v>4</v>
      </c>
      <c r="B1257" s="6" t="s">
        <v>253</v>
      </c>
      <c r="C1257" s="2" t="s">
        <v>218</v>
      </c>
      <c r="D1257" s="3">
        <f t="shared" si="17"/>
        <v>1719.2</v>
      </c>
      <c r="E1257" s="3">
        <v>146.4</v>
      </c>
      <c r="F1257" s="656"/>
      <c r="G1257" s="5">
        <v>4</v>
      </c>
      <c r="H1257" s="6" t="s">
        <v>253</v>
      </c>
      <c r="I1257" s="2" t="s">
        <v>218</v>
      </c>
      <c r="J1257" s="3">
        <v>125</v>
      </c>
      <c r="K1257" s="3">
        <v>146.4</v>
      </c>
      <c r="L1257" s="1374"/>
    </row>
    <row r="1258" spans="1:13" s="25" customFormat="1" ht="18.75" hidden="1" customHeight="1" x14ac:dyDescent="0.3">
      <c r="A1258" s="5">
        <v>5</v>
      </c>
      <c r="B1258" s="6" t="s">
        <v>255</v>
      </c>
      <c r="C1258" s="2" t="s">
        <v>218</v>
      </c>
      <c r="D1258" s="3">
        <f t="shared" si="17"/>
        <v>2797.8</v>
      </c>
      <c r="E1258" s="3">
        <v>105.16</v>
      </c>
      <c r="F1258" s="656"/>
      <c r="G1258" s="5">
        <v>5</v>
      </c>
      <c r="H1258" s="6" t="s">
        <v>255</v>
      </c>
      <c r="I1258" s="2" t="s">
        <v>218</v>
      </c>
      <c r="J1258" s="3">
        <v>80</v>
      </c>
      <c r="K1258" s="3">
        <v>105.16</v>
      </c>
      <c r="L1258" s="1374"/>
    </row>
    <row r="1259" spans="1:13" s="25" customFormat="1" ht="18.75" hidden="1" customHeight="1" x14ac:dyDescent="0.3">
      <c r="A1259" s="5">
        <v>6</v>
      </c>
      <c r="B1259" s="6" t="s">
        <v>252</v>
      </c>
      <c r="C1259" s="2" t="s">
        <v>251</v>
      </c>
      <c r="D1259" s="3">
        <f t="shared" si="17"/>
        <v>4337</v>
      </c>
      <c r="E1259" s="3">
        <v>142</v>
      </c>
      <c r="F1259" s="656"/>
      <c r="G1259" s="5">
        <v>6</v>
      </c>
      <c r="H1259" s="6" t="s">
        <v>252</v>
      </c>
      <c r="I1259" s="2" t="s">
        <v>251</v>
      </c>
      <c r="J1259" s="3">
        <v>105</v>
      </c>
      <c r="K1259" s="3">
        <v>142</v>
      </c>
      <c r="L1259" s="1374"/>
    </row>
    <row r="1260" spans="1:13" s="25" customFormat="1" ht="18.75" hidden="1" customHeight="1" x14ac:dyDescent="0.3">
      <c r="A1260" s="5">
        <v>7</v>
      </c>
      <c r="B1260" s="6" t="s">
        <v>254</v>
      </c>
      <c r="C1260" s="2" t="s">
        <v>218</v>
      </c>
      <c r="D1260" s="3">
        <f t="shared" si="17"/>
        <v>7134.8</v>
      </c>
      <c r="E1260" s="3">
        <v>144</v>
      </c>
      <c r="F1260" s="656"/>
      <c r="G1260" s="5">
        <v>7</v>
      </c>
      <c r="H1260" s="6" t="s">
        <v>254</v>
      </c>
      <c r="I1260" s="2" t="s">
        <v>218</v>
      </c>
      <c r="J1260" s="3">
        <v>120</v>
      </c>
      <c r="K1260" s="3">
        <v>144</v>
      </c>
      <c r="L1260" s="1374"/>
    </row>
    <row r="1261" spans="1:13" s="25" customFormat="1" ht="18.75" hidden="1" customHeight="1" x14ac:dyDescent="0.3">
      <c r="A1261" s="5">
        <v>8</v>
      </c>
      <c r="B1261" s="6" t="s">
        <v>31</v>
      </c>
      <c r="C1261" s="2" t="s">
        <v>5</v>
      </c>
      <c r="D1261" s="3">
        <f t="shared" si="17"/>
        <v>11222.400000000001</v>
      </c>
      <c r="E1261" s="3">
        <v>88</v>
      </c>
      <c r="F1261" s="656"/>
      <c r="G1261" s="5">
        <v>8</v>
      </c>
      <c r="H1261" s="6" t="s">
        <v>31</v>
      </c>
      <c r="I1261" s="2" t="s">
        <v>5</v>
      </c>
      <c r="J1261" s="3">
        <v>55</v>
      </c>
      <c r="K1261" s="3">
        <v>88</v>
      </c>
      <c r="L1261" s="1374"/>
    </row>
    <row r="1262" spans="1:13" s="50" customFormat="1" ht="18.75" hidden="1" customHeight="1" x14ac:dyDescent="0.3">
      <c r="A1262" s="1576"/>
      <c r="B1262" s="1"/>
      <c r="C1262" s="1576"/>
      <c r="D1262" s="3">
        <f t="shared" si="17"/>
        <v>18152.8</v>
      </c>
      <c r="E1262" s="7"/>
      <c r="F1262" s="657"/>
      <c r="G1262" s="1576"/>
      <c r="H1262" s="1"/>
      <c r="I1262" s="1576"/>
      <c r="J1262" s="7"/>
      <c r="K1262" s="7"/>
      <c r="L1262" s="1377"/>
    </row>
    <row r="1263" spans="1:13" s="25" customFormat="1" ht="18.75" hidden="1" customHeight="1" x14ac:dyDescent="0.3">
      <c r="A1263" s="5"/>
      <c r="B1263" s="6"/>
      <c r="C1263" s="2" t="s">
        <v>128</v>
      </c>
      <c r="D1263" s="3">
        <f t="shared" si="17"/>
        <v>28936.400000000001</v>
      </c>
      <c r="E1263" s="3">
        <v>919.81</v>
      </c>
      <c r="F1263" s="656"/>
      <c r="G1263" s="5"/>
      <c r="H1263" s="6"/>
      <c r="I1263" s="2" t="s">
        <v>128</v>
      </c>
      <c r="J1263" s="3">
        <v>1045</v>
      </c>
      <c r="K1263" s="3">
        <v>919.81</v>
      </c>
      <c r="L1263" s="1374"/>
    </row>
    <row r="1264" spans="1:13" s="25" customFormat="1" ht="18.75" hidden="1" customHeight="1" x14ac:dyDescent="0.3">
      <c r="A1264" s="5"/>
      <c r="B1264" s="6"/>
      <c r="C1264" s="2"/>
      <c r="D1264" s="3">
        <f t="shared" si="17"/>
        <v>46446</v>
      </c>
      <c r="E1264" s="3"/>
      <c r="F1264" s="656"/>
      <c r="G1264" s="5"/>
      <c r="H1264" s="6"/>
      <c r="I1264" s="2"/>
      <c r="J1264" s="3"/>
      <c r="K1264" s="3"/>
      <c r="L1264" s="1374"/>
    </row>
    <row r="1265" spans="1:12" s="25" customFormat="1" x14ac:dyDescent="0.3">
      <c r="A1265" s="5"/>
      <c r="B1265" s="6"/>
      <c r="C1265" s="2"/>
      <c r="D1265" s="3"/>
      <c r="E1265" s="3"/>
      <c r="F1265" s="678">
        <f>F1252-E1252</f>
        <v>64.100000000000023</v>
      </c>
      <c r="G1265" s="5"/>
      <c r="H1265" s="6"/>
      <c r="I1265" s="2"/>
      <c r="J1265" s="3"/>
      <c r="K1265" s="3"/>
      <c r="L1265" s="1374"/>
    </row>
    <row r="1266" spans="1:12" s="25" customFormat="1" x14ac:dyDescent="0.3">
      <c r="A1266" s="5"/>
      <c r="B1266" s="6"/>
      <c r="C1266" s="2"/>
      <c r="D1266" s="3"/>
      <c r="E1266" s="3"/>
      <c r="F1266" s="656"/>
      <c r="G1266" s="5"/>
      <c r="H1266" s="6"/>
      <c r="I1266" s="2"/>
      <c r="J1266" s="3"/>
      <c r="K1266" s="3"/>
      <c r="L1266" s="1374"/>
    </row>
    <row r="1267" spans="1:12" s="25" customFormat="1" x14ac:dyDescent="0.3">
      <c r="A1267" s="28" t="s">
        <v>124</v>
      </c>
      <c r="B1267" s="3" t="s">
        <v>259</v>
      </c>
      <c r="C1267" s="2" t="s">
        <v>125</v>
      </c>
      <c r="D1267" s="3" t="s">
        <v>126</v>
      </c>
      <c r="E1267" s="3" t="s">
        <v>127</v>
      </c>
      <c r="F1267" s="656"/>
      <c r="G1267" s="28" t="s">
        <v>124</v>
      </c>
      <c r="H1267" s="3" t="s">
        <v>247</v>
      </c>
      <c r="I1267" s="2" t="s">
        <v>125</v>
      </c>
      <c r="J1267" s="3" t="s">
        <v>126</v>
      </c>
      <c r="K1267" s="3" t="s">
        <v>127</v>
      </c>
      <c r="L1267" s="1374"/>
    </row>
    <row r="1268" spans="1:12" s="8" customFormat="1" x14ac:dyDescent="0.3">
      <c r="A1268" s="5">
        <v>1</v>
      </c>
      <c r="B1268" s="6" t="s">
        <v>10</v>
      </c>
      <c r="C1268" s="2" t="s">
        <v>508</v>
      </c>
      <c r="D1268" s="3">
        <v>80</v>
      </c>
      <c r="E1268" s="3">
        <v>157.5</v>
      </c>
      <c r="F1268" s="605">
        <v>80</v>
      </c>
      <c r="G1268" s="5">
        <v>1</v>
      </c>
      <c r="H1268" s="6" t="s">
        <v>10</v>
      </c>
      <c r="I1268" s="2" t="s">
        <v>9</v>
      </c>
      <c r="J1268" s="3">
        <v>90</v>
      </c>
      <c r="K1268" s="3">
        <v>170.1</v>
      </c>
      <c r="L1268" s="1379"/>
    </row>
    <row r="1269" spans="1:12" s="25" customFormat="1" ht="19.5" customHeight="1" x14ac:dyDescent="0.3">
      <c r="A1269" s="5">
        <v>2</v>
      </c>
      <c r="B1269" s="6" t="s">
        <v>105</v>
      </c>
      <c r="C1269" s="2" t="s">
        <v>104</v>
      </c>
      <c r="D1269" s="103">
        <v>60</v>
      </c>
      <c r="E1269" s="3">
        <v>166.1</v>
      </c>
      <c r="F1269" s="490">
        <v>54</v>
      </c>
      <c r="G1269" s="5">
        <v>2</v>
      </c>
      <c r="H1269" s="6" t="s">
        <v>105</v>
      </c>
      <c r="I1269" s="2" t="s">
        <v>104</v>
      </c>
      <c r="J1269" s="103">
        <v>60</v>
      </c>
      <c r="K1269" s="3">
        <v>166.1</v>
      </c>
      <c r="L1269" s="1374"/>
    </row>
    <row r="1270" spans="1:12" s="50" customFormat="1" x14ac:dyDescent="0.3">
      <c r="A1270" s="5">
        <v>3</v>
      </c>
      <c r="B1270" s="6" t="s">
        <v>260</v>
      </c>
      <c r="C1270" s="2" t="s">
        <v>17</v>
      </c>
      <c r="D1270" s="3">
        <v>20</v>
      </c>
      <c r="E1270" s="3">
        <v>182.25</v>
      </c>
      <c r="F1270" s="605">
        <v>65.900000000000006</v>
      </c>
      <c r="G1270" s="5">
        <v>3</v>
      </c>
      <c r="H1270" s="6" t="s">
        <v>260</v>
      </c>
      <c r="I1270" s="2" t="s">
        <v>44</v>
      </c>
      <c r="J1270" s="3">
        <v>25</v>
      </c>
      <c r="K1270" s="3">
        <v>218.7</v>
      </c>
      <c r="L1270" s="1377"/>
    </row>
    <row r="1271" spans="1:12" s="50" customFormat="1" x14ac:dyDescent="0.3">
      <c r="A1271" s="5">
        <v>4</v>
      </c>
      <c r="B1271" s="6" t="s">
        <v>346</v>
      </c>
      <c r="C1271" s="2" t="s">
        <v>12</v>
      </c>
      <c r="D1271" s="3">
        <v>45.9</v>
      </c>
      <c r="E1271" s="3">
        <v>7.5</v>
      </c>
      <c r="F1271" s="605">
        <v>18</v>
      </c>
      <c r="G1271" s="5">
        <v>4</v>
      </c>
      <c r="H1271" s="6" t="s">
        <v>346</v>
      </c>
      <c r="I1271" s="2" t="s">
        <v>12</v>
      </c>
      <c r="J1271" s="3">
        <v>45.9</v>
      </c>
      <c r="K1271" s="3">
        <v>7.5</v>
      </c>
      <c r="L1271" s="1379"/>
    </row>
    <row r="1272" spans="1:12" s="25" customFormat="1" ht="19.5" customHeight="1" x14ac:dyDescent="0.3">
      <c r="A1272" s="5">
        <v>5</v>
      </c>
      <c r="B1272" s="6" t="s">
        <v>144</v>
      </c>
      <c r="C1272" s="2" t="s">
        <v>2</v>
      </c>
      <c r="D1272" s="3">
        <v>18</v>
      </c>
      <c r="E1272" s="3">
        <v>88</v>
      </c>
      <c r="F1272" s="656">
        <v>3.71</v>
      </c>
      <c r="G1272" s="5">
        <v>5</v>
      </c>
      <c r="H1272" s="6" t="s">
        <v>144</v>
      </c>
      <c r="I1272" s="2" t="s">
        <v>2</v>
      </c>
      <c r="J1272" s="3">
        <v>18</v>
      </c>
      <c r="K1272" s="3">
        <v>88</v>
      </c>
      <c r="L1272" s="1374"/>
    </row>
    <row r="1273" spans="1:12" s="106" customFormat="1" x14ac:dyDescent="0.3">
      <c r="A1273" s="107">
        <v>4</v>
      </c>
      <c r="B1273" s="101" t="s">
        <v>107</v>
      </c>
      <c r="C1273" s="102" t="s">
        <v>14</v>
      </c>
      <c r="D1273" s="103">
        <v>3.4</v>
      </c>
      <c r="E1273" s="103">
        <v>93.2</v>
      </c>
      <c r="F1273" s="1240">
        <v>1.2</v>
      </c>
      <c r="G1273" s="107">
        <v>4</v>
      </c>
      <c r="H1273" s="101" t="s">
        <v>107</v>
      </c>
      <c r="I1273" s="102" t="s">
        <v>14</v>
      </c>
      <c r="J1273" s="103">
        <v>3.4</v>
      </c>
      <c r="K1273" s="103">
        <v>93.2</v>
      </c>
      <c r="L1273" s="1392"/>
    </row>
    <row r="1274" spans="1:12" s="25" customFormat="1" ht="19.5" customHeight="1" x14ac:dyDescent="0.3">
      <c r="A1274" s="5">
        <v>7</v>
      </c>
      <c r="B1274" s="6" t="s">
        <v>108</v>
      </c>
      <c r="C1274" s="2" t="s">
        <v>65</v>
      </c>
      <c r="D1274" s="3">
        <v>1.2</v>
      </c>
      <c r="E1274" s="3">
        <v>21.5</v>
      </c>
      <c r="F1274" s="656"/>
      <c r="G1274" s="5">
        <v>7</v>
      </c>
      <c r="H1274" s="6" t="s">
        <v>108</v>
      </c>
      <c r="I1274" s="2" t="s">
        <v>65</v>
      </c>
      <c r="J1274" s="3">
        <v>1.2</v>
      </c>
      <c r="K1274" s="3">
        <v>21.5</v>
      </c>
      <c r="L1274" s="1374"/>
    </row>
    <row r="1275" spans="1:12" s="25" customFormat="1" x14ac:dyDescent="0.3">
      <c r="A1275" s="1576"/>
      <c r="B1275" s="6"/>
      <c r="C1275" s="2"/>
      <c r="D1275" s="3"/>
      <c r="E1275" s="3"/>
      <c r="F1275" s="656"/>
      <c r="G1275" s="1576"/>
      <c r="H1275" s="6"/>
      <c r="I1275" s="2"/>
      <c r="J1275" s="3"/>
      <c r="K1275" s="3"/>
      <c r="L1275" s="1374"/>
    </row>
    <row r="1276" spans="1:12" s="25" customFormat="1" x14ac:dyDescent="0.3">
      <c r="A1276" s="1576"/>
      <c r="B1276" s="6"/>
      <c r="C1276" s="2"/>
      <c r="D1276" s="3"/>
      <c r="E1276" s="3"/>
      <c r="F1276" s="656"/>
      <c r="G1276" s="1576"/>
      <c r="H1276" s="6"/>
      <c r="I1276" s="2"/>
      <c r="J1276" s="3"/>
      <c r="K1276" s="3"/>
      <c r="L1276" s="1374"/>
    </row>
    <row r="1277" spans="1:12" s="50" customFormat="1" x14ac:dyDescent="0.3">
      <c r="A1277" s="5"/>
      <c r="B1277" s="6"/>
      <c r="C1277" s="2"/>
      <c r="D1277" s="3"/>
      <c r="E1277" s="3"/>
      <c r="F1277" s="657"/>
      <c r="G1277" s="5"/>
      <c r="H1277" s="6"/>
      <c r="I1277" s="2"/>
      <c r="J1277" s="3"/>
      <c r="K1277" s="3"/>
      <c r="L1277" s="1377"/>
    </row>
    <row r="1278" spans="1:12" s="25" customFormat="1" x14ac:dyDescent="0.3">
      <c r="A1278" s="1576"/>
      <c r="B1278" s="6"/>
      <c r="C1278" s="2" t="s">
        <v>128</v>
      </c>
      <c r="D1278" s="3">
        <f>SUM(D1268:D1277)</f>
        <v>228.5</v>
      </c>
      <c r="E1278" s="3">
        <f>SUM(E1268:E1277)</f>
        <v>716.05000000000007</v>
      </c>
      <c r="F1278" s="658">
        <v>822.5</v>
      </c>
      <c r="G1278" s="1576"/>
      <c r="H1278" s="6"/>
      <c r="I1278" s="2" t="s">
        <v>128</v>
      </c>
      <c r="J1278" s="3">
        <f>SUM(J1268:J1277)</f>
        <v>243.5</v>
      </c>
      <c r="K1278" s="3">
        <f>SUM(K1268:K1277)</f>
        <v>765.1</v>
      </c>
      <c r="L1278" s="1374"/>
    </row>
    <row r="1279" spans="1:12" s="25" customFormat="1" x14ac:dyDescent="0.3">
      <c r="A1279" s="5"/>
      <c r="B1279" s="6"/>
      <c r="C1279" s="2"/>
      <c r="D1279" s="3"/>
      <c r="E1279" s="3"/>
      <c r="F1279" s="678">
        <f>F1278-E1278</f>
        <v>106.44999999999993</v>
      </c>
      <c r="G1279" s="5"/>
      <c r="H1279" s="6"/>
      <c r="I1279" s="2"/>
      <c r="J1279" s="3"/>
      <c r="K1279" s="3"/>
      <c r="L1279" s="1374"/>
    </row>
    <row r="1280" spans="1:12" s="25" customFormat="1" x14ac:dyDescent="0.3">
      <c r="A1280" s="5"/>
      <c r="B1280" s="6"/>
      <c r="C1280" s="2"/>
      <c r="D1280" s="3"/>
      <c r="E1280" s="3"/>
      <c r="F1280" s="656"/>
      <c r="G1280" s="5"/>
      <c r="H1280" s="6"/>
      <c r="I1280" s="2"/>
      <c r="J1280" s="3"/>
      <c r="K1280" s="3"/>
      <c r="L1280" s="1374"/>
    </row>
    <row r="1281" spans="1:12" s="25" customFormat="1" x14ac:dyDescent="0.3">
      <c r="A1281" s="1576"/>
      <c r="B1281" s="6"/>
      <c r="C1281" s="2" t="s">
        <v>136</v>
      </c>
      <c r="D1281" s="3">
        <f>+D1278+D1253</f>
        <v>432.9</v>
      </c>
      <c r="E1281" s="3">
        <f>+E1278+E1253</f>
        <v>716.05000000000007</v>
      </c>
      <c r="F1281" s="659"/>
      <c r="G1281" s="3"/>
      <c r="H1281" s="3"/>
      <c r="I1281" s="3" t="s">
        <v>136</v>
      </c>
      <c r="J1281" s="3">
        <f>+J1278+J1253</f>
        <v>243.5</v>
      </c>
      <c r="K1281" s="3">
        <f>+K1278+K1253</f>
        <v>765.1</v>
      </c>
      <c r="L1281" s="1374"/>
    </row>
    <row r="1282" spans="1:12" s="25" customFormat="1" x14ac:dyDescent="0.3">
      <c r="A1282" s="1405"/>
      <c r="B1282" s="36"/>
      <c r="C1282" s="462"/>
      <c r="D1282" s="463"/>
      <c r="E1282" s="463"/>
      <c r="F1282" s="659"/>
      <c r="G1282" s="1410"/>
      <c r="H1282" s="463"/>
      <c r="I1282" s="463"/>
      <c r="J1282" s="463"/>
      <c r="K1282" s="463"/>
      <c r="L1282" s="1374"/>
    </row>
    <row r="1283" spans="1:12" s="25" customFormat="1" x14ac:dyDescent="0.3">
      <c r="A1283" s="1405"/>
      <c r="B1283" s="461"/>
      <c r="C1283" s="461"/>
      <c r="D1283" s="461"/>
      <c r="E1283" s="660"/>
      <c r="F1283" s="660"/>
      <c r="G1283" s="1413"/>
      <c r="H1283" s="660"/>
      <c r="I1283" s="463"/>
      <c r="J1283" s="463"/>
      <c r="K1283" s="463"/>
      <c r="L1283" s="1374"/>
    </row>
    <row r="1284" spans="1:12" s="25" customFormat="1" x14ac:dyDescent="0.3">
      <c r="A1284" s="1405"/>
      <c r="B1284" s="36"/>
      <c r="C1284" s="462"/>
      <c r="D1284" s="463"/>
      <c r="E1284" s="463"/>
      <c r="F1284" s="659"/>
      <c r="G1284" s="1413"/>
      <c r="H1284" s="463"/>
      <c r="I1284" s="463"/>
      <c r="J1284" s="463"/>
      <c r="K1284" s="463"/>
      <c r="L1284" s="1374"/>
    </row>
    <row r="1285" spans="1:12" s="25" customFormat="1" ht="18.75" customHeight="1" x14ac:dyDescent="0.3">
      <c r="A1285" s="1403"/>
      <c r="B1285" s="37" t="s">
        <v>130</v>
      </c>
      <c r="D1285" s="94" t="s">
        <v>131</v>
      </c>
      <c r="E1285" s="20"/>
      <c r="F1285" s="606"/>
      <c r="G1285" s="1403"/>
      <c r="H1285" s="37" t="s">
        <v>130</v>
      </c>
      <c r="J1285" s="94" t="s">
        <v>131</v>
      </c>
      <c r="K1285" s="20"/>
      <c r="L1285" s="1374"/>
    </row>
    <row r="1286" spans="1:12" s="25" customFormat="1" ht="51.75" customHeight="1" x14ac:dyDescent="0.3">
      <c r="A1286" s="1403"/>
      <c r="B1286" s="38" t="s">
        <v>132</v>
      </c>
      <c r="D1286" s="38" t="s">
        <v>140</v>
      </c>
      <c r="E1286" s="39"/>
      <c r="F1286" s="606"/>
      <c r="G1286" s="1403"/>
      <c r="H1286" s="38" t="s">
        <v>139</v>
      </c>
      <c r="J1286" s="38" t="s">
        <v>140</v>
      </c>
      <c r="K1286" s="39"/>
      <c r="L1286" s="1374"/>
    </row>
    <row r="1287" spans="1:12" s="25" customFormat="1" ht="23.25" customHeight="1" x14ac:dyDescent="0.3">
      <c r="A1287" s="1403"/>
      <c r="B1287" s="38"/>
      <c r="D1287" s="38"/>
      <c r="E1287" s="39"/>
      <c r="F1287" s="606"/>
      <c r="G1287" s="1403"/>
      <c r="H1287" s="38"/>
      <c r="J1287" s="38"/>
      <c r="K1287" s="39"/>
      <c r="L1287" s="1374"/>
    </row>
    <row r="1288" spans="1:12" s="25" customFormat="1" ht="18.75" customHeight="1" x14ac:dyDescent="0.3">
      <c r="A1288" s="1416"/>
      <c r="B1288" s="208"/>
      <c r="C1288" s="208"/>
      <c r="D1288" s="208"/>
      <c r="E1288" s="208"/>
      <c r="F1288" s="861"/>
      <c r="G1288" s="1416"/>
      <c r="H1288" s="208"/>
      <c r="I1288" s="208"/>
      <c r="J1288" s="208"/>
      <c r="K1288" s="208"/>
      <c r="L1288" s="1374"/>
    </row>
    <row r="1289" spans="1:12" s="21" customFormat="1" x14ac:dyDescent="0.3">
      <c r="A1289" s="1403"/>
      <c r="B1289" s="20"/>
      <c r="C1289" s="20"/>
      <c r="D1289" s="20"/>
      <c r="E1289" s="20"/>
      <c r="F1289" s="656"/>
      <c r="G1289" s="1403"/>
      <c r="H1289" s="20"/>
      <c r="I1289" s="20"/>
      <c r="J1289" s="20"/>
      <c r="K1289" s="20"/>
      <c r="L1289" s="1373"/>
    </row>
    <row r="1290" spans="1:12" s="25" customFormat="1" ht="18.75" customHeight="1" x14ac:dyDescent="0.3">
      <c r="A1290" s="1403"/>
      <c r="B1290" s="22" t="s">
        <v>115</v>
      </c>
      <c r="C1290" s="20"/>
      <c r="D1290" s="20"/>
      <c r="E1290" s="20"/>
      <c r="F1290" s="656"/>
      <c r="G1290" s="1403"/>
      <c r="H1290" s="22" t="s">
        <v>115</v>
      </c>
      <c r="I1290" s="20"/>
      <c r="J1290" s="20"/>
      <c r="K1290" s="20"/>
      <c r="L1290" s="1374"/>
    </row>
    <row r="1291" spans="1:12" s="25" customFormat="1" ht="18.75" customHeight="1" x14ac:dyDescent="0.3">
      <c r="A1291" s="1403"/>
      <c r="B1291" s="22" t="s">
        <v>137</v>
      </c>
      <c r="C1291" s="20"/>
      <c r="D1291" s="20"/>
      <c r="E1291" s="20"/>
      <c r="F1291" s="606"/>
      <c r="G1291" s="1403"/>
      <c r="H1291" s="22" t="s">
        <v>138</v>
      </c>
      <c r="I1291" s="20"/>
      <c r="J1291" s="20"/>
      <c r="K1291" s="20"/>
      <c r="L1291" s="1374"/>
    </row>
    <row r="1292" spans="1:12" s="25" customFormat="1" ht="18.75" customHeight="1" x14ac:dyDescent="0.3">
      <c r="A1292" s="1403"/>
      <c r="B1292" s="20"/>
      <c r="C1292" s="20"/>
      <c r="D1292" s="20"/>
      <c r="E1292" s="20"/>
      <c r="F1292" s="606"/>
      <c r="G1292" s="1403"/>
      <c r="H1292" s="20"/>
      <c r="I1292" s="20"/>
      <c r="J1292" s="20"/>
      <c r="K1292" s="20"/>
      <c r="L1292" s="1374"/>
    </row>
    <row r="1293" spans="1:12" s="25" customFormat="1" ht="18.75" customHeight="1" x14ac:dyDescent="0.3">
      <c r="A1293" s="1403"/>
      <c r="B1293" s="20"/>
      <c r="C1293" s="20"/>
      <c r="E1293" s="603" t="s">
        <v>116</v>
      </c>
      <c r="F1293" s="606"/>
      <c r="G1293" s="1403"/>
      <c r="H1293" s="20"/>
      <c r="I1293" s="20"/>
      <c r="K1293" s="603" t="s">
        <v>116</v>
      </c>
      <c r="L1293" s="1374"/>
    </row>
    <row r="1294" spans="1:12" s="25" customFormat="1" ht="18.75" customHeight="1" x14ac:dyDescent="0.3">
      <c r="A1294" s="1403"/>
      <c r="B1294" s="20"/>
      <c r="C1294" s="20"/>
      <c r="E1294" s="603" t="s">
        <v>134</v>
      </c>
      <c r="F1294" s="606"/>
      <c r="G1294" s="1403"/>
      <c r="H1294" s="20"/>
      <c r="I1294" s="20"/>
      <c r="K1294" s="603" t="s">
        <v>134</v>
      </c>
      <c r="L1294" s="1374"/>
    </row>
    <row r="1295" spans="1:12" s="25" customFormat="1" ht="18.75" customHeight="1" x14ac:dyDescent="0.3">
      <c r="A1295" s="1403"/>
      <c r="B1295" s="20"/>
      <c r="C1295" s="20"/>
      <c r="E1295" s="603" t="s">
        <v>117</v>
      </c>
      <c r="F1295" s="606"/>
      <c r="G1295" s="1403"/>
      <c r="H1295" s="20"/>
      <c r="I1295" s="20"/>
      <c r="K1295" s="603" t="s">
        <v>117</v>
      </c>
      <c r="L1295" s="1374"/>
    </row>
    <row r="1296" spans="1:12" s="25" customFormat="1" ht="18.75" customHeight="1" x14ac:dyDescent="0.3">
      <c r="A1296" s="1403"/>
      <c r="B1296" s="20"/>
      <c r="C1296" s="20"/>
      <c r="E1296" s="603" t="s">
        <v>497</v>
      </c>
      <c r="F1296" s="606"/>
      <c r="G1296" s="1403"/>
      <c r="H1296" s="20"/>
      <c r="I1296" s="20"/>
      <c r="K1296" s="603" t="s">
        <v>497</v>
      </c>
      <c r="L1296" s="1374"/>
    </row>
    <row r="1297" spans="1:12" s="25" customFormat="1" ht="18.75" customHeight="1" x14ac:dyDescent="0.3">
      <c r="A1297" s="1403"/>
      <c r="B1297" s="20"/>
      <c r="C1297" s="20"/>
      <c r="D1297" s="20"/>
      <c r="E1297" s="20"/>
      <c r="F1297" s="656"/>
      <c r="G1297" s="1403"/>
      <c r="H1297" s="20"/>
      <c r="I1297" s="20"/>
      <c r="J1297" s="20"/>
      <c r="K1297" s="20"/>
      <c r="L1297" s="1374"/>
    </row>
    <row r="1298" spans="1:12" s="25" customFormat="1" ht="18.75" customHeight="1" x14ac:dyDescent="0.3">
      <c r="A1298" s="1403"/>
      <c r="B1298" s="20"/>
      <c r="C1298" s="20"/>
      <c r="D1298" s="20"/>
      <c r="E1298" s="20"/>
      <c r="F1298" s="656"/>
      <c r="G1298" s="1403"/>
      <c r="H1298" s="20"/>
      <c r="I1298" s="20"/>
      <c r="J1298" s="20"/>
      <c r="K1298" s="20"/>
      <c r="L1298" s="1374"/>
    </row>
    <row r="1299" spans="1:12" s="25" customFormat="1" ht="18.75" customHeight="1" x14ac:dyDescent="0.3">
      <c r="A1299" s="1403"/>
      <c r="B1299" s="20"/>
      <c r="C1299" s="20"/>
      <c r="D1299" s="20"/>
      <c r="E1299" s="20"/>
      <c r="F1299" s="656"/>
      <c r="G1299" s="1403"/>
      <c r="H1299" s="20"/>
      <c r="I1299" s="20"/>
      <c r="J1299" s="20"/>
      <c r="K1299" s="20"/>
      <c r="L1299" s="1374"/>
    </row>
    <row r="1300" spans="1:12" s="25" customFormat="1" ht="18.75" customHeight="1" x14ac:dyDescent="0.3">
      <c r="A1300" s="1403"/>
      <c r="B1300" s="1612" t="s">
        <v>119</v>
      </c>
      <c r="C1300" s="1612"/>
      <c r="D1300" s="1612"/>
      <c r="E1300" s="26"/>
      <c r="F1300" s="606"/>
      <c r="G1300" s="1403"/>
      <c r="H1300" s="1612" t="s">
        <v>119</v>
      </c>
      <c r="I1300" s="1612"/>
      <c r="J1300" s="1612"/>
      <c r="K1300" s="26"/>
      <c r="L1300" s="1374"/>
    </row>
    <row r="1301" spans="1:12" s="25" customFormat="1" ht="18.75" customHeight="1" x14ac:dyDescent="0.3">
      <c r="A1301" s="1403"/>
      <c r="B1301" s="1610">
        <v>45748</v>
      </c>
      <c r="C1301" s="1610"/>
      <c r="D1301" s="1610"/>
      <c r="E1301" s="27"/>
      <c r="F1301" s="606"/>
      <c r="G1301" s="1403"/>
      <c r="H1301" s="1610">
        <f>B1301</f>
        <v>45748</v>
      </c>
      <c r="I1301" s="1610"/>
      <c r="J1301" s="1610"/>
      <c r="K1301" s="27"/>
      <c r="L1301" s="1374"/>
    </row>
    <row r="1302" spans="1:12" s="25" customFormat="1" ht="18.75" customHeight="1" x14ac:dyDescent="0.3">
      <c r="A1302" s="1403"/>
      <c r="B1302" s="20"/>
      <c r="C1302" s="20"/>
      <c r="D1302" s="20"/>
      <c r="E1302" s="27"/>
      <c r="F1302" s="606"/>
      <c r="G1302" s="1403"/>
      <c r="H1302" s="20"/>
      <c r="I1302" s="20"/>
      <c r="J1302" s="20"/>
      <c r="K1302" s="27"/>
      <c r="L1302" s="1374"/>
    </row>
    <row r="1303" spans="1:12" s="25" customFormat="1" ht="18.75" customHeight="1" x14ac:dyDescent="0.3">
      <c r="A1303" s="1403"/>
      <c r="B1303" s="1575"/>
      <c r="C1303" s="20"/>
      <c r="D1303" s="20"/>
      <c r="E1303" s="27"/>
      <c r="F1303" s="606"/>
      <c r="G1303" s="1403"/>
      <c r="H1303" s="1575"/>
      <c r="I1303" s="20"/>
      <c r="J1303" s="20"/>
      <c r="K1303" s="27"/>
      <c r="L1303" s="1374"/>
    </row>
    <row r="1304" spans="1:12" s="25" customFormat="1" ht="18.75" customHeight="1" x14ac:dyDescent="0.3">
      <c r="A1304" s="28" t="s">
        <v>120</v>
      </c>
      <c r="B1304" s="29" t="s">
        <v>121</v>
      </c>
      <c r="C1304" s="1611" t="s">
        <v>122</v>
      </c>
      <c r="D1304" s="1611"/>
      <c r="E1304" s="1611"/>
      <c r="F1304" s="606"/>
      <c r="G1304" s="28" t="s">
        <v>120</v>
      </c>
      <c r="H1304" s="29" t="s">
        <v>121</v>
      </c>
      <c r="I1304" s="1611" t="s">
        <v>123</v>
      </c>
      <c r="J1304" s="1611"/>
      <c r="K1304" s="1611"/>
      <c r="L1304" s="1374"/>
    </row>
    <row r="1305" spans="1:12" s="25" customFormat="1" ht="18.75" customHeight="1" x14ac:dyDescent="0.3">
      <c r="A1305" s="28" t="s">
        <v>124</v>
      </c>
      <c r="B1305" s="28" t="s">
        <v>265</v>
      </c>
      <c r="C1305" s="29" t="s">
        <v>125</v>
      </c>
      <c r="D1305" s="1576" t="s">
        <v>126</v>
      </c>
      <c r="E1305" s="1576" t="s">
        <v>127</v>
      </c>
      <c r="F1305" s="606"/>
      <c r="G1305" s="28" t="s">
        <v>124</v>
      </c>
      <c r="H1305" s="28" t="s">
        <v>265</v>
      </c>
      <c r="I1305" s="29" t="s">
        <v>125</v>
      </c>
      <c r="J1305" s="1576" t="s">
        <v>126</v>
      </c>
      <c r="K1305" s="1576" t="s">
        <v>127</v>
      </c>
      <c r="L1305" s="1374"/>
    </row>
    <row r="1306" spans="1:12" s="50" customFormat="1" ht="18.75" customHeight="1" x14ac:dyDescent="0.3">
      <c r="A1306" s="1576">
        <v>1</v>
      </c>
      <c r="B1306" s="6" t="s">
        <v>27</v>
      </c>
      <c r="C1306" s="2" t="s">
        <v>28</v>
      </c>
      <c r="D1306" s="3">
        <v>65</v>
      </c>
      <c r="E1306" s="3">
        <v>178</v>
      </c>
      <c r="F1306" s="606"/>
      <c r="G1306" s="1576">
        <v>1</v>
      </c>
      <c r="H1306" s="6" t="s">
        <v>27</v>
      </c>
      <c r="I1306" s="2" t="s">
        <v>7</v>
      </c>
      <c r="J1306" s="3">
        <v>85</v>
      </c>
      <c r="K1306" s="3">
        <v>223</v>
      </c>
      <c r="L1306" s="1379">
        <v>45384</v>
      </c>
    </row>
    <row r="1307" spans="1:12" s="25" customFormat="1" ht="19.5" customHeight="1" x14ac:dyDescent="0.3">
      <c r="A1307" s="5">
        <v>2</v>
      </c>
      <c r="B1307" s="6" t="s">
        <v>61</v>
      </c>
      <c r="C1307" s="2" t="s">
        <v>17</v>
      </c>
      <c r="D1307" s="3">
        <v>30</v>
      </c>
      <c r="E1307" s="3">
        <v>228.14999999999998</v>
      </c>
      <c r="F1307" s="605"/>
      <c r="G1307" s="5">
        <v>2</v>
      </c>
      <c r="H1307" s="6" t="s">
        <v>61</v>
      </c>
      <c r="I1307" s="2" t="s">
        <v>44</v>
      </c>
      <c r="J1307" s="3">
        <v>35</v>
      </c>
      <c r="K1307" s="3">
        <v>273.77999999999997</v>
      </c>
      <c r="L1307" s="788"/>
    </row>
    <row r="1308" spans="1:12" s="25" customFormat="1" x14ac:dyDescent="0.3">
      <c r="A1308" s="5">
        <v>3</v>
      </c>
      <c r="B1308" s="6" t="s">
        <v>271</v>
      </c>
      <c r="C1308" s="2" t="s">
        <v>2</v>
      </c>
      <c r="D1308" s="3">
        <v>7</v>
      </c>
      <c r="E1308" s="3">
        <v>36.6</v>
      </c>
      <c r="F1308" s="606"/>
      <c r="G1308" s="5">
        <v>3</v>
      </c>
      <c r="H1308" s="6" t="s">
        <v>271</v>
      </c>
      <c r="I1308" s="2" t="s">
        <v>2</v>
      </c>
      <c r="J1308" s="3">
        <v>7</v>
      </c>
      <c r="K1308" s="3">
        <v>36.6</v>
      </c>
      <c r="L1308" s="788"/>
    </row>
    <row r="1309" spans="1:12" s="25" customFormat="1" x14ac:dyDescent="0.3">
      <c r="A1309" s="5">
        <v>4</v>
      </c>
      <c r="B1309" s="6" t="s">
        <v>107</v>
      </c>
      <c r="C1309" s="2" t="s">
        <v>14</v>
      </c>
      <c r="D1309" s="3">
        <v>3.4</v>
      </c>
      <c r="E1309" s="3">
        <v>93.2</v>
      </c>
      <c r="F1309" s="606">
        <v>66</v>
      </c>
      <c r="G1309" s="5">
        <v>4</v>
      </c>
      <c r="H1309" s="6" t="s">
        <v>107</v>
      </c>
      <c r="I1309" s="2" t="s">
        <v>14</v>
      </c>
      <c r="J1309" s="3">
        <v>3.4</v>
      </c>
      <c r="K1309" s="3">
        <v>93.2</v>
      </c>
      <c r="L1309" s="1374"/>
    </row>
    <row r="1310" spans="1:12" s="25" customFormat="1" x14ac:dyDescent="0.3">
      <c r="A1310" s="5">
        <v>5</v>
      </c>
      <c r="B1310" s="6" t="s">
        <v>93</v>
      </c>
      <c r="C1310" s="2" t="s">
        <v>2</v>
      </c>
      <c r="D1310" s="3">
        <v>80</v>
      </c>
      <c r="E1310" s="3">
        <v>92</v>
      </c>
      <c r="F1310" s="605">
        <v>80</v>
      </c>
      <c r="G1310" s="5">
        <v>5</v>
      </c>
      <c r="H1310" s="6" t="s">
        <v>93</v>
      </c>
      <c r="I1310" s="2" t="s">
        <v>2</v>
      </c>
      <c r="J1310" s="3">
        <v>80</v>
      </c>
      <c r="K1310" s="3">
        <v>92</v>
      </c>
      <c r="L1310" s="788"/>
    </row>
    <row r="1311" spans="1:12" s="25" customFormat="1" ht="19.5" customHeight="1" x14ac:dyDescent="0.3">
      <c r="A1311" s="5">
        <v>6</v>
      </c>
      <c r="B1311" s="6" t="s">
        <v>484</v>
      </c>
      <c r="C1311" s="2" t="s">
        <v>218</v>
      </c>
      <c r="D1311" s="3">
        <v>70</v>
      </c>
      <c r="E1311" s="3">
        <f>2*141</f>
        <v>282</v>
      </c>
      <c r="F1311" s="606"/>
      <c r="G1311" s="5">
        <v>6</v>
      </c>
      <c r="H1311" s="6" t="s">
        <v>484</v>
      </c>
      <c r="I1311" s="2" t="s">
        <v>218</v>
      </c>
      <c r="J1311" s="3">
        <v>70</v>
      </c>
      <c r="K1311" s="3">
        <v>282</v>
      </c>
      <c r="L1311" s="788"/>
    </row>
    <row r="1312" spans="1:12" s="25" customFormat="1" ht="19.5" customHeight="1" x14ac:dyDescent="0.3">
      <c r="A1312" s="1576"/>
      <c r="B1312" s="6"/>
      <c r="C1312" s="2"/>
      <c r="D1312" s="3"/>
      <c r="E1312" s="3"/>
      <c r="F1312" s="605"/>
      <c r="G1312" s="1576"/>
      <c r="H1312" s="6"/>
      <c r="I1312" s="2"/>
      <c r="J1312" s="3"/>
      <c r="K1312" s="3"/>
      <c r="L1312" s="1374"/>
    </row>
    <row r="1313" spans="1:17" s="25" customFormat="1" x14ac:dyDescent="0.3">
      <c r="A1313" s="5"/>
      <c r="B1313" s="6"/>
      <c r="C1313" s="2"/>
      <c r="D1313" s="3"/>
      <c r="E1313" s="3"/>
      <c r="F1313" s="656"/>
      <c r="G1313" s="5"/>
      <c r="H1313" s="6"/>
      <c r="I1313" s="2"/>
      <c r="J1313" s="3"/>
      <c r="K1313" s="3"/>
      <c r="L1313" s="1374"/>
    </row>
    <row r="1314" spans="1:17" s="25" customFormat="1" x14ac:dyDescent="0.3">
      <c r="A1314" s="5"/>
      <c r="B1314" s="6"/>
      <c r="C1314" s="2" t="s">
        <v>128</v>
      </c>
      <c r="D1314" s="3">
        <f>SUM(D1306:D1312)</f>
        <v>255.4</v>
      </c>
      <c r="E1314" s="3">
        <f>SUM(E1306:E1312)</f>
        <v>909.95</v>
      </c>
      <c r="F1314" s="658">
        <v>587.5</v>
      </c>
      <c r="G1314" s="5"/>
      <c r="H1314" s="6"/>
      <c r="I1314" s="2" t="s">
        <v>128</v>
      </c>
      <c r="J1314" s="3">
        <f>SUM(J1306:J1312)</f>
        <v>280.39999999999998</v>
      </c>
      <c r="K1314" s="3">
        <f>SUM(K1306:K1312)</f>
        <v>1000.58</v>
      </c>
      <c r="L1314" s="1374"/>
    </row>
    <row r="1315" spans="1:17" s="25" customFormat="1" ht="18.75" hidden="1" customHeight="1" x14ac:dyDescent="0.3">
      <c r="A1315" s="5"/>
      <c r="B1315" s="6"/>
      <c r="C1315" s="2"/>
      <c r="D1315" s="3">
        <f>SUM(D1307:D1313)</f>
        <v>190.4</v>
      </c>
      <c r="E1315" s="3"/>
      <c r="F1315" s="656"/>
      <c r="G1315" s="5"/>
      <c r="H1315" s="6"/>
      <c r="I1315" s="2"/>
      <c r="J1315" s="3"/>
      <c r="K1315" s="3"/>
      <c r="L1315" s="1374"/>
    </row>
    <row r="1316" spans="1:17" s="25" customFormat="1" ht="18.75" hidden="1" customHeight="1" x14ac:dyDescent="0.3">
      <c r="A1316" s="5">
        <v>1</v>
      </c>
      <c r="B1316" s="6" t="s">
        <v>1</v>
      </c>
      <c r="C1316" s="2" t="s">
        <v>5</v>
      </c>
      <c r="D1316" s="3">
        <f>SUM(D1309:D1314)</f>
        <v>408.8</v>
      </c>
      <c r="E1316" s="3">
        <v>86</v>
      </c>
      <c r="F1316" s="656"/>
      <c r="G1316" s="5">
        <v>1</v>
      </c>
      <c r="H1316" s="6" t="s">
        <v>1</v>
      </c>
      <c r="I1316" s="2" t="s">
        <v>5</v>
      </c>
      <c r="J1316" s="3">
        <v>200</v>
      </c>
      <c r="K1316" s="3">
        <v>86</v>
      </c>
      <c r="L1316" s="1374"/>
    </row>
    <row r="1317" spans="1:17" s="25" customFormat="1" ht="18.75" hidden="1" customHeight="1" x14ac:dyDescent="0.3">
      <c r="A1317" s="5">
        <v>2</v>
      </c>
      <c r="B1317" s="6" t="s">
        <v>238</v>
      </c>
      <c r="C1317" s="2" t="s">
        <v>251</v>
      </c>
      <c r="D1317" s="3">
        <f t="shared" ref="D1317:D1326" si="18">SUM(D1309:D1315)</f>
        <v>599.20000000000005</v>
      </c>
      <c r="E1317" s="3">
        <v>114</v>
      </c>
      <c r="F1317" s="656"/>
      <c r="G1317" s="5">
        <v>2</v>
      </c>
      <c r="H1317" s="6" t="s">
        <v>238</v>
      </c>
      <c r="I1317" s="2" t="s">
        <v>251</v>
      </c>
      <c r="J1317" s="3">
        <v>225</v>
      </c>
      <c r="K1317" s="3">
        <v>114</v>
      </c>
      <c r="L1317" s="1374"/>
    </row>
    <row r="1318" spans="1:17" s="25" customFormat="1" ht="18.75" hidden="1" customHeight="1" x14ac:dyDescent="0.3">
      <c r="A1318" s="5">
        <v>3</v>
      </c>
      <c r="B1318" s="6" t="s">
        <v>93</v>
      </c>
      <c r="C1318" s="2" t="s">
        <v>5</v>
      </c>
      <c r="D1318" s="3">
        <f t="shared" si="18"/>
        <v>1004.5999999999999</v>
      </c>
      <c r="E1318" s="3">
        <v>94.25</v>
      </c>
      <c r="F1318" s="656"/>
      <c r="G1318" s="5">
        <v>3</v>
      </c>
      <c r="H1318" s="6" t="s">
        <v>93</v>
      </c>
      <c r="I1318" s="2" t="s">
        <v>5</v>
      </c>
      <c r="J1318" s="3">
        <v>135</v>
      </c>
      <c r="K1318" s="3">
        <v>94.25</v>
      </c>
      <c r="L1318" s="1374"/>
    </row>
    <row r="1319" spans="1:17" s="25" customFormat="1" ht="18.75" hidden="1" customHeight="1" x14ac:dyDescent="0.3">
      <c r="A1319" s="5">
        <v>4</v>
      </c>
      <c r="B1319" s="6" t="s">
        <v>253</v>
      </c>
      <c r="C1319" s="2" t="s">
        <v>218</v>
      </c>
      <c r="D1319" s="3">
        <f t="shared" si="18"/>
        <v>1523.8</v>
      </c>
      <c r="E1319" s="3">
        <v>146.4</v>
      </c>
      <c r="F1319" s="656"/>
      <c r="G1319" s="5">
        <v>4</v>
      </c>
      <c r="H1319" s="6" t="s">
        <v>253</v>
      </c>
      <c r="I1319" s="2" t="s">
        <v>218</v>
      </c>
      <c r="J1319" s="3">
        <v>125</v>
      </c>
      <c r="K1319" s="3">
        <v>146.4</v>
      </c>
      <c r="L1319" s="1374"/>
    </row>
    <row r="1320" spans="1:17" s="25" customFormat="1" ht="18.75" hidden="1" customHeight="1" x14ac:dyDescent="0.3">
      <c r="A1320" s="5">
        <v>5</v>
      </c>
      <c r="B1320" s="6" t="s">
        <v>255</v>
      </c>
      <c r="C1320" s="2" t="s">
        <v>218</v>
      </c>
      <c r="D1320" s="3">
        <f t="shared" si="18"/>
        <v>2458.4</v>
      </c>
      <c r="E1320" s="3">
        <v>105.16</v>
      </c>
      <c r="F1320" s="656"/>
      <c r="G1320" s="5">
        <v>5</v>
      </c>
      <c r="H1320" s="6" t="s">
        <v>255</v>
      </c>
      <c r="I1320" s="2" t="s">
        <v>218</v>
      </c>
      <c r="J1320" s="3">
        <v>80</v>
      </c>
      <c r="K1320" s="3">
        <v>105.16</v>
      </c>
      <c r="L1320" s="1374"/>
    </row>
    <row r="1321" spans="1:17" s="25" customFormat="1" ht="18.75" hidden="1" customHeight="1" x14ac:dyDescent="0.3">
      <c r="A1321" s="5">
        <v>6</v>
      </c>
      <c r="B1321" s="6" t="s">
        <v>252</v>
      </c>
      <c r="C1321" s="2" t="s">
        <v>251</v>
      </c>
      <c r="D1321" s="3">
        <f t="shared" si="18"/>
        <v>3982.2</v>
      </c>
      <c r="E1321" s="3">
        <v>142</v>
      </c>
      <c r="F1321" s="656"/>
      <c r="G1321" s="5">
        <v>6</v>
      </c>
      <c r="H1321" s="6" t="s">
        <v>252</v>
      </c>
      <c r="I1321" s="2" t="s">
        <v>251</v>
      </c>
      <c r="J1321" s="3">
        <v>105</v>
      </c>
      <c r="K1321" s="3">
        <v>142</v>
      </c>
      <c r="L1321" s="1374"/>
    </row>
    <row r="1322" spans="1:17" s="25" customFormat="1" ht="18.75" hidden="1" customHeight="1" x14ac:dyDescent="0.3">
      <c r="A1322" s="5">
        <v>7</v>
      </c>
      <c r="B1322" s="6" t="s">
        <v>254</v>
      </c>
      <c r="C1322" s="2" t="s">
        <v>218</v>
      </c>
      <c r="D1322" s="3">
        <f t="shared" si="18"/>
        <v>6440.6</v>
      </c>
      <c r="E1322" s="3">
        <v>144</v>
      </c>
      <c r="F1322" s="656"/>
      <c r="G1322" s="5">
        <v>7</v>
      </c>
      <c r="H1322" s="6" t="s">
        <v>254</v>
      </c>
      <c r="I1322" s="2" t="s">
        <v>218</v>
      </c>
      <c r="J1322" s="3">
        <v>120</v>
      </c>
      <c r="K1322" s="3">
        <v>144</v>
      </c>
      <c r="L1322" s="1374"/>
    </row>
    <row r="1323" spans="1:17" s="25" customFormat="1" ht="18.75" hidden="1" customHeight="1" x14ac:dyDescent="0.3">
      <c r="A1323" s="5">
        <v>8</v>
      </c>
      <c r="B1323" s="6" t="s">
        <v>31</v>
      </c>
      <c r="C1323" s="2" t="s">
        <v>5</v>
      </c>
      <c r="D1323" s="3">
        <f t="shared" si="18"/>
        <v>10167.400000000001</v>
      </c>
      <c r="E1323" s="3">
        <v>88</v>
      </c>
      <c r="F1323" s="656"/>
      <c r="G1323" s="5">
        <v>8</v>
      </c>
      <c r="H1323" s="6" t="s">
        <v>31</v>
      </c>
      <c r="I1323" s="2" t="s">
        <v>5</v>
      </c>
      <c r="J1323" s="3">
        <v>55</v>
      </c>
      <c r="K1323" s="3">
        <v>88</v>
      </c>
      <c r="L1323" s="1374"/>
    </row>
    <row r="1324" spans="1:17" s="50" customFormat="1" ht="18.75" hidden="1" customHeight="1" x14ac:dyDescent="0.3">
      <c r="A1324" s="1576"/>
      <c r="B1324" s="1"/>
      <c r="C1324" s="1576"/>
      <c r="D1324" s="3">
        <f t="shared" si="18"/>
        <v>16417.599999999999</v>
      </c>
      <c r="E1324" s="7"/>
      <c r="F1324" s="657"/>
      <c r="G1324" s="1576"/>
      <c r="H1324" s="1"/>
      <c r="I1324" s="1576"/>
      <c r="J1324" s="7"/>
      <c r="K1324" s="7"/>
      <c r="L1324" s="1374"/>
      <c r="M1324" s="25"/>
      <c r="N1324" s="25"/>
      <c r="O1324" s="25"/>
      <c r="P1324" s="25"/>
      <c r="Q1324" s="25"/>
    </row>
    <row r="1325" spans="1:17" s="25" customFormat="1" ht="18.75" hidden="1" customHeight="1" x14ac:dyDescent="0.3">
      <c r="A1325" s="5"/>
      <c r="B1325" s="6"/>
      <c r="C1325" s="2" t="s">
        <v>128</v>
      </c>
      <c r="D1325" s="3">
        <f t="shared" si="18"/>
        <v>26176.200000000004</v>
      </c>
      <c r="E1325" s="3">
        <v>919.81</v>
      </c>
      <c r="F1325" s="656"/>
      <c r="G1325" s="5"/>
      <c r="H1325" s="6"/>
      <c r="I1325" s="2" t="s">
        <v>128</v>
      </c>
      <c r="J1325" s="3">
        <v>1045</v>
      </c>
      <c r="K1325" s="3">
        <v>919.81</v>
      </c>
      <c r="L1325" s="1374"/>
    </row>
    <row r="1326" spans="1:17" s="25" customFormat="1" ht="18.75" hidden="1" customHeight="1" x14ac:dyDescent="0.3">
      <c r="A1326" s="5"/>
      <c r="B1326" s="6"/>
      <c r="C1326" s="2"/>
      <c r="D1326" s="3">
        <f t="shared" si="18"/>
        <v>41994.6</v>
      </c>
      <c r="E1326" s="3"/>
      <c r="F1326" s="656"/>
      <c r="G1326" s="5"/>
      <c r="H1326" s="6"/>
      <c r="I1326" s="2"/>
      <c r="J1326" s="3"/>
      <c r="K1326" s="3"/>
      <c r="L1326" s="1374"/>
    </row>
    <row r="1327" spans="1:17" s="25" customFormat="1" x14ac:dyDescent="0.3">
      <c r="A1327" s="5"/>
      <c r="B1327" s="6"/>
      <c r="C1327" s="2"/>
      <c r="D1327" s="3"/>
      <c r="E1327" s="3"/>
      <c r="F1327" s="678">
        <f>F1314-E1314</f>
        <v>-322.45000000000005</v>
      </c>
      <c r="G1327" s="5"/>
      <c r="H1327" s="6"/>
      <c r="I1327" s="2"/>
      <c r="J1327" s="3"/>
      <c r="K1327" s="3"/>
      <c r="L1327" s="1374"/>
    </row>
    <row r="1328" spans="1:17" s="25" customFormat="1" x14ac:dyDescent="0.3">
      <c r="A1328" s="5"/>
      <c r="B1328" s="6"/>
      <c r="C1328" s="2"/>
      <c r="D1328" s="3"/>
      <c r="E1328" s="3"/>
      <c r="F1328" s="656"/>
      <c r="G1328" s="5"/>
      <c r="H1328" s="6"/>
      <c r="I1328" s="2"/>
      <c r="J1328" s="3"/>
      <c r="K1328" s="3"/>
      <c r="L1328" s="1374"/>
    </row>
    <row r="1329" spans="1:19" s="25" customFormat="1" x14ac:dyDescent="0.3">
      <c r="A1329" s="28" t="s">
        <v>124</v>
      </c>
      <c r="B1329" s="3" t="s">
        <v>259</v>
      </c>
      <c r="C1329" s="2" t="s">
        <v>125</v>
      </c>
      <c r="D1329" s="3" t="s">
        <v>126</v>
      </c>
      <c r="E1329" s="3" t="s">
        <v>127</v>
      </c>
      <c r="F1329" s="656"/>
      <c r="G1329" s="28" t="s">
        <v>124</v>
      </c>
      <c r="H1329" s="3" t="s">
        <v>247</v>
      </c>
      <c r="I1329" s="2" t="s">
        <v>125</v>
      </c>
      <c r="J1329" s="3" t="s">
        <v>126</v>
      </c>
      <c r="K1329" s="3" t="s">
        <v>127</v>
      </c>
      <c r="L1329" s="1374"/>
    </row>
    <row r="1330" spans="1:19" s="8" customFormat="1" x14ac:dyDescent="0.3">
      <c r="A1330" s="5">
        <v>1</v>
      </c>
      <c r="B1330" s="6" t="s">
        <v>99</v>
      </c>
      <c r="C1330" s="2" t="s">
        <v>508</v>
      </c>
      <c r="D1330" s="3">
        <v>70</v>
      </c>
      <c r="E1330" s="15">
        <v>235.98</v>
      </c>
      <c r="F1330" s="605">
        <v>218.5</v>
      </c>
      <c r="G1330" s="5">
        <v>1</v>
      </c>
      <c r="H1330" s="6" t="s">
        <v>99</v>
      </c>
      <c r="I1330" s="2" t="s">
        <v>9</v>
      </c>
      <c r="J1330" s="3">
        <v>80</v>
      </c>
      <c r="K1330" s="15">
        <v>235.98</v>
      </c>
      <c r="M1330" s="25"/>
      <c r="N1330" s="25"/>
      <c r="O1330" s="25"/>
      <c r="P1330" s="25"/>
      <c r="Q1330" s="25"/>
      <c r="R1330" s="25"/>
      <c r="S1330" s="25"/>
    </row>
    <row r="1331" spans="1:19" s="257" customFormat="1" x14ac:dyDescent="0.3">
      <c r="A1331" s="5">
        <v>2</v>
      </c>
      <c r="B1331" s="6" t="s">
        <v>180</v>
      </c>
      <c r="C1331" s="2" t="s">
        <v>7</v>
      </c>
      <c r="D1331" s="3">
        <v>50</v>
      </c>
      <c r="E1331" s="3">
        <v>196.125</v>
      </c>
      <c r="F1331" s="606">
        <v>196.125</v>
      </c>
      <c r="G1331" s="5">
        <v>2</v>
      </c>
      <c r="H1331" s="6" t="s">
        <v>180</v>
      </c>
      <c r="I1331" s="2" t="s">
        <v>7</v>
      </c>
      <c r="J1331" s="3">
        <v>50</v>
      </c>
      <c r="K1331" s="3">
        <v>196.125</v>
      </c>
      <c r="L1331" s="791"/>
    </row>
    <row r="1332" spans="1:19" s="50" customFormat="1" x14ac:dyDescent="0.3">
      <c r="A1332" s="5">
        <v>3</v>
      </c>
      <c r="B1332" s="6" t="s">
        <v>43</v>
      </c>
      <c r="C1332" s="2" t="s">
        <v>17</v>
      </c>
      <c r="D1332" s="3">
        <v>41</v>
      </c>
      <c r="E1332" s="3">
        <v>242.70999999999998</v>
      </c>
      <c r="F1332" s="605">
        <v>250.20999999999998</v>
      </c>
      <c r="G1332" s="5">
        <v>3</v>
      </c>
      <c r="H1332" s="6" t="s">
        <v>43</v>
      </c>
      <c r="I1332" s="2" t="s">
        <v>44</v>
      </c>
      <c r="J1332" s="3">
        <v>50</v>
      </c>
      <c r="K1332" s="3">
        <v>298.71999999999997</v>
      </c>
      <c r="L1332" s="1374"/>
      <c r="M1332" s="25"/>
      <c r="N1332" s="25"/>
      <c r="O1332" s="25"/>
      <c r="P1332" s="25"/>
      <c r="Q1332" s="25"/>
      <c r="R1332" s="25"/>
      <c r="S1332" s="25"/>
    </row>
    <row r="1333" spans="1:19" s="50" customFormat="1" x14ac:dyDescent="0.3">
      <c r="A1333" s="5">
        <v>4</v>
      </c>
      <c r="B1333" s="6" t="s">
        <v>346</v>
      </c>
      <c r="C1333" s="2" t="s">
        <v>12</v>
      </c>
      <c r="D1333" s="3">
        <v>45.9</v>
      </c>
      <c r="E1333" s="3">
        <v>7.5</v>
      </c>
      <c r="F1333" s="605">
        <v>94.2</v>
      </c>
      <c r="G1333" s="5">
        <v>4</v>
      </c>
      <c r="H1333" s="6" t="s">
        <v>346</v>
      </c>
      <c r="I1333" s="2" t="s">
        <v>12</v>
      </c>
      <c r="J1333" s="3">
        <v>45.9</v>
      </c>
      <c r="K1333" s="3">
        <v>7.5</v>
      </c>
      <c r="L1333" s="1379"/>
    </row>
    <row r="1334" spans="1:19" s="25" customFormat="1" ht="19.5" customHeight="1" x14ac:dyDescent="0.3">
      <c r="A1334" s="5">
        <v>5</v>
      </c>
      <c r="B1334" s="6" t="s">
        <v>113</v>
      </c>
      <c r="C1334" s="2" t="s">
        <v>2</v>
      </c>
      <c r="D1334" s="3">
        <v>15</v>
      </c>
      <c r="E1334" s="3">
        <v>94.2</v>
      </c>
      <c r="F1334" s="656">
        <v>93.2</v>
      </c>
      <c r="G1334" s="5">
        <v>5</v>
      </c>
      <c r="H1334" s="6" t="s">
        <v>113</v>
      </c>
      <c r="I1334" s="2" t="s">
        <v>2</v>
      </c>
      <c r="J1334" s="3">
        <v>15</v>
      </c>
      <c r="K1334" s="3">
        <v>94.2</v>
      </c>
      <c r="L1334" s="1374"/>
    </row>
    <row r="1335" spans="1:19" s="50" customFormat="1" x14ac:dyDescent="0.3">
      <c r="A1335" s="5">
        <v>6</v>
      </c>
      <c r="B1335" s="6" t="s">
        <v>107</v>
      </c>
      <c r="C1335" s="2" t="s">
        <v>14</v>
      </c>
      <c r="D1335" s="3">
        <v>3.4</v>
      </c>
      <c r="E1335" s="3">
        <v>93.2</v>
      </c>
      <c r="F1335" s="605">
        <v>21.5</v>
      </c>
      <c r="G1335" s="5">
        <v>6</v>
      </c>
      <c r="H1335" s="6" t="s">
        <v>107</v>
      </c>
      <c r="I1335" s="2" t="s">
        <v>14</v>
      </c>
      <c r="J1335" s="3">
        <v>3.4</v>
      </c>
      <c r="K1335" s="3">
        <v>93.2</v>
      </c>
      <c r="L1335" s="1379"/>
    </row>
    <row r="1336" spans="1:19" s="25" customFormat="1" ht="19.5" customHeight="1" x14ac:dyDescent="0.3">
      <c r="A1336" s="5">
        <v>7</v>
      </c>
      <c r="B1336" s="6" t="s">
        <v>108</v>
      </c>
      <c r="C1336" s="2" t="s">
        <v>65</v>
      </c>
      <c r="D1336" s="3">
        <v>1.2</v>
      </c>
      <c r="E1336" s="3">
        <v>21.5</v>
      </c>
      <c r="F1336" s="656"/>
      <c r="G1336" s="5">
        <v>7</v>
      </c>
      <c r="H1336" s="6" t="s">
        <v>108</v>
      </c>
      <c r="I1336" s="2" t="s">
        <v>65</v>
      </c>
      <c r="J1336" s="3">
        <v>1.2</v>
      </c>
      <c r="K1336" s="3">
        <v>21.5</v>
      </c>
      <c r="L1336" s="1374"/>
    </row>
    <row r="1337" spans="1:19" s="25" customFormat="1" x14ac:dyDescent="0.3">
      <c r="A1337" s="1576"/>
      <c r="B1337" s="6"/>
      <c r="C1337" s="2"/>
      <c r="D1337" s="3"/>
      <c r="E1337" s="3"/>
      <c r="F1337" s="656"/>
      <c r="G1337" s="1576"/>
      <c r="H1337" s="6"/>
      <c r="I1337" s="2"/>
      <c r="J1337" s="3"/>
      <c r="K1337" s="3"/>
      <c r="L1337" s="1374"/>
    </row>
    <row r="1338" spans="1:19" s="50" customFormat="1" x14ac:dyDescent="0.3">
      <c r="A1338" s="5"/>
      <c r="B1338" s="6"/>
      <c r="C1338" s="2"/>
      <c r="D1338" s="3"/>
      <c r="E1338" s="3"/>
      <c r="F1338" s="657"/>
      <c r="G1338" s="5"/>
      <c r="H1338" s="6"/>
      <c r="I1338" s="2"/>
      <c r="J1338" s="3"/>
      <c r="K1338" s="3"/>
      <c r="L1338" s="1377"/>
    </row>
    <row r="1339" spans="1:19" s="25" customFormat="1" x14ac:dyDescent="0.3">
      <c r="A1339" s="1576"/>
      <c r="B1339" s="6"/>
      <c r="C1339" s="2" t="s">
        <v>128</v>
      </c>
      <c r="D1339" s="3">
        <f>SUM(D1330:D1338)</f>
        <v>226.5</v>
      </c>
      <c r="E1339" s="3">
        <f>SUM(E1330:E1338)</f>
        <v>891.21500000000015</v>
      </c>
      <c r="F1339" s="658">
        <v>822.5</v>
      </c>
      <c r="G1339" s="1576"/>
      <c r="H1339" s="6"/>
      <c r="I1339" s="2" t="s">
        <v>128</v>
      </c>
      <c r="J1339" s="3">
        <f>SUM(J1330:J1338)</f>
        <v>245.5</v>
      </c>
      <c r="K1339" s="3">
        <f>SUM(K1330:K1338)</f>
        <v>947.22500000000014</v>
      </c>
      <c r="L1339" s="1374"/>
    </row>
    <row r="1340" spans="1:19" s="25" customFormat="1" x14ac:dyDescent="0.3">
      <c r="A1340" s="5"/>
      <c r="B1340" s="6"/>
      <c r="C1340" s="2"/>
      <c r="D1340" s="3"/>
      <c r="E1340" s="3"/>
      <c r="F1340" s="678">
        <f>F1339-E1339</f>
        <v>-68.715000000000146</v>
      </c>
      <c r="G1340" s="5"/>
      <c r="H1340" s="6"/>
      <c r="I1340" s="2"/>
      <c r="J1340" s="3"/>
      <c r="K1340" s="3"/>
      <c r="L1340" s="1374"/>
    </row>
    <row r="1341" spans="1:19" s="25" customFormat="1" x14ac:dyDescent="0.3">
      <c r="A1341" s="5"/>
      <c r="B1341" s="6"/>
      <c r="C1341" s="2"/>
      <c r="D1341" s="3"/>
      <c r="E1341" s="3"/>
      <c r="F1341" s="656"/>
      <c r="G1341" s="5"/>
      <c r="H1341" s="6"/>
      <c r="I1341" s="2"/>
      <c r="J1341" s="3"/>
      <c r="K1341" s="3"/>
      <c r="L1341" s="1374"/>
    </row>
    <row r="1342" spans="1:19" s="25" customFormat="1" x14ac:dyDescent="0.3">
      <c r="A1342" s="1576"/>
      <c r="B1342" s="6"/>
      <c r="C1342" s="2" t="s">
        <v>136</v>
      </c>
      <c r="D1342" s="3">
        <f>+D1339+D1314</f>
        <v>481.9</v>
      </c>
      <c r="E1342" s="3">
        <f>+E1339+E1314</f>
        <v>1801.1650000000002</v>
      </c>
      <c r="F1342" s="659"/>
      <c r="G1342" s="3"/>
      <c r="H1342" s="3"/>
      <c r="I1342" s="3" t="s">
        <v>136</v>
      </c>
      <c r="J1342" s="3">
        <f>+J1339+J1314</f>
        <v>525.9</v>
      </c>
      <c r="K1342" s="3">
        <f>+K1339+K1314</f>
        <v>1947.8050000000003</v>
      </c>
      <c r="L1342" s="1374"/>
    </row>
    <row r="1343" spans="1:19" s="25" customFormat="1" x14ac:dyDescent="0.3">
      <c r="A1343" s="1405"/>
      <c r="B1343" s="36"/>
      <c r="C1343" s="462"/>
      <c r="D1343" s="463"/>
      <c r="E1343" s="463"/>
      <c r="F1343" s="659"/>
      <c r="G1343" s="1410"/>
      <c r="H1343" s="463"/>
      <c r="I1343" s="463"/>
      <c r="J1343" s="463"/>
      <c r="K1343" s="463"/>
      <c r="L1343" s="1374"/>
    </row>
    <row r="1344" spans="1:19" s="25" customFormat="1" x14ac:dyDescent="0.3">
      <c r="A1344" s="1405"/>
      <c r="B1344" s="461"/>
      <c r="C1344" s="461"/>
      <c r="D1344" s="461"/>
      <c r="E1344" s="660"/>
      <c r="F1344" s="660"/>
      <c r="G1344" s="1413"/>
      <c r="H1344" s="660"/>
      <c r="I1344" s="463"/>
      <c r="J1344" s="463"/>
      <c r="K1344" s="463"/>
      <c r="L1344" s="1374"/>
    </row>
    <row r="1345" spans="1:12" s="25" customFormat="1" x14ac:dyDescent="0.3">
      <c r="A1345" s="1405"/>
      <c r="B1345" s="36"/>
      <c r="C1345" s="462"/>
      <c r="D1345" s="463"/>
      <c r="E1345" s="463"/>
      <c r="F1345" s="659"/>
      <c r="G1345" s="1413"/>
      <c r="H1345" s="463"/>
      <c r="I1345" s="463"/>
      <c r="J1345" s="463"/>
      <c r="K1345" s="463"/>
      <c r="L1345" s="1374"/>
    </row>
    <row r="1346" spans="1:12" s="25" customFormat="1" ht="18.75" customHeight="1" x14ac:dyDescent="0.3">
      <c r="A1346" s="1403"/>
      <c r="B1346" s="37" t="s">
        <v>130</v>
      </c>
      <c r="D1346" s="94" t="s">
        <v>131</v>
      </c>
      <c r="E1346" s="20"/>
      <c r="F1346" s="606"/>
      <c r="G1346" s="1403"/>
      <c r="H1346" s="37" t="s">
        <v>130</v>
      </c>
      <c r="J1346" s="94" t="s">
        <v>131</v>
      </c>
      <c r="K1346" s="20"/>
      <c r="L1346" s="1374"/>
    </row>
    <row r="1347" spans="1:12" s="25" customFormat="1" ht="51.75" customHeight="1" x14ac:dyDescent="0.3">
      <c r="A1347" s="1403"/>
      <c r="B1347" s="38" t="s">
        <v>132</v>
      </c>
      <c r="D1347" s="38" t="s">
        <v>140</v>
      </c>
      <c r="E1347" s="39"/>
      <c r="F1347" s="606"/>
      <c r="G1347" s="1403"/>
      <c r="H1347" s="38" t="s">
        <v>139</v>
      </c>
      <c r="J1347" s="38" t="s">
        <v>140</v>
      </c>
      <c r="K1347" s="39"/>
      <c r="L1347" s="1374"/>
    </row>
    <row r="1348" spans="1:12" s="25" customFormat="1" ht="20.25" customHeight="1" x14ac:dyDescent="0.3">
      <c r="A1348" s="1403"/>
      <c r="B1348" s="38"/>
      <c r="D1348" s="38"/>
      <c r="E1348" s="39"/>
      <c r="F1348" s="606"/>
      <c r="G1348" s="1403"/>
      <c r="H1348" s="38"/>
      <c r="J1348" s="38"/>
      <c r="K1348" s="39"/>
      <c r="L1348" s="1374"/>
    </row>
    <row r="1349" spans="1:12" s="25" customFormat="1" ht="20.25" customHeight="1" x14ac:dyDescent="0.3">
      <c r="A1349" s="1402"/>
      <c r="B1349" s="254"/>
      <c r="C1349" s="96"/>
      <c r="D1349" s="254"/>
      <c r="E1349" s="255"/>
      <c r="F1349" s="871"/>
      <c r="G1349" s="1402"/>
      <c r="H1349" s="254"/>
      <c r="I1349" s="96"/>
      <c r="J1349" s="254"/>
      <c r="K1349" s="255"/>
      <c r="L1349" s="1374"/>
    </row>
  </sheetData>
  <mergeCells count="138">
    <mergeCell ref="B12:D12"/>
    <mergeCell ref="H12:J12"/>
    <mergeCell ref="B13:D13"/>
    <mergeCell ref="H13:J13"/>
    <mergeCell ref="C16:E16"/>
    <mergeCell ref="I16:K16"/>
    <mergeCell ref="C1304:E1304"/>
    <mergeCell ref="I1304:K1304"/>
    <mergeCell ref="B1240:D1240"/>
    <mergeCell ref="H1240:J1240"/>
    <mergeCell ref="B1241:D1241"/>
    <mergeCell ref="H1241:J1241"/>
    <mergeCell ref="C1244:E1244"/>
    <mergeCell ref="I1244:K1244"/>
    <mergeCell ref="B1300:D1300"/>
    <mergeCell ref="H1300:J1300"/>
    <mergeCell ref="B1301:D1301"/>
    <mergeCell ref="H1301:J1301"/>
    <mergeCell ref="B135:D135"/>
    <mergeCell ref="H135:J135"/>
    <mergeCell ref="B136:D136"/>
    <mergeCell ref="H136:J136"/>
    <mergeCell ref="C139:E139"/>
    <mergeCell ref="I139:K139"/>
    <mergeCell ref="B74:D74"/>
    <mergeCell ref="H74:J74"/>
    <mergeCell ref="B75:D75"/>
    <mergeCell ref="H75:J75"/>
    <mergeCell ref="C78:E78"/>
    <mergeCell ref="I78:K78"/>
    <mergeCell ref="B256:D256"/>
    <mergeCell ref="H256:J256"/>
    <mergeCell ref="B257:D257"/>
    <mergeCell ref="H257:J257"/>
    <mergeCell ref="C260:E260"/>
    <mergeCell ref="I260:K260"/>
    <mergeCell ref="B196:D196"/>
    <mergeCell ref="H196:J196"/>
    <mergeCell ref="B197:D197"/>
    <mergeCell ref="H197:J197"/>
    <mergeCell ref="C200:E200"/>
    <mergeCell ref="I200:K200"/>
    <mergeCell ref="B364:D364"/>
    <mergeCell ref="H364:J364"/>
    <mergeCell ref="B365:D365"/>
    <mergeCell ref="H365:J365"/>
    <mergeCell ref="C368:E368"/>
    <mergeCell ref="I368:K368"/>
    <mergeCell ref="B317:D317"/>
    <mergeCell ref="H317:J317"/>
    <mergeCell ref="B318:D318"/>
    <mergeCell ref="H318:J318"/>
    <mergeCell ref="C321:E321"/>
    <mergeCell ref="I321:K321"/>
    <mergeCell ref="B483:D483"/>
    <mergeCell ref="H483:J483"/>
    <mergeCell ref="B484:D484"/>
    <mergeCell ref="H484:J484"/>
    <mergeCell ref="C487:E487"/>
    <mergeCell ref="I487:K487"/>
    <mergeCell ref="B423:D423"/>
    <mergeCell ref="H423:J423"/>
    <mergeCell ref="B424:D424"/>
    <mergeCell ref="H424:J424"/>
    <mergeCell ref="C427:E427"/>
    <mergeCell ref="I427:K427"/>
    <mergeCell ref="B606:D606"/>
    <mergeCell ref="H606:J606"/>
    <mergeCell ref="B607:D607"/>
    <mergeCell ref="H607:J607"/>
    <mergeCell ref="C610:E610"/>
    <mergeCell ref="I610:K610"/>
    <mergeCell ref="B544:D544"/>
    <mergeCell ref="H544:J544"/>
    <mergeCell ref="B545:D545"/>
    <mergeCell ref="H545:J545"/>
    <mergeCell ref="C548:E548"/>
    <mergeCell ref="I548:K548"/>
    <mergeCell ref="B714:D714"/>
    <mergeCell ref="H714:J714"/>
    <mergeCell ref="B715:D715"/>
    <mergeCell ref="H715:J715"/>
    <mergeCell ref="C718:E718"/>
    <mergeCell ref="I718:K718"/>
    <mergeCell ref="B654:D654"/>
    <mergeCell ref="H654:J654"/>
    <mergeCell ref="B655:D655"/>
    <mergeCell ref="H655:J655"/>
    <mergeCell ref="C658:E658"/>
    <mergeCell ref="I658:K658"/>
    <mergeCell ref="B837:D837"/>
    <mergeCell ref="H837:J837"/>
    <mergeCell ref="B838:D838"/>
    <mergeCell ref="H838:J838"/>
    <mergeCell ref="C841:E841"/>
    <mergeCell ref="I841:K841"/>
    <mergeCell ref="B776:D776"/>
    <mergeCell ref="H776:J776"/>
    <mergeCell ref="B777:D777"/>
    <mergeCell ref="H777:J777"/>
    <mergeCell ref="C780:E780"/>
    <mergeCell ref="I780:K780"/>
    <mergeCell ref="B946:D946"/>
    <mergeCell ref="H946:J946"/>
    <mergeCell ref="B947:D947"/>
    <mergeCell ref="H947:J947"/>
    <mergeCell ref="C950:E950"/>
    <mergeCell ref="I950:K950"/>
    <mergeCell ref="B897:D897"/>
    <mergeCell ref="H897:J897"/>
    <mergeCell ref="B898:D898"/>
    <mergeCell ref="H898:J898"/>
    <mergeCell ref="C901:E901"/>
    <mergeCell ref="I901:K901"/>
    <mergeCell ref="B1069:D1069"/>
    <mergeCell ref="H1069:J1069"/>
    <mergeCell ref="B1070:D1070"/>
    <mergeCell ref="H1070:J1070"/>
    <mergeCell ref="C1073:E1073"/>
    <mergeCell ref="I1073:K1073"/>
    <mergeCell ref="B1007:D1007"/>
    <mergeCell ref="H1007:J1007"/>
    <mergeCell ref="B1008:D1008"/>
    <mergeCell ref="H1008:J1008"/>
    <mergeCell ref="C1011:E1011"/>
    <mergeCell ref="I1011:K1011"/>
    <mergeCell ref="B1192:D1192"/>
    <mergeCell ref="H1192:J1192"/>
    <mergeCell ref="B1193:D1193"/>
    <mergeCell ref="H1193:J1193"/>
    <mergeCell ref="C1196:E1196"/>
    <mergeCell ref="I1196:K1196"/>
    <mergeCell ref="B1130:D1130"/>
    <mergeCell ref="H1130:J1130"/>
    <mergeCell ref="B1131:D1131"/>
    <mergeCell ref="H1131:J1131"/>
    <mergeCell ref="C1134:E1134"/>
    <mergeCell ref="I1134:K1134"/>
  </mergeCells>
  <printOptions horizontalCentered="1"/>
  <pageMargins left="0.59055118110236227" right="0.59055118110236227" top="0.78740157480314965" bottom="0.78740157480314965" header="0.31496062992125984" footer="0.31496062992125984"/>
  <pageSetup paperSize="9" scale="75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2"/>
  <dimension ref="A1:J256"/>
  <sheetViews>
    <sheetView topLeftCell="A10" workbookViewId="0">
      <selection activeCell="D24" sqref="D24"/>
    </sheetView>
  </sheetViews>
  <sheetFormatPr defaultRowHeight="15.75" x14ac:dyDescent="0.25"/>
  <cols>
    <col min="2" max="2" width="11.125" customWidth="1"/>
    <col min="4" max="4" width="42.625" customWidth="1"/>
    <col min="10" max="10" width="14" customWidth="1"/>
  </cols>
  <sheetData>
    <row r="1" spans="1:10" ht="16.5" thickBot="1" x14ac:dyDescent="0.3">
      <c r="A1" t="s">
        <v>148</v>
      </c>
      <c r="B1" s="1638" t="s">
        <v>295</v>
      </c>
      <c r="C1" s="1639"/>
      <c r="D1" s="1640"/>
      <c r="E1" t="s">
        <v>149</v>
      </c>
      <c r="F1" s="561"/>
      <c r="I1" t="s">
        <v>150</v>
      </c>
      <c r="J1" s="562">
        <v>44995</v>
      </c>
    </row>
    <row r="2" spans="1:10" ht="16.5" thickBot="1" x14ac:dyDescent="0.3">
      <c r="A2" s="563" t="s">
        <v>151</v>
      </c>
      <c r="B2" s="564" t="s">
        <v>152</v>
      </c>
      <c r="C2" s="564" t="s">
        <v>153</v>
      </c>
      <c r="D2" s="564" t="s">
        <v>154</v>
      </c>
      <c r="E2" s="564" t="s">
        <v>155</v>
      </c>
      <c r="F2" s="564" t="s">
        <v>156</v>
      </c>
      <c r="G2" s="564" t="s">
        <v>157</v>
      </c>
      <c r="H2" s="564" t="s">
        <v>158</v>
      </c>
      <c r="I2" s="564" t="s">
        <v>159</v>
      </c>
      <c r="J2" s="565" t="s">
        <v>160</v>
      </c>
    </row>
    <row r="3" spans="1:10" x14ac:dyDescent="0.25">
      <c r="A3" s="566" t="s">
        <v>161</v>
      </c>
      <c r="B3" s="567" t="s">
        <v>162</v>
      </c>
      <c r="C3" s="568">
        <v>37.01</v>
      </c>
      <c r="D3" s="569" t="s">
        <v>296</v>
      </c>
      <c r="E3" s="570">
        <v>150</v>
      </c>
      <c r="F3" s="571">
        <v>10.029999999999999</v>
      </c>
      <c r="G3" s="570">
        <v>98</v>
      </c>
      <c r="H3" s="570">
        <v>6</v>
      </c>
      <c r="I3" s="570">
        <v>10.4</v>
      </c>
      <c r="J3" s="572">
        <v>36.200000000000003</v>
      </c>
    </row>
    <row r="4" spans="1:10" x14ac:dyDescent="0.25">
      <c r="A4" s="573"/>
      <c r="B4" s="445" t="s">
        <v>163</v>
      </c>
      <c r="C4" s="574">
        <v>30</v>
      </c>
      <c r="D4" s="575" t="s">
        <v>297</v>
      </c>
      <c r="E4" s="576">
        <v>200</v>
      </c>
      <c r="F4" s="577">
        <v>3.02</v>
      </c>
      <c r="G4" s="576">
        <v>62</v>
      </c>
      <c r="H4" s="576">
        <v>0.4</v>
      </c>
      <c r="I4" s="576"/>
      <c r="J4" s="578">
        <v>16.100000000000001</v>
      </c>
    </row>
    <row r="5" spans="1:10" x14ac:dyDescent="0.25">
      <c r="A5" s="573"/>
      <c r="B5" s="445" t="s">
        <v>164</v>
      </c>
      <c r="C5" s="574">
        <v>0.04</v>
      </c>
      <c r="D5" s="575" t="s">
        <v>298</v>
      </c>
      <c r="E5" s="576">
        <v>50</v>
      </c>
      <c r="F5" s="577">
        <v>3.47</v>
      </c>
      <c r="G5" s="576">
        <v>112.3</v>
      </c>
      <c r="H5" s="576">
        <v>3.8</v>
      </c>
      <c r="I5" s="576">
        <v>0.5</v>
      </c>
      <c r="J5" s="578">
        <v>24.7</v>
      </c>
    </row>
    <row r="6" spans="1:10" ht="16.5" thickBot="1" x14ac:dyDescent="0.3">
      <c r="A6" s="573"/>
      <c r="B6" s="574"/>
      <c r="C6" s="574">
        <v>106</v>
      </c>
      <c r="D6" s="575" t="s">
        <v>299</v>
      </c>
      <c r="E6" s="576">
        <v>100</v>
      </c>
      <c r="F6" s="577">
        <v>51.47</v>
      </c>
      <c r="G6" s="576">
        <v>220.5</v>
      </c>
      <c r="H6" s="576">
        <v>17.8</v>
      </c>
      <c r="I6" s="576">
        <v>10.7</v>
      </c>
      <c r="J6" s="578">
        <v>6.1</v>
      </c>
    </row>
    <row r="7" spans="1:10" x14ac:dyDescent="0.25">
      <c r="A7" s="566"/>
      <c r="B7" s="585" t="s">
        <v>166</v>
      </c>
      <c r="C7" s="568">
        <v>56</v>
      </c>
      <c r="D7" s="569" t="s">
        <v>300</v>
      </c>
      <c r="E7" s="570">
        <v>163</v>
      </c>
      <c r="F7" s="571">
        <v>49.3</v>
      </c>
      <c r="G7" s="570">
        <v>69</v>
      </c>
      <c r="H7" s="570">
        <v>0.6</v>
      </c>
      <c r="I7" s="570"/>
      <c r="J7" s="572">
        <v>16.95</v>
      </c>
    </row>
    <row r="8" spans="1:10" x14ac:dyDescent="0.25">
      <c r="A8" s="573" t="s">
        <v>167</v>
      </c>
      <c r="B8" s="586" t="s">
        <v>168</v>
      </c>
      <c r="C8" s="587">
        <v>87</v>
      </c>
      <c r="D8" s="588" t="s">
        <v>301</v>
      </c>
      <c r="E8" s="589">
        <v>80</v>
      </c>
      <c r="F8" s="590">
        <v>26.47</v>
      </c>
      <c r="G8" s="589">
        <v>63.4</v>
      </c>
      <c r="H8" s="589">
        <v>1</v>
      </c>
      <c r="I8" s="589">
        <v>5.0999999999999996</v>
      </c>
      <c r="J8" s="591">
        <v>2.8</v>
      </c>
    </row>
    <row r="9" spans="1:10" x14ac:dyDescent="0.25">
      <c r="A9" s="573"/>
      <c r="B9" s="445" t="s">
        <v>169</v>
      </c>
      <c r="C9" s="574">
        <v>8</v>
      </c>
      <c r="D9" s="575" t="s">
        <v>302</v>
      </c>
      <c r="E9" s="576">
        <v>200</v>
      </c>
      <c r="F9" s="577">
        <v>55.32</v>
      </c>
      <c r="G9" s="576">
        <v>90.3</v>
      </c>
      <c r="H9" s="576">
        <v>1.7</v>
      </c>
      <c r="I9" s="576">
        <v>4</v>
      </c>
      <c r="J9" s="578">
        <v>12.4</v>
      </c>
    </row>
    <row r="10" spans="1:10" x14ac:dyDescent="0.25">
      <c r="A10" s="573"/>
      <c r="B10" s="445" t="s">
        <v>170</v>
      </c>
      <c r="C10" s="574">
        <v>121</v>
      </c>
      <c r="D10" s="575" t="s">
        <v>303</v>
      </c>
      <c r="E10" s="576">
        <v>100</v>
      </c>
      <c r="F10" s="577">
        <v>45</v>
      </c>
      <c r="G10" s="576">
        <v>295.39999999999998</v>
      </c>
      <c r="H10" s="576">
        <v>18.7</v>
      </c>
      <c r="I10" s="576">
        <v>26</v>
      </c>
      <c r="J10" s="578">
        <v>0.4</v>
      </c>
    </row>
    <row r="11" spans="1:10" x14ac:dyDescent="0.25">
      <c r="A11" s="573"/>
      <c r="B11" s="445" t="s">
        <v>171</v>
      </c>
      <c r="C11" s="574">
        <v>27</v>
      </c>
      <c r="D11" s="575" t="s">
        <v>179</v>
      </c>
      <c r="E11" s="576">
        <v>150</v>
      </c>
      <c r="F11" s="577">
        <v>10.3</v>
      </c>
      <c r="G11" s="576">
        <v>218.6</v>
      </c>
      <c r="H11" s="576">
        <v>3.8</v>
      </c>
      <c r="I11" s="576">
        <v>5.7</v>
      </c>
      <c r="J11" s="578">
        <v>42.9</v>
      </c>
    </row>
    <row r="12" spans="1:10" x14ac:dyDescent="0.25">
      <c r="A12" s="573"/>
      <c r="B12" s="445" t="s">
        <v>164</v>
      </c>
      <c r="C12" s="574">
        <v>0.04</v>
      </c>
      <c r="D12" s="575" t="s">
        <v>298</v>
      </c>
      <c r="E12" s="576">
        <v>60</v>
      </c>
      <c r="F12" s="577">
        <v>6.5</v>
      </c>
      <c r="G12" s="576">
        <v>134.80000000000001</v>
      </c>
      <c r="H12" s="576">
        <v>4.5</v>
      </c>
      <c r="I12" s="576">
        <v>0.5</v>
      </c>
      <c r="J12" s="578">
        <v>29.6</v>
      </c>
    </row>
    <row r="13" spans="1:10" x14ac:dyDescent="0.25">
      <c r="A13" s="573"/>
      <c r="B13" s="445" t="s">
        <v>223</v>
      </c>
      <c r="C13" s="574">
        <v>41</v>
      </c>
      <c r="D13" s="575" t="s">
        <v>304</v>
      </c>
      <c r="E13" s="576">
        <v>200</v>
      </c>
      <c r="F13" s="577">
        <v>5.84</v>
      </c>
      <c r="G13" s="576">
        <v>97.3</v>
      </c>
      <c r="H13" s="576"/>
      <c r="I13" s="576"/>
      <c r="J13" s="578">
        <v>25.6</v>
      </c>
    </row>
    <row r="14" spans="1:10" ht="16.5" thickBot="1" x14ac:dyDescent="0.3">
      <c r="A14" t="s">
        <v>148</v>
      </c>
      <c r="B14" s="1638" t="s">
        <v>295</v>
      </c>
      <c r="C14" s="1639"/>
      <c r="D14" s="1640"/>
      <c r="E14" t="s">
        <v>149</v>
      </c>
      <c r="F14" s="561"/>
      <c r="I14" t="s">
        <v>150</v>
      </c>
      <c r="J14" s="562">
        <v>44998</v>
      </c>
    </row>
    <row r="15" spans="1:10" ht="16.5" thickBot="1" x14ac:dyDescent="0.3">
      <c r="A15" s="563" t="s">
        <v>151</v>
      </c>
      <c r="B15" s="564" t="s">
        <v>152</v>
      </c>
      <c r="C15" s="564" t="s">
        <v>153</v>
      </c>
      <c r="D15" s="564" t="s">
        <v>154</v>
      </c>
      <c r="E15" s="564" t="s">
        <v>155</v>
      </c>
      <c r="F15" s="564" t="s">
        <v>156</v>
      </c>
      <c r="G15" s="564" t="s">
        <v>157</v>
      </c>
      <c r="H15" s="564" t="s">
        <v>158</v>
      </c>
      <c r="I15" s="564" t="s">
        <v>159</v>
      </c>
      <c r="J15" s="565" t="s">
        <v>160</v>
      </c>
    </row>
    <row r="16" spans="1:10" x14ac:dyDescent="0.25">
      <c r="A16" s="566" t="s">
        <v>161</v>
      </c>
      <c r="B16" s="567" t="s">
        <v>162</v>
      </c>
      <c r="C16" s="568">
        <v>74</v>
      </c>
      <c r="D16" s="569" t="s">
        <v>324</v>
      </c>
      <c r="E16" s="570">
        <v>200</v>
      </c>
      <c r="F16" s="571">
        <v>72.38</v>
      </c>
      <c r="G16" s="570">
        <v>217.9</v>
      </c>
      <c r="H16" s="570">
        <v>12</v>
      </c>
      <c r="I16" s="570">
        <v>9.6</v>
      </c>
      <c r="J16" s="572">
        <v>13.1</v>
      </c>
    </row>
    <row r="17" spans="1:10" x14ac:dyDescent="0.25">
      <c r="A17" s="573"/>
      <c r="B17" s="445" t="s">
        <v>163</v>
      </c>
      <c r="C17" s="574">
        <v>30</v>
      </c>
      <c r="D17" s="575" t="s">
        <v>297</v>
      </c>
      <c r="E17" s="576">
        <v>200</v>
      </c>
      <c r="F17" s="577">
        <v>3.02</v>
      </c>
      <c r="G17" s="576">
        <v>62</v>
      </c>
      <c r="H17" s="576">
        <v>0.4</v>
      </c>
      <c r="I17" s="576"/>
      <c r="J17" s="578">
        <v>16.100000000000001</v>
      </c>
    </row>
    <row r="18" spans="1:10" x14ac:dyDescent="0.25">
      <c r="A18" s="573"/>
      <c r="B18" s="445" t="s">
        <v>164</v>
      </c>
      <c r="C18" s="574">
        <v>0.04</v>
      </c>
      <c r="D18" s="575" t="s">
        <v>298</v>
      </c>
      <c r="E18" s="576">
        <v>50</v>
      </c>
      <c r="F18" s="577">
        <v>3.47</v>
      </c>
      <c r="G18" s="576">
        <v>112.3</v>
      </c>
      <c r="H18" s="576">
        <v>3.8</v>
      </c>
      <c r="I18" s="576">
        <v>0.5</v>
      </c>
      <c r="J18" s="578">
        <v>24.7</v>
      </c>
    </row>
    <row r="19" spans="1:10" ht="16.5" thickBot="1" x14ac:dyDescent="0.3">
      <c r="A19" s="573"/>
      <c r="B19" s="574"/>
      <c r="C19" s="574">
        <v>25</v>
      </c>
      <c r="D19" s="575" t="s">
        <v>307</v>
      </c>
      <c r="E19" s="576">
        <v>25</v>
      </c>
      <c r="F19" s="577">
        <v>53.6</v>
      </c>
      <c r="G19" s="576">
        <v>90.3</v>
      </c>
      <c r="H19" s="576">
        <v>6.7</v>
      </c>
      <c r="I19" s="576">
        <v>6.8</v>
      </c>
      <c r="J19" s="578"/>
    </row>
    <row r="20" spans="1:10" x14ac:dyDescent="0.25">
      <c r="A20" s="566"/>
      <c r="B20" s="585" t="s">
        <v>300</v>
      </c>
      <c r="C20" s="568">
        <v>56</v>
      </c>
      <c r="D20" s="569" t="s">
        <v>325</v>
      </c>
      <c r="E20" s="570">
        <v>163</v>
      </c>
      <c r="F20" s="571">
        <v>49.3</v>
      </c>
      <c r="G20" s="570">
        <v>69</v>
      </c>
      <c r="H20" s="570">
        <v>0.6</v>
      </c>
      <c r="I20" s="570"/>
      <c r="J20" s="572">
        <v>16.95</v>
      </c>
    </row>
    <row r="21" spans="1:10" x14ac:dyDescent="0.25">
      <c r="A21" s="573" t="s">
        <v>167</v>
      </c>
      <c r="B21" s="586" t="s">
        <v>168</v>
      </c>
      <c r="C21" s="587">
        <v>71</v>
      </c>
      <c r="D21" s="588" t="s">
        <v>311</v>
      </c>
      <c r="E21" s="589">
        <v>80</v>
      </c>
      <c r="F21" s="590">
        <v>24.98</v>
      </c>
      <c r="G21" s="589">
        <v>61.7</v>
      </c>
      <c r="H21" s="589">
        <v>0.8</v>
      </c>
      <c r="I21" s="589">
        <v>5.2</v>
      </c>
      <c r="J21" s="591">
        <v>2.6</v>
      </c>
    </row>
    <row r="22" spans="1:10" x14ac:dyDescent="0.25">
      <c r="A22" s="573"/>
      <c r="B22" s="445" t="s">
        <v>169</v>
      </c>
      <c r="C22" s="574">
        <v>72</v>
      </c>
      <c r="D22" s="575" t="s">
        <v>326</v>
      </c>
      <c r="E22" s="576">
        <v>200</v>
      </c>
      <c r="F22" s="577">
        <v>42.16</v>
      </c>
      <c r="G22" s="576">
        <v>192.3</v>
      </c>
      <c r="H22" s="576">
        <v>6.1</v>
      </c>
      <c r="I22" s="576">
        <v>13.6</v>
      </c>
      <c r="J22" s="578">
        <v>11.2</v>
      </c>
    </row>
    <row r="23" spans="1:10" x14ac:dyDescent="0.25">
      <c r="A23" s="573"/>
      <c r="B23" s="445" t="s">
        <v>170</v>
      </c>
      <c r="C23" s="574">
        <v>76</v>
      </c>
      <c r="D23" s="575" t="s">
        <v>327</v>
      </c>
      <c r="E23" s="576">
        <v>90</v>
      </c>
      <c r="F23" s="577">
        <v>64.709999999999994</v>
      </c>
      <c r="G23" s="576">
        <v>146.4</v>
      </c>
      <c r="H23" s="576">
        <v>13</v>
      </c>
      <c r="I23" s="576">
        <v>7.1</v>
      </c>
      <c r="J23" s="578">
        <v>3.5</v>
      </c>
    </row>
    <row r="24" spans="1:10" x14ac:dyDescent="0.25">
      <c r="A24" s="573"/>
      <c r="B24" s="445" t="s">
        <v>171</v>
      </c>
      <c r="C24" s="574">
        <v>26</v>
      </c>
      <c r="D24" s="575" t="s">
        <v>318</v>
      </c>
      <c r="E24" s="576">
        <v>150</v>
      </c>
      <c r="F24" s="577">
        <v>7.12</v>
      </c>
      <c r="G24" s="576">
        <v>195.1</v>
      </c>
      <c r="H24" s="576">
        <v>44.4</v>
      </c>
      <c r="I24" s="576">
        <v>2.9</v>
      </c>
      <c r="J24" s="578">
        <v>39.1</v>
      </c>
    </row>
    <row r="25" spans="1:10" x14ac:dyDescent="0.25">
      <c r="A25" s="573"/>
      <c r="B25" s="445" t="s">
        <v>164</v>
      </c>
      <c r="C25" s="574">
        <v>0.04</v>
      </c>
      <c r="D25" s="575" t="s">
        <v>298</v>
      </c>
      <c r="E25" s="576">
        <v>60</v>
      </c>
      <c r="F25" s="577">
        <v>6.5</v>
      </c>
      <c r="G25" s="576">
        <v>134.80000000000001</v>
      </c>
      <c r="H25" s="576">
        <v>4.5</v>
      </c>
      <c r="I25" s="576">
        <v>0.5</v>
      </c>
      <c r="J25" s="578">
        <v>29.6</v>
      </c>
    </row>
    <row r="26" spans="1:10" x14ac:dyDescent="0.25">
      <c r="A26" s="573"/>
      <c r="B26" s="445" t="s">
        <v>223</v>
      </c>
      <c r="C26" s="574">
        <v>41</v>
      </c>
      <c r="D26" s="575" t="s">
        <v>304</v>
      </c>
      <c r="E26" s="576">
        <v>200</v>
      </c>
      <c r="F26" s="577">
        <v>5.84</v>
      </c>
      <c r="G26" s="576">
        <v>97.3</v>
      </c>
      <c r="H26" s="576">
        <v>0</v>
      </c>
      <c r="I26" s="576">
        <v>0</v>
      </c>
      <c r="J26" s="578">
        <v>25.6</v>
      </c>
    </row>
    <row r="27" spans="1:10" ht="16.5" thickBot="1" x14ac:dyDescent="0.3">
      <c r="A27" t="s">
        <v>148</v>
      </c>
      <c r="B27" s="1638" t="s">
        <v>295</v>
      </c>
      <c r="C27" s="1639"/>
      <c r="D27" s="1640"/>
      <c r="E27" t="s">
        <v>149</v>
      </c>
      <c r="F27" s="561"/>
      <c r="I27" t="s">
        <v>150</v>
      </c>
      <c r="J27" s="562">
        <v>44999</v>
      </c>
    </row>
    <row r="28" spans="1:10" ht="16.5" thickBot="1" x14ac:dyDescent="0.3">
      <c r="A28" s="563" t="s">
        <v>151</v>
      </c>
      <c r="B28" s="564" t="s">
        <v>152</v>
      </c>
      <c r="C28" s="564" t="s">
        <v>153</v>
      </c>
      <c r="D28" s="564" t="s">
        <v>154</v>
      </c>
      <c r="E28" s="564" t="s">
        <v>155</v>
      </c>
      <c r="F28" s="564" t="s">
        <v>156</v>
      </c>
      <c r="G28" s="564" t="s">
        <v>157</v>
      </c>
      <c r="H28" s="564" t="s">
        <v>158</v>
      </c>
      <c r="I28" s="564" t="s">
        <v>159</v>
      </c>
      <c r="J28" s="565" t="s">
        <v>160</v>
      </c>
    </row>
    <row r="29" spans="1:10" x14ac:dyDescent="0.25">
      <c r="A29" s="566" t="s">
        <v>161</v>
      </c>
      <c r="B29" s="567" t="s">
        <v>162</v>
      </c>
      <c r="C29" s="568">
        <v>101</v>
      </c>
      <c r="D29" s="569" t="s">
        <v>328</v>
      </c>
      <c r="E29" s="570">
        <v>200</v>
      </c>
      <c r="F29" s="571">
        <v>39.049999999999997</v>
      </c>
      <c r="G29" s="570">
        <v>316.3</v>
      </c>
      <c r="H29" s="570">
        <v>4.9000000000000004</v>
      </c>
      <c r="I29" s="570">
        <v>6.8</v>
      </c>
      <c r="J29" s="572">
        <v>49.9</v>
      </c>
    </row>
    <row r="30" spans="1:10" x14ac:dyDescent="0.25">
      <c r="A30" s="573"/>
      <c r="B30" s="445" t="s">
        <v>163</v>
      </c>
      <c r="C30" s="574">
        <v>47.01</v>
      </c>
      <c r="D30" s="575" t="s">
        <v>306</v>
      </c>
      <c r="E30" s="576">
        <v>200</v>
      </c>
      <c r="F30" s="577">
        <v>13.05</v>
      </c>
      <c r="G30" s="576">
        <v>96.6</v>
      </c>
      <c r="H30" s="576">
        <v>2.4</v>
      </c>
      <c r="I30" s="576">
        <v>2.4</v>
      </c>
      <c r="J30" s="578">
        <v>8.5</v>
      </c>
    </row>
    <row r="31" spans="1:10" x14ac:dyDescent="0.25">
      <c r="A31" s="573"/>
      <c r="B31" s="445" t="s">
        <v>164</v>
      </c>
      <c r="C31" s="574">
        <v>0.04</v>
      </c>
      <c r="D31" s="575" t="s">
        <v>298</v>
      </c>
      <c r="E31" s="576">
        <v>50</v>
      </c>
      <c r="F31" s="577">
        <v>3.47</v>
      </c>
      <c r="G31" s="576">
        <v>112.3</v>
      </c>
      <c r="H31" s="576">
        <v>3.8</v>
      </c>
      <c r="I31" s="576">
        <v>0.5</v>
      </c>
      <c r="J31" s="578">
        <v>24.7</v>
      </c>
    </row>
    <row r="32" spans="1:10" ht="16.5" thickBot="1" x14ac:dyDescent="0.3">
      <c r="A32" s="573"/>
      <c r="B32" s="574"/>
      <c r="C32" s="574">
        <v>70</v>
      </c>
      <c r="D32" s="575" t="s">
        <v>64</v>
      </c>
      <c r="E32" s="576">
        <v>10</v>
      </c>
      <c r="F32" s="577">
        <v>6.05</v>
      </c>
      <c r="G32" s="576">
        <v>74.8</v>
      </c>
      <c r="H32" s="576">
        <v>0.1</v>
      </c>
      <c r="I32" s="576">
        <v>8.3000000000000007</v>
      </c>
      <c r="J32" s="578">
        <v>0</v>
      </c>
    </row>
    <row r="33" spans="1:10" x14ac:dyDescent="0.25">
      <c r="A33" s="566"/>
      <c r="B33" s="585" t="s">
        <v>300</v>
      </c>
      <c r="C33" s="568">
        <v>56</v>
      </c>
      <c r="D33" s="569" t="s">
        <v>300</v>
      </c>
      <c r="E33" s="570">
        <v>163</v>
      </c>
      <c r="F33" s="571">
        <v>49.3</v>
      </c>
      <c r="G33" s="570">
        <v>69</v>
      </c>
      <c r="H33" s="570">
        <v>0.6</v>
      </c>
      <c r="I33" s="570"/>
      <c r="J33" s="572">
        <v>16.95</v>
      </c>
    </row>
    <row r="34" spans="1:10" x14ac:dyDescent="0.25">
      <c r="A34" s="573" t="s">
        <v>167</v>
      </c>
      <c r="B34" s="586" t="s">
        <v>168</v>
      </c>
      <c r="C34" s="587">
        <v>150</v>
      </c>
      <c r="D34" s="588" t="s">
        <v>329</v>
      </c>
      <c r="E34" s="589">
        <v>100</v>
      </c>
      <c r="F34" s="590">
        <v>25.31</v>
      </c>
      <c r="G34" s="589">
        <v>13</v>
      </c>
      <c r="H34" s="589">
        <v>0.8</v>
      </c>
      <c r="I34" s="589">
        <v>0.1</v>
      </c>
      <c r="J34" s="591">
        <v>1.6</v>
      </c>
    </row>
    <row r="35" spans="1:10" x14ac:dyDescent="0.25">
      <c r="A35" s="573"/>
      <c r="B35" s="445" t="s">
        <v>169</v>
      </c>
      <c r="C35" s="574">
        <v>15</v>
      </c>
      <c r="D35" s="575" t="s">
        <v>330</v>
      </c>
      <c r="E35" s="576">
        <v>200</v>
      </c>
      <c r="F35" s="577">
        <v>43.06</v>
      </c>
      <c r="G35" s="576">
        <v>172.1</v>
      </c>
      <c r="H35" s="576">
        <v>8</v>
      </c>
      <c r="I35" s="576">
        <v>6.3</v>
      </c>
      <c r="J35" s="578">
        <v>18.5</v>
      </c>
    </row>
    <row r="36" spans="1:10" x14ac:dyDescent="0.25">
      <c r="A36" s="573"/>
      <c r="B36" s="445" t="s">
        <v>170</v>
      </c>
      <c r="C36" s="574">
        <v>50</v>
      </c>
      <c r="D36" s="575" t="s">
        <v>331</v>
      </c>
      <c r="E36" s="576">
        <v>90</v>
      </c>
      <c r="F36" s="577">
        <v>42.83</v>
      </c>
      <c r="G36" s="576">
        <v>174.1</v>
      </c>
      <c r="H36" s="576">
        <v>9</v>
      </c>
      <c r="I36" s="576">
        <v>11.2</v>
      </c>
      <c r="J36" s="578">
        <v>4.5</v>
      </c>
    </row>
    <row r="37" spans="1:10" x14ac:dyDescent="0.25">
      <c r="A37" s="573"/>
      <c r="B37" s="445" t="s">
        <v>171</v>
      </c>
      <c r="C37" s="574">
        <v>28</v>
      </c>
      <c r="D37" s="575" t="s">
        <v>43</v>
      </c>
      <c r="E37" s="576">
        <v>150</v>
      </c>
      <c r="F37" s="577">
        <v>28.07</v>
      </c>
      <c r="G37" s="576">
        <v>150.4</v>
      </c>
      <c r="H37" s="576">
        <v>2.8</v>
      </c>
      <c r="I37" s="576">
        <v>4.5</v>
      </c>
      <c r="J37" s="578">
        <v>26.3</v>
      </c>
    </row>
    <row r="38" spans="1:10" x14ac:dyDescent="0.25">
      <c r="A38" s="573"/>
      <c r="B38" s="445" t="s">
        <v>164</v>
      </c>
      <c r="C38" s="574">
        <v>0.04</v>
      </c>
      <c r="D38" s="575" t="s">
        <v>298</v>
      </c>
      <c r="E38" s="576">
        <v>60</v>
      </c>
      <c r="F38" s="577">
        <v>6.5</v>
      </c>
      <c r="G38" s="576">
        <v>134.80000000000001</v>
      </c>
      <c r="H38" s="576">
        <v>4.5</v>
      </c>
      <c r="I38" s="576">
        <v>0.5</v>
      </c>
      <c r="J38" s="578">
        <v>29.6</v>
      </c>
    </row>
    <row r="39" spans="1:10" x14ac:dyDescent="0.25">
      <c r="A39" s="573"/>
      <c r="B39" s="445" t="s">
        <v>223</v>
      </c>
      <c r="C39" s="574">
        <v>55</v>
      </c>
      <c r="D39" s="575" t="s">
        <v>332</v>
      </c>
      <c r="E39" s="576">
        <v>200</v>
      </c>
      <c r="F39" s="577">
        <v>4.16</v>
      </c>
      <c r="G39" s="576">
        <v>129.19999999999999</v>
      </c>
      <c r="H39" s="576">
        <v>1</v>
      </c>
      <c r="I39" s="576"/>
      <c r="J39" s="578">
        <v>33.1</v>
      </c>
    </row>
    <row r="40" spans="1:10" ht="16.5" thickBot="1" x14ac:dyDescent="0.3">
      <c r="A40" t="s">
        <v>148</v>
      </c>
      <c r="B40" s="1638" t="s">
        <v>295</v>
      </c>
      <c r="C40" s="1639"/>
      <c r="D40" s="1640"/>
      <c r="E40" t="s">
        <v>149</v>
      </c>
      <c r="F40" s="561"/>
      <c r="I40" t="s">
        <v>150</v>
      </c>
      <c r="J40" s="562">
        <v>45000</v>
      </c>
    </row>
    <row r="41" spans="1:10" ht="16.5" thickBot="1" x14ac:dyDescent="0.3">
      <c r="A41" s="563" t="s">
        <v>151</v>
      </c>
      <c r="B41" s="564" t="s">
        <v>152</v>
      </c>
      <c r="C41" s="564" t="s">
        <v>153</v>
      </c>
      <c r="D41" s="564" t="s">
        <v>154</v>
      </c>
      <c r="E41" s="564" t="s">
        <v>155</v>
      </c>
      <c r="F41" s="564" t="s">
        <v>156</v>
      </c>
      <c r="G41" s="564" t="s">
        <v>157</v>
      </c>
      <c r="H41" s="564" t="s">
        <v>158</v>
      </c>
      <c r="I41" s="564" t="s">
        <v>159</v>
      </c>
      <c r="J41" s="565" t="s">
        <v>160</v>
      </c>
    </row>
    <row r="42" spans="1:10" x14ac:dyDescent="0.25">
      <c r="A42" s="566" t="s">
        <v>161</v>
      </c>
      <c r="B42" s="567" t="s">
        <v>162</v>
      </c>
      <c r="C42" s="568">
        <v>2</v>
      </c>
      <c r="D42" s="569" t="s">
        <v>333</v>
      </c>
      <c r="E42" s="570">
        <v>190</v>
      </c>
      <c r="F42" s="571">
        <v>36.21</v>
      </c>
      <c r="G42" s="570">
        <v>229.5</v>
      </c>
      <c r="H42" s="570">
        <v>10</v>
      </c>
      <c r="I42" s="570">
        <v>16.7</v>
      </c>
      <c r="J42" s="572">
        <v>5.0999999999999996</v>
      </c>
    </row>
    <row r="43" spans="1:10" x14ac:dyDescent="0.25">
      <c r="A43" s="573"/>
      <c r="B43" s="445" t="s">
        <v>163</v>
      </c>
      <c r="C43" s="574">
        <v>30</v>
      </c>
      <c r="D43" s="575" t="s">
        <v>297</v>
      </c>
      <c r="E43" s="576">
        <v>200</v>
      </c>
      <c r="F43" s="577">
        <v>3.02</v>
      </c>
      <c r="G43" s="576">
        <v>62</v>
      </c>
      <c r="H43" s="576">
        <v>0.4</v>
      </c>
      <c r="I43" s="576"/>
      <c r="J43" s="578">
        <v>16.100000000000001</v>
      </c>
    </row>
    <row r="44" spans="1:10" x14ac:dyDescent="0.25">
      <c r="A44" s="573"/>
      <c r="B44" s="445" t="s">
        <v>164</v>
      </c>
      <c r="C44" s="574">
        <v>0.04</v>
      </c>
      <c r="D44" s="575" t="s">
        <v>298</v>
      </c>
      <c r="E44" s="576">
        <v>50</v>
      </c>
      <c r="F44" s="577">
        <v>3.47</v>
      </c>
      <c r="G44" s="576">
        <v>112.3</v>
      </c>
      <c r="H44" s="576">
        <v>3.8</v>
      </c>
      <c r="I44" s="576">
        <v>0.5</v>
      </c>
      <c r="J44" s="578">
        <v>24.7</v>
      </c>
    </row>
    <row r="45" spans="1:10" ht="16.5" thickBot="1" x14ac:dyDescent="0.3">
      <c r="A45" s="573"/>
      <c r="B45" s="574"/>
      <c r="C45" s="574">
        <v>25</v>
      </c>
      <c r="D45" s="575" t="s">
        <v>307</v>
      </c>
      <c r="E45" s="576">
        <v>25</v>
      </c>
      <c r="F45" s="577">
        <v>53.6</v>
      </c>
      <c r="G45" s="576">
        <v>90.3</v>
      </c>
      <c r="H45" s="576">
        <v>6.7</v>
      </c>
      <c r="I45" s="576">
        <v>6.8</v>
      </c>
      <c r="J45" s="578"/>
    </row>
    <row r="46" spans="1:10" x14ac:dyDescent="0.25">
      <c r="A46" s="566"/>
      <c r="B46" s="585" t="s">
        <v>300</v>
      </c>
      <c r="C46" s="568">
        <v>56</v>
      </c>
      <c r="D46" s="569" t="s">
        <v>325</v>
      </c>
      <c r="E46" s="570">
        <v>163</v>
      </c>
      <c r="F46" s="571">
        <v>49.3</v>
      </c>
      <c r="G46" s="570">
        <v>69</v>
      </c>
      <c r="H46" s="570">
        <v>0.6</v>
      </c>
      <c r="I46" s="570"/>
      <c r="J46" s="572">
        <v>16.95</v>
      </c>
    </row>
    <row r="47" spans="1:10" x14ac:dyDescent="0.25">
      <c r="A47" s="573" t="s">
        <v>167</v>
      </c>
      <c r="B47" s="586" t="s">
        <v>168</v>
      </c>
      <c r="C47" s="587">
        <v>35</v>
      </c>
      <c r="D47" s="588" t="s">
        <v>195</v>
      </c>
      <c r="E47" s="589">
        <v>80</v>
      </c>
      <c r="F47" s="590">
        <v>15.45</v>
      </c>
      <c r="G47" s="589">
        <v>89.5</v>
      </c>
      <c r="H47" s="589">
        <v>1.1000000000000001</v>
      </c>
      <c r="I47" s="589">
        <v>6.6</v>
      </c>
      <c r="J47" s="591">
        <v>6.7</v>
      </c>
    </row>
    <row r="48" spans="1:10" x14ac:dyDescent="0.25">
      <c r="A48" s="573"/>
      <c r="B48" s="445" t="s">
        <v>169</v>
      </c>
      <c r="C48" s="574">
        <v>12</v>
      </c>
      <c r="D48" s="575" t="s">
        <v>334</v>
      </c>
      <c r="E48" s="576">
        <v>200</v>
      </c>
      <c r="F48" s="577">
        <v>44.51</v>
      </c>
      <c r="G48" s="576">
        <v>101.4</v>
      </c>
      <c r="H48" s="576">
        <v>2</v>
      </c>
      <c r="I48" s="576">
        <v>2.5</v>
      </c>
      <c r="J48" s="578">
        <v>20</v>
      </c>
    </row>
    <row r="49" spans="1:10" x14ac:dyDescent="0.25">
      <c r="A49" s="573"/>
      <c r="B49" s="445" t="s">
        <v>170</v>
      </c>
      <c r="C49" s="574">
        <v>100</v>
      </c>
      <c r="D49" s="575" t="s">
        <v>335</v>
      </c>
      <c r="E49" s="576">
        <v>100</v>
      </c>
      <c r="F49" s="577">
        <v>55.69</v>
      </c>
      <c r="G49" s="576">
        <v>319.39999999999998</v>
      </c>
      <c r="H49" s="576">
        <v>15.2</v>
      </c>
      <c r="I49" s="576">
        <v>13.9</v>
      </c>
      <c r="J49" s="578">
        <v>10.5</v>
      </c>
    </row>
    <row r="50" spans="1:10" x14ac:dyDescent="0.25">
      <c r="A50" s="573"/>
      <c r="B50" s="445" t="s">
        <v>171</v>
      </c>
      <c r="C50" s="574">
        <v>42</v>
      </c>
      <c r="D50" s="575" t="s">
        <v>336</v>
      </c>
      <c r="E50" s="576">
        <v>150</v>
      </c>
      <c r="F50" s="577">
        <v>53.32</v>
      </c>
      <c r="G50" s="576">
        <v>139.9</v>
      </c>
      <c r="H50" s="576">
        <v>2.8</v>
      </c>
      <c r="I50" s="576">
        <v>6</v>
      </c>
      <c r="J50" s="578">
        <v>20.5</v>
      </c>
    </row>
    <row r="51" spans="1:10" x14ac:dyDescent="0.25">
      <c r="A51" s="573"/>
      <c r="B51" s="445" t="s">
        <v>164</v>
      </c>
      <c r="C51" s="574">
        <v>0.04</v>
      </c>
      <c r="D51" s="575" t="s">
        <v>298</v>
      </c>
      <c r="E51" s="576">
        <v>60</v>
      </c>
      <c r="F51" s="577">
        <v>6.5</v>
      </c>
      <c r="G51" s="576">
        <v>134.80000000000001</v>
      </c>
      <c r="H51" s="576">
        <v>4.5</v>
      </c>
      <c r="I51" s="576">
        <v>0.5</v>
      </c>
      <c r="J51" s="578">
        <v>29.6</v>
      </c>
    </row>
    <row r="52" spans="1:10" x14ac:dyDescent="0.25">
      <c r="A52" s="573"/>
      <c r="B52" s="445" t="s">
        <v>223</v>
      </c>
      <c r="C52" s="574">
        <v>31</v>
      </c>
      <c r="D52" s="575" t="s">
        <v>319</v>
      </c>
      <c r="E52" s="576">
        <v>200</v>
      </c>
      <c r="F52" s="577">
        <v>6.07</v>
      </c>
      <c r="G52" s="576">
        <v>119.4</v>
      </c>
      <c r="H52" s="576">
        <v>0.1</v>
      </c>
      <c r="I52" s="576"/>
      <c r="J52" s="578">
        <v>31.6</v>
      </c>
    </row>
    <row r="53" spans="1:10" ht="16.5" thickBot="1" x14ac:dyDescent="0.3">
      <c r="A53" t="s">
        <v>148</v>
      </c>
      <c r="B53" s="1638" t="s">
        <v>295</v>
      </c>
      <c r="C53" s="1639"/>
      <c r="D53" s="1640"/>
      <c r="E53" t="s">
        <v>149</v>
      </c>
      <c r="F53" s="561"/>
      <c r="I53" t="s">
        <v>150</v>
      </c>
      <c r="J53" s="562">
        <v>45001</v>
      </c>
    </row>
    <row r="54" spans="1:10" ht="16.5" thickBot="1" x14ac:dyDescent="0.3">
      <c r="A54" s="563" t="s">
        <v>151</v>
      </c>
      <c r="B54" s="564" t="s">
        <v>152</v>
      </c>
      <c r="C54" s="564" t="s">
        <v>153</v>
      </c>
      <c r="D54" s="564" t="s">
        <v>154</v>
      </c>
      <c r="E54" s="564" t="s">
        <v>155</v>
      </c>
      <c r="F54" s="564" t="s">
        <v>156</v>
      </c>
      <c r="G54" s="564" t="s">
        <v>157</v>
      </c>
      <c r="H54" s="564" t="s">
        <v>158</v>
      </c>
      <c r="I54" s="564" t="s">
        <v>159</v>
      </c>
      <c r="J54" s="565" t="s">
        <v>160</v>
      </c>
    </row>
    <row r="55" spans="1:10" x14ac:dyDescent="0.25">
      <c r="A55" s="566" t="s">
        <v>161</v>
      </c>
      <c r="B55" s="567" t="s">
        <v>162</v>
      </c>
      <c r="C55" s="568">
        <v>29</v>
      </c>
      <c r="D55" s="569" t="s">
        <v>337</v>
      </c>
      <c r="E55" s="570">
        <v>180</v>
      </c>
      <c r="F55" s="571">
        <v>45.2</v>
      </c>
      <c r="G55" s="570">
        <v>319</v>
      </c>
      <c r="H55" s="570">
        <v>7</v>
      </c>
      <c r="I55" s="570">
        <v>10.5</v>
      </c>
      <c r="J55" s="572">
        <v>48.5</v>
      </c>
    </row>
    <row r="56" spans="1:10" x14ac:dyDescent="0.25">
      <c r="A56" s="573"/>
      <c r="B56" s="445" t="s">
        <v>163</v>
      </c>
      <c r="C56" s="574">
        <v>30</v>
      </c>
      <c r="D56" s="575" t="s">
        <v>297</v>
      </c>
      <c r="E56" s="576">
        <v>200</v>
      </c>
      <c r="F56" s="577">
        <v>3.02</v>
      </c>
      <c r="G56" s="576">
        <v>62</v>
      </c>
      <c r="H56" s="576">
        <v>0.4</v>
      </c>
      <c r="I56" s="576"/>
      <c r="J56" s="578">
        <v>16.100000000000001</v>
      </c>
    </row>
    <row r="57" spans="1:10" x14ac:dyDescent="0.25">
      <c r="A57" s="573"/>
      <c r="B57" s="445" t="s">
        <v>164</v>
      </c>
      <c r="C57" s="574">
        <v>0.04</v>
      </c>
      <c r="D57" s="575" t="s">
        <v>298</v>
      </c>
      <c r="E57" s="576">
        <v>50</v>
      </c>
      <c r="F57" s="577">
        <v>3.47</v>
      </c>
      <c r="G57" s="576">
        <v>112.3</v>
      </c>
      <c r="H57" s="576">
        <v>3.8</v>
      </c>
      <c r="I57" s="576">
        <v>0.5</v>
      </c>
      <c r="J57" s="578">
        <v>24.7</v>
      </c>
    </row>
    <row r="58" spans="1:10" ht="16.5" thickBot="1" x14ac:dyDescent="0.3">
      <c r="A58" s="573"/>
      <c r="B58" s="574"/>
      <c r="C58" s="574">
        <v>25</v>
      </c>
      <c r="D58" s="575" t="s">
        <v>307</v>
      </c>
      <c r="E58" s="576">
        <v>20</v>
      </c>
      <c r="F58" s="577">
        <v>52.9</v>
      </c>
      <c r="G58" s="576">
        <v>72.2</v>
      </c>
      <c r="H58" s="576">
        <v>5.4</v>
      </c>
      <c r="I58" s="576">
        <v>5.5</v>
      </c>
      <c r="J58" s="578"/>
    </row>
    <row r="59" spans="1:10" x14ac:dyDescent="0.25">
      <c r="A59" s="566"/>
      <c r="B59" s="585" t="s">
        <v>166</v>
      </c>
      <c r="C59" s="568">
        <v>56</v>
      </c>
      <c r="D59" s="569" t="s">
        <v>300</v>
      </c>
      <c r="E59" s="570">
        <v>163</v>
      </c>
      <c r="F59" s="571">
        <v>49.3</v>
      </c>
      <c r="G59" s="570">
        <v>69</v>
      </c>
      <c r="H59" s="570">
        <v>0.6</v>
      </c>
      <c r="I59" s="570"/>
      <c r="J59" s="572">
        <v>16.95</v>
      </c>
    </row>
    <row r="60" spans="1:10" x14ac:dyDescent="0.25">
      <c r="A60" s="573" t="s">
        <v>167</v>
      </c>
      <c r="B60" s="586" t="s">
        <v>168</v>
      </c>
      <c r="C60" s="587">
        <v>149</v>
      </c>
      <c r="D60" s="588" t="s">
        <v>338</v>
      </c>
      <c r="E60" s="589">
        <v>100</v>
      </c>
      <c r="F60" s="590">
        <v>39.1</v>
      </c>
      <c r="G60" s="589">
        <v>57</v>
      </c>
      <c r="H60" s="589">
        <v>0.7</v>
      </c>
      <c r="I60" s="589"/>
      <c r="J60" s="591">
        <v>2.9</v>
      </c>
    </row>
    <row r="61" spans="1:10" x14ac:dyDescent="0.25">
      <c r="A61" s="573"/>
      <c r="B61" s="445" t="s">
        <v>169</v>
      </c>
      <c r="C61" s="574">
        <v>79</v>
      </c>
      <c r="D61" s="575" t="s">
        <v>339</v>
      </c>
      <c r="E61" s="576">
        <v>200</v>
      </c>
      <c r="F61" s="577">
        <v>53.24</v>
      </c>
      <c r="G61" s="576">
        <v>108.7</v>
      </c>
      <c r="H61" s="576">
        <v>2.6</v>
      </c>
      <c r="I61" s="576">
        <v>4.2</v>
      </c>
      <c r="J61" s="578">
        <v>15.9</v>
      </c>
    </row>
    <row r="62" spans="1:10" x14ac:dyDescent="0.25">
      <c r="A62" s="573"/>
      <c r="B62" s="445" t="s">
        <v>170</v>
      </c>
      <c r="C62" s="574">
        <v>80</v>
      </c>
      <c r="D62" s="575" t="s">
        <v>340</v>
      </c>
      <c r="E62" s="576">
        <v>90</v>
      </c>
      <c r="F62" s="577">
        <v>46.31</v>
      </c>
      <c r="G62" s="576">
        <v>161.80000000000001</v>
      </c>
      <c r="H62" s="576">
        <v>8.6</v>
      </c>
      <c r="I62" s="576">
        <v>9.1999999999999993</v>
      </c>
      <c r="J62" s="578">
        <v>5.4</v>
      </c>
    </row>
    <row r="63" spans="1:10" x14ac:dyDescent="0.25">
      <c r="A63" s="573"/>
      <c r="B63" s="445" t="s">
        <v>171</v>
      </c>
      <c r="C63" s="574">
        <v>27</v>
      </c>
      <c r="D63" s="575" t="s">
        <v>179</v>
      </c>
      <c r="E63" s="576">
        <v>150</v>
      </c>
      <c r="F63" s="577">
        <v>10.3</v>
      </c>
      <c r="G63" s="576">
        <v>218.6</v>
      </c>
      <c r="H63" s="576">
        <v>3.8</v>
      </c>
      <c r="I63" s="576">
        <v>5.7</v>
      </c>
      <c r="J63" s="578">
        <v>42.9</v>
      </c>
    </row>
    <row r="64" spans="1:10" x14ac:dyDescent="0.25">
      <c r="A64" s="573"/>
      <c r="B64" s="445" t="s">
        <v>164</v>
      </c>
      <c r="C64" s="574">
        <v>0.04</v>
      </c>
      <c r="D64" s="575" t="s">
        <v>298</v>
      </c>
      <c r="E64" s="576">
        <v>60</v>
      </c>
      <c r="F64" s="577">
        <v>6.5</v>
      </c>
      <c r="G64" s="576">
        <v>134.80000000000001</v>
      </c>
      <c r="H64" s="576">
        <v>4.5</v>
      </c>
      <c r="I64" s="576">
        <v>0.5</v>
      </c>
      <c r="J64" s="578">
        <v>29.6</v>
      </c>
    </row>
    <row r="65" spans="1:10" x14ac:dyDescent="0.25">
      <c r="A65" s="573"/>
      <c r="B65" s="445" t="s">
        <v>223</v>
      </c>
      <c r="C65" s="574">
        <v>41</v>
      </c>
      <c r="D65" s="575" t="s">
        <v>304</v>
      </c>
      <c r="E65" s="576">
        <v>200</v>
      </c>
      <c r="F65" s="577">
        <v>5.84</v>
      </c>
      <c r="G65" s="576">
        <v>97.3</v>
      </c>
      <c r="H65" s="576"/>
      <c r="I65" s="576"/>
      <c r="J65" s="578">
        <v>25.6</v>
      </c>
    </row>
    <row r="66" spans="1:10" ht="16.5" thickBot="1" x14ac:dyDescent="0.3">
      <c r="A66" t="s">
        <v>148</v>
      </c>
      <c r="B66" s="1638" t="s">
        <v>295</v>
      </c>
      <c r="C66" s="1639"/>
      <c r="D66" s="1640"/>
      <c r="E66" t="s">
        <v>149</v>
      </c>
      <c r="F66" s="561"/>
      <c r="I66" t="s">
        <v>150</v>
      </c>
      <c r="J66" s="562">
        <v>45012</v>
      </c>
    </row>
    <row r="67" spans="1:10" ht="16.5" thickBot="1" x14ac:dyDescent="0.3">
      <c r="A67" s="563" t="s">
        <v>151</v>
      </c>
      <c r="B67" s="564" t="s">
        <v>152</v>
      </c>
      <c r="C67" s="564" t="s">
        <v>153</v>
      </c>
      <c r="D67" s="564" t="s">
        <v>154</v>
      </c>
      <c r="E67" s="564" t="s">
        <v>155</v>
      </c>
      <c r="F67" s="564" t="s">
        <v>156</v>
      </c>
      <c r="G67" s="564" t="s">
        <v>157</v>
      </c>
      <c r="H67" s="564" t="s">
        <v>158</v>
      </c>
      <c r="I67" s="564" t="s">
        <v>159</v>
      </c>
      <c r="J67" s="565" t="s">
        <v>160</v>
      </c>
    </row>
    <row r="68" spans="1:10" x14ac:dyDescent="0.25">
      <c r="A68" s="566" t="s">
        <v>161</v>
      </c>
      <c r="B68" s="567" t="s">
        <v>162</v>
      </c>
      <c r="C68" s="568">
        <v>7</v>
      </c>
      <c r="D68" s="569" t="s">
        <v>320</v>
      </c>
      <c r="E68" s="570">
        <v>200</v>
      </c>
      <c r="F68" s="571">
        <v>68.040000000000006</v>
      </c>
      <c r="G68" s="570">
        <v>311.10000000000002</v>
      </c>
      <c r="H68" s="570">
        <v>11.1</v>
      </c>
      <c r="I68" s="570">
        <v>9.4</v>
      </c>
      <c r="J68" s="572">
        <v>31.9</v>
      </c>
    </row>
    <row r="69" spans="1:10" x14ac:dyDescent="0.25">
      <c r="A69" s="573"/>
      <c r="B69" s="445" t="s">
        <v>163</v>
      </c>
      <c r="C69" s="574">
        <v>30</v>
      </c>
      <c r="D69" s="575" t="s">
        <v>297</v>
      </c>
      <c r="E69" s="576">
        <v>200</v>
      </c>
      <c r="F69" s="577">
        <v>3.02</v>
      </c>
      <c r="G69" s="576">
        <v>62</v>
      </c>
      <c r="H69" s="576">
        <v>0.4</v>
      </c>
      <c r="I69" s="576"/>
      <c r="J69" s="578">
        <v>16.100000000000001</v>
      </c>
    </row>
    <row r="70" spans="1:10" x14ac:dyDescent="0.25">
      <c r="A70" s="573"/>
      <c r="B70" s="445" t="s">
        <v>164</v>
      </c>
      <c r="C70" s="574">
        <v>0.04</v>
      </c>
      <c r="D70" s="575" t="s">
        <v>298</v>
      </c>
      <c r="E70" s="576">
        <v>50</v>
      </c>
      <c r="F70" s="577">
        <v>3.47</v>
      </c>
      <c r="G70" s="576">
        <v>112.3</v>
      </c>
      <c r="H70" s="576">
        <v>3.8</v>
      </c>
      <c r="I70" s="576">
        <v>0.5</v>
      </c>
      <c r="J70" s="578">
        <v>24.7</v>
      </c>
    </row>
    <row r="71" spans="1:10" ht="16.5" thickBot="1" x14ac:dyDescent="0.3">
      <c r="A71" s="573"/>
      <c r="B71" s="574"/>
      <c r="C71" s="574">
        <v>70</v>
      </c>
      <c r="D71" s="575" t="s">
        <v>64</v>
      </c>
      <c r="E71" s="576">
        <v>10</v>
      </c>
      <c r="F71" s="577">
        <v>6.05</v>
      </c>
      <c r="G71" s="576">
        <v>74.8</v>
      </c>
      <c r="H71" s="576">
        <v>0.1</v>
      </c>
      <c r="I71" s="576">
        <v>8.3000000000000007</v>
      </c>
      <c r="J71" s="578"/>
    </row>
    <row r="72" spans="1:10" x14ac:dyDescent="0.25">
      <c r="A72" s="566"/>
      <c r="B72" s="585" t="s">
        <v>166</v>
      </c>
      <c r="C72" s="568">
        <v>56</v>
      </c>
      <c r="D72" s="569" t="s">
        <v>300</v>
      </c>
      <c r="E72" s="570">
        <v>163</v>
      </c>
      <c r="F72" s="571">
        <v>49.3</v>
      </c>
      <c r="G72" s="570">
        <v>69</v>
      </c>
      <c r="H72" s="570">
        <v>0.6</v>
      </c>
      <c r="I72" s="570"/>
      <c r="J72" s="572">
        <v>16.95</v>
      </c>
    </row>
    <row r="73" spans="1:10" x14ac:dyDescent="0.25">
      <c r="A73" s="573" t="s">
        <v>167</v>
      </c>
      <c r="B73" s="586" t="s">
        <v>168</v>
      </c>
      <c r="C73" s="587">
        <v>18</v>
      </c>
      <c r="D73" s="588" t="s">
        <v>192</v>
      </c>
      <c r="E73" s="589">
        <v>80</v>
      </c>
      <c r="F73" s="590">
        <v>20.14</v>
      </c>
      <c r="G73" s="589">
        <v>84.8</v>
      </c>
      <c r="H73" s="589">
        <v>1.2</v>
      </c>
      <c r="I73" s="589">
        <v>5.0999999999999996</v>
      </c>
      <c r="J73" s="591">
        <v>9</v>
      </c>
    </row>
    <row r="74" spans="1:10" x14ac:dyDescent="0.25">
      <c r="A74" s="573"/>
      <c r="B74" s="445" t="s">
        <v>169</v>
      </c>
      <c r="C74" s="574">
        <v>13</v>
      </c>
      <c r="D74" s="575" t="s">
        <v>321</v>
      </c>
      <c r="E74" s="576">
        <v>200</v>
      </c>
      <c r="F74" s="577">
        <v>58.44</v>
      </c>
      <c r="G74" s="576">
        <v>121.8</v>
      </c>
      <c r="H74" s="576">
        <v>1.5</v>
      </c>
      <c r="I74" s="576">
        <v>6.1</v>
      </c>
      <c r="J74" s="578">
        <v>15.7</v>
      </c>
    </row>
    <row r="75" spans="1:10" x14ac:dyDescent="0.25">
      <c r="A75" s="573"/>
      <c r="B75" s="445" t="s">
        <v>170</v>
      </c>
      <c r="C75" s="574">
        <v>85</v>
      </c>
      <c r="D75" s="575" t="s">
        <v>322</v>
      </c>
      <c r="E75" s="576">
        <v>90</v>
      </c>
      <c r="F75" s="577">
        <v>42.95</v>
      </c>
      <c r="G75" s="576">
        <v>145.69999999999999</v>
      </c>
      <c r="H75" s="576">
        <v>5.7</v>
      </c>
      <c r="I75" s="576">
        <v>4.4000000000000004</v>
      </c>
      <c r="J75" s="578">
        <v>3.9</v>
      </c>
    </row>
    <row r="76" spans="1:10" x14ac:dyDescent="0.25">
      <c r="A76" s="573"/>
      <c r="B76" s="445" t="s">
        <v>171</v>
      </c>
      <c r="C76" s="574">
        <v>84</v>
      </c>
      <c r="D76" s="575" t="s">
        <v>323</v>
      </c>
      <c r="E76" s="576">
        <v>150</v>
      </c>
      <c r="F76" s="577">
        <v>8.65</v>
      </c>
      <c r="G76" s="576">
        <v>263</v>
      </c>
      <c r="H76" s="576">
        <v>13.6</v>
      </c>
      <c r="I76" s="576">
        <v>5.8</v>
      </c>
      <c r="J76" s="578">
        <v>38.4</v>
      </c>
    </row>
    <row r="77" spans="1:10" x14ac:dyDescent="0.25">
      <c r="A77" s="573"/>
      <c r="B77" s="445" t="s">
        <v>164</v>
      </c>
      <c r="C77" s="574">
        <v>0.04</v>
      </c>
      <c r="D77" s="575" t="s">
        <v>298</v>
      </c>
      <c r="E77" s="576">
        <v>60</v>
      </c>
      <c r="F77" s="577">
        <v>6.5</v>
      </c>
      <c r="G77" s="576">
        <v>134.80000000000001</v>
      </c>
      <c r="H77" s="576">
        <v>4.5</v>
      </c>
      <c r="I77" s="576">
        <v>0.5</v>
      </c>
      <c r="J77" s="578">
        <v>29.6</v>
      </c>
    </row>
    <row r="78" spans="1:10" x14ac:dyDescent="0.25">
      <c r="A78" s="573"/>
      <c r="B78" s="445" t="s">
        <v>223</v>
      </c>
      <c r="C78" s="574">
        <v>41</v>
      </c>
      <c r="D78" s="575" t="s">
        <v>304</v>
      </c>
      <c r="E78" s="576">
        <v>200</v>
      </c>
      <c r="F78" s="577">
        <v>5.84</v>
      </c>
      <c r="G78" s="576">
        <v>97.3</v>
      </c>
      <c r="H78" s="576"/>
      <c r="I78" s="576"/>
      <c r="J78" s="578">
        <v>25.6</v>
      </c>
    </row>
    <row r="79" spans="1:10" ht="16.5" thickBot="1" x14ac:dyDescent="0.3">
      <c r="A79" t="s">
        <v>148</v>
      </c>
      <c r="B79" s="1638" t="s">
        <v>295</v>
      </c>
      <c r="C79" s="1639"/>
      <c r="D79" s="1640"/>
      <c r="E79" t="s">
        <v>149</v>
      </c>
      <c r="F79" s="561"/>
      <c r="I79" t="s">
        <v>150</v>
      </c>
      <c r="J79" s="562">
        <v>45013</v>
      </c>
    </row>
    <row r="80" spans="1:10" ht="16.5" thickBot="1" x14ac:dyDescent="0.3">
      <c r="A80" s="563" t="s">
        <v>151</v>
      </c>
      <c r="B80" s="564" t="s">
        <v>152</v>
      </c>
      <c r="C80" s="564" t="s">
        <v>153</v>
      </c>
      <c r="D80" s="564" t="s">
        <v>154</v>
      </c>
      <c r="E80" s="564" t="s">
        <v>155</v>
      </c>
      <c r="F80" s="564" t="s">
        <v>156</v>
      </c>
      <c r="G80" s="564" t="s">
        <v>157</v>
      </c>
      <c r="H80" s="564" t="s">
        <v>158</v>
      </c>
      <c r="I80" s="564" t="s">
        <v>159</v>
      </c>
      <c r="J80" s="565" t="s">
        <v>160</v>
      </c>
    </row>
    <row r="81" spans="1:10" x14ac:dyDescent="0.25">
      <c r="A81" s="566" t="s">
        <v>161</v>
      </c>
      <c r="B81" s="567" t="s">
        <v>162</v>
      </c>
      <c r="C81" s="568">
        <v>11</v>
      </c>
      <c r="D81" s="569" t="s">
        <v>314</v>
      </c>
      <c r="E81" s="570">
        <v>200</v>
      </c>
      <c r="F81" s="571">
        <v>15.24</v>
      </c>
      <c r="G81" s="570">
        <v>128.5</v>
      </c>
      <c r="H81" s="570">
        <v>6.2</v>
      </c>
      <c r="I81" s="570">
        <v>8.4</v>
      </c>
      <c r="J81" s="572">
        <v>30.1</v>
      </c>
    </row>
    <row r="82" spans="1:10" ht="15" customHeight="1" x14ac:dyDescent="0.25">
      <c r="A82" s="573"/>
      <c r="B82" s="445" t="s">
        <v>163</v>
      </c>
      <c r="C82" s="574">
        <v>47.01</v>
      </c>
      <c r="D82" s="575" t="s">
        <v>306</v>
      </c>
      <c r="E82" s="576">
        <v>200</v>
      </c>
      <c r="F82" s="577">
        <v>13.05</v>
      </c>
      <c r="G82" s="576">
        <v>96.6</v>
      </c>
      <c r="H82" s="576">
        <v>2.4</v>
      </c>
      <c r="I82" s="576">
        <v>2.4</v>
      </c>
      <c r="J82" s="578">
        <v>8.5</v>
      </c>
    </row>
    <row r="83" spans="1:10" ht="15" customHeight="1" x14ac:dyDescent="0.25">
      <c r="A83" s="573"/>
      <c r="B83" s="445" t="s">
        <v>164</v>
      </c>
      <c r="C83" s="574">
        <v>0.04</v>
      </c>
      <c r="D83" s="575" t="s">
        <v>298</v>
      </c>
      <c r="E83" s="576">
        <v>50</v>
      </c>
      <c r="F83" s="577">
        <v>3.47</v>
      </c>
      <c r="G83" s="576">
        <v>112.3</v>
      </c>
      <c r="H83" s="576">
        <v>3.8</v>
      </c>
      <c r="I83" s="576">
        <v>0.5</v>
      </c>
      <c r="J83" s="578">
        <v>24.7</v>
      </c>
    </row>
    <row r="84" spans="1:10" ht="15" customHeight="1" x14ac:dyDescent="0.25">
      <c r="A84" s="573"/>
      <c r="B84" s="574"/>
      <c r="C84" s="574">
        <v>70</v>
      </c>
      <c r="D84" s="575" t="s">
        <v>64</v>
      </c>
      <c r="E84" s="576">
        <v>10</v>
      </c>
      <c r="F84" s="577">
        <v>6.05</v>
      </c>
      <c r="G84" s="576">
        <v>74.8</v>
      </c>
      <c r="H84" s="576">
        <v>0.1</v>
      </c>
      <c r="I84" s="576">
        <v>8.3000000000000007</v>
      </c>
      <c r="J84" s="578">
        <v>0</v>
      </c>
    </row>
    <row r="85" spans="1:10" ht="15" customHeight="1" thickBot="1" x14ac:dyDescent="0.3">
      <c r="A85" s="579"/>
      <c r="B85" s="580"/>
      <c r="C85" s="580">
        <v>39</v>
      </c>
      <c r="D85" s="581" t="s">
        <v>112</v>
      </c>
      <c r="E85" s="582">
        <v>40</v>
      </c>
      <c r="F85" s="583">
        <v>18</v>
      </c>
      <c r="G85" s="582">
        <v>62.8</v>
      </c>
      <c r="H85" s="582">
        <v>5.0999999999999996</v>
      </c>
      <c r="I85" s="582">
        <v>4.5999999999999996</v>
      </c>
      <c r="J85" s="584">
        <v>0.3</v>
      </c>
    </row>
    <row r="86" spans="1:10" ht="15" customHeight="1" x14ac:dyDescent="0.25">
      <c r="A86" s="573" t="s">
        <v>167</v>
      </c>
      <c r="B86" s="586" t="s">
        <v>168</v>
      </c>
      <c r="C86" s="587">
        <v>88</v>
      </c>
      <c r="D86" s="588" t="s">
        <v>315</v>
      </c>
      <c r="E86" s="589">
        <v>70</v>
      </c>
      <c r="F86" s="590">
        <v>14.97</v>
      </c>
      <c r="G86" s="589">
        <v>60.3</v>
      </c>
      <c r="H86" s="589">
        <v>1.1000000000000001</v>
      </c>
      <c r="I86" s="589">
        <v>3.8</v>
      </c>
      <c r="J86" s="591">
        <v>5.5</v>
      </c>
    </row>
    <row r="87" spans="1:10" ht="15" customHeight="1" x14ac:dyDescent="0.25">
      <c r="A87" s="573"/>
      <c r="B87" s="445" t="s">
        <v>169</v>
      </c>
      <c r="C87" s="574">
        <v>16</v>
      </c>
      <c r="D87" s="575" t="s">
        <v>316</v>
      </c>
      <c r="E87" s="576">
        <v>200</v>
      </c>
      <c r="F87" s="577">
        <v>50.02</v>
      </c>
      <c r="G87" s="576">
        <v>82.4</v>
      </c>
      <c r="H87" s="576">
        <v>1.5</v>
      </c>
      <c r="I87" s="576">
        <v>4.3</v>
      </c>
      <c r="J87" s="578">
        <v>7.4</v>
      </c>
    </row>
    <row r="88" spans="1:10" ht="15" customHeight="1" x14ac:dyDescent="0.25">
      <c r="A88" s="573"/>
      <c r="B88" s="445" t="s">
        <v>170</v>
      </c>
      <c r="C88" s="574">
        <v>6</v>
      </c>
      <c r="D88" s="575" t="s">
        <v>317</v>
      </c>
      <c r="E88" s="576">
        <v>100</v>
      </c>
      <c r="F88" s="577">
        <v>69.34</v>
      </c>
      <c r="G88" s="576">
        <v>182.5</v>
      </c>
      <c r="H88" s="576">
        <v>10.199999999999999</v>
      </c>
      <c r="I88" s="576">
        <v>7.6</v>
      </c>
      <c r="J88" s="578">
        <v>7.2</v>
      </c>
    </row>
    <row r="89" spans="1:10" ht="15" customHeight="1" x14ac:dyDescent="0.25">
      <c r="A89" s="573"/>
      <c r="B89" s="445" t="s">
        <v>171</v>
      </c>
      <c r="C89" s="574">
        <v>26</v>
      </c>
      <c r="D89" s="575" t="s">
        <v>318</v>
      </c>
      <c r="E89" s="576">
        <v>150</v>
      </c>
      <c r="F89" s="577">
        <v>7.12</v>
      </c>
      <c r="G89" s="576">
        <v>195.1</v>
      </c>
      <c r="H89" s="576">
        <v>5.4</v>
      </c>
      <c r="I89" s="576">
        <v>2.9</v>
      </c>
      <c r="J89" s="578">
        <v>39.1</v>
      </c>
    </row>
    <row r="90" spans="1:10" ht="15" customHeight="1" x14ac:dyDescent="0.25">
      <c r="A90" s="573"/>
      <c r="B90" s="445" t="s">
        <v>164</v>
      </c>
      <c r="C90" s="574">
        <v>0.04</v>
      </c>
      <c r="D90" s="575" t="s">
        <v>298</v>
      </c>
      <c r="E90" s="576">
        <v>60</v>
      </c>
      <c r="F90" s="577">
        <v>6.5</v>
      </c>
      <c r="G90" s="576">
        <v>134.80000000000001</v>
      </c>
      <c r="H90" s="576">
        <v>4.5</v>
      </c>
      <c r="I90" s="576">
        <v>0.5</v>
      </c>
      <c r="J90" s="578">
        <v>29.6</v>
      </c>
    </row>
    <row r="91" spans="1:10" ht="15" customHeight="1" x14ac:dyDescent="0.25">
      <c r="A91" s="573"/>
      <c r="B91" s="445" t="s">
        <v>223</v>
      </c>
      <c r="C91" s="574">
        <v>31</v>
      </c>
      <c r="D91" s="575" t="s">
        <v>319</v>
      </c>
      <c r="E91" s="576">
        <v>200</v>
      </c>
      <c r="F91" s="577">
        <v>6.07</v>
      </c>
      <c r="G91" s="576">
        <v>119.4</v>
      </c>
      <c r="H91" s="576">
        <v>0.1</v>
      </c>
      <c r="I91" s="576">
        <v>0</v>
      </c>
      <c r="J91" s="578">
        <v>31.6</v>
      </c>
    </row>
    <row r="92" spans="1:10" ht="16.5" thickBot="1" x14ac:dyDescent="0.3">
      <c r="A92" t="s">
        <v>148</v>
      </c>
      <c r="B92" s="1638" t="s">
        <v>295</v>
      </c>
      <c r="C92" s="1639"/>
      <c r="D92" s="1640"/>
      <c r="E92" t="s">
        <v>149</v>
      </c>
      <c r="F92" s="561"/>
      <c r="I92" t="s">
        <v>150</v>
      </c>
      <c r="J92" s="562">
        <v>45014</v>
      </c>
    </row>
    <row r="93" spans="1:10" ht="16.5" thickBot="1" x14ac:dyDescent="0.3">
      <c r="A93" s="563" t="s">
        <v>151</v>
      </c>
      <c r="B93" s="564" t="s">
        <v>152</v>
      </c>
      <c r="C93" s="564" t="s">
        <v>153</v>
      </c>
      <c r="D93" s="564" t="s">
        <v>154</v>
      </c>
      <c r="E93" s="564" t="s">
        <v>155</v>
      </c>
      <c r="F93" s="564" t="s">
        <v>156</v>
      </c>
      <c r="G93" s="564" t="s">
        <v>157</v>
      </c>
      <c r="H93" s="564" t="s">
        <v>158</v>
      </c>
      <c r="I93" s="564" t="s">
        <v>159</v>
      </c>
      <c r="J93" s="565" t="s">
        <v>160</v>
      </c>
    </row>
    <row r="94" spans="1:10" x14ac:dyDescent="0.25">
      <c r="A94" s="566" t="s">
        <v>161</v>
      </c>
      <c r="B94" s="567" t="s">
        <v>162</v>
      </c>
      <c r="C94" s="568">
        <v>67</v>
      </c>
      <c r="D94" s="569" t="s">
        <v>310</v>
      </c>
      <c r="E94" s="570">
        <v>200</v>
      </c>
      <c r="F94" s="571">
        <v>46.52</v>
      </c>
      <c r="G94" s="570">
        <v>533.1</v>
      </c>
      <c r="H94" s="570">
        <v>11.5</v>
      </c>
      <c r="I94" s="570">
        <v>25.3</v>
      </c>
      <c r="J94" s="572">
        <v>69.3</v>
      </c>
    </row>
    <row r="95" spans="1:10" ht="16.5" thickBot="1" x14ac:dyDescent="0.3">
      <c r="A95" s="573"/>
      <c r="B95" s="445" t="s">
        <v>163</v>
      </c>
      <c r="C95" s="574">
        <v>30</v>
      </c>
      <c r="D95" s="575" t="s">
        <v>297</v>
      </c>
      <c r="E95" s="576">
        <v>200</v>
      </c>
      <c r="F95" s="577">
        <v>3.02</v>
      </c>
      <c r="G95" s="576">
        <v>62</v>
      </c>
      <c r="H95" s="576">
        <v>0.4</v>
      </c>
      <c r="I95" s="576"/>
      <c r="J95" s="578">
        <v>16.100000000000001</v>
      </c>
    </row>
    <row r="96" spans="1:10" x14ac:dyDescent="0.25">
      <c r="A96" s="566"/>
      <c r="B96" s="585" t="s">
        <v>166</v>
      </c>
      <c r="C96" s="568">
        <v>56</v>
      </c>
      <c r="D96" s="569" t="s">
        <v>300</v>
      </c>
      <c r="E96" s="570">
        <v>163</v>
      </c>
      <c r="F96" s="571">
        <v>49.3</v>
      </c>
      <c r="G96" s="570">
        <v>69</v>
      </c>
      <c r="H96" s="570">
        <v>0.6</v>
      </c>
      <c r="I96" s="570"/>
      <c r="J96" s="572">
        <v>16.95</v>
      </c>
    </row>
    <row r="97" spans="1:10" x14ac:dyDescent="0.25">
      <c r="A97" s="573" t="s">
        <v>167</v>
      </c>
      <c r="B97" s="586" t="s">
        <v>168</v>
      </c>
      <c r="C97" s="587">
        <v>71</v>
      </c>
      <c r="D97" s="588" t="s">
        <v>311</v>
      </c>
      <c r="E97" s="589">
        <v>80</v>
      </c>
      <c r="F97" s="590">
        <v>24.98</v>
      </c>
      <c r="G97" s="589">
        <v>61.7</v>
      </c>
      <c r="H97" s="589">
        <v>0.8</v>
      </c>
      <c r="I97" s="589">
        <v>5.2</v>
      </c>
      <c r="J97" s="591">
        <v>2.6</v>
      </c>
    </row>
    <row r="98" spans="1:10" x14ac:dyDescent="0.25">
      <c r="A98" s="573"/>
      <c r="B98" s="445" t="s">
        <v>169</v>
      </c>
      <c r="C98" s="574">
        <v>10</v>
      </c>
      <c r="D98" s="575" t="s">
        <v>312</v>
      </c>
      <c r="E98" s="576">
        <v>200</v>
      </c>
      <c r="F98" s="577">
        <v>50.14</v>
      </c>
      <c r="G98" s="576">
        <v>209.3</v>
      </c>
      <c r="H98" s="576">
        <v>6.8</v>
      </c>
      <c r="I98" s="576">
        <v>8.4</v>
      </c>
      <c r="J98" s="578">
        <v>26</v>
      </c>
    </row>
    <row r="99" spans="1:10" x14ac:dyDescent="0.25">
      <c r="A99" s="573"/>
      <c r="B99" s="445" t="s">
        <v>170</v>
      </c>
      <c r="C99" s="574">
        <v>48</v>
      </c>
      <c r="D99" s="575" t="s">
        <v>313</v>
      </c>
      <c r="E99" s="576">
        <v>200</v>
      </c>
      <c r="F99" s="577">
        <v>105.2</v>
      </c>
      <c r="G99" s="576">
        <v>250.9</v>
      </c>
      <c r="H99" s="576">
        <v>21.8</v>
      </c>
      <c r="I99" s="576">
        <v>10</v>
      </c>
      <c r="J99" s="578">
        <v>19.3</v>
      </c>
    </row>
    <row r="100" spans="1:10" x14ac:dyDescent="0.25">
      <c r="A100" s="573"/>
      <c r="B100" s="445" t="s">
        <v>171</v>
      </c>
      <c r="C100" s="574"/>
      <c r="D100" s="575"/>
      <c r="E100" s="576"/>
      <c r="F100" s="577"/>
      <c r="G100" s="576"/>
      <c r="H100" s="576"/>
      <c r="I100" s="576"/>
      <c r="J100" s="578"/>
    </row>
    <row r="101" spans="1:10" x14ac:dyDescent="0.25">
      <c r="A101" s="573"/>
      <c r="B101" s="445" t="s">
        <v>164</v>
      </c>
      <c r="C101" s="574">
        <v>0.04</v>
      </c>
      <c r="D101" s="575" t="s">
        <v>298</v>
      </c>
      <c r="E101" s="576">
        <v>60</v>
      </c>
      <c r="F101" s="577">
        <v>6.5</v>
      </c>
      <c r="G101" s="576">
        <v>134.80000000000001</v>
      </c>
      <c r="H101" s="576">
        <v>4.5</v>
      </c>
      <c r="I101" s="576">
        <v>0.5</v>
      </c>
      <c r="J101" s="578">
        <v>29.6</v>
      </c>
    </row>
    <row r="102" spans="1:10" x14ac:dyDescent="0.25">
      <c r="A102" s="573"/>
      <c r="B102" s="445" t="s">
        <v>223</v>
      </c>
      <c r="C102" s="574">
        <v>41</v>
      </c>
      <c r="D102" s="575" t="s">
        <v>304</v>
      </c>
      <c r="E102" s="576">
        <v>200</v>
      </c>
      <c r="F102" s="577">
        <v>5.84</v>
      </c>
      <c r="G102" s="576">
        <v>97.3</v>
      </c>
      <c r="H102" s="576"/>
      <c r="I102" s="576"/>
      <c r="J102" s="578">
        <v>25.6</v>
      </c>
    </row>
    <row r="103" spans="1:10" ht="16.5" thickBot="1" x14ac:dyDescent="0.3">
      <c r="A103" t="s">
        <v>148</v>
      </c>
      <c r="B103" s="1638" t="s">
        <v>295</v>
      </c>
      <c r="C103" s="1639"/>
      <c r="D103" s="1640"/>
      <c r="E103" t="s">
        <v>149</v>
      </c>
      <c r="F103" s="561"/>
      <c r="I103" t="s">
        <v>150</v>
      </c>
      <c r="J103" s="562">
        <v>45015</v>
      </c>
    </row>
    <row r="104" spans="1:10" ht="16.5" thickBot="1" x14ac:dyDescent="0.3">
      <c r="A104" s="563" t="s">
        <v>151</v>
      </c>
      <c r="B104" s="564" t="s">
        <v>152</v>
      </c>
      <c r="C104" s="564" t="s">
        <v>153</v>
      </c>
      <c r="D104" s="564" t="s">
        <v>154</v>
      </c>
      <c r="E104" s="564" t="s">
        <v>155</v>
      </c>
      <c r="F104" s="564" t="s">
        <v>156</v>
      </c>
      <c r="G104" s="564" t="s">
        <v>157</v>
      </c>
      <c r="H104" s="564" t="s">
        <v>158</v>
      </c>
      <c r="I104" s="564" t="s">
        <v>159</v>
      </c>
      <c r="J104" s="565" t="s">
        <v>160</v>
      </c>
    </row>
    <row r="105" spans="1:10" x14ac:dyDescent="0.25">
      <c r="A105" s="566" t="s">
        <v>161</v>
      </c>
      <c r="B105" s="567" t="s">
        <v>162</v>
      </c>
      <c r="C105" s="568">
        <v>45</v>
      </c>
      <c r="D105" s="569" t="s">
        <v>305</v>
      </c>
      <c r="E105" s="570">
        <v>200</v>
      </c>
      <c r="F105" s="571">
        <v>46.24</v>
      </c>
      <c r="G105" s="570">
        <v>296.39999999999998</v>
      </c>
      <c r="H105" s="570">
        <v>11.3</v>
      </c>
      <c r="I105" s="570">
        <v>15.9</v>
      </c>
      <c r="J105" s="572">
        <v>15</v>
      </c>
    </row>
    <row r="106" spans="1:10" x14ac:dyDescent="0.25">
      <c r="A106" s="573"/>
      <c r="B106" s="445" t="s">
        <v>163</v>
      </c>
      <c r="C106" s="574">
        <v>47.01</v>
      </c>
      <c r="D106" s="575" t="s">
        <v>306</v>
      </c>
      <c r="E106" s="576">
        <v>200</v>
      </c>
      <c r="F106" s="577">
        <v>13.05</v>
      </c>
      <c r="G106" s="576">
        <v>96.6</v>
      </c>
      <c r="H106" s="576">
        <v>2.4</v>
      </c>
      <c r="I106" s="576">
        <v>2.4</v>
      </c>
      <c r="J106" s="578">
        <v>8.5</v>
      </c>
    </row>
    <row r="107" spans="1:10" x14ac:dyDescent="0.25">
      <c r="A107" s="573"/>
      <c r="B107" s="445" t="s">
        <v>164</v>
      </c>
      <c r="C107" s="574">
        <v>0.04</v>
      </c>
      <c r="D107" s="575" t="s">
        <v>298</v>
      </c>
      <c r="E107" s="576">
        <v>50</v>
      </c>
      <c r="F107" s="577">
        <v>3.47</v>
      </c>
      <c r="G107" s="576">
        <v>112.3</v>
      </c>
      <c r="H107" s="576">
        <v>3.8</v>
      </c>
      <c r="I107" s="576">
        <v>0.5</v>
      </c>
      <c r="J107" s="578">
        <v>24.7</v>
      </c>
    </row>
    <row r="108" spans="1:10" ht="16.5" thickBot="1" x14ac:dyDescent="0.3">
      <c r="A108" s="573"/>
      <c r="B108" s="574"/>
      <c r="C108" s="574">
        <v>25</v>
      </c>
      <c r="D108" s="575" t="s">
        <v>307</v>
      </c>
      <c r="E108" s="576">
        <v>20</v>
      </c>
      <c r="F108" s="577">
        <v>60</v>
      </c>
      <c r="G108" s="576">
        <v>72.2</v>
      </c>
      <c r="H108" s="576">
        <v>5.4</v>
      </c>
      <c r="I108" s="576">
        <v>5.5</v>
      </c>
      <c r="J108" s="578"/>
    </row>
    <row r="109" spans="1:10" x14ac:dyDescent="0.25">
      <c r="A109" s="566"/>
      <c r="B109" s="585" t="s">
        <v>300</v>
      </c>
      <c r="C109" s="568">
        <v>56</v>
      </c>
      <c r="D109" s="569" t="s">
        <v>300</v>
      </c>
      <c r="E109" s="570">
        <v>163</v>
      </c>
      <c r="F109" s="571">
        <v>49.3</v>
      </c>
      <c r="G109" s="570">
        <v>69</v>
      </c>
      <c r="H109" s="570">
        <v>0.6</v>
      </c>
      <c r="I109" s="570"/>
      <c r="J109" s="572">
        <v>16.95</v>
      </c>
    </row>
    <row r="110" spans="1:10" x14ac:dyDescent="0.25">
      <c r="A110" s="573" t="s">
        <v>167</v>
      </c>
      <c r="B110" s="586" t="s">
        <v>168</v>
      </c>
      <c r="C110" s="587">
        <v>35</v>
      </c>
      <c r="D110" s="588" t="s">
        <v>195</v>
      </c>
      <c r="E110" s="589">
        <v>80</v>
      </c>
      <c r="F110" s="590">
        <v>17.95</v>
      </c>
      <c r="G110" s="589">
        <v>89.5</v>
      </c>
      <c r="H110" s="589">
        <v>1.1000000000000001</v>
      </c>
      <c r="I110" s="589">
        <v>6.6</v>
      </c>
      <c r="J110" s="591">
        <v>6.7</v>
      </c>
    </row>
    <row r="111" spans="1:10" x14ac:dyDescent="0.25">
      <c r="A111" s="573"/>
      <c r="B111" s="445" t="s">
        <v>169</v>
      </c>
      <c r="C111" s="574">
        <v>9</v>
      </c>
      <c r="D111" s="575" t="s">
        <v>308</v>
      </c>
      <c r="E111" s="576">
        <v>200</v>
      </c>
      <c r="F111" s="577">
        <v>46.87</v>
      </c>
      <c r="G111" s="576">
        <v>106.8</v>
      </c>
      <c r="H111" s="576">
        <v>1.8</v>
      </c>
      <c r="I111" s="576">
        <v>4.0999999999999996</v>
      </c>
      <c r="J111" s="578">
        <v>16.2</v>
      </c>
    </row>
    <row r="112" spans="1:10" x14ac:dyDescent="0.25">
      <c r="A112" s="573"/>
      <c r="B112" s="445" t="s">
        <v>170</v>
      </c>
      <c r="C112" s="574">
        <v>98</v>
      </c>
      <c r="D112" s="575" t="s">
        <v>309</v>
      </c>
      <c r="E112" s="576">
        <v>100</v>
      </c>
      <c r="F112" s="577">
        <v>55.69</v>
      </c>
      <c r="G112" s="576">
        <v>270.5</v>
      </c>
      <c r="H112" s="576">
        <v>19.100000000000001</v>
      </c>
      <c r="I112" s="576">
        <v>16.100000000000001</v>
      </c>
      <c r="J112" s="578">
        <v>6.2</v>
      </c>
    </row>
    <row r="113" spans="1:10" x14ac:dyDescent="0.25">
      <c r="A113" s="573"/>
      <c r="B113" s="445" t="s">
        <v>171</v>
      </c>
      <c r="C113" s="574">
        <v>28</v>
      </c>
      <c r="D113" s="575" t="s">
        <v>43</v>
      </c>
      <c r="E113" s="576">
        <v>150</v>
      </c>
      <c r="F113" s="577">
        <v>27.32</v>
      </c>
      <c r="G113" s="576">
        <v>150.4</v>
      </c>
      <c r="H113" s="576">
        <v>2.8</v>
      </c>
      <c r="I113" s="576">
        <v>4.5</v>
      </c>
      <c r="J113" s="578">
        <v>26.3</v>
      </c>
    </row>
    <row r="114" spans="1:10" x14ac:dyDescent="0.25">
      <c r="A114" s="573"/>
      <c r="B114" s="445" t="s">
        <v>164</v>
      </c>
      <c r="C114" s="574">
        <v>41</v>
      </c>
      <c r="D114" s="575" t="s">
        <v>304</v>
      </c>
      <c r="E114" s="576">
        <v>200</v>
      </c>
      <c r="F114" s="577">
        <v>5.84</v>
      </c>
      <c r="G114" s="576">
        <v>97.3</v>
      </c>
      <c r="H114" s="576"/>
      <c r="I114" s="576"/>
      <c r="J114" s="578">
        <v>25.6</v>
      </c>
    </row>
    <row r="115" spans="1:10" x14ac:dyDescent="0.25">
      <c r="A115" s="573"/>
      <c r="B115" s="445" t="s">
        <v>223</v>
      </c>
      <c r="C115" s="574">
        <v>0.04</v>
      </c>
      <c r="D115" s="575" t="s">
        <v>298</v>
      </c>
      <c r="E115" s="576">
        <v>60</v>
      </c>
      <c r="F115" s="577">
        <v>6.5</v>
      </c>
      <c r="G115" s="576">
        <v>134.80000000000001</v>
      </c>
      <c r="H115" s="576">
        <v>4.5</v>
      </c>
      <c r="I115" s="576">
        <v>0.5</v>
      </c>
      <c r="J115" s="578">
        <v>29.6</v>
      </c>
    </row>
    <row r="116" spans="1:10" ht="16.5" thickBot="1" x14ac:dyDescent="0.3">
      <c r="A116" t="s">
        <v>148</v>
      </c>
      <c r="B116" s="1638" t="s">
        <v>295</v>
      </c>
      <c r="C116" s="1639"/>
      <c r="D116" s="1640"/>
      <c r="E116" t="s">
        <v>149</v>
      </c>
      <c r="F116" s="561"/>
      <c r="I116" t="s">
        <v>150</v>
      </c>
      <c r="J116" s="562">
        <v>45016</v>
      </c>
    </row>
    <row r="117" spans="1:10" x14ac:dyDescent="0.25">
      <c r="A117" s="563" t="s">
        <v>151</v>
      </c>
      <c r="B117" s="564" t="s">
        <v>152</v>
      </c>
      <c r="C117" s="564" t="s">
        <v>153</v>
      </c>
      <c r="D117" s="564" t="s">
        <v>154</v>
      </c>
      <c r="E117" s="564" t="s">
        <v>155</v>
      </c>
      <c r="F117" s="564" t="s">
        <v>156</v>
      </c>
      <c r="G117" s="564" t="s">
        <v>157</v>
      </c>
      <c r="H117" s="564" t="s">
        <v>158</v>
      </c>
      <c r="I117" s="564" t="s">
        <v>159</v>
      </c>
      <c r="J117" s="565" t="s">
        <v>160</v>
      </c>
    </row>
    <row r="118" spans="1:10" x14ac:dyDescent="0.25">
      <c r="A118" s="445" t="s">
        <v>161</v>
      </c>
      <c r="B118" s="445" t="s">
        <v>162</v>
      </c>
      <c r="C118" s="574">
        <v>37.01</v>
      </c>
      <c r="D118" s="575" t="s">
        <v>296</v>
      </c>
      <c r="E118" s="576">
        <v>150</v>
      </c>
      <c r="F118" s="577">
        <v>10.029999999999999</v>
      </c>
      <c r="G118" s="576">
        <v>98</v>
      </c>
      <c r="H118" s="576">
        <v>6</v>
      </c>
      <c r="I118" s="576">
        <v>10.4</v>
      </c>
      <c r="J118" s="576">
        <v>36.200000000000003</v>
      </c>
    </row>
    <row r="119" spans="1:10" x14ac:dyDescent="0.25">
      <c r="A119" s="445"/>
      <c r="B119" s="445" t="s">
        <v>163</v>
      </c>
      <c r="C119" s="574">
        <v>30</v>
      </c>
      <c r="D119" s="575" t="s">
        <v>297</v>
      </c>
      <c r="E119" s="576">
        <v>200</v>
      </c>
      <c r="F119" s="577">
        <v>3.02</v>
      </c>
      <c r="G119" s="576">
        <v>62</v>
      </c>
      <c r="H119" s="576">
        <v>0.4</v>
      </c>
      <c r="I119" s="576"/>
      <c r="J119" s="576">
        <v>16.100000000000001</v>
      </c>
    </row>
    <row r="120" spans="1:10" x14ac:dyDescent="0.25">
      <c r="A120" s="445"/>
      <c r="B120" s="445" t="s">
        <v>164</v>
      </c>
      <c r="C120" s="574">
        <v>0.04</v>
      </c>
      <c r="D120" s="575" t="s">
        <v>298</v>
      </c>
      <c r="E120" s="576">
        <v>50</v>
      </c>
      <c r="F120" s="577">
        <v>3.47</v>
      </c>
      <c r="G120" s="576">
        <v>112.3</v>
      </c>
      <c r="H120" s="576">
        <v>3.8</v>
      </c>
      <c r="I120" s="576">
        <v>0.5</v>
      </c>
      <c r="J120" s="576">
        <v>24.7</v>
      </c>
    </row>
    <row r="121" spans="1:10" x14ac:dyDescent="0.25">
      <c r="A121" s="445"/>
      <c r="B121" s="445"/>
      <c r="C121" s="574">
        <v>106</v>
      </c>
      <c r="D121" s="575" t="s">
        <v>299</v>
      </c>
      <c r="E121" s="576">
        <v>100</v>
      </c>
      <c r="F121" s="577">
        <v>51.47</v>
      </c>
      <c r="G121" s="576">
        <v>220.5</v>
      </c>
      <c r="H121" s="576">
        <v>17.8</v>
      </c>
      <c r="I121" s="576">
        <v>10.7</v>
      </c>
      <c r="J121" s="576">
        <v>6.1</v>
      </c>
    </row>
    <row r="122" spans="1:10" x14ac:dyDescent="0.25">
      <c r="A122" s="445"/>
      <c r="B122" s="445" t="s">
        <v>166</v>
      </c>
      <c r="C122" s="574">
        <v>56</v>
      </c>
      <c r="D122" s="575" t="s">
        <v>300</v>
      </c>
      <c r="E122" s="576">
        <v>163</v>
      </c>
      <c r="F122" s="577">
        <v>49.3</v>
      </c>
      <c r="G122" s="576">
        <v>69</v>
      </c>
      <c r="H122" s="576">
        <v>0.6</v>
      </c>
      <c r="I122" s="576"/>
      <c r="J122" s="576">
        <v>16.95</v>
      </c>
    </row>
    <row r="123" spans="1:10" x14ac:dyDescent="0.25">
      <c r="A123" s="445" t="s">
        <v>167</v>
      </c>
      <c r="B123" s="445" t="s">
        <v>168</v>
      </c>
      <c r="C123" s="574">
        <v>87</v>
      </c>
      <c r="D123" s="575" t="s">
        <v>301</v>
      </c>
      <c r="E123" s="576">
        <v>80</v>
      </c>
      <c r="F123" s="577">
        <v>26.47</v>
      </c>
      <c r="G123" s="576">
        <v>63.4</v>
      </c>
      <c r="H123" s="576">
        <v>1</v>
      </c>
      <c r="I123" s="576">
        <v>5.0999999999999996</v>
      </c>
      <c r="J123" s="576">
        <v>2.8</v>
      </c>
    </row>
    <row r="124" spans="1:10" x14ac:dyDescent="0.25">
      <c r="A124" s="445"/>
      <c r="B124" s="445" t="s">
        <v>169</v>
      </c>
      <c r="C124" s="574">
        <v>8</v>
      </c>
      <c r="D124" s="575" t="s">
        <v>302</v>
      </c>
      <c r="E124" s="576">
        <v>200</v>
      </c>
      <c r="F124" s="577">
        <v>55.32</v>
      </c>
      <c r="G124" s="576">
        <v>90.3</v>
      </c>
      <c r="H124" s="576">
        <v>1.7</v>
      </c>
      <c r="I124" s="576">
        <v>4</v>
      </c>
      <c r="J124" s="576">
        <v>12.4</v>
      </c>
    </row>
    <row r="125" spans="1:10" x14ac:dyDescent="0.25">
      <c r="A125" s="445"/>
      <c r="B125" s="445" t="s">
        <v>170</v>
      </c>
      <c r="C125" s="574">
        <v>121</v>
      </c>
      <c r="D125" s="575" t="s">
        <v>303</v>
      </c>
      <c r="E125" s="576">
        <v>100</v>
      </c>
      <c r="F125" s="577">
        <v>45</v>
      </c>
      <c r="G125" s="576">
        <v>295.39999999999998</v>
      </c>
      <c r="H125" s="576">
        <v>18.7</v>
      </c>
      <c r="I125" s="576">
        <v>26</v>
      </c>
      <c r="J125" s="576">
        <v>0.4</v>
      </c>
    </row>
    <row r="126" spans="1:10" x14ac:dyDescent="0.25">
      <c r="A126" s="445"/>
      <c r="B126" s="445" t="s">
        <v>171</v>
      </c>
      <c r="C126" s="574">
        <v>27</v>
      </c>
      <c r="D126" s="575" t="s">
        <v>179</v>
      </c>
      <c r="E126" s="576">
        <v>150</v>
      </c>
      <c r="F126" s="577">
        <v>10.3</v>
      </c>
      <c r="G126" s="576">
        <v>218.6</v>
      </c>
      <c r="H126" s="576">
        <v>3.8</v>
      </c>
      <c r="I126" s="576">
        <v>5.7</v>
      </c>
      <c r="J126" s="576">
        <v>42.9</v>
      </c>
    </row>
    <row r="127" spans="1:10" x14ac:dyDescent="0.25">
      <c r="A127" s="445"/>
      <c r="B127" s="445" t="s">
        <v>164</v>
      </c>
      <c r="C127" s="574">
        <v>0.04</v>
      </c>
      <c r="D127" s="575" t="s">
        <v>298</v>
      </c>
      <c r="E127" s="576">
        <v>60</v>
      </c>
      <c r="F127" s="577">
        <v>6.5</v>
      </c>
      <c r="G127" s="576">
        <v>134.80000000000001</v>
      </c>
      <c r="H127" s="576">
        <v>4.5</v>
      </c>
      <c r="I127" s="576">
        <v>0.5</v>
      </c>
      <c r="J127" s="576">
        <v>29.6</v>
      </c>
    </row>
    <row r="128" spans="1:10" x14ac:dyDescent="0.25">
      <c r="A128" s="445"/>
      <c r="B128" s="445" t="s">
        <v>223</v>
      </c>
      <c r="C128" s="574">
        <v>41</v>
      </c>
      <c r="D128" s="575" t="s">
        <v>304</v>
      </c>
      <c r="E128" s="576">
        <v>200</v>
      </c>
      <c r="F128" s="577">
        <v>5.84</v>
      </c>
      <c r="G128" s="576">
        <v>97.3</v>
      </c>
      <c r="H128" s="576"/>
      <c r="I128" s="576"/>
      <c r="J128" s="576">
        <v>25.6</v>
      </c>
    </row>
    <row r="129" spans="1:10" ht="16.5" thickBot="1" x14ac:dyDescent="0.3">
      <c r="A129" t="s">
        <v>148</v>
      </c>
      <c r="B129" s="1638" t="s">
        <v>295</v>
      </c>
      <c r="C129" s="1639"/>
      <c r="D129" s="1640"/>
      <c r="E129" t="s">
        <v>149</v>
      </c>
      <c r="F129" s="561"/>
      <c r="I129" t="s">
        <v>150</v>
      </c>
      <c r="J129" s="562">
        <v>45019</v>
      </c>
    </row>
    <row r="130" spans="1:10" ht="16.5" thickBot="1" x14ac:dyDescent="0.3">
      <c r="A130" s="563" t="s">
        <v>151</v>
      </c>
      <c r="B130" s="564" t="s">
        <v>152</v>
      </c>
      <c r="C130" s="564" t="s">
        <v>153</v>
      </c>
      <c r="D130" s="564" t="s">
        <v>154</v>
      </c>
      <c r="E130" s="564" t="s">
        <v>155</v>
      </c>
      <c r="F130" s="564" t="s">
        <v>156</v>
      </c>
      <c r="G130" s="564" t="s">
        <v>157</v>
      </c>
      <c r="H130" s="564" t="s">
        <v>158</v>
      </c>
      <c r="I130" s="564" t="s">
        <v>159</v>
      </c>
      <c r="J130" s="565" t="s">
        <v>160</v>
      </c>
    </row>
    <row r="131" spans="1:10" x14ac:dyDescent="0.25">
      <c r="A131" s="566" t="s">
        <v>161</v>
      </c>
      <c r="B131" s="567" t="s">
        <v>162</v>
      </c>
      <c r="C131" s="568">
        <v>74</v>
      </c>
      <c r="D131" s="569" t="s">
        <v>324</v>
      </c>
      <c r="E131" s="570">
        <v>200</v>
      </c>
      <c r="F131" s="571">
        <v>72.38</v>
      </c>
      <c r="G131" s="570">
        <v>217.9</v>
      </c>
      <c r="H131" s="570">
        <v>12</v>
      </c>
      <c r="I131" s="570">
        <v>9.6</v>
      </c>
      <c r="J131" s="572">
        <v>13.1</v>
      </c>
    </row>
    <row r="132" spans="1:10" x14ac:dyDescent="0.25">
      <c r="A132" s="573"/>
      <c r="B132" s="445" t="s">
        <v>163</v>
      </c>
      <c r="C132" s="574">
        <v>30</v>
      </c>
      <c r="D132" s="575" t="s">
        <v>297</v>
      </c>
      <c r="E132" s="576">
        <v>200</v>
      </c>
      <c r="F132" s="577">
        <v>3.02</v>
      </c>
      <c r="G132" s="576">
        <v>62</v>
      </c>
      <c r="H132" s="576">
        <v>0.4</v>
      </c>
      <c r="I132" s="576"/>
      <c r="J132" s="578">
        <v>16.100000000000001</v>
      </c>
    </row>
    <row r="133" spans="1:10" x14ac:dyDescent="0.25">
      <c r="A133" s="573"/>
      <c r="B133" s="445" t="s">
        <v>164</v>
      </c>
      <c r="C133" s="574">
        <v>0.04</v>
      </c>
      <c r="D133" s="575" t="s">
        <v>298</v>
      </c>
      <c r="E133" s="576">
        <v>50</v>
      </c>
      <c r="F133" s="577">
        <v>3.47</v>
      </c>
      <c r="G133" s="576">
        <v>112.3</v>
      </c>
      <c r="H133" s="576">
        <v>3.8</v>
      </c>
      <c r="I133" s="576">
        <v>0.5</v>
      </c>
      <c r="J133" s="578">
        <v>24.7</v>
      </c>
    </row>
    <row r="134" spans="1:10" ht="16.5" thickBot="1" x14ac:dyDescent="0.3">
      <c r="A134" s="573"/>
      <c r="B134" s="574"/>
      <c r="C134" s="574">
        <v>25</v>
      </c>
      <c r="D134" s="575" t="s">
        <v>307</v>
      </c>
      <c r="E134" s="576">
        <v>25</v>
      </c>
      <c r="F134" s="577">
        <v>53.6</v>
      </c>
      <c r="G134" s="576">
        <v>90.3</v>
      </c>
      <c r="H134" s="576">
        <v>6.7</v>
      </c>
      <c r="I134" s="576">
        <v>6.8</v>
      </c>
      <c r="J134" s="578"/>
    </row>
    <row r="135" spans="1:10" x14ac:dyDescent="0.25">
      <c r="A135" s="566"/>
      <c r="B135" s="585" t="s">
        <v>300</v>
      </c>
      <c r="C135" s="568">
        <v>56</v>
      </c>
      <c r="D135" s="569" t="s">
        <v>325</v>
      </c>
      <c r="E135" s="570">
        <v>163</v>
      </c>
      <c r="F135" s="571">
        <v>49.3</v>
      </c>
      <c r="G135" s="570">
        <v>69</v>
      </c>
      <c r="H135" s="570">
        <v>0.6</v>
      </c>
      <c r="I135" s="570"/>
      <c r="J135" s="572">
        <v>16.95</v>
      </c>
    </row>
    <row r="136" spans="1:10" x14ac:dyDescent="0.25">
      <c r="A136" s="573" t="s">
        <v>167</v>
      </c>
      <c r="B136" s="586" t="s">
        <v>168</v>
      </c>
      <c r="C136" s="587">
        <v>71</v>
      </c>
      <c r="D136" s="588" t="s">
        <v>311</v>
      </c>
      <c r="E136" s="589">
        <v>80</v>
      </c>
      <c r="F136" s="590">
        <v>24.98</v>
      </c>
      <c r="G136" s="589">
        <v>61.7</v>
      </c>
      <c r="H136" s="589">
        <v>0.8</v>
      </c>
      <c r="I136" s="589">
        <v>5.2</v>
      </c>
      <c r="J136" s="591">
        <v>2.6</v>
      </c>
    </row>
    <row r="137" spans="1:10" x14ac:dyDescent="0.25">
      <c r="A137" s="573"/>
      <c r="B137" s="445" t="s">
        <v>169</v>
      </c>
      <c r="C137" s="574">
        <v>72</v>
      </c>
      <c r="D137" s="575" t="s">
        <v>326</v>
      </c>
      <c r="E137" s="576">
        <v>200</v>
      </c>
      <c r="F137" s="577">
        <v>42.16</v>
      </c>
      <c r="G137" s="576">
        <v>192.3</v>
      </c>
      <c r="H137" s="576">
        <v>6.1</v>
      </c>
      <c r="I137" s="576">
        <v>13.6</v>
      </c>
      <c r="J137" s="578">
        <v>11.2</v>
      </c>
    </row>
    <row r="138" spans="1:10" x14ac:dyDescent="0.25">
      <c r="A138" s="573"/>
      <c r="B138" s="445" t="s">
        <v>170</v>
      </c>
      <c r="C138" s="574">
        <v>76</v>
      </c>
      <c r="D138" s="575" t="s">
        <v>327</v>
      </c>
      <c r="E138" s="576">
        <v>90</v>
      </c>
      <c r="F138" s="577">
        <v>64.709999999999994</v>
      </c>
      <c r="G138" s="576">
        <v>146.4</v>
      </c>
      <c r="H138" s="576">
        <v>13</v>
      </c>
      <c r="I138" s="576">
        <v>7.1</v>
      </c>
      <c r="J138" s="578">
        <v>3.5</v>
      </c>
    </row>
    <row r="139" spans="1:10" x14ac:dyDescent="0.25">
      <c r="A139" s="573"/>
      <c r="B139" s="445" t="s">
        <v>171</v>
      </c>
      <c r="C139" s="574">
        <v>26</v>
      </c>
      <c r="D139" s="575" t="s">
        <v>318</v>
      </c>
      <c r="E139" s="576">
        <v>150</v>
      </c>
      <c r="F139" s="577">
        <v>7.12</v>
      </c>
      <c r="G139" s="576">
        <v>195.1</v>
      </c>
      <c r="H139" s="576">
        <v>44.4</v>
      </c>
      <c r="I139" s="576">
        <v>2.9</v>
      </c>
      <c r="J139" s="578">
        <v>39.1</v>
      </c>
    </row>
    <row r="140" spans="1:10" x14ac:dyDescent="0.25">
      <c r="A140" s="573"/>
      <c r="B140" s="445" t="s">
        <v>164</v>
      </c>
      <c r="C140" s="574">
        <v>0.04</v>
      </c>
      <c r="D140" s="575" t="s">
        <v>298</v>
      </c>
      <c r="E140" s="576">
        <v>60</v>
      </c>
      <c r="F140" s="577">
        <v>6.5</v>
      </c>
      <c r="G140" s="576">
        <v>134.80000000000001</v>
      </c>
      <c r="H140" s="576">
        <v>4.5</v>
      </c>
      <c r="I140" s="576">
        <v>0.5</v>
      </c>
      <c r="J140" s="578">
        <v>29.6</v>
      </c>
    </row>
    <row r="141" spans="1:10" x14ac:dyDescent="0.25">
      <c r="A141" s="573"/>
      <c r="B141" s="445" t="s">
        <v>223</v>
      </c>
      <c r="C141" s="574">
        <v>41</v>
      </c>
      <c r="D141" s="575" t="s">
        <v>304</v>
      </c>
      <c r="E141" s="576">
        <v>200</v>
      </c>
      <c r="F141" s="577">
        <v>5.84</v>
      </c>
      <c r="G141" s="576">
        <v>97.3</v>
      </c>
      <c r="H141" s="576">
        <v>0</v>
      </c>
      <c r="I141" s="576">
        <v>0</v>
      </c>
      <c r="J141" s="578">
        <v>25.6</v>
      </c>
    </row>
    <row r="142" spans="1:10" ht="16.5" thickBot="1" x14ac:dyDescent="0.3">
      <c r="A142" t="s">
        <v>148</v>
      </c>
      <c r="B142" s="1638" t="s">
        <v>295</v>
      </c>
      <c r="C142" s="1639"/>
      <c r="D142" s="1640"/>
      <c r="E142" t="s">
        <v>149</v>
      </c>
      <c r="F142" s="561"/>
      <c r="I142" t="s">
        <v>150</v>
      </c>
      <c r="J142" s="562">
        <v>45020</v>
      </c>
    </row>
    <row r="143" spans="1:10" ht="16.5" thickBot="1" x14ac:dyDescent="0.3">
      <c r="A143" s="563" t="s">
        <v>151</v>
      </c>
      <c r="B143" s="564" t="s">
        <v>152</v>
      </c>
      <c r="C143" s="564" t="s">
        <v>153</v>
      </c>
      <c r="D143" s="564" t="s">
        <v>154</v>
      </c>
      <c r="E143" s="564" t="s">
        <v>155</v>
      </c>
      <c r="F143" s="564" t="s">
        <v>156</v>
      </c>
      <c r="G143" s="564" t="s">
        <v>157</v>
      </c>
      <c r="H143" s="564" t="s">
        <v>158</v>
      </c>
      <c r="I143" s="564" t="s">
        <v>159</v>
      </c>
      <c r="J143" s="565" t="s">
        <v>160</v>
      </c>
    </row>
    <row r="144" spans="1:10" x14ac:dyDescent="0.25">
      <c r="A144" s="566" t="s">
        <v>161</v>
      </c>
      <c r="B144" s="567" t="s">
        <v>162</v>
      </c>
      <c r="C144" s="568">
        <v>101</v>
      </c>
      <c r="D144" s="569" t="s">
        <v>328</v>
      </c>
      <c r="E144" s="570">
        <v>200</v>
      </c>
      <c r="F144" s="571">
        <v>39.049999999999997</v>
      </c>
      <c r="G144" s="570">
        <v>316.3</v>
      </c>
      <c r="H144" s="570">
        <v>4.9000000000000004</v>
      </c>
      <c r="I144" s="570">
        <v>6.8</v>
      </c>
      <c r="J144" s="572">
        <v>49.9</v>
      </c>
    </row>
    <row r="145" spans="1:10" x14ac:dyDescent="0.25">
      <c r="A145" s="573"/>
      <c r="B145" s="445" t="s">
        <v>163</v>
      </c>
      <c r="C145" s="574">
        <v>47.01</v>
      </c>
      <c r="D145" s="575" t="s">
        <v>306</v>
      </c>
      <c r="E145" s="576">
        <v>200</v>
      </c>
      <c r="F145" s="577">
        <v>13.05</v>
      </c>
      <c r="G145" s="576">
        <v>96.6</v>
      </c>
      <c r="H145" s="576">
        <v>2.4</v>
      </c>
      <c r="I145" s="576">
        <v>2.4</v>
      </c>
      <c r="J145" s="578">
        <v>8.5</v>
      </c>
    </row>
    <row r="146" spans="1:10" x14ac:dyDescent="0.25">
      <c r="A146" s="573"/>
      <c r="B146" s="445" t="s">
        <v>164</v>
      </c>
      <c r="C146" s="574">
        <v>0.04</v>
      </c>
      <c r="D146" s="575" t="s">
        <v>298</v>
      </c>
      <c r="E146" s="576">
        <v>50</v>
      </c>
      <c r="F146" s="577">
        <v>3.47</v>
      </c>
      <c r="G146" s="576">
        <v>112.3</v>
      </c>
      <c r="H146" s="576">
        <v>3.8</v>
      </c>
      <c r="I146" s="576">
        <v>0.5</v>
      </c>
      <c r="J146" s="578">
        <v>24.7</v>
      </c>
    </row>
    <row r="147" spans="1:10" ht="16.5" thickBot="1" x14ac:dyDescent="0.3">
      <c r="A147" s="573"/>
      <c r="B147" s="574"/>
      <c r="C147" s="574">
        <v>70</v>
      </c>
      <c r="D147" s="575" t="s">
        <v>64</v>
      </c>
      <c r="E147" s="576">
        <v>10</v>
      </c>
      <c r="F147" s="577">
        <v>6.05</v>
      </c>
      <c r="G147" s="576">
        <v>74.8</v>
      </c>
      <c r="H147" s="576">
        <v>0.1</v>
      </c>
      <c r="I147" s="576">
        <v>8.3000000000000007</v>
      </c>
      <c r="J147" s="578">
        <v>0</v>
      </c>
    </row>
    <row r="148" spans="1:10" x14ac:dyDescent="0.25">
      <c r="A148" s="566"/>
      <c r="B148" s="585" t="s">
        <v>300</v>
      </c>
      <c r="C148" s="568">
        <v>56</v>
      </c>
      <c r="D148" s="569" t="s">
        <v>300</v>
      </c>
      <c r="E148" s="570">
        <v>163</v>
      </c>
      <c r="F148" s="571">
        <v>49.3</v>
      </c>
      <c r="G148" s="570">
        <v>69</v>
      </c>
      <c r="H148" s="570">
        <v>0.6</v>
      </c>
      <c r="I148" s="570"/>
      <c r="J148" s="572">
        <v>16.95</v>
      </c>
    </row>
    <row r="149" spans="1:10" x14ac:dyDescent="0.25">
      <c r="A149" s="573" t="s">
        <v>167</v>
      </c>
      <c r="B149" s="586" t="s">
        <v>168</v>
      </c>
      <c r="C149" s="587">
        <v>150</v>
      </c>
      <c r="D149" s="588" t="s">
        <v>329</v>
      </c>
      <c r="E149" s="589">
        <v>100</v>
      </c>
      <c r="F149" s="590">
        <v>25.31</v>
      </c>
      <c r="G149" s="589">
        <v>13</v>
      </c>
      <c r="H149" s="589">
        <v>0.8</v>
      </c>
      <c r="I149" s="589">
        <v>0.1</v>
      </c>
      <c r="J149" s="591">
        <v>1.6</v>
      </c>
    </row>
    <row r="150" spans="1:10" x14ac:dyDescent="0.25">
      <c r="A150" s="573"/>
      <c r="B150" s="445" t="s">
        <v>169</v>
      </c>
      <c r="C150" s="574">
        <v>15</v>
      </c>
      <c r="D150" s="575" t="s">
        <v>330</v>
      </c>
      <c r="E150" s="576">
        <v>200</v>
      </c>
      <c r="F150" s="577">
        <v>43.06</v>
      </c>
      <c r="G150" s="576">
        <v>172.1</v>
      </c>
      <c r="H150" s="576">
        <v>8</v>
      </c>
      <c r="I150" s="576">
        <v>6.3</v>
      </c>
      <c r="J150" s="578">
        <v>18.5</v>
      </c>
    </row>
    <row r="151" spans="1:10" x14ac:dyDescent="0.25">
      <c r="A151" s="573"/>
      <c r="B151" s="445" t="s">
        <v>170</v>
      </c>
      <c r="C151" s="574">
        <v>50</v>
      </c>
      <c r="D151" s="575" t="s">
        <v>331</v>
      </c>
      <c r="E151" s="576">
        <v>90</v>
      </c>
      <c r="F151" s="577">
        <v>42.83</v>
      </c>
      <c r="G151" s="576">
        <v>174.1</v>
      </c>
      <c r="H151" s="576">
        <v>9</v>
      </c>
      <c r="I151" s="576">
        <v>11.2</v>
      </c>
      <c r="J151" s="578">
        <v>4.5</v>
      </c>
    </row>
    <row r="152" spans="1:10" x14ac:dyDescent="0.25">
      <c r="A152" s="573"/>
      <c r="B152" s="445" t="s">
        <v>171</v>
      </c>
      <c r="C152" s="574">
        <v>28</v>
      </c>
      <c r="D152" s="575" t="s">
        <v>43</v>
      </c>
      <c r="E152" s="576">
        <v>150</v>
      </c>
      <c r="F152" s="577">
        <v>28.07</v>
      </c>
      <c r="G152" s="576">
        <v>150.4</v>
      </c>
      <c r="H152" s="576">
        <v>2.8</v>
      </c>
      <c r="I152" s="576">
        <v>4.5</v>
      </c>
      <c r="J152" s="578">
        <v>26.3</v>
      </c>
    </row>
    <row r="153" spans="1:10" x14ac:dyDescent="0.25">
      <c r="A153" s="573"/>
      <c r="B153" s="445" t="s">
        <v>164</v>
      </c>
      <c r="C153" s="574">
        <v>0.04</v>
      </c>
      <c r="D153" s="575" t="s">
        <v>298</v>
      </c>
      <c r="E153" s="576">
        <v>60</v>
      </c>
      <c r="F153" s="577">
        <v>6.5</v>
      </c>
      <c r="G153" s="576">
        <v>134.80000000000001</v>
      </c>
      <c r="H153" s="576">
        <v>4.5</v>
      </c>
      <c r="I153" s="576">
        <v>0.5</v>
      </c>
      <c r="J153" s="578">
        <v>29.6</v>
      </c>
    </row>
    <row r="154" spans="1:10" x14ac:dyDescent="0.25">
      <c r="A154" s="573"/>
      <c r="B154" s="445" t="s">
        <v>223</v>
      </c>
      <c r="C154" s="574">
        <v>55</v>
      </c>
      <c r="D154" s="575" t="s">
        <v>332</v>
      </c>
      <c r="E154" s="576">
        <v>200</v>
      </c>
      <c r="F154" s="577">
        <v>4.16</v>
      </c>
      <c r="G154" s="576">
        <v>129.19999999999999</v>
      </c>
      <c r="H154" s="576">
        <v>1</v>
      </c>
      <c r="I154" s="576"/>
      <c r="J154" s="578">
        <v>33.1</v>
      </c>
    </row>
    <row r="155" spans="1:10" ht="16.5" thickBot="1" x14ac:dyDescent="0.3">
      <c r="A155" t="s">
        <v>148</v>
      </c>
      <c r="B155" s="1638" t="s">
        <v>295</v>
      </c>
      <c r="C155" s="1639"/>
      <c r="D155" s="1640"/>
      <c r="E155" t="s">
        <v>149</v>
      </c>
      <c r="F155" s="561"/>
      <c r="I155" t="s">
        <v>150</v>
      </c>
      <c r="J155" s="562">
        <v>45021</v>
      </c>
    </row>
    <row r="156" spans="1:10" ht="16.5" thickBot="1" x14ac:dyDescent="0.3">
      <c r="A156" s="563" t="s">
        <v>151</v>
      </c>
      <c r="B156" s="564" t="s">
        <v>152</v>
      </c>
      <c r="C156" s="564" t="s">
        <v>153</v>
      </c>
      <c r="D156" s="564" t="s">
        <v>154</v>
      </c>
      <c r="E156" s="564" t="s">
        <v>155</v>
      </c>
      <c r="F156" s="564" t="s">
        <v>156</v>
      </c>
      <c r="G156" s="564" t="s">
        <v>157</v>
      </c>
      <c r="H156" s="564" t="s">
        <v>158</v>
      </c>
      <c r="I156" s="564" t="s">
        <v>159</v>
      </c>
      <c r="J156" s="565" t="s">
        <v>160</v>
      </c>
    </row>
    <row r="157" spans="1:10" x14ac:dyDescent="0.25">
      <c r="A157" s="566" t="s">
        <v>161</v>
      </c>
      <c r="B157" s="567" t="s">
        <v>162</v>
      </c>
      <c r="C157" s="568">
        <v>2</v>
      </c>
      <c r="D157" s="569" t="s">
        <v>333</v>
      </c>
      <c r="E157" s="570">
        <v>190</v>
      </c>
      <c r="F157" s="571">
        <v>36.21</v>
      </c>
      <c r="G157" s="570">
        <v>229.5</v>
      </c>
      <c r="H157" s="570">
        <v>10</v>
      </c>
      <c r="I157" s="570">
        <v>16.7</v>
      </c>
      <c r="J157" s="572">
        <v>5.0999999999999996</v>
      </c>
    </row>
    <row r="158" spans="1:10" x14ac:dyDescent="0.25">
      <c r="A158" s="573"/>
      <c r="B158" s="445" t="s">
        <v>163</v>
      </c>
      <c r="C158" s="574">
        <v>30</v>
      </c>
      <c r="D158" s="575" t="s">
        <v>297</v>
      </c>
      <c r="E158" s="576">
        <v>200</v>
      </c>
      <c r="F158" s="577">
        <v>3.02</v>
      </c>
      <c r="G158" s="576">
        <v>62</v>
      </c>
      <c r="H158" s="576">
        <v>0.4</v>
      </c>
      <c r="I158" s="576"/>
      <c r="J158" s="578">
        <v>16.100000000000001</v>
      </c>
    </row>
    <row r="159" spans="1:10" x14ac:dyDescent="0.25">
      <c r="A159" s="573"/>
      <c r="B159" s="445" t="s">
        <v>164</v>
      </c>
      <c r="C159" s="574">
        <v>0.04</v>
      </c>
      <c r="D159" s="575" t="s">
        <v>298</v>
      </c>
      <c r="E159" s="576">
        <v>50</v>
      </c>
      <c r="F159" s="577">
        <v>3.47</v>
      </c>
      <c r="G159" s="576">
        <v>112.3</v>
      </c>
      <c r="H159" s="576">
        <v>3.8</v>
      </c>
      <c r="I159" s="576">
        <v>0.5</v>
      </c>
      <c r="J159" s="578">
        <v>24.7</v>
      </c>
    </row>
    <row r="160" spans="1:10" ht="16.5" thickBot="1" x14ac:dyDescent="0.3">
      <c r="A160" s="573"/>
      <c r="B160" s="574"/>
      <c r="C160" s="574">
        <v>25</v>
      </c>
      <c r="D160" s="575" t="s">
        <v>307</v>
      </c>
      <c r="E160" s="576">
        <v>25</v>
      </c>
      <c r="F160" s="577">
        <v>53.6</v>
      </c>
      <c r="G160" s="576">
        <v>90.3</v>
      </c>
      <c r="H160" s="576">
        <v>6.7</v>
      </c>
      <c r="I160" s="576">
        <v>6.8</v>
      </c>
      <c r="J160" s="578"/>
    </row>
    <row r="161" spans="1:10" x14ac:dyDescent="0.25">
      <c r="A161" s="566"/>
      <c r="B161" s="585" t="s">
        <v>300</v>
      </c>
      <c r="C161" s="568">
        <v>56</v>
      </c>
      <c r="D161" s="569" t="s">
        <v>325</v>
      </c>
      <c r="E161" s="570">
        <v>163</v>
      </c>
      <c r="F161" s="571">
        <v>49.3</v>
      </c>
      <c r="G161" s="570">
        <v>69</v>
      </c>
      <c r="H161" s="570">
        <v>0.6</v>
      </c>
      <c r="I161" s="570"/>
      <c r="J161" s="572">
        <v>16.95</v>
      </c>
    </row>
    <row r="162" spans="1:10" x14ac:dyDescent="0.25">
      <c r="A162" s="573" t="s">
        <v>167</v>
      </c>
      <c r="B162" s="586" t="s">
        <v>168</v>
      </c>
      <c r="C162" s="587">
        <v>35</v>
      </c>
      <c r="D162" s="588" t="s">
        <v>195</v>
      </c>
      <c r="E162" s="589">
        <v>80</v>
      </c>
      <c r="F162" s="590">
        <v>15.45</v>
      </c>
      <c r="G162" s="589">
        <v>89.5</v>
      </c>
      <c r="H162" s="589">
        <v>1.1000000000000001</v>
      </c>
      <c r="I162" s="589">
        <v>6.6</v>
      </c>
      <c r="J162" s="591">
        <v>6.7</v>
      </c>
    </row>
    <row r="163" spans="1:10" x14ac:dyDescent="0.25">
      <c r="A163" s="573"/>
      <c r="B163" s="445" t="s">
        <v>169</v>
      </c>
      <c r="C163" s="574">
        <v>12</v>
      </c>
      <c r="D163" s="575" t="s">
        <v>334</v>
      </c>
      <c r="E163" s="576">
        <v>200</v>
      </c>
      <c r="F163" s="577">
        <v>44.51</v>
      </c>
      <c r="G163" s="576">
        <v>101.4</v>
      </c>
      <c r="H163" s="576">
        <v>2</v>
      </c>
      <c r="I163" s="576">
        <v>2.5</v>
      </c>
      <c r="J163" s="578">
        <v>20</v>
      </c>
    </row>
    <row r="164" spans="1:10" x14ac:dyDescent="0.25">
      <c r="A164" s="573"/>
      <c r="B164" s="445" t="s">
        <v>170</v>
      </c>
      <c r="C164" s="574">
        <v>100</v>
      </c>
      <c r="D164" s="575" t="s">
        <v>335</v>
      </c>
      <c r="E164" s="576">
        <v>100</v>
      </c>
      <c r="F164" s="577">
        <v>55.69</v>
      </c>
      <c r="G164" s="576">
        <v>319.39999999999998</v>
      </c>
      <c r="H164" s="576">
        <v>15.2</v>
      </c>
      <c r="I164" s="576">
        <v>13.9</v>
      </c>
      <c r="J164" s="578">
        <v>10.5</v>
      </c>
    </row>
    <row r="165" spans="1:10" x14ac:dyDescent="0.25">
      <c r="A165" s="573"/>
      <c r="B165" s="445" t="s">
        <v>171</v>
      </c>
      <c r="C165" s="574">
        <v>42</v>
      </c>
      <c r="D165" s="575" t="s">
        <v>336</v>
      </c>
      <c r="E165" s="576">
        <v>150</v>
      </c>
      <c r="F165" s="577">
        <v>53.32</v>
      </c>
      <c r="G165" s="576">
        <v>139.9</v>
      </c>
      <c r="H165" s="576">
        <v>2.8</v>
      </c>
      <c r="I165" s="576">
        <v>6</v>
      </c>
      <c r="J165" s="578">
        <v>20.5</v>
      </c>
    </row>
    <row r="166" spans="1:10" x14ac:dyDescent="0.25">
      <c r="A166" s="573"/>
      <c r="B166" s="445" t="s">
        <v>164</v>
      </c>
      <c r="C166" s="574">
        <v>0.04</v>
      </c>
      <c r="D166" s="575" t="s">
        <v>298</v>
      </c>
      <c r="E166" s="576">
        <v>60</v>
      </c>
      <c r="F166" s="577">
        <v>6.5</v>
      </c>
      <c r="G166" s="576">
        <v>134.80000000000001</v>
      </c>
      <c r="H166" s="576">
        <v>4.5</v>
      </c>
      <c r="I166" s="576">
        <v>0.5</v>
      </c>
      <c r="J166" s="578">
        <v>29.6</v>
      </c>
    </row>
    <row r="167" spans="1:10" x14ac:dyDescent="0.25">
      <c r="A167" s="573"/>
      <c r="B167" s="445" t="s">
        <v>223</v>
      </c>
      <c r="C167" s="574">
        <v>31</v>
      </c>
      <c r="D167" s="575" t="s">
        <v>319</v>
      </c>
      <c r="E167" s="576">
        <v>200</v>
      </c>
      <c r="F167" s="577">
        <v>6.07</v>
      </c>
      <c r="G167" s="576">
        <v>119.4</v>
      </c>
      <c r="H167" s="576">
        <v>0.1</v>
      </c>
      <c r="I167" s="576"/>
      <c r="J167" s="578">
        <v>31.6</v>
      </c>
    </row>
    <row r="168" spans="1:10" ht="16.5" thickBot="1" x14ac:dyDescent="0.3">
      <c r="A168" t="s">
        <v>148</v>
      </c>
      <c r="B168" s="1638" t="s">
        <v>295</v>
      </c>
      <c r="C168" s="1639"/>
      <c r="D168" s="1640"/>
      <c r="E168" t="s">
        <v>149</v>
      </c>
      <c r="F168" s="561"/>
      <c r="I168" t="s">
        <v>150</v>
      </c>
      <c r="J168" s="562">
        <v>45022</v>
      </c>
    </row>
    <row r="169" spans="1:10" ht="16.5" thickBot="1" x14ac:dyDescent="0.3">
      <c r="A169" s="563" t="s">
        <v>151</v>
      </c>
      <c r="B169" s="564" t="s">
        <v>152</v>
      </c>
      <c r="C169" s="564" t="s">
        <v>153</v>
      </c>
      <c r="D169" s="564" t="s">
        <v>154</v>
      </c>
      <c r="E169" s="564" t="s">
        <v>155</v>
      </c>
      <c r="F169" s="564" t="s">
        <v>156</v>
      </c>
      <c r="G169" s="564" t="s">
        <v>157</v>
      </c>
      <c r="H169" s="564" t="s">
        <v>158</v>
      </c>
      <c r="I169" s="564" t="s">
        <v>159</v>
      </c>
      <c r="J169" s="565" t="s">
        <v>160</v>
      </c>
    </row>
    <row r="170" spans="1:10" x14ac:dyDescent="0.25">
      <c r="A170" s="566" t="s">
        <v>161</v>
      </c>
      <c r="B170" s="567" t="s">
        <v>162</v>
      </c>
      <c r="C170" s="568">
        <v>77</v>
      </c>
      <c r="D170" s="569" t="s">
        <v>341</v>
      </c>
      <c r="E170" s="570">
        <v>200</v>
      </c>
      <c r="F170" s="571">
        <v>68.040000000000006</v>
      </c>
      <c r="G170" s="570">
        <v>347.7</v>
      </c>
      <c r="H170" s="570">
        <v>20.399999999999999</v>
      </c>
      <c r="I170" s="570">
        <v>11.2</v>
      </c>
      <c r="J170" s="572">
        <v>32</v>
      </c>
    </row>
    <row r="171" spans="1:10" x14ac:dyDescent="0.25">
      <c r="A171" s="573"/>
      <c r="B171" s="445" t="s">
        <v>163</v>
      </c>
      <c r="C171" s="574">
        <v>47.01</v>
      </c>
      <c r="D171" s="575" t="s">
        <v>306</v>
      </c>
      <c r="E171" s="576">
        <v>200</v>
      </c>
      <c r="F171" s="577">
        <v>13.05</v>
      </c>
      <c r="G171" s="576">
        <v>96.6</v>
      </c>
      <c r="H171" s="576">
        <v>2.4</v>
      </c>
      <c r="I171" s="576">
        <v>2.4</v>
      </c>
      <c r="J171" s="578">
        <v>8.5</v>
      </c>
    </row>
    <row r="172" spans="1:10" x14ac:dyDescent="0.25">
      <c r="A172" s="573"/>
      <c r="B172" s="445" t="s">
        <v>164</v>
      </c>
      <c r="C172" s="574">
        <v>0.04</v>
      </c>
      <c r="D172" s="575" t="s">
        <v>298</v>
      </c>
      <c r="E172" s="576">
        <v>50</v>
      </c>
      <c r="F172" s="577">
        <v>3.47</v>
      </c>
      <c r="G172" s="576">
        <v>112.3</v>
      </c>
      <c r="H172" s="576">
        <v>3.8</v>
      </c>
      <c r="I172" s="576">
        <v>0.5</v>
      </c>
      <c r="J172" s="578">
        <v>24.7</v>
      </c>
    </row>
    <row r="173" spans="1:10" ht="16.5" thickBot="1" x14ac:dyDescent="0.3">
      <c r="A173" s="573"/>
      <c r="B173" s="574"/>
      <c r="C173" s="574">
        <v>70</v>
      </c>
      <c r="D173" s="575" t="s">
        <v>64</v>
      </c>
      <c r="E173" s="576">
        <v>10</v>
      </c>
      <c r="F173" s="577">
        <v>6.05</v>
      </c>
      <c r="G173" s="576">
        <v>74.8</v>
      </c>
      <c r="H173" s="576">
        <v>0.1</v>
      </c>
      <c r="I173" s="576">
        <v>8.3000000000000007</v>
      </c>
      <c r="J173" s="578"/>
    </row>
    <row r="174" spans="1:10" x14ac:dyDescent="0.25">
      <c r="A174" s="566"/>
      <c r="B174" s="585" t="s">
        <v>300</v>
      </c>
      <c r="C174" s="568">
        <v>56</v>
      </c>
      <c r="D174" s="569" t="s">
        <v>300</v>
      </c>
      <c r="E174" s="570">
        <v>163</v>
      </c>
      <c r="F174" s="571">
        <v>49.3</v>
      </c>
      <c r="G174" s="570">
        <v>69</v>
      </c>
      <c r="H174" s="570">
        <v>0.6</v>
      </c>
      <c r="I174" s="570"/>
      <c r="J174" s="572">
        <v>16.95</v>
      </c>
    </row>
    <row r="175" spans="1:10" x14ac:dyDescent="0.25">
      <c r="A175" s="573" t="s">
        <v>167</v>
      </c>
      <c r="B175" s="586" t="s">
        <v>168</v>
      </c>
      <c r="C175" s="587">
        <v>89</v>
      </c>
      <c r="D175" s="588" t="s">
        <v>342</v>
      </c>
      <c r="E175" s="589">
        <v>70</v>
      </c>
      <c r="F175" s="590">
        <v>21.45</v>
      </c>
      <c r="G175" s="589">
        <v>60.1</v>
      </c>
      <c r="H175" s="589">
        <v>1.1000000000000001</v>
      </c>
      <c r="I175" s="589">
        <v>3.2</v>
      </c>
      <c r="J175" s="591">
        <v>9.1</v>
      </c>
    </row>
    <row r="176" spans="1:10" x14ac:dyDescent="0.25">
      <c r="A176" s="573"/>
      <c r="B176" s="445" t="s">
        <v>169</v>
      </c>
      <c r="C176" s="574">
        <v>14</v>
      </c>
      <c r="D176" s="575" t="s">
        <v>343</v>
      </c>
      <c r="E176" s="576">
        <v>200</v>
      </c>
      <c r="F176" s="577">
        <v>54.71</v>
      </c>
      <c r="G176" s="576">
        <v>75.5</v>
      </c>
      <c r="H176" s="576">
        <v>1.6</v>
      </c>
      <c r="I176" s="576">
        <v>4</v>
      </c>
      <c r="J176" s="578">
        <v>8.6999999999999993</v>
      </c>
    </row>
    <row r="177" spans="1:10" x14ac:dyDescent="0.25">
      <c r="A177" s="573"/>
      <c r="B177" s="445" t="s">
        <v>170</v>
      </c>
      <c r="C177" s="574">
        <v>106</v>
      </c>
      <c r="D177" s="575" t="s">
        <v>299</v>
      </c>
      <c r="E177" s="576">
        <v>100</v>
      </c>
      <c r="F177" s="577">
        <v>51.47</v>
      </c>
      <c r="G177" s="576">
        <v>220.5</v>
      </c>
      <c r="H177" s="576">
        <v>17.8</v>
      </c>
      <c r="I177" s="576">
        <v>10.7</v>
      </c>
      <c r="J177" s="578">
        <v>6.1</v>
      </c>
    </row>
    <row r="178" spans="1:10" x14ac:dyDescent="0.25">
      <c r="A178" s="573"/>
      <c r="B178" s="445" t="s">
        <v>171</v>
      </c>
      <c r="C178" s="574">
        <v>37</v>
      </c>
      <c r="D178" s="575" t="s">
        <v>191</v>
      </c>
      <c r="E178" s="576">
        <v>150</v>
      </c>
      <c r="F178" s="577">
        <v>11.32</v>
      </c>
      <c r="G178" s="576">
        <v>226.1</v>
      </c>
      <c r="H178" s="576">
        <v>6.4</v>
      </c>
      <c r="I178" s="576">
        <v>5.2</v>
      </c>
      <c r="J178" s="578">
        <v>42.8</v>
      </c>
    </row>
    <row r="179" spans="1:10" x14ac:dyDescent="0.25">
      <c r="A179" s="573"/>
      <c r="B179" s="445" t="s">
        <v>164</v>
      </c>
      <c r="C179" s="574">
        <v>41</v>
      </c>
      <c r="D179" s="575" t="s">
        <v>304</v>
      </c>
      <c r="E179" s="576">
        <v>200</v>
      </c>
      <c r="F179" s="577">
        <v>5.84</v>
      </c>
      <c r="G179" s="576">
        <v>97.3</v>
      </c>
      <c r="H179" s="576"/>
      <c r="I179" s="576"/>
      <c r="J179" s="578">
        <v>25.6</v>
      </c>
    </row>
    <row r="180" spans="1:10" x14ac:dyDescent="0.25">
      <c r="A180" s="573"/>
      <c r="B180" s="445" t="s">
        <v>223</v>
      </c>
      <c r="C180" s="574">
        <v>0.04</v>
      </c>
      <c r="D180" s="575" t="s">
        <v>298</v>
      </c>
      <c r="E180" s="576">
        <v>60</v>
      </c>
      <c r="F180" s="577">
        <v>6.5</v>
      </c>
      <c r="G180" s="576">
        <v>134.80000000000001</v>
      </c>
      <c r="H180" s="576">
        <v>4.5</v>
      </c>
      <c r="I180" s="576">
        <v>0.5</v>
      </c>
      <c r="J180" s="578">
        <v>29.6</v>
      </c>
    </row>
    <row r="181" spans="1:10" ht="16.5" thickBot="1" x14ac:dyDescent="0.3">
      <c r="A181" t="s">
        <v>148</v>
      </c>
      <c r="B181" s="1638" t="s">
        <v>295</v>
      </c>
      <c r="C181" s="1639"/>
      <c r="D181" s="1640"/>
      <c r="E181" t="s">
        <v>149</v>
      </c>
      <c r="F181" s="561"/>
      <c r="I181" t="s">
        <v>150</v>
      </c>
      <c r="J181" s="562">
        <v>45023</v>
      </c>
    </row>
    <row r="182" spans="1:10" ht="16.5" thickBot="1" x14ac:dyDescent="0.3">
      <c r="A182" s="563" t="s">
        <v>151</v>
      </c>
      <c r="B182" s="564" t="s">
        <v>152</v>
      </c>
      <c r="C182" s="564" t="s">
        <v>153</v>
      </c>
      <c r="D182" s="564" t="s">
        <v>154</v>
      </c>
      <c r="E182" s="564" t="s">
        <v>155</v>
      </c>
      <c r="F182" s="564" t="s">
        <v>156</v>
      </c>
      <c r="G182" s="564" t="s">
        <v>157</v>
      </c>
      <c r="H182" s="564" t="s">
        <v>158</v>
      </c>
      <c r="I182" s="564" t="s">
        <v>159</v>
      </c>
      <c r="J182" s="565" t="s">
        <v>160</v>
      </c>
    </row>
    <row r="183" spans="1:10" x14ac:dyDescent="0.25">
      <c r="A183" s="566" t="s">
        <v>161</v>
      </c>
      <c r="B183" s="567" t="s">
        <v>162</v>
      </c>
      <c r="C183" s="568">
        <v>29</v>
      </c>
      <c r="D183" s="569" t="s">
        <v>337</v>
      </c>
      <c r="E183" s="570">
        <v>180</v>
      </c>
      <c r="F183" s="571">
        <v>45.2</v>
      </c>
      <c r="G183" s="570">
        <v>319</v>
      </c>
      <c r="H183" s="570">
        <v>7</v>
      </c>
      <c r="I183" s="570">
        <v>10.5</v>
      </c>
      <c r="J183" s="572">
        <v>48.5</v>
      </c>
    </row>
    <row r="184" spans="1:10" x14ac:dyDescent="0.25">
      <c r="A184" s="573"/>
      <c r="B184" s="445" t="s">
        <v>163</v>
      </c>
      <c r="C184" s="574">
        <v>30</v>
      </c>
      <c r="D184" s="575" t="s">
        <v>297</v>
      </c>
      <c r="E184" s="576">
        <v>200</v>
      </c>
      <c r="F184" s="577">
        <v>3.02</v>
      </c>
      <c r="G184" s="576">
        <v>62</v>
      </c>
      <c r="H184" s="576">
        <v>0.4</v>
      </c>
      <c r="I184" s="576"/>
      <c r="J184" s="578">
        <v>16.100000000000001</v>
      </c>
    </row>
    <row r="185" spans="1:10" x14ac:dyDescent="0.25">
      <c r="A185" s="573"/>
      <c r="B185" s="445" t="s">
        <v>164</v>
      </c>
      <c r="C185" s="574">
        <v>0.04</v>
      </c>
      <c r="D185" s="575" t="s">
        <v>298</v>
      </c>
      <c r="E185" s="576">
        <v>50</v>
      </c>
      <c r="F185" s="577">
        <v>3.47</v>
      </c>
      <c r="G185" s="576">
        <v>112.3</v>
      </c>
      <c r="H185" s="576">
        <v>3.8</v>
      </c>
      <c r="I185" s="576">
        <v>0.5</v>
      </c>
      <c r="J185" s="578">
        <v>24.7</v>
      </c>
    </row>
    <row r="186" spans="1:10" ht="16.5" thickBot="1" x14ac:dyDescent="0.3">
      <c r="A186" s="573"/>
      <c r="B186" s="574"/>
      <c r="C186" s="574">
        <v>25</v>
      </c>
      <c r="D186" s="575" t="s">
        <v>307</v>
      </c>
      <c r="E186" s="576">
        <v>20</v>
      </c>
      <c r="F186" s="577">
        <v>52.9</v>
      </c>
      <c r="G186" s="576">
        <v>72.2</v>
      </c>
      <c r="H186" s="576">
        <v>5.4</v>
      </c>
      <c r="I186" s="576">
        <v>5.5</v>
      </c>
      <c r="J186" s="578"/>
    </row>
    <row r="187" spans="1:10" x14ac:dyDescent="0.25">
      <c r="A187" s="566"/>
      <c r="B187" s="585" t="s">
        <v>166</v>
      </c>
      <c r="C187" s="568">
        <v>56</v>
      </c>
      <c r="D187" s="569" t="s">
        <v>300</v>
      </c>
      <c r="E187" s="570">
        <v>163</v>
      </c>
      <c r="F187" s="571">
        <v>49.3</v>
      </c>
      <c r="G187" s="570">
        <v>69</v>
      </c>
      <c r="H187" s="570">
        <v>0.6</v>
      </c>
      <c r="I187" s="570"/>
      <c r="J187" s="572">
        <v>16.95</v>
      </c>
    </row>
    <row r="188" spans="1:10" x14ac:dyDescent="0.25">
      <c r="A188" s="573" t="s">
        <v>167</v>
      </c>
      <c r="B188" s="586" t="s">
        <v>168</v>
      </c>
      <c r="C188" s="587">
        <v>149</v>
      </c>
      <c r="D188" s="588" t="s">
        <v>338</v>
      </c>
      <c r="E188" s="589">
        <v>100</v>
      </c>
      <c r="F188" s="590">
        <v>39.1</v>
      </c>
      <c r="G188" s="589">
        <v>57</v>
      </c>
      <c r="H188" s="589">
        <v>0.7</v>
      </c>
      <c r="I188" s="589"/>
      <c r="J188" s="591">
        <v>2.9</v>
      </c>
    </row>
    <row r="189" spans="1:10" x14ac:dyDescent="0.25">
      <c r="A189" s="573"/>
      <c r="B189" s="445" t="s">
        <v>169</v>
      </c>
      <c r="C189" s="574">
        <v>79</v>
      </c>
      <c r="D189" s="575" t="s">
        <v>339</v>
      </c>
      <c r="E189" s="576">
        <v>200</v>
      </c>
      <c r="F189" s="577">
        <v>53.24</v>
      </c>
      <c r="G189" s="576">
        <v>108.7</v>
      </c>
      <c r="H189" s="576">
        <v>2.6</v>
      </c>
      <c r="I189" s="576">
        <v>4.2</v>
      </c>
      <c r="J189" s="578">
        <v>15.9</v>
      </c>
    </row>
    <row r="190" spans="1:10" x14ac:dyDescent="0.25">
      <c r="A190" s="573"/>
      <c r="B190" s="445" t="s">
        <v>170</v>
      </c>
      <c r="C190" s="574">
        <v>80</v>
      </c>
      <c r="D190" s="575" t="s">
        <v>340</v>
      </c>
      <c r="E190" s="576">
        <v>90</v>
      </c>
      <c r="F190" s="577">
        <v>46.31</v>
      </c>
      <c r="G190" s="576">
        <v>161.80000000000001</v>
      </c>
      <c r="H190" s="576">
        <v>8.6</v>
      </c>
      <c r="I190" s="576">
        <v>9.1999999999999993</v>
      </c>
      <c r="J190" s="578">
        <v>5.4</v>
      </c>
    </row>
    <row r="191" spans="1:10" x14ac:dyDescent="0.25">
      <c r="A191" s="573"/>
      <c r="B191" s="445" t="s">
        <v>171</v>
      </c>
      <c r="C191" s="574">
        <v>27</v>
      </c>
      <c r="D191" s="575" t="s">
        <v>179</v>
      </c>
      <c r="E191" s="576">
        <v>150</v>
      </c>
      <c r="F191" s="577">
        <v>10.3</v>
      </c>
      <c r="G191" s="576">
        <v>218.6</v>
      </c>
      <c r="H191" s="576">
        <v>3.8</v>
      </c>
      <c r="I191" s="576">
        <v>5.7</v>
      </c>
      <c r="J191" s="578">
        <v>42.9</v>
      </c>
    </row>
    <row r="192" spans="1:10" x14ac:dyDescent="0.25">
      <c r="A192" s="573"/>
      <c r="B192" s="445" t="s">
        <v>164</v>
      </c>
      <c r="C192" s="574">
        <v>0.04</v>
      </c>
      <c r="D192" s="575" t="s">
        <v>298</v>
      </c>
      <c r="E192" s="576">
        <v>60</v>
      </c>
      <c r="F192" s="577">
        <v>6.5</v>
      </c>
      <c r="G192" s="576">
        <v>134.80000000000001</v>
      </c>
      <c r="H192" s="576">
        <v>4.5</v>
      </c>
      <c r="I192" s="576">
        <v>0.5</v>
      </c>
      <c r="J192" s="578">
        <v>29.6</v>
      </c>
    </row>
    <row r="193" spans="1:10" x14ac:dyDescent="0.25">
      <c r="A193" s="573"/>
      <c r="B193" s="445" t="s">
        <v>223</v>
      </c>
      <c r="C193" s="574">
        <v>41</v>
      </c>
      <c r="D193" s="575" t="s">
        <v>304</v>
      </c>
      <c r="E193" s="576">
        <v>200</v>
      </c>
      <c r="F193" s="577">
        <v>5.84</v>
      </c>
      <c r="G193" s="576">
        <v>97.3</v>
      </c>
      <c r="H193" s="576"/>
      <c r="I193" s="576"/>
      <c r="J193" s="578">
        <v>25.6</v>
      </c>
    </row>
    <row r="194" spans="1:10" ht="16.5" thickBot="1" x14ac:dyDescent="0.3">
      <c r="A194" t="s">
        <v>148</v>
      </c>
      <c r="B194" s="1638" t="s">
        <v>295</v>
      </c>
      <c r="C194" s="1639"/>
      <c r="D194" s="1640"/>
      <c r="E194" t="s">
        <v>149</v>
      </c>
      <c r="F194" s="561"/>
      <c r="I194" t="s">
        <v>150</v>
      </c>
      <c r="J194" s="562">
        <v>45026</v>
      </c>
    </row>
    <row r="195" spans="1:10" ht="16.5" thickBot="1" x14ac:dyDescent="0.3">
      <c r="A195" s="563" t="s">
        <v>151</v>
      </c>
      <c r="B195" s="564" t="s">
        <v>152</v>
      </c>
      <c r="C195" s="564" t="s">
        <v>153</v>
      </c>
      <c r="D195" s="564" t="s">
        <v>154</v>
      </c>
      <c r="E195" s="564" t="s">
        <v>155</v>
      </c>
      <c r="F195" s="564" t="s">
        <v>156</v>
      </c>
      <c r="G195" s="564" t="s">
        <v>157</v>
      </c>
      <c r="H195" s="564" t="s">
        <v>158</v>
      </c>
      <c r="I195" s="564" t="s">
        <v>159</v>
      </c>
      <c r="J195" s="565" t="s">
        <v>160</v>
      </c>
    </row>
    <row r="196" spans="1:10" x14ac:dyDescent="0.25">
      <c r="A196" s="566" t="s">
        <v>161</v>
      </c>
      <c r="B196" s="567" t="s">
        <v>162</v>
      </c>
      <c r="C196" s="568">
        <v>7</v>
      </c>
      <c r="D196" s="569" t="s">
        <v>320</v>
      </c>
      <c r="E196" s="570">
        <v>200</v>
      </c>
      <c r="F196" s="571">
        <v>68.040000000000006</v>
      </c>
      <c r="G196" s="570">
        <v>311.10000000000002</v>
      </c>
      <c r="H196" s="570">
        <v>11.1</v>
      </c>
      <c r="I196" s="570">
        <v>9.4</v>
      </c>
      <c r="J196" s="572">
        <v>31.9</v>
      </c>
    </row>
    <row r="197" spans="1:10" x14ac:dyDescent="0.25">
      <c r="A197" s="573"/>
      <c r="B197" s="445" t="s">
        <v>163</v>
      </c>
      <c r="C197" s="574">
        <v>30</v>
      </c>
      <c r="D197" s="575" t="s">
        <v>297</v>
      </c>
      <c r="E197" s="576">
        <v>200</v>
      </c>
      <c r="F197" s="577">
        <v>3.02</v>
      </c>
      <c r="G197" s="576">
        <v>62</v>
      </c>
      <c r="H197" s="576">
        <v>0.4</v>
      </c>
      <c r="I197" s="576"/>
      <c r="J197" s="578">
        <v>16.100000000000001</v>
      </c>
    </row>
    <row r="198" spans="1:10" x14ac:dyDescent="0.25">
      <c r="A198" s="573"/>
      <c r="B198" s="445" t="s">
        <v>164</v>
      </c>
      <c r="C198" s="574">
        <v>0.04</v>
      </c>
      <c r="D198" s="575" t="s">
        <v>298</v>
      </c>
      <c r="E198" s="576">
        <v>50</v>
      </c>
      <c r="F198" s="577">
        <v>3.47</v>
      </c>
      <c r="G198" s="576">
        <v>112.3</v>
      </c>
      <c r="H198" s="576">
        <v>3.8</v>
      </c>
      <c r="I198" s="576">
        <v>0.5</v>
      </c>
      <c r="J198" s="578">
        <v>24.7</v>
      </c>
    </row>
    <row r="199" spans="1:10" ht="16.5" thickBot="1" x14ac:dyDescent="0.3">
      <c r="A199" s="573"/>
      <c r="B199" s="574"/>
      <c r="C199" s="574">
        <v>70</v>
      </c>
      <c r="D199" s="575" t="s">
        <v>64</v>
      </c>
      <c r="E199" s="576">
        <v>10</v>
      </c>
      <c r="F199" s="577">
        <v>6.05</v>
      </c>
      <c r="G199" s="576">
        <v>74.8</v>
      </c>
      <c r="H199" s="576">
        <v>0.1</v>
      </c>
      <c r="I199" s="576">
        <v>8.3000000000000007</v>
      </c>
      <c r="J199" s="578"/>
    </row>
    <row r="200" spans="1:10" x14ac:dyDescent="0.25">
      <c r="A200" s="566"/>
      <c r="B200" s="585" t="s">
        <v>166</v>
      </c>
      <c r="C200" s="568">
        <v>56</v>
      </c>
      <c r="D200" s="569" t="s">
        <v>300</v>
      </c>
      <c r="E200" s="570">
        <v>163</v>
      </c>
      <c r="F200" s="571">
        <v>49.3</v>
      </c>
      <c r="G200" s="570">
        <v>69</v>
      </c>
      <c r="H200" s="570">
        <v>0.6</v>
      </c>
      <c r="I200" s="570"/>
      <c r="J200" s="572">
        <v>16.95</v>
      </c>
    </row>
    <row r="201" spans="1:10" x14ac:dyDescent="0.25">
      <c r="A201" s="573" t="s">
        <v>167</v>
      </c>
      <c r="B201" s="586" t="s">
        <v>168</v>
      </c>
      <c r="C201" s="587">
        <v>18</v>
      </c>
      <c r="D201" s="588" t="s">
        <v>192</v>
      </c>
      <c r="E201" s="589">
        <v>80</v>
      </c>
      <c r="F201" s="590">
        <v>20.14</v>
      </c>
      <c r="G201" s="589">
        <v>84.8</v>
      </c>
      <c r="H201" s="589">
        <v>1.2</v>
      </c>
      <c r="I201" s="589">
        <v>5.0999999999999996</v>
      </c>
      <c r="J201" s="591">
        <v>9</v>
      </c>
    </row>
    <row r="202" spans="1:10" x14ac:dyDescent="0.25">
      <c r="A202" s="573"/>
      <c r="B202" s="445" t="s">
        <v>169</v>
      </c>
      <c r="C202" s="574">
        <v>13</v>
      </c>
      <c r="D202" s="575" t="s">
        <v>321</v>
      </c>
      <c r="E202" s="576">
        <v>200</v>
      </c>
      <c r="F202" s="577">
        <v>58.44</v>
      </c>
      <c r="G202" s="576">
        <v>121.8</v>
      </c>
      <c r="H202" s="576">
        <v>1.5</v>
      </c>
      <c r="I202" s="576">
        <v>6.1</v>
      </c>
      <c r="J202" s="578">
        <v>15.7</v>
      </c>
    </row>
    <row r="203" spans="1:10" x14ac:dyDescent="0.25">
      <c r="A203" s="573"/>
      <c r="B203" s="445" t="s">
        <v>170</v>
      </c>
      <c r="C203" s="574">
        <v>85</v>
      </c>
      <c r="D203" s="575" t="s">
        <v>322</v>
      </c>
      <c r="E203" s="576">
        <v>90</v>
      </c>
      <c r="F203" s="577">
        <v>42.95</v>
      </c>
      <c r="G203" s="576">
        <v>145.69999999999999</v>
      </c>
      <c r="H203" s="576">
        <v>5.7</v>
      </c>
      <c r="I203" s="576">
        <v>4.4000000000000004</v>
      </c>
      <c r="J203" s="578">
        <v>3.9</v>
      </c>
    </row>
    <row r="204" spans="1:10" x14ac:dyDescent="0.25">
      <c r="A204" s="573"/>
      <c r="B204" s="445" t="s">
        <v>171</v>
      </c>
      <c r="C204" s="574">
        <v>84</v>
      </c>
      <c r="D204" s="575" t="s">
        <v>323</v>
      </c>
      <c r="E204" s="576">
        <v>150</v>
      </c>
      <c r="F204" s="577">
        <v>8.65</v>
      </c>
      <c r="G204" s="576">
        <v>263</v>
      </c>
      <c r="H204" s="576">
        <v>13.6</v>
      </c>
      <c r="I204" s="576">
        <v>5.8</v>
      </c>
      <c r="J204" s="578">
        <v>38.4</v>
      </c>
    </row>
    <row r="205" spans="1:10" x14ac:dyDescent="0.25">
      <c r="A205" s="573"/>
      <c r="B205" s="445" t="s">
        <v>164</v>
      </c>
      <c r="C205" s="574">
        <v>0.04</v>
      </c>
      <c r="D205" s="575" t="s">
        <v>298</v>
      </c>
      <c r="E205" s="576">
        <v>60</v>
      </c>
      <c r="F205" s="577">
        <v>6.5</v>
      </c>
      <c r="G205" s="576">
        <v>134.80000000000001</v>
      </c>
      <c r="H205" s="576">
        <v>4.5</v>
      </c>
      <c r="I205" s="576">
        <v>0.5</v>
      </c>
      <c r="J205" s="578">
        <v>29.6</v>
      </c>
    </row>
    <row r="206" spans="1:10" x14ac:dyDescent="0.25">
      <c r="A206" s="573"/>
      <c r="B206" s="445" t="s">
        <v>223</v>
      </c>
      <c r="C206" s="574">
        <v>41</v>
      </c>
      <c r="D206" s="575" t="s">
        <v>304</v>
      </c>
      <c r="E206" s="576">
        <v>200</v>
      </c>
      <c r="F206" s="577">
        <v>5.84</v>
      </c>
      <c r="G206" s="576">
        <v>97.3</v>
      </c>
      <c r="H206" s="576"/>
      <c r="I206" s="576"/>
      <c r="J206" s="578">
        <v>25.6</v>
      </c>
    </row>
    <row r="207" spans="1:10" ht="16.5" thickBot="1" x14ac:dyDescent="0.3">
      <c r="A207" t="s">
        <v>148</v>
      </c>
      <c r="B207" s="1638" t="s">
        <v>295</v>
      </c>
      <c r="C207" s="1639"/>
      <c r="D207" s="1640"/>
      <c r="E207" t="s">
        <v>149</v>
      </c>
      <c r="F207" s="561"/>
      <c r="I207" t="s">
        <v>150</v>
      </c>
      <c r="J207" s="562">
        <v>45027</v>
      </c>
    </row>
    <row r="208" spans="1:10" ht="16.5" thickBot="1" x14ac:dyDescent="0.3">
      <c r="A208" s="563" t="s">
        <v>151</v>
      </c>
      <c r="B208" s="564" t="s">
        <v>152</v>
      </c>
      <c r="C208" s="564" t="s">
        <v>153</v>
      </c>
      <c r="D208" s="564" t="s">
        <v>154</v>
      </c>
      <c r="E208" s="564" t="s">
        <v>155</v>
      </c>
      <c r="F208" s="564" t="s">
        <v>156</v>
      </c>
      <c r="G208" s="564" t="s">
        <v>157</v>
      </c>
      <c r="H208" s="564" t="s">
        <v>158</v>
      </c>
      <c r="I208" s="564" t="s">
        <v>159</v>
      </c>
      <c r="J208" s="565" t="s">
        <v>160</v>
      </c>
    </row>
    <row r="209" spans="1:10" x14ac:dyDescent="0.25">
      <c r="A209" s="566" t="s">
        <v>161</v>
      </c>
      <c r="B209" s="567" t="s">
        <v>162</v>
      </c>
      <c r="C209" s="568">
        <v>11</v>
      </c>
      <c r="D209" s="569" t="s">
        <v>314</v>
      </c>
      <c r="E209" s="570">
        <v>200</v>
      </c>
      <c r="F209" s="571">
        <v>15.24</v>
      </c>
      <c r="G209" s="570">
        <v>128.5</v>
      </c>
      <c r="H209" s="570">
        <v>6.2</v>
      </c>
      <c r="I209" s="570">
        <v>8.4</v>
      </c>
      <c r="J209" s="572">
        <v>30.1</v>
      </c>
    </row>
    <row r="210" spans="1:10" x14ac:dyDescent="0.25">
      <c r="A210" s="573"/>
      <c r="B210" s="445" t="s">
        <v>163</v>
      </c>
      <c r="C210" s="574">
        <v>47.01</v>
      </c>
      <c r="D210" s="575" t="s">
        <v>306</v>
      </c>
      <c r="E210" s="576">
        <v>200</v>
      </c>
      <c r="F210" s="577">
        <v>13.05</v>
      </c>
      <c r="G210" s="576">
        <v>96.6</v>
      </c>
      <c r="H210" s="576">
        <v>2.4</v>
      </c>
      <c r="I210" s="576">
        <v>2.4</v>
      </c>
      <c r="J210" s="578">
        <v>8.5</v>
      </c>
    </row>
    <row r="211" spans="1:10" x14ac:dyDescent="0.25">
      <c r="A211" s="573"/>
      <c r="B211" s="445" t="s">
        <v>164</v>
      </c>
      <c r="C211" s="574">
        <v>0.04</v>
      </c>
      <c r="D211" s="575" t="s">
        <v>298</v>
      </c>
      <c r="E211" s="576">
        <v>50</v>
      </c>
      <c r="F211" s="577">
        <v>3.47</v>
      </c>
      <c r="G211" s="576">
        <v>112.3</v>
      </c>
      <c r="H211" s="576">
        <v>3.8</v>
      </c>
      <c r="I211" s="576">
        <v>0.5</v>
      </c>
      <c r="J211" s="578">
        <v>24.7</v>
      </c>
    </row>
    <row r="212" spans="1:10" x14ac:dyDescent="0.25">
      <c r="A212" s="573"/>
      <c r="B212" s="574"/>
      <c r="C212" s="574">
        <v>70</v>
      </c>
      <c r="D212" s="575" t="s">
        <v>64</v>
      </c>
      <c r="E212" s="576">
        <v>10</v>
      </c>
      <c r="F212" s="577">
        <v>6.05</v>
      </c>
      <c r="G212" s="576">
        <v>74.8</v>
      </c>
      <c r="H212" s="576">
        <v>0.1</v>
      </c>
      <c r="I212" s="576">
        <v>8.3000000000000007</v>
      </c>
      <c r="J212" s="578">
        <v>0</v>
      </c>
    </row>
    <row r="213" spans="1:10" ht="16.5" thickBot="1" x14ac:dyDescent="0.3">
      <c r="A213" s="579"/>
      <c r="B213" s="580"/>
      <c r="C213" s="580">
        <v>39</v>
      </c>
      <c r="D213" s="581" t="s">
        <v>112</v>
      </c>
      <c r="E213" s="582">
        <v>40</v>
      </c>
      <c r="F213" s="583">
        <v>18</v>
      </c>
      <c r="G213" s="582">
        <v>62.8</v>
      </c>
      <c r="H213" s="582">
        <v>5.0999999999999996</v>
      </c>
      <c r="I213" s="582">
        <v>4.5999999999999996</v>
      </c>
      <c r="J213" s="584">
        <v>0.3</v>
      </c>
    </row>
    <row r="214" spans="1:10" x14ac:dyDescent="0.25">
      <c r="A214" s="573" t="s">
        <v>167</v>
      </c>
      <c r="B214" s="586" t="s">
        <v>168</v>
      </c>
      <c r="C214" s="587">
        <v>88</v>
      </c>
      <c r="D214" s="588" t="s">
        <v>315</v>
      </c>
      <c r="E214" s="589">
        <v>70</v>
      </c>
      <c r="F214" s="590">
        <v>14.97</v>
      </c>
      <c r="G214" s="589">
        <v>60.3</v>
      </c>
      <c r="H214" s="589">
        <v>1.1000000000000001</v>
      </c>
      <c r="I214" s="589">
        <v>3.8</v>
      </c>
      <c r="J214" s="591">
        <v>5.5</v>
      </c>
    </row>
    <row r="215" spans="1:10" x14ac:dyDescent="0.25">
      <c r="A215" s="573"/>
      <c r="B215" s="445" t="s">
        <v>169</v>
      </c>
      <c r="C215" s="574">
        <v>16</v>
      </c>
      <c r="D215" s="575" t="s">
        <v>316</v>
      </c>
      <c r="E215" s="576">
        <v>200</v>
      </c>
      <c r="F215" s="577">
        <v>50.02</v>
      </c>
      <c r="G215" s="576">
        <v>82.4</v>
      </c>
      <c r="H215" s="576">
        <v>1.5</v>
      </c>
      <c r="I215" s="576">
        <v>4.3</v>
      </c>
      <c r="J215" s="578">
        <v>7.4</v>
      </c>
    </row>
    <row r="216" spans="1:10" x14ac:dyDescent="0.25">
      <c r="A216" s="573"/>
      <c r="B216" s="445" t="s">
        <v>170</v>
      </c>
      <c r="C216" s="574">
        <v>6</v>
      </c>
      <c r="D216" s="575" t="s">
        <v>317</v>
      </c>
      <c r="E216" s="576">
        <v>100</v>
      </c>
      <c r="F216" s="577">
        <v>69.34</v>
      </c>
      <c r="G216" s="576">
        <v>182.5</v>
      </c>
      <c r="H216" s="576">
        <v>10.199999999999999</v>
      </c>
      <c r="I216" s="576">
        <v>7.6</v>
      </c>
      <c r="J216" s="578">
        <v>7.2</v>
      </c>
    </row>
    <row r="217" spans="1:10" x14ac:dyDescent="0.25">
      <c r="A217" s="573"/>
      <c r="B217" s="445" t="s">
        <v>171</v>
      </c>
      <c r="C217" s="574">
        <v>26</v>
      </c>
      <c r="D217" s="575" t="s">
        <v>318</v>
      </c>
      <c r="E217" s="576">
        <v>150</v>
      </c>
      <c r="F217" s="577">
        <v>7.12</v>
      </c>
      <c r="G217" s="576">
        <v>195.1</v>
      </c>
      <c r="H217" s="576">
        <v>5.4</v>
      </c>
      <c r="I217" s="576">
        <v>2.9</v>
      </c>
      <c r="J217" s="578">
        <v>39.1</v>
      </c>
    </row>
    <row r="218" spans="1:10" x14ac:dyDescent="0.25">
      <c r="A218" s="573"/>
      <c r="B218" s="445" t="s">
        <v>164</v>
      </c>
      <c r="C218" s="574">
        <v>0.04</v>
      </c>
      <c r="D218" s="575" t="s">
        <v>298</v>
      </c>
      <c r="E218" s="576">
        <v>60</v>
      </c>
      <c r="F218" s="577">
        <v>6.5</v>
      </c>
      <c r="G218" s="576">
        <v>134.80000000000001</v>
      </c>
      <c r="H218" s="576">
        <v>4.5</v>
      </c>
      <c r="I218" s="576">
        <v>0.5</v>
      </c>
      <c r="J218" s="578">
        <v>29.6</v>
      </c>
    </row>
    <row r="219" spans="1:10" x14ac:dyDescent="0.25">
      <c r="A219" s="573"/>
      <c r="B219" s="445" t="s">
        <v>223</v>
      </c>
      <c r="C219" s="574">
        <v>31</v>
      </c>
      <c r="D219" s="575" t="s">
        <v>319</v>
      </c>
      <c r="E219" s="576">
        <v>200</v>
      </c>
      <c r="F219" s="577">
        <v>6.07</v>
      </c>
      <c r="G219" s="576">
        <v>119.4</v>
      </c>
      <c r="H219" s="576">
        <v>0.1</v>
      </c>
      <c r="I219" s="576">
        <v>0</v>
      </c>
      <c r="J219" s="578">
        <v>31.6</v>
      </c>
    </row>
    <row r="220" spans="1:10" ht="16.5" thickBot="1" x14ac:dyDescent="0.3">
      <c r="A220" t="s">
        <v>148</v>
      </c>
      <c r="B220" s="1638" t="s">
        <v>295</v>
      </c>
      <c r="C220" s="1639"/>
      <c r="D220" s="1640"/>
      <c r="E220" t="s">
        <v>149</v>
      </c>
      <c r="F220" s="561"/>
      <c r="I220" t="s">
        <v>150</v>
      </c>
      <c r="J220" s="562">
        <v>45028</v>
      </c>
    </row>
    <row r="221" spans="1:10" ht="16.5" thickBot="1" x14ac:dyDescent="0.3">
      <c r="A221" s="563" t="s">
        <v>151</v>
      </c>
      <c r="B221" s="564" t="s">
        <v>152</v>
      </c>
      <c r="C221" s="564" t="s">
        <v>153</v>
      </c>
      <c r="D221" s="564" t="s">
        <v>154</v>
      </c>
      <c r="E221" s="564" t="s">
        <v>155</v>
      </c>
      <c r="F221" s="564" t="s">
        <v>156</v>
      </c>
      <c r="G221" s="564" t="s">
        <v>157</v>
      </c>
      <c r="H221" s="564" t="s">
        <v>158</v>
      </c>
      <c r="I221" s="564" t="s">
        <v>159</v>
      </c>
      <c r="J221" s="565" t="s">
        <v>160</v>
      </c>
    </row>
    <row r="222" spans="1:10" x14ac:dyDescent="0.25">
      <c r="A222" s="566" t="s">
        <v>161</v>
      </c>
      <c r="B222" s="567" t="s">
        <v>162</v>
      </c>
      <c r="C222" s="568">
        <v>67</v>
      </c>
      <c r="D222" s="569" t="s">
        <v>310</v>
      </c>
      <c r="E222" s="570">
        <v>200</v>
      </c>
      <c r="F222" s="571">
        <v>46.52</v>
      </c>
      <c r="G222" s="570">
        <v>533.1</v>
      </c>
      <c r="H222" s="570">
        <v>11.5</v>
      </c>
      <c r="I222" s="570">
        <v>25.3</v>
      </c>
      <c r="J222" s="572">
        <v>69.3</v>
      </c>
    </row>
    <row r="223" spans="1:10" ht="16.5" thickBot="1" x14ac:dyDescent="0.3">
      <c r="A223" s="573"/>
      <c r="B223" s="445" t="s">
        <v>163</v>
      </c>
      <c r="C223" s="574">
        <v>30</v>
      </c>
      <c r="D223" s="575" t="s">
        <v>297</v>
      </c>
      <c r="E223" s="576">
        <v>200</v>
      </c>
      <c r="F223" s="577">
        <v>3.02</v>
      </c>
      <c r="G223" s="576">
        <v>62</v>
      </c>
      <c r="H223" s="576">
        <v>0.4</v>
      </c>
      <c r="I223" s="576"/>
      <c r="J223" s="578">
        <v>16.100000000000001</v>
      </c>
    </row>
    <row r="224" spans="1:10" x14ac:dyDescent="0.25">
      <c r="A224" s="566"/>
      <c r="B224" s="585" t="s">
        <v>166</v>
      </c>
      <c r="C224" s="568">
        <v>56</v>
      </c>
      <c r="D224" s="569" t="s">
        <v>300</v>
      </c>
      <c r="E224" s="570">
        <v>163</v>
      </c>
      <c r="F224" s="571">
        <v>49.3</v>
      </c>
      <c r="G224" s="570">
        <v>69</v>
      </c>
      <c r="H224" s="570">
        <v>0.6</v>
      </c>
      <c r="I224" s="570"/>
      <c r="J224" s="572">
        <v>16.95</v>
      </c>
    </row>
    <row r="225" spans="1:10" x14ac:dyDescent="0.25">
      <c r="A225" s="573" t="s">
        <v>167</v>
      </c>
      <c r="B225" s="586" t="s">
        <v>168</v>
      </c>
      <c r="C225" s="587">
        <v>71</v>
      </c>
      <c r="D225" s="588" t="s">
        <v>311</v>
      </c>
      <c r="E225" s="589">
        <v>80</v>
      </c>
      <c r="F225" s="590">
        <v>24.98</v>
      </c>
      <c r="G225" s="589">
        <v>61.7</v>
      </c>
      <c r="H225" s="589">
        <v>0.8</v>
      </c>
      <c r="I225" s="589">
        <v>5.2</v>
      </c>
      <c r="J225" s="591">
        <v>2.6</v>
      </c>
    </row>
    <row r="226" spans="1:10" x14ac:dyDescent="0.25">
      <c r="A226" s="573"/>
      <c r="B226" s="445" t="s">
        <v>169</v>
      </c>
      <c r="C226" s="574">
        <v>10</v>
      </c>
      <c r="D226" s="575" t="s">
        <v>312</v>
      </c>
      <c r="E226" s="576">
        <v>200</v>
      </c>
      <c r="F226" s="577">
        <v>50.14</v>
      </c>
      <c r="G226" s="576">
        <v>209.3</v>
      </c>
      <c r="H226" s="576">
        <v>6.8</v>
      </c>
      <c r="I226" s="576">
        <v>8.4</v>
      </c>
      <c r="J226" s="578">
        <v>26</v>
      </c>
    </row>
    <row r="227" spans="1:10" x14ac:dyDescent="0.25">
      <c r="A227" s="573"/>
      <c r="B227" s="445" t="s">
        <v>170</v>
      </c>
      <c r="C227" s="574">
        <v>48</v>
      </c>
      <c r="D227" s="575" t="s">
        <v>313</v>
      </c>
      <c r="E227" s="576">
        <v>200</v>
      </c>
      <c r="F227" s="577">
        <v>105.2</v>
      </c>
      <c r="G227" s="576">
        <v>250.9</v>
      </c>
      <c r="H227" s="576">
        <v>21.8</v>
      </c>
      <c r="I227" s="576">
        <v>10</v>
      </c>
      <c r="J227" s="578">
        <v>19.3</v>
      </c>
    </row>
    <row r="228" spans="1:10" x14ac:dyDescent="0.25">
      <c r="A228" s="573"/>
      <c r="B228" s="445" t="s">
        <v>171</v>
      </c>
      <c r="C228" s="574"/>
      <c r="D228" s="575"/>
      <c r="E228" s="576"/>
      <c r="F228" s="577"/>
      <c r="G228" s="576"/>
      <c r="H228" s="576"/>
      <c r="I228" s="576"/>
      <c r="J228" s="578"/>
    </row>
    <row r="229" spans="1:10" x14ac:dyDescent="0.25">
      <c r="A229" s="573"/>
      <c r="B229" s="445" t="s">
        <v>164</v>
      </c>
      <c r="C229" s="574">
        <v>0.04</v>
      </c>
      <c r="D229" s="575" t="s">
        <v>298</v>
      </c>
      <c r="E229" s="576">
        <v>60</v>
      </c>
      <c r="F229" s="577">
        <v>6.5</v>
      </c>
      <c r="G229" s="576">
        <v>134.80000000000001</v>
      </c>
      <c r="H229" s="576">
        <v>4.5</v>
      </c>
      <c r="I229" s="576">
        <v>0.5</v>
      </c>
      <c r="J229" s="578">
        <v>29.6</v>
      </c>
    </row>
    <row r="230" spans="1:10" x14ac:dyDescent="0.25">
      <c r="A230" s="573"/>
      <c r="B230" s="445" t="s">
        <v>223</v>
      </c>
      <c r="C230" s="574">
        <v>41</v>
      </c>
      <c r="D230" s="575" t="s">
        <v>304</v>
      </c>
      <c r="E230" s="576">
        <v>200</v>
      </c>
      <c r="F230" s="577">
        <v>5.84</v>
      </c>
      <c r="G230" s="576">
        <v>97.3</v>
      </c>
      <c r="H230" s="576"/>
      <c r="I230" s="576"/>
      <c r="J230" s="578">
        <v>25.6</v>
      </c>
    </row>
    <row r="231" spans="1:10" ht="16.5" thickBot="1" x14ac:dyDescent="0.3">
      <c r="A231" t="s">
        <v>148</v>
      </c>
      <c r="B231" s="1638" t="s">
        <v>295</v>
      </c>
      <c r="C231" s="1639"/>
      <c r="D231" s="1640"/>
      <c r="E231" t="s">
        <v>149</v>
      </c>
      <c r="F231" s="561"/>
      <c r="I231" t="s">
        <v>150</v>
      </c>
      <c r="J231" s="562">
        <v>45029</v>
      </c>
    </row>
    <row r="232" spans="1:10" ht="16.5" thickBot="1" x14ac:dyDescent="0.3">
      <c r="A232" s="563" t="s">
        <v>151</v>
      </c>
      <c r="B232" s="564" t="s">
        <v>152</v>
      </c>
      <c r="C232" s="564" t="s">
        <v>153</v>
      </c>
      <c r="D232" s="564" t="s">
        <v>154</v>
      </c>
      <c r="E232" s="564" t="s">
        <v>155</v>
      </c>
      <c r="F232" s="564" t="s">
        <v>156</v>
      </c>
      <c r="G232" s="564" t="s">
        <v>157</v>
      </c>
      <c r="H232" s="564" t="s">
        <v>158</v>
      </c>
      <c r="I232" s="564" t="s">
        <v>159</v>
      </c>
      <c r="J232" s="565" t="s">
        <v>160</v>
      </c>
    </row>
    <row r="233" spans="1:10" x14ac:dyDescent="0.25">
      <c r="A233" s="566" t="s">
        <v>161</v>
      </c>
      <c r="B233" s="567" t="s">
        <v>162</v>
      </c>
      <c r="C233" s="568">
        <v>45</v>
      </c>
      <c r="D233" s="569" t="s">
        <v>305</v>
      </c>
      <c r="E233" s="570">
        <v>200</v>
      </c>
      <c r="F233" s="571">
        <v>46.24</v>
      </c>
      <c r="G233" s="570">
        <v>296.39999999999998</v>
      </c>
      <c r="H233" s="570">
        <v>11.3</v>
      </c>
      <c r="I233" s="570">
        <v>15.9</v>
      </c>
      <c r="J233" s="572">
        <v>15</v>
      </c>
    </row>
    <row r="234" spans="1:10" x14ac:dyDescent="0.25">
      <c r="A234" s="573"/>
      <c r="B234" s="445" t="s">
        <v>163</v>
      </c>
      <c r="C234" s="574">
        <v>47.01</v>
      </c>
      <c r="D234" s="575" t="s">
        <v>306</v>
      </c>
      <c r="E234" s="576">
        <v>200</v>
      </c>
      <c r="F234" s="577">
        <v>13.05</v>
      </c>
      <c r="G234" s="576">
        <v>96.6</v>
      </c>
      <c r="H234" s="576">
        <v>2.4</v>
      </c>
      <c r="I234" s="576">
        <v>2.4</v>
      </c>
      <c r="J234" s="578">
        <v>8.5</v>
      </c>
    </row>
    <row r="235" spans="1:10" x14ac:dyDescent="0.25">
      <c r="A235" s="573"/>
      <c r="B235" s="445" t="s">
        <v>164</v>
      </c>
      <c r="C235" s="574">
        <v>0.04</v>
      </c>
      <c r="D235" s="575" t="s">
        <v>298</v>
      </c>
      <c r="E235" s="576">
        <v>50</v>
      </c>
      <c r="F235" s="577">
        <v>3.47</v>
      </c>
      <c r="G235" s="576">
        <v>112.3</v>
      </c>
      <c r="H235" s="576">
        <v>3.8</v>
      </c>
      <c r="I235" s="576">
        <v>0.5</v>
      </c>
      <c r="J235" s="578">
        <v>24.7</v>
      </c>
    </row>
    <row r="236" spans="1:10" ht="16.5" thickBot="1" x14ac:dyDescent="0.3">
      <c r="A236" s="573"/>
      <c r="B236" s="574"/>
      <c r="C236" s="574">
        <v>25</v>
      </c>
      <c r="D236" s="575" t="s">
        <v>307</v>
      </c>
      <c r="E236" s="576">
        <v>20</v>
      </c>
      <c r="F236" s="577">
        <v>60</v>
      </c>
      <c r="G236" s="576">
        <v>72.2</v>
      </c>
      <c r="H236" s="576">
        <v>5.4</v>
      </c>
      <c r="I236" s="576">
        <v>5.5</v>
      </c>
      <c r="J236" s="578"/>
    </row>
    <row r="237" spans="1:10" x14ac:dyDescent="0.25">
      <c r="A237" s="566"/>
      <c r="B237" s="585" t="s">
        <v>300</v>
      </c>
      <c r="C237" s="568">
        <v>56</v>
      </c>
      <c r="D237" s="569" t="s">
        <v>300</v>
      </c>
      <c r="E237" s="570">
        <v>163</v>
      </c>
      <c r="F237" s="571">
        <v>49.3</v>
      </c>
      <c r="G237" s="570">
        <v>69</v>
      </c>
      <c r="H237" s="570">
        <v>0.6</v>
      </c>
      <c r="I237" s="570"/>
      <c r="J237" s="572">
        <v>16.95</v>
      </c>
    </row>
    <row r="238" spans="1:10" x14ac:dyDescent="0.25">
      <c r="A238" s="573" t="s">
        <v>167</v>
      </c>
      <c r="B238" s="586" t="s">
        <v>168</v>
      </c>
      <c r="C238" s="587">
        <v>35</v>
      </c>
      <c r="D238" s="588" t="s">
        <v>195</v>
      </c>
      <c r="E238" s="589">
        <v>80</v>
      </c>
      <c r="F238" s="590">
        <v>17.95</v>
      </c>
      <c r="G238" s="589">
        <v>89.5</v>
      </c>
      <c r="H238" s="589">
        <v>1.1000000000000001</v>
      </c>
      <c r="I238" s="589">
        <v>6.6</v>
      </c>
      <c r="J238" s="591">
        <v>6.7</v>
      </c>
    </row>
    <row r="239" spans="1:10" x14ac:dyDescent="0.25">
      <c r="A239" s="573"/>
      <c r="B239" s="445" t="s">
        <v>169</v>
      </c>
      <c r="C239" s="574">
        <v>9</v>
      </c>
      <c r="D239" s="575" t="s">
        <v>308</v>
      </c>
      <c r="E239" s="576">
        <v>200</v>
      </c>
      <c r="F239" s="577">
        <v>46.87</v>
      </c>
      <c r="G239" s="576">
        <v>106.8</v>
      </c>
      <c r="H239" s="576">
        <v>1.8</v>
      </c>
      <c r="I239" s="576">
        <v>4.0999999999999996</v>
      </c>
      <c r="J239" s="578">
        <v>16.2</v>
      </c>
    </row>
    <row r="240" spans="1:10" x14ac:dyDescent="0.25">
      <c r="A240" s="573"/>
      <c r="B240" s="445" t="s">
        <v>170</v>
      </c>
      <c r="C240" s="574">
        <v>98</v>
      </c>
      <c r="D240" s="575" t="s">
        <v>309</v>
      </c>
      <c r="E240" s="576">
        <v>100</v>
      </c>
      <c r="F240" s="577">
        <v>55.69</v>
      </c>
      <c r="G240" s="576">
        <v>270.5</v>
      </c>
      <c r="H240" s="576">
        <v>19.100000000000001</v>
      </c>
      <c r="I240" s="576">
        <v>16.100000000000001</v>
      </c>
      <c r="J240" s="578">
        <v>6.2</v>
      </c>
    </row>
    <row r="241" spans="1:10" x14ac:dyDescent="0.25">
      <c r="A241" s="573"/>
      <c r="B241" s="445" t="s">
        <v>171</v>
      </c>
      <c r="C241" s="574">
        <v>28</v>
      </c>
      <c r="D241" s="575" t="s">
        <v>43</v>
      </c>
      <c r="E241" s="576">
        <v>150</v>
      </c>
      <c r="F241" s="577">
        <v>27.32</v>
      </c>
      <c r="G241" s="576">
        <v>150.4</v>
      </c>
      <c r="H241" s="576">
        <v>2.8</v>
      </c>
      <c r="I241" s="576">
        <v>4.5</v>
      </c>
      <c r="J241" s="578">
        <v>26.3</v>
      </c>
    </row>
    <row r="242" spans="1:10" x14ac:dyDescent="0.25">
      <c r="A242" s="573"/>
      <c r="B242" s="445" t="s">
        <v>164</v>
      </c>
      <c r="C242" s="574">
        <v>41</v>
      </c>
      <c r="D242" s="575" t="s">
        <v>304</v>
      </c>
      <c r="E242" s="576">
        <v>200</v>
      </c>
      <c r="F242" s="577">
        <v>5.84</v>
      </c>
      <c r="G242" s="576">
        <v>97.3</v>
      </c>
      <c r="H242" s="576"/>
      <c r="I242" s="576"/>
      <c r="J242" s="578">
        <v>25.6</v>
      </c>
    </row>
    <row r="243" spans="1:10" x14ac:dyDescent="0.25">
      <c r="A243" s="573"/>
      <c r="B243" s="445" t="s">
        <v>223</v>
      </c>
      <c r="C243" s="574">
        <v>0.04</v>
      </c>
      <c r="D243" s="575" t="s">
        <v>298</v>
      </c>
      <c r="E243" s="576">
        <v>60</v>
      </c>
      <c r="F243" s="577">
        <v>6.5</v>
      </c>
      <c r="G243" s="576">
        <v>134.80000000000001</v>
      </c>
      <c r="H243" s="576">
        <v>4.5</v>
      </c>
      <c r="I243" s="576">
        <v>0.5</v>
      </c>
      <c r="J243" s="578">
        <v>29.6</v>
      </c>
    </row>
    <row r="244" spans="1:10" ht="16.5" thickBot="1" x14ac:dyDescent="0.3">
      <c r="A244" t="s">
        <v>148</v>
      </c>
      <c r="B244" s="1638" t="s">
        <v>295</v>
      </c>
      <c r="C244" s="1639"/>
      <c r="D244" s="1640"/>
      <c r="E244" t="s">
        <v>149</v>
      </c>
      <c r="F244" s="561"/>
      <c r="I244" t="s">
        <v>150</v>
      </c>
      <c r="J244" s="562">
        <v>45030</v>
      </c>
    </row>
    <row r="245" spans="1:10" ht="16.5" thickBot="1" x14ac:dyDescent="0.3">
      <c r="A245" s="563" t="s">
        <v>151</v>
      </c>
      <c r="B245" s="564" t="s">
        <v>152</v>
      </c>
      <c r="C245" s="564" t="s">
        <v>153</v>
      </c>
      <c r="D245" s="564" t="s">
        <v>154</v>
      </c>
      <c r="E245" s="564" t="s">
        <v>155</v>
      </c>
      <c r="F245" s="564" t="s">
        <v>156</v>
      </c>
      <c r="G245" s="564" t="s">
        <v>157</v>
      </c>
      <c r="H245" s="564" t="s">
        <v>158</v>
      </c>
      <c r="I245" s="564" t="s">
        <v>159</v>
      </c>
      <c r="J245" s="565" t="s">
        <v>160</v>
      </c>
    </row>
    <row r="246" spans="1:10" x14ac:dyDescent="0.25">
      <c r="A246" s="566" t="s">
        <v>161</v>
      </c>
      <c r="B246" s="567" t="s">
        <v>162</v>
      </c>
      <c r="C246" s="568">
        <v>37.01</v>
      </c>
      <c r="D246" s="569" t="s">
        <v>296</v>
      </c>
      <c r="E246" s="570">
        <v>150</v>
      </c>
      <c r="F246" s="571">
        <v>10.029999999999999</v>
      </c>
      <c r="G246" s="570">
        <v>98</v>
      </c>
      <c r="H246" s="570">
        <v>6</v>
      </c>
      <c r="I246" s="570">
        <v>10.4</v>
      </c>
      <c r="J246" s="572">
        <v>36.200000000000003</v>
      </c>
    </row>
    <row r="247" spans="1:10" x14ac:dyDescent="0.25">
      <c r="A247" s="573"/>
      <c r="B247" s="445" t="s">
        <v>163</v>
      </c>
      <c r="C247" s="574">
        <v>30</v>
      </c>
      <c r="D247" s="575" t="s">
        <v>297</v>
      </c>
      <c r="E247" s="576">
        <v>200</v>
      </c>
      <c r="F247" s="577">
        <v>3.02</v>
      </c>
      <c r="G247" s="576">
        <v>62</v>
      </c>
      <c r="H247" s="576">
        <v>0.4</v>
      </c>
      <c r="I247" s="576"/>
      <c r="J247" s="578">
        <v>16.100000000000001</v>
      </c>
    </row>
    <row r="248" spans="1:10" x14ac:dyDescent="0.25">
      <c r="A248" s="573"/>
      <c r="B248" s="445" t="s">
        <v>164</v>
      </c>
      <c r="C248" s="574">
        <v>0.04</v>
      </c>
      <c r="D248" s="575" t="s">
        <v>298</v>
      </c>
      <c r="E248" s="576">
        <v>50</v>
      </c>
      <c r="F248" s="577">
        <v>3.47</v>
      </c>
      <c r="G248" s="576">
        <v>112.3</v>
      </c>
      <c r="H248" s="576">
        <v>3.8</v>
      </c>
      <c r="I248" s="576">
        <v>0.5</v>
      </c>
      <c r="J248" s="578">
        <v>24.7</v>
      </c>
    </row>
    <row r="249" spans="1:10" ht="16.5" thickBot="1" x14ac:dyDescent="0.3">
      <c r="A249" s="573"/>
      <c r="B249" s="574"/>
      <c r="C249" s="574">
        <v>106</v>
      </c>
      <c r="D249" s="575" t="s">
        <v>299</v>
      </c>
      <c r="E249" s="576">
        <v>100</v>
      </c>
      <c r="F249" s="577">
        <v>51.47</v>
      </c>
      <c r="G249" s="576">
        <v>220.5</v>
      </c>
      <c r="H249" s="576">
        <v>17.8</v>
      </c>
      <c r="I249" s="576">
        <v>10.7</v>
      </c>
      <c r="J249" s="578">
        <v>6.1</v>
      </c>
    </row>
    <row r="250" spans="1:10" x14ac:dyDescent="0.25">
      <c r="A250" s="566"/>
      <c r="B250" s="585" t="s">
        <v>166</v>
      </c>
      <c r="C250" s="568">
        <v>56</v>
      </c>
      <c r="D250" s="569" t="s">
        <v>300</v>
      </c>
      <c r="E250" s="570">
        <v>163</v>
      </c>
      <c r="F250" s="571">
        <v>49.3</v>
      </c>
      <c r="G250" s="570">
        <v>69</v>
      </c>
      <c r="H250" s="570">
        <v>0.6</v>
      </c>
      <c r="I250" s="570"/>
      <c r="J250" s="572">
        <v>16.95</v>
      </c>
    </row>
    <row r="251" spans="1:10" x14ac:dyDescent="0.25">
      <c r="A251" s="573" t="s">
        <v>167</v>
      </c>
      <c r="B251" s="586" t="s">
        <v>168</v>
      </c>
      <c r="C251" s="587">
        <v>87</v>
      </c>
      <c r="D251" s="588" t="s">
        <v>301</v>
      </c>
      <c r="E251" s="589">
        <v>80</v>
      </c>
      <c r="F251" s="590">
        <v>26.47</v>
      </c>
      <c r="G251" s="589">
        <v>63.4</v>
      </c>
      <c r="H251" s="589">
        <v>1</v>
      </c>
      <c r="I251" s="589">
        <v>5.0999999999999996</v>
      </c>
      <c r="J251" s="591">
        <v>2.8</v>
      </c>
    </row>
    <row r="252" spans="1:10" x14ac:dyDescent="0.25">
      <c r="A252" s="573"/>
      <c r="B252" s="445" t="s">
        <v>169</v>
      </c>
      <c r="C252" s="574">
        <v>8</v>
      </c>
      <c r="D252" s="575" t="s">
        <v>302</v>
      </c>
      <c r="E252" s="576">
        <v>200</v>
      </c>
      <c r="F252" s="577">
        <v>55.32</v>
      </c>
      <c r="G252" s="576">
        <v>90.3</v>
      </c>
      <c r="H252" s="576">
        <v>1.7</v>
      </c>
      <c r="I252" s="576">
        <v>4</v>
      </c>
      <c r="J252" s="578">
        <v>12.4</v>
      </c>
    </row>
    <row r="253" spans="1:10" x14ac:dyDescent="0.25">
      <c r="A253" s="573"/>
      <c r="B253" s="445" t="s">
        <v>170</v>
      </c>
      <c r="C253" s="574">
        <v>121</v>
      </c>
      <c r="D253" s="575" t="s">
        <v>303</v>
      </c>
      <c r="E253" s="576">
        <v>100</v>
      </c>
      <c r="F253" s="577">
        <v>45</v>
      </c>
      <c r="G253" s="576">
        <v>295.39999999999998</v>
      </c>
      <c r="H253" s="576">
        <v>18.7</v>
      </c>
      <c r="I253" s="576">
        <v>26</v>
      </c>
      <c r="J253" s="578">
        <v>0.4</v>
      </c>
    </row>
    <row r="254" spans="1:10" x14ac:dyDescent="0.25">
      <c r="A254" s="573"/>
      <c r="B254" s="445" t="s">
        <v>171</v>
      </c>
      <c r="C254" s="574">
        <v>27</v>
      </c>
      <c r="D254" s="575" t="s">
        <v>179</v>
      </c>
      <c r="E254" s="576">
        <v>150</v>
      </c>
      <c r="F254" s="577">
        <v>10.3</v>
      </c>
      <c r="G254" s="576">
        <v>218.6</v>
      </c>
      <c r="H254" s="576">
        <v>3.8</v>
      </c>
      <c r="I254" s="576">
        <v>5.7</v>
      </c>
      <c r="J254" s="578">
        <v>42.9</v>
      </c>
    </row>
    <row r="255" spans="1:10" x14ac:dyDescent="0.25">
      <c r="A255" s="573"/>
      <c r="B255" s="445" t="s">
        <v>164</v>
      </c>
      <c r="C255" s="574">
        <v>0.04</v>
      </c>
      <c r="D255" s="575" t="s">
        <v>298</v>
      </c>
      <c r="E255" s="576">
        <v>60</v>
      </c>
      <c r="F255" s="577">
        <v>6.5</v>
      </c>
      <c r="G255" s="576">
        <v>134.80000000000001</v>
      </c>
      <c r="H255" s="576">
        <v>4.5</v>
      </c>
      <c r="I255" s="576">
        <v>0.5</v>
      </c>
      <c r="J255" s="578">
        <v>29.6</v>
      </c>
    </row>
    <row r="256" spans="1:10" x14ac:dyDescent="0.25">
      <c r="A256" s="573"/>
      <c r="B256" s="445" t="s">
        <v>223</v>
      </c>
      <c r="C256" s="574">
        <v>41</v>
      </c>
      <c r="D256" s="575" t="s">
        <v>304</v>
      </c>
      <c r="E256" s="576">
        <v>200</v>
      </c>
      <c r="F256" s="577">
        <v>5.84</v>
      </c>
      <c r="G256" s="576">
        <v>97.3</v>
      </c>
      <c r="H256" s="576"/>
      <c r="I256" s="576"/>
      <c r="J256" s="578">
        <v>25.6</v>
      </c>
    </row>
  </sheetData>
  <autoFilter ref="A2:J256"/>
  <mergeCells count="20">
    <mergeCell ref="B142:D142"/>
    <mergeCell ref="B1:D1"/>
    <mergeCell ref="B14:D14"/>
    <mergeCell ref="B27:D27"/>
    <mergeCell ref="B40:D40"/>
    <mergeCell ref="B53:D53"/>
    <mergeCell ref="B66:D66"/>
    <mergeCell ref="B79:D79"/>
    <mergeCell ref="B92:D92"/>
    <mergeCell ref="B103:D103"/>
    <mergeCell ref="B116:D116"/>
    <mergeCell ref="B129:D129"/>
    <mergeCell ref="B231:D231"/>
    <mergeCell ref="B244:D244"/>
    <mergeCell ref="B155:D155"/>
    <mergeCell ref="B168:D168"/>
    <mergeCell ref="B181:D181"/>
    <mergeCell ref="B194:D194"/>
    <mergeCell ref="B207:D207"/>
    <mergeCell ref="B220:D220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6"/>
  <sheetViews>
    <sheetView workbookViewId="0">
      <pane xSplit="4" ySplit="5" topLeftCell="E186" activePane="bottomRight" state="frozen"/>
      <selection pane="topRight" activeCell="E1" sqref="E1"/>
      <selection pane="bottomLeft" activeCell="A6" sqref="A6"/>
      <selection pane="bottomRight" activeCell="G18" sqref="G18"/>
    </sheetView>
  </sheetViews>
  <sheetFormatPr defaultRowHeight="12.75" x14ac:dyDescent="0.2"/>
  <cols>
    <col min="1" max="1" width="4.125" style="1449" customWidth="1"/>
    <col min="2" max="2" width="4.625" style="1449" customWidth="1"/>
    <col min="3" max="3" width="9" style="1448"/>
    <col min="4" max="4" width="10.125" style="1448" customWidth="1"/>
    <col min="5" max="5" width="46" style="1449" customWidth="1"/>
    <col min="6" max="6" width="8.125" style="1449" customWidth="1"/>
    <col min="7" max="7" width="8.75" style="1449" customWidth="1"/>
    <col min="8" max="8" width="6.625" style="1449" customWidth="1"/>
    <col min="9" max="9" width="6" style="1449" customWidth="1"/>
    <col min="10" max="10" width="7.125" style="1449" customWidth="1"/>
    <col min="11" max="11" width="8.75" style="1449" customWidth="1"/>
    <col min="12" max="16384" width="9" style="1449"/>
  </cols>
  <sheetData>
    <row r="1" spans="1:12" ht="15" x14ac:dyDescent="0.25">
      <c r="A1" s="1448" t="s">
        <v>148</v>
      </c>
      <c r="C1" s="1644"/>
      <c r="D1" s="1645"/>
      <c r="E1" s="1645"/>
      <c r="F1" s="1450" t="s">
        <v>364</v>
      </c>
      <c r="G1" s="1449" t="s">
        <v>365</v>
      </c>
      <c r="H1" s="1646"/>
      <c r="I1" s="1646"/>
      <c r="J1" s="1646"/>
      <c r="K1" s="1646"/>
    </row>
    <row r="2" spans="1:12" ht="18" x14ac:dyDescent="0.2">
      <c r="A2" s="1451" t="s">
        <v>367</v>
      </c>
      <c r="C2" s="1449"/>
      <c r="G2" s="1449" t="s">
        <v>368</v>
      </c>
      <c r="H2" s="1646"/>
      <c r="I2" s="1646"/>
      <c r="J2" s="1646"/>
      <c r="K2" s="1646"/>
    </row>
    <row r="3" spans="1:12" ht="17.25" customHeight="1" x14ac:dyDescent="0.2">
      <c r="A3" s="1452" t="s">
        <v>370</v>
      </c>
      <c r="C3" s="1449"/>
      <c r="D3" s="1453"/>
      <c r="E3" s="1454" t="s">
        <v>371</v>
      </c>
      <c r="G3" s="1449" t="s">
        <v>372</v>
      </c>
      <c r="H3" s="1455"/>
      <c r="I3" s="1455"/>
      <c r="J3" s="1456">
        <v>2025</v>
      </c>
      <c r="K3" s="1457"/>
    </row>
    <row r="4" spans="1:12" ht="13.5" thickBot="1" x14ac:dyDescent="0.25">
      <c r="C4" s="1449"/>
      <c r="D4" s="1452"/>
      <c r="H4" s="1458" t="s">
        <v>498</v>
      </c>
      <c r="I4" s="1458" t="s">
        <v>499</v>
      </c>
      <c r="J4" s="1458" t="s">
        <v>500</v>
      </c>
    </row>
    <row r="5" spans="1:12" ht="34.5" thickBot="1" x14ac:dyDescent="0.25">
      <c r="A5" s="1459" t="s">
        <v>373</v>
      </c>
      <c r="B5" s="1460" t="s">
        <v>374</v>
      </c>
      <c r="C5" s="1461" t="s">
        <v>151</v>
      </c>
      <c r="D5" s="1461" t="s">
        <v>375</v>
      </c>
      <c r="E5" s="1461" t="s">
        <v>376</v>
      </c>
      <c r="F5" s="1461" t="s">
        <v>377</v>
      </c>
      <c r="G5" s="1461" t="s">
        <v>158</v>
      </c>
      <c r="H5" s="1461" t="s">
        <v>159</v>
      </c>
      <c r="I5" s="1461" t="s">
        <v>160</v>
      </c>
      <c r="J5" s="1461" t="s">
        <v>157</v>
      </c>
      <c r="K5" s="1462" t="s">
        <v>175</v>
      </c>
      <c r="L5" s="1461" t="s">
        <v>156</v>
      </c>
    </row>
    <row r="6" spans="1:12" ht="15" x14ac:dyDescent="0.25">
      <c r="A6" s="1463">
        <v>1</v>
      </c>
      <c r="B6" s="1464">
        <v>1</v>
      </c>
      <c r="C6" s="1465" t="s">
        <v>161</v>
      </c>
      <c r="D6" s="1466" t="s">
        <v>162</v>
      </c>
      <c r="E6" s="60" t="s">
        <v>187</v>
      </c>
      <c r="F6" s="1475">
        <v>210</v>
      </c>
      <c r="G6" s="1475">
        <v>6.09</v>
      </c>
      <c r="H6" s="1475">
        <v>13.020000000000001</v>
      </c>
      <c r="I6" s="1475">
        <v>23.52</v>
      </c>
      <c r="J6" s="1475">
        <v>205.8</v>
      </c>
      <c r="K6" s="1476">
        <v>168</v>
      </c>
      <c r="L6" s="1500">
        <v>40</v>
      </c>
    </row>
    <row r="7" spans="1:12" ht="15" x14ac:dyDescent="0.25">
      <c r="A7" s="1470"/>
      <c r="B7" s="1471"/>
      <c r="C7" s="1472"/>
      <c r="D7" s="1473"/>
      <c r="E7" s="67"/>
      <c r="F7" s="1475"/>
      <c r="G7" s="1475"/>
      <c r="H7" s="1475"/>
      <c r="I7" s="1475"/>
      <c r="J7" s="1475"/>
      <c r="K7" s="1476"/>
      <c r="L7" s="1500"/>
    </row>
    <row r="8" spans="1:12" ht="15" x14ac:dyDescent="0.25">
      <c r="A8" s="1470"/>
      <c r="B8" s="1471"/>
      <c r="C8" s="1472"/>
      <c r="D8" s="1477" t="s">
        <v>163</v>
      </c>
      <c r="E8" s="67" t="s">
        <v>114</v>
      </c>
      <c r="F8" s="1475">
        <v>200</v>
      </c>
      <c r="G8" s="1500">
        <v>0.2</v>
      </c>
      <c r="H8" s="1500">
        <v>0</v>
      </c>
      <c r="I8" s="1500">
        <v>63</v>
      </c>
      <c r="J8" s="1500">
        <v>28</v>
      </c>
      <c r="K8" s="1476">
        <v>943</v>
      </c>
      <c r="L8" s="1500">
        <v>6</v>
      </c>
    </row>
    <row r="9" spans="1:12" ht="15" x14ac:dyDescent="0.25">
      <c r="A9" s="1470"/>
      <c r="B9" s="1471"/>
      <c r="C9" s="1472"/>
      <c r="D9" s="1477" t="s">
        <v>164</v>
      </c>
      <c r="E9" s="67" t="s">
        <v>269</v>
      </c>
      <c r="F9" s="1475">
        <v>90</v>
      </c>
      <c r="G9" s="1475">
        <v>6.21</v>
      </c>
      <c r="H9" s="1475">
        <v>8.89</v>
      </c>
      <c r="I9" s="1475">
        <v>42.32</v>
      </c>
      <c r="J9" s="1475">
        <v>261.2</v>
      </c>
      <c r="K9" s="1476" t="s">
        <v>268</v>
      </c>
      <c r="L9" s="1500">
        <v>21</v>
      </c>
    </row>
    <row r="10" spans="1:12" ht="15" x14ac:dyDescent="0.25">
      <c r="A10" s="1470"/>
      <c r="B10" s="1471"/>
      <c r="C10" s="1472"/>
      <c r="D10" s="1477" t="s">
        <v>166</v>
      </c>
      <c r="E10" s="67"/>
      <c r="F10" s="1475"/>
      <c r="G10" s="1475"/>
      <c r="H10" s="1475"/>
      <c r="I10" s="1475"/>
      <c r="J10" s="1475"/>
      <c r="K10" s="1476"/>
      <c r="L10" s="1500"/>
    </row>
    <row r="11" spans="1:12" ht="15" x14ac:dyDescent="0.25">
      <c r="A11" s="1470"/>
      <c r="B11" s="1471"/>
      <c r="C11" s="1472"/>
      <c r="D11" s="1473"/>
      <c r="E11" s="67" t="s">
        <v>37</v>
      </c>
      <c r="F11" s="1475">
        <v>115</v>
      </c>
      <c r="G11" s="1475">
        <v>2.415</v>
      </c>
      <c r="H11" s="1475">
        <v>8</v>
      </c>
      <c r="I11" s="1475">
        <v>16.445</v>
      </c>
      <c r="J11" s="1475">
        <v>161</v>
      </c>
      <c r="K11" s="1476">
        <v>698</v>
      </c>
      <c r="L11" s="1500">
        <v>170</v>
      </c>
    </row>
    <row r="12" spans="1:12" ht="15" x14ac:dyDescent="0.25">
      <c r="A12" s="1470"/>
      <c r="B12" s="1471"/>
      <c r="C12" s="1472"/>
      <c r="D12" s="1473"/>
      <c r="E12" s="1474"/>
      <c r="F12" s="1475"/>
      <c r="G12" s="1475"/>
      <c r="H12" s="1475"/>
      <c r="I12" s="1475"/>
      <c r="J12" s="1475"/>
      <c r="K12" s="1476"/>
      <c r="L12" s="1500"/>
    </row>
    <row r="13" spans="1:12" ht="15" x14ac:dyDescent="0.25">
      <c r="A13" s="1478"/>
      <c r="B13" s="1479"/>
      <c r="C13" s="1480"/>
      <c r="D13" s="1481" t="s">
        <v>128</v>
      </c>
      <c r="E13" s="1482"/>
      <c r="F13" s="1483">
        <f>SUM(F6:F12)</f>
        <v>615</v>
      </c>
      <c r="G13" s="1501">
        <f>SUM(G6:G12)</f>
        <v>14.914999999999999</v>
      </c>
      <c r="H13" s="1501">
        <f>SUM(H6:H12)</f>
        <v>29.910000000000004</v>
      </c>
      <c r="I13" s="1501">
        <f>SUM(I6:I12)</f>
        <v>145.285</v>
      </c>
      <c r="J13" s="1501">
        <f>SUM(J6:J12)</f>
        <v>656</v>
      </c>
      <c r="K13" s="1484"/>
      <c r="L13" s="1483">
        <f>SUM(L6:L12)</f>
        <v>237</v>
      </c>
    </row>
    <row r="14" spans="1:12" ht="15" x14ac:dyDescent="0.25">
      <c r="A14" s="1485">
        <f>A6</f>
        <v>1</v>
      </c>
      <c r="B14" s="1486">
        <f>B6</f>
        <v>1</v>
      </c>
      <c r="C14" s="1487" t="s">
        <v>167</v>
      </c>
      <c r="D14" s="1477" t="s">
        <v>168</v>
      </c>
      <c r="E14" s="1474"/>
      <c r="F14" s="1475"/>
      <c r="G14" s="1475"/>
      <c r="H14" s="1475"/>
      <c r="I14" s="1475"/>
      <c r="J14" s="1475"/>
      <c r="K14" s="1476"/>
      <c r="L14" s="1475"/>
    </row>
    <row r="15" spans="1:12" ht="15" x14ac:dyDescent="0.25">
      <c r="A15" s="1470"/>
      <c r="B15" s="1471"/>
      <c r="C15" s="1472"/>
      <c r="D15" s="1477" t="s">
        <v>169</v>
      </c>
      <c r="E15" s="1474" t="s">
        <v>350</v>
      </c>
      <c r="F15" s="1475">
        <v>270</v>
      </c>
      <c r="G15" s="1475">
        <v>11.88</v>
      </c>
      <c r="H15" s="1475">
        <v>9.7200000000000006</v>
      </c>
      <c r="I15" s="1475">
        <v>14.85</v>
      </c>
      <c r="J15" s="1475">
        <v>170.1</v>
      </c>
      <c r="K15" s="1476">
        <v>170</v>
      </c>
      <c r="L15" s="1500">
        <v>80</v>
      </c>
    </row>
    <row r="16" spans="1:12" ht="15" x14ac:dyDescent="0.25">
      <c r="A16" s="1470"/>
      <c r="B16" s="1471"/>
      <c r="C16" s="1472"/>
      <c r="D16" s="1477" t="s">
        <v>170</v>
      </c>
      <c r="E16" s="1474" t="s">
        <v>105</v>
      </c>
      <c r="F16" s="1475">
        <v>110</v>
      </c>
      <c r="G16" s="1475">
        <v>20.350000000000001</v>
      </c>
      <c r="H16" s="1475">
        <v>9.1300000000000008</v>
      </c>
      <c r="I16" s="1475">
        <v>4.7300000000000004</v>
      </c>
      <c r="J16" s="1475">
        <v>166.1</v>
      </c>
      <c r="K16" s="1476">
        <v>286</v>
      </c>
      <c r="L16" s="1500">
        <v>50</v>
      </c>
    </row>
    <row r="17" spans="1:12" ht="15" x14ac:dyDescent="0.25">
      <c r="A17" s="1470"/>
      <c r="B17" s="1471"/>
      <c r="C17" s="1472"/>
      <c r="D17" s="1477" t="s">
        <v>171</v>
      </c>
      <c r="E17" s="1474" t="s">
        <v>345</v>
      </c>
      <c r="F17" s="1475">
        <v>190</v>
      </c>
      <c r="G17" s="1475">
        <v>6.620000000000001</v>
      </c>
      <c r="H17" s="1475">
        <v>4.8400000000000007</v>
      </c>
      <c r="I17" s="1475">
        <v>29.47</v>
      </c>
      <c r="J17" s="1475">
        <v>188.25</v>
      </c>
      <c r="K17" s="1476" t="s">
        <v>239</v>
      </c>
      <c r="L17" s="1500">
        <v>52</v>
      </c>
    </row>
    <row r="18" spans="1:12" ht="15" x14ac:dyDescent="0.25">
      <c r="A18" s="1470"/>
      <c r="B18" s="1471"/>
      <c r="C18" s="1472"/>
      <c r="D18" s="1477" t="s">
        <v>223</v>
      </c>
      <c r="E18" s="1474" t="s">
        <v>144</v>
      </c>
      <c r="F18" s="1475">
        <v>200</v>
      </c>
      <c r="G18" s="1475">
        <v>0</v>
      </c>
      <c r="H18" s="1475">
        <v>0</v>
      </c>
      <c r="I18" s="1475">
        <v>22</v>
      </c>
      <c r="J18" s="1475">
        <v>88</v>
      </c>
      <c r="K18" s="1476">
        <v>859</v>
      </c>
      <c r="L18" s="1500">
        <v>18</v>
      </c>
    </row>
    <row r="19" spans="1:12" ht="15" x14ac:dyDescent="0.25">
      <c r="A19" s="1470"/>
      <c r="B19" s="1471"/>
      <c r="C19" s="1472"/>
      <c r="D19" s="1477" t="s">
        <v>173</v>
      </c>
      <c r="E19" s="1474" t="s">
        <v>107</v>
      </c>
      <c r="F19" s="1475">
        <v>80</v>
      </c>
      <c r="G19" s="1475">
        <v>6.16</v>
      </c>
      <c r="H19" s="1475">
        <v>0.64</v>
      </c>
      <c r="I19" s="1475">
        <v>42.24</v>
      </c>
      <c r="J19" s="1475">
        <v>197.6</v>
      </c>
      <c r="K19" s="1476">
        <v>2</v>
      </c>
      <c r="L19" s="1500">
        <v>6.8</v>
      </c>
    </row>
    <row r="20" spans="1:12" ht="15" x14ac:dyDescent="0.25">
      <c r="A20" s="1470"/>
      <c r="B20" s="1471"/>
      <c r="C20" s="1472"/>
      <c r="D20" s="1477" t="s">
        <v>174</v>
      </c>
      <c r="E20" s="1474" t="s">
        <v>108</v>
      </c>
      <c r="F20" s="1475">
        <v>10</v>
      </c>
      <c r="G20" s="1475">
        <v>0.85</v>
      </c>
      <c r="H20" s="1475">
        <v>0.78</v>
      </c>
      <c r="I20" s="1475">
        <v>4.5999999999999996</v>
      </c>
      <c r="J20" s="1475">
        <v>21.5</v>
      </c>
      <c r="K20" s="1476">
        <v>1</v>
      </c>
      <c r="L20" s="1500">
        <v>1.2</v>
      </c>
    </row>
    <row r="21" spans="1:12" ht="15" x14ac:dyDescent="0.25">
      <c r="A21" s="1470"/>
      <c r="B21" s="1471"/>
      <c r="C21" s="1472"/>
      <c r="D21" s="1473"/>
      <c r="E21" s="1474"/>
      <c r="F21" s="1475"/>
      <c r="G21" s="1475"/>
      <c r="H21" s="1475"/>
      <c r="I21" s="1475"/>
      <c r="J21" s="1475"/>
      <c r="K21" s="1476"/>
      <c r="L21" s="1502"/>
    </row>
    <row r="22" spans="1:12" ht="15" x14ac:dyDescent="0.25">
      <c r="A22" s="1470"/>
      <c r="B22" s="1471"/>
      <c r="C22" s="1472"/>
      <c r="D22" s="1473"/>
      <c r="E22" s="1474"/>
      <c r="F22" s="1475"/>
      <c r="G22" s="1475"/>
      <c r="H22" s="1475"/>
      <c r="I22" s="1475"/>
      <c r="J22" s="1475"/>
      <c r="K22" s="1476"/>
      <c r="L22" s="1502"/>
    </row>
    <row r="23" spans="1:12" ht="15" x14ac:dyDescent="0.25">
      <c r="A23" s="1478"/>
      <c r="B23" s="1479"/>
      <c r="C23" s="1480"/>
      <c r="D23" s="1481" t="s">
        <v>128</v>
      </c>
      <c r="E23" s="1482"/>
      <c r="F23" s="1483">
        <f>SUM(F14:F22)</f>
        <v>860</v>
      </c>
      <c r="G23" s="1483">
        <f>SUM(G14:G22)</f>
        <v>45.860000000000007</v>
      </c>
      <c r="H23" s="1483">
        <f>SUM(H14:H22)</f>
        <v>25.110000000000003</v>
      </c>
      <c r="I23" s="1483">
        <f>SUM(I14:I22)</f>
        <v>117.88999999999999</v>
      </c>
      <c r="J23" s="1483">
        <f>SUM(J14:J22)</f>
        <v>831.55000000000007</v>
      </c>
      <c r="K23" s="1484"/>
      <c r="L23" s="1483">
        <f>SUM(L14:L22)</f>
        <v>208</v>
      </c>
    </row>
    <row r="24" spans="1:12" ht="15.75" thickBot="1" x14ac:dyDescent="0.25">
      <c r="A24" s="1488">
        <f>A6</f>
        <v>1</v>
      </c>
      <c r="B24" s="1489">
        <f>B6</f>
        <v>1</v>
      </c>
      <c r="C24" s="1641" t="s">
        <v>380</v>
      </c>
      <c r="D24" s="1642"/>
      <c r="E24" s="1490"/>
      <c r="F24" s="1491">
        <f>F13+F23</f>
        <v>1475</v>
      </c>
      <c r="G24" s="1491">
        <f>G13+G23</f>
        <v>60.775000000000006</v>
      </c>
      <c r="H24" s="1491">
        <f>H13+H23</f>
        <v>55.02000000000001</v>
      </c>
      <c r="I24" s="1491">
        <f>I13+I23</f>
        <v>263.17499999999995</v>
      </c>
      <c r="J24" s="1491">
        <f>J13+J23</f>
        <v>1487.5500000000002</v>
      </c>
      <c r="K24" s="1491"/>
      <c r="L24" s="1491">
        <f>L13+L23</f>
        <v>445</v>
      </c>
    </row>
    <row r="25" spans="1:12" ht="15" x14ac:dyDescent="0.25">
      <c r="A25" s="1492">
        <v>1</v>
      </c>
      <c r="B25" s="1471">
        <v>2</v>
      </c>
      <c r="C25" s="1465" t="s">
        <v>161</v>
      </c>
      <c r="D25" s="1466" t="s">
        <v>162</v>
      </c>
      <c r="E25" s="1474" t="s">
        <v>27</v>
      </c>
      <c r="F25" s="1468">
        <v>100</v>
      </c>
      <c r="G25" s="1503">
        <v>18.8</v>
      </c>
      <c r="H25" s="1503">
        <v>9.1999999999999993</v>
      </c>
      <c r="I25" s="1503">
        <v>5.3</v>
      </c>
      <c r="J25" s="1503">
        <v>178.4</v>
      </c>
      <c r="K25" s="1469">
        <v>591</v>
      </c>
      <c r="L25" s="1504">
        <v>65</v>
      </c>
    </row>
    <row r="26" spans="1:12" ht="15" x14ac:dyDescent="0.25">
      <c r="A26" s="1492"/>
      <c r="B26" s="1471"/>
      <c r="C26" s="1472"/>
      <c r="D26" s="1473"/>
      <c r="E26" s="1474" t="s">
        <v>61</v>
      </c>
      <c r="F26" s="1475">
        <v>150</v>
      </c>
      <c r="G26" s="1500">
        <v>6</v>
      </c>
      <c r="H26" s="1500">
        <v>8.25</v>
      </c>
      <c r="I26" s="1500">
        <v>32.700000000000003</v>
      </c>
      <c r="J26" s="1500">
        <v>228.14999999999998</v>
      </c>
      <c r="K26" s="1476">
        <v>443</v>
      </c>
      <c r="L26" s="1502">
        <v>30</v>
      </c>
    </row>
    <row r="27" spans="1:12" ht="15" x14ac:dyDescent="0.25">
      <c r="A27" s="1492"/>
      <c r="B27" s="1471"/>
      <c r="C27" s="1472"/>
      <c r="D27" s="1477" t="s">
        <v>163</v>
      </c>
      <c r="E27" s="1474" t="s">
        <v>271</v>
      </c>
      <c r="F27" s="1475">
        <v>200</v>
      </c>
      <c r="G27" s="1500">
        <v>0.2</v>
      </c>
      <c r="H27" s="1500">
        <v>0</v>
      </c>
      <c r="I27" s="1500">
        <v>9</v>
      </c>
      <c r="J27" s="1500">
        <v>36.6</v>
      </c>
      <c r="K27" s="1476">
        <v>943</v>
      </c>
      <c r="L27" s="1502">
        <v>7</v>
      </c>
    </row>
    <row r="28" spans="1:12" ht="15" x14ac:dyDescent="0.25">
      <c r="A28" s="1492"/>
      <c r="B28" s="1471"/>
      <c r="C28" s="1472"/>
      <c r="D28" s="1477" t="s">
        <v>164</v>
      </c>
      <c r="E28" s="1474" t="s">
        <v>107</v>
      </c>
      <c r="F28" s="1475">
        <v>40</v>
      </c>
      <c r="G28" s="1500">
        <v>3.08</v>
      </c>
      <c r="H28" s="1500">
        <v>0.32</v>
      </c>
      <c r="I28" s="1500">
        <v>21.12</v>
      </c>
      <c r="J28" s="1500">
        <v>93.2</v>
      </c>
      <c r="K28" s="1476">
        <v>2</v>
      </c>
      <c r="L28" s="1502">
        <v>3.4</v>
      </c>
    </row>
    <row r="29" spans="1:12" ht="15" x14ac:dyDescent="0.25">
      <c r="A29" s="1492"/>
      <c r="B29" s="1471"/>
      <c r="C29" s="1472"/>
      <c r="D29" s="1477" t="s">
        <v>166</v>
      </c>
      <c r="E29" s="1474" t="s">
        <v>93</v>
      </c>
      <c r="F29" s="1475">
        <v>200</v>
      </c>
      <c r="G29" s="1500">
        <v>1</v>
      </c>
      <c r="H29" s="1500">
        <v>0.2</v>
      </c>
      <c r="I29" s="1500">
        <v>20.2</v>
      </c>
      <c r="J29" s="1500">
        <v>92</v>
      </c>
      <c r="K29" s="1476">
        <v>97</v>
      </c>
      <c r="L29" s="1502">
        <v>80</v>
      </c>
    </row>
    <row r="30" spans="1:12" ht="15" x14ac:dyDescent="0.25">
      <c r="A30" s="1492"/>
      <c r="B30" s="1471"/>
      <c r="C30" s="1472"/>
      <c r="D30" s="1473"/>
      <c r="E30" s="1474" t="s">
        <v>133</v>
      </c>
      <c r="F30" s="1475">
        <v>30</v>
      </c>
      <c r="G30" s="1500">
        <v>1.375</v>
      </c>
      <c r="H30" s="1500">
        <v>6.25</v>
      </c>
      <c r="I30" s="1500">
        <v>12.75</v>
      </c>
      <c r="J30" s="1500">
        <v>117.75</v>
      </c>
      <c r="K30" s="1476">
        <v>93</v>
      </c>
      <c r="L30" s="1502">
        <v>30</v>
      </c>
    </row>
    <row r="31" spans="1:12" ht="15" x14ac:dyDescent="0.25">
      <c r="A31" s="1492"/>
      <c r="B31" s="1471"/>
      <c r="C31" s="1472"/>
      <c r="D31" s="1473"/>
      <c r="E31" s="1474"/>
      <c r="F31" s="1475"/>
      <c r="G31" s="1500"/>
      <c r="H31" s="1500"/>
      <c r="I31" s="1500"/>
      <c r="J31" s="1500"/>
      <c r="K31" s="1476"/>
      <c r="L31" s="1502"/>
    </row>
    <row r="32" spans="1:12" ht="15" x14ac:dyDescent="0.25">
      <c r="A32" s="1493"/>
      <c r="B32" s="1479"/>
      <c r="C32" s="1480"/>
      <c r="D32" s="1481" t="s">
        <v>128</v>
      </c>
      <c r="E32" s="1482"/>
      <c r="F32" s="1483">
        <f>SUM(F25:F31)</f>
        <v>720</v>
      </c>
      <c r="G32" s="1483">
        <f t="shared" ref="G32:L32" si="0">SUM(G25:G31)</f>
        <v>30.454999999999998</v>
      </c>
      <c r="H32" s="1483">
        <f t="shared" si="0"/>
        <v>24.22</v>
      </c>
      <c r="I32" s="1483">
        <f t="shared" si="0"/>
        <v>101.07000000000001</v>
      </c>
      <c r="J32" s="1483">
        <f t="shared" si="0"/>
        <v>746.1</v>
      </c>
      <c r="K32" s="1484"/>
      <c r="L32" s="1483">
        <f t="shared" si="0"/>
        <v>215.4</v>
      </c>
    </row>
    <row r="33" spans="1:12" ht="15" x14ac:dyDescent="0.25">
      <c r="A33" s="1486">
        <f>A25</f>
        <v>1</v>
      </c>
      <c r="B33" s="1486">
        <f>B25</f>
        <v>2</v>
      </c>
      <c r="C33" s="1487" t="s">
        <v>167</v>
      </c>
      <c r="D33" s="1477" t="s">
        <v>168</v>
      </c>
      <c r="E33" s="1474"/>
      <c r="F33" s="1475"/>
      <c r="G33" s="1475"/>
      <c r="H33" s="1475"/>
      <c r="I33" s="1475"/>
      <c r="J33" s="1475"/>
      <c r="K33" s="1476"/>
      <c r="L33" s="1475"/>
    </row>
    <row r="34" spans="1:12" ht="15" x14ac:dyDescent="0.25">
      <c r="A34" s="1492"/>
      <c r="B34" s="1471"/>
      <c r="C34" s="1472"/>
      <c r="D34" s="1477" t="s">
        <v>169</v>
      </c>
      <c r="E34" s="1474" t="s">
        <v>96</v>
      </c>
      <c r="F34" s="1475">
        <v>270</v>
      </c>
      <c r="G34" s="1475">
        <v>7.75</v>
      </c>
      <c r="H34" s="1475">
        <v>6.75</v>
      </c>
      <c r="I34" s="1475">
        <v>13.5</v>
      </c>
      <c r="J34" s="1475">
        <v>146</v>
      </c>
      <c r="K34" s="1476">
        <v>206</v>
      </c>
      <c r="L34" s="1502">
        <v>90</v>
      </c>
    </row>
    <row r="35" spans="1:12" ht="15" x14ac:dyDescent="0.25">
      <c r="A35" s="1492"/>
      <c r="B35" s="1471"/>
      <c r="C35" s="1472"/>
      <c r="D35" s="1477" t="s">
        <v>170</v>
      </c>
      <c r="E35" s="1474" t="s">
        <v>470</v>
      </c>
      <c r="F35" s="1475">
        <v>100</v>
      </c>
      <c r="G35" s="1475">
        <v>15.8</v>
      </c>
      <c r="H35" s="1475">
        <v>12.7</v>
      </c>
      <c r="I35" s="1475">
        <v>1</v>
      </c>
      <c r="J35" s="1475">
        <v>180.8</v>
      </c>
      <c r="K35" s="1476">
        <v>293</v>
      </c>
      <c r="L35" s="1502">
        <v>65</v>
      </c>
    </row>
    <row r="36" spans="1:12" ht="15" x14ac:dyDescent="0.25">
      <c r="A36" s="1492"/>
      <c r="B36" s="1471"/>
      <c r="C36" s="1472"/>
      <c r="D36" s="1477" t="s">
        <v>171</v>
      </c>
      <c r="E36" s="1474" t="s">
        <v>236</v>
      </c>
      <c r="F36" s="1475">
        <v>190</v>
      </c>
      <c r="G36" s="1475">
        <v>5.26</v>
      </c>
      <c r="H36" s="1475">
        <v>10.96</v>
      </c>
      <c r="I36" s="1475">
        <v>28.42</v>
      </c>
      <c r="J36" s="1475">
        <v>248.70999999999998</v>
      </c>
      <c r="K36" s="1476" t="s">
        <v>237</v>
      </c>
      <c r="L36" s="1502">
        <v>73</v>
      </c>
    </row>
    <row r="37" spans="1:12" ht="15" x14ac:dyDescent="0.25">
      <c r="A37" s="1492"/>
      <c r="B37" s="1471"/>
      <c r="C37" s="1472"/>
      <c r="D37" s="1477" t="s">
        <v>223</v>
      </c>
      <c r="E37" s="1474" t="s">
        <v>113</v>
      </c>
      <c r="F37" s="1475">
        <v>200</v>
      </c>
      <c r="G37" s="1475">
        <v>0.04</v>
      </c>
      <c r="H37" s="1475">
        <v>0</v>
      </c>
      <c r="I37" s="1475">
        <v>24.76</v>
      </c>
      <c r="J37" s="1475">
        <v>94.2</v>
      </c>
      <c r="K37" s="1476">
        <v>868</v>
      </c>
      <c r="L37" s="1502">
        <v>15</v>
      </c>
    </row>
    <row r="38" spans="1:12" ht="15" x14ac:dyDescent="0.25">
      <c r="A38" s="1492"/>
      <c r="B38" s="1471"/>
      <c r="C38" s="1472"/>
      <c r="D38" s="1477" t="s">
        <v>173</v>
      </c>
      <c r="E38" s="1474" t="s">
        <v>107</v>
      </c>
      <c r="F38" s="1475">
        <v>40</v>
      </c>
      <c r="G38" s="1475">
        <v>3.08</v>
      </c>
      <c r="H38" s="1475">
        <v>0.32</v>
      </c>
      <c r="I38" s="1475">
        <v>21.12</v>
      </c>
      <c r="J38" s="1475">
        <v>93.2</v>
      </c>
      <c r="K38" s="1476">
        <v>2</v>
      </c>
      <c r="L38" s="1502">
        <v>3.4</v>
      </c>
    </row>
    <row r="39" spans="1:12" ht="15" x14ac:dyDescent="0.25">
      <c r="A39" s="1492"/>
      <c r="B39" s="1471"/>
      <c r="C39" s="1472"/>
      <c r="D39" s="1477" t="s">
        <v>174</v>
      </c>
      <c r="E39" s="1474" t="s">
        <v>108</v>
      </c>
      <c r="F39" s="1475">
        <v>10</v>
      </c>
      <c r="G39" s="1475">
        <v>0.85</v>
      </c>
      <c r="H39" s="1475">
        <v>0.78</v>
      </c>
      <c r="I39" s="1475">
        <v>4.5999999999999996</v>
      </c>
      <c r="J39" s="1475">
        <v>21.5</v>
      </c>
      <c r="K39" s="1476">
        <v>1</v>
      </c>
      <c r="L39" s="1502">
        <v>1.2</v>
      </c>
    </row>
    <row r="40" spans="1:12" ht="15" x14ac:dyDescent="0.25">
      <c r="A40" s="1492"/>
      <c r="B40" s="1471"/>
      <c r="C40" s="1472"/>
      <c r="D40" s="1473"/>
      <c r="E40" s="1474"/>
      <c r="F40" s="1475"/>
      <c r="G40" s="1475"/>
      <c r="H40" s="1475"/>
      <c r="I40" s="1475"/>
      <c r="J40" s="1475"/>
      <c r="K40" s="1476"/>
      <c r="L40" s="1502"/>
    </row>
    <row r="41" spans="1:12" ht="15" x14ac:dyDescent="0.25">
      <c r="A41" s="1492"/>
      <c r="B41" s="1471"/>
      <c r="C41" s="1472"/>
      <c r="D41" s="1473"/>
      <c r="E41" s="1474"/>
      <c r="F41" s="1475"/>
      <c r="G41" s="1475"/>
      <c r="H41" s="1475"/>
      <c r="I41" s="1475"/>
      <c r="J41" s="1475"/>
      <c r="K41" s="1476"/>
      <c r="L41" s="1475"/>
    </row>
    <row r="42" spans="1:12" ht="15" x14ac:dyDescent="0.25">
      <c r="A42" s="1493"/>
      <c r="B42" s="1479"/>
      <c r="C42" s="1480"/>
      <c r="D42" s="1481" t="s">
        <v>128</v>
      </c>
      <c r="E42" s="1482"/>
      <c r="F42" s="1483">
        <f>SUM(F33:F41)</f>
        <v>810</v>
      </c>
      <c r="G42" s="1483">
        <f t="shared" ref="G42:L42" si="1">SUM(G33:G41)</f>
        <v>32.78</v>
      </c>
      <c r="H42" s="1483">
        <f t="shared" si="1"/>
        <v>31.51</v>
      </c>
      <c r="I42" s="1483">
        <f t="shared" si="1"/>
        <v>93.4</v>
      </c>
      <c r="J42" s="1483">
        <f t="shared" si="1"/>
        <v>784.41000000000008</v>
      </c>
      <c r="K42" s="1484"/>
      <c r="L42" s="1483">
        <f t="shared" si="1"/>
        <v>247.6</v>
      </c>
    </row>
    <row r="43" spans="1:12" ht="15.75" customHeight="1" thickBot="1" x14ac:dyDescent="0.25">
      <c r="A43" s="1494">
        <f>A25</f>
        <v>1</v>
      </c>
      <c r="B43" s="1494">
        <f>B25</f>
        <v>2</v>
      </c>
      <c r="C43" s="1641" t="s">
        <v>380</v>
      </c>
      <c r="D43" s="1642"/>
      <c r="E43" s="1490"/>
      <c r="F43" s="1491">
        <f>F32+F42</f>
        <v>1530</v>
      </c>
      <c r="G43" s="1491">
        <f t="shared" ref="G43:L43" si="2">G32+G42</f>
        <v>63.234999999999999</v>
      </c>
      <c r="H43" s="1491">
        <f t="shared" si="2"/>
        <v>55.730000000000004</v>
      </c>
      <c r="I43" s="1491">
        <f t="shared" si="2"/>
        <v>194.47000000000003</v>
      </c>
      <c r="J43" s="1491">
        <f t="shared" si="2"/>
        <v>1530.5100000000002</v>
      </c>
      <c r="K43" s="1491"/>
      <c r="L43" s="1491">
        <f t="shared" si="2"/>
        <v>463</v>
      </c>
    </row>
    <row r="44" spans="1:12" ht="15" x14ac:dyDescent="0.25">
      <c r="A44" s="1463">
        <v>1</v>
      </c>
      <c r="B44" s="1464">
        <v>3</v>
      </c>
      <c r="C44" s="1465" t="s">
        <v>161</v>
      </c>
      <c r="D44" s="1466" t="s">
        <v>162</v>
      </c>
      <c r="E44" s="1467" t="s">
        <v>248</v>
      </c>
      <c r="F44" s="1468">
        <v>220</v>
      </c>
      <c r="G44" s="1503">
        <v>10.4</v>
      </c>
      <c r="H44" s="1503">
        <v>23.080000000000002</v>
      </c>
      <c r="I44" s="1503">
        <v>31.82</v>
      </c>
      <c r="J44" s="1503">
        <v>306.32</v>
      </c>
      <c r="K44" s="1469" t="s">
        <v>235</v>
      </c>
      <c r="L44" s="1504">
        <v>114</v>
      </c>
    </row>
    <row r="45" spans="1:12" ht="15" x14ac:dyDescent="0.25">
      <c r="A45" s="1470"/>
      <c r="B45" s="1471"/>
      <c r="C45" s="1472"/>
      <c r="D45" s="1473"/>
      <c r="E45" s="1474"/>
      <c r="F45" s="1475"/>
      <c r="G45" s="1500"/>
      <c r="H45" s="1500"/>
      <c r="I45" s="1500"/>
      <c r="J45" s="1500"/>
      <c r="K45" s="1476"/>
      <c r="L45" s="1502"/>
    </row>
    <row r="46" spans="1:12" ht="15" x14ac:dyDescent="0.25">
      <c r="A46" s="1470"/>
      <c r="B46" s="1471"/>
      <c r="C46" s="1472"/>
      <c r="D46" s="1477" t="s">
        <v>163</v>
      </c>
      <c r="E46" s="1474" t="s">
        <v>114</v>
      </c>
      <c r="F46" s="1475">
        <v>200</v>
      </c>
      <c r="G46" s="1500">
        <v>0.2</v>
      </c>
      <c r="H46" s="1500">
        <v>0</v>
      </c>
      <c r="I46" s="1500">
        <v>63</v>
      </c>
      <c r="J46" s="1500">
        <v>28</v>
      </c>
      <c r="K46" s="1476">
        <v>943</v>
      </c>
      <c r="L46" s="1502">
        <v>6</v>
      </c>
    </row>
    <row r="47" spans="1:12" ht="15" x14ac:dyDescent="0.25">
      <c r="A47" s="1470"/>
      <c r="B47" s="1471"/>
      <c r="C47" s="1472"/>
      <c r="D47" s="1477" t="s">
        <v>164</v>
      </c>
      <c r="E47" s="1474" t="s">
        <v>107</v>
      </c>
      <c r="F47" s="1475">
        <v>80</v>
      </c>
      <c r="G47" s="1500">
        <v>6.16</v>
      </c>
      <c r="H47" s="1500">
        <v>0.64</v>
      </c>
      <c r="I47" s="1500">
        <v>42.24</v>
      </c>
      <c r="J47" s="1500">
        <v>186.4</v>
      </c>
      <c r="K47" s="1476">
        <v>2</v>
      </c>
      <c r="L47" s="1502">
        <v>6.8</v>
      </c>
    </row>
    <row r="48" spans="1:12" ht="15" x14ac:dyDescent="0.25">
      <c r="A48" s="1470"/>
      <c r="B48" s="1471"/>
      <c r="C48" s="1472"/>
      <c r="D48" s="1477" t="s">
        <v>166</v>
      </c>
      <c r="E48" s="1474" t="s">
        <v>110</v>
      </c>
      <c r="F48" s="1475">
        <v>180</v>
      </c>
      <c r="G48" s="1500">
        <v>0.46800000000000003</v>
      </c>
      <c r="H48" s="1500">
        <v>0.30600000000000005</v>
      </c>
      <c r="I48" s="1500">
        <v>20.538</v>
      </c>
      <c r="J48" s="1500">
        <v>93.600000000000009</v>
      </c>
      <c r="K48" s="1476">
        <v>627</v>
      </c>
      <c r="L48" s="1502">
        <v>130</v>
      </c>
    </row>
    <row r="49" spans="1:12" ht="15" x14ac:dyDescent="0.25">
      <c r="A49" s="1470"/>
      <c r="B49" s="1471"/>
      <c r="C49" s="1472"/>
      <c r="D49" s="1473"/>
      <c r="E49" s="1474"/>
      <c r="F49" s="1475"/>
      <c r="G49" s="1475"/>
      <c r="H49" s="1475"/>
      <c r="I49" s="1475"/>
      <c r="J49" s="1475"/>
      <c r="K49" s="1476"/>
      <c r="L49" s="1502"/>
    </row>
    <row r="50" spans="1:12" ht="15" x14ac:dyDescent="0.25">
      <c r="A50" s="1470"/>
      <c r="B50" s="1471"/>
      <c r="C50" s="1472"/>
      <c r="D50" s="1473"/>
      <c r="E50" s="1474"/>
      <c r="F50" s="1475"/>
      <c r="G50" s="1475"/>
      <c r="H50" s="1475"/>
      <c r="I50" s="1475"/>
      <c r="J50" s="1475"/>
      <c r="K50" s="1476"/>
      <c r="L50" s="1502"/>
    </row>
    <row r="51" spans="1:12" ht="15" x14ac:dyDescent="0.25">
      <c r="A51" s="1478"/>
      <c r="B51" s="1479"/>
      <c r="C51" s="1480"/>
      <c r="D51" s="1481" t="s">
        <v>128</v>
      </c>
      <c r="E51" s="1482"/>
      <c r="F51" s="1483">
        <f>SUM(F44:F50)</f>
        <v>680</v>
      </c>
      <c r="G51" s="1483">
        <f t="shared" ref="G51:L51" si="3">SUM(G44:G50)</f>
        <v>17.227999999999998</v>
      </c>
      <c r="H51" s="1483">
        <f t="shared" si="3"/>
        <v>24.026000000000003</v>
      </c>
      <c r="I51" s="1483">
        <f t="shared" si="3"/>
        <v>157.59800000000001</v>
      </c>
      <c r="J51" s="1483">
        <f t="shared" si="3"/>
        <v>614.32000000000005</v>
      </c>
      <c r="K51" s="1484"/>
      <c r="L51" s="1483">
        <f t="shared" si="3"/>
        <v>256.8</v>
      </c>
    </row>
    <row r="52" spans="1:12" ht="15" x14ac:dyDescent="0.25">
      <c r="A52" s="1485">
        <f>A44</f>
        <v>1</v>
      </c>
      <c r="B52" s="1486">
        <f>B44</f>
        <v>3</v>
      </c>
      <c r="C52" s="1487" t="s">
        <v>167</v>
      </c>
      <c r="D52" s="1477" t="s">
        <v>168</v>
      </c>
      <c r="E52" s="1474"/>
      <c r="F52" s="1475"/>
      <c r="G52" s="1475"/>
      <c r="H52" s="1475"/>
      <c r="I52" s="1475"/>
      <c r="J52" s="1475"/>
      <c r="K52" s="1476"/>
      <c r="L52" s="1475"/>
    </row>
    <row r="53" spans="1:12" ht="15" x14ac:dyDescent="0.25">
      <c r="A53" s="1470"/>
      <c r="B53" s="1471"/>
      <c r="C53" s="1472"/>
      <c r="D53" s="1477" t="s">
        <v>169</v>
      </c>
      <c r="E53" s="1474" t="s">
        <v>91</v>
      </c>
      <c r="F53" s="1475">
        <v>270</v>
      </c>
      <c r="G53" s="1500">
        <v>1.81</v>
      </c>
      <c r="H53" s="1500">
        <v>4.91</v>
      </c>
      <c r="I53" s="1500">
        <v>17</v>
      </c>
      <c r="J53" s="1500">
        <v>122</v>
      </c>
      <c r="K53" s="1476">
        <v>170</v>
      </c>
      <c r="L53" s="1502">
        <v>80</v>
      </c>
    </row>
    <row r="54" spans="1:12" ht="15" x14ac:dyDescent="0.25">
      <c r="A54" s="1470"/>
      <c r="B54" s="1471"/>
      <c r="C54" s="1472"/>
      <c r="D54" s="1477" t="s">
        <v>170</v>
      </c>
      <c r="E54" s="1474" t="s">
        <v>180</v>
      </c>
      <c r="F54" s="1475">
        <v>125</v>
      </c>
      <c r="G54" s="1500">
        <v>23.5</v>
      </c>
      <c r="H54" s="1500">
        <v>8.5</v>
      </c>
      <c r="I54" s="1500">
        <v>4.625</v>
      </c>
      <c r="J54" s="1500">
        <v>196.125</v>
      </c>
      <c r="K54" s="1476">
        <v>608</v>
      </c>
      <c r="L54" s="1502">
        <v>55</v>
      </c>
    </row>
    <row r="55" spans="1:12" ht="25.5" x14ac:dyDescent="0.25">
      <c r="A55" s="1470"/>
      <c r="B55" s="1471"/>
      <c r="C55" s="1472"/>
      <c r="D55" s="1477" t="s">
        <v>171</v>
      </c>
      <c r="E55" s="1474" t="s">
        <v>402</v>
      </c>
      <c r="F55" s="1475">
        <v>190</v>
      </c>
      <c r="G55" s="1500">
        <v>6.17</v>
      </c>
      <c r="H55" s="1500">
        <v>3.34</v>
      </c>
      <c r="I55" s="1500">
        <v>32.769999999999996</v>
      </c>
      <c r="J55" s="1500">
        <v>190.5</v>
      </c>
      <c r="K55" s="1476" t="s">
        <v>239</v>
      </c>
      <c r="L55" s="1502">
        <v>52</v>
      </c>
    </row>
    <row r="56" spans="1:12" ht="15" x14ac:dyDescent="0.25">
      <c r="A56" s="1470"/>
      <c r="B56" s="1471"/>
      <c r="C56" s="1472"/>
      <c r="D56" s="1477" t="s">
        <v>223</v>
      </c>
      <c r="E56" s="1474" t="s">
        <v>144</v>
      </c>
      <c r="F56" s="1475">
        <v>200</v>
      </c>
      <c r="G56" s="1500">
        <v>0</v>
      </c>
      <c r="H56" s="1500">
        <v>0</v>
      </c>
      <c r="I56" s="1500">
        <v>22</v>
      </c>
      <c r="J56" s="1500">
        <v>88</v>
      </c>
      <c r="K56" s="1476">
        <v>859</v>
      </c>
      <c r="L56" s="1502">
        <v>18</v>
      </c>
    </row>
    <row r="57" spans="1:12" ht="15" x14ac:dyDescent="0.25">
      <c r="A57" s="1470"/>
      <c r="B57" s="1471"/>
      <c r="C57" s="1472"/>
      <c r="D57" s="1477" t="s">
        <v>173</v>
      </c>
      <c r="E57" s="1474" t="s">
        <v>107</v>
      </c>
      <c r="F57" s="1475">
        <v>40</v>
      </c>
      <c r="G57" s="1500">
        <v>3.08</v>
      </c>
      <c r="H57" s="1500">
        <v>0.32</v>
      </c>
      <c r="I57" s="1500">
        <v>21.12</v>
      </c>
      <c r="J57" s="1500">
        <v>93.2</v>
      </c>
      <c r="K57" s="1476">
        <v>2</v>
      </c>
      <c r="L57" s="1502">
        <v>3.4</v>
      </c>
    </row>
    <row r="58" spans="1:12" ht="15" x14ac:dyDescent="0.25">
      <c r="A58" s="1470"/>
      <c r="B58" s="1471"/>
      <c r="C58" s="1472"/>
      <c r="D58" s="1477" t="s">
        <v>174</v>
      </c>
      <c r="E58" s="1474" t="s">
        <v>108</v>
      </c>
      <c r="F58" s="1475">
        <v>10</v>
      </c>
      <c r="G58" s="1500">
        <v>0.85</v>
      </c>
      <c r="H58" s="1500">
        <v>0.78</v>
      </c>
      <c r="I58" s="1500">
        <v>4.5999999999999996</v>
      </c>
      <c r="J58" s="1500">
        <v>21.5</v>
      </c>
      <c r="K58" s="1476">
        <v>1</v>
      </c>
      <c r="L58" s="1502">
        <v>1.2</v>
      </c>
    </row>
    <row r="59" spans="1:12" ht="15" x14ac:dyDescent="0.25">
      <c r="A59" s="1470"/>
      <c r="B59" s="1471"/>
      <c r="C59" s="1472"/>
      <c r="D59" s="1473"/>
      <c r="E59" s="1474"/>
      <c r="F59" s="1475"/>
      <c r="G59" s="1475"/>
      <c r="H59" s="1475"/>
      <c r="I59" s="1475"/>
      <c r="J59" s="1475"/>
      <c r="K59" s="1476"/>
      <c r="L59" s="1502"/>
    </row>
    <row r="60" spans="1:12" ht="15" x14ac:dyDescent="0.25">
      <c r="A60" s="1470"/>
      <c r="B60" s="1471"/>
      <c r="C60" s="1472"/>
      <c r="D60" s="1473"/>
      <c r="E60" s="1474"/>
      <c r="F60" s="1475"/>
      <c r="G60" s="1475"/>
      <c r="H60" s="1475"/>
      <c r="I60" s="1475"/>
      <c r="J60" s="1475"/>
      <c r="K60" s="1476"/>
      <c r="L60" s="1475"/>
    </row>
    <row r="61" spans="1:12" ht="15" x14ac:dyDescent="0.25">
      <c r="A61" s="1478"/>
      <c r="B61" s="1479"/>
      <c r="C61" s="1480"/>
      <c r="D61" s="1481" t="s">
        <v>128</v>
      </c>
      <c r="E61" s="1482"/>
      <c r="F61" s="1483">
        <f>SUM(F52:F60)</f>
        <v>835</v>
      </c>
      <c r="G61" s="1483">
        <f t="shared" ref="G61:L61" si="4">SUM(G52:G60)</f>
        <v>35.409999999999997</v>
      </c>
      <c r="H61" s="1483">
        <f t="shared" si="4"/>
        <v>17.850000000000001</v>
      </c>
      <c r="I61" s="1483">
        <f t="shared" si="4"/>
        <v>102.11499999999999</v>
      </c>
      <c r="J61" s="1483">
        <f t="shared" si="4"/>
        <v>711.32500000000005</v>
      </c>
      <c r="K61" s="1484"/>
      <c r="L61" s="1483">
        <f t="shared" si="4"/>
        <v>209.6</v>
      </c>
    </row>
    <row r="62" spans="1:12" ht="15.75" customHeight="1" thickBot="1" x14ac:dyDescent="0.25">
      <c r="A62" s="1488">
        <f>A44</f>
        <v>1</v>
      </c>
      <c r="B62" s="1489">
        <f>B44</f>
        <v>3</v>
      </c>
      <c r="C62" s="1641" t="s">
        <v>380</v>
      </c>
      <c r="D62" s="1642"/>
      <c r="E62" s="1490"/>
      <c r="F62" s="1491">
        <f>F51+F61</f>
        <v>1515</v>
      </c>
      <c r="G62" s="1491">
        <f t="shared" ref="G62:L62" si="5">G51+G61</f>
        <v>52.637999999999991</v>
      </c>
      <c r="H62" s="1491">
        <f t="shared" si="5"/>
        <v>41.876000000000005</v>
      </c>
      <c r="I62" s="1491">
        <f t="shared" si="5"/>
        <v>259.71300000000002</v>
      </c>
      <c r="J62" s="1491">
        <f t="shared" si="5"/>
        <v>1325.645</v>
      </c>
      <c r="K62" s="1491"/>
      <c r="L62" s="1491">
        <f t="shared" si="5"/>
        <v>466.4</v>
      </c>
    </row>
    <row r="63" spans="1:12" ht="15" x14ac:dyDescent="0.25">
      <c r="A63" s="1463">
        <v>1</v>
      </c>
      <c r="B63" s="1464">
        <v>4</v>
      </c>
      <c r="C63" s="1465" t="s">
        <v>161</v>
      </c>
      <c r="D63" s="1466" t="s">
        <v>162</v>
      </c>
      <c r="E63" s="1474" t="s">
        <v>27</v>
      </c>
      <c r="F63" s="1475">
        <v>100</v>
      </c>
      <c r="G63" s="1468">
        <v>18.8</v>
      </c>
      <c r="H63" s="1468">
        <v>9.1999999999999993</v>
      </c>
      <c r="I63" s="1468">
        <v>5.3</v>
      </c>
      <c r="J63" s="1468">
        <v>178.4</v>
      </c>
      <c r="K63" s="1469">
        <v>591</v>
      </c>
      <c r="L63" s="1504">
        <v>65</v>
      </c>
    </row>
    <row r="64" spans="1:12" ht="15" x14ac:dyDescent="0.25">
      <c r="A64" s="1470"/>
      <c r="B64" s="1471"/>
      <c r="C64" s="1472"/>
      <c r="D64" s="1473"/>
      <c r="E64" s="67" t="s">
        <v>260</v>
      </c>
      <c r="F64" s="1505">
        <v>150</v>
      </c>
      <c r="G64" s="1500">
        <v>6.3000000000000007</v>
      </c>
      <c r="H64" s="1500">
        <v>4.8000000000000007</v>
      </c>
      <c r="I64" s="1500">
        <v>28.349999999999998</v>
      </c>
      <c r="J64" s="1500">
        <v>182.25</v>
      </c>
      <c r="K64" s="1506">
        <v>679</v>
      </c>
      <c r="L64" s="1502">
        <v>20</v>
      </c>
    </row>
    <row r="65" spans="1:12" ht="15" x14ac:dyDescent="0.25">
      <c r="A65" s="1470"/>
      <c r="B65" s="1471"/>
      <c r="C65" s="1472"/>
      <c r="D65" s="1477" t="s">
        <v>163</v>
      </c>
      <c r="E65" s="1474" t="s">
        <v>271</v>
      </c>
      <c r="F65" s="1475">
        <v>200</v>
      </c>
      <c r="G65" s="1500">
        <v>0.2</v>
      </c>
      <c r="H65" s="1500">
        <v>0</v>
      </c>
      <c r="I65" s="1500">
        <v>9</v>
      </c>
      <c r="J65" s="1500">
        <v>36.6</v>
      </c>
      <c r="K65" s="1507">
        <v>943</v>
      </c>
      <c r="L65" s="1502">
        <v>7</v>
      </c>
    </row>
    <row r="66" spans="1:12" ht="15" x14ac:dyDescent="0.25">
      <c r="A66" s="1470"/>
      <c r="B66" s="1471"/>
      <c r="C66" s="1472"/>
      <c r="D66" s="1477" t="s">
        <v>164</v>
      </c>
      <c r="E66" s="1474" t="s">
        <v>107</v>
      </c>
      <c r="F66" s="1475">
        <v>40</v>
      </c>
      <c r="G66" s="1500">
        <v>3.08</v>
      </c>
      <c r="H66" s="1500">
        <v>0.32</v>
      </c>
      <c r="I66" s="1500">
        <v>21.12</v>
      </c>
      <c r="J66" s="1500">
        <v>93.2</v>
      </c>
      <c r="K66" s="1507">
        <v>2</v>
      </c>
      <c r="L66" s="1502">
        <v>3.71</v>
      </c>
    </row>
    <row r="67" spans="1:12" ht="15" x14ac:dyDescent="0.25">
      <c r="A67" s="1470"/>
      <c r="B67" s="1471"/>
      <c r="C67" s="1472"/>
      <c r="D67" s="1477" t="s">
        <v>166</v>
      </c>
      <c r="E67" s="1474" t="s">
        <v>93</v>
      </c>
      <c r="F67" s="1475">
        <v>200</v>
      </c>
      <c r="G67" s="1500">
        <v>1</v>
      </c>
      <c r="H67" s="1500">
        <v>0.2</v>
      </c>
      <c r="I67" s="1500">
        <v>20.2</v>
      </c>
      <c r="J67" s="1500">
        <v>92</v>
      </c>
      <c r="K67" s="1507">
        <v>97</v>
      </c>
      <c r="L67" s="1502">
        <v>80</v>
      </c>
    </row>
    <row r="68" spans="1:12" ht="15" x14ac:dyDescent="0.25">
      <c r="A68" s="1470"/>
      <c r="B68" s="1471"/>
      <c r="C68" s="1472"/>
      <c r="D68" s="1473"/>
      <c r="E68" s="1508" t="s">
        <v>133</v>
      </c>
      <c r="F68" s="1475">
        <v>30</v>
      </c>
      <c r="G68" s="1500">
        <v>1.375</v>
      </c>
      <c r="H68" s="1500">
        <v>6.25</v>
      </c>
      <c r="I68" s="1500">
        <v>12.75</v>
      </c>
      <c r="J68" s="1500">
        <v>117.75</v>
      </c>
      <c r="K68" s="1507">
        <v>93</v>
      </c>
      <c r="L68" s="1502">
        <v>30</v>
      </c>
    </row>
    <row r="69" spans="1:12" ht="15" x14ac:dyDescent="0.25">
      <c r="A69" s="1470"/>
      <c r="B69" s="1471"/>
      <c r="C69" s="1472"/>
      <c r="D69" s="1473"/>
      <c r="E69" s="1474"/>
      <c r="F69" s="1475"/>
      <c r="G69" s="1475"/>
      <c r="H69" s="1475"/>
      <c r="I69" s="1475"/>
      <c r="J69" s="1475"/>
      <c r="K69" s="1476"/>
      <c r="L69" s="1475"/>
    </row>
    <row r="70" spans="1:12" ht="15" x14ac:dyDescent="0.25">
      <c r="A70" s="1478"/>
      <c r="B70" s="1479"/>
      <c r="C70" s="1480"/>
      <c r="D70" s="1481" t="s">
        <v>128</v>
      </c>
      <c r="E70" s="1482"/>
      <c r="F70" s="1483">
        <f>SUM(F63:F69)</f>
        <v>720</v>
      </c>
      <c r="G70" s="1483">
        <f t="shared" ref="G70:L70" si="6">SUM(G63:G69)</f>
        <v>30.755000000000003</v>
      </c>
      <c r="H70" s="1483">
        <f t="shared" si="6"/>
        <v>20.77</v>
      </c>
      <c r="I70" s="1483">
        <f t="shared" si="6"/>
        <v>96.72</v>
      </c>
      <c r="J70" s="1483">
        <f t="shared" si="6"/>
        <v>700.2</v>
      </c>
      <c r="K70" s="1484"/>
      <c r="L70" s="1483">
        <f t="shared" si="6"/>
        <v>205.70999999999998</v>
      </c>
    </row>
    <row r="71" spans="1:12" ht="15" x14ac:dyDescent="0.25">
      <c r="A71" s="1485">
        <f>A63</f>
        <v>1</v>
      </c>
      <c r="B71" s="1486">
        <f>B63</f>
        <v>4</v>
      </c>
      <c r="C71" s="1487" t="s">
        <v>167</v>
      </c>
      <c r="D71" s="1477" t="s">
        <v>168</v>
      </c>
      <c r="E71" s="1474"/>
      <c r="F71" s="1475"/>
      <c r="G71" s="1475"/>
      <c r="H71" s="1475"/>
      <c r="I71" s="1475"/>
      <c r="J71" s="1475"/>
      <c r="K71" s="1476"/>
      <c r="L71" s="1475"/>
    </row>
    <row r="72" spans="1:12" ht="15" x14ac:dyDescent="0.25">
      <c r="A72" s="1470"/>
      <c r="B72" s="1471"/>
      <c r="C72" s="1472"/>
      <c r="D72" s="1477" t="s">
        <v>169</v>
      </c>
      <c r="E72" s="1474" t="s">
        <v>185</v>
      </c>
      <c r="F72" s="1475">
        <v>250</v>
      </c>
      <c r="G72" s="1475">
        <v>5.75</v>
      </c>
      <c r="H72" s="1475">
        <v>8.75</v>
      </c>
      <c r="I72" s="1475">
        <v>8</v>
      </c>
      <c r="J72" s="1475">
        <v>132</v>
      </c>
      <c r="K72" s="1476">
        <v>87</v>
      </c>
      <c r="L72" s="1475">
        <v>90</v>
      </c>
    </row>
    <row r="73" spans="1:12" ht="15" x14ac:dyDescent="0.25">
      <c r="A73" s="1470"/>
      <c r="B73" s="1471"/>
      <c r="C73" s="1472"/>
      <c r="D73" s="1477" t="s">
        <v>170</v>
      </c>
      <c r="E73" s="1474" t="s">
        <v>94</v>
      </c>
      <c r="F73" s="1475">
        <v>60</v>
      </c>
      <c r="G73" s="1475">
        <v>6.5039999999999996</v>
      </c>
      <c r="H73" s="1475">
        <v>12.78</v>
      </c>
      <c r="I73" s="1475">
        <v>0.92400000000000004</v>
      </c>
      <c r="J73" s="1475">
        <v>151.80000000000001</v>
      </c>
      <c r="K73" s="1476">
        <v>536</v>
      </c>
      <c r="L73" s="1475">
        <v>60</v>
      </c>
    </row>
    <row r="74" spans="1:12" ht="15" x14ac:dyDescent="0.25">
      <c r="A74" s="1470"/>
      <c r="B74" s="1471"/>
      <c r="C74" s="1472"/>
      <c r="D74" s="1477" t="s">
        <v>171</v>
      </c>
      <c r="E74" s="1474" t="s">
        <v>493</v>
      </c>
      <c r="F74" s="1475">
        <v>190</v>
      </c>
      <c r="G74" s="1475">
        <v>5.26</v>
      </c>
      <c r="H74" s="1475">
        <v>10.96</v>
      </c>
      <c r="I74" s="1475">
        <v>28.42</v>
      </c>
      <c r="J74" s="1475">
        <v>248.70999999999998</v>
      </c>
      <c r="K74" s="1476" t="s">
        <v>237</v>
      </c>
      <c r="L74" s="1475">
        <v>76</v>
      </c>
    </row>
    <row r="75" spans="1:12" ht="15" x14ac:dyDescent="0.25">
      <c r="A75" s="1470"/>
      <c r="B75" s="1471"/>
      <c r="C75" s="1472"/>
      <c r="D75" s="1477" t="s">
        <v>223</v>
      </c>
      <c r="E75" s="1474" t="s">
        <v>113</v>
      </c>
      <c r="F75" s="1475">
        <v>200</v>
      </c>
      <c r="G75" s="1475">
        <v>0.04</v>
      </c>
      <c r="H75" s="1475">
        <v>0</v>
      </c>
      <c r="I75" s="1475">
        <v>24.76</v>
      </c>
      <c r="J75" s="1475">
        <v>94.2</v>
      </c>
      <c r="K75" s="1476">
        <v>868</v>
      </c>
      <c r="L75" s="1475">
        <v>15</v>
      </c>
    </row>
    <row r="76" spans="1:12" ht="15" x14ac:dyDescent="0.25">
      <c r="A76" s="1470"/>
      <c r="B76" s="1471"/>
      <c r="C76" s="1472"/>
      <c r="D76" s="1477" t="s">
        <v>173</v>
      </c>
      <c r="E76" s="1474" t="s">
        <v>107</v>
      </c>
      <c r="F76" s="1475">
        <v>40</v>
      </c>
      <c r="G76" s="1475">
        <v>3.08</v>
      </c>
      <c r="H76" s="1475">
        <v>0.32</v>
      </c>
      <c r="I76" s="1475">
        <v>21.12</v>
      </c>
      <c r="J76" s="1475">
        <v>93.2</v>
      </c>
      <c r="K76" s="1476">
        <v>2</v>
      </c>
      <c r="L76" s="1475">
        <v>3.71</v>
      </c>
    </row>
    <row r="77" spans="1:12" ht="15" x14ac:dyDescent="0.25">
      <c r="A77" s="1470"/>
      <c r="B77" s="1471"/>
      <c r="C77" s="1472"/>
      <c r="D77" s="1477" t="s">
        <v>174</v>
      </c>
      <c r="E77" s="1474" t="s">
        <v>108</v>
      </c>
      <c r="F77" s="1475">
        <v>10</v>
      </c>
      <c r="G77" s="1475">
        <v>0.85</v>
      </c>
      <c r="H77" s="1475">
        <v>0.78</v>
      </c>
      <c r="I77" s="1475">
        <v>4.5999999999999996</v>
      </c>
      <c r="J77" s="1475">
        <v>21.5</v>
      </c>
      <c r="K77" s="1476">
        <v>1</v>
      </c>
      <c r="L77" s="1475">
        <v>1.2</v>
      </c>
    </row>
    <row r="78" spans="1:12" ht="15" x14ac:dyDescent="0.25">
      <c r="A78" s="1470"/>
      <c r="B78" s="1471"/>
      <c r="C78" s="1472"/>
      <c r="D78" s="1473"/>
      <c r="E78" s="1474"/>
      <c r="F78" s="1475"/>
      <c r="G78" s="1475"/>
      <c r="H78" s="1475"/>
      <c r="I78" s="1475"/>
      <c r="J78" s="1475"/>
      <c r="K78" s="1476"/>
      <c r="L78" s="1475"/>
    </row>
    <row r="79" spans="1:12" ht="15" x14ac:dyDescent="0.25">
      <c r="A79" s="1470"/>
      <c r="B79" s="1471"/>
      <c r="C79" s="1472"/>
      <c r="D79" s="1473"/>
      <c r="E79" s="1474"/>
      <c r="F79" s="1475"/>
      <c r="G79" s="1475"/>
      <c r="H79" s="1475"/>
      <c r="I79" s="1475"/>
      <c r="J79" s="1475"/>
      <c r="K79" s="1476"/>
      <c r="L79" s="1475"/>
    </row>
    <row r="80" spans="1:12" ht="15" x14ac:dyDescent="0.25">
      <c r="A80" s="1478"/>
      <c r="B80" s="1479"/>
      <c r="C80" s="1480"/>
      <c r="D80" s="1481" t="s">
        <v>128</v>
      </c>
      <c r="E80" s="1482"/>
      <c r="F80" s="1483">
        <f>SUM(F71:F79)</f>
        <v>750</v>
      </c>
      <c r="G80" s="1483">
        <f t="shared" ref="G80:L80" si="7">SUM(G71:G79)</f>
        <v>21.484000000000002</v>
      </c>
      <c r="H80" s="1483">
        <f t="shared" si="7"/>
        <v>33.590000000000003</v>
      </c>
      <c r="I80" s="1483">
        <f t="shared" si="7"/>
        <v>87.823999999999998</v>
      </c>
      <c r="J80" s="1483">
        <f t="shared" si="7"/>
        <v>741.41000000000008</v>
      </c>
      <c r="K80" s="1484"/>
      <c r="L80" s="1483">
        <f t="shared" si="7"/>
        <v>245.91</v>
      </c>
    </row>
    <row r="81" spans="1:12" ht="15.75" customHeight="1" thickBot="1" x14ac:dyDescent="0.25">
      <c r="A81" s="1488">
        <f>A63</f>
        <v>1</v>
      </c>
      <c r="B81" s="1489">
        <f>B63</f>
        <v>4</v>
      </c>
      <c r="C81" s="1641" t="s">
        <v>380</v>
      </c>
      <c r="D81" s="1642"/>
      <c r="E81" s="1490"/>
      <c r="F81" s="1491">
        <f>F70+F80</f>
        <v>1470</v>
      </c>
      <c r="G81" s="1491">
        <f t="shared" ref="G81:L81" si="8">G70+G80</f>
        <v>52.239000000000004</v>
      </c>
      <c r="H81" s="1491">
        <f t="shared" si="8"/>
        <v>54.36</v>
      </c>
      <c r="I81" s="1491">
        <f t="shared" si="8"/>
        <v>184.54399999999998</v>
      </c>
      <c r="J81" s="1491">
        <f t="shared" si="8"/>
        <v>1441.6100000000001</v>
      </c>
      <c r="K81" s="1491"/>
      <c r="L81" s="1491">
        <f t="shared" si="8"/>
        <v>451.62</v>
      </c>
    </row>
    <row r="82" spans="1:12" ht="15" x14ac:dyDescent="0.25">
      <c r="A82" s="1463">
        <v>1</v>
      </c>
      <c r="B82" s="1464">
        <v>5</v>
      </c>
      <c r="C82" s="1465" t="s">
        <v>161</v>
      </c>
      <c r="D82" s="1466" t="s">
        <v>162</v>
      </c>
      <c r="E82" s="1467" t="s">
        <v>177</v>
      </c>
      <c r="F82" s="1468">
        <v>150</v>
      </c>
      <c r="G82" s="1503">
        <v>23.25</v>
      </c>
      <c r="H82" s="1503">
        <v>8.8500000000000014</v>
      </c>
      <c r="I82" s="1503">
        <v>14.850000000000001</v>
      </c>
      <c r="J82" s="1503">
        <v>231.89999999999998</v>
      </c>
      <c r="K82" s="1469">
        <v>469</v>
      </c>
      <c r="L82" s="1468">
        <v>131</v>
      </c>
    </row>
    <row r="83" spans="1:12" ht="15" x14ac:dyDescent="0.25">
      <c r="A83" s="1470"/>
      <c r="B83" s="1471"/>
      <c r="C83" s="1472"/>
      <c r="D83" s="1473"/>
      <c r="E83" s="1474"/>
      <c r="F83" s="1475"/>
      <c r="G83" s="1500"/>
      <c r="H83" s="1500"/>
      <c r="I83" s="1500"/>
      <c r="J83" s="1500"/>
      <c r="K83" s="1476"/>
      <c r="L83" s="1475"/>
    </row>
    <row r="84" spans="1:12" ht="15" x14ac:dyDescent="0.25">
      <c r="A84" s="1470"/>
      <c r="B84" s="1471"/>
      <c r="C84" s="1472"/>
      <c r="D84" s="1477" t="s">
        <v>163</v>
      </c>
      <c r="E84" s="1474" t="s">
        <v>114</v>
      </c>
      <c r="F84" s="1475">
        <v>200</v>
      </c>
      <c r="G84" s="1500">
        <v>0.2</v>
      </c>
      <c r="H84" s="1500">
        <v>0</v>
      </c>
      <c r="I84" s="1500">
        <v>63</v>
      </c>
      <c r="J84" s="1500">
        <v>28</v>
      </c>
      <c r="K84" s="1476">
        <v>943</v>
      </c>
      <c r="L84" s="1475">
        <v>6</v>
      </c>
    </row>
    <row r="85" spans="1:12" ht="15" x14ac:dyDescent="0.25">
      <c r="A85" s="1470"/>
      <c r="B85" s="1471"/>
      <c r="C85" s="1472"/>
      <c r="D85" s="1477" t="s">
        <v>164</v>
      </c>
      <c r="E85" s="1474" t="s">
        <v>107</v>
      </c>
      <c r="F85" s="1475">
        <v>40</v>
      </c>
      <c r="G85" s="1500">
        <v>3.08</v>
      </c>
      <c r="H85" s="1500">
        <v>0.32</v>
      </c>
      <c r="I85" s="1500">
        <v>21.12</v>
      </c>
      <c r="J85" s="1500">
        <v>93.2</v>
      </c>
      <c r="K85" s="1476">
        <v>2</v>
      </c>
      <c r="L85" s="1475">
        <v>3.71</v>
      </c>
    </row>
    <row r="86" spans="1:12" ht="15" x14ac:dyDescent="0.25">
      <c r="A86" s="1470"/>
      <c r="B86" s="1471"/>
      <c r="C86" s="1472"/>
      <c r="D86" s="1477" t="s">
        <v>166</v>
      </c>
      <c r="E86" s="1474" t="s">
        <v>93</v>
      </c>
      <c r="F86" s="1475">
        <v>200</v>
      </c>
      <c r="G86" s="1500">
        <v>1</v>
      </c>
      <c r="H86" s="1500">
        <v>0.2</v>
      </c>
      <c r="I86" s="1500">
        <v>20.2</v>
      </c>
      <c r="J86" s="1500">
        <v>92</v>
      </c>
      <c r="K86" s="1476">
        <v>97</v>
      </c>
      <c r="L86" s="1475">
        <v>80</v>
      </c>
    </row>
    <row r="87" spans="1:12" ht="15" x14ac:dyDescent="0.25">
      <c r="A87" s="1470"/>
      <c r="B87" s="1471"/>
      <c r="C87" s="1472"/>
      <c r="D87" s="1473"/>
      <c r="E87" s="1474"/>
      <c r="F87" s="1475"/>
      <c r="G87" s="1475"/>
      <c r="H87" s="1475"/>
      <c r="I87" s="1475"/>
      <c r="J87" s="1475"/>
      <c r="K87" s="1476"/>
      <c r="L87" s="1475"/>
    </row>
    <row r="88" spans="1:12" ht="15" x14ac:dyDescent="0.25">
      <c r="A88" s="1470"/>
      <c r="B88" s="1471"/>
      <c r="C88" s="1472"/>
      <c r="D88" s="1473"/>
      <c r="E88" s="1474"/>
      <c r="F88" s="1475"/>
      <c r="G88" s="1475"/>
      <c r="H88" s="1475"/>
      <c r="I88" s="1475"/>
      <c r="J88" s="1475"/>
      <c r="K88" s="1476"/>
      <c r="L88" s="1475"/>
    </row>
    <row r="89" spans="1:12" ht="15" x14ac:dyDescent="0.25">
      <c r="A89" s="1478"/>
      <c r="B89" s="1479"/>
      <c r="C89" s="1480"/>
      <c r="D89" s="1481" t="s">
        <v>128</v>
      </c>
      <c r="E89" s="1482"/>
      <c r="F89" s="1483">
        <f>SUM(F82:F88)</f>
        <v>590</v>
      </c>
      <c r="G89" s="1483">
        <f t="shared" ref="G89:L89" si="9">SUM(G82:G88)</f>
        <v>27.53</v>
      </c>
      <c r="H89" s="1483">
        <f t="shared" si="9"/>
        <v>9.370000000000001</v>
      </c>
      <c r="I89" s="1483">
        <f t="shared" si="9"/>
        <v>119.17</v>
      </c>
      <c r="J89" s="1483">
        <f t="shared" si="9"/>
        <v>445.09999999999997</v>
      </c>
      <c r="K89" s="1484"/>
      <c r="L89" s="1483">
        <f t="shared" si="9"/>
        <v>220.71</v>
      </c>
    </row>
    <row r="90" spans="1:12" ht="15" x14ac:dyDescent="0.25">
      <c r="A90" s="1485">
        <f>A82</f>
        <v>1</v>
      </c>
      <c r="B90" s="1486">
        <f>B82</f>
        <v>5</v>
      </c>
      <c r="C90" s="1487" t="s">
        <v>167</v>
      </c>
      <c r="D90" s="1477" t="s">
        <v>168</v>
      </c>
      <c r="E90" s="1474"/>
      <c r="F90" s="1475"/>
      <c r="G90" s="1475"/>
      <c r="H90" s="1475"/>
      <c r="I90" s="1475"/>
      <c r="J90" s="1475"/>
      <c r="K90" s="1476"/>
      <c r="L90" s="1475"/>
    </row>
    <row r="91" spans="1:12" ht="15" x14ac:dyDescent="0.25">
      <c r="A91" s="1470"/>
      <c r="B91" s="1471"/>
      <c r="C91" s="1472"/>
      <c r="D91" s="1477" t="s">
        <v>169</v>
      </c>
      <c r="E91" s="1474" t="s">
        <v>100</v>
      </c>
      <c r="F91" s="1475">
        <v>250</v>
      </c>
      <c r="G91" s="1500">
        <v>20</v>
      </c>
      <c r="H91" s="1500">
        <v>9</v>
      </c>
      <c r="I91" s="1500">
        <v>34</v>
      </c>
      <c r="J91" s="1500">
        <v>287.25</v>
      </c>
      <c r="K91" s="1476">
        <v>204</v>
      </c>
      <c r="L91" s="1475">
        <v>90</v>
      </c>
    </row>
    <row r="92" spans="1:12" ht="15" x14ac:dyDescent="0.25">
      <c r="A92" s="1470"/>
      <c r="B92" s="1471"/>
      <c r="C92" s="1472"/>
      <c r="D92" s="1477" t="s">
        <v>170</v>
      </c>
      <c r="E92" s="1474" t="s">
        <v>470</v>
      </c>
      <c r="F92" s="1475">
        <v>100</v>
      </c>
      <c r="G92" s="1500">
        <v>15.8</v>
      </c>
      <c r="H92" s="1500">
        <v>12.7</v>
      </c>
      <c r="I92" s="1500">
        <v>1</v>
      </c>
      <c r="J92" s="1500">
        <v>180.8</v>
      </c>
      <c r="K92" s="1476">
        <v>293</v>
      </c>
      <c r="L92" s="1475">
        <v>65</v>
      </c>
    </row>
    <row r="93" spans="1:12" ht="25.5" x14ac:dyDescent="0.25">
      <c r="A93" s="1470"/>
      <c r="B93" s="1471"/>
      <c r="C93" s="1472"/>
      <c r="D93" s="1477" t="s">
        <v>171</v>
      </c>
      <c r="E93" s="1474" t="s">
        <v>402</v>
      </c>
      <c r="F93" s="1475">
        <v>190</v>
      </c>
      <c r="G93" s="1500">
        <v>6.17</v>
      </c>
      <c r="H93" s="1500">
        <v>3.34</v>
      </c>
      <c r="I93" s="1500">
        <v>32.769999999999996</v>
      </c>
      <c r="J93" s="1500">
        <v>190.5</v>
      </c>
      <c r="K93" s="1476" t="s">
        <v>239</v>
      </c>
      <c r="L93" s="1475">
        <v>56</v>
      </c>
    </row>
    <row r="94" spans="1:12" ht="15" x14ac:dyDescent="0.25">
      <c r="A94" s="1470"/>
      <c r="B94" s="1471"/>
      <c r="C94" s="1472"/>
      <c r="D94" s="1477" t="s">
        <v>223</v>
      </c>
      <c r="E94" s="1474" t="s">
        <v>144</v>
      </c>
      <c r="F94" s="1475">
        <v>200</v>
      </c>
      <c r="G94" s="1500">
        <v>0</v>
      </c>
      <c r="H94" s="1500">
        <v>0</v>
      </c>
      <c r="I94" s="1500">
        <v>22</v>
      </c>
      <c r="J94" s="1500">
        <v>88</v>
      </c>
      <c r="K94" s="1476">
        <v>859</v>
      </c>
      <c r="L94" s="1475">
        <v>18</v>
      </c>
    </row>
    <row r="95" spans="1:12" ht="15" x14ac:dyDescent="0.25">
      <c r="A95" s="1470"/>
      <c r="B95" s="1471"/>
      <c r="C95" s="1472"/>
      <c r="D95" s="1477" t="s">
        <v>173</v>
      </c>
      <c r="E95" s="1474" t="s">
        <v>107</v>
      </c>
      <c r="F95" s="1475">
        <v>40</v>
      </c>
      <c r="G95" s="1500">
        <v>3.08</v>
      </c>
      <c r="H95" s="1500">
        <v>0.32</v>
      </c>
      <c r="I95" s="1500">
        <v>21.12</v>
      </c>
      <c r="J95" s="1500">
        <v>93.2</v>
      </c>
      <c r="K95" s="1476">
        <v>2</v>
      </c>
      <c r="L95" s="1475">
        <v>3.71</v>
      </c>
    </row>
    <row r="96" spans="1:12" ht="15" x14ac:dyDescent="0.25">
      <c r="A96" s="1470"/>
      <c r="B96" s="1471"/>
      <c r="C96" s="1472"/>
      <c r="D96" s="1477" t="s">
        <v>174</v>
      </c>
      <c r="E96" s="1474" t="s">
        <v>108</v>
      </c>
      <c r="F96" s="1475">
        <v>10</v>
      </c>
      <c r="G96" s="1500">
        <v>0.85</v>
      </c>
      <c r="H96" s="1500">
        <v>0.78</v>
      </c>
      <c r="I96" s="1500">
        <v>4.5999999999999996</v>
      </c>
      <c r="J96" s="1500">
        <v>21.5</v>
      </c>
      <c r="K96" s="1476">
        <v>1</v>
      </c>
      <c r="L96" s="1475">
        <v>1.2</v>
      </c>
    </row>
    <row r="97" spans="1:12" ht="15" x14ac:dyDescent="0.25">
      <c r="A97" s="1470"/>
      <c r="B97" s="1471"/>
      <c r="C97" s="1472"/>
      <c r="D97" s="1473"/>
      <c r="E97" s="1474"/>
      <c r="F97" s="1475"/>
      <c r="G97" s="1475"/>
      <c r="H97" s="1475"/>
      <c r="I97" s="1475"/>
      <c r="J97" s="1475"/>
      <c r="K97" s="1476"/>
      <c r="L97" s="1475"/>
    </row>
    <row r="98" spans="1:12" ht="15" x14ac:dyDescent="0.25">
      <c r="A98" s="1470"/>
      <c r="B98" s="1471"/>
      <c r="C98" s="1472"/>
      <c r="D98" s="1473"/>
      <c r="E98" s="1474"/>
      <c r="F98" s="1475"/>
      <c r="G98" s="1475"/>
      <c r="H98" s="1475"/>
      <c r="I98" s="1475"/>
      <c r="J98" s="1475"/>
      <c r="K98" s="1476"/>
      <c r="L98" s="1475"/>
    </row>
    <row r="99" spans="1:12" ht="15" x14ac:dyDescent="0.25">
      <c r="A99" s="1478"/>
      <c r="B99" s="1479"/>
      <c r="C99" s="1480"/>
      <c r="D99" s="1481" t="s">
        <v>128</v>
      </c>
      <c r="E99" s="1482"/>
      <c r="F99" s="1483">
        <f>SUM(F90:F98)</f>
        <v>790</v>
      </c>
      <c r="G99" s="1483">
        <f t="shared" ref="G99:L99" si="10">SUM(G90:G98)</f>
        <v>45.9</v>
      </c>
      <c r="H99" s="1483">
        <f t="shared" si="10"/>
        <v>26.14</v>
      </c>
      <c r="I99" s="1483">
        <f t="shared" si="10"/>
        <v>115.49</v>
      </c>
      <c r="J99" s="1483">
        <f t="shared" si="10"/>
        <v>861.25</v>
      </c>
      <c r="K99" s="1484"/>
      <c r="L99" s="1483">
        <f t="shared" si="10"/>
        <v>233.91</v>
      </c>
    </row>
    <row r="100" spans="1:12" ht="15.75" customHeight="1" thickBot="1" x14ac:dyDescent="0.25">
      <c r="A100" s="1488">
        <f>A82</f>
        <v>1</v>
      </c>
      <c r="B100" s="1489">
        <f>B82</f>
        <v>5</v>
      </c>
      <c r="C100" s="1641" t="s">
        <v>380</v>
      </c>
      <c r="D100" s="1642"/>
      <c r="E100" s="1490"/>
      <c r="F100" s="1491">
        <f>F89+F99</f>
        <v>1380</v>
      </c>
      <c r="G100" s="1491">
        <f t="shared" ref="G100:L100" si="11">G89+G99</f>
        <v>73.430000000000007</v>
      </c>
      <c r="H100" s="1491">
        <f t="shared" si="11"/>
        <v>35.510000000000005</v>
      </c>
      <c r="I100" s="1491">
        <f t="shared" si="11"/>
        <v>234.66</v>
      </c>
      <c r="J100" s="1491">
        <f t="shared" si="11"/>
        <v>1306.3499999999999</v>
      </c>
      <c r="K100" s="1491"/>
      <c r="L100" s="1491">
        <f t="shared" si="11"/>
        <v>454.62</v>
      </c>
    </row>
    <row r="101" spans="1:12" ht="15" x14ac:dyDescent="0.25">
      <c r="A101" s="1463">
        <v>2</v>
      </c>
      <c r="B101" s="1464">
        <v>1</v>
      </c>
      <c r="C101" s="1465" t="s">
        <v>161</v>
      </c>
      <c r="D101" s="1466" t="s">
        <v>162</v>
      </c>
      <c r="E101" s="1467" t="s">
        <v>176</v>
      </c>
      <c r="F101" s="1468">
        <v>210</v>
      </c>
      <c r="G101" s="1503">
        <v>5</v>
      </c>
      <c r="H101" s="1503">
        <v>6.2</v>
      </c>
      <c r="I101" s="1503">
        <v>32</v>
      </c>
      <c r="J101" s="1503">
        <v>203.7</v>
      </c>
      <c r="K101" s="1469">
        <v>168</v>
      </c>
      <c r="L101" s="1468">
        <v>40</v>
      </c>
    </row>
    <row r="102" spans="1:12" ht="15" x14ac:dyDescent="0.25">
      <c r="A102" s="1470"/>
      <c r="B102" s="1471"/>
      <c r="C102" s="1472"/>
      <c r="D102" s="1473"/>
      <c r="E102" s="1474"/>
      <c r="F102" s="1475"/>
      <c r="G102" s="1500"/>
      <c r="H102" s="1500"/>
      <c r="I102" s="1500"/>
      <c r="J102" s="1500"/>
      <c r="K102" s="1476"/>
      <c r="L102" s="1475"/>
    </row>
    <row r="103" spans="1:12" ht="15" x14ac:dyDescent="0.25">
      <c r="A103" s="1470"/>
      <c r="B103" s="1471"/>
      <c r="C103" s="1472"/>
      <c r="D103" s="1477" t="s">
        <v>163</v>
      </c>
      <c r="E103" s="1474" t="s">
        <v>114</v>
      </c>
      <c r="F103" s="1475">
        <v>200</v>
      </c>
      <c r="G103" s="1500">
        <v>0.2</v>
      </c>
      <c r="H103" s="1500">
        <v>0</v>
      </c>
      <c r="I103" s="1500">
        <v>63</v>
      </c>
      <c r="J103" s="1500">
        <v>28</v>
      </c>
      <c r="K103" s="1476">
        <v>943</v>
      </c>
      <c r="L103" s="1475">
        <v>6</v>
      </c>
    </row>
    <row r="104" spans="1:12" ht="15" x14ac:dyDescent="0.25">
      <c r="A104" s="1470"/>
      <c r="B104" s="1471"/>
      <c r="C104" s="1472"/>
      <c r="D104" s="1477" t="s">
        <v>164</v>
      </c>
      <c r="E104" s="1474" t="s">
        <v>269</v>
      </c>
      <c r="F104" s="1475">
        <v>50</v>
      </c>
      <c r="G104" s="1500">
        <v>3.4</v>
      </c>
      <c r="H104" s="1500">
        <v>9.52</v>
      </c>
      <c r="I104" s="1500">
        <v>17.100000000000001</v>
      </c>
      <c r="J104" s="1500">
        <v>168.8</v>
      </c>
      <c r="K104" s="1476" t="s">
        <v>268</v>
      </c>
      <c r="L104" s="1475">
        <v>18.71</v>
      </c>
    </row>
    <row r="105" spans="1:12" ht="15" x14ac:dyDescent="0.25">
      <c r="A105" s="1470"/>
      <c r="B105" s="1471"/>
      <c r="C105" s="1472"/>
      <c r="D105" s="1477" t="s">
        <v>166</v>
      </c>
      <c r="E105" s="1474" t="s">
        <v>37</v>
      </c>
      <c r="F105" s="1475">
        <v>115</v>
      </c>
      <c r="G105" s="1500">
        <v>2.415</v>
      </c>
      <c r="H105" s="1500">
        <v>8</v>
      </c>
      <c r="I105" s="1500">
        <v>16.445</v>
      </c>
      <c r="J105" s="1500">
        <v>161</v>
      </c>
      <c r="K105" s="1476">
        <v>698</v>
      </c>
      <c r="L105" s="1475">
        <v>170</v>
      </c>
    </row>
    <row r="106" spans="1:12" ht="15" x14ac:dyDescent="0.25">
      <c r="A106" s="1470"/>
      <c r="B106" s="1471"/>
      <c r="C106" s="1472"/>
      <c r="D106" s="1473"/>
      <c r="E106" s="1474"/>
      <c r="F106" s="1475"/>
      <c r="G106" s="1475"/>
      <c r="H106" s="1475"/>
      <c r="I106" s="1475"/>
      <c r="J106" s="1475"/>
      <c r="K106" s="1476"/>
      <c r="L106" s="1475"/>
    </row>
    <row r="107" spans="1:12" ht="15" x14ac:dyDescent="0.25">
      <c r="A107" s="1470"/>
      <c r="B107" s="1471"/>
      <c r="C107" s="1472"/>
      <c r="D107" s="1473"/>
      <c r="E107" s="1474"/>
      <c r="F107" s="1475"/>
      <c r="G107" s="1475"/>
      <c r="H107" s="1475"/>
      <c r="I107" s="1475"/>
      <c r="J107" s="1475"/>
      <c r="K107" s="1476"/>
      <c r="L107" s="1475"/>
    </row>
    <row r="108" spans="1:12" ht="15" x14ac:dyDescent="0.25">
      <c r="A108" s="1478"/>
      <c r="B108" s="1479"/>
      <c r="C108" s="1480"/>
      <c r="D108" s="1481" t="s">
        <v>128</v>
      </c>
      <c r="E108" s="1482"/>
      <c r="F108" s="1483">
        <f>SUM(F101:F107)</f>
        <v>575</v>
      </c>
      <c r="G108" s="1483">
        <f>SUM(G101:G107)</f>
        <v>11.015000000000001</v>
      </c>
      <c r="H108" s="1483">
        <f>SUM(H101:H107)</f>
        <v>23.72</v>
      </c>
      <c r="I108" s="1483">
        <f>SUM(I101:I107)</f>
        <v>128.54499999999999</v>
      </c>
      <c r="J108" s="1483">
        <f>SUM(J101:J107)</f>
        <v>561.5</v>
      </c>
      <c r="K108" s="1484"/>
      <c r="L108" s="1483">
        <f>SUM(L101:L107)</f>
        <v>234.71</v>
      </c>
    </row>
    <row r="109" spans="1:12" ht="15" x14ac:dyDescent="0.25">
      <c r="A109" s="1485">
        <f>A101</f>
        <v>2</v>
      </c>
      <c r="B109" s="1486">
        <f>B101</f>
        <v>1</v>
      </c>
      <c r="C109" s="1487" t="s">
        <v>167</v>
      </c>
      <c r="D109" s="1477" t="s">
        <v>168</v>
      </c>
      <c r="E109" s="1474"/>
      <c r="F109" s="1475"/>
      <c r="G109" s="1475"/>
      <c r="H109" s="1475"/>
      <c r="I109" s="1475"/>
      <c r="J109" s="1475"/>
      <c r="K109" s="1476"/>
      <c r="L109" s="1475"/>
    </row>
    <row r="110" spans="1:12" ht="15" x14ac:dyDescent="0.25">
      <c r="A110" s="1470"/>
      <c r="B110" s="1471"/>
      <c r="C110" s="1472"/>
      <c r="D110" s="1477" t="s">
        <v>169</v>
      </c>
      <c r="E110" s="1474" t="s">
        <v>181</v>
      </c>
      <c r="F110" s="1475">
        <v>250</v>
      </c>
      <c r="G110" s="1500">
        <v>6.25</v>
      </c>
      <c r="H110" s="1500">
        <v>5.25</v>
      </c>
      <c r="I110" s="1500">
        <v>6</v>
      </c>
      <c r="J110" s="1500">
        <v>130.22999999999999</v>
      </c>
      <c r="K110" s="1476">
        <v>187</v>
      </c>
      <c r="L110" s="1500">
        <v>90</v>
      </c>
    </row>
    <row r="111" spans="1:12" ht="15" x14ac:dyDescent="0.25">
      <c r="A111" s="1470"/>
      <c r="B111" s="1471"/>
      <c r="C111" s="1472"/>
      <c r="D111" s="1477" t="s">
        <v>170</v>
      </c>
      <c r="E111" s="1474" t="s">
        <v>105</v>
      </c>
      <c r="F111" s="1475">
        <v>110</v>
      </c>
      <c r="G111" s="1500">
        <v>20.350000000000001</v>
      </c>
      <c r="H111" s="1500">
        <v>9.1300000000000008</v>
      </c>
      <c r="I111" s="1500">
        <v>4.7300000000000004</v>
      </c>
      <c r="J111" s="1500">
        <v>166.1</v>
      </c>
      <c r="K111" s="1476">
        <v>286</v>
      </c>
      <c r="L111" s="1500">
        <v>50</v>
      </c>
    </row>
    <row r="112" spans="1:12" ht="15" x14ac:dyDescent="0.25">
      <c r="A112" s="1470"/>
      <c r="B112" s="1471"/>
      <c r="C112" s="1472"/>
      <c r="D112" s="1477" t="s">
        <v>171</v>
      </c>
      <c r="E112" s="1474" t="s">
        <v>345</v>
      </c>
      <c r="F112" s="1475">
        <v>190</v>
      </c>
      <c r="G112" s="1500">
        <v>6.620000000000001</v>
      </c>
      <c r="H112" s="1500">
        <v>4.8400000000000007</v>
      </c>
      <c r="I112" s="1500">
        <v>29.47</v>
      </c>
      <c r="J112" s="1500">
        <v>188.25</v>
      </c>
      <c r="K112" s="1476" t="s">
        <v>239</v>
      </c>
      <c r="L112" s="1500">
        <v>52</v>
      </c>
    </row>
    <row r="113" spans="1:12" ht="15" x14ac:dyDescent="0.25">
      <c r="A113" s="1470"/>
      <c r="B113" s="1471"/>
      <c r="C113" s="1472"/>
      <c r="D113" s="1477" t="s">
        <v>223</v>
      </c>
      <c r="E113" s="1474" t="s">
        <v>144</v>
      </c>
      <c r="F113" s="1475">
        <v>200</v>
      </c>
      <c r="G113" s="1500">
        <v>0</v>
      </c>
      <c r="H113" s="1500">
        <v>0</v>
      </c>
      <c r="I113" s="1500">
        <v>22</v>
      </c>
      <c r="J113" s="1500">
        <v>88</v>
      </c>
      <c r="K113" s="1476">
        <v>859</v>
      </c>
      <c r="L113" s="1500">
        <v>18</v>
      </c>
    </row>
    <row r="114" spans="1:12" ht="15" x14ac:dyDescent="0.25">
      <c r="A114" s="1470"/>
      <c r="B114" s="1471"/>
      <c r="C114" s="1472"/>
      <c r="D114" s="1477" t="s">
        <v>173</v>
      </c>
      <c r="E114" s="1474" t="s">
        <v>107</v>
      </c>
      <c r="F114" s="1475">
        <v>40</v>
      </c>
      <c r="G114" s="1500">
        <v>3.08</v>
      </c>
      <c r="H114" s="1500">
        <v>0.32</v>
      </c>
      <c r="I114" s="1500">
        <v>21.12</v>
      </c>
      <c r="J114" s="1500">
        <v>93.2</v>
      </c>
      <c r="K114" s="1476">
        <v>2</v>
      </c>
      <c r="L114" s="1500">
        <v>3.71</v>
      </c>
    </row>
    <row r="115" spans="1:12" ht="15" x14ac:dyDescent="0.25">
      <c r="A115" s="1470"/>
      <c r="B115" s="1471"/>
      <c r="C115" s="1472"/>
      <c r="D115" s="1477" t="s">
        <v>174</v>
      </c>
      <c r="E115" s="1474" t="s">
        <v>108</v>
      </c>
      <c r="F115" s="1475">
        <v>10</v>
      </c>
      <c r="G115" s="1500">
        <v>0.85</v>
      </c>
      <c r="H115" s="1500">
        <v>0.78</v>
      </c>
      <c r="I115" s="1500">
        <v>4.5999999999999996</v>
      </c>
      <c r="J115" s="1500">
        <v>21.5</v>
      </c>
      <c r="K115" s="1476">
        <v>1</v>
      </c>
      <c r="L115" s="1500">
        <v>1.2</v>
      </c>
    </row>
    <row r="116" spans="1:12" ht="15" x14ac:dyDescent="0.25">
      <c r="A116" s="1470"/>
      <c r="B116" s="1471"/>
      <c r="C116" s="1472"/>
      <c r="D116" s="1473"/>
      <c r="E116" s="1474"/>
      <c r="F116" s="1475"/>
      <c r="G116" s="1475"/>
      <c r="H116" s="1475"/>
      <c r="I116" s="1475"/>
      <c r="J116" s="1475"/>
      <c r="K116" s="1476"/>
      <c r="L116" s="1475"/>
    </row>
    <row r="117" spans="1:12" ht="15" x14ac:dyDescent="0.25">
      <c r="A117" s="1470"/>
      <c r="B117" s="1471"/>
      <c r="C117" s="1472"/>
      <c r="D117" s="1473"/>
      <c r="E117" s="1474"/>
      <c r="F117" s="1475"/>
      <c r="G117" s="1475"/>
      <c r="H117" s="1475"/>
      <c r="I117" s="1475"/>
      <c r="J117" s="1475"/>
      <c r="K117" s="1476"/>
      <c r="L117" s="1475"/>
    </row>
    <row r="118" spans="1:12" ht="15" x14ac:dyDescent="0.25">
      <c r="A118" s="1478"/>
      <c r="B118" s="1479"/>
      <c r="C118" s="1480"/>
      <c r="D118" s="1481" t="s">
        <v>128</v>
      </c>
      <c r="E118" s="1482"/>
      <c r="F118" s="1483">
        <f>SUM(F109:F117)</f>
        <v>800</v>
      </c>
      <c r="G118" s="1483">
        <f>SUM(G109:G117)</f>
        <v>37.15</v>
      </c>
      <c r="H118" s="1483">
        <f>SUM(H109:H117)</f>
        <v>20.320000000000004</v>
      </c>
      <c r="I118" s="1483">
        <f>SUM(I109:I117)</f>
        <v>87.92</v>
      </c>
      <c r="J118" s="1483">
        <f>SUM(J109:J117)</f>
        <v>687.28</v>
      </c>
      <c r="K118" s="1484"/>
      <c r="L118" s="1483">
        <f>SUM(L109:L117)</f>
        <v>214.91</v>
      </c>
    </row>
    <row r="119" spans="1:12" ht="15.75" thickBot="1" x14ac:dyDescent="0.25">
      <c r="A119" s="1488">
        <f>A101</f>
        <v>2</v>
      </c>
      <c r="B119" s="1489">
        <f>B101</f>
        <v>1</v>
      </c>
      <c r="C119" s="1641" t="s">
        <v>380</v>
      </c>
      <c r="D119" s="1642"/>
      <c r="E119" s="1490"/>
      <c r="F119" s="1491">
        <f>F108+F118</f>
        <v>1375</v>
      </c>
      <c r="G119" s="1491">
        <f t="shared" ref="G119:L119" si="12">G108+G118</f>
        <v>48.164999999999999</v>
      </c>
      <c r="H119" s="1491">
        <f t="shared" si="12"/>
        <v>44.040000000000006</v>
      </c>
      <c r="I119" s="1491">
        <f t="shared" si="12"/>
        <v>216.46499999999997</v>
      </c>
      <c r="J119" s="1491">
        <f t="shared" si="12"/>
        <v>1248.78</v>
      </c>
      <c r="K119" s="1491"/>
      <c r="L119" s="1491">
        <f t="shared" si="12"/>
        <v>449.62</v>
      </c>
    </row>
    <row r="120" spans="1:12" ht="15" x14ac:dyDescent="0.25">
      <c r="A120" s="1492">
        <v>2</v>
      </c>
      <c r="B120" s="1471">
        <v>2</v>
      </c>
      <c r="C120" s="1465" t="s">
        <v>161</v>
      </c>
      <c r="D120" s="1466" t="s">
        <v>162</v>
      </c>
      <c r="E120" s="1474" t="s">
        <v>250</v>
      </c>
      <c r="F120" s="1468">
        <v>100</v>
      </c>
      <c r="G120" s="1503">
        <v>19.7</v>
      </c>
      <c r="H120" s="1503">
        <v>7.4</v>
      </c>
      <c r="I120" s="1503">
        <v>0.5</v>
      </c>
      <c r="J120" s="1503">
        <v>146.97999999999999</v>
      </c>
      <c r="K120" s="1469">
        <v>244</v>
      </c>
      <c r="L120" s="1468">
        <v>95</v>
      </c>
    </row>
    <row r="121" spans="1:12" ht="15" x14ac:dyDescent="0.25">
      <c r="A121" s="1492"/>
      <c r="B121" s="1471"/>
      <c r="C121" s="1472"/>
      <c r="D121" s="1473"/>
      <c r="E121" s="1474" t="s">
        <v>43</v>
      </c>
      <c r="F121" s="1475">
        <v>150</v>
      </c>
      <c r="G121" s="1500">
        <v>4.9399999999999995</v>
      </c>
      <c r="H121" s="1500">
        <v>10.920000000000002</v>
      </c>
      <c r="I121" s="1500">
        <v>27.3</v>
      </c>
      <c r="J121" s="1500">
        <v>242.70999999999998</v>
      </c>
      <c r="K121" s="1476">
        <v>694</v>
      </c>
      <c r="L121" s="1475">
        <v>41</v>
      </c>
    </row>
    <row r="122" spans="1:12" ht="15" x14ac:dyDescent="0.25">
      <c r="A122" s="1492"/>
      <c r="B122" s="1471"/>
      <c r="C122" s="1472"/>
      <c r="D122" s="1477" t="s">
        <v>163</v>
      </c>
      <c r="E122" s="1474" t="s">
        <v>114</v>
      </c>
      <c r="F122" s="1475">
        <v>200</v>
      </c>
      <c r="G122" s="1500">
        <v>0.2</v>
      </c>
      <c r="H122" s="1500">
        <v>0</v>
      </c>
      <c r="I122" s="1500">
        <v>63</v>
      </c>
      <c r="J122" s="1500">
        <v>28</v>
      </c>
      <c r="K122" s="1476">
        <v>943</v>
      </c>
      <c r="L122" s="1475">
        <v>6</v>
      </c>
    </row>
    <row r="123" spans="1:12" ht="15" x14ac:dyDescent="0.25">
      <c r="A123" s="1492"/>
      <c r="B123" s="1471"/>
      <c r="C123" s="1472"/>
      <c r="D123" s="1477" t="s">
        <v>164</v>
      </c>
      <c r="E123" s="1474" t="s">
        <v>107</v>
      </c>
      <c r="F123" s="1475">
        <v>40</v>
      </c>
      <c r="G123" s="1500">
        <v>3.08</v>
      </c>
      <c r="H123" s="1500">
        <v>0.32</v>
      </c>
      <c r="I123" s="1500">
        <v>21.12</v>
      </c>
      <c r="J123" s="1500">
        <v>93.2</v>
      </c>
      <c r="K123" s="1476">
        <v>2</v>
      </c>
      <c r="L123" s="1475">
        <v>3.71</v>
      </c>
    </row>
    <row r="124" spans="1:12" ht="15" x14ac:dyDescent="0.25">
      <c r="A124" s="1492"/>
      <c r="B124" s="1471"/>
      <c r="C124" s="1472"/>
      <c r="D124" s="1477" t="s">
        <v>166</v>
      </c>
      <c r="E124" s="1474" t="s">
        <v>133</v>
      </c>
      <c r="F124" s="1475">
        <v>40</v>
      </c>
      <c r="G124" s="1500">
        <v>2</v>
      </c>
      <c r="H124" s="1500">
        <v>7.6</v>
      </c>
      <c r="I124" s="1500">
        <v>22.4</v>
      </c>
      <c r="J124" s="1500">
        <v>168</v>
      </c>
      <c r="K124" s="1476">
        <v>93</v>
      </c>
      <c r="L124" s="1475">
        <v>60</v>
      </c>
    </row>
    <row r="125" spans="1:12" ht="15" x14ac:dyDescent="0.25">
      <c r="A125" s="1492"/>
      <c r="B125" s="1471"/>
      <c r="C125" s="1472"/>
      <c r="D125" s="1473"/>
      <c r="E125" s="1474"/>
      <c r="F125" s="1475"/>
      <c r="G125" s="1475"/>
      <c r="H125" s="1475"/>
      <c r="I125" s="1475"/>
      <c r="J125" s="1475"/>
      <c r="K125" s="1476">
        <v>93</v>
      </c>
      <c r="L125" s="1475">
        <v>30</v>
      </c>
    </row>
    <row r="126" spans="1:12" ht="15" x14ac:dyDescent="0.25">
      <c r="A126" s="1492"/>
      <c r="B126" s="1471"/>
      <c r="C126" s="1472"/>
      <c r="D126" s="1473"/>
      <c r="E126" s="1474"/>
      <c r="F126" s="1475"/>
      <c r="G126" s="1475"/>
      <c r="H126" s="1475"/>
      <c r="I126" s="1475"/>
      <c r="J126" s="1475"/>
      <c r="K126" s="1476"/>
      <c r="L126" s="1475"/>
    </row>
    <row r="127" spans="1:12" ht="15" x14ac:dyDescent="0.25">
      <c r="A127" s="1493"/>
      <c r="B127" s="1479"/>
      <c r="C127" s="1480"/>
      <c r="D127" s="1481" t="s">
        <v>128</v>
      </c>
      <c r="E127" s="1482"/>
      <c r="F127" s="1483">
        <f>SUM(F120:F126)</f>
        <v>530</v>
      </c>
      <c r="G127" s="1483">
        <f>SUM(G120:G126)</f>
        <v>29.92</v>
      </c>
      <c r="H127" s="1483">
        <f>SUM(H120:H126)</f>
        <v>26.240000000000002</v>
      </c>
      <c r="I127" s="1483">
        <f>SUM(I120:I126)</f>
        <v>134.32</v>
      </c>
      <c r="J127" s="1483">
        <f>SUM(J120:J126)</f>
        <v>678.88999999999987</v>
      </c>
      <c r="K127" s="1484"/>
      <c r="L127" s="1483">
        <f>SUM(L120:L126)</f>
        <v>235.71</v>
      </c>
    </row>
    <row r="128" spans="1:12" ht="15" x14ac:dyDescent="0.25">
      <c r="A128" s="1486">
        <f>A120</f>
        <v>2</v>
      </c>
      <c r="B128" s="1486">
        <f>B120</f>
        <v>2</v>
      </c>
      <c r="C128" s="1487" t="s">
        <v>167</v>
      </c>
      <c r="D128" s="1477" t="s">
        <v>168</v>
      </c>
      <c r="E128" s="1474"/>
      <c r="F128" s="1475"/>
      <c r="G128" s="1475"/>
      <c r="H128" s="1475"/>
      <c r="I128" s="1475"/>
      <c r="J128" s="1475"/>
      <c r="K128" s="1476"/>
      <c r="L128" s="1475"/>
    </row>
    <row r="129" spans="1:12" ht="15" x14ac:dyDescent="0.25">
      <c r="A129" s="1492"/>
      <c r="B129" s="1471"/>
      <c r="C129" s="1472"/>
      <c r="D129" s="1477" t="s">
        <v>169</v>
      </c>
      <c r="E129" s="1474" t="s">
        <v>91</v>
      </c>
      <c r="F129" s="1475">
        <v>270</v>
      </c>
      <c r="G129" s="1500">
        <v>6.1290000000000004</v>
      </c>
      <c r="H129" s="1500">
        <v>7.4250000000000007</v>
      </c>
      <c r="I129" s="1500">
        <v>13.338000000000003</v>
      </c>
      <c r="J129" s="1500">
        <v>131.76000000000002</v>
      </c>
      <c r="K129" s="1476">
        <v>170</v>
      </c>
      <c r="L129" s="1475">
        <v>80</v>
      </c>
    </row>
    <row r="130" spans="1:12" ht="25.5" x14ac:dyDescent="0.25">
      <c r="A130" s="1492"/>
      <c r="B130" s="1471"/>
      <c r="C130" s="1472"/>
      <c r="D130" s="1477" t="s">
        <v>170</v>
      </c>
      <c r="E130" s="1474" t="s">
        <v>502</v>
      </c>
      <c r="F130" s="1475">
        <v>230</v>
      </c>
      <c r="G130" s="1500">
        <v>10.4</v>
      </c>
      <c r="H130" s="1500">
        <v>23.080000000000002</v>
      </c>
      <c r="I130" s="1500">
        <v>31.82</v>
      </c>
      <c r="J130" s="1500">
        <v>378.7</v>
      </c>
      <c r="K130" s="1476" t="s">
        <v>235</v>
      </c>
      <c r="L130" s="1475">
        <v>114</v>
      </c>
    </row>
    <row r="131" spans="1:12" ht="15" x14ac:dyDescent="0.25">
      <c r="A131" s="1492"/>
      <c r="B131" s="1471"/>
      <c r="C131" s="1472"/>
      <c r="D131" s="1477" t="s">
        <v>171</v>
      </c>
      <c r="E131" s="1474"/>
      <c r="F131" s="1475"/>
      <c r="G131" s="1500"/>
      <c r="H131" s="1500"/>
      <c r="I131" s="1500"/>
      <c r="J131" s="1500"/>
      <c r="K131" s="1476"/>
      <c r="L131" s="1475"/>
    </row>
    <row r="132" spans="1:12" ht="15" x14ac:dyDescent="0.25">
      <c r="A132" s="1492"/>
      <c r="B132" s="1471"/>
      <c r="C132" s="1472"/>
      <c r="D132" s="1477" t="s">
        <v>223</v>
      </c>
      <c r="E132" s="1474" t="s">
        <v>113</v>
      </c>
      <c r="F132" s="1475">
        <v>200</v>
      </c>
      <c r="G132" s="1500">
        <v>0.04</v>
      </c>
      <c r="H132" s="1500">
        <v>0</v>
      </c>
      <c r="I132" s="1500">
        <v>24.76</v>
      </c>
      <c r="J132" s="1500">
        <v>94.2</v>
      </c>
      <c r="K132" s="1476">
        <v>868</v>
      </c>
      <c r="L132" s="1475">
        <v>15</v>
      </c>
    </row>
    <row r="133" spans="1:12" ht="15" x14ac:dyDescent="0.25">
      <c r="A133" s="1492"/>
      <c r="B133" s="1471"/>
      <c r="C133" s="1472"/>
      <c r="D133" s="1477" t="s">
        <v>173</v>
      </c>
      <c r="E133" s="1474" t="s">
        <v>107</v>
      </c>
      <c r="F133" s="1475">
        <v>40</v>
      </c>
      <c r="G133" s="1500">
        <v>3.08</v>
      </c>
      <c r="H133" s="1500">
        <v>0.32</v>
      </c>
      <c r="I133" s="1500">
        <v>21.12</v>
      </c>
      <c r="J133" s="1500">
        <v>93.2</v>
      </c>
      <c r="K133" s="1476">
        <v>2</v>
      </c>
      <c r="L133" s="1475">
        <v>3.71</v>
      </c>
    </row>
    <row r="134" spans="1:12" ht="15" x14ac:dyDescent="0.25">
      <c r="A134" s="1492"/>
      <c r="B134" s="1471"/>
      <c r="C134" s="1472"/>
      <c r="D134" s="1477" t="s">
        <v>174</v>
      </c>
      <c r="E134" s="1474" t="s">
        <v>108</v>
      </c>
      <c r="F134" s="1475">
        <v>10</v>
      </c>
      <c r="G134" s="1500">
        <v>0.85</v>
      </c>
      <c r="H134" s="1500">
        <v>0.78</v>
      </c>
      <c r="I134" s="1500">
        <v>4.5999999999999996</v>
      </c>
      <c r="J134" s="1500">
        <v>21.5</v>
      </c>
      <c r="K134" s="1476">
        <v>1</v>
      </c>
      <c r="L134" s="1475">
        <v>1.2</v>
      </c>
    </row>
    <row r="135" spans="1:12" ht="15" x14ac:dyDescent="0.25">
      <c r="A135" s="1492"/>
      <c r="B135" s="1471"/>
      <c r="C135" s="1472"/>
      <c r="D135" s="1473"/>
      <c r="E135" s="1474"/>
      <c r="F135" s="1475"/>
      <c r="G135" s="1475"/>
      <c r="H135" s="1475"/>
      <c r="I135" s="1475"/>
      <c r="J135" s="1475"/>
      <c r="K135" s="1476"/>
      <c r="L135" s="1475"/>
    </row>
    <row r="136" spans="1:12" ht="15" x14ac:dyDescent="0.25">
      <c r="A136" s="1492"/>
      <c r="B136" s="1471"/>
      <c r="C136" s="1472"/>
      <c r="D136" s="1473"/>
      <c r="E136" s="1474"/>
      <c r="F136" s="1475"/>
      <c r="G136" s="1475"/>
      <c r="H136" s="1475"/>
      <c r="I136" s="1475"/>
      <c r="J136" s="1475"/>
      <c r="K136" s="1476"/>
      <c r="L136" s="1475"/>
    </row>
    <row r="137" spans="1:12" ht="15" x14ac:dyDescent="0.25">
      <c r="A137" s="1493"/>
      <c r="B137" s="1479"/>
      <c r="C137" s="1480"/>
      <c r="D137" s="1481" t="s">
        <v>128</v>
      </c>
      <c r="E137" s="1482"/>
      <c r="F137" s="1483">
        <f>SUM(F128:F136)</f>
        <v>750</v>
      </c>
      <c r="G137" s="1483">
        <f>SUM(G128:G136)</f>
        <v>20.499000000000002</v>
      </c>
      <c r="H137" s="1483">
        <f>SUM(H128:H136)</f>
        <v>31.605000000000004</v>
      </c>
      <c r="I137" s="1483">
        <f>SUM(I128:I136)</f>
        <v>95.638000000000005</v>
      </c>
      <c r="J137" s="1483">
        <f>SUM(J128:J136)</f>
        <v>719.36000000000013</v>
      </c>
      <c r="K137" s="1484"/>
      <c r="L137" s="1483">
        <f>SUM(L128:L136)</f>
        <v>213.91</v>
      </c>
    </row>
    <row r="138" spans="1:12" ht="15.75" thickBot="1" x14ac:dyDescent="0.25">
      <c r="A138" s="1494">
        <f>A120</f>
        <v>2</v>
      </c>
      <c r="B138" s="1494">
        <f>B120</f>
        <v>2</v>
      </c>
      <c r="C138" s="1641" t="s">
        <v>380</v>
      </c>
      <c r="D138" s="1642"/>
      <c r="E138" s="1490"/>
      <c r="F138" s="1491">
        <f>F127+F137</f>
        <v>1280</v>
      </c>
      <c r="G138" s="1491">
        <f t="shared" ref="G138:L138" si="13">G127+G137</f>
        <v>50.419000000000004</v>
      </c>
      <c r="H138" s="1491">
        <f t="shared" si="13"/>
        <v>57.845000000000006</v>
      </c>
      <c r="I138" s="1491">
        <f t="shared" si="13"/>
        <v>229.958</v>
      </c>
      <c r="J138" s="1491">
        <f t="shared" si="13"/>
        <v>1398.25</v>
      </c>
      <c r="K138" s="1491"/>
      <c r="L138" s="1491">
        <f t="shared" si="13"/>
        <v>449.62</v>
      </c>
    </row>
    <row r="139" spans="1:12" ht="15" x14ac:dyDescent="0.25">
      <c r="A139" s="1463">
        <v>2</v>
      </c>
      <c r="B139" s="1464">
        <v>3</v>
      </c>
      <c r="C139" s="1465" t="s">
        <v>161</v>
      </c>
      <c r="D139" s="1466" t="s">
        <v>162</v>
      </c>
      <c r="E139" s="1474" t="s">
        <v>470</v>
      </c>
      <c r="F139" s="1468">
        <v>100</v>
      </c>
      <c r="G139" s="1503">
        <v>15.8</v>
      </c>
      <c r="H139" s="1503">
        <v>12.7</v>
      </c>
      <c r="I139" s="1503">
        <v>1</v>
      </c>
      <c r="J139" s="1503">
        <v>180.8</v>
      </c>
      <c r="K139" s="1469">
        <v>293</v>
      </c>
      <c r="L139" s="1468">
        <v>65</v>
      </c>
    </row>
    <row r="140" spans="1:12" ht="15" x14ac:dyDescent="0.25">
      <c r="A140" s="1470"/>
      <c r="B140" s="1471"/>
      <c r="C140" s="1472"/>
      <c r="D140" s="1473"/>
      <c r="E140" s="1474" t="s">
        <v>61</v>
      </c>
      <c r="F140" s="1475">
        <v>150</v>
      </c>
      <c r="G140" s="1500">
        <v>6</v>
      </c>
      <c r="H140" s="1500">
        <v>8.25</v>
      </c>
      <c r="I140" s="1500">
        <v>32.700000000000003</v>
      </c>
      <c r="J140" s="1500">
        <v>228.14999999999998</v>
      </c>
      <c r="K140" s="1476">
        <v>443</v>
      </c>
      <c r="L140" s="1475">
        <v>30</v>
      </c>
    </row>
    <row r="141" spans="1:12" ht="15" x14ac:dyDescent="0.25">
      <c r="A141" s="1470"/>
      <c r="B141" s="1471"/>
      <c r="C141" s="1472"/>
      <c r="D141" s="1477" t="s">
        <v>163</v>
      </c>
      <c r="E141" s="1474" t="s">
        <v>114</v>
      </c>
      <c r="F141" s="1475">
        <v>200</v>
      </c>
      <c r="G141" s="1500">
        <v>0.2</v>
      </c>
      <c r="H141" s="1500">
        <v>0</v>
      </c>
      <c r="I141" s="1500">
        <v>63</v>
      </c>
      <c r="J141" s="1500">
        <v>28</v>
      </c>
      <c r="K141" s="1476">
        <v>943</v>
      </c>
      <c r="L141" s="1475">
        <v>6</v>
      </c>
    </row>
    <row r="142" spans="1:12" ht="15.75" customHeight="1" x14ac:dyDescent="0.25">
      <c r="A142" s="1470"/>
      <c r="B142" s="1471"/>
      <c r="C142" s="1472"/>
      <c r="D142" s="1477" t="s">
        <v>164</v>
      </c>
      <c r="E142" s="1474" t="s">
        <v>107</v>
      </c>
      <c r="F142" s="1475">
        <v>40</v>
      </c>
      <c r="G142" s="1500">
        <v>3.08</v>
      </c>
      <c r="H142" s="1500">
        <v>0.32</v>
      </c>
      <c r="I142" s="1500">
        <v>21.12</v>
      </c>
      <c r="J142" s="1500">
        <v>93.2</v>
      </c>
      <c r="K142" s="1476">
        <v>2</v>
      </c>
      <c r="L142" s="1475">
        <v>3.71</v>
      </c>
    </row>
    <row r="143" spans="1:12" ht="15" x14ac:dyDescent="0.25">
      <c r="A143" s="1470"/>
      <c r="B143" s="1471"/>
      <c r="C143" s="1472"/>
      <c r="D143" s="1477" t="s">
        <v>166</v>
      </c>
      <c r="E143" s="1474" t="s">
        <v>93</v>
      </c>
      <c r="F143" s="1475">
        <v>200</v>
      </c>
      <c r="G143" s="1500">
        <v>1</v>
      </c>
      <c r="H143" s="1500">
        <v>0.2</v>
      </c>
      <c r="I143" s="1500">
        <v>20.2</v>
      </c>
      <c r="J143" s="1500">
        <v>92</v>
      </c>
      <c r="K143" s="1476">
        <v>97</v>
      </c>
      <c r="L143" s="1475">
        <v>80</v>
      </c>
    </row>
    <row r="144" spans="1:12" ht="15" x14ac:dyDescent="0.25">
      <c r="A144" s="1470"/>
      <c r="B144" s="1471"/>
      <c r="C144" s="1472"/>
      <c r="D144" s="1473"/>
      <c r="E144" s="1474"/>
      <c r="F144" s="1475"/>
      <c r="G144" s="1475"/>
      <c r="H144" s="1475"/>
      <c r="I144" s="1475"/>
      <c r="J144" s="1475"/>
      <c r="K144" s="1476"/>
      <c r="L144" s="1475"/>
    </row>
    <row r="145" spans="1:12" ht="15" x14ac:dyDescent="0.25">
      <c r="A145" s="1470"/>
      <c r="B145" s="1471"/>
      <c r="C145" s="1472"/>
      <c r="D145" s="1473"/>
      <c r="E145" s="1474"/>
      <c r="F145" s="1475"/>
      <c r="G145" s="1475"/>
      <c r="H145" s="1475"/>
      <c r="I145" s="1475"/>
      <c r="J145" s="1475"/>
      <c r="K145" s="1476"/>
      <c r="L145" s="1475"/>
    </row>
    <row r="146" spans="1:12" ht="15" x14ac:dyDescent="0.25">
      <c r="A146" s="1478"/>
      <c r="B146" s="1479"/>
      <c r="C146" s="1480"/>
      <c r="D146" s="1481" t="s">
        <v>128</v>
      </c>
      <c r="E146" s="1482"/>
      <c r="F146" s="1483">
        <f>SUM(F139:F145)</f>
        <v>690</v>
      </c>
      <c r="G146" s="1483">
        <f>SUM(G139:G145)</f>
        <v>26.08</v>
      </c>
      <c r="H146" s="1483">
        <f>SUM(H139:H145)</f>
        <v>21.47</v>
      </c>
      <c r="I146" s="1483">
        <f>SUM(I139:I145)</f>
        <v>138.02000000000001</v>
      </c>
      <c r="J146" s="1483">
        <f>SUM(J139:J145)</f>
        <v>622.15</v>
      </c>
      <c r="K146" s="1484"/>
      <c r="L146" s="1483">
        <f>SUM(L139:L145)</f>
        <v>184.70999999999998</v>
      </c>
    </row>
    <row r="147" spans="1:12" ht="15" x14ac:dyDescent="0.25">
      <c r="A147" s="1485">
        <f>A139</f>
        <v>2</v>
      </c>
      <c r="B147" s="1486">
        <f>B139</f>
        <v>3</v>
      </c>
      <c r="C147" s="1487" t="s">
        <v>167</v>
      </c>
      <c r="D147" s="1477" t="s">
        <v>168</v>
      </c>
      <c r="E147" s="1474"/>
      <c r="F147" s="1475"/>
      <c r="G147" s="1475"/>
      <c r="H147" s="1475"/>
      <c r="I147" s="1475"/>
      <c r="J147" s="1475"/>
      <c r="K147" s="1476"/>
      <c r="L147" s="1475"/>
    </row>
    <row r="148" spans="1:12" ht="15" x14ac:dyDescent="0.25">
      <c r="A148" s="1470"/>
      <c r="B148" s="1471"/>
      <c r="C148" s="1472"/>
      <c r="D148" s="1477" t="s">
        <v>169</v>
      </c>
      <c r="E148" s="1474" t="s">
        <v>185</v>
      </c>
      <c r="F148" s="1475">
        <v>270</v>
      </c>
      <c r="G148" s="1500">
        <v>6.21</v>
      </c>
      <c r="H148" s="1500">
        <v>9.4500000000000011</v>
      </c>
      <c r="I148" s="1500">
        <v>8.64</v>
      </c>
      <c r="J148" s="1500">
        <v>142.56</v>
      </c>
      <c r="K148" s="1476">
        <v>87</v>
      </c>
      <c r="L148" s="1475">
        <v>90</v>
      </c>
    </row>
    <row r="149" spans="1:12" ht="15" x14ac:dyDescent="0.25">
      <c r="A149" s="1470"/>
      <c r="B149" s="1471"/>
      <c r="C149" s="1472"/>
      <c r="D149" s="1477" t="s">
        <v>170</v>
      </c>
      <c r="E149" s="1474" t="s">
        <v>180</v>
      </c>
      <c r="F149" s="1475">
        <v>125</v>
      </c>
      <c r="G149" s="1500">
        <v>23.5</v>
      </c>
      <c r="H149" s="1500">
        <v>8.5</v>
      </c>
      <c r="I149" s="1500">
        <v>4.625</v>
      </c>
      <c r="J149" s="1500">
        <v>196.125</v>
      </c>
      <c r="K149" s="1476">
        <v>608</v>
      </c>
      <c r="L149" s="1475">
        <v>50</v>
      </c>
    </row>
    <row r="150" spans="1:12" ht="25.5" x14ac:dyDescent="0.25">
      <c r="A150" s="1470"/>
      <c r="B150" s="1471"/>
      <c r="C150" s="1472"/>
      <c r="D150" s="1477" t="s">
        <v>171</v>
      </c>
      <c r="E150" s="1474" t="s">
        <v>503</v>
      </c>
      <c r="F150" s="1475">
        <v>190</v>
      </c>
      <c r="G150" s="1500">
        <v>6.17</v>
      </c>
      <c r="H150" s="1500">
        <v>3.34</v>
      </c>
      <c r="I150" s="1500">
        <v>32.769999999999996</v>
      </c>
      <c r="J150" s="1500">
        <v>190.5</v>
      </c>
      <c r="K150" s="1476">
        <v>679</v>
      </c>
      <c r="L150" s="1475">
        <v>56</v>
      </c>
    </row>
    <row r="151" spans="1:12" ht="15" x14ac:dyDescent="0.25">
      <c r="A151" s="1470"/>
      <c r="B151" s="1471"/>
      <c r="C151" s="1472"/>
      <c r="D151" s="1477" t="s">
        <v>223</v>
      </c>
      <c r="E151" s="1474" t="s">
        <v>144</v>
      </c>
      <c r="F151" s="1475">
        <v>200</v>
      </c>
      <c r="G151" s="1500">
        <v>0</v>
      </c>
      <c r="H151" s="1500">
        <v>0</v>
      </c>
      <c r="I151" s="1500">
        <v>22</v>
      </c>
      <c r="J151" s="1500">
        <v>88</v>
      </c>
      <c r="K151" s="1476">
        <v>859</v>
      </c>
      <c r="L151" s="1475">
        <v>18</v>
      </c>
    </row>
    <row r="152" spans="1:12" ht="15" x14ac:dyDescent="0.25">
      <c r="A152" s="1470"/>
      <c r="B152" s="1471"/>
      <c r="C152" s="1472"/>
      <c r="D152" s="1477" t="s">
        <v>173</v>
      </c>
      <c r="E152" s="1474" t="s">
        <v>107</v>
      </c>
      <c r="F152" s="1475">
        <v>40</v>
      </c>
      <c r="G152" s="1500">
        <v>3.08</v>
      </c>
      <c r="H152" s="1500">
        <v>0.32</v>
      </c>
      <c r="I152" s="1500">
        <v>21.12</v>
      </c>
      <c r="J152" s="1500">
        <v>93.2</v>
      </c>
      <c r="K152" s="1476">
        <v>2</v>
      </c>
      <c r="L152" s="1475">
        <v>3.71</v>
      </c>
    </row>
    <row r="153" spans="1:12" ht="15" x14ac:dyDescent="0.25">
      <c r="A153" s="1470"/>
      <c r="B153" s="1471"/>
      <c r="C153" s="1472"/>
      <c r="D153" s="1477" t="s">
        <v>174</v>
      </c>
      <c r="E153" s="1474" t="s">
        <v>108</v>
      </c>
      <c r="F153" s="1475">
        <v>10</v>
      </c>
      <c r="G153" s="1500">
        <v>0.85</v>
      </c>
      <c r="H153" s="1500">
        <v>0.78</v>
      </c>
      <c r="I153" s="1500">
        <v>4.5999999999999996</v>
      </c>
      <c r="J153" s="1500">
        <v>21.5</v>
      </c>
      <c r="K153" s="1476">
        <v>1</v>
      </c>
      <c r="L153" s="1475">
        <v>1.2</v>
      </c>
    </row>
    <row r="154" spans="1:12" ht="15" x14ac:dyDescent="0.25">
      <c r="A154" s="1470"/>
      <c r="B154" s="1471"/>
      <c r="C154" s="1472"/>
      <c r="D154" s="1473"/>
      <c r="E154" s="1474"/>
      <c r="F154" s="1475"/>
      <c r="G154" s="1475"/>
      <c r="H154" s="1475"/>
      <c r="I154" s="1475"/>
      <c r="J154" s="1475"/>
      <c r="K154" s="1476"/>
      <c r="L154" s="1475"/>
    </row>
    <row r="155" spans="1:12" ht="15" x14ac:dyDescent="0.25">
      <c r="A155" s="1470"/>
      <c r="B155" s="1471"/>
      <c r="C155" s="1472"/>
      <c r="D155" s="1473"/>
      <c r="E155" s="1474"/>
      <c r="F155" s="1475"/>
      <c r="G155" s="1475"/>
      <c r="H155" s="1475"/>
      <c r="I155" s="1475"/>
      <c r="J155" s="1475"/>
      <c r="K155" s="1476"/>
      <c r="L155" s="1475"/>
    </row>
    <row r="156" spans="1:12" ht="15" x14ac:dyDescent="0.25">
      <c r="A156" s="1478"/>
      <c r="B156" s="1479"/>
      <c r="C156" s="1480"/>
      <c r="D156" s="1481" t="s">
        <v>128</v>
      </c>
      <c r="E156" s="1482"/>
      <c r="F156" s="1483">
        <f>SUM(F147:F155)</f>
        <v>835</v>
      </c>
      <c r="G156" s="1483">
        <f>SUM(G147:G155)</f>
        <v>39.81</v>
      </c>
      <c r="H156" s="1483">
        <f>SUM(H147:H155)</f>
        <v>22.390000000000004</v>
      </c>
      <c r="I156" s="1483">
        <f>SUM(I147:I155)</f>
        <v>93.754999999999995</v>
      </c>
      <c r="J156" s="1483">
        <f>SUM(J147:J155)</f>
        <v>731.88499999999999</v>
      </c>
      <c r="K156" s="1484"/>
      <c r="L156" s="1483">
        <f>SUM(L147:L155)</f>
        <v>218.91</v>
      </c>
    </row>
    <row r="157" spans="1:12" ht="15.75" thickBot="1" x14ac:dyDescent="0.25">
      <c r="A157" s="1488">
        <f>A139</f>
        <v>2</v>
      </c>
      <c r="B157" s="1489">
        <f>B139</f>
        <v>3</v>
      </c>
      <c r="C157" s="1641" t="s">
        <v>380</v>
      </c>
      <c r="D157" s="1642"/>
      <c r="E157" s="1490"/>
      <c r="F157" s="1491">
        <f>F146+F156</f>
        <v>1525</v>
      </c>
      <c r="G157" s="1491">
        <f t="shared" ref="G157:L157" si="14">G146+G156</f>
        <v>65.89</v>
      </c>
      <c r="H157" s="1491">
        <f t="shared" si="14"/>
        <v>43.86</v>
      </c>
      <c r="I157" s="1491">
        <f t="shared" si="14"/>
        <v>231.77500000000001</v>
      </c>
      <c r="J157" s="1491">
        <f t="shared" si="14"/>
        <v>1354.0349999999999</v>
      </c>
      <c r="K157" s="1491"/>
      <c r="L157" s="1491">
        <f t="shared" si="14"/>
        <v>403.62</v>
      </c>
    </row>
    <row r="158" spans="1:12" ht="15" x14ac:dyDescent="0.25">
      <c r="A158" s="1463">
        <v>2</v>
      </c>
      <c r="B158" s="1464">
        <v>4</v>
      </c>
      <c r="C158" s="1465" t="s">
        <v>161</v>
      </c>
      <c r="D158" s="1466" t="s">
        <v>162</v>
      </c>
      <c r="E158" s="1474" t="s">
        <v>27</v>
      </c>
      <c r="F158" s="1468">
        <v>100</v>
      </c>
      <c r="G158" s="1503">
        <v>18.8</v>
      </c>
      <c r="H158" s="1503">
        <v>9.1999999999999993</v>
      </c>
      <c r="I158" s="1503">
        <v>5.3</v>
      </c>
      <c r="J158" s="1503">
        <v>178.4</v>
      </c>
      <c r="K158" s="1469">
        <v>591</v>
      </c>
      <c r="L158" s="1468">
        <v>65</v>
      </c>
    </row>
    <row r="159" spans="1:12" ht="15" x14ac:dyDescent="0.25">
      <c r="A159" s="1470"/>
      <c r="B159" s="1471"/>
      <c r="C159" s="1472"/>
      <c r="D159" s="1473"/>
      <c r="E159" s="1474" t="s">
        <v>260</v>
      </c>
      <c r="F159" s="1475">
        <v>150</v>
      </c>
      <c r="G159" s="1500">
        <v>6.3000000000000007</v>
      </c>
      <c r="H159" s="1500">
        <v>4.8000000000000007</v>
      </c>
      <c r="I159" s="1500">
        <v>28.349999999999998</v>
      </c>
      <c r="J159" s="1500">
        <v>182.25</v>
      </c>
      <c r="K159" s="1476">
        <v>679</v>
      </c>
      <c r="L159" s="1475">
        <v>20</v>
      </c>
    </row>
    <row r="160" spans="1:12" ht="15" x14ac:dyDescent="0.25">
      <c r="A160" s="1470"/>
      <c r="B160" s="1471"/>
      <c r="C160" s="1472"/>
      <c r="D160" s="1477" t="s">
        <v>163</v>
      </c>
      <c r="E160" s="1474" t="s">
        <v>271</v>
      </c>
      <c r="F160" s="1475">
        <v>200</v>
      </c>
      <c r="G160" s="1500">
        <v>0.2</v>
      </c>
      <c r="H160" s="1500">
        <v>0</v>
      </c>
      <c r="I160" s="1500">
        <v>9</v>
      </c>
      <c r="J160" s="1500">
        <v>36.6</v>
      </c>
      <c r="K160" s="1476">
        <v>943</v>
      </c>
      <c r="L160" s="1475">
        <v>7</v>
      </c>
    </row>
    <row r="161" spans="1:12" ht="15" x14ac:dyDescent="0.25">
      <c r="A161" s="1470"/>
      <c r="B161" s="1471"/>
      <c r="C161" s="1472"/>
      <c r="D161" s="1477" t="s">
        <v>164</v>
      </c>
      <c r="E161" s="1474" t="s">
        <v>107</v>
      </c>
      <c r="F161" s="1475">
        <v>40</v>
      </c>
      <c r="G161" s="1500">
        <v>3.08</v>
      </c>
      <c r="H161" s="1500">
        <v>0.32</v>
      </c>
      <c r="I161" s="1500">
        <v>21.12</v>
      </c>
      <c r="J161" s="1500">
        <v>93.2</v>
      </c>
      <c r="K161" s="1476">
        <v>2</v>
      </c>
      <c r="L161" s="1475">
        <v>3.71</v>
      </c>
    </row>
    <row r="162" spans="1:12" ht="15" x14ac:dyDescent="0.25">
      <c r="A162" s="1470"/>
      <c r="B162" s="1471"/>
      <c r="C162" s="1472"/>
      <c r="D162" s="1477" t="s">
        <v>166</v>
      </c>
      <c r="E162" s="1474" t="s">
        <v>93</v>
      </c>
      <c r="F162" s="1475">
        <v>200</v>
      </c>
      <c r="G162" s="1500">
        <v>1</v>
      </c>
      <c r="H162" s="1500">
        <v>0.2</v>
      </c>
      <c r="I162" s="1500">
        <v>20.2</v>
      </c>
      <c r="J162" s="1500">
        <v>92</v>
      </c>
      <c r="K162" s="1476">
        <v>97</v>
      </c>
      <c r="L162" s="1475">
        <v>80</v>
      </c>
    </row>
    <row r="163" spans="1:12" ht="15" x14ac:dyDescent="0.25">
      <c r="A163" s="1470"/>
      <c r="B163" s="1471"/>
      <c r="C163" s="1472"/>
      <c r="D163" s="1473"/>
      <c r="E163" s="1474" t="s">
        <v>133</v>
      </c>
      <c r="F163" s="1475">
        <v>30</v>
      </c>
      <c r="G163" s="1500">
        <v>1.375</v>
      </c>
      <c r="H163" s="1500">
        <v>6.25</v>
      </c>
      <c r="I163" s="1500">
        <v>12.75</v>
      </c>
      <c r="J163" s="1500">
        <v>117.75</v>
      </c>
      <c r="K163" s="1476">
        <v>93</v>
      </c>
      <c r="L163" s="1475">
        <v>30</v>
      </c>
    </row>
    <row r="164" spans="1:12" ht="15" x14ac:dyDescent="0.25">
      <c r="A164" s="1470"/>
      <c r="B164" s="1471"/>
      <c r="C164" s="1472"/>
      <c r="D164" s="1473"/>
      <c r="E164" s="1474"/>
      <c r="F164" s="1475"/>
      <c r="G164" s="1475"/>
      <c r="H164" s="1475"/>
      <c r="I164" s="1475"/>
      <c r="J164" s="1475"/>
      <c r="K164" s="1476"/>
      <c r="L164" s="1475"/>
    </row>
    <row r="165" spans="1:12" ht="15" x14ac:dyDescent="0.25">
      <c r="A165" s="1478"/>
      <c r="B165" s="1479"/>
      <c r="C165" s="1480"/>
      <c r="D165" s="1481" t="s">
        <v>128</v>
      </c>
      <c r="E165" s="1482"/>
      <c r="F165" s="1483">
        <f>SUM(F158:F164)</f>
        <v>720</v>
      </c>
      <c r="G165" s="1483">
        <f>SUM(G158:G164)</f>
        <v>30.755000000000003</v>
      </c>
      <c r="H165" s="1483">
        <f>SUM(H158:H164)</f>
        <v>20.77</v>
      </c>
      <c r="I165" s="1483">
        <f>SUM(I158:I164)</f>
        <v>96.72</v>
      </c>
      <c r="J165" s="1483">
        <f>SUM(J158:J164)</f>
        <v>700.2</v>
      </c>
      <c r="K165" s="1484"/>
      <c r="L165" s="1483">
        <f>SUM(L158:L164)</f>
        <v>205.70999999999998</v>
      </c>
    </row>
    <row r="166" spans="1:12" ht="15" x14ac:dyDescent="0.25">
      <c r="A166" s="1485">
        <f>A158</f>
        <v>2</v>
      </c>
      <c r="B166" s="1486">
        <f>B158</f>
        <v>4</v>
      </c>
      <c r="C166" s="1487" t="s">
        <v>167</v>
      </c>
      <c r="D166" s="1477" t="s">
        <v>168</v>
      </c>
      <c r="E166" s="1474"/>
      <c r="F166" s="1475"/>
      <c r="G166" s="1475"/>
      <c r="H166" s="1475"/>
      <c r="I166" s="1475"/>
      <c r="J166" s="1475"/>
      <c r="K166" s="1476"/>
      <c r="L166" s="1475"/>
    </row>
    <row r="167" spans="1:12" ht="15" x14ac:dyDescent="0.25">
      <c r="A167" s="1470"/>
      <c r="B167" s="1471"/>
      <c r="C167" s="1472"/>
      <c r="D167" s="1477" t="s">
        <v>169</v>
      </c>
      <c r="E167" s="1474" t="s">
        <v>184</v>
      </c>
      <c r="F167" s="1475">
        <v>270</v>
      </c>
      <c r="G167" s="1500">
        <v>5.49</v>
      </c>
      <c r="H167" s="1500">
        <v>5.28</v>
      </c>
      <c r="I167" s="1500">
        <v>16.329999999999998</v>
      </c>
      <c r="J167" s="1500">
        <v>134.75</v>
      </c>
      <c r="K167" s="1476">
        <v>206</v>
      </c>
      <c r="L167" s="1475">
        <v>80</v>
      </c>
    </row>
    <row r="168" spans="1:12" ht="15" x14ac:dyDescent="0.25">
      <c r="A168" s="1470"/>
      <c r="B168" s="1471"/>
      <c r="C168" s="1472"/>
      <c r="D168" s="1477" t="s">
        <v>170</v>
      </c>
      <c r="E168" s="1474" t="s">
        <v>94</v>
      </c>
      <c r="F168" s="1475">
        <v>60</v>
      </c>
      <c r="G168" s="1500">
        <v>6.5039999999999996</v>
      </c>
      <c r="H168" s="1500">
        <v>12.78</v>
      </c>
      <c r="I168" s="1500">
        <v>0.92400000000000004</v>
      </c>
      <c r="J168" s="1500">
        <v>151.80000000000001</v>
      </c>
      <c r="K168" s="1476">
        <v>536</v>
      </c>
      <c r="L168" s="1475">
        <v>60</v>
      </c>
    </row>
    <row r="169" spans="1:12" ht="15" x14ac:dyDescent="0.25">
      <c r="A169" s="1470"/>
      <c r="B169" s="1471"/>
      <c r="C169" s="1472"/>
      <c r="D169" s="1477" t="s">
        <v>171</v>
      </c>
      <c r="E169" s="1474" t="s">
        <v>493</v>
      </c>
      <c r="F169" s="1475">
        <v>190</v>
      </c>
      <c r="G169" s="1500">
        <v>5.26</v>
      </c>
      <c r="H169" s="1500">
        <v>10.96</v>
      </c>
      <c r="I169" s="1500">
        <v>28.42</v>
      </c>
      <c r="J169" s="1500">
        <v>248.70999999999998</v>
      </c>
      <c r="K169" s="1476" t="s">
        <v>237</v>
      </c>
      <c r="L169" s="1475">
        <v>77</v>
      </c>
    </row>
    <row r="170" spans="1:12" ht="15" x14ac:dyDescent="0.25">
      <c r="A170" s="1470"/>
      <c r="B170" s="1471"/>
      <c r="C170" s="1472"/>
      <c r="D170" s="1477" t="s">
        <v>223</v>
      </c>
      <c r="E170" s="1474" t="s">
        <v>113</v>
      </c>
      <c r="F170" s="1475">
        <v>200</v>
      </c>
      <c r="G170" s="1500">
        <v>0.04</v>
      </c>
      <c r="H170" s="1500">
        <v>0</v>
      </c>
      <c r="I170" s="1500">
        <v>24.76</v>
      </c>
      <c r="J170" s="1500">
        <v>94.2</v>
      </c>
      <c r="K170" s="1476">
        <v>868</v>
      </c>
      <c r="L170" s="1475">
        <v>15</v>
      </c>
    </row>
    <row r="171" spans="1:12" ht="15" x14ac:dyDescent="0.25">
      <c r="A171" s="1470"/>
      <c r="B171" s="1471"/>
      <c r="C171" s="1472"/>
      <c r="D171" s="1477" t="s">
        <v>173</v>
      </c>
      <c r="E171" s="1474" t="s">
        <v>107</v>
      </c>
      <c r="F171" s="1475">
        <v>40</v>
      </c>
      <c r="G171" s="1500">
        <v>3.08</v>
      </c>
      <c r="H171" s="1500">
        <v>0.32</v>
      </c>
      <c r="I171" s="1500">
        <v>21.12</v>
      </c>
      <c r="J171" s="1500">
        <v>93.2</v>
      </c>
      <c r="K171" s="1476">
        <v>2</v>
      </c>
      <c r="L171" s="1475">
        <v>3.71</v>
      </c>
    </row>
    <row r="172" spans="1:12" ht="15" x14ac:dyDescent="0.25">
      <c r="A172" s="1470"/>
      <c r="B172" s="1471"/>
      <c r="C172" s="1472"/>
      <c r="D172" s="1477" t="s">
        <v>174</v>
      </c>
      <c r="E172" s="1474" t="s">
        <v>108</v>
      </c>
      <c r="F172" s="1475">
        <v>10</v>
      </c>
      <c r="G172" s="1500">
        <v>0.85</v>
      </c>
      <c r="H172" s="1500">
        <v>0.78</v>
      </c>
      <c r="I172" s="1500">
        <v>4.5999999999999996</v>
      </c>
      <c r="J172" s="1500">
        <v>21.5</v>
      </c>
      <c r="K172" s="1476">
        <v>1</v>
      </c>
      <c r="L172" s="1475">
        <v>1.2</v>
      </c>
    </row>
    <row r="173" spans="1:12" ht="15" x14ac:dyDescent="0.25">
      <c r="A173" s="1470"/>
      <c r="B173" s="1471"/>
      <c r="C173" s="1472"/>
      <c r="D173" s="1473"/>
      <c r="E173" s="1474"/>
      <c r="F173" s="1475"/>
      <c r="G173" s="1475"/>
      <c r="H173" s="1475"/>
      <c r="I173" s="1475"/>
      <c r="J173" s="1475"/>
      <c r="K173" s="1476"/>
      <c r="L173" s="1475"/>
    </row>
    <row r="174" spans="1:12" ht="15" x14ac:dyDescent="0.25">
      <c r="A174" s="1470"/>
      <c r="B174" s="1471"/>
      <c r="C174" s="1472"/>
      <c r="D174" s="1473"/>
      <c r="E174" s="1474"/>
      <c r="F174" s="1475"/>
      <c r="G174" s="1475"/>
      <c r="H174" s="1475"/>
      <c r="I174" s="1475"/>
      <c r="J174" s="1475"/>
      <c r="K174" s="1476"/>
      <c r="L174" s="1475"/>
    </row>
    <row r="175" spans="1:12" ht="15" x14ac:dyDescent="0.25">
      <c r="A175" s="1478"/>
      <c r="B175" s="1479"/>
      <c r="C175" s="1480"/>
      <c r="D175" s="1481" t="s">
        <v>128</v>
      </c>
      <c r="E175" s="1482"/>
      <c r="F175" s="1483">
        <f>SUM(F166:F174)</f>
        <v>770</v>
      </c>
      <c r="G175" s="1483">
        <f>SUM(G166:G174)</f>
        <v>21.223999999999997</v>
      </c>
      <c r="H175" s="1483">
        <f>SUM(H166:H174)</f>
        <v>30.12</v>
      </c>
      <c r="I175" s="1483">
        <f>SUM(I166:I174)</f>
        <v>96.153999999999996</v>
      </c>
      <c r="J175" s="1483">
        <f>SUM(J166:J174)</f>
        <v>744.16000000000008</v>
      </c>
      <c r="K175" s="1484"/>
      <c r="L175" s="1483">
        <f>SUM(L166:L174)</f>
        <v>236.91</v>
      </c>
    </row>
    <row r="176" spans="1:12" ht="15.75" thickBot="1" x14ac:dyDescent="0.25">
      <c r="A176" s="1488">
        <f>A158</f>
        <v>2</v>
      </c>
      <c r="B176" s="1489">
        <f>B158</f>
        <v>4</v>
      </c>
      <c r="C176" s="1641" t="s">
        <v>380</v>
      </c>
      <c r="D176" s="1642"/>
      <c r="E176" s="1490"/>
      <c r="F176" s="1491">
        <f>F165+F175</f>
        <v>1490</v>
      </c>
      <c r="G176" s="1491">
        <f t="shared" ref="G176:L176" si="15">G165+G175</f>
        <v>51.978999999999999</v>
      </c>
      <c r="H176" s="1491">
        <f t="shared" si="15"/>
        <v>50.89</v>
      </c>
      <c r="I176" s="1491">
        <f t="shared" si="15"/>
        <v>192.874</v>
      </c>
      <c r="J176" s="1491">
        <f t="shared" si="15"/>
        <v>1444.3600000000001</v>
      </c>
      <c r="K176" s="1491"/>
      <c r="L176" s="1491">
        <f t="shared" si="15"/>
        <v>442.62</v>
      </c>
    </row>
    <row r="177" spans="1:12" ht="15" x14ac:dyDescent="0.25">
      <c r="A177" s="1463">
        <v>2</v>
      </c>
      <c r="B177" s="1464">
        <v>5</v>
      </c>
      <c r="C177" s="1465" t="s">
        <v>161</v>
      </c>
      <c r="D177" s="1466" t="s">
        <v>162</v>
      </c>
      <c r="E177" s="1467" t="s">
        <v>246</v>
      </c>
      <c r="F177" s="1468">
        <v>190</v>
      </c>
      <c r="G177" s="1468">
        <v>15.399999999999999</v>
      </c>
      <c r="H177" s="1468">
        <v>23.580000000000002</v>
      </c>
      <c r="I177" s="1468">
        <v>7.05</v>
      </c>
      <c r="J177" s="1468">
        <v>303.60000000000002</v>
      </c>
      <c r="K177" s="1469" t="s">
        <v>228</v>
      </c>
      <c r="L177" s="1468">
        <v>85</v>
      </c>
    </row>
    <row r="178" spans="1:12" ht="15" x14ac:dyDescent="0.25">
      <c r="A178" s="1470"/>
      <c r="B178" s="1471"/>
      <c r="C178" s="1472"/>
      <c r="D178" s="1473"/>
      <c r="E178" s="1474"/>
      <c r="F178" s="1475"/>
      <c r="G178" s="1475"/>
      <c r="H178" s="1475"/>
      <c r="I178" s="1475"/>
      <c r="J178" s="1475"/>
      <c r="K178" s="1476"/>
      <c r="L178" s="1475"/>
    </row>
    <row r="179" spans="1:12" ht="15" x14ac:dyDescent="0.25">
      <c r="A179" s="1470"/>
      <c r="B179" s="1471"/>
      <c r="C179" s="1472"/>
      <c r="D179" s="1477" t="s">
        <v>163</v>
      </c>
      <c r="E179" s="1474" t="s">
        <v>406</v>
      </c>
      <c r="F179" s="1475">
        <v>200</v>
      </c>
      <c r="G179" s="1475">
        <v>4.4000000000000004</v>
      </c>
      <c r="H179" s="1475">
        <v>4.8</v>
      </c>
      <c r="I179" s="1475">
        <v>30</v>
      </c>
      <c r="J179" s="1475">
        <v>173.2</v>
      </c>
      <c r="K179" s="1476">
        <v>959</v>
      </c>
      <c r="L179" s="1475">
        <v>30</v>
      </c>
    </row>
    <row r="180" spans="1:12" ht="15" x14ac:dyDescent="0.25">
      <c r="A180" s="1470"/>
      <c r="B180" s="1471"/>
      <c r="C180" s="1472"/>
      <c r="D180" s="1477" t="s">
        <v>164</v>
      </c>
      <c r="E180" s="1474" t="s">
        <v>107</v>
      </c>
      <c r="F180" s="1475">
        <v>40</v>
      </c>
      <c r="G180" s="1475">
        <v>3.08</v>
      </c>
      <c r="H180" s="1475">
        <v>0.32</v>
      </c>
      <c r="I180" s="1475">
        <v>21.12</v>
      </c>
      <c r="J180" s="1475">
        <v>93.2</v>
      </c>
      <c r="K180" s="1476">
        <v>2</v>
      </c>
      <c r="L180" s="1475">
        <v>3.71</v>
      </c>
    </row>
    <row r="181" spans="1:12" ht="15" x14ac:dyDescent="0.25">
      <c r="A181" s="1470"/>
      <c r="B181" s="1471"/>
      <c r="C181" s="1472"/>
      <c r="D181" s="1477" t="s">
        <v>166</v>
      </c>
      <c r="E181" s="1474" t="s">
        <v>93</v>
      </c>
      <c r="F181" s="1475">
        <v>200</v>
      </c>
      <c r="G181" s="1475">
        <v>1</v>
      </c>
      <c r="H181" s="1475">
        <v>0.2</v>
      </c>
      <c r="I181" s="1475">
        <v>20.2</v>
      </c>
      <c r="J181" s="1475">
        <v>92</v>
      </c>
      <c r="K181" s="1476">
        <v>97</v>
      </c>
      <c r="L181" s="1475">
        <v>80</v>
      </c>
    </row>
    <row r="182" spans="1:12" ht="15" x14ac:dyDescent="0.25">
      <c r="A182" s="1470"/>
      <c r="B182" s="1471"/>
      <c r="C182" s="1472"/>
      <c r="D182" s="1473"/>
      <c r="E182" s="1474" t="s">
        <v>133</v>
      </c>
      <c r="F182" s="1475">
        <v>30</v>
      </c>
      <c r="G182" s="1475">
        <v>1.375</v>
      </c>
      <c r="H182" s="1475">
        <v>6.25</v>
      </c>
      <c r="I182" s="1475">
        <v>12.75</v>
      </c>
      <c r="J182" s="1475">
        <v>117.75</v>
      </c>
      <c r="K182" s="1476">
        <v>93</v>
      </c>
      <c r="L182" s="1475">
        <v>30</v>
      </c>
    </row>
    <row r="183" spans="1:12" ht="15" x14ac:dyDescent="0.25">
      <c r="A183" s="1470"/>
      <c r="B183" s="1471"/>
      <c r="C183" s="1472"/>
      <c r="D183" s="1473"/>
      <c r="E183" s="1474"/>
      <c r="F183" s="1475"/>
      <c r="G183" s="1475"/>
      <c r="H183" s="1475"/>
      <c r="I183" s="1475"/>
      <c r="J183" s="1475"/>
      <c r="K183" s="1476"/>
      <c r="L183" s="1475"/>
    </row>
    <row r="184" spans="1:12" ht="15.75" customHeight="1" x14ac:dyDescent="0.25">
      <c r="A184" s="1478"/>
      <c r="B184" s="1479"/>
      <c r="C184" s="1480"/>
      <c r="D184" s="1481" t="s">
        <v>128</v>
      </c>
      <c r="E184" s="1482"/>
      <c r="F184" s="1483">
        <f>SUM(F177:F183)</f>
        <v>660</v>
      </c>
      <c r="G184" s="1483">
        <f>SUM(G177:G183)</f>
        <v>25.254999999999995</v>
      </c>
      <c r="H184" s="1483">
        <f>SUM(H177:H183)</f>
        <v>35.150000000000006</v>
      </c>
      <c r="I184" s="1483">
        <f>SUM(I177:I183)</f>
        <v>91.12</v>
      </c>
      <c r="J184" s="1483">
        <f>SUM(J177:J183)</f>
        <v>779.75</v>
      </c>
      <c r="K184" s="1484"/>
      <c r="L184" s="1483">
        <f>SUM(L177:L183)</f>
        <v>228.70999999999998</v>
      </c>
    </row>
    <row r="185" spans="1:12" ht="15" x14ac:dyDescent="0.25">
      <c r="A185" s="1485">
        <f>A177</f>
        <v>2</v>
      </c>
      <c r="B185" s="1486">
        <f>B177</f>
        <v>5</v>
      </c>
      <c r="C185" s="1487" t="s">
        <v>167</v>
      </c>
      <c r="D185" s="1477" t="s">
        <v>168</v>
      </c>
      <c r="E185" s="1474"/>
      <c r="F185" s="1475"/>
      <c r="G185" s="1475"/>
      <c r="H185" s="1475"/>
      <c r="I185" s="1475"/>
      <c r="J185" s="1475"/>
      <c r="K185" s="1476"/>
      <c r="L185" s="1475"/>
    </row>
    <row r="186" spans="1:12" ht="15" x14ac:dyDescent="0.25">
      <c r="A186" s="1470"/>
      <c r="B186" s="1471"/>
      <c r="C186" s="1472"/>
      <c r="D186" s="1477" t="s">
        <v>169</v>
      </c>
      <c r="E186" s="1474" t="s">
        <v>88</v>
      </c>
      <c r="F186" s="1475">
        <v>270</v>
      </c>
      <c r="G186" s="1500">
        <v>3.5100000000000002</v>
      </c>
      <c r="H186" s="1500">
        <v>4.59</v>
      </c>
      <c r="I186" s="1500">
        <v>23.760000000000005</v>
      </c>
      <c r="J186" s="1500">
        <v>143.91</v>
      </c>
      <c r="K186" s="1476">
        <v>197</v>
      </c>
      <c r="L186" s="1475">
        <v>80</v>
      </c>
    </row>
    <row r="187" spans="1:12" ht="15" x14ac:dyDescent="0.25">
      <c r="A187" s="1470"/>
      <c r="B187" s="1471"/>
      <c r="C187" s="1472"/>
      <c r="D187" s="1477" t="s">
        <v>170</v>
      </c>
      <c r="E187" s="1474" t="s">
        <v>26</v>
      </c>
      <c r="F187" s="1475">
        <v>100</v>
      </c>
      <c r="G187" s="1500">
        <v>15.1</v>
      </c>
      <c r="H187" s="1500">
        <v>5.9</v>
      </c>
      <c r="I187" s="1500">
        <v>2</v>
      </c>
      <c r="J187" s="1500">
        <v>121.9</v>
      </c>
      <c r="K187" s="1476">
        <v>591</v>
      </c>
      <c r="L187" s="1475">
        <v>60</v>
      </c>
    </row>
    <row r="188" spans="1:12" ht="15" x14ac:dyDescent="0.25">
      <c r="A188" s="1470"/>
      <c r="B188" s="1471"/>
      <c r="C188" s="1472"/>
      <c r="D188" s="1477" t="s">
        <v>171</v>
      </c>
      <c r="E188" s="1474" t="s">
        <v>504</v>
      </c>
      <c r="F188" s="1475">
        <v>190</v>
      </c>
      <c r="G188" s="1500">
        <v>4.1399999999999997</v>
      </c>
      <c r="H188" s="1500">
        <v>2.9</v>
      </c>
      <c r="I188" s="1500">
        <v>41.24</v>
      </c>
      <c r="J188" s="1500">
        <v>208.41</v>
      </c>
      <c r="K188" s="1476" t="s">
        <v>239</v>
      </c>
      <c r="L188" s="1475">
        <v>59</v>
      </c>
    </row>
    <row r="189" spans="1:12" ht="15" x14ac:dyDescent="0.25">
      <c r="A189" s="1470"/>
      <c r="B189" s="1471"/>
      <c r="C189" s="1472"/>
      <c r="D189" s="1477" t="s">
        <v>223</v>
      </c>
      <c r="E189" s="1474" t="s">
        <v>144</v>
      </c>
      <c r="F189" s="1475">
        <v>200</v>
      </c>
      <c r="G189" s="1500">
        <v>0</v>
      </c>
      <c r="H189" s="1500">
        <v>0</v>
      </c>
      <c r="I189" s="1500">
        <v>22</v>
      </c>
      <c r="J189" s="1500">
        <v>88</v>
      </c>
      <c r="K189" s="1476">
        <v>859</v>
      </c>
      <c r="L189" s="1475">
        <v>18</v>
      </c>
    </row>
    <row r="190" spans="1:12" ht="15" x14ac:dyDescent="0.25">
      <c r="A190" s="1470"/>
      <c r="B190" s="1471"/>
      <c r="C190" s="1472"/>
      <c r="D190" s="1477" t="s">
        <v>173</v>
      </c>
      <c r="E190" s="1474" t="s">
        <v>107</v>
      </c>
      <c r="F190" s="1475">
        <v>40</v>
      </c>
      <c r="G190" s="1500">
        <v>3.08</v>
      </c>
      <c r="H190" s="1500">
        <v>0.32</v>
      </c>
      <c r="I190" s="1500">
        <v>21.12</v>
      </c>
      <c r="J190" s="1500">
        <v>93.2</v>
      </c>
      <c r="K190" s="1476">
        <v>2</v>
      </c>
      <c r="L190" s="1475">
        <v>3.71</v>
      </c>
    </row>
    <row r="191" spans="1:12" ht="15" x14ac:dyDescent="0.25">
      <c r="A191" s="1470"/>
      <c r="B191" s="1471"/>
      <c r="C191" s="1472"/>
      <c r="D191" s="1477" t="s">
        <v>174</v>
      </c>
      <c r="E191" s="1474" t="s">
        <v>108</v>
      </c>
      <c r="F191" s="1475">
        <v>10</v>
      </c>
      <c r="G191" s="1500">
        <v>0.85</v>
      </c>
      <c r="H191" s="1500">
        <v>0.78</v>
      </c>
      <c r="I191" s="1500">
        <v>4.5999999999999996</v>
      </c>
      <c r="J191" s="1500">
        <v>21.5</v>
      </c>
      <c r="K191" s="1476">
        <v>1</v>
      </c>
      <c r="L191" s="1475">
        <v>1.2</v>
      </c>
    </row>
    <row r="192" spans="1:12" ht="15" x14ac:dyDescent="0.25">
      <c r="A192" s="1470"/>
      <c r="B192" s="1471"/>
      <c r="C192" s="1472"/>
      <c r="D192" s="1473"/>
      <c r="E192" s="1474"/>
      <c r="F192" s="1475"/>
      <c r="G192" s="1475"/>
      <c r="H192" s="1475"/>
      <c r="I192" s="1475"/>
      <c r="J192" s="1475"/>
      <c r="K192" s="1476"/>
      <c r="L192" s="1475"/>
    </row>
    <row r="193" spans="1:12" ht="15" x14ac:dyDescent="0.25">
      <c r="A193" s="1470"/>
      <c r="B193" s="1471"/>
      <c r="C193" s="1472"/>
      <c r="D193" s="1473"/>
      <c r="E193" s="1474"/>
      <c r="F193" s="1475"/>
      <c r="G193" s="1475"/>
      <c r="H193" s="1475"/>
      <c r="I193" s="1475"/>
      <c r="J193" s="1475"/>
      <c r="K193" s="1476"/>
      <c r="L193" s="1475"/>
    </row>
    <row r="194" spans="1:12" ht="15" x14ac:dyDescent="0.25">
      <c r="A194" s="1478"/>
      <c r="B194" s="1479"/>
      <c r="C194" s="1480"/>
      <c r="D194" s="1481" t="s">
        <v>128</v>
      </c>
      <c r="E194" s="1482"/>
      <c r="F194" s="1483">
        <f>SUM(F185:F193)</f>
        <v>810</v>
      </c>
      <c r="G194" s="1483">
        <f>SUM(G185:G193)</f>
        <v>26.68</v>
      </c>
      <c r="H194" s="1483">
        <f>SUM(H185:H193)</f>
        <v>14.49</v>
      </c>
      <c r="I194" s="1483">
        <f>SUM(I185:I193)</f>
        <v>114.72</v>
      </c>
      <c r="J194" s="1483">
        <f>SUM(J185:J193)</f>
        <v>676.92000000000007</v>
      </c>
      <c r="K194" s="1484"/>
      <c r="L194" s="1483">
        <f>SUM(L185:L193)</f>
        <v>221.91</v>
      </c>
    </row>
    <row r="195" spans="1:12" ht="15.75" thickBot="1" x14ac:dyDescent="0.25">
      <c r="A195" s="1488">
        <f>A177</f>
        <v>2</v>
      </c>
      <c r="B195" s="1489">
        <f>B177</f>
        <v>5</v>
      </c>
      <c r="C195" s="1641" t="s">
        <v>380</v>
      </c>
      <c r="D195" s="1642"/>
      <c r="E195" s="1490"/>
      <c r="F195" s="1491">
        <f>F184+F194</f>
        <v>1470</v>
      </c>
      <c r="G195" s="1491">
        <f t="shared" ref="G195:L195" si="16">G184+G194</f>
        <v>51.934999999999995</v>
      </c>
      <c r="H195" s="1491">
        <f t="shared" si="16"/>
        <v>49.640000000000008</v>
      </c>
      <c r="I195" s="1491">
        <f t="shared" si="16"/>
        <v>205.84</v>
      </c>
      <c r="J195" s="1491">
        <f t="shared" si="16"/>
        <v>1456.67</v>
      </c>
      <c r="K195" s="1491"/>
      <c r="L195" s="1491">
        <f t="shared" si="16"/>
        <v>450.62</v>
      </c>
    </row>
    <row r="196" spans="1:12" ht="13.5" thickBot="1" x14ac:dyDescent="0.25">
      <c r="A196" s="1495"/>
      <c r="B196" s="1496"/>
      <c r="C196" s="1643" t="s">
        <v>383</v>
      </c>
      <c r="D196" s="1643"/>
      <c r="E196" s="1643"/>
      <c r="F196" s="1497">
        <f>(F24+F43+F62+F81+F100+F119+F138+F157+F176+F195)/(IF(F24=0,0,1)+IF(F43=0,0,1)+IF(F62=0,0,1)+IF(F81=0,0,1)+IF(F100=0,0,1)+IF(F119=0,0,1)+IF(F138=0,0,1)+IF(F157=0,0,1)+IF(F176=0,0,1)+IF(F195=0,0,1))</f>
        <v>1451</v>
      </c>
      <c r="G196" s="1497">
        <f>(G24+G43+G62+G81+G100+G119+G138+G157+G176+G195)/(IF(G24=0,0,1)+IF(G43=0,0,1)+IF(G62=0,0,1)+IF(G81=0,0,1)+IF(G100=0,0,1)+IF(G119=0,0,1)+IF(G138=0,0,1)+IF(G157=0,0,1)+IF(G176=0,0,1)+IF(G195=0,0,1))</f>
        <v>57.070499999999996</v>
      </c>
      <c r="H196" s="1497">
        <f>(H24+H43+H62+H81+H100+H119+H138+H157+H176+H195)/(IF(H24=0,0,1)+IF(H43=0,0,1)+IF(H62=0,0,1)+IF(H81=0,0,1)+IF(H100=0,0,1)+IF(H119=0,0,1)+IF(H138=0,0,1)+IF(H157=0,0,1)+IF(H176=0,0,1)+IF(H195=0,0,1))</f>
        <v>48.877100000000006</v>
      </c>
      <c r="I196" s="1497">
        <f>(I24+I43+I62+I81+I100+I119+I138+I157+I176+I195)/(IF(I24=0,0,1)+IF(I43=0,0,1)+IF(I62=0,0,1)+IF(I81=0,0,1)+IF(I100=0,0,1)+IF(I119=0,0,1)+IF(I138=0,0,1)+IF(I157=0,0,1)+IF(I176=0,0,1)+IF(I195=0,0,1))</f>
        <v>221.34740000000002</v>
      </c>
      <c r="J196" s="1497">
        <f>(J24+J43+J62+J81+J100+J119+J138+J157+J176+J195)/(IF(J24=0,0,1)+IF(J43=0,0,1)+IF(J62=0,0,1)+IF(J81=0,0,1)+IF(J100=0,0,1)+IF(J119=0,0,1)+IF(J138=0,0,1)+IF(J157=0,0,1)+IF(J176=0,0,1)+IF(J195=0,0,1))</f>
        <v>1399.3760000000002</v>
      </c>
      <c r="K196" s="1497"/>
      <c r="L196" s="1497">
        <f>(L24+L43+L62+L81+L100+L119+L138+L157+L176+L195)/(IF(L24=0,0,1)+IF(L43=0,0,1)+IF(L62=0,0,1)+IF(L81=0,0,1)+IF(L100=0,0,1)+IF(L119=0,0,1)+IF(L138=0,0,1)+IF(L157=0,0,1)+IF(L176=0,0,1)+IF(L195=0,0,1))</f>
        <v>447.67399999999998</v>
      </c>
    </row>
  </sheetData>
  <sheetProtection sheet="1" objects="1" scenarios="1"/>
  <mergeCells count="14">
    <mergeCell ref="C62:D62"/>
    <mergeCell ref="C1:E1"/>
    <mergeCell ref="H1:K1"/>
    <mergeCell ref="H2:K2"/>
    <mergeCell ref="C24:D24"/>
    <mergeCell ref="C43:D43"/>
    <mergeCell ref="C195:D195"/>
    <mergeCell ref="C196:E196"/>
    <mergeCell ref="C81:D81"/>
    <mergeCell ref="C100:D100"/>
    <mergeCell ref="C119:D119"/>
    <mergeCell ref="C138:D138"/>
    <mergeCell ref="C157:D157"/>
    <mergeCell ref="C176:D176"/>
  </mergeCells>
  <pageMargins left="0.7" right="0.7" top="0.75" bottom="0.75" header="0.3" footer="0.3"/>
  <pageSetup paperSize="9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4">
    <tabColor rgb="FF00B0F0"/>
    <pageSetUpPr fitToPage="1"/>
  </sheetPr>
  <dimension ref="A1:K196"/>
  <sheetViews>
    <sheetView workbookViewId="0">
      <pane xSplit="4" ySplit="5" topLeftCell="E33" activePane="bottomRight" state="frozen"/>
      <selection activeCell="E101" sqref="E101"/>
      <selection pane="topRight" activeCell="E101" sqref="E101"/>
      <selection pane="bottomLeft" activeCell="E101" sqref="E101"/>
      <selection pane="bottomRight" activeCell="J37" sqref="J37"/>
    </sheetView>
  </sheetViews>
  <sheetFormatPr defaultRowHeight="12.75" x14ac:dyDescent="0.2"/>
  <cols>
    <col min="1" max="1" width="4.125" style="683" customWidth="1"/>
    <col min="2" max="2" width="4.625" style="683" customWidth="1"/>
    <col min="3" max="3" width="9" style="682"/>
    <col min="4" max="4" width="10.125" style="682" customWidth="1"/>
    <col min="5" max="5" width="46" style="683" customWidth="1"/>
    <col min="6" max="6" width="8.125" style="683" customWidth="1"/>
    <col min="7" max="7" width="8.75" style="683" customWidth="1"/>
    <col min="8" max="8" width="6.625" style="683" customWidth="1"/>
    <col min="9" max="9" width="6" style="683" customWidth="1"/>
    <col min="10" max="10" width="7.125" style="683" customWidth="1"/>
    <col min="11" max="11" width="8.75" style="683" customWidth="1"/>
    <col min="12" max="16384" width="9" style="683"/>
  </cols>
  <sheetData>
    <row r="1" spans="1:11" ht="15" x14ac:dyDescent="0.25">
      <c r="A1" s="682" t="s">
        <v>148</v>
      </c>
      <c r="C1" s="1650" t="s">
        <v>115</v>
      </c>
      <c r="D1" s="1651"/>
      <c r="E1" s="1651"/>
      <c r="F1" s="684" t="s">
        <v>364</v>
      </c>
      <c r="G1" s="683" t="s">
        <v>365</v>
      </c>
      <c r="H1" s="1652" t="s">
        <v>366</v>
      </c>
      <c r="I1" s="1652"/>
      <c r="J1" s="1652"/>
      <c r="K1" s="1652"/>
    </row>
    <row r="2" spans="1:11" ht="18" x14ac:dyDescent="0.2">
      <c r="A2" s="685" t="s">
        <v>367</v>
      </c>
      <c r="C2" s="683"/>
      <c r="G2" s="683" t="s">
        <v>368</v>
      </c>
      <c r="H2" s="1652" t="s">
        <v>369</v>
      </c>
      <c r="I2" s="1652"/>
      <c r="J2" s="1652"/>
      <c r="K2" s="1652"/>
    </row>
    <row r="3" spans="1:11" ht="17.25" customHeight="1" x14ac:dyDescent="0.2">
      <c r="A3" s="686" t="s">
        <v>370</v>
      </c>
      <c r="C3" s="683"/>
      <c r="D3" s="687"/>
      <c r="E3" s="688" t="s">
        <v>371</v>
      </c>
      <c r="G3" s="683" t="s">
        <v>372</v>
      </c>
      <c r="H3" s="1653"/>
      <c r="I3" s="1653"/>
      <c r="J3" s="1653"/>
      <c r="K3" s="1653"/>
    </row>
    <row r="4" spans="1:11" ht="13.5" thickBot="1" x14ac:dyDescent="0.25">
      <c r="C4" s="683"/>
      <c r="D4" s="686"/>
    </row>
    <row r="5" spans="1:11" ht="34.5" thickBot="1" x14ac:dyDescent="0.25">
      <c r="A5" s="689" t="s">
        <v>373</v>
      </c>
      <c r="B5" s="690" t="s">
        <v>374</v>
      </c>
      <c r="C5" s="691" t="s">
        <v>151</v>
      </c>
      <c r="D5" s="691" t="s">
        <v>375</v>
      </c>
      <c r="E5" s="691" t="s">
        <v>376</v>
      </c>
      <c r="F5" s="691" t="s">
        <v>377</v>
      </c>
      <c r="G5" s="691" t="s">
        <v>158</v>
      </c>
      <c r="H5" s="691" t="s">
        <v>159</v>
      </c>
      <c r="I5" s="691" t="s">
        <v>160</v>
      </c>
      <c r="J5" s="691" t="s">
        <v>157</v>
      </c>
      <c r="K5" s="692" t="s">
        <v>175</v>
      </c>
    </row>
    <row r="6" spans="1:11" ht="15" x14ac:dyDescent="0.25">
      <c r="A6" s="693">
        <v>1</v>
      </c>
      <c r="B6" s="694">
        <v>1</v>
      </c>
      <c r="C6" s="695" t="s">
        <v>161</v>
      </c>
      <c r="D6" s="696" t="s">
        <v>162</v>
      </c>
      <c r="E6" s="697" t="s">
        <v>176</v>
      </c>
      <c r="F6" s="698">
        <v>210</v>
      </c>
      <c r="G6" s="698">
        <v>6.24</v>
      </c>
      <c r="H6" s="698">
        <v>6.1</v>
      </c>
      <c r="I6" s="698">
        <v>19.7</v>
      </c>
      <c r="J6" s="698">
        <v>158.63999999999999</v>
      </c>
      <c r="K6" s="699">
        <v>168</v>
      </c>
    </row>
    <row r="7" spans="1:11" ht="15" x14ac:dyDescent="0.25">
      <c r="A7" s="700"/>
      <c r="B7" s="701"/>
      <c r="C7" s="702"/>
      <c r="D7" s="703"/>
      <c r="E7" s="704" t="s">
        <v>378</v>
      </c>
      <c r="F7" s="705">
        <v>100</v>
      </c>
      <c r="G7" s="705">
        <v>2.1</v>
      </c>
      <c r="H7" s="705">
        <v>5</v>
      </c>
      <c r="I7" s="705">
        <v>16.100000000000001</v>
      </c>
      <c r="J7" s="705">
        <v>120</v>
      </c>
      <c r="K7" s="706">
        <v>698</v>
      </c>
    </row>
    <row r="8" spans="1:11" ht="15" x14ac:dyDescent="0.25">
      <c r="A8" s="700"/>
      <c r="B8" s="701"/>
      <c r="C8" s="702"/>
      <c r="D8" s="707" t="s">
        <v>163</v>
      </c>
      <c r="E8" s="704" t="s">
        <v>114</v>
      </c>
      <c r="F8" s="705">
        <v>200</v>
      </c>
      <c r="G8" s="705">
        <v>0.2</v>
      </c>
      <c r="H8" s="705">
        <v>0</v>
      </c>
      <c r="I8" s="705">
        <v>14</v>
      </c>
      <c r="J8" s="705">
        <v>28</v>
      </c>
      <c r="K8" s="706">
        <v>943</v>
      </c>
    </row>
    <row r="9" spans="1:11" ht="15" x14ac:dyDescent="0.25">
      <c r="A9" s="700"/>
      <c r="B9" s="701"/>
      <c r="C9" s="702"/>
      <c r="D9" s="707" t="s">
        <v>164</v>
      </c>
      <c r="E9" s="704" t="s">
        <v>107</v>
      </c>
      <c r="F9" s="705">
        <v>40</v>
      </c>
      <c r="G9" s="705">
        <v>3.08</v>
      </c>
      <c r="H9" s="705">
        <v>0.32</v>
      </c>
      <c r="I9" s="705">
        <v>21.12</v>
      </c>
      <c r="J9" s="705">
        <v>93.2</v>
      </c>
      <c r="K9" s="706">
        <v>2</v>
      </c>
    </row>
    <row r="10" spans="1:11" ht="15" x14ac:dyDescent="0.25">
      <c r="A10" s="700"/>
      <c r="B10" s="701"/>
      <c r="C10" s="702"/>
      <c r="D10" s="707" t="s">
        <v>166</v>
      </c>
      <c r="E10" s="704"/>
      <c r="F10" s="705"/>
      <c r="G10" s="705"/>
      <c r="H10" s="705"/>
      <c r="I10" s="705"/>
      <c r="J10" s="705"/>
      <c r="K10" s="706"/>
    </row>
    <row r="11" spans="1:11" ht="15" x14ac:dyDescent="0.25">
      <c r="A11" s="700"/>
      <c r="B11" s="701"/>
      <c r="C11" s="702"/>
      <c r="D11" s="703"/>
      <c r="E11" s="704" t="s">
        <v>64</v>
      </c>
      <c r="F11" s="705">
        <v>10</v>
      </c>
      <c r="G11" s="705">
        <v>0.5</v>
      </c>
      <c r="H11" s="705">
        <v>8.1999999999999993</v>
      </c>
      <c r="I11" s="705">
        <v>0.1</v>
      </c>
      <c r="J11" s="705">
        <v>75</v>
      </c>
      <c r="K11" s="706">
        <v>41</v>
      </c>
    </row>
    <row r="12" spans="1:11" ht="15" x14ac:dyDescent="0.25">
      <c r="A12" s="700"/>
      <c r="B12" s="701"/>
      <c r="C12" s="702"/>
      <c r="D12" s="703"/>
      <c r="E12" s="704" t="s">
        <v>101</v>
      </c>
      <c r="F12" s="705">
        <v>20</v>
      </c>
      <c r="G12" s="705">
        <v>5.2</v>
      </c>
      <c r="H12" s="705">
        <v>5.22</v>
      </c>
      <c r="I12" s="705">
        <v>0</v>
      </c>
      <c r="J12" s="705">
        <v>68.8</v>
      </c>
      <c r="K12" s="706">
        <v>33</v>
      </c>
    </row>
    <row r="13" spans="1:11" ht="15" x14ac:dyDescent="0.25">
      <c r="A13" s="708"/>
      <c r="B13" s="709"/>
      <c r="C13" s="710"/>
      <c r="D13" s="711" t="s">
        <v>128</v>
      </c>
      <c r="E13" s="712"/>
      <c r="F13" s="713">
        <f>SUM(F6:F12)</f>
        <v>580</v>
      </c>
      <c r="G13" s="713">
        <f>SUM(G6:G12)</f>
        <v>17.32</v>
      </c>
      <c r="H13" s="713">
        <f>SUM(H6:H12)</f>
        <v>24.839999999999996</v>
      </c>
      <c r="I13" s="713">
        <f>SUM(I6:I12)</f>
        <v>71.02</v>
      </c>
      <c r="J13" s="713">
        <f>SUM(J6:J12)</f>
        <v>543.64</v>
      </c>
      <c r="K13" s="714"/>
    </row>
    <row r="14" spans="1:11" ht="15" x14ac:dyDescent="0.25">
      <c r="A14" s="715">
        <f>A6</f>
        <v>1</v>
      </c>
      <c r="B14" s="716">
        <f>B6</f>
        <v>1</v>
      </c>
      <c r="C14" s="717" t="s">
        <v>167</v>
      </c>
      <c r="D14" s="707" t="s">
        <v>168</v>
      </c>
      <c r="E14" s="718"/>
      <c r="F14" s="719"/>
      <c r="G14" s="719"/>
      <c r="H14" s="719"/>
      <c r="I14" s="719"/>
      <c r="J14" s="719"/>
      <c r="K14" s="720"/>
    </row>
    <row r="15" spans="1:11" ht="15" x14ac:dyDescent="0.25">
      <c r="A15" s="700"/>
      <c r="B15" s="701"/>
      <c r="C15" s="702"/>
      <c r="D15" s="707" t="s">
        <v>169</v>
      </c>
      <c r="E15" s="718" t="s">
        <v>379</v>
      </c>
      <c r="F15" s="719">
        <v>250</v>
      </c>
      <c r="G15" s="719">
        <v>1.81</v>
      </c>
      <c r="H15" s="719">
        <v>4.91</v>
      </c>
      <c r="I15" s="719">
        <v>125.25</v>
      </c>
      <c r="J15" s="719">
        <v>122</v>
      </c>
      <c r="K15" s="720">
        <v>170</v>
      </c>
    </row>
    <row r="16" spans="1:11" ht="15" x14ac:dyDescent="0.25">
      <c r="A16" s="700"/>
      <c r="B16" s="701"/>
      <c r="C16" s="702"/>
      <c r="D16" s="707" t="s">
        <v>170</v>
      </c>
      <c r="E16" s="718" t="s">
        <v>103</v>
      </c>
      <c r="F16" s="719">
        <v>110</v>
      </c>
      <c r="G16" s="719">
        <v>8.8699999999999992</v>
      </c>
      <c r="H16" s="719">
        <v>9.83</v>
      </c>
      <c r="I16" s="719">
        <v>11.71</v>
      </c>
      <c r="J16" s="719">
        <v>220</v>
      </c>
      <c r="K16" s="720">
        <v>286</v>
      </c>
    </row>
    <row r="17" spans="1:11" ht="15" x14ac:dyDescent="0.25">
      <c r="A17" s="700"/>
      <c r="B17" s="701"/>
      <c r="C17" s="702"/>
      <c r="D17" s="707" t="s">
        <v>171</v>
      </c>
      <c r="E17" s="718" t="s">
        <v>260</v>
      </c>
      <c r="F17" s="719">
        <v>150</v>
      </c>
      <c r="G17" s="719">
        <v>6.3000000000000007</v>
      </c>
      <c r="H17" s="719">
        <v>4.8000000000000007</v>
      </c>
      <c r="I17" s="719">
        <v>28.349999999999998</v>
      </c>
      <c r="J17" s="719">
        <v>182.25</v>
      </c>
      <c r="K17" s="720">
        <v>679</v>
      </c>
    </row>
    <row r="18" spans="1:11" ht="15" x14ac:dyDescent="0.25">
      <c r="A18" s="700"/>
      <c r="B18" s="701"/>
      <c r="C18" s="702"/>
      <c r="D18" s="707" t="s">
        <v>223</v>
      </c>
      <c r="E18" s="718" t="s">
        <v>144</v>
      </c>
      <c r="F18" s="719">
        <v>200</v>
      </c>
      <c r="G18" s="719">
        <v>0.4</v>
      </c>
      <c r="H18" s="719">
        <v>0.2</v>
      </c>
      <c r="I18" s="719">
        <v>27.6</v>
      </c>
      <c r="J18" s="719">
        <v>114</v>
      </c>
      <c r="K18" s="720">
        <v>859</v>
      </c>
    </row>
    <row r="19" spans="1:11" ht="15" x14ac:dyDescent="0.25">
      <c r="A19" s="700"/>
      <c r="B19" s="701"/>
      <c r="C19" s="702"/>
      <c r="D19" s="707" t="s">
        <v>173</v>
      </c>
      <c r="E19" s="718" t="s">
        <v>107</v>
      </c>
      <c r="F19" s="719">
        <v>40</v>
      </c>
      <c r="G19" s="719">
        <v>3.08</v>
      </c>
      <c r="H19" s="719">
        <v>0.32</v>
      </c>
      <c r="I19" s="719">
        <v>21.12</v>
      </c>
      <c r="J19" s="719">
        <v>93.2</v>
      </c>
      <c r="K19" s="720">
        <v>2</v>
      </c>
    </row>
    <row r="20" spans="1:11" ht="15" x14ac:dyDescent="0.25">
      <c r="A20" s="700"/>
      <c r="B20" s="701"/>
      <c r="C20" s="702"/>
      <c r="D20" s="707" t="s">
        <v>174</v>
      </c>
      <c r="E20" s="718" t="s">
        <v>108</v>
      </c>
      <c r="F20" s="719">
        <v>20</v>
      </c>
      <c r="G20" s="719">
        <v>1.7</v>
      </c>
      <c r="H20" s="719">
        <v>0.66</v>
      </c>
      <c r="I20" s="719">
        <v>8.5</v>
      </c>
      <c r="J20" s="719">
        <v>51.8</v>
      </c>
      <c r="K20" s="720">
        <v>1</v>
      </c>
    </row>
    <row r="21" spans="1:11" ht="15" x14ac:dyDescent="0.25">
      <c r="A21" s="700"/>
      <c r="B21" s="701"/>
      <c r="C21" s="702"/>
      <c r="D21" s="703"/>
      <c r="E21" s="718" t="s">
        <v>133</v>
      </c>
      <c r="F21" s="719">
        <v>50</v>
      </c>
      <c r="G21" s="719">
        <v>2.75</v>
      </c>
      <c r="H21" s="719">
        <v>3.25</v>
      </c>
      <c r="I21" s="719">
        <v>17.45</v>
      </c>
      <c r="J21" s="719">
        <v>105.45</v>
      </c>
      <c r="K21" s="720">
        <v>93</v>
      </c>
    </row>
    <row r="22" spans="1:11" ht="15" x14ac:dyDescent="0.25">
      <c r="A22" s="700"/>
      <c r="B22" s="701"/>
      <c r="C22" s="702"/>
      <c r="D22" s="703"/>
      <c r="E22" s="718"/>
      <c r="F22" s="719"/>
      <c r="G22" s="719"/>
      <c r="H22" s="719"/>
      <c r="I22" s="719"/>
      <c r="J22" s="719"/>
      <c r="K22" s="720"/>
    </row>
    <row r="23" spans="1:11" ht="15" x14ac:dyDescent="0.25">
      <c r="A23" s="708"/>
      <c r="B23" s="709"/>
      <c r="C23" s="710"/>
      <c r="D23" s="711" t="s">
        <v>128</v>
      </c>
      <c r="E23" s="721"/>
      <c r="F23" s="713">
        <f>SUM(F14:F22)</f>
        <v>820</v>
      </c>
      <c r="G23" s="713">
        <f>SUM(G14:G22)</f>
        <v>24.91</v>
      </c>
      <c r="H23" s="713">
        <f>SUM(H14:H22)</f>
        <v>23.97</v>
      </c>
      <c r="I23" s="713">
        <f>SUM(I14:I22)</f>
        <v>239.98</v>
      </c>
      <c r="J23" s="713">
        <f>SUM(J14:J22)</f>
        <v>888.7</v>
      </c>
      <c r="K23" s="714"/>
    </row>
    <row r="24" spans="1:11" ht="15.75" thickBot="1" x14ac:dyDescent="0.25">
      <c r="A24" s="722">
        <f>A6</f>
        <v>1</v>
      </c>
      <c r="B24" s="723">
        <f>B6</f>
        <v>1</v>
      </c>
      <c r="C24" s="1647" t="s">
        <v>380</v>
      </c>
      <c r="D24" s="1648"/>
      <c r="E24" s="724"/>
      <c r="F24" s="725">
        <f>F13+F23</f>
        <v>1400</v>
      </c>
      <c r="G24" s="725">
        <f>G13+G23</f>
        <v>42.230000000000004</v>
      </c>
      <c r="H24" s="725">
        <f>H13+H23</f>
        <v>48.809999999999995</v>
      </c>
      <c r="I24" s="725">
        <f>I13+I23</f>
        <v>311</v>
      </c>
      <c r="J24" s="725">
        <f>J13+J23</f>
        <v>1432.3400000000001</v>
      </c>
      <c r="K24" s="725"/>
    </row>
    <row r="25" spans="1:11" ht="15" x14ac:dyDescent="0.25">
      <c r="A25" s="726">
        <v>1</v>
      </c>
      <c r="B25" s="701">
        <v>2</v>
      </c>
      <c r="C25" s="695" t="s">
        <v>161</v>
      </c>
      <c r="D25" s="696" t="s">
        <v>162</v>
      </c>
      <c r="E25" s="727" t="s">
        <v>26</v>
      </c>
      <c r="F25" s="728">
        <v>125</v>
      </c>
      <c r="G25" s="728">
        <v>18.875</v>
      </c>
      <c r="H25" s="728">
        <v>7.375</v>
      </c>
      <c r="I25" s="728">
        <v>2.5</v>
      </c>
      <c r="J25" s="728">
        <v>152.37</v>
      </c>
      <c r="K25" s="729">
        <v>591</v>
      </c>
    </row>
    <row r="26" spans="1:11" ht="15" x14ac:dyDescent="0.25">
      <c r="A26" s="726"/>
      <c r="B26" s="701"/>
      <c r="C26" s="702"/>
      <c r="D26" s="703"/>
      <c r="E26" s="718" t="s">
        <v>62</v>
      </c>
      <c r="F26" s="719">
        <v>150</v>
      </c>
      <c r="G26" s="719">
        <v>5.4</v>
      </c>
      <c r="H26" s="719">
        <v>1.0499999999999998</v>
      </c>
      <c r="I26" s="719">
        <v>32.099999999999994</v>
      </c>
      <c r="J26" s="719">
        <v>180</v>
      </c>
      <c r="K26" s="720">
        <v>443</v>
      </c>
    </row>
    <row r="27" spans="1:11" ht="15" x14ac:dyDescent="0.25">
      <c r="A27" s="726"/>
      <c r="B27" s="701"/>
      <c r="C27" s="702"/>
      <c r="D27" s="707" t="s">
        <v>163</v>
      </c>
      <c r="E27" s="718" t="s">
        <v>114</v>
      </c>
      <c r="F27" s="719">
        <v>200</v>
      </c>
      <c r="G27" s="719">
        <v>0.2</v>
      </c>
      <c r="H27" s="719">
        <v>0</v>
      </c>
      <c r="I27" s="719">
        <v>14</v>
      </c>
      <c r="J27" s="719">
        <v>28</v>
      </c>
      <c r="K27" s="720">
        <v>943</v>
      </c>
    </row>
    <row r="28" spans="1:11" ht="15" x14ac:dyDescent="0.25">
      <c r="A28" s="726"/>
      <c r="B28" s="701"/>
      <c r="C28" s="702"/>
      <c r="D28" s="707" t="s">
        <v>164</v>
      </c>
      <c r="E28" s="718" t="s">
        <v>107</v>
      </c>
      <c r="F28" s="719">
        <v>40</v>
      </c>
      <c r="G28" s="719">
        <v>3.08</v>
      </c>
      <c r="H28" s="719">
        <v>0.32</v>
      </c>
      <c r="I28" s="719">
        <v>21.12</v>
      </c>
      <c r="J28" s="719">
        <v>93.2</v>
      </c>
      <c r="K28" s="720">
        <v>2</v>
      </c>
    </row>
    <row r="29" spans="1:11" ht="15" x14ac:dyDescent="0.25">
      <c r="A29" s="726"/>
      <c r="B29" s="701"/>
      <c r="C29" s="702"/>
      <c r="D29" s="707" t="s">
        <v>166</v>
      </c>
      <c r="E29" s="718" t="s">
        <v>272</v>
      </c>
      <c r="F29" s="719">
        <v>150</v>
      </c>
      <c r="G29" s="719">
        <v>0.6</v>
      </c>
      <c r="H29" s="719">
        <v>0.6</v>
      </c>
      <c r="I29" s="719">
        <v>76.3</v>
      </c>
      <c r="J29" s="719">
        <v>70.5</v>
      </c>
      <c r="K29" s="720">
        <v>627</v>
      </c>
    </row>
    <row r="30" spans="1:11" ht="15" x14ac:dyDescent="0.25">
      <c r="A30" s="726"/>
      <c r="B30" s="701"/>
      <c r="C30" s="702"/>
      <c r="D30" s="703"/>
      <c r="E30" s="718"/>
      <c r="F30" s="719"/>
      <c r="G30" s="719"/>
      <c r="H30" s="719"/>
      <c r="I30" s="719"/>
      <c r="J30" s="719"/>
      <c r="K30" s="720"/>
    </row>
    <row r="31" spans="1:11" ht="15" x14ac:dyDescent="0.25">
      <c r="A31" s="726"/>
      <c r="B31" s="701"/>
      <c r="C31" s="702"/>
      <c r="D31" s="703"/>
      <c r="E31" s="718"/>
      <c r="F31" s="719"/>
      <c r="G31" s="719"/>
      <c r="H31" s="719"/>
      <c r="I31" s="719"/>
      <c r="J31" s="719"/>
      <c r="K31" s="720"/>
    </row>
    <row r="32" spans="1:11" ht="15" x14ac:dyDescent="0.25">
      <c r="A32" s="730"/>
      <c r="B32" s="709"/>
      <c r="C32" s="710"/>
      <c r="D32" s="711" t="s">
        <v>128</v>
      </c>
      <c r="E32" s="712"/>
      <c r="F32" s="713">
        <f>SUM(F25:F31)</f>
        <v>665</v>
      </c>
      <c r="G32" s="713">
        <f>SUM(G25:G31)</f>
        <v>28.155000000000001</v>
      </c>
      <c r="H32" s="713">
        <f>SUM(H25:H31)</f>
        <v>9.3450000000000006</v>
      </c>
      <c r="I32" s="713">
        <f>SUM(I25:I31)</f>
        <v>146.01999999999998</v>
      </c>
      <c r="J32" s="713">
        <f>SUM(J25:J31)</f>
        <v>524.06999999999994</v>
      </c>
      <c r="K32" s="714"/>
    </row>
    <row r="33" spans="1:11" ht="15" x14ac:dyDescent="0.25">
      <c r="A33" s="716">
        <f>A25</f>
        <v>1</v>
      </c>
      <c r="B33" s="716">
        <f>B25</f>
        <v>2</v>
      </c>
      <c r="C33" s="717" t="s">
        <v>167</v>
      </c>
      <c r="D33" s="707" t="s">
        <v>168</v>
      </c>
      <c r="E33" s="718"/>
      <c r="F33" s="719"/>
      <c r="G33" s="719"/>
      <c r="H33" s="719"/>
      <c r="I33" s="719"/>
      <c r="J33" s="719"/>
      <c r="K33" s="720"/>
    </row>
    <row r="34" spans="1:11" ht="15" x14ac:dyDescent="0.25">
      <c r="A34" s="726"/>
      <c r="B34" s="701"/>
      <c r="C34" s="702"/>
      <c r="D34" s="707" t="s">
        <v>169</v>
      </c>
      <c r="E34" s="718" t="s">
        <v>182</v>
      </c>
      <c r="F34" s="719" t="s">
        <v>249</v>
      </c>
      <c r="G34" s="719">
        <v>8.64</v>
      </c>
      <c r="H34" s="719">
        <v>14.04</v>
      </c>
      <c r="I34" s="719">
        <v>18.09</v>
      </c>
      <c r="J34" s="719">
        <v>235.98</v>
      </c>
      <c r="K34" s="720">
        <v>209</v>
      </c>
    </row>
    <row r="35" spans="1:11" ht="15" x14ac:dyDescent="0.25">
      <c r="A35" s="726"/>
      <c r="B35" s="701"/>
      <c r="C35" s="702"/>
      <c r="D35" s="707" t="s">
        <v>170</v>
      </c>
      <c r="E35" s="718" t="s">
        <v>348</v>
      </c>
      <c r="F35" s="719">
        <v>125</v>
      </c>
      <c r="G35" s="719">
        <v>10.87</v>
      </c>
      <c r="H35" s="719">
        <v>18.25</v>
      </c>
      <c r="I35" s="719">
        <v>10.87</v>
      </c>
      <c r="J35" s="719">
        <v>252.12</v>
      </c>
      <c r="K35" s="720">
        <v>608</v>
      </c>
    </row>
    <row r="36" spans="1:11" ht="15" x14ac:dyDescent="0.25">
      <c r="A36" s="726"/>
      <c r="B36" s="701"/>
      <c r="C36" s="702"/>
      <c r="D36" s="707" t="s">
        <v>171</v>
      </c>
      <c r="E36" s="718" t="s">
        <v>179</v>
      </c>
      <c r="F36" s="719">
        <v>150</v>
      </c>
      <c r="G36" s="719">
        <v>3.81</v>
      </c>
      <c r="H36" s="719">
        <v>2.9</v>
      </c>
      <c r="I36" s="719">
        <v>40.119999999999997</v>
      </c>
      <c r="J36" s="719">
        <v>202.4</v>
      </c>
      <c r="K36" s="720">
        <v>679</v>
      </c>
    </row>
    <row r="37" spans="1:11" ht="15" x14ac:dyDescent="0.25">
      <c r="A37" s="726"/>
      <c r="B37" s="701"/>
      <c r="C37" s="702"/>
      <c r="D37" s="707" t="s">
        <v>223</v>
      </c>
      <c r="E37" s="718" t="s">
        <v>113</v>
      </c>
      <c r="F37" s="719">
        <v>200</v>
      </c>
      <c r="G37" s="719">
        <v>0.04</v>
      </c>
      <c r="H37" s="719">
        <v>0</v>
      </c>
      <c r="I37" s="719">
        <v>24.76</v>
      </c>
      <c r="J37" s="719">
        <v>94.2</v>
      </c>
      <c r="K37" s="720">
        <v>868</v>
      </c>
    </row>
    <row r="38" spans="1:11" ht="15" x14ac:dyDescent="0.25">
      <c r="A38" s="726"/>
      <c r="B38" s="701"/>
      <c r="C38" s="702"/>
      <c r="D38" s="707" t="s">
        <v>173</v>
      </c>
      <c r="E38" s="718" t="s">
        <v>107</v>
      </c>
      <c r="F38" s="719">
        <v>40</v>
      </c>
      <c r="G38" s="719">
        <v>3.08</v>
      </c>
      <c r="H38" s="719">
        <v>0.32</v>
      </c>
      <c r="I38" s="719">
        <v>21.12</v>
      </c>
      <c r="J38" s="719">
        <v>93.2</v>
      </c>
      <c r="K38" s="720">
        <v>2</v>
      </c>
    </row>
    <row r="39" spans="1:11" ht="15" x14ac:dyDescent="0.25">
      <c r="A39" s="726"/>
      <c r="B39" s="701"/>
      <c r="C39" s="702"/>
      <c r="D39" s="707" t="s">
        <v>174</v>
      </c>
      <c r="E39" s="718" t="s">
        <v>108</v>
      </c>
      <c r="F39" s="719">
        <v>20</v>
      </c>
      <c r="G39" s="719">
        <v>1.7</v>
      </c>
      <c r="H39" s="719">
        <v>0.66</v>
      </c>
      <c r="I39" s="719">
        <v>8.5</v>
      </c>
      <c r="J39" s="719">
        <v>51.8</v>
      </c>
      <c r="K39" s="720">
        <v>1</v>
      </c>
    </row>
    <row r="40" spans="1:11" ht="15" x14ac:dyDescent="0.25">
      <c r="A40" s="726"/>
      <c r="B40" s="701"/>
      <c r="C40" s="702"/>
      <c r="D40" s="703"/>
      <c r="E40" s="718" t="s">
        <v>133</v>
      </c>
      <c r="F40" s="719">
        <v>100</v>
      </c>
      <c r="G40" s="719">
        <v>5.5</v>
      </c>
      <c r="H40" s="719">
        <v>6.5</v>
      </c>
      <c r="I40" s="719">
        <v>34.9</v>
      </c>
      <c r="J40" s="719">
        <v>210.9</v>
      </c>
      <c r="K40" s="720">
        <v>93</v>
      </c>
    </row>
    <row r="41" spans="1:11" ht="15" x14ac:dyDescent="0.25">
      <c r="A41" s="726"/>
      <c r="B41" s="701"/>
      <c r="C41" s="702"/>
      <c r="D41" s="703"/>
      <c r="E41" s="718"/>
      <c r="F41" s="719"/>
      <c r="G41" s="719"/>
      <c r="H41" s="719"/>
      <c r="I41" s="719"/>
      <c r="J41" s="719"/>
      <c r="K41" s="720"/>
    </row>
    <row r="42" spans="1:11" ht="15" x14ac:dyDescent="0.25">
      <c r="A42" s="730"/>
      <c r="B42" s="709"/>
      <c r="C42" s="710"/>
      <c r="D42" s="711" t="s">
        <v>128</v>
      </c>
      <c r="E42" s="721"/>
      <c r="F42" s="713">
        <f>SUM(F33:F41)</f>
        <v>635</v>
      </c>
      <c r="G42" s="713">
        <f>SUM(G33:G41)</f>
        <v>33.64</v>
      </c>
      <c r="H42" s="713">
        <f>SUM(H33:H41)</f>
        <v>42.669999999999995</v>
      </c>
      <c r="I42" s="713">
        <f>SUM(I33:I41)</f>
        <v>158.36000000000001</v>
      </c>
      <c r="J42" s="713">
        <f>SUM(J33:J41)</f>
        <v>1140.6000000000001</v>
      </c>
      <c r="K42" s="714"/>
    </row>
    <row r="43" spans="1:11" ht="15.75" customHeight="1" thickBot="1" x14ac:dyDescent="0.25">
      <c r="A43" s="731">
        <f>A25</f>
        <v>1</v>
      </c>
      <c r="B43" s="731">
        <f>B25</f>
        <v>2</v>
      </c>
      <c r="C43" s="1647" t="s">
        <v>380</v>
      </c>
      <c r="D43" s="1648"/>
      <c r="E43" s="724"/>
      <c r="F43" s="725">
        <f>F32+F42</f>
        <v>1300</v>
      </c>
      <c r="G43" s="725">
        <f>G32+G42</f>
        <v>61.795000000000002</v>
      </c>
      <c r="H43" s="725">
        <f>H32+H42</f>
        <v>52.014999999999993</v>
      </c>
      <c r="I43" s="725">
        <f>I32+I42</f>
        <v>304.38</v>
      </c>
      <c r="J43" s="725">
        <f>J32+J42</f>
        <v>1664.67</v>
      </c>
      <c r="K43" s="725"/>
    </row>
    <row r="44" spans="1:11" ht="15" x14ac:dyDescent="0.25">
      <c r="A44" s="693">
        <v>1</v>
      </c>
      <c r="B44" s="694">
        <v>3</v>
      </c>
      <c r="C44" s="695" t="s">
        <v>161</v>
      </c>
      <c r="D44" s="696" t="s">
        <v>162</v>
      </c>
      <c r="E44" s="727" t="s">
        <v>248</v>
      </c>
      <c r="F44" s="728">
        <v>250</v>
      </c>
      <c r="G44" s="728">
        <v>21.2</v>
      </c>
      <c r="H44" s="728">
        <v>12.1</v>
      </c>
      <c r="I44" s="728">
        <v>28.04</v>
      </c>
      <c r="J44" s="728">
        <v>307.59999999999997</v>
      </c>
      <c r="K44" s="729" t="s">
        <v>235</v>
      </c>
    </row>
    <row r="45" spans="1:11" ht="15" x14ac:dyDescent="0.25">
      <c r="A45" s="700"/>
      <c r="B45" s="701"/>
      <c r="C45" s="702"/>
      <c r="D45" s="703"/>
      <c r="E45" s="718"/>
      <c r="F45" s="719"/>
      <c r="G45" s="719"/>
      <c r="H45" s="719"/>
      <c r="I45" s="719"/>
      <c r="J45" s="719"/>
      <c r="K45" s="720"/>
    </row>
    <row r="46" spans="1:11" ht="15" x14ac:dyDescent="0.25">
      <c r="A46" s="700"/>
      <c r="B46" s="701"/>
      <c r="C46" s="702"/>
      <c r="D46" s="707" t="s">
        <v>163</v>
      </c>
      <c r="E46" s="718" t="s">
        <v>381</v>
      </c>
      <c r="F46" s="719">
        <v>200</v>
      </c>
      <c r="G46" s="719">
        <v>0.4</v>
      </c>
      <c r="H46" s="719">
        <v>0.01</v>
      </c>
      <c r="I46" s="719">
        <v>10</v>
      </c>
      <c r="J46" s="719">
        <v>41.1</v>
      </c>
      <c r="K46" s="720">
        <v>377</v>
      </c>
    </row>
    <row r="47" spans="1:11" ht="15" x14ac:dyDescent="0.25">
      <c r="A47" s="700"/>
      <c r="B47" s="701"/>
      <c r="C47" s="702"/>
      <c r="D47" s="707" t="s">
        <v>164</v>
      </c>
      <c r="E47" s="704" t="s">
        <v>107</v>
      </c>
      <c r="F47" s="705">
        <v>40</v>
      </c>
      <c r="G47" s="705">
        <v>3.08</v>
      </c>
      <c r="H47" s="705">
        <v>0.32</v>
      </c>
      <c r="I47" s="705">
        <v>21.12</v>
      </c>
      <c r="J47" s="705">
        <v>93.2</v>
      </c>
      <c r="K47" s="706">
        <v>2</v>
      </c>
    </row>
    <row r="48" spans="1:11" ht="15" x14ac:dyDescent="0.25">
      <c r="A48" s="700"/>
      <c r="B48" s="701"/>
      <c r="C48" s="702"/>
      <c r="D48" s="707" t="s">
        <v>166</v>
      </c>
      <c r="E48" s="718"/>
      <c r="F48" s="719"/>
      <c r="G48" s="719"/>
      <c r="H48" s="719"/>
      <c r="I48" s="719"/>
      <c r="J48" s="719"/>
      <c r="K48" s="720"/>
    </row>
    <row r="49" spans="1:11" ht="15" x14ac:dyDescent="0.25">
      <c r="A49" s="700"/>
      <c r="B49" s="701"/>
      <c r="C49" s="702"/>
      <c r="D49" s="703"/>
      <c r="E49" s="718" t="s">
        <v>133</v>
      </c>
      <c r="F49" s="719">
        <v>50</v>
      </c>
      <c r="G49" s="719">
        <v>2.75</v>
      </c>
      <c r="H49" s="719">
        <v>3.25</v>
      </c>
      <c r="I49" s="719">
        <v>17.45</v>
      </c>
      <c r="J49" s="719">
        <v>105.45</v>
      </c>
      <c r="K49" s="720">
        <v>93</v>
      </c>
    </row>
    <row r="50" spans="1:11" ht="15" x14ac:dyDescent="0.25">
      <c r="A50" s="700"/>
      <c r="B50" s="701"/>
      <c r="C50" s="702"/>
      <c r="D50" s="703"/>
      <c r="E50" s="718" t="s">
        <v>93</v>
      </c>
      <c r="F50" s="719">
        <v>200</v>
      </c>
      <c r="G50" s="719">
        <v>1</v>
      </c>
      <c r="H50" s="719">
        <v>0.2</v>
      </c>
      <c r="I50" s="719">
        <v>20.2</v>
      </c>
      <c r="J50" s="719">
        <v>94.25</v>
      </c>
      <c r="K50" s="720">
        <v>97</v>
      </c>
    </row>
    <row r="51" spans="1:11" ht="15" x14ac:dyDescent="0.25">
      <c r="A51" s="708"/>
      <c r="B51" s="709"/>
      <c r="C51" s="710"/>
      <c r="D51" s="711" t="s">
        <v>128</v>
      </c>
      <c r="E51" s="712"/>
      <c r="F51" s="713">
        <f>SUM(F44:F50)</f>
        <v>740</v>
      </c>
      <c r="G51" s="713">
        <f>SUM(G44:G50)</f>
        <v>28.43</v>
      </c>
      <c r="H51" s="713">
        <f>SUM(H44:H50)</f>
        <v>15.879999999999999</v>
      </c>
      <c r="I51" s="713">
        <f>SUM(I44:I50)</f>
        <v>96.81</v>
      </c>
      <c r="J51" s="713">
        <f>SUM(J44:J50)</f>
        <v>641.6</v>
      </c>
      <c r="K51" s="714"/>
    </row>
    <row r="52" spans="1:11" ht="15" x14ac:dyDescent="0.25">
      <c r="A52" s="715">
        <f>A44</f>
        <v>1</v>
      </c>
      <c r="B52" s="716">
        <f>B44</f>
        <v>3</v>
      </c>
      <c r="C52" s="717" t="s">
        <v>167</v>
      </c>
      <c r="D52" s="707" t="s">
        <v>168</v>
      </c>
      <c r="E52" s="718"/>
      <c r="F52" s="719"/>
      <c r="G52" s="719"/>
      <c r="H52" s="719"/>
      <c r="I52" s="719"/>
      <c r="J52" s="719"/>
      <c r="K52" s="720"/>
    </row>
    <row r="53" spans="1:11" ht="15" x14ac:dyDescent="0.25">
      <c r="A53" s="700"/>
      <c r="B53" s="701"/>
      <c r="C53" s="702"/>
      <c r="D53" s="707" t="s">
        <v>169</v>
      </c>
      <c r="E53" s="718" t="s">
        <v>91</v>
      </c>
      <c r="F53" s="719">
        <v>250</v>
      </c>
      <c r="G53" s="719">
        <v>5.6749999999999998</v>
      </c>
      <c r="H53" s="719">
        <v>6.875</v>
      </c>
      <c r="I53" s="719">
        <v>12.350000000000001</v>
      </c>
      <c r="J53" s="719">
        <v>122</v>
      </c>
      <c r="K53" s="720">
        <v>170</v>
      </c>
    </row>
    <row r="54" spans="1:11" ht="15" x14ac:dyDescent="0.25">
      <c r="A54" s="700"/>
      <c r="B54" s="701"/>
      <c r="C54" s="702"/>
      <c r="D54" s="707" t="s">
        <v>170</v>
      </c>
      <c r="E54" s="718" t="s">
        <v>94</v>
      </c>
      <c r="F54" s="719">
        <v>80</v>
      </c>
      <c r="G54" s="719">
        <v>7.58</v>
      </c>
      <c r="H54" s="719">
        <v>14.91</v>
      </c>
      <c r="I54" s="719">
        <v>1.07</v>
      </c>
      <c r="J54" s="719">
        <v>177.1</v>
      </c>
      <c r="K54" s="720">
        <v>536</v>
      </c>
    </row>
    <row r="55" spans="1:11" ht="15" x14ac:dyDescent="0.25">
      <c r="A55" s="700"/>
      <c r="B55" s="701"/>
      <c r="C55" s="702"/>
      <c r="D55" s="707" t="s">
        <v>171</v>
      </c>
      <c r="E55" s="718" t="s">
        <v>43</v>
      </c>
      <c r="F55" s="719">
        <v>150</v>
      </c>
      <c r="G55" s="719">
        <v>4.9399999999999995</v>
      </c>
      <c r="H55" s="719">
        <v>10.920000000000002</v>
      </c>
      <c r="I55" s="719">
        <v>27.3</v>
      </c>
      <c r="J55" s="719">
        <v>242.70999999999998</v>
      </c>
      <c r="K55" s="720">
        <v>694</v>
      </c>
    </row>
    <row r="56" spans="1:11" ht="15" x14ac:dyDescent="0.25">
      <c r="A56" s="700"/>
      <c r="B56" s="701"/>
      <c r="C56" s="702"/>
      <c r="D56" s="707" t="s">
        <v>223</v>
      </c>
      <c r="E56" s="718" t="s">
        <v>144</v>
      </c>
      <c r="F56" s="719">
        <v>200</v>
      </c>
      <c r="G56" s="719">
        <v>0.4</v>
      </c>
      <c r="H56" s="719">
        <v>0.2</v>
      </c>
      <c r="I56" s="719">
        <v>27.6</v>
      </c>
      <c r="J56" s="719">
        <v>114</v>
      </c>
      <c r="K56" s="720">
        <v>859</v>
      </c>
    </row>
    <row r="57" spans="1:11" ht="15" x14ac:dyDescent="0.25">
      <c r="A57" s="700"/>
      <c r="B57" s="701"/>
      <c r="C57" s="702"/>
      <c r="D57" s="707" t="s">
        <v>173</v>
      </c>
      <c r="E57" s="718" t="s">
        <v>107</v>
      </c>
      <c r="F57" s="719">
        <v>40</v>
      </c>
      <c r="G57" s="719">
        <v>3.08</v>
      </c>
      <c r="H57" s="719">
        <v>0.32</v>
      </c>
      <c r="I57" s="719">
        <v>21.12</v>
      </c>
      <c r="J57" s="719">
        <v>93.2</v>
      </c>
      <c r="K57" s="720">
        <v>2</v>
      </c>
    </row>
    <row r="58" spans="1:11" ht="15" x14ac:dyDescent="0.25">
      <c r="A58" s="700"/>
      <c r="B58" s="701"/>
      <c r="C58" s="702"/>
      <c r="D58" s="707" t="s">
        <v>174</v>
      </c>
      <c r="E58" s="718" t="s">
        <v>108</v>
      </c>
      <c r="F58" s="719">
        <v>20</v>
      </c>
      <c r="G58" s="719">
        <v>1.7</v>
      </c>
      <c r="H58" s="719">
        <v>0.66</v>
      </c>
      <c r="I58" s="719">
        <v>8.5</v>
      </c>
      <c r="J58" s="719">
        <v>51.8</v>
      </c>
      <c r="K58" s="720">
        <v>1</v>
      </c>
    </row>
    <row r="59" spans="1:11" ht="15" x14ac:dyDescent="0.25">
      <c r="A59" s="700"/>
      <c r="B59" s="701"/>
      <c r="C59" s="702"/>
      <c r="D59" s="703"/>
      <c r="E59" s="718" t="s">
        <v>133</v>
      </c>
      <c r="F59" s="719">
        <v>50</v>
      </c>
      <c r="G59" s="719">
        <v>2.75</v>
      </c>
      <c r="H59" s="719">
        <v>3.25</v>
      </c>
      <c r="I59" s="719">
        <v>17.45</v>
      </c>
      <c r="J59" s="719">
        <v>105.45</v>
      </c>
      <c r="K59" s="720">
        <v>93</v>
      </c>
    </row>
    <row r="60" spans="1:11" ht="15" x14ac:dyDescent="0.25">
      <c r="A60" s="700"/>
      <c r="B60" s="701"/>
      <c r="C60" s="702"/>
      <c r="D60" s="703"/>
      <c r="E60" s="718"/>
      <c r="F60" s="719"/>
      <c r="G60" s="719"/>
      <c r="H60" s="719"/>
      <c r="I60" s="719"/>
      <c r="J60" s="719"/>
      <c r="K60" s="720"/>
    </row>
    <row r="61" spans="1:11" ht="15" x14ac:dyDescent="0.25">
      <c r="A61" s="708"/>
      <c r="B61" s="709"/>
      <c r="C61" s="710"/>
      <c r="D61" s="711" t="s">
        <v>128</v>
      </c>
      <c r="E61" s="721"/>
      <c r="F61" s="713">
        <f>SUM(F52:F60)</f>
        <v>790</v>
      </c>
      <c r="G61" s="713">
        <f>SUM(G52:G60)</f>
        <v>26.124999999999996</v>
      </c>
      <c r="H61" s="713">
        <f>SUM(H52:H60)</f>
        <v>37.134999999999998</v>
      </c>
      <c r="I61" s="713">
        <f>SUM(I52:I60)</f>
        <v>115.39</v>
      </c>
      <c r="J61" s="713">
        <f>SUM(J52:J60)</f>
        <v>906.26</v>
      </c>
      <c r="K61" s="714"/>
    </row>
    <row r="62" spans="1:11" ht="15.75" customHeight="1" thickBot="1" x14ac:dyDescent="0.25">
      <c r="A62" s="722">
        <f>A44</f>
        <v>1</v>
      </c>
      <c r="B62" s="723">
        <f>B44</f>
        <v>3</v>
      </c>
      <c r="C62" s="1647" t="s">
        <v>380</v>
      </c>
      <c r="D62" s="1648"/>
      <c r="E62" s="724"/>
      <c r="F62" s="725">
        <f>F51+F61</f>
        <v>1530</v>
      </c>
      <c r="G62" s="725">
        <f>G51+G61</f>
        <v>54.554999999999993</v>
      </c>
      <c r="H62" s="725">
        <f>H51+H61</f>
        <v>53.015000000000001</v>
      </c>
      <c r="I62" s="725">
        <f>I51+I61</f>
        <v>212.2</v>
      </c>
      <c r="J62" s="725">
        <f>J51+J61</f>
        <v>1547.8600000000001</v>
      </c>
      <c r="K62" s="725"/>
    </row>
    <row r="63" spans="1:11" ht="15" x14ac:dyDescent="0.25">
      <c r="A63" s="693">
        <v>1</v>
      </c>
      <c r="B63" s="694">
        <v>4</v>
      </c>
      <c r="C63" s="695" t="s">
        <v>161</v>
      </c>
      <c r="D63" s="696" t="s">
        <v>162</v>
      </c>
      <c r="E63" s="727" t="s">
        <v>58</v>
      </c>
      <c r="F63" s="728">
        <v>210</v>
      </c>
      <c r="G63" s="728">
        <v>15.75</v>
      </c>
      <c r="H63" s="728">
        <v>18.480000000000004</v>
      </c>
      <c r="I63" s="728">
        <v>26.25</v>
      </c>
      <c r="J63" s="728">
        <v>336.63</v>
      </c>
      <c r="K63" s="729">
        <v>421</v>
      </c>
    </row>
    <row r="64" spans="1:11" ht="15" x14ac:dyDescent="0.25">
      <c r="A64" s="700"/>
      <c r="B64" s="701"/>
      <c r="C64" s="702"/>
      <c r="D64" s="703"/>
      <c r="E64" s="718" t="s">
        <v>188</v>
      </c>
      <c r="F64" s="719">
        <v>30</v>
      </c>
      <c r="G64" s="719">
        <v>0.18</v>
      </c>
      <c r="H64" s="719">
        <v>0</v>
      </c>
      <c r="I64" s="719">
        <v>1.1399999999999999</v>
      </c>
      <c r="J64" s="719">
        <v>4.2</v>
      </c>
      <c r="K64" s="720">
        <v>70</v>
      </c>
    </row>
    <row r="65" spans="1:11" ht="15" x14ac:dyDescent="0.25">
      <c r="A65" s="700"/>
      <c r="B65" s="701"/>
      <c r="C65" s="702"/>
      <c r="D65" s="707" t="s">
        <v>163</v>
      </c>
      <c r="E65" s="718" t="s">
        <v>114</v>
      </c>
      <c r="F65" s="719">
        <v>200</v>
      </c>
      <c r="G65" s="719">
        <v>0.2</v>
      </c>
      <c r="H65" s="719">
        <v>0</v>
      </c>
      <c r="I65" s="719">
        <v>14</v>
      </c>
      <c r="J65" s="719">
        <v>28</v>
      </c>
      <c r="K65" s="720">
        <v>943</v>
      </c>
    </row>
    <row r="66" spans="1:11" ht="15" x14ac:dyDescent="0.25">
      <c r="A66" s="700"/>
      <c r="B66" s="701"/>
      <c r="C66" s="702"/>
      <c r="D66" s="707" t="s">
        <v>164</v>
      </c>
      <c r="E66" s="718" t="s">
        <v>107</v>
      </c>
      <c r="F66" s="719">
        <v>40</v>
      </c>
      <c r="G66" s="719">
        <v>3.08</v>
      </c>
      <c r="H66" s="719">
        <v>0.32</v>
      </c>
      <c r="I66" s="719">
        <v>21.12</v>
      </c>
      <c r="J66" s="719">
        <v>93.2</v>
      </c>
      <c r="K66" s="720">
        <v>2</v>
      </c>
    </row>
    <row r="67" spans="1:11" ht="15" x14ac:dyDescent="0.25">
      <c r="A67" s="700"/>
      <c r="B67" s="701"/>
      <c r="C67" s="702"/>
      <c r="D67" s="707" t="s">
        <v>166</v>
      </c>
      <c r="E67" s="718" t="s">
        <v>272</v>
      </c>
      <c r="F67" s="719">
        <v>150</v>
      </c>
      <c r="G67" s="719">
        <v>0.6</v>
      </c>
      <c r="H67" s="719">
        <v>0.6</v>
      </c>
      <c r="I67" s="719">
        <v>76.3</v>
      </c>
      <c r="J67" s="719">
        <v>70.5</v>
      </c>
      <c r="K67" s="720"/>
    </row>
    <row r="68" spans="1:11" ht="15" x14ac:dyDescent="0.25">
      <c r="A68" s="700"/>
      <c r="B68" s="701"/>
      <c r="C68" s="702"/>
      <c r="D68" s="703"/>
      <c r="E68" s="718"/>
      <c r="F68" s="719"/>
      <c r="G68" s="719"/>
      <c r="H68" s="719"/>
      <c r="I68" s="719"/>
      <c r="J68" s="719"/>
      <c r="K68" s="720"/>
    </row>
    <row r="69" spans="1:11" ht="15" x14ac:dyDescent="0.25">
      <c r="A69" s="700"/>
      <c r="B69" s="701"/>
      <c r="C69" s="702"/>
      <c r="D69" s="703"/>
      <c r="E69" s="718"/>
      <c r="F69" s="719"/>
      <c r="G69" s="719"/>
      <c r="H69" s="719"/>
      <c r="I69" s="719"/>
      <c r="J69" s="719"/>
      <c r="K69" s="720"/>
    </row>
    <row r="70" spans="1:11" ht="15" x14ac:dyDescent="0.25">
      <c r="A70" s="708"/>
      <c r="B70" s="709"/>
      <c r="C70" s="710"/>
      <c r="D70" s="711" t="s">
        <v>128</v>
      </c>
      <c r="E70" s="712"/>
      <c r="F70" s="713">
        <f>SUM(F63:F69)</f>
        <v>630</v>
      </c>
      <c r="G70" s="713">
        <f>SUM(G63:G69)</f>
        <v>19.810000000000002</v>
      </c>
      <c r="H70" s="713">
        <f>SUM(H63:H69)</f>
        <v>19.400000000000006</v>
      </c>
      <c r="I70" s="713">
        <f>SUM(I63:I69)</f>
        <v>138.81</v>
      </c>
      <c r="J70" s="713">
        <f>SUM(J63:J69)</f>
        <v>532.53</v>
      </c>
      <c r="K70" s="714"/>
    </row>
    <row r="71" spans="1:11" ht="15" x14ac:dyDescent="0.25">
      <c r="A71" s="715">
        <f>A63</f>
        <v>1</v>
      </c>
      <c r="B71" s="716">
        <f>B63</f>
        <v>4</v>
      </c>
      <c r="C71" s="717" t="s">
        <v>167</v>
      </c>
      <c r="D71" s="707" t="s">
        <v>168</v>
      </c>
      <c r="E71" s="718"/>
      <c r="F71" s="719"/>
      <c r="G71" s="719"/>
      <c r="H71" s="719"/>
      <c r="I71" s="719"/>
      <c r="J71" s="719"/>
      <c r="K71" s="720"/>
    </row>
    <row r="72" spans="1:11" ht="15" x14ac:dyDescent="0.25">
      <c r="A72" s="700"/>
      <c r="B72" s="701"/>
      <c r="C72" s="702"/>
      <c r="D72" s="707" t="s">
        <v>169</v>
      </c>
      <c r="E72" s="718" t="s">
        <v>185</v>
      </c>
      <c r="F72" s="719">
        <v>250</v>
      </c>
      <c r="G72" s="719">
        <v>5.75</v>
      </c>
      <c r="H72" s="719">
        <v>8.75</v>
      </c>
      <c r="I72" s="719">
        <v>8</v>
      </c>
      <c r="J72" s="719">
        <v>132</v>
      </c>
      <c r="K72" s="720">
        <v>87</v>
      </c>
    </row>
    <row r="73" spans="1:11" ht="15" x14ac:dyDescent="0.25">
      <c r="A73" s="700"/>
      <c r="B73" s="701"/>
      <c r="C73" s="702"/>
      <c r="D73" s="707" t="s">
        <v>170</v>
      </c>
      <c r="E73" s="718" t="s">
        <v>220</v>
      </c>
      <c r="F73" s="719">
        <v>130</v>
      </c>
      <c r="G73" s="719">
        <v>15.21</v>
      </c>
      <c r="H73" s="719">
        <v>10.66</v>
      </c>
      <c r="I73" s="719">
        <v>7.28</v>
      </c>
      <c r="J73" s="719">
        <v>186.68</v>
      </c>
      <c r="K73" s="720">
        <v>610</v>
      </c>
    </row>
    <row r="74" spans="1:11" ht="15" x14ac:dyDescent="0.25">
      <c r="A74" s="700"/>
      <c r="B74" s="701"/>
      <c r="C74" s="702"/>
      <c r="D74" s="707" t="s">
        <v>171</v>
      </c>
      <c r="E74" s="718" t="s">
        <v>278</v>
      </c>
      <c r="F74" s="719">
        <v>150</v>
      </c>
      <c r="G74" s="719">
        <v>6.6</v>
      </c>
      <c r="H74" s="719">
        <v>4.38</v>
      </c>
      <c r="I74" s="719">
        <v>35.270000000000003</v>
      </c>
      <c r="J74" s="719">
        <v>213.71</v>
      </c>
      <c r="K74" s="720">
        <v>679</v>
      </c>
    </row>
    <row r="75" spans="1:11" ht="15" x14ac:dyDescent="0.25">
      <c r="A75" s="700"/>
      <c r="B75" s="701"/>
      <c r="C75" s="702"/>
      <c r="D75" s="707" t="s">
        <v>223</v>
      </c>
      <c r="E75" s="718" t="s">
        <v>113</v>
      </c>
      <c r="F75" s="719">
        <v>200</v>
      </c>
      <c r="G75" s="719">
        <v>0.04</v>
      </c>
      <c r="H75" s="719">
        <v>0</v>
      </c>
      <c r="I75" s="719">
        <v>24.76</v>
      </c>
      <c r="J75" s="719">
        <v>94.2</v>
      </c>
      <c r="K75" s="720">
        <v>868</v>
      </c>
    </row>
    <row r="76" spans="1:11" ht="15" x14ac:dyDescent="0.25">
      <c r="A76" s="700"/>
      <c r="B76" s="701"/>
      <c r="C76" s="702"/>
      <c r="D76" s="707" t="s">
        <v>173</v>
      </c>
      <c r="E76" s="718" t="s">
        <v>107</v>
      </c>
      <c r="F76" s="719">
        <v>40</v>
      </c>
      <c r="G76" s="719">
        <v>3.08</v>
      </c>
      <c r="H76" s="719">
        <v>0.32</v>
      </c>
      <c r="I76" s="719">
        <v>21.12</v>
      </c>
      <c r="J76" s="719">
        <v>93.2</v>
      </c>
      <c r="K76" s="720">
        <v>2</v>
      </c>
    </row>
    <row r="77" spans="1:11" ht="15" x14ac:dyDescent="0.25">
      <c r="A77" s="700"/>
      <c r="B77" s="701"/>
      <c r="C77" s="702"/>
      <c r="D77" s="707" t="s">
        <v>174</v>
      </c>
      <c r="E77" s="718" t="s">
        <v>108</v>
      </c>
      <c r="F77" s="719">
        <v>20</v>
      </c>
      <c r="G77" s="719">
        <v>1.7</v>
      </c>
      <c r="H77" s="719">
        <v>0.66</v>
      </c>
      <c r="I77" s="719">
        <v>8.5</v>
      </c>
      <c r="J77" s="719">
        <v>51.8</v>
      </c>
      <c r="K77" s="720">
        <v>1</v>
      </c>
    </row>
    <row r="78" spans="1:11" ht="15" x14ac:dyDescent="0.25">
      <c r="A78" s="700"/>
      <c r="B78" s="701"/>
      <c r="C78" s="702"/>
      <c r="D78" s="703"/>
      <c r="E78" s="718" t="s">
        <v>133</v>
      </c>
      <c r="F78" s="719">
        <v>50</v>
      </c>
      <c r="G78" s="719">
        <v>2.75</v>
      </c>
      <c r="H78" s="719">
        <v>3.25</v>
      </c>
      <c r="I78" s="719">
        <v>17.45</v>
      </c>
      <c r="J78" s="719">
        <v>105.45</v>
      </c>
      <c r="K78" s="720">
        <v>93</v>
      </c>
    </row>
    <row r="79" spans="1:11" ht="15" x14ac:dyDescent="0.25">
      <c r="A79" s="700"/>
      <c r="B79" s="701"/>
      <c r="C79" s="702"/>
      <c r="D79" s="703"/>
      <c r="E79" s="718"/>
      <c r="F79" s="719"/>
      <c r="G79" s="719"/>
      <c r="H79" s="719"/>
      <c r="I79" s="719"/>
      <c r="J79" s="719"/>
      <c r="K79" s="720"/>
    </row>
    <row r="80" spans="1:11" ht="15" x14ac:dyDescent="0.25">
      <c r="A80" s="708"/>
      <c r="B80" s="709"/>
      <c r="C80" s="710"/>
      <c r="D80" s="711" t="s">
        <v>128</v>
      </c>
      <c r="E80" s="721"/>
      <c r="F80" s="713">
        <f>SUM(F71:F79)</f>
        <v>840</v>
      </c>
      <c r="G80" s="713">
        <f>SUM(G71:G79)</f>
        <v>35.130000000000003</v>
      </c>
      <c r="H80" s="713">
        <f>SUM(H71:H79)</f>
        <v>28.02</v>
      </c>
      <c r="I80" s="713">
        <f>SUM(I71:I79)</f>
        <v>122.38000000000001</v>
      </c>
      <c r="J80" s="713">
        <f>SUM(J71:J79)</f>
        <v>877.04000000000008</v>
      </c>
      <c r="K80" s="714"/>
    </row>
    <row r="81" spans="1:11" ht="15.75" customHeight="1" thickBot="1" x14ac:dyDescent="0.25">
      <c r="A81" s="722">
        <f>A63</f>
        <v>1</v>
      </c>
      <c r="B81" s="723">
        <f>B63</f>
        <v>4</v>
      </c>
      <c r="C81" s="1647" t="s">
        <v>380</v>
      </c>
      <c r="D81" s="1648"/>
      <c r="E81" s="724"/>
      <c r="F81" s="725">
        <f>F70+F80</f>
        <v>1470</v>
      </c>
      <c r="G81" s="725">
        <f>G70+G80</f>
        <v>54.940000000000005</v>
      </c>
      <c r="H81" s="725">
        <f>H70+H80</f>
        <v>47.42</v>
      </c>
      <c r="I81" s="725">
        <f>I70+I80</f>
        <v>261.19</v>
      </c>
      <c r="J81" s="725">
        <f>J70+J80</f>
        <v>1409.5700000000002</v>
      </c>
      <c r="K81" s="725"/>
    </row>
    <row r="82" spans="1:11" ht="15" x14ac:dyDescent="0.25">
      <c r="A82" s="693">
        <v>1</v>
      </c>
      <c r="B82" s="694">
        <v>5</v>
      </c>
      <c r="C82" s="695" t="s">
        <v>161</v>
      </c>
      <c r="D82" s="696" t="s">
        <v>162</v>
      </c>
      <c r="E82" s="727" t="s">
        <v>177</v>
      </c>
      <c r="F82" s="728">
        <v>150</v>
      </c>
      <c r="G82" s="728">
        <v>23.25</v>
      </c>
      <c r="H82" s="728">
        <v>8.85</v>
      </c>
      <c r="I82" s="728">
        <v>14.85</v>
      </c>
      <c r="J82" s="728">
        <v>231.9</v>
      </c>
      <c r="K82" s="729">
        <v>469</v>
      </c>
    </row>
    <row r="83" spans="1:11" ht="15" x14ac:dyDescent="0.25">
      <c r="A83" s="700"/>
      <c r="B83" s="701"/>
      <c r="C83" s="702"/>
      <c r="D83" s="703"/>
      <c r="E83" s="718"/>
      <c r="F83" s="719"/>
      <c r="G83" s="719"/>
      <c r="H83" s="719"/>
      <c r="I83" s="719"/>
      <c r="J83" s="719"/>
      <c r="K83" s="720"/>
    </row>
    <row r="84" spans="1:11" ht="15" x14ac:dyDescent="0.25">
      <c r="A84" s="700"/>
      <c r="B84" s="701"/>
      <c r="C84" s="702"/>
      <c r="D84" s="707" t="s">
        <v>163</v>
      </c>
      <c r="E84" s="718" t="s">
        <v>114</v>
      </c>
      <c r="F84" s="719">
        <v>200</v>
      </c>
      <c r="G84" s="719">
        <v>0.2</v>
      </c>
      <c r="H84" s="719">
        <v>0</v>
      </c>
      <c r="I84" s="719">
        <v>14</v>
      </c>
      <c r="J84" s="719">
        <v>28</v>
      </c>
      <c r="K84" s="720">
        <v>943</v>
      </c>
    </row>
    <row r="85" spans="1:11" ht="15" x14ac:dyDescent="0.25">
      <c r="A85" s="700"/>
      <c r="B85" s="701"/>
      <c r="C85" s="702"/>
      <c r="D85" s="707" t="s">
        <v>164</v>
      </c>
      <c r="E85" s="718" t="s">
        <v>107</v>
      </c>
      <c r="F85" s="719">
        <v>40</v>
      </c>
      <c r="G85" s="719">
        <v>3.08</v>
      </c>
      <c r="H85" s="719">
        <v>0.32</v>
      </c>
      <c r="I85" s="719">
        <v>21.12</v>
      </c>
      <c r="J85" s="719">
        <v>93.2</v>
      </c>
      <c r="K85" s="720">
        <v>2</v>
      </c>
    </row>
    <row r="86" spans="1:11" ht="15" x14ac:dyDescent="0.25">
      <c r="A86" s="700"/>
      <c r="B86" s="701"/>
      <c r="C86" s="702"/>
      <c r="D86" s="707" t="s">
        <v>166</v>
      </c>
      <c r="E86" s="718"/>
      <c r="F86" s="719"/>
      <c r="G86" s="719"/>
      <c r="H86" s="719"/>
      <c r="I86" s="719"/>
      <c r="J86" s="719"/>
      <c r="K86" s="720"/>
    </row>
    <row r="87" spans="1:11" ht="15" x14ac:dyDescent="0.25">
      <c r="A87" s="700"/>
      <c r="B87" s="701"/>
      <c r="C87" s="702"/>
      <c r="D87" s="703"/>
      <c r="E87" s="718" t="s">
        <v>133</v>
      </c>
      <c r="F87" s="719">
        <v>50</v>
      </c>
      <c r="G87" s="719">
        <v>2.75</v>
      </c>
      <c r="H87" s="719">
        <v>3.25</v>
      </c>
      <c r="I87" s="719">
        <v>17.45</v>
      </c>
      <c r="J87" s="719">
        <v>105.45</v>
      </c>
      <c r="K87" s="720">
        <v>93</v>
      </c>
    </row>
    <row r="88" spans="1:11" ht="15" x14ac:dyDescent="0.25">
      <c r="A88" s="700"/>
      <c r="B88" s="701"/>
      <c r="C88" s="702"/>
      <c r="D88" s="703"/>
      <c r="E88" s="718" t="s">
        <v>93</v>
      </c>
      <c r="F88" s="719">
        <v>200</v>
      </c>
      <c r="G88" s="719">
        <v>1</v>
      </c>
      <c r="H88" s="719">
        <v>0.2</v>
      </c>
      <c r="I88" s="719">
        <v>20.2</v>
      </c>
      <c r="J88" s="719">
        <v>94.25</v>
      </c>
      <c r="K88" s="720">
        <v>97</v>
      </c>
    </row>
    <row r="89" spans="1:11" ht="15" x14ac:dyDescent="0.25">
      <c r="A89" s="708"/>
      <c r="B89" s="709"/>
      <c r="C89" s="710"/>
      <c r="D89" s="711" t="s">
        <v>128</v>
      </c>
      <c r="E89" s="712"/>
      <c r="F89" s="713">
        <f>SUM(F82:F88)</f>
        <v>640</v>
      </c>
      <c r="G89" s="713">
        <f>SUM(G82:G88)</f>
        <v>30.28</v>
      </c>
      <c r="H89" s="713">
        <f>SUM(H82:H88)</f>
        <v>12.62</v>
      </c>
      <c r="I89" s="713">
        <f>SUM(I82:I88)</f>
        <v>87.62</v>
      </c>
      <c r="J89" s="713">
        <f>SUM(J82:J88)</f>
        <v>552.79999999999995</v>
      </c>
      <c r="K89" s="714"/>
    </row>
    <row r="90" spans="1:11" ht="15" x14ac:dyDescent="0.25">
      <c r="A90" s="715">
        <f>A82</f>
        <v>1</v>
      </c>
      <c r="B90" s="716">
        <f>B82</f>
        <v>5</v>
      </c>
      <c r="C90" s="717" t="s">
        <v>167</v>
      </c>
      <c r="D90" s="707" t="s">
        <v>168</v>
      </c>
      <c r="E90" s="718"/>
      <c r="F90" s="719"/>
      <c r="G90" s="719"/>
      <c r="H90" s="719"/>
      <c r="I90" s="719"/>
      <c r="J90" s="719"/>
      <c r="K90" s="720"/>
    </row>
    <row r="91" spans="1:11" ht="15" x14ac:dyDescent="0.25">
      <c r="A91" s="700"/>
      <c r="B91" s="701"/>
      <c r="C91" s="702"/>
      <c r="D91" s="707" t="s">
        <v>169</v>
      </c>
      <c r="E91" s="718" t="s">
        <v>321</v>
      </c>
      <c r="F91" s="719">
        <v>250</v>
      </c>
      <c r="G91" s="719">
        <v>3.25</v>
      </c>
      <c r="H91" s="719">
        <v>4.25</v>
      </c>
      <c r="I91" s="719">
        <v>22</v>
      </c>
      <c r="J91" s="719">
        <v>133.25</v>
      </c>
      <c r="K91" s="720">
        <v>197</v>
      </c>
    </row>
    <row r="92" spans="1:11" ht="15" x14ac:dyDescent="0.25">
      <c r="A92" s="700"/>
      <c r="B92" s="701"/>
      <c r="C92" s="702"/>
      <c r="D92" s="707" t="s">
        <v>170</v>
      </c>
      <c r="E92" s="718" t="s">
        <v>327</v>
      </c>
      <c r="F92" s="719">
        <v>125</v>
      </c>
      <c r="G92" s="719">
        <v>10.8</v>
      </c>
      <c r="H92" s="719">
        <v>26.75</v>
      </c>
      <c r="I92" s="719">
        <v>4</v>
      </c>
      <c r="J92" s="719">
        <v>277.5</v>
      </c>
      <c r="K92" s="720">
        <v>591</v>
      </c>
    </row>
    <row r="93" spans="1:11" ht="15" x14ac:dyDescent="0.25">
      <c r="A93" s="700"/>
      <c r="B93" s="701"/>
      <c r="C93" s="702"/>
      <c r="D93" s="707" t="s">
        <v>171</v>
      </c>
      <c r="E93" s="718" t="s">
        <v>260</v>
      </c>
      <c r="F93" s="719">
        <v>150</v>
      </c>
      <c r="G93" s="719">
        <v>6.3000000000000007</v>
      </c>
      <c r="H93" s="719">
        <v>4.8000000000000007</v>
      </c>
      <c r="I93" s="719">
        <v>28.349999999999998</v>
      </c>
      <c r="J93" s="719">
        <v>182.25</v>
      </c>
      <c r="K93" s="720">
        <v>679</v>
      </c>
    </row>
    <row r="94" spans="1:11" ht="15" x14ac:dyDescent="0.25">
      <c r="A94" s="700"/>
      <c r="B94" s="701"/>
      <c r="C94" s="702"/>
      <c r="D94" s="707" t="s">
        <v>223</v>
      </c>
      <c r="E94" s="718" t="s">
        <v>144</v>
      </c>
      <c r="F94" s="719">
        <v>200</v>
      </c>
      <c r="G94" s="719">
        <v>0.4</v>
      </c>
      <c r="H94" s="719">
        <v>0.2</v>
      </c>
      <c r="I94" s="719">
        <v>27.6</v>
      </c>
      <c r="J94" s="719">
        <v>114</v>
      </c>
      <c r="K94" s="720">
        <v>859</v>
      </c>
    </row>
    <row r="95" spans="1:11" ht="15" x14ac:dyDescent="0.25">
      <c r="A95" s="700"/>
      <c r="B95" s="701"/>
      <c r="C95" s="702"/>
      <c r="D95" s="707" t="s">
        <v>173</v>
      </c>
      <c r="E95" s="718" t="s">
        <v>107</v>
      </c>
      <c r="F95" s="719">
        <v>40</v>
      </c>
      <c r="G95" s="719">
        <v>3.08</v>
      </c>
      <c r="H95" s="719">
        <v>0.32</v>
      </c>
      <c r="I95" s="719">
        <v>21.12</v>
      </c>
      <c r="J95" s="719">
        <v>93.2</v>
      </c>
      <c r="K95" s="720">
        <v>2</v>
      </c>
    </row>
    <row r="96" spans="1:11" ht="15" x14ac:dyDescent="0.25">
      <c r="A96" s="700"/>
      <c r="B96" s="701"/>
      <c r="C96" s="702"/>
      <c r="D96" s="707" t="s">
        <v>174</v>
      </c>
      <c r="E96" s="718" t="s">
        <v>108</v>
      </c>
      <c r="F96" s="719">
        <v>20</v>
      </c>
      <c r="G96" s="719">
        <v>1.7</v>
      </c>
      <c r="H96" s="719">
        <v>0.66</v>
      </c>
      <c r="I96" s="719">
        <v>8.5</v>
      </c>
      <c r="J96" s="719">
        <v>51.8</v>
      </c>
      <c r="K96" s="720">
        <v>1</v>
      </c>
    </row>
    <row r="97" spans="1:11" ht="15" x14ac:dyDescent="0.25">
      <c r="A97" s="700"/>
      <c r="B97" s="701"/>
      <c r="C97" s="702"/>
      <c r="D97" s="703"/>
      <c r="E97" s="718" t="s">
        <v>133</v>
      </c>
      <c r="F97" s="719">
        <v>50</v>
      </c>
      <c r="G97" s="719">
        <v>2.75</v>
      </c>
      <c r="H97" s="719">
        <v>3.25</v>
      </c>
      <c r="I97" s="719">
        <v>17.45</v>
      </c>
      <c r="J97" s="719">
        <v>105.45</v>
      </c>
      <c r="K97" s="720">
        <v>93</v>
      </c>
    </row>
    <row r="98" spans="1:11" ht="15" x14ac:dyDescent="0.25">
      <c r="A98" s="700"/>
      <c r="B98" s="701"/>
      <c r="C98" s="702"/>
      <c r="D98" s="703"/>
      <c r="E98" s="718"/>
      <c r="F98" s="719"/>
      <c r="G98" s="719"/>
      <c r="H98" s="719"/>
      <c r="I98" s="719"/>
      <c r="J98" s="719"/>
      <c r="K98" s="720"/>
    </row>
    <row r="99" spans="1:11" ht="15" x14ac:dyDescent="0.25">
      <c r="A99" s="708"/>
      <c r="B99" s="709"/>
      <c r="C99" s="710"/>
      <c r="D99" s="711" t="s">
        <v>128</v>
      </c>
      <c r="E99" s="721"/>
      <c r="F99" s="713">
        <f>SUM(F90:F98)</f>
        <v>835</v>
      </c>
      <c r="G99" s="713">
        <f>SUM(G90:G98)</f>
        <v>28.279999999999998</v>
      </c>
      <c r="H99" s="713">
        <f>SUM(H90:H98)</f>
        <v>40.229999999999997</v>
      </c>
      <c r="I99" s="713">
        <f>SUM(I90:I98)</f>
        <v>129.01999999999998</v>
      </c>
      <c r="J99" s="713">
        <f>SUM(J90:J98)</f>
        <v>957.45</v>
      </c>
      <c r="K99" s="714"/>
    </row>
    <row r="100" spans="1:11" ht="15.75" customHeight="1" thickBot="1" x14ac:dyDescent="0.25">
      <c r="A100" s="722">
        <f>A82</f>
        <v>1</v>
      </c>
      <c r="B100" s="723">
        <f>B82</f>
        <v>5</v>
      </c>
      <c r="C100" s="1647" t="s">
        <v>380</v>
      </c>
      <c r="D100" s="1648"/>
      <c r="E100" s="724"/>
      <c r="F100" s="725">
        <f>F89+F99</f>
        <v>1475</v>
      </c>
      <c r="G100" s="725">
        <f>G89+G99</f>
        <v>58.56</v>
      </c>
      <c r="H100" s="725">
        <f>H89+H99</f>
        <v>52.849999999999994</v>
      </c>
      <c r="I100" s="725">
        <f>I89+I99</f>
        <v>216.64</v>
      </c>
      <c r="J100" s="725">
        <f>J89+J99</f>
        <v>1510.25</v>
      </c>
      <c r="K100" s="725"/>
    </row>
    <row r="101" spans="1:11" ht="15" x14ac:dyDescent="0.25">
      <c r="A101" s="693">
        <v>2</v>
      </c>
      <c r="B101" s="694">
        <v>1</v>
      </c>
      <c r="C101" s="695" t="s">
        <v>161</v>
      </c>
      <c r="D101" s="696" t="s">
        <v>162</v>
      </c>
      <c r="E101" s="727" t="s">
        <v>198</v>
      </c>
      <c r="F101" s="728">
        <v>210</v>
      </c>
      <c r="G101" s="728">
        <v>7.98</v>
      </c>
      <c r="H101" s="728">
        <v>11.13</v>
      </c>
      <c r="I101" s="728">
        <v>21.63</v>
      </c>
      <c r="J101" s="728">
        <v>216.51</v>
      </c>
      <c r="K101" s="729">
        <v>168</v>
      </c>
    </row>
    <row r="102" spans="1:11" ht="15" x14ac:dyDescent="0.25">
      <c r="A102" s="700"/>
      <c r="B102" s="701"/>
      <c r="C102" s="702"/>
      <c r="D102" s="703"/>
      <c r="E102" s="718" t="s">
        <v>378</v>
      </c>
      <c r="F102" s="719">
        <v>100</v>
      </c>
      <c r="G102" s="719">
        <v>2.1</v>
      </c>
      <c r="H102" s="719">
        <v>5</v>
      </c>
      <c r="I102" s="719">
        <v>16.100000000000001</v>
      </c>
      <c r="J102" s="719">
        <v>120</v>
      </c>
      <c r="K102" s="720">
        <v>698</v>
      </c>
    </row>
    <row r="103" spans="1:11" ht="15" x14ac:dyDescent="0.25">
      <c r="A103" s="700"/>
      <c r="B103" s="701"/>
      <c r="C103" s="702"/>
      <c r="D103" s="707" t="s">
        <v>163</v>
      </c>
      <c r="E103" s="718" t="s">
        <v>114</v>
      </c>
      <c r="F103" s="719">
        <v>200</v>
      </c>
      <c r="G103" s="719">
        <v>0.2</v>
      </c>
      <c r="H103" s="719">
        <v>0</v>
      </c>
      <c r="I103" s="719">
        <v>14</v>
      </c>
      <c r="J103" s="719">
        <v>28</v>
      </c>
      <c r="K103" s="720">
        <v>943</v>
      </c>
    </row>
    <row r="104" spans="1:11" ht="15" x14ac:dyDescent="0.25">
      <c r="A104" s="700"/>
      <c r="B104" s="701"/>
      <c r="C104" s="702"/>
      <c r="D104" s="707" t="s">
        <v>164</v>
      </c>
      <c r="E104" s="718" t="s">
        <v>107</v>
      </c>
      <c r="F104" s="719">
        <v>40</v>
      </c>
      <c r="G104" s="719">
        <v>3.08</v>
      </c>
      <c r="H104" s="719">
        <v>0.32</v>
      </c>
      <c r="I104" s="719">
        <v>21.12</v>
      </c>
      <c r="J104" s="719">
        <v>93.2</v>
      </c>
      <c r="K104" s="720">
        <v>2</v>
      </c>
    </row>
    <row r="105" spans="1:11" ht="15" x14ac:dyDescent="0.25">
      <c r="A105" s="700"/>
      <c r="B105" s="701"/>
      <c r="C105" s="702"/>
      <c r="D105" s="707" t="s">
        <v>166</v>
      </c>
      <c r="E105" s="718"/>
      <c r="F105" s="719"/>
      <c r="G105" s="719"/>
      <c r="H105" s="719"/>
      <c r="I105" s="719"/>
      <c r="J105" s="719"/>
      <c r="K105" s="720"/>
    </row>
    <row r="106" spans="1:11" ht="15" x14ac:dyDescent="0.25">
      <c r="A106" s="700"/>
      <c r="B106" s="701"/>
      <c r="C106" s="702"/>
      <c r="D106" s="703"/>
      <c r="E106" s="718" t="s">
        <v>64</v>
      </c>
      <c r="F106" s="719">
        <v>10</v>
      </c>
      <c r="G106" s="719">
        <v>0.5</v>
      </c>
      <c r="H106" s="719">
        <v>8.1999999999999993</v>
      </c>
      <c r="I106" s="719">
        <v>0.1</v>
      </c>
      <c r="J106" s="719">
        <v>75</v>
      </c>
      <c r="K106" s="720">
        <v>41</v>
      </c>
    </row>
    <row r="107" spans="1:11" ht="15" x14ac:dyDescent="0.25">
      <c r="A107" s="700"/>
      <c r="B107" s="701"/>
      <c r="C107" s="702"/>
      <c r="D107" s="703"/>
      <c r="E107" s="718" t="s">
        <v>101</v>
      </c>
      <c r="F107" s="719">
        <v>20</v>
      </c>
      <c r="G107" s="719">
        <v>5.2</v>
      </c>
      <c r="H107" s="719">
        <v>5.22</v>
      </c>
      <c r="I107" s="719">
        <v>0</v>
      </c>
      <c r="J107" s="719">
        <v>68.8</v>
      </c>
      <c r="K107" s="720">
        <v>33</v>
      </c>
    </row>
    <row r="108" spans="1:11" ht="15" x14ac:dyDescent="0.25">
      <c r="A108" s="708"/>
      <c r="B108" s="709"/>
      <c r="C108" s="710"/>
      <c r="D108" s="711" t="s">
        <v>128</v>
      </c>
      <c r="E108" s="712"/>
      <c r="F108" s="713">
        <f>SUM(F101:F107)</f>
        <v>580</v>
      </c>
      <c r="G108" s="713">
        <f>SUM(G101:G107)</f>
        <v>19.059999999999999</v>
      </c>
      <c r="H108" s="713">
        <f>SUM(H101:H107)</f>
        <v>29.87</v>
      </c>
      <c r="I108" s="713">
        <f>SUM(I101:I107)</f>
        <v>72.95</v>
      </c>
      <c r="J108" s="713">
        <f>SUM(J101:J107)</f>
        <v>601.51</v>
      </c>
      <c r="K108" s="714"/>
    </row>
    <row r="109" spans="1:11" ht="15" x14ac:dyDescent="0.25">
      <c r="A109" s="715">
        <f>A101</f>
        <v>2</v>
      </c>
      <c r="B109" s="716">
        <f>B101</f>
        <v>1</v>
      </c>
      <c r="C109" s="717" t="s">
        <v>167</v>
      </c>
      <c r="D109" s="707" t="s">
        <v>168</v>
      </c>
      <c r="E109" s="718"/>
      <c r="F109" s="719"/>
      <c r="G109" s="719"/>
      <c r="H109" s="719"/>
      <c r="I109" s="719"/>
      <c r="J109" s="719"/>
      <c r="K109" s="720"/>
    </row>
    <row r="110" spans="1:11" ht="15" x14ac:dyDescent="0.25">
      <c r="A110" s="700"/>
      <c r="B110" s="701"/>
      <c r="C110" s="702"/>
      <c r="D110" s="707" t="s">
        <v>169</v>
      </c>
      <c r="E110" s="718" t="s">
        <v>181</v>
      </c>
      <c r="F110" s="719">
        <v>250</v>
      </c>
      <c r="G110" s="719">
        <v>2.95</v>
      </c>
      <c r="H110" s="719">
        <v>6.81</v>
      </c>
      <c r="I110" s="719">
        <v>14.32</v>
      </c>
      <c r="J110" s="719">
        <v>130.22999999999999</v>
      </c>
      <c r="K110" s="720">
        <v>187</v>
      </c>
    </row>
    <row r="111" spans="1:11" ht="15" x14ac:dyDescent="0.25">
      <c r="A111" s="700"/>
      <c r="B111" s="701"/>
      <c r="C111" s="702"/>
      <c r="D111" s="707" t="s">
        <v>170</v>
      </c>
      <c r="E111" s="718" t="s">
        <v>103</v>
      </c>
      <c r="F111" s="719">
        <v>110</v>
      </c>
      <c r="G111" s="719">
        <v>8.8699999999999992</v>
      </c>
      <c r="H111" s="719">
        <v>9.83</v>
      </c>
      <c r="I111" s="719">
        <v>11.71</v>
      </c>
      <c r="J111" s="719">
        <v>220</v>
      </c>
      <c r="K111" s="720">
        <v>286</v>
      </c>
    </row>
    <row r="112" spans="1:11" ht="15" x14ac:dyDescent="0.25">
      <c r="A112" s="700"/>
      <c r="B112" s="701"/>
      <c r="C112" s="702"/>
      <c r="D112" s="707" t="s">
        <v>171</v>
      </c>
      <c r="E112" s="718" t="s">
        <v>260</v>
      </c>
      <c r="F112" s="719">
        <v>150</v>
      </c>
      <c r="G112" s="719">
        <v>6.3000000000000007</v>
      </c>
      <c r="H112" s="719">
        <v>4.8000000000000007</v>
      </c>
      <c r="I112" s="719">
        <v>28.349999999999998</v>
      </c>
      <c r="J112" s="719">
        <v>182.25</v>
      </c>
      <c r="K112" s="720">
        <v>679</v>
      </c>
    </row>
    <row r="113" spans="1:11" ht="15" x14ac:dyDescent="0.25">
      <c r="A113" s="700"/>
      <c r="B113" s="701"/>
      <c r="C113" s="702"/>
      <c r="D113" s="707" t="s">
        <v>223</v>
      </c>
      <c r="E113" s="718" t="s">
        <v>144</v>
      </c>
      <c r="F113" s="719">
        <v>200</v>
      </c>
      <c r="G113" s="719">
        <v>0.4</v>
      </c>
      <c r="H113" s="719">
        <v>0.2</v>
      </c>
      <c r="I113" s="719">
        <v>27.6</v>
      </c>
      <c r="J113" s="719">
        <v>114</v>
      </c>
      <c r="K113" s="720">
        <v>859</v>
      </c>
    </row>
    <row r="114" spans="1:11" ht="15" x14ac:dyDescent="0.25">
      <c r="A114" s="700"/>
      <c r="B114" s="701"/>
      <c r="C114" s="702"/>
      <c r="D114" s="707" t="s">
        <v>173</v>
      </c>
      <c r="E114" s="718" t="s">
        <v>107</v>
      </c>
      <c r="F114" s="719">
        <v>40</v>
      </c>
      <c r="G114" s="719">
        <v>3.08</v>
      </c>
      <c r="H114" s="719">
        <v>0.32</v>
      </c>
      <c r="I114" s="719">
        <v>21.12</v>
      </c>
      <c r="J114" s="719">
        <v>93.2</v>
      </c>
      <c r="K114" s="720">
        <v>2</v>
      </c>
    </row>
    <row r="115" spans="1:11" ht="15" x14ac:dyDescent="0.25">
      <c r="A115" s="700"/>
      <c r="B115" s="701"/>
      <c r="C115" s="702"/>
      <c r="D115" s="707" t="s">
        <v>174</v>
      </c>
      <c r="E115" s="718" t="s">
        <v>108</v>
      </c>
      <c r="F115" s="719">
        <v>20</v>
      </c>
      <c r="G115" s="719">
        <v>1.7</v>
      </c>
      <c r="H115" s="719">
        <v>0.66</v>
      </c>
      <c r="I115" s="719">
        <v>8.5</v>
      </c>
      <c r="J115" s="719">
        <v>51.8</v>
      </c>
      <c r="K115" s="720">
        <v>1</v>
      </c>
    </row>
    <row r="116" spans="1:11" ht="15" x14ac:dyDescent="0.25">
      <c r="A116" s="700"/>
      <c r="B116" s="701"/>
      <c r="C116" s="702"/>
      <c r="D116" s="703"/>
      <c r="E116" s="718" t="s">
        <v>133</v>
      </c>
      <c r="F116" s="719">
        <v>50</v>
      </c>
      <c r="G116" s="719">
        <v>2.75</v>
      </c>
      <c r="H116" s="719">
        <v>3.25</v>
      </c>
      <c r="I116" s="719">
        <v>17.45</v>
      </c>
      <c r="J116" s="719">
        <v>105.45</v>
      </c>
      <c r="K116" s="720">
        <v>93</v>
      </c>
    </row>
    <row r="117" spans="1:11" ht="15" x14ac:dyDescent="0.25">
      <c r="A117" s="700"/>
      <c r="B117" s="701"/>
      <c r="C117" s="702"/>
      <c r="D117" s="703"/>
      <c r="E117" s="718"/>
      <c r="F117" s="719"/>
      <c r="G117" s="719"/>
      <c r="H117" s="719"/>
      <c r="I117" s="719"/>
      <c r="J117" s="719"/>
      <c r="K117" s="720"/>
    </row>
    <row r="118" spans="1:11" ht="15" x14ac:dyDescent="0.25">
      <c r="A118" s="708"/>
      <c r="B118" s="709"/>
      <c r="C118" s="710"/>
      <c r="D118" s="711" t="s">
        <v>128</v>
      </c>
      <c r="E118" s="721"/>
      <c r="F118" s="713">
        <f>SUM(F109:F117)</f>
        <v>820</v>
      </c>
      <c r="G118" s="713">
        <f>SUM(G109:G117)</f>
        <v>26.05</v>
      </c>
      <c r="H118" s="713">
        <f>SUM(H109:H117)</f>
        <v>25.87</v>
      </c>
      <c r="I118" s="713">
        <f>SUM(I109:I117)</f>
        <v>129.04999999999998</v>
      </c>
      <c r="J118" s="713">
        <f>SUM(J109:J117)</f>
        <v>896.93000000000006</v>
      </c>
      <c r="K118" s="714"/>
    </row>
    <row r="119" spans="1:11" ht="15.75" thickBot="1" x14ac:dyDescent="0.25">
      <c r="A119" s="722">
        <f>A101</f>
        <v>2</v>
      </c>
      <c r="B119" s="723">
        <f>B101</f>
        <v>1</v>
      </c>
      <c r="C119" s="1647" t="s">
        <v>380</v>
      </c>
      <c r="D119" s="1648"/>
      <c r="E119" s="724"/>
      <c r="F119" s="725">
        <f>F108+F118</f>
        <v>1400</v>
      </c>
      <c r="G119" s="725">
        <f>G108+G118</f>
        <v>45.11</v>
      </c>
      <c r="H119" s="725">
        <f>H108+H118</f>
        <v>55.74</v>
      </c>
      <c r="I119" s="725">
        <f>I108+I118</f>
        <v>202</v>
      </c>
      <c r="J119" s="725">
        <f>J108+J118</f>
        <v>1498.44</v>
      </c>
      <c r="K119" s="725"/>
    </row>
    <row r="120" spans="1:11" ht="15" x14ac:dyDescent="0.25">
      <c r="A120" s="726">
        <v>2</v>
      </c>
      <c r="B120" s="701">
        <v>2</v>
      </c>
      <c r="C120" s="695" t="s">
        <v>161</v>
      </c>
      <c r="D120" s="696" t="s">
        <v>162</v>
      </c>
      <c r="E120" s="727" t="s">
        <v>327</v>
      </c>
      <c r="F120" s="728">
        <v>125</v>
      </c>
      <c r="G120" s="728">
        <v>10.8</v>
      </c>
      <c r="H120" s="728">
        <v>26.75</v>
      </c>
      <c r="I120" s="728">
        <v>4</v>
      </c>
      <c r="J120" s="728">
        <v>277.5</v>
      </c>
      <c r="K120" s="729">
        <v>591</v>
      </c>
    </row>
    <row r="121" spans="1:11" ht="15" x14ac:dyDescent="0.25">
      <c r="A121" s="726"/>
      <c r="B121" s="701"/>
      <c r="C121" s="702"/>
      <c r="D121" s="703"/>
      <c r="E121" s="718" t="s">
        <v>43</v>
      </c>
      <c r="F121" s="719">
        <v>150</v>
      </c>
      <c r="G121" s="719">
        <v>4.9399999999999995</v>
      </c>
      <c r="H121" s="719">
        <v>10.920000000000002</v>
      </c>
      <c r="I121" s="719">
        <v>27.3</v>
      </c>
      <c r="J121" s="719">
        <v>242.70999999999998</v>
      </c>
      <c r="K121" s="720">
        <v>694</v>
      </c>
    </row>
    <row r="122" spans="1:11" ht="15" x14ac:dyDescent="0.25">
      <c r="A122" s="726"/>
      <c r="B122" s="701"/>
      <c r="C122" s="702"/>
      <c r="D122" s="707" t="s">
        <v>163</v>
      </c>
      <c r="E122" s="718" t="s">
        <v>381</v>
      </c>
      <c r="F122" s="719">
        <v>200</v>
      </c>
      <c r="G122" s="719">
        <v>0.4</v>
      </c>
      <c r="H122" s="719">
        <v>0.01</v>
      </c>
      <c r="I122" s="719">
        <v>10</v>
      </c>
      <c r="J122" s="719">
        <v>41.1</v>
      </c>
      <c r="K122" s="720">
        <v>377</v>
      </c>
    </row>
    <row r="123" spans="1:11" ht="15" x14ac:dyDescent="0.25">
      <c r="A123" s="726"/>
      <c r="B123" s="701"/>
      <c r="C123" s="702"/>
      <c r="D123" s="707" t="s">
        <v>164</v>
      </c>
      <c r="E123" s="718" t="s">
        <v>107</v>
      </c>
      <c r="F123" s="719">
        <v>40</v>
      </c>
      <c r="G123" s="719">
        <v>3.08</v>
      </c>
      <c r="H123" s="719">
        <v>0.32</v>
      </c>
      <c r="I123" s="719">
        <v>21.12</v>
      </c>
      <c r="J123" s="719">
        <v>93.2</v>
      </c>
      <c r="K123" s="720">
        <v>2</v>
      </c>
    </row>
    <row r="124" spans="1:11" ht="15" x14ac:dyDescent="0.25">
      <c r="A124" s="726"/>
      <c r="B124" s="701"/>
      <c r="C124" s="702"/>
      <c r="D124" s="707" t="s">
        <v>166</v>
      </c>
      <c r="E124" s="718" t="s">
        <v>272</v>
      </c>
      <c r="F124" s="719">
        <v>150</v>
      </c>
      <c r="G124" s="719">
        <v>0.6</v>
      </c>
      <c r="H124" s="719">
        <v>0.6</v>
      </c>
      <c r="I124" s="719">
        <v>76.3</v>
      </c>
      <c r="J124" s="719">
        <v>70.5</v>
      </c>
      <c r="K124" s="720"/>
    </row>
    <row r="125" spans="1:11" ht="15" x14ac:dyDescent="0.25">
      <c r="A125" s="726"/>
      <c r="B125" s="701"/>
      <c r="C125" s="702"/>
      <c r="D125" s="703"/>
      <c r="E125" s="718"/>
      <c r="F125" s="719"/>
      <c r="G125" s="719"/>
      <c r="H125" s="719"/>
      <c r="I125" s="719"/>
      <c r="J125" s="719"/>
      <c r="K125" s="720">
        <v>93</v>
      </c>
    </row>
    <row r="126" spans="1:11" ht="15" x14ac:dyDescent="0.25">
      <c r="A126" s="726"/>
      <c r="B126" s="701"/>
      <c r="C126" s="702"/>
      <c r="D126" s="703"/>
      <c r="E126" s="718"/>
      <c r="F126" s="719"/>
      <c r="G126" s="719"/>
      <c r="H126" s="719"/>
      <c r="I126" s="719"/>
      <c r="J126" s="719"/>
      <c r="K126" s="720"/>
    </row>
    <row r="127" spans="1:11" ht="15" x14ac:dyDescent="0.25">
      <c r="A127" s="730"/>
      <c r="B127" s="709"/>
      <c r="C127" s="710"/>
      <c r="D127" s="711" t="s">
        <v>128</v>
      </c>
      <c r="E127" s="712"/>
      <c r="F127" s="713">
        <f>SUM(F120:F126)</f>
        <v>665</v>
      </c>
      <c r="G127" s="713">
        <f>SUM(G120:G126)</f>
        <v>19.82</v>
      </c>
      <c r="H127" s="713">
        <f>SUM(H120:H126)</f>
        <v>38.6</v>
      </c>
      <c r="I127" s="713">
        <f>SUM(I120:I126)</f>
        <v>138.72</v>
      </c>
      <c r="J127" s="713">
        <f>SUM(J120:J126)</f>
        <v>725.0100000000001</v>
      </c>
      <c r="K127" s="714"/>
    </row>
    <row r="128" spans="1:11" ht="15" x14ac:dyDescent="0.25">
      <c r="A128" s="716">
        <f>A120</f>
        <v>2</v>
      </c>
      <c r="B128" s="716">
        <f>B120</f>
        <v>2</v>
      </c>
      <c r="C128" s="717" t="s">
        <v>167</v>
      </c>
      <c r="D128" s="707" t="s">
        <v>168</v>
      </c>
      <c r="E128" s="718"/>
      <c r="F128" s="719"/>
      <c r="G128" s="719"/>
      <c r="H128" s="719"/>
      <c r="I128" s="719"/>
      <c r="J128" s="719"/>
      <c r="K128" s="720"/>
    </row>
    <row r="129" spans="1:11" ht="15" x14ac:dyDescent="0.25">
      <c r="A129" s="726"/>
      <c r="B129" s="701"/>
      <c r="C129" s="702"/>
      <c r="D129" s="707" t="s">
        <v>169</v>
      </c>
      <c r="E129" s="718" t="s">
        <v>382</v>
      </c>
      <c r="F129" s="719">
        <v>250</v>
      </c>
      <c r="G129" s="719">
        <v>6.49</v>
      </c>
      <c r="H129" s="719">
        <v>5.28</v>
      </c>
      <c r="I129" s="719">
        <v>16.329999999999998</v>
      </c>
      <c r="J129" s="719">
        <v>134.75</v>
      </c>
      <c r="K129" s="720">
        <v>206</v>
      </c>
    </row>
    <row r="130" spans="1:11" ht="15" x14ac:dyDescent="0.25">
      <c r="A130" s="726"/>
      <c r="B130" s="701"/>
      <c r="C130" s="702"/>
      <c r="D130" s="707" t="s">
        <v>170</v>
      </c>
      <c r="E130" s="718" t="s">
        <v>206</v>
      </c>
      <c r="F130" s="719">
        <v>125</v>
      </c>
      <c r="G130" s="719">
        <v>31.25</v>
      </c>
      <c r="H130" s="719">
        <v>11.25</v>
      </c>
      <c r="I130" s="719">
        <v>16.25</v>
      </c>
      <c r="J130" s="719">
        <v>183</v>
      </c>
      <c r="K130" s="720">
        <v>608</v>
      </c>
    </row>
    <row r="131" spans="1:11" ht="15" x14ac:dyDescent="0.25">
      <c r="A131" s="726"/>
      <c r="B131" s="701"/>
      <c r="C131" s="702"/>
      <c r="D131" s="707" t="s">
        <v>171</v>
      </c>
      <c r="E131" s="718" t="s">
        <v>179</v>
      </c>
      <c r="F131" s="719">
        <v>150</v>
      </c>
      <c r="G131" s="719">
        <v>3.81</v>
      </c>
      <c r="H131" s="719">
        <v>2.95</v>
      </c>
      <c r="I131" s="719">
        <v>40.119999999999997</v>
      </c>
      <c r="J131" s="719">
        <v>202.4</v>
      </c>
      <c r="K131" s="720">
        <v>679</v>
      </c>
    </row>
    <row r="132" spans="1:11" ht="15" x14ac:dyDescent="0.25">
      <c r="A132" s="726"/>
      <c r="B132" s="701"/>
      <c r="C132" s="702"/>
      <c r="D132" s="707" t="s">
        <v>223</v>
      </c>
      <c r="E132" s="718" t="s">
        <v>113</v>
      </c>
      <c r="F132" s="719">
        <v>200</v>
      </c>
      <c r="G132" s="719">
        <v>0.04</v>
      </c>
      <c r="H132" s="719">
        <v>0</v>
      </c>
      <c r="I132" s="719">
        <v>24.76</v>
      </c>
      <c r="J132" s="719">
        <v>94.2</v>
      </c>
      <c r="K132" s="720">
        <v>868</v>
      </c>
    </row>
    <row r="133" spans="1:11" ht="15" x14ac:dyDescent="0.25">
      <c r="A133" s="726"/>
      <c r="B133" s="701"/>
      <c r="C133" s="702"/>
      <c r="D133" s="707" t="s">
        <v>173</v>
      </c>
      <c r="E133" s="718" t="s">
        <v>107</v>
      </c>
      <c r="F133" s="719">
        <v>40</v>
      </c>
      <c r="G133" s="719">
        <v>3.08</v>
      </c>
      <c r="H133" s="719">
        <v>0.32</v>
      </c>
      <c r="I133" s="719">
        <v>21.12</v>
      </c>
      <c r="J133" s="719">
        <v>93.2</v>
      </c>
      <c r="K133" s="720">
        <v>2</v>
      </c>
    </row>
    <row r="134" spans="1:11" ht="15" x14ac:dyDescent="0.25">
      <c r="A134" s="726"/>
      <c r="B134" s="701"/>
      <c r="C134" s="702"/>
      <c r="D134" s="707" t="s">
        <v>174</v>
      </c>
      <c r="E134" s="718" t="s">
        <v>108</v>
      </c>
      <c r="F134" s="719">
        <v>20</v>
      </c>
      <c r="G134" s="719">
        <v>1.7</v>
      </c>
      <c r="H134" s="719">
        <v>0.66</v>
      </c>
      <c r="I134" s="719">
        <v>8.5</v>
      </c>
      <c r="J134" s="719">
        <v>51.8</v>
      </c>
      <c r="K134" s="720">
        <v>1</v>
      </c>
    </row>
    <row r="135" spans="1:11" ht="15" x14ac:dyDescent="0.25">
      <c r="A135" s="726"/>
      <c r="B135" s="701"/>
      <c r="C135" s="702"/>
      <c r="D135" s="703"/>
      <c r="E135" s="718" t="s">
        <v>93</v>
      </c>
      <c r="F135" s="719">
        <v>200</v>
      </c>
      <c r="G135" s="719">
        <v>1</v>
      </c>
      <c r="H135" s="719">
        <v>0.2</v>
      </c>
      <c r="I135" s="719">
        <v>20.2</v>
      </c>
      <c r="J135" s="719">
        <v>94.25</v>
      </c>
      <c r="K135" s="720">
        <v>97</v>
      </c>
    </row>
    <row r="136" spans="1:11" ht="15" x14ac:dyDescent="0.25">
      <c r="A136" s="726"/>
      <c r="B136" s="701"/>
      <c r="C136" s="702"/>
      <c r="D136" s="703"/>
      <c r="E136" s="718"/>
      <c r="F136" s="719"/>
      <c r="G136" s="719"/>
      <c r="H136" s="719"/>
      <c r="I136" s="719"/>
      <c r="J136" s="719"/>
      <c r="K136" s="720"/>
    </row>
    <row r="137" spans="1:11" ht="15" x14ac:dyDescent="0.25">
      <c r="A137" s="730"/>
      <c r="B137" s="709"/>
      <c r="C137" s="710"/>
      <c r="D137" s="711" t="s">
        <v>128</v>
      </c>
      <c r="E137" s="721"/>
      <c r="F137" s="713">
        <f>SUM(F128:F136)</f>
        <v>985</v>
      </c>
      <c r="G137" s="713">
        <f>SUM(G128:G136)</f>
        <v>47.370000000000005</v>
      </c>
      <c r="H137" s="713">
        <f>SUM(H128:H136)</f>
        <v>20.66</v>
      </c>
      <c r="I137" s="713">
        <f>SUM(I128:I136)</f>
        <v>147.28</v>
      </c>
      <c r="J137" s="713">
        <f>SUM(J128:J136)</f>
        <v>853.6</v>
      </c>
      <c r="K137" s="714"/>
    </row>
    <row r="138" spans="1:11" ht="15.75" thickBot="1" x14ac:dyDescent="0.25">
      <c r="A138" s="731">
        <f>A120</f>
        <v>2</v>
      </c>
      <c r="B138" s="731">
        <f>B120</f>
        <v>2</v>
      </c>
      <c r="C138" s="1647" t="s">
        <v>380</v>
      </c>
      <c r="D138" s="1648"/>
      <c r="E138" s="724"/>
      <c r="F138" s="725">
        <f>F127+F137</f>
        <v>1650</v>
      </c>
      <c r="G138" s="725">
        <f>G127+G137</f>
        <v>67.19</v>
      </c>
      <c r="H138" s="725">
        <f>H127+H137</f>
        <v>59.260000000000005</v>
      </c>
      <c r="I138" s="725">
        <f>I127+I137</f>
        <v>286</v>
      </c>
      <c r="J138" s="725">
        <f>J127+J137</f>
        <v>1578.6100000000001</v>
      </c>
      <c r="K138" s="725"/>
    </row>
    <row r="139" spans="1:11" ht="15" x14ac:dyDescent="0.25">
      <c r="A139" s="693">
        <v>2</v>
      </c>
      <c r="B139" s="694">
        <v>3</v>
      </c>
      <c r="C139" s="695" t="s">
        <v>161</v>
      </c>
      <c r="D139" s="696" t="s">
        <v>162</v>
      </c>
      <c r="E139" s="727" t="s">
        <v>72</v>
      </c>
      <c r="F139" s="728">
        <v>125</v>
      </c>
      <c r="G139" s="728">
        <v>19.75</v>
      </c>
      <c r="H139" s="728">
        <v>15.875</v>
      </c>
      <c r="I139" s="728">
        <v>1.25</v>
      </c>
      <c r="J139" s="728">
        <v>226</v>
      </c>
      <c r="K139" s="729">
        <v>293</v>
      </c>
    </row>
    <row r="140" spans="1:11" ht="15" x14ac:dyDescent="0.25">
      <c r="A140" s="700"/>
      <c r="B140" s="701"/>
      <c r="C140" s="702"/>
      <c r="D140" s="703"/>
      <c r="E140" s="718" t="s">
        <v>62</v>
      </c>
      <c r="F140" s="719">
        <v>150</v>
      </c>
      <c r="G140" s="719">
        <v>5.4</v>
      </c>
      <c r="H140" s="719">
        <v>1.0499999999999998</v>
      </c>
      <c r="I140" s="719">
        <v>32.099999999999994</v>
      </c>
      <c r="J140" s="719">
        <v>180</v>
      </c>
      <c r="K140" s="720">
        <v>443</v>
      </c>
    </row>
    <row r="141" spans="1:11" ht="15" x14ac:dyDescent="0.25">
      <c r="A141" s="700"/>
      <c r="B141" s="701"/>
      <c r="C141" s="702"/>
      <c r="D141" s="707" t="s">
        <v>163</v>
      </c>
      <c r="E141" s="718" t="s">
        <v>114</v>
      </c>
      <c r="F141" s="719">
        <v>200</v>
      </c>
      <c r="G141" s="719">
        <v>0.2</v>
      </c>
      <c r="H141" s="719">
        <v>0</v>
      </c>
      <c r="I141" s="719">
        <v>14</v>
      </c>
      <c r="J141" s="719">
        <v>28</v>
      </c>
      <c r="K141" s="720">
        <v>943</v>
      </c>
    </row>
    <row r="142" spans="1:11" ht="15.75" customHeight="1" x14ac:dyDescent="0.25">
      <c r="A142" s="700"/>
      <c r="B142" s="701"/>
      <c r="C142" s="702"/>
      <c r="D142" s="707" t="s">
        <v>164</v>
      </c>
      <c r="E142" s="718" t="s">
        <v>107</v>
      </c>
      <c r="F142" s="719">
        <v>40</v>
      </c>
      <c r="G142" s="719">
        <v>3.08</v>
      </c>
      <c r="H142" s="719">
        <v>0.32</v>
      </c>
      <c r="I142" s="719">
        <v>21.12</v>
      </c>
      <c r="J142" s="719">
        <v>93.2</v>
      </c>
      <c r="K142" s="720">
        <v>2</v>
      </c>
    </row>
    <row r="143" spans="1:11" ht="15" x14ac:dyDescent="0.25">
      <c r="A143" s="700"/>
      <c r="B143" s="701"/>
      <c r="C143" s="702"/>
      <c r="D143" s="707" t="s">
        <v>166</v>
      </c>
      <c r="E143" s="718"/>
      <c r="F143" s="719"/>
      <c r="G143" s="719"/>
      <c r="H143" s="719"/>
      <c r="I143" s="719"/>
      <c r="J143" s="719"/>
      <c r="K143" s="720"/>
    </row>
    <row r="144" spans="1:11" ht="15" x14ac:dyDescent="0.25">
      <c r="A144" s="700"/>
      <c r="B144" s="701"/>
      <c r="C144" s="702"/>
      <c r="D144" s="703"/>
      <c r="E144" s="718" t="s">
        <v>93</v>
      </c>
      <c r="F144" s="719">
        <v>200</v>
      </c>
      <c r="G144" s="719">
        <v>1</v>
      </c>
      <c r="H144" s="719">
        <v>0.2</v>
      </c>
      <c r="I144" s="719">
        <v>20.2</v>
      </c>
      <c r="J144" s="719">
        <v>94.25</v>
      </c>
      <c r="K144" s="720">
        <v>97</v>
      </c>
    </row>
    <row r="145" spans="1:11" ht="15" x14ac:dyDescent="0.25">
      <c r="A145" s="700"/>
      <c r="B145" s="701"/>
      <c r="C145" s="702"/>
      <c r="D145" s="703"/>
      <c r="E145" s="718"/>
      <c r="F145" s="719"/>
      <c r="G145" s="719"/>
      <c r="H145" s="719"/>
      <c r="I145" s="719"/>
      <c r="J145" s="719"/>
      <c r="K145" s="720"/>
    </row>
    <row r="146" spans="1:11" ht="15" x14ac:dyDescent="0.25">
      <c r="A146" s="708"/>
      <c r="B146" s="709"/>
      <c r="C146" s="710"/>
      <c r="D146" s="711" t="s">
        <v>128</v>
      </c>
      <c r="E146" s="712"/>
      <c r="F146" s="713">
        <f>SUM(F139:F145)</f>
        <v>715</v>
      </c>
      <c r="G146" s="713">
        <f>SUM(G139:G145)</f>
        <v>29.43</v>
      </c>
      <c r="H146" s="713">
        <f>SUM(H139:H145)</f>
        <v>17.445</v>
      </c>
      <c r="I146" s="713">
        <f>SUM(I139:I145)</f>
        <v>88.67</v>
      </c>
      <c r="J146" s="713">
        <f>SUM(J139:J145)</f>
        <v>621.45000000000005</v>
      </c>
      <c r="K146" s="714"/>
    </row>
    <row r="147" spans="1:11" ht="15" x14ac:dyDescent="0.25">
      <c r="A147" s="715">
        <f>A139</f>
        <v>2</v>
      </c>
      <c r="B147" s="716">
        <f>B139</f>
        <v>3</v>
      </c>
      <c r="C147" s="717" t="s">
        <v>167</v>
      </c>
      <c r="D147" s="707" t="s">
        <v>168</v>
      </c>
      <c r="E147" s="718"/>
      <c r="F147" s="719"/>
      <c r="G147" s="719"/>
      <c r="H147" s="719"/>
      <c r="I147" s="719"/>
      <c r="J147" s="719"/>
      <c r="K147" s="720"/>
    </row>
    <row r="148" spans="1:11" ht="15" x14ac:dyDescent="0.25">
      <c r="A148" s="700"/>
      <c r="B148" s="701"/>
      <c r="C148" s="702"/>
      <c r="D148" s="707" t="s">
        <v>169</v>
      </c>
      <c r="E148" s="718" t="s">
        <v>100</v>
      </c>
      <c r="F148" s="719">
        <v>250</v>
      </c>
      <c r="G148" s="719">
        <v>20.100000000000001</v>
      </c>
      <c r="H148" s="719">
        <v>9</v>
      </c>
      <c r="I148" s="719">
        <v>34</v>
      </c>
      <c r="J148" s="719">
        <v>287.25</v>
      </c>
      <c r="K148" s="720">
        <v>204</v>
      </c>
    </row>
    <row r="149" spans="1:11" ht="15" x14ac:dyDescent="0.25">
      <c r="A149" s="700"/>
      <c r="B149" s="701"/>
      <c r="C149" s="702"/>
      <c r="D149" s="707" t="s">
        <v>170</v>
      </c>
      <c r="E149" s="718" t="s">
        <v>348</v>
      </c>
      <c r="F149" s="719">
        <v>125</v>
      </c>
      <c r="G149" s="719">
        <v>10.87</v>
      </c>
      <c r="H149" s="719">
        <v>18.25</v>
      </c>
      <c r="I149" s="719">
        <v>10.875</v>
      </c>
      <c r="J149" s="719">
        <v>252.12</v>
      </c>
      <c r="K149" s="720">
        <v>608</v>
      </c>
    </row>
    <row r="150" spans="1:11" ht="15" x14ac:dyDescent="0.25">
      <c r="A150" s="700"/>
      <c r="B150" s="701"/>
      <c r="C150" s="702"/>
      <c r="D150" s="707" t="s">
        <v>171</v>
      </c>
      <c r="E150" s="718" t="s">
        <v>277</v>
      </c>
      <c r="F150" s="719">
        <v>150</v>
      </c>
      <c r="G150" s="719">
        <v>4.79</v>
      </c>
      <c r="H150" s="719">
        <v>4.26</v>
      </c>
      <c r="I150" s="719">
        <v>30.83</v>
      </c>
      <c r="J150" s="719">
        <v>187.02</v>
      </c>
      <c r="K150" s="720">
        <v>679</v>
      </c>
    </row>
    <row r="151" spans="1:11" ht="15" x14ac:dyDescent="0.25">
      <c r="A151" s="700"/>
      <c r="B151" s="701"/>
      <c r="C151" s="702"/>
      <c r="D151" s="707" t="s">
        <v>223</v>
      </c>
      <c r="E151" s="718" t="s">
        <v>144</v>
      </c>
      <c r="F151" s="719">
        <v>200</v>
      </c>
      <c r="G151" s="719">
        <v>0.4</v>
      </c>
      <c r="H151" s="719">
        <v>0.2</v>
      </c>
      <c r="I151" s="719">
        <v>27.6</v>
      </c>
      <c r="J151" s="719">
        <v>114</v>
      </c>
      <c r="K151" s="720">
        <v>859</v>
      </c>
    </row>
    <row r="152" spans="1:11" ht="15" x14ac:dyDescent="0.25">
      <c r="A152" s="700"/>
      <c r="B152" s="701"/>
      <c r="C152" s="702"/>
      <c r="D152" s="707" t="s">
        <v>173</v>
      </c>
      <c r="E152" s="718" t="s">
        <v>107</v>
      </c>
      <c r="F152" s="719">
        <v>40</v>
      </c>
      <c r="G152" s="719">
        <v>3.08</v>
      </c>
      <c r="H152" s="719">
        <v>0.32</v>
      </c>
      <c r="I152" s="719">
        <v>21.12</v>
      </c>
      <c r="J152" s="719">
        <v>93.2</v>
      </c>
      <c r="K152" s="720">
        <v>2</v>
      </c>
    </row>
    <row r="153" spans="1:11" ht="15" x14ac:dyDescent="0.25">
      <c r="A153" s="700"/>
      <c r="B153" s="701"/>
      <c r="C153" s="702"/>
      <c r="D153" s="707" t="s">
        <v>174</v>
      </c>
      <c r="E153" s="718" t="s">
        <v>108</v>
      </c>
      <c r="F153" s="719">
        <v>20</v>
      </c>
      <c r="G153" s="719">
        <v>1.7</v>
      </c>
      <c r="H153" s="719">
        <v>0.66</v>
      </c>
      <c r="I153" s="719">
        <v>8.5</v>
      </c>
      <c r="J153" s="719">
        <v>51.8</v>
      </c>
      <c r="K153" s="720">
        <v>1</v>
      </c>
    </row>
    <row r="154" spans="1:11" ht="15" x14ac:dyDescent="0.25">
      <c r="A154" s="700"/>
      <c r="B154" s="701"/>
      <c r="C154" s="702"/>
      <c r="D154" s="703"/>
      <c r="E154" s="718"/>
      <c r="F154" s="719"/>
      <c r="G154" s="719"/>
      <c r="H154" s="719"/>
      <c r="I154" s="719"/>
      <c r="J154" s="719"/>
      <c r="K154" s="720"/>
    </row>
    <row r="155" spans="1:11" ht="15" x14ac:dyDescent="0.25">
      <c r="A155" s="700"/>
      <c r="B155" s="701"/>
      <c r="C155" s="702"/>
      <c r="D155" s="703"/>
      <c r="E155" s="718"/>
      <c r="F155" s="719"/>
      <c r="G155" s="719"/>
      <c r="H155" s="719"/>
      <c r="I155" s="719"/>
      <c r="J155" s="719"/>
      <c r="K155" s="720"/>
    </row>
    <row r="156" spans="1:11" ht="15" x14ac:dyDescent="0.25">
      <c r="A156" s="708"/>
      <c r="B156" s="709"/>
      <c r="C156" s="710"/>
      <c r="D156" s="711" t="s">
        <v>128</v>
      </c>
      <c r="E156" s="721"/>
      <c r="F156" s="713">
        <f>SUM(F147:F155)</f>
        <v>785</v>
      </c>
      <c r="G156" s="713">
        <f>SUM(G147:G155)</f>
        <v>40.94</v>
      </c>
      <c r="H156" s="713">
        <f>SUM(H147:H155)</f>
        <v>32.689999999999991</v>
      </c>
      <c r="I156" s="713">
        <f>SUM(I147:I155)</f>
        <v>132.92500000000001</v>
      </c>
      <c r="J156" s="713">
        <f>SUM(J147:J155)</f>
        <v>985.39</v>
      </c>
      <c r="K156" s="714"/>
    </row>
    <row r="157" spans="1:11" ht="15.75" thickBot="1" x14ac:dyDescent="0.25">
      <c r="A157" s="722">
        <f>A139</f>
        <v>2</v>
      </c>
      <c r="B157" s="723">
        <f>B139</f>
        <v>3</v>
      </c>
      <c r="C157" s="1647" t="s">
        <v>380</v>
      </c>
      <c r="D157" s="1648"/>
      <c r="E157" s="724"/>
      <c r="F157" s="725">
        <f>F146+F156</f>
        <v>1500</v>
      </c>
      <c r="G157" s="725">
        <f>G146+G156</f>
        <v>70.37</v>
      </c>
      <c r="H157" s="725">
        <f>H146+H156</f>
        <v>50.134999999999991</v>
      </c>
      <c r="I157" s="725">
        <f>I146+I156</f>
        <v>221.59500000000003</v>
      </c>
      <c r="J157" s="725">
        <f>J146+J156</f>
        <v>1606.8400000000001</v>
      </c>
      <c r="K157" s="725"/>
    </row>
    <row r="158" spans="1:11" ht="15" x14ac:dyDescent="0.25">
      <c r="A158" s="693">
        <v>2</v>
      </c>
      <c r="B158" s="694">
        <v>4</v>
      </c>
      <c r="C158" s="695" t="s">
        <v>161</v>
      </c>
      <c r="D158" s="696" t="s">
        <v>162</v>
      </c>
      <c r="E158" s="727" t="s">
        <v>103</v>
      </c>
      <c r="F158" s="728">
        <v>110</v>
      </c>
      <c r="G158" s="728">
        <v>9.8699999999999992</v>
      </c>
      <c r="H158" s="728">
        <v>9.83</v>
      </c>
      <c r="I158" s="728">
        <v>11.71</v>
      </c>
      <c r="J158" s="728">
        <v>220</v>
      </c>
      <c r="K158" s="729">
        <v>286</v>
      </c>
    </row>
    <row r="159" spans="1:11" ht="15" x14ac:dyDescent="0.25">
      <c r="A159" s="700"/>
      <c r="B159" s="701"/>
      <c r="C159" s="702"/>
      <c r="D159" s="703"/>
      <c r="E159" s="718" t="s">
        <v>43</v>
      </c>
      <c r="F159" s="719">
        <v>150</v>
      </c>
      <c r="G159" s="719">
        <v>4.9399999999999995</v>
      </c>
      <c r="H159" s="719">
        <v>10.920000000000002</v>
      </c>
      <c r="I159" s="719">
        <v>27.3</v>
      </c>
      <c r="J159" s="719">
        <v>242.70999999999998</v>
      </c>
      <c r="K159" s="720">
        <v>694</v>
      </c>
    </row>
    <row r="160" spans="1:11" ht="15" x14ac:dyDescent="0.25">
      <c r="A160" s="700"/>
      <c r="B160" s="701"/>
      <c r="C160" s="702"/>
      <c r="D160" s="707" t="s">
        <v>163</v>
      </c>
      <c r="E160" s="718" t="s">
        <v>114</v>
      </c>
      <c r="F160" s="719">
        <v>200</v>
      </c>
      <c r="G160" s="719">
        <v>0.2</v>
      </c>
      <c r="H160" s="719">
        <v>0</v>
      </c>
      <c r="I160" s="719">
        <v>14</v>
      </c>
      <c r="J160" s="719">
        <v>28</v>
      </c>
      <c r="K160" s="720">
        <v>943</v>
      </c>
    </row>
    <row r="161" spans="1:11" ht="15" x14ac:dyDescent="0.25">
      <c r="A161" s="700"/>
      <c r="B161" s="701"/>
      <c r="C161" s="702"/>
      <c r="D161" s="707" t="s">
        <v>164</v>
      </c>
      <c r="E161" s="718" t="s">
        <v>107</v>
      </c>
      <c r="F161" s="719">
        <v>40</v>
      </c>
      <c r="G161" s="719">
        <v>3.08</v>
      </c>
      <c r="H161" s="719">
        <v>0.32</v>
      </c>
      <c r="I161" s="719">
        <v>21.12</v>
      </c>
      <c r="J161" s="719">
        <v>93.2</v>
      </c>
      <c r="K161" s="720">
        <v>2</v>
      </c>
    </row>
    <row r="162" spans="1:11" ht="15" x14ac:dyDescent="0.25">
      <c r="A162" s="700"/>
      <c r="B162" s="701"/>
      <c r="C162" s="702"/>
      <c r="D162" s="707" t="s">
        <v>166</v>
      </c>
      <c r="E162" s="718" t="s">
        <v>272</v>
      </c>
      <c r="F162" s="719">
        <v>150</v>
      </c>
      <c r="G162" s="719">
        <v>0.6</v>
      </c>
      <c r="H162" s="719">
        <v>0.6</v>
      </c>
      <c r="I162" s="719">
        <v>76.3</v>
      </c>
      <c r="J162" s="719">
        <v>70.5</v>
      </c>
      <c r="K162" s="720"/>
    </row>
    <row r="163" spans="1:11" ht="15" x14ac:dyDescent="0.25">
      <c r="A163" s="700"/>
      <c r="B163" s="701"/>
      <c r="C163" s="702"/>
      <c r="D163" s="703"/>
      <c r="E163" s="718"/>
      <c r="F163" s="719"/>
      <c r="G163" s="719"/>
      <c r="H163" s="719"/>
      <c r="I163" s="719"/>
      <c r="J163" s="719"/>
      <c r="K163" s="720">
        <v>97</v>
      </c>
    </row>
    <row r="164" spans="1:11" ht="15" x14ac:dyDescent="0.25">
      <c r="A164" s="700"/>
      <c r="B164" s="701"/>
      <c r="C164" s="702"/>
      <c r="D164" s="703"/>
      <c r="E164" s="718"/>
      <c r="F164" s="719"/>
      <c r="G164" s="719"/>
      <c r="H164" s="719"/>
      <c r="I164" s="719"/>
      <c r="J164" s="719"/>
      <c r="K164" s="720"/>
    </row>
    <row r="165" spans="1:11" ht="15" x14ac:dyDescent="0.25">
      <c r="A165" s="708"/>
      <c r="B165" s="709"/>
      <c r="C165" s="710"/>
      <c r="D165" s="711" t="s">
        <v>128</v>
      </c>
      <c r="E165" s="712"/>
      <c r="F165" s="713">
        <f>SUM(F158:F164)</f>
        <v>650</v>
      </c>
      <c r="G165" s="713">
        <f>SUM(G158:G164)</f>
        <v>18.689999999999998</v>
      </c>
      <c r="H165" s="713">
        <f>SUM(H158:H164)</f>
        <v>21.67</v>
      </c>
      <c r="I165" s="713">
        <f>SUM(I158:I164)</f>
        <v>150.43</v>
      </c>
      <c r="J165" s="713">
        <f>SUM(J158:J164)</f>
        <v>654.41</v>
      </c>
      <c r="K165" s="714"/>
    </row>
    <row r="166" spans="1:11" ht="15" x14ac:dyDescent="0.25">
      <c r="A166" s="715">
        <f>A158</f>
        <v>2</v>
      </c>
      <c r="B166" s="716">
        <f>B158</f>
        <v>4</v>
      </c>
      <c r="C166" s="717" t="s">
        <v>167</v>
      </c>
      <c r="D166" s="707" t="s">
        <v>168</v>
      </c>
      <c r="E166" s="718"/>
      <c r="F166" s="719"/>
      <c r="G166" s="719"/>
      <c r="H166" s="719"/>
      <c r="I166" s="719"/>
      <c r="J166" s="719"/>
      <c r="K166" s="720"/>
    </row>
    <row r="167" spans="1:11" ht="15" x14ac:dyDescent="0.25">
      <c r="A167" s="700"/>
      <c r="B167" s="701"/>
      <c r="C167" s="702"/>
      <c r="D167" s="707" t="s">
        <v>169</v>
      </c>
      <c r="E167" s="718" t="s">
        <v>261</v>
      </c>
      <c r="F167" s="719">
        <v>250</v>
      </c>
      <c r="G167" s="719">
        <v>2.69</v>
      </c>
      <c r="H167" s="719">
        <v>2.84</v>
      </c>
      <c r="I167" s="719">
        <v>17.14</v>
      </c>
      <c r="J167" s="719">
        <v>104.75</v>
      </c>
      <c r="K167" s="720">
        <v>208</v>
      </c>
    </row>
    <row r="168" spans="1:11" ht="15" x14ac:dyDescent="0.25">
      <c r="A168" s="700"/>
      <c r="B168" s="701"/>
      <c r="C168" s="702"/>
      <c r="D168" s="707" t="s">
        <v>170</v>
      </c>
      <c r="E168" s="718" t="s">
        <v>94</v>
      </c>
      <c r="F168" s="719">
        <v>80</v>
      </c>
      <c r="G168" s="719">
        <v>7.58</v>
      </c>
      <c r="H168" s="719">
        <v>14.91</v>
      </c>
      <c r="I168" s="719">
        <v>1.07</v>
      </c>
      <c r="J168" s="719">
        <v>177.1</v>
      </c>
      <c r="K168" s="720">
        <v>536</v>
      </c>
    </row>
    <row r="169" spans="1:11" ht="15" x14ac:dyDescent="0.25">
      <c r="A169" s="700"/>
      <c r="B169" s="701"/>
      <c r="C169" s="702"/>
      <c r="D169" s="707" t="s">
        <v>171</v>
      </c>
      <c r="E169" s="718" t="s">
        <v>89</v>
      </c>
      <c r="F169" s="719">
        <v>150</v>
      </c>
      <c r="G169" s="719">
        <v>3.81</v>
      </c>
      <c r="H169" s="719">
        <v>2.95</v>
      </c>
      <c r="I169" s="719">
        <v>40.119999999999997</v>
      </c>
      <c r="J169" s="719">
        <v>202.4</v>
      </c>
      <c r="K169" s="720">
        <v>679</v>
      </c>
    </row>
    <row r="170" spans="1:11" ht="15" x14ac:dyDescent="0.25">
      <c r="A170" s="700"/>
      <c r="B170" s="701"/>
      <c r="C170" s="702"/>
      <c r="D170" s="707" t="s">
        <v>223</v>
      </c>
      <c r="E170" s="718" t="s">
        <v>113</v>
      </c>
      <c r="F170" s="719">
        <v>200</v>
      </c>
      <c r="G170" s="719">
        <v>0.04</v>
      </c>
      <c r="H170" s="719">
        <v>0</v>
      </c>
      <c r="I170" s="719">
        <v>24.76</v>
      </c>
      <c r="J170" s="719">
        <v>94.2</v>
      </c>
      <c r="K170" s="720">
        <v>868</v>
      </c>
    </row>
    <row r="171" spans="1:11" ht="15" x14ac:dyDescent="0.25">
      <c r="A171" s="700"/>
      <c r="B171" s="701"/>
      <c r="C171" s="702"/>
      <c r="D171" s="707" t="s">
        <v>173</v>
      </c>
      <c r="E171" s="718" t="s">
        <v>107</v>
      </c>
      <c r="F171" s="719">
        <v>40</v>
      </c>
      <c r="G171" s="719">
        <v>3.08</v>
      </c>
      <c r="H171" s="719">
        <v>0.32</v>
      </c>
      <c r="I171" s="719">
        <v>21.12</v>
      </c>
      <c r="J171" s="719">
        <v>93.2</v>
      </c>
      <c r="K171" s="720">
        <v>2</v>
      </c>
    </row>
    <row r="172" spans="1:11" ht="15" x14ac:dyDescent="0.25">
      <c r="A172" s="700"/>
      <c r="B172" s="701"/>
      <c r="C172" s="702"/>
      <c r="D172" s="707" t="s">
        <v>174</v>
      </c>
      <c r="E172" s="718" t="s">
        <v>108</v>
      </c>
      <c r="F172" s="719">
        <v>20</v>
      </c>
      <c r="G172" s="719">
        <v>1.7</v>
      </c>
      <c r="H172" s="719">
        <v>0.66</v>
      </c>
      <c r="I172" s="719">
        <v>8.5</v>
      </c>
      <c r="J172" s="719">
        <v>51.8</v>
      </c>
      <c r="K172" s="720">
        <v>1</v>
      </c>
    </row>
    <row r="173" spans="1:11" ht="15" x14ac:dyDescent="0.25">
      <c r="A173" s="700"/>
      <c r="B173" s="701"/>
      <c r="C173" s="702"/>
      <c r="D173" s="703"/>
      <c r="E173" s="718" t="s">
        <v>133</v>
      </c>
      <c r="F173" s="719">
        <v>50</v>
      </c>
      <c r="G173" s="719">
        <v>2.75</v>
      </c>
      <c r="H173" s="719">
        <v>3.25</v>
      </c>
      <c r="I173" s="719">
        <v>17.45</v>
      </c>
      <c r="J173" s="719">
        <v>105.45</v>
      </c>
      <c r="K173" s="720">
        <v>93</v>
      </c>
    </row>
    <row r="174" spans="1:11" ht="15" x14ac:dyDescent="0.25">
      <c r="A174" s="700"/>
      <c r="B174" s="701"/>
      <c r="C174" s="702"/>
      <c r="D174" s="703"/>
      <c r="E174" s="718"/>
      <c r="F174" s="719"/>
      <c r="G174" s="719"/>
      <c r="H174" s="719"/>
      <c r="I174" s="719"/>
      <c r="J174" s="719"/>
      <c r="K174" s="720"/>
    </row>
    <row r="175" spans="1:11" ht="15" x14ac:dyDescent="0.25">
      <c r="A175" s="708"/>
      <c r="B175" s="709"/>
      <c r="C175" s="710"/>
      <c r="D175" s="711" t="s">
        <v>128</v>
      </c>
      <c r="E175" s="721"/>
      <c r="F175" s="713">
        <f>SUM(F166:F174)</f>
        <v>790</v>
      </c>
      <c r="G175" s="713">
        <f>SUM(G166:G174)</f>
        <v>21.65</v>
      </c>
      <c r="H175" s="713">
        <f>SUM(H166:H174)</f>
        <v>24.93</v>
      </c>
      <c r="I175" s="713">
        <f>SUM(I166:I174)</f>
        <v>130.16</v>
      </c>
      <c r="J175" s="713">
        <f>SUM(J166:J174)</f>
        <v>828.90000000000009</v>
      </c>
      <c r="K175" s="714"/>
    </row>
    <row r="176" spans="1:11" ht="15.75" thickBot="1" x14ac:dyDescent="0.25">
      <c r="A176" s="722">
        <f>A158</f>
        <v>2</v>
      </c>
      <c r="B176" s="723">
        <f>B158</f>
        <v>4</v>
      </c>
      <c r="C176" s="1647" t="s">
        <v>380</v>
      </c>
      <c r="D176" s="1648"/>
      <c r="E176" s="724"/>
      <c r="F176" s="725">
        <f>F165+F175</f>
        <v>1440</v>
      </c>
      <c r="G176" s="725">
        <f>G165+G175</f>
        <v>40.339999999999996</v>
      </c>
      <c r="H176" s="725">
        <f>H165+H175</f>
        <v>46.6</v>
      </c>
      <c r="I176" s="725">
        <f>I165+I175</f>
        <v>280.59000000000003</v>
      </c>
      <c r="J176" s="725">
        <f>J165+J175</f>
        <v>1483.31</v>
      </c>
      <c r="K176" s="725"/>
    </row>
    <row r="177" spans="1:11" ht="15" x14ac:dyDescent="0.25">
      <c r="A177" s="693">
        <v>2</v>
      </c>
      <c r="B177" s="694">
        <v>5</v>
      </c>
      <c r="C177" s="695" t="s">
        <v>161</v>
      </c>
      <c r="D177" s="696" t="s">
        <v>162</v>
      </c>
      <c r="E177" s="727" t="s">
        <v>196</v>
      </c>
      <c r="F177" s="728">
        <v>190</v>
      </c>
      <c r="G177" s="728">
        <v>18.399999999999999</v>
      </c>
      <c r="H177" s="728">
        <v>23.580000000000002</v>
      </c>
      <c r="I177" s="728">
        <v>7.05</v>
      </c>
      <c r="J177" s="728">
        <v>303.60000000000002</v>
      </c>
      <c r="K177" s="729" t="s">
        <v>228</v>
      </c>
    </row>
    <row r="178" spans="1:11" ht="15" x14ac:dyDescent="0.25">
      <c r="A178" s="700"/>
      <c r="B178" s="701"/>
      <c r="C178" s="702"/>
      <c r="D178" s="703"/>
      <c r="E178" s="718"/>
      <c r="F178" s="719"/>
      <c r="G178" s="719"/>
      <c r="H178" s="719"/>
      <c r="I178" s="719"/>
      <c r="J178" s="719"/>
      <c r="K178" s="720"/>
    </row>
    <row r="179" spans="1:11" ht="15" x14ac:dyDescent="0.25">
      <c r="A179" s="700"/>
      <c r="B179" s="701"/>
      <c r="C179" s="702"/>
      <c r="D179" s="707" t="s">
        <v>163</v>
      </c>
      <c r="E179" s="718" t="s">
        <v>114</v>
      </c>
      <c r="F179" s="719">
        <v>200</v>
      </c>
      <c r="G179" s="719">
        <v>0.2</v>
      </c>
      <c r="H179" s="719">
        <v>0</v>
      </c>
      <c r="I179" s="719">
        <v>14</v>
      </c>
      <c r="J179" s="719">
        <v>28</v>
      </c>
      <c r="K179" s="720">
        <v>943</v>
      </c>
    </row>
    <row r="180" spans="1:11" ht="15" x14ac:dyDescent="0.25">
      <c r="A180" s="700"/>
      <c r="B180" s="701"/>
      <c r="C180" s="702"/>
      <c r="D180" s="707" t="s">
        <v>164</v>
      </c>
      <c r="E180" s="718" t="s">
        <v>107</v>
      </c>
      <c r="F180" s="719">
        <v>40</v>
      </c>
      <c r="G180" s="719">
        <v>3.08</v>
      </c>
      <c r="H180" s="719">
        <v>0.32</v>
      </c>
      <c r="I180" s="719">
        <v>21.12</v>
      </c>
      <c r="J180" s="719">
        <v>93.2</v>
      </c>
      <c r="K180" s="720">
        <v>2</v>
      </c>
    </row>
    <row r="181" spans="1:11" ht="15" x14ac:dyDescent="0.25">
      <c r="A181" s="700"/>
      <c r="B181" s="701"/>
      <c r="C181" s="702"/>
      <c r="D181" s="707" t="s">
        <v>166</v>
      </c>
      <c r="E181" s="718"/>
      <c r="F181" s="719"/>
      <c r="G181" s="719"/>
      <c r="H181" s="719"/>
      <c r="I181" s="719"/>
      <c r="J181" s="719"/>
      <c r="K181" s="720"/>
    </row>
    <row r="182" spans="1:11" ht="15" x14ac:dyDescent="0.25">
      <c r="A182" s="700"/>
      <c r="B182" s="701"/>
      <c r="C182" s="702"/>
      <c r="D182" s="703"/>
      <c r="E182" s="718" t="s">
        <v>133</v>
      </c>
      <c r="F182" s="719">
        <v>50</v>
      </c>
      <c r="G182" s="719">
        <v>2.75</v>
      </c>
      <c r="H182" s="719">
        <v>3.25</v>
      </c>
      <c r="I182" s="719">
        <v>17.45</v>
      </c>
      <c r="J182" s="719">
        <v>105.45</v>
      </c>
      <c r="K182" s="720">
        <v>93</v>
      </c>
    </row>
    <row r="183" spans="1:11" ht="15" x14ac:dyDescent="0.25">
      <c r="A183" s="700"/>
      <c r="B183" s="701"/>
      <c r="C183" s="702"/>
      <c r="D183" s="703"/>
      <c r="E183" s="718"/>
      <c r="F183" s="719"/>
      <c r="G183" s="719"/>
      <c r="H183" s="719"/>
      <c r="I183" s="719"/>
      <c r="J183" s="719"/>
      <c r="K183" s="720"/>
    </row>
    <row r="184" spans="1:11" ht="15.75" customHeight="1" x14ac:dyDescent="0.25">
      <c r="A184" s="708"/>
      <c r="B184" s="709"/>
      <c r="C184" s="710"/>
      <c r="D184" s="711" t="s">
        <v>128</v>
      </c>
      <c r="E184" s="712"/>
      <c r="F184" s="713">
        <f>SUM(F177:F183)</f>
        <v>480</v>
      </c>
      <c r="G184" s="713">
        <f>SUM(G177:G183)</f>
        <v>24.43</v>
      </c>
      <c r="H184" s="713">
        <f>SUM(H177:H183)</f>
        <v>27.150000000000002</v>
      </c>
      <c r="I184" s="713">
        <f>SUM(I177:I183)</f>
        <v>59.620000000000005</v>
      </c>
      <c r="J184" s="713">
        <f>SUM(J177:J183)</f>
        <v>530.25</v>
      </c>
      <c r="K184" s="714"/>
    </row>
    <row r="185" spans="1:11" ht="15" x14ac:dyDescent="0.25">
      <c r="A185" s="715">
        <f>A177</f>
        <v>2</v>
      </c>
      <c r="B185" s="716">
        <f>B177</f>
        <v>5</v>
      </c>
      <c r="C185" s="717" t="s">
        <v>167</v>
      </c>
      <c r="D185" s="707" t="s">
        <v>168</v>
      </c>
      <c r="E185" s="718"/>
      <c r="F185" s="719"/>
      <c r="G185" s="719"/>
      <c r="H185" s="719"/>
      <c r="I185" s="719"/>
      <c r="J185" s="719"/>
      <c r="K185" s="720"/>
    </row>
    <row r="186" spans="1:11" ht="15" x14ac:dyDescent="0.25">
      <c r="A186" s="700"/>
      <c r="B186" s="701"/>
      <c r="C186" s="702"/>
      <c r="D186" s="707" t="s">
        <v>169</v>
      </c>
      <c r="E186" s="718" t="s">
        <v>312</v>
      </c>
      <c r="F186" s="719">
        <v>250</v>
      </c>
      <c r="G186" s="719">
        <v>8.75</v>
      </c>
      <c r="H186" s="719">
        <v>6.75</v>
      </c>
      <c r="I186" s="719">
        <v>13.5</v>
      </c>
      <c r="J186" s="719">
        <v>146</v>
      </c>
      <c r="K186" s="720">
        <v>206</v>
      </c>
    </row>
    <row r="187" spans="1:11" ht="15" x14ac:dyDescent="0.25">
      <c r="A187" s="700"/>
      <c r="B187" s="701"/>
      <c r="C187" s="702"/>
      <c r="D187" s="707" t="s">
        <v>170</v>
      </c>
      <c r="E187" s="718" t="s">
        <v>72</v>
      </c>
      <c r="F187" s="719">
        <v>125</v>
      </c>
      <c r="G187" s="719">
        <v>19.75</v>
      </c>
      <c r="H187" s="719">
        <v>15.875</v>
      </c>
      <c r="I187" s="719">
        <v>1.25</v>
      </c>
      <c r="J187" s="719">
        <v>226</v>
      </c>
      <c r="K187" s="720">
        <v>293</v>
      </c>
    </row>
    <row r="188" spans="1:11" ht="15" x14ac:dyDescent="0.25">
      <c r="A188" s="700"/>
      <c r="B188" s="701"/>
      <c r="C188" s="702"/>
      <c r="D188" s="707" t="s">
        <v>171</v>
      </c>
      <c r="E188" s="718" t="s">
        <v>62</v>
      </c>
      <c r="F188" s="719">
        <v>150</v>
      </c>
      <c r="G188" s="719">
        <v>5.4</v>
      </c>
      <c r="H188" s="719">
        <v>1.0499999999999998</v>
      </c>
      <c r="I188" s="719">
        <v>32.099999999999994</v>
      </c>
      <c r="J188" s="719">
        <v>180</v>
      </c>
      <c r="K188" s="720">
        <v>443</v>
      </c>
    </row>
    <row r="189" spans="1:11" ht="15" x14ac:dyDescent="0.25">
      <c r="A189" s="700"/>
      <c r="B189" s="701"/>
      <c r="C189" s="702"/>
      <c r="D189" s="707" t="s">
        <v>223</v>
      </c>
      <c r="E189" s="718" t="s">
        <v>144</v>
      </c>
      <c r="F189" s="719">
        <v>200</v>
      </c>
      <c r="G189" s="719">
        <v>0.4</v>
      </c>
      <c r="H189" s="719">
        <v>0.2</v>
      </c>
      <c r="I189" s="719">
        <v>27.6</v>
      </c>
      <c r="J189" s="719">
        <v>114</v>
      </c>
      <c r="K189" s="720">
        <v>859</v>
      </c>
    </row>
    <row r="190" spans="1:11" ht="15" x14ac:dyDescent="0.25">
      <c r="A190" s="700"/>
      <c r="B190" s="701"/>
      <c r="C190" s="702"/>
      <c r="D190" s="707" t="s">
        <v>173</v>
      </c>
      <c r="E190" s="718" t="s">
        <v>107</v>
      </c>
      <c r="F190" s="719">
        <v>40</v>
      </c>
      <c r="G190" s="719">
        <v>3.08</v>
      </c>
      <c r="H190" s="719">
        <v>0.32</v>
      </c>
      <c r="I190" s="719">
        <v>21.12</v>
      </c>
      <c r="J190" s="719">
        <v>93.2</v>
      </c>
      <c r="K190" s="720">
        <v>2</v>
      </c>
    </row>
    <row r="191" spans="1:11" ht="15" x14ac:dyDescent="0.25">
      <c r="A191" s="700"/>
      <c r="B191" s="701"/>
      <c r="C191" s="702"/>
      <c r="D191" s="707" t="s">
        <v>174</v>
      </c>
      <c r="E191" s="718" t="s">
        <v>108</v>
      </c>
      <c r="F191" s="719">
        <v>20</v>
      </c>
      <c r="G191" s="719">
        <v>1.7</v>
      </c>
      <c r="H191" s="719">
        <v>0.66</v>
      </c>
      <c r="I191" s="719">
        <v>8.5</v>
      </c>
      <c r="J191" s="719">
        <v>51.8</v>
      </c>
      <c r="K191" s="720">
        <v>1</v>
      </c>
    </row>
    <row r="192" spans="1:11" ht="15" x14ac:dyDescent="0.25">
      <c r="A192" s="700"/>
      <c r="B192" s="701"/>
      <c r="C192" s="702"/>
      <c r="D192" s="703"/>
      <c r="E192" s="718"/>
      <c r="F192" s="719"/>
      <c r="G192" s="719"/>
      <c r="H192" s="719"/>
      <c r="I192" s="719"/>
      <c r="J192" s="719"/>
      <c r="K192" s="720"/>
    </row>
    <row r="193" spans="1:11" ht="15" x14ac:dyDescent="0.25">
      <c r="A193" s="700"/>
      <c r="B193" s="701"/>
      <c r="C193" s="702"/>
      <c r="D193" s="703"/>
      <c r="E193" s="718"/>
      <c r="F193" s="719"/>
      <c r="G193" s="719"/>
      <c r="H193" s="719"/>
      <c r="I193" s="719"/>
      <c r="J193" s="719"/>
      <c r="K193" s="720"/>
    </row>
    <row r="194" spans="1:11" ht="15" x14ac:dyDescent="0.25">
      <c r="A194" s="708"/>
      <c r="B194" s="709"/>
      <c r="C194" s="710"/>
      <c r="D194" s="711" t="s">
        <v>128</v>
      </c>
      <c r="E194" s="721"/>
      <c r="F194" s="713">
        <f>SUM(F185:F193)</f>
        <v>785</v>
      </c>
      <c r="G194" s="713">
        <f>SUM(G185:G193)</f>
        <v>39.08</v>
      </c>
      <c r="H194" s="713">
        <f>SUM(H185:H193)</f>
        <v>24.855</v>
      </c>
      <c r="I194" s="713">
        <f>SUM(I185:I193)</f>
        <v>104.07</v>
      </c>
      <c r="J194" s="713">
        <f>SUM(J185:J193)</f>
        <v>811</v>
      </c>
      <c r="K194" s="714"/>
    </row>
    <row r="195" spans="1:11" ht="15.75" thickBot="1" x14ac:dyDescent="0.25">
      <c r="A195" s="722">
        <f>A177</f>
        <v>2</v>
      </c>
      <c r="B195" s="723">
        <f>B177</f>
        <v>5</v>
      </c>
      <c r="C195" s="1647" t="s">
        <v>380</v>
      </c>
      <c r="D195" s="1648"/>
      <c r="E195" s="724"/>
      <c r="F195" s="725">
        <f>F184+F194</f>
        <v>1265</v>
      </c>
      <c r="G195" s="725">
        <f>G184+G194</f>
        <v>63.51</v>
      </c>
      <c r="H195" s="725">
        <f>H184+H194</f>
        <v>52.005000000000003</v>
      </c>
      <c r="I195" s="725">
        <f>I184+I194</f>
        <v>163.69</v>
      </c>
      <c r="J195" s="725">
        <f>J184+J194</f>
        <v>1341.25</v>
      </c>
      <c r="K195" s="725"/>
    </row>
    <row r="196" spans="1:11" ht="13.5" thickBot="1" x14ac:dyDescent="0.25">
      <c r="A196" s="732"/>
      <c r="B196" s="733"/>
      <c r="C196" s="1649" t="s">
        <v>383</v>
      </c>
      <c r="D196" s="1649"/>
      <c r="E196" s="1649"/>
      <c r="F196" s="734">
        <f>(F24+F43+F62+F81+F100+F119+F138+F157+F176+F195)/(IF(F24=0,0,1)+IF(F43=0,0,1)+IF(F62=0,0,1)+IF(F81=0,0,1)+IF(F100=0,0,1)+IF(F119=0,0,1)+IF(F138=0,0,1)+IF(F157=0,0,1)+IF(F176=0,0,1)+IF(F195=0,0,1))</f>
        <v>1443</v>
      </c>
      <c r="G196" s="734">
        <f>(G24+G43+G62+G81+G100+G119+G138+G157+G176+G195)/(IF(G24=0,0,1)+IF(G43=0,0,1)+IF(G62=0,0,1)+IF(G81=0,0,1)+IF(G100=0,0,1)+IF(G119=0,0,1)+IF(G138=0,0,1)+IF(G157=0,0,1)+IF(G176=0,0,1)+IF(G195=0,0,1))</f>
        <v>55.86</v>
      </c>
      <c r="H196" s="734">
        <f>(H24+H43+H62+H81+H100+H119+H138+H157+H176+H195)/(IF(H24=0,0,1)+IF(H43=0,0,1)+IF(H62=0,0,1)+IF(H81=0,0,1)+IF(H100=0,0,1)+IF(H119=0,0,1)+IF(H138=0,0,1)+IF(H157=0,0,1)+IF(H176=0,0,1)+IF(H195=0,0,1))</f>
        <v>51.785000000000004</v>
      </c>
      <c r="I196" s="734">
        <f>(I24+I43+I62+I81+I100+I119+I138+I157+I176+I195)/(IF(I24=0,0,1)+IF(I43=0,0,1)+IF(I62=0,0,1)+IF(I81=0,0,1)+IF(I100=0,0,1)+IF(I119=0,0,1)+IF(I138=0,0,1)+IF(I157=0,0,1)+IF(I176=0,0,1)+IF(I195=0,0,1))</f>
        <v>245.92849999999999</v>
      </c>
      <c r="J196" s="734">
        <f>(J24+J43+J62+J81+J100+J119+J138+J157+J176+J195)/(IF(J24=0,0,1)+IF(J43=0,0,1)+IF(J62=0,0,1)+IF(J81=0,0,1)+IF(J100=0,0,1)+IF(J119=0,0,1)+IF(J138=0,0,1)+IF(J157=0,0,1)+IF(J176=0,0,1)+IF(J195=0,0,1))</f>
        <v>1507.3140000000001</v>
      </c>
      <c r="K196" s="734"/>
    </row>
  </sheetData>
  <sheetProtection sheet="1" objects="1" scenarios="1"/>
  <mergeCells count="15">
    <mergeCell ref="C43:D43"/>
    <mergeCell ref="C1:E1"/>
    <mergeCell ref="H1:K1"/>
    <mergeCell ref="H2:K2"/>
    <mergeCell ref="H3:K3"/>
    <mergeCell ref="C24:D24"/>
    <mergeCell ref="C176:D176"/>
    <mergeCell ref="C195:D195"/>
    <mergeCell ref="C196:E196"/>
    <mergeCell ref="C62:D62"/>
    <mergeCell ref="C81:D81"/>
    <mergeCell ref="C100:D100"/>
    <mergeCell ref="C119:D119"/>
    <mergeCell ref="C138:D138"/>
    <mergeCell ref="C157:D157"/>
  </mergeCells>
  <pageMargins left="0.7" right="0.7" top="0.75" bottom="0.75" header="0.3" footer="0.3"/>
  <pageSetup paperSize="9" scale="97" fitToHeight="0" orientation="landscape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5">
    <tabColor rgb="FF00B0F0"/>
    <pageSetUpPr fitToPage="1"/>
  </sheetPr>
  <dimension ref="A1:AF13"/>
  <sheetViews>
    <sheetView topLeftCell="F1" zoomScale="145" zoomScaleNormal="145" workbookViewId="0">
      <selection activeCell="O16" sqref="O16"/>
    </sheetView>
  </sheetViews>
  <sheetFormatPr defaultRowHeight="15" x14ac:dyDescent="0.25"/>
  <cols>
    <col min="1" max="1" width="6.875" style="51" customWidth="1"/>
    <col min="2" max="32" width="3.75" style="51" customWidth="1"/>
    <col min="33" max="16384" width="9" style="51"/>
  </cols>
  <sheetData>
    <row r="1" spans="1:32" ht="18.75" x14ac:dyDescent="0.3">
      <c r="A1" s="735" t="s">
        <v>148</v>
      </c>
      <c r="B1" s="1654"/>
      <c r="C1" s="1654"/>
      <c r="D1" s="1654"/>
      <c r="E1" s="1654"/>
      <c r="F1" s="1654"/>
      <c r="G1" s="1654"/>
      <c r="H1" s="1654"/>
      <c r="I1" s="1654"/>
      <c r="J1" s="1654"/>
      <c r="K1" s="735"/>
      <c r="L1" s="736" t="s">
        <v>384</v>
      </c>
      <c r="M1" s="735"/>
      <c r="N1" s="735"/>
      <c r="O1" s="735"/>
      <c r="P1" s="735"/>
      <c r="Q1" s="735"/>
      <c r="R1" s="735"/>
      <c r="S1" s="735"/>
      <c r="T1" s="735"/>
      <c r="U1" s="735"/>
      <c r="V1" s="735"/>
      <c r="W1" s="735"/>
      <c r="X1" s="735"/>
      <c r="Y1" s="735"/>
      <c r="Z1" s="735"/>
      <c r="AA1" s="735"/>
      <c r="AB1" s="735"/>
      <c r="AC1" s="735" t="s">
        <v>385</v>
      </c>
      <c r="AD1" s="1654">
        <v>2023</v>
      </c>
      <c r="AE1" s="1654"/>
      <c r="AF1" s="735"/>
    </row>
    <row r="2" spans="1:32" x14ac:dyDescent="0.25">
      <c r="A2" s="735"/>
      <c r="B2" s="735"/>
      <c r="C2" s="735"/>
      <c r="D2" s="735"/>
      <c r="E2" s="735"/>
      <c r="F2" s="735"/>
      <c r="G2" s="735"/>
      <c r="H2" s="735"/>
      <c r="I2" s="735"/>
      <c r="J2" s="735"/>
      <c r="K2" s="735"/>
      <c r="L2" s="735"/>
      <c r="M2" s="735"/>
      <c r="N2" s="735"/>
      <c r="O2" s="735"/>
      <c r="P2" s="735"/>
      <c r="Q2" s="735"/>
      <c r="R2" s="735"/>
      <c r="S2" s="735"/>
      <c r="T2" s="735"/>
      <c r="U2" s="735"/>
      <c r="V2" s="735"/>
      <c r="W2" s="735"/>
      <c r="X2" s="735"/>
      <c r="Y2" s="735"/>
      <c r="Z2" s="735"/>
      <c r="AA2" s="735"/>
      <c r="AB2" s="735"/>
      <c r="AC2" s="735"/>
      <c r="AD2" s="735"/>
      <c r="AE2" s="735"/>
      <c r="AF2" s="735"/>
    </row>
    <row r="3" spans="1:32" x14ac:dyDescent="0.25">
      <c r="A3" s="737" t="s">
        <v>386</v>
      </c>
      <c r="B3" s="737">
        <v>1</v>
      </c>
      <c r="C3" s="737">
        <f>B3+1</f>
        <v>2</v>
      </c>
      <c r="D3" s="737">
        <f t="shared" ref="D3:S4" si="0">C3+1</f>
        <v>3</v>
      </c>
      <c r="E3" s="737">
        <f t="shared" si="0"/>
        <v>4</v>
      </c>
      <c r="F3" s="737">
        <f t="shared" si="0"/>
        <v>5</v>
      </c>
      <c r="G3" s="737">
        <f t="shared" si="0"/>
        <v>6</v>
      </c>
      <c r="H3" s="737">
        <f t="shared" si="0"/>
        <v>7</v>
      </c>
      <c r="I3" s="737">
        <f t="shared" si="0"/>
        <v>8</v>
      </c>
      <c r="J3" s="737">
        <f t="shared" si="0"/>
        <v>9</v>
      </c>
      <c r="K3" s="737">
        <f t="shared" si="0"/>
        <v>10</v>
      </c>
      <c r="L3" s="737">
        <f t="shared" si="0"/>
        <v>11</v>
      </c>
      <c r="M3" s="737">
        <f t="shared" si="0"/>
        <v>12</v>
      </c>
      <c r="N3" s="737">
        <f t="shared" si="0"/>
        <v>13</v>
      </c>
      <c r="O3" s="737">
        <f t="shared" si="0"/>
        <v>14</v>
      </c>
      <c r="P3" s="737">
        <f t="shared" si="0"/>
        <v>15</v>
      </c>
      <c r="Q3" s="737">
        <f t="shared" si="0"/>
        <v>16</v>
      </c>
      <c r="R3" s="737">
        <f t="shared" si="0"/>
        <v>17</v>
      </c>
      <c r="S3" s="737">
        <f t="shared" si="0"/>
        <v>18</v>
      </c>
      <c r="T3" s="737">
        <f t="shared" ref="T3:AF3" si="1">S3+1</f>
        <v>19</v>
      </c>
      <c r="U3" s="737">
        <f t="shared" si="1"/>
        <v>20</v>
      </c>
      <c r="V3" s="737">
        <f t="shared" si="1"/>
        <v>21</v>
      </c>
      <c r="W3" s="737">
        <f t="shared" si="1"/>
        <v>22</v>
      </c>
      <c r="X3" s="737">
        <f t="shared" si="1"/>
        <v>23</v>
      </c>
      <c r="Y3" s="737">
        <f t="shared" si="1"/>
        <v>24</v>
      </c>
      <c r="Z3" s="737">
        <f t="shared" si="1"/>
        <v>25</v>
      </c>
      <c r="AA3" s="737">
        <f t="shared" si="1"/>
        <v>26</v>
      </c>
      <c r="AB3" s="737">
        <f t="shared" si="1"/>
        <v>27</v>
      </c>
      <c r="AC3" s="737">
        <f t="shared" si="1"/>
        <v>28</v>
      </c>
      <c r="AD3" s="737">
        <f t="shared" si="1"/>
        <v>29</v>
      </c>
      <c r="AE3" s="737">
        <f t="shared" si="1"/>
        <v>30</v>
      </c>
      <c r="AF3" s="737">
        <f t="shared" si="1"/>
        <v>31</v>
      </c>
    </row>
    <row r="4" spans="1:32" x14ac:dyDescent="0.25">
      <c r="A4" s="737" t="s">
        <v>387</v>
      </c>
      <c r="B4" s="738"/>
      <c r="C4" s="738"/>
      <c r="D4" s="738"/>
      <c r="E4" s="738"/>
      <c r="F4" s="738"/>
      <c r="G4" s="738"/>
      <c r="H4" s="738"/>
      <c r="I4" s="738"/>
      <c r="J4" s="738">
        <v>1</v>
      </c>
      <c r="K4" s="739">
        <f>J4+1</f>
        <v>2</v>
      </c>
      <c r="L4" s="739">
        <f t="shared" si="0"/>
        <v>3</v>
      </c>
      <c r="M4" s="739">
        <f t="shared" si="0"/>
        <v>4</v>
      </c>
      <c r="N4" s="739">
        <f t="shared" si="0"/>
        <v>5</v>
      </c>
      <c r="O4" s="740"/>
      <c r="P4" s="741"/>
      <c r="Q4" s="739">
        <v>6</v>
      </c>
      <c r="R4" s="739">
        <f t="shared" si="0"/>
        <v>7</v>
      </c>
      <c r="S4" s="739">
        <f t="shared" si="0"/>
        <v>8</v>
      </c>
      <c r="T4" s="739">
        <f>S4+1</f>
        <v>9</v>
      </c>
      <c r="U4" s="739">
        <f>T4+1</f>
        <v>10</v>
      </c>
      <c r="V4" s="740"/>
      <c r="W4" s="741"/>
      <c r="X4" s="739">
        <v>1</v>
      </c>
      <c r="Y4" s="739">
        <f>X4+1</f>
        <v>2</v>
      </c>
      <c r="Z4" s="739">
        <f>Y4+1</f>
        <v>3</v>
      </c>
      <c r="AA4" s="739">
        <f>Z4+1</f>
        <v>4</v>
      </c>
      <c r="AB4" s="739">
        <f>AA4+1</f>
        <v>5</v>
      </c>
      <c r="AC4" s="740"/>
      <c r="AD4" s="741"/>
      <c r="AE4" s="739">
        <v>6</v>
      </c>
      <c r="AF4" s="742">
        <v>7</v>
      </c>
    </row>
    <row r="5" spans="1:32" x14ac:dyDescent="0.25">
      <c r="A5" s="737" t="s">
        <v>388</v>
      </c>
      <c r="B5" s="742">
        <v>8</v>
      </c>
      <c r="C5" s="742">
        <v>9</v>
      </c>
      <c r="D5" s="742">
        <v>10</v>
      </c>
      <c r="E5" s="740"/>
      <c r="F5" s="741"/>
      <c r="G5" s="739">
        <v>1</v>
      </c>
      <c r="H5" s="739">
        <f t="shared" ref="H5:K7" si="2">G5+1</f>
        <v>2</v>
      </c>
      <c r="I5" s="739">
        <f t="shared" si="2"/>
        <v>3</v>
      </c>
      <c r="J5" s="739">
        <f t="shared" si="2"/>
        <v>4</v>
      </c>
      <c r="K5" s="739">
        <f t="shared" si="2"/>
        <v>5</v>
      </c>
      <c r="L5" s="740"/>
      <c r="M5" s="741"/>
      <c r="N5" s="739">
        <v>6</v>
      </c>
      <c r="O5" s="739">
        <f t="shared" ref="O5:Q7" si="3">N5+1</f>
        <v>7</v>
      </c>
      <c r="P5" s="739">
        <f t="shared" si="3"/>
        <v>8</v>
      </c>
      <c r="Q5" s="739">
        <f t="shared" si="3"/>
        <v>9</v>
      </c>
      <c r="R5" s="739">
        <f>Q5+1</f>
        <v>10</v>
      </c>
      <c r="S5" s="740"/>
      <c r="T5" s="741"/>
      <c r="U5" s="739">
        <v>1</v>
      </c>
      <c r="V5" s="742">
        <v>2</v>
      </c>
      <c r="W5" s="742">
        <v>3</v>
      </c>
      <c r="X5" s="738">
        <v>4</v>
      </c>
      <c r="Y5" s="742">
        <v>5</v>
      </c>
      <c r="Z5" s="740"/>
      <c r="AA5" s="741"/>
      <c r="AB5" s="739">
        <v>6</v>
      </c>
      <c r="AC5" s="742">
        <v>7</v>
      </c>
      <c r="AD5" s="743"/>
      <c r="AE5" s="743"/>
      <c r="AF5" s="743"/>
    </row>
    <row r="6" spans="1:32" x14ac:dyDescent="0.25">
      <c r="A6" s="737" t="s">
        <v>389</v>
      </c>
      <c r="B6" s="742">
        <v>8</v>
      </c>
      <c r="C6" s="742">
        <v>9</v>
      </c>
      <c r="D6" s="742">
        <v>10</v>
      </c>
      <c r="E6" s="740"/>
      <c r="F6" s="741"/>
      <c r="G6" s="739">
        <v>1</v>
      </c>
      <c r="H6" s="739">
        <f t="shared" si="2"/>
        <v>2</v>
      </c>
      <c r="I6" s="738">
        <f t="shared" si="2"/>
        <v>3</v>
      </c>
      <c r="J6" s="739">
        <f t="shared" si="2"/>
        <v>4</v>
      </c>
      <c r="K6" s="739">
        <f t="shared" si="2"/>
        <v>5</v>
      </c>
      <c r="L6" s="740"/>
      <c r="M6" s="741"/>
      <c r="N6" s="739">
        <v>6</v>
      </c>
      <c r="O6" s="739">
        <f t="shared" si="3"/>
        <v>7</v>
      </c>
      <c r="P6" s="739">
        <f t="shared" si="3"/>
        <v>8</v>
      </c>
      <c r="Q6" s="739">
        <f t="shared" si="3"/>
        <v>9</v>
      </c>
      <c r="R6" s="739">
        <f>Q6+1</f>
        <v>10</v>
      </c>
      <c r="S6" s="740"/>
      <c r="T6" s="741"/>
      <c r="U6" s="739">
        <v>1</v>
      </c>
      <c r="V6" s="742">
        <v>2</v>
      </c>
      <c r="W6" s="742">
        <v>3</v>
      </c>
      <c r="X6" s="742">
        <v>4</v>
      </c>
      <c r="Y6" s="742">
        <v>5</v>
      </c>
      <c r="Z6" s="740"/>
      <c r="AA6" s="741"/>
      <c r="AB6" s="739">
        <v>6</v>
      </c>
      <c r="AC6" s="739">
        <f>AB6+1</f>
        <v>7</v>
      </c>
      <c r="AD6" s="739">
        <f>AC6+1</f>
        <v>8</v>
      </c>
      <c r="AE6" s="739">
        <f>AD6+1</f>
        <v>9</v>
      </c>
      <c r="AF6" s="739">
        <f>AE6+1</f>
        <v>10</v>
      </c>
    </row>
    <row r="7" spans="1:32" x14ac:dyDescent="0.25">
      <c r="A7" s="737" t="s">
        <v>390</v>
      </c>
      <c r="B7" s="740"/>
      <c r="C7" s="741"/>
      <c r="D7" s="739">
        <v>1</v>
      </c>
      <c r="E7" s="739">
        <f t="shared" ref="E7:G8" si="4">D7+1</f>
        <v>2</v>
      </c>
      <c r="F7" s="739">
        <f t="shared" si="4"/>
        <v>3</v>
      </c>
      <c r="G7" s="739">
        <f t="shared" si="4"/>
        <v>4</v>
      </c>
      <c r="H7" s="739">
        <f t="shared" si="2"/>
        <v>5</v>
      </c>
      <c r="I7" s="740"/>
      <c r="J7" s="741"/>
      <c r="K7" s="739">
        <v>6</v>
      </c>
      <c r="L7" s="739">
        <f t="shared" ref="L7:N8" si="5">K7+1</f>
        <v>7</v>
      </c>
      <c r="M7" s="739">
        <f t="shared" si="5"/>
        <v>8</v>
      </c>
      <c r="N7" s="739">
        <f t="shared" si="5"/>
        <v>9</v>
      </c>
      <c r="O7" s="739">
        <f t="shared" si="3"/>
        <v>10</v>
      </c>
      <c r="P7" s="740"/>
      <c r="Q7" s="741"/>
      <c r="R7" s="739">
        <v>1</v>
      </c>
      <c r="S7" s="739">
        <f t="shared" ref="S7:V8" si="6">R7+1</f>
        <v>2</v>
      </c>
      <c r="T7" s="739">
        <f t="shared" si="6"/>
        <v>3</v>
      </c>
      <c r="U7" s="739">
        <f t="shared" si="6"/>
        <v>4</v>
      </c>
      <c r="V7" s="739">
        <f t="shared" si="6"/>
        <v>5</v>
      </c>
      <c r="W7" s="740"/>
      <c r="X7" s="741"/>
      <c r="Y7" s="739">
        <v>6</v>
      </c>
      <c r="Z7" s="739">
        <f t="shared" ref="Z7:AC8" si="7">Y7+1</f>
        <v>7</v>
      </c>
      <c r="AA7" s="739">
        <f t="shared" si="7"/>
        <v>8</v>
      </c>
      <c r="AB7" s="739">
        <f t="shared" si="7"/>
        <v>9</v>
      </c>
      <c r="AC7" s="739">
        <f t="shared" si="7"/>
        <v>10</v>
      </c>
      <c r="AD7" s="740"/>
      <c r="AE7" s="741"/>
      <c r="AF7" s="743"/>
    </row>
    <row r="8" spans="1:32" x14ac:dyDescent="0.25">
      <c r="A8" s="737" t="s">
        <v>391</v>
      </c>
      <c r="B8" s="739">
        <v>1</v>
      </c>
      <c r="C8" s="739">
        <f>B8+1</f>
        <v>2</v>
      </c>
      <c r="D8" s="739">
        <f>C8+1</f>
        <v>3</v>
      </c>
      <c r="E8" s="739">
        <f t="shared" si="4"/>
        <v>4</v>
      </c>
      <c r="F8" s="739">
        <f t="shared" si="4"/>
        <v>5</v>
      </c>
      <c r="G8" s="740"/>
      <c r="H8" s="741"/>
      <c r="I8" s="739">
        <v>6</v>
      </c>
      <c r="J8" s="739">
        <f>I8+1</f>
        <v>7</v>
      </c>
      <c r="K8" s="739">
        <f>J8+1</f>
        <v>8</v>
      </c>
      <c r="L8" s="739">
        <f t="shared" si="5"/>
        <v>9</v>
      </c>
      <c r="M8" s="739">
        <f t="shared" si="5"/>
        <v>10</v>
      </c>
      <c r="N8" s="740"/>
      <c r="O8" s="741"/>
      <c r="P8" s="739">
        <v>1</v>
      </c>
      <c r="Q8" s="739">
        <f>P8+1</f>
        <v>2</v>
      </c>
      <c r="R8" s="739">
        <f>Q8+1</f>
        <v>3</v>
      </c>
      <c r="S8" s="739">
        <f t="shared" si="6"/>
        <v>4</v>
      </c>
      <c r="T8" s="739">
        <f t="shared" si="6"/>
        <v>5</v>
      </c>
      <c r="U8" s="740"/>
      <c r="V8" s="741"/>
      <c r="W8" s="739">
        <v>6</v>
      </c>
      <c r="X8" s="739">
        <f>W8+1</f>
        <v>7</v>
      </c>
      <c r="Y8" s="739">
        <f>X8+1</f>
        <v>8</v>
      </c>
      <c r="Z8" s="739">
        <f t="shared" si="7"/>
        <v>9</v>
      </c>
      <c r="AA8" s="739">
        <f t="shared" si="7"/>
        <v>10</v>
      </c>
      <c r="AB8" s="740"/>
      <c r="AC8" s="741"/>
      <c r="AD8" s="739">
        <v>1</v>
      </c>
      <c r="AE8" s="739">
        <f>AD8+1</f>
        <v>2</v>
      </c>
      <c r="AF8" s="739">
        <f>AE8+1</f>
        <v>3</v>
      </c>
    </row>
    <row r="9" spans="1:32" x14ac:dyDescent="0.25">
      <c r="A9" s="737" t="s">
        <v>392</v>
      </c>
      <c r="B9" s="742">
        <v>5</v>
      </c>
      <c r="C9" s="742">
        <v>6</v>
      </c>
      <c r="D9" s="740"/>
      <c r="E9" s="741"/>
      <c r="F9" s="739">
        <v>1</v>
      </c>
      <c r="G9" s="739">
        <f t="shared" ref="G9:I11" si="8">F9+1</f>
        <v>2</v>
      </c>
      <c r="H9" s="739">
        <f t="shared" si="8"/>
        <v>3</v>
      </c>
      <c r="I9" s="739">
        <f t="shared" si="8"/>
        <v>4</v>
      </c>
      <c r="J9" s="739">
        <f>I9+1</f>
        <v>5</v>
      </c>
      <c r="K9" s="740"/>
      <c r="L9" s="741"/>
      <c r="M9" s="739">
        <v>6</v>
      </c>
      <c r="N9" s="739">
        <f t="shared" ref="N9:P11" si="9">M9+1</f>
        <v>7</v>
      </c>
      <c r="O9" s="739">
        <f t="shared" si="9"/>
        <v>8</v>
      </c>
      <c r="P9" s="739">
        <f t="shared" si="9"/>
        <v>9</v>
      </c>
      <c r="Q9" s="739">
        <f>P9+1</f>
        <v>10</v>
      </c>
      <c r="R9" s="740"/>
      <c r="S9" s="741"/>
      <c r="T9" s="739">
        <v>1</v>
      </c>
      <c r="U9" s="739">
        <f t="shared" ref="U9:W11" si="10">T9+1</f>
        <v>2</v>
      </c>
      <c r="V9" s="739">
        <f t="shared" si="10"/>
        <v>3</v>
      </c>
      <c r="W9" s="739">
        <f t="shared" si="10"/>
        <v>4</v>
      </c>
      <c r="X9" s="739">
        <f>W9+1</f>
        <v>5</v>
      </c>
      <c r="Y9" s="740"/>
      <c r="Z9" s="741"/>
      <c r="AA9" s="739">
        <v>6</v>
      </c>
      <c r="AB9" s="739">
        <f t="shared" ref="AB9:AD11" si="11">AA9+1</f>
        <v>7</v>
      </c>
      <c r="AC9" s="739">
        <f t="shared" si="11"/>
        <v>8</v>
      </c>
      <c r="AD9" s="739">
        <f t="shared" si="11"/>
        <v>9</v>
      </c>
      <c r="AE9" s="739">
        <f>AD9+1</f>
        <v>10</v>
      </c>
      <c r="AF9" s="743"/>
    </row>
    <row r="10" spans="1:32" x14ac:dyDescent="0.25">
      <c r="A10" s="737" t="s">
        <v>393</v>
      </c>
      <c r="B10" s="742">
        <v>10</v>
      </c>
      <c r="C10" s="740"/>
      <c r="D10" s="740"/>
      <c r="E10" s="739">
        <v>1</v>
      </c>
      <c r="F10" s="739">
        <f>E10+1</f>
        <v>2</v>
      </c>
      <c r="G10" s="739">
        <f t="shared" si="8"/>
        <v>3</v>
      </c>
      <c r="H10" s="739">
        <f t="shared" si="8"/>
        <v>4</v>
      </c>
      <c r="I10" s="739">
        <f t="shared" si="8"/>
        <v>5</v>
      </c>
      <c r="J10" s="740"/>
      <c r="K10" s="740"/>
      <c r="L10" s="739">
        <v>6</v>
      </c>
      <c r="M10" s="739">
        <f>L10+1</f>
        <v>7</v>
      </c>
      <c r="N10" s="739">
        <f t="shared" si="9"/>
        <v>8</v>
      </c>
      <c r="O10" s="739">
        <f t="shared" si="9"/>
        <v>9</v>
      </c>
      <c r="P10" s="739">
        <f t="shared" si="9"/>
        <v>10</v>
      </c>
      <c r="Q10" s="740"/>
      <c r="R10" s="740"/>
      <c r="S10" s="739">
        <v>1</v>
      </c>
      <c r="T10" s="739">
        <f>S10+1</f>
        <v>2</v>
      </c>
      <c r="U10" s="739">
        <f t="shared" si="10"/>
        <v>3</v>
      </c>
      <c r="V10" s="739">
        <f t="shared" si="10"/>
        <v>4</v>
      </c>
      <c r="W10" s="739">
        <f t="shared" si="10"/>
        <v>5</v>
      </c>
      <c r="X10" s="740"/>
      <c r="Y10" s="740"/>
      <c r="Z10" s="739">
        <v>6</v>
      </c>
      <c r="AA10" s="739">
        <f>Z10+1</f>
        <v>7</v>
      </c>
      <c r="AB10" s="739">
        <f t="shared" si="11"/>
        <v>8</v>
      </c>
      <c r="AC10" s="739">
        <f t="shared" si="11"/>
        <v>9</v>
      </c>
      <c r="AD10" s="739">
        <f t="shared" si="11"/>
        <v>10</v>
      </c>
      <c r="AE10" s="740"/>
      <c r="AF10" s="743"/>
    </row>
    <row r="11" spans="1:32" x14ac:dyDescent="0.25">
      <c r="A11" s="737" t="s">
        <v>394</v>
      </c>
      <c r="B11" s="740"/>
      <c r="C11" s="739">
        <v>1</v>
      </c>
      <c r="D11" s="739">
        <f>C11+1</f>
        <v>2</v>
      </c>
      <c r="E11" s="739">
        <f>D11+1</f>
        <v>3</v>
      </c>
      <c r="F11" s="739">
        <f>E11+1</f>
        <v>4</v>
      </c>
      <c r="G11" s="739">
        <f t="shared" si="8"/>
        <v>5</v>
      </c>
      <c r="H11" s="740"/>
      <c r="I11" s="740"/>
      <c r="J11" s="739">
        <v>6</v>
      </c>
      <c r="K11" s="739">
        <f>J11+1</f>
        <v>7</v>
      </c>
      <c r="L11" s="739">
        <f>K11+1</f>
        <v>8</v>
      </c>
      <c r="M11" s="739">
        <f>L11+1</f>
        <v>9</v>
      </c>
      <c r="N11" s="739">
        <f t="shared" si="9"/>
        <v>10</v>
      </c>
      <c r="O11" s="740">
        <v>5</v>
      </c>
      <c r="P11" s="740"/>
      <c r="Q11" s="739">
        <v>1</v>
      </c>
      <c r="R11" s="739">
        <f>Q11+1</f>
        <v>2</v>
      </c>
      <c r="S11" s="739">
        <f>R11+1</f>
        <v>3</v>
      </c>
      <c r="T11" s="739">
        <f>S11+1</f>
        <v>4</v>
      </c>
      <c r="U11" s="739">
        <f t="shared" si="10"/>
        <v>5</v>
      </c>
      <c r="V11" s="740"/>
      <c r="W11" s="740"/>
      <c r="X11" s="739">
        <v>6</v>
      </c>
      <c r="Y11" s="739">
        <f>X11+1</f>
        <v>7</v>
      </c>
      <c r="Z11" s="739">
        <f>Y11+1</f>
        <v>8</v>
      </c>
      <c r="AA11" s="739">
        <f>Z11+1</f>
        <v>9</v>
      </c>
      <c r="AB11" s="739">
        <f t="shared" si="11"/>
        <v>10</v>
      </c>
      <c r="AC11" s="740"/>
      <c r="AD11" s="740"/>
      <c r="AE11" s="739">
        <v>1</v>
      </c>
      <c r="AF11" s="739">
        <f>AE11+1</f>
        <v>2</v>
      </c>
    </row>
    <row r="12" spans="1:32" x14ac:dyDescent="0.25">
      <c r="A12" s="737" t="s">
        <v>395</v>
      </c>
      <c r="B12" s="742">
        <v>3</v>
      </c>
      <c r="C12" s="742">
        <v>4</v>
      </c>
      <c r="D12" s="742">
        <v>5</v>
      </c>
      <c r="E12" s="740"/>
      <c r="F12" s="740"/>
      <c r="G12" s="739">
        <v>6</v>
      </c>
      <c r="H12" s="739">
        <f t="shared" ref="H12:J13" si="12">G12+1</f>
        <v>7</v>
      </c>
      <c r="I12" s="739">
        <f t="shared" si="12"/>
        <v>8</v>
      </c>
      <c r="J12" s="739">
        <f t="shared" si="12"/>
        <v>9</v>
      </c>
      <c r="K12" s="739">
        <f>J12+1</f>
        <v>10</v>
      </c>
      <c r="L12" s="740"/>
      <c r="M12" s="740"/>
      <c r="N12" s="739">
        <v>1</v>
      </c>
      <c r="O12" s="739">
        <f t="shared" ref="O12:Q13" si="13">N12+1</f>
        <v>2</v>
      </c>
      <c r="P12" s="739">
        <f t="shared" si="13"/>
        <v>3</v>
      </c>
      <c r="Q12" s="739">
        <f t="shared" si="13"/>
        <v>4</v>
      </c>
      <c r="R12" s="739">
        <f>Q12+1</f>
        <v>5</v>
      </c>
      <c r="S12" s="740"/>
      <c r="T12" s="740"/>
      <c r="U12" s="739">
        <v>6</v>
      </c>
      <c r="V12" s="739">
        <f t="shared" ref="V12:X13" si="14">U12+1</f>
        <v>7</v>
      </c>
      <c r="W12" s="739">
        <f t="shared" si="14"/>
        <v>8</v>
      </c>
      <c r="X12" s="739">
        <f t="shared" si="14"/>
        <v>9</v>
      </c>
      <c r="Y12" s="739">
        <f>X12+1</f>
        <v>10</v>
      </c>
      <c r="Z12" s="740"/>
      <c r="AA12" s="740"/>
      <c r="AB12" s="739">
        <v>1</v>
      </c>
      <c r="AC12" s="739">
        <f t="shared" ref="AC12:AE13" si="15">AB12+1</f>
        <v>2</v>
      </c>
      <c r="AD12" s="739">
        <f t="shared" si="15"/>
        <v>3</v>
      </c>
      <c r="AE12" s="739">
        <f t="shared" si="15"/>
        <v>4</v>
      </c>
      <c r="AF12" s="743"/>
    </row>
    <row r="13" spans="1:32" x14ac:dyDescent="0.25">
      <c r="A13" s="737" t="s">
        <v>396</v>
      </c>
      <c r="B13" s="742">
        <v>5</v>
      </c>
      <c r="C13" s="740"/>
      <c r="D13" s="740"/>
      <c r="E13" s="739">
        <v>6</v>
      </c>
      <c r="F13" s="739">
        <f>E13+1</f>
        <v>7</v>
      </c>
      <c r="G13" s="739">
        <f>F13+1</f>
        <v>8</v>
      </c>
      <c r="H13" s="739">
        <f t="shared" si="12"/>
        <v>9</v>
      </c>
      <c r="I13" s="739">
        <f t="shared" si="12"/>
        <v>10</v>
      </c>
      <c r="J13" s="740"/>
      <c r="K13" s="740"/>
      <c r="L13" s="739">
        <v>1</v>
      </c>
      <c r="M13" s="739">
        <f>L13+1</f>
        <v>2</v>
      </c>
      <c r="N13" s="739">
        <f>M13+1</f>
        <v>3</v>
      </c>
      <c r="O13" s="739">
        <f t="shared" si="13"/>
        <v>4</v>
      </c>
      <c r="P13" s="739">
        <f t="shared" si="13"/>
        <v>5</v>
      </c>
      <c r="Q13" s="740"/>
      <c r="R13" s="740"/>
      <c r="S13" s="739">
        <v>6</v>
      </c>
      <c r="T13" s="739">
        <f>S13+1</f>
        <v>7</v>
      </c>
      <c r="U13" s="739">
        <f>T13+1</f>
        <v>8</v>
      </c>
      <c r="V13" s="739">
        <f t="shared" si="14"/>
        <v>9</v>
      </c>
      <c r="W13" s="739">
        <f t="shared" si="14"/>
        <v>10</v>
      </c>
      <c r="X13" s="740"/>
      <c r="Y13" s="740"/>
      <c r="Z13" s="739">
        <v>1</v>
      </c>
      <c r="AA13" s="739">
        <f>Z13+1</f>
        <v>2</v>
      </c>
      <c r="AB13" s="739">
        <f>AA13+1</f>
        <v>3</v>
      </c>
      <c r="AC13" s="739">
        <f t="shared" si="15"/>
        <v>4</v>
      </c>
      <c r="AD13" s="739">
        <f t="shared" si="15"/>
        <v>5</v>
      </c>
      <c r="AE13" s="740"/>
      <c r="AF13" s="744">
        <v>6</v>
      </c>
    </row>
  </sheetData>
  <mergeCells count="2">
    <mergeCell ref="B1:J1"/>
    <mergeCell ref="AD1:AE1"/>
  </mergeCells>
  <pageMargins left="0.7" right="0.7" top="0.75" bottom="0.75" header="0.3" footer="0.3"/>
  <pageSetup paperSize="9" scale="99" fitToHeight="0" orientation="landscape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FF"/>
    <pageSetUpPr fitToPage="1"/>
  </sheetPr>
  <dimension ref="A1:U414"/>
  <sheetViews>
    <sheetView topLeftCell="A181" zoomScale="60" zoomScaleNormal="60" zoomScalePageLayoutView="60" workbookViewId="0">
      <selection activeCell="J197" sqref="J197"/>
    </sheetView>
  </sheetViews>
  <sheetFormatPr defaultRowHeight="18.75" x14ac:dyDescent="0.3"/>
  <cols>
    <col min="1" max="1" width="13.75" style="390" customWidth="1"/>
    <col min="2" max="2" width="7.375" style="21" customWidth="1"/>
    <col min="3" max="3" width="37.5" style="20" customWidth="1"/>
    <col min="4" max="4" width="15.625" style="20" customWidth="1"/>
    <col min="5" max="5" width="13.5" style="20" customWidth="1"/>
    <col min="6" max="6" width="15.25" style="20" customWidth="1"/>
    <col min="7" max="7" width="14.75" style="21" customWidth="1"/>
    <col min="8" max="16" width="2.875" style="21" customWidth="1"/>
    <col min="17" max="17" width="14.875" style="21" customWidth="1"/>
    <col min="18" max="20" width="10.875" style="21" customWidth="1"/>
    <col min="21" max="35" width="6.5" style="21" customWidth="1"/>
    <col min="36" max="16384" width="9" style="21"/>
  </cols>
  <sheetData>
    <row r="1" spans="1:21" s="25" customFormat="1" ht="18.75" customHeight="1" x14ac:dyDescent="0.3">
      <c r="A1" s="145"/>
      <c r="C1" s="22" t="s">
        <v>115</v>
      </c>
      <c r="D1" s="20"/>
      <c r="E1" s="20"/>
      <c r="F1" s="20"/>
    </row>
    <row r="2" spans="1:21" s="25" customFormat="1" ht="18.75" customHeight="1" x14ac:dyDescent="0.3">
      <c r="A2" s="146"/>
      <c r="C2" s="22" t="s">
        <v>137</v>
      </c>
      <c r="D2" s="20"/>
      <c r="E2" s="20"/>
      <c r="F2" s="20"/>
    </row>
    <row r="3" spans="1:21" s="25" customFormat="1" ht="18.75" customHeight="1" x14ac:dyDescent="0.3">
      <c r="A3" s="146"/>
      <c r="C3" s="20"/>
      <c r="D3" s="20"/>
      <c r="F3" s="23" t="s">
        <v>116</v>
      </c>
    </row>
    <row r="4" spans="1:21" s="25" customFormat="1" ht="18.75" customHeight="1" x14ac:dyDescent="0.3">
      <c r="A4" s="146"/>
      <c r="C4" s="20"/>
      <c r="D4" s="20"/>
      <c r="F4" s="24" t="s">
        <v>134</v>
      </c>
    </row>
    <row r="5" spans="1:21" s="25" customFormat="1" ht="18.75" customHeight="1" x14ac:dyDescent="0.3">
      <c r="A5" s="146"/>
      <c r="C5" s="20"/>
      <c r="D5" s="20"/>
      <c r="F5" s="24" t="s">
        <v>117</v>
      </c>
    </row>
    <row r="6" spans="1:21" s="25" customFormat="1" ht="18.75" customHeight="1" x14ac:dyDescent="0.3">
      <c r="A6" s="146"/>
      <c r="C6" s="20"/>
      <c r="D6" s="20"/>
      <c r="F6" s="24" t="s">
        <v>497</v>
      </c>
    </row>
    <row r="7" spans="1:21" s="25" customFormat="1" ht="18.75" customHeight="1" x14ac:dyDescent="0.3">
      <c r="A7" s="145"/>
      <c r="C7" s="20"/>
      <c r="D7" s="20"/>
      <c r="E7" s="20"/>
      <c r="F7" s="20"/>
      <c r="U7" s="183"/>
    </row>
    <row r="8" spans="1:21" s="25" customFormat="1" ht="18.75" customHeight="1" x14ac:dyDescent="0.3">
      <c r="A8" s="146"/>
      <c r="C8" s="1612" t="s">
        <v>119</v>
      </c>
      <c r="D8" s="1612"/>
      <c r="E8" s="1612"/>
      <c r="F8" s="26"/>
    </row>
    <row r="9" spans="1:21" s="25" customFormat="1" ht="18.75" customHeight="1" x14ac:dyDescent="0.3">
      <c r="A9" s="146"/>
      <c r="C9" s="1610">
        <v>45772</v>
      </c>
      <c r="D9" s="1610"/>
      <c r="E9" s="1610"/>
      <c r="F9" s="27"/>
      <c r="U9" s="50"/>
    </row>
    <row r="10" spans="1:21" s="25" customFormat="1" ht="18.75" customHeight="1" x14ac:dyDescent="0.3">
      <c r="A10" s="146"/>
      <c r="C10" s="1583"/>
      <c r="D10" s="1583"/>
      <c r="E10" s="1583"/>
      <c r="F10" s="27"/>
      <c r="U10" s="50"/>
    </row>
    <row r="11" spans="1:21" s="25" customFormat="1" ht="18.75" customHeight="1" x14ac:dyDescent="0.3">
      <c r="A11" s="146"/>
      <c r="B11" s="599"/>
      <c r="C11" s="20"/>
      <c r="D11" s="20"/>
      <c r="E11" s="20"/>
      <c r="F11" s="27"/>
    </row>
    <row r="12" spans="1:21" s="25" customFormat="1" ht="18.75" customHeight="1" x14ac:dyDescent="0.3">
      <c r="A12" s="146"/>
      <c r="C12" s="1585"/>
      <c r="D12" s="20"/>
      <c r="E12" s="20"/>
      <c r="F12" s="27"/>
      <c r="Q12" s="50"/>
      <c r="R12" s="50"/>
      <c r="S12" s="50"/>
      <c r="T12" s="50"/>
      <c r="U12" s="50"/>
    </row>
    <row r="13" spans="1:21" s="25" customFormat="1" ht="18.75" customHeight="1" x14ac:dyDescent="0.3">
      <c r="A13" s="146"/>
      <c r="B13" s="28" t="s">
        <v>120</v>
      </c>
      <c r="C13" s="29" t="s">
        <v>121</v>
      </c>
      <c r="D13" s="1611" t="s">
        <v>123</v>
      </c>
      <c r="E13" s="1611"/>
      <c r="F13" s="1611"/>
    </row>
    <row r="14" spans="1:21" s="25" customFormat="1" ht="18.75" customHeight="1" x14ac:dyDescent="0.3">
      <c r="A14" s="146"/>
      <c r="B14" s="28" t="s">
        <v>124</v>
      </c>
      <c r="C14" s="28" t="s">
        <v>265</v>
      </c>
      <c r="D14" s="29" t="s">
        <v>125</v>
      </c>
      <c r="E14" s="1584" t="s">
        <v>126</v>
      </c>
      <c r="F14" s="1584" t="s">
        <v>127</v>
      </c>
    </row>
    <row r="15" spans="1:21" s="420" customFormat="1" x14ac:dyDescent="0.3">
      <c r="A15" s="526"/>
      <c r="B15" s="5">
        <v>1</v>
      </c>
      <c r="C15" s="6" t="s">
        <v>241</v>
      </c>
      <c r="D15" s="2" t="s">
        <v>35</v>
      </c>
      <c r="E15" s="3">
        <v>101.26999999999998</v>
      </c>
      <c r="F15" s="3">
        <v>278.27999999999997</v>
      </c>
      <c r="G15" s="25"/>
      <c r="H15" s="25"/>
      <c r="I15" s="25"/>
      <c r="J15" s="25"/>
      <c r="K15" s="25"/>
      <c r="L15" s="25"/>
      <c r="M15" s="25"/>
      <c r="N15" s="25"/>
      <c r="O15" s="25"/>
      <c r="P15" s="25"/>
      <c r="Q15" s="25"/>
      <c r="R15" s="25"/>
      <c r="S15" s="25"/>
      <c r="T15" s="25"/>
      <c r="U15" s="25"/>
    </row>
    <row r="16" spans="1:21" s="420" customFormat="1" x14ac:dyDescent="0.3">
      <c r="A16" s="526"/>
      <c r="B16" s="5">
        <v>2</v>
      </c>
      <c r="C16" s="6" t="s">
        <v>39</v>
      </c>
      <c r="D16" s="2" t="s">
        <v>2</v>
      </c>
      <c r="E16" s="3">
        <v>30</v>
      </c>
      <c r="F16" s="3">
        <v>173.2</v>
      </c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25"/>
    </row>
    <row r="17" spans="1:21" s="420" customFormat="1" hidden="1" x14ac:dyDescent="0.3">
      <c r="A17" s="526"/>
      <c r="B17" s="5"/>
      <c r="C17" s="13"/>
      <c r="D17" s="14"/>
      <c r="E17" s="15"/>
      <c r="F17" s="15"/>
      <c r="G17" s="25"/>
      <c r="H17" s="25"/>
      <c r="I17" s="25"/>
      <c r="J17" s="25"/>
      <c r="K17" s="25"/>
      <c r="L17" s="25"/>
      <c r="M17" s="25"/>
      <c r="N17" s="25"/>
      <c r="O17" s="25"/>
      <c r="P17" s="25"/>
      <c r="Q17" s="25"/>
      <c r="R17" s="25"/>
      <c r="S17" s="25"/>
      <c r="T17" s="25"/>
      <c r="U17" s="25"/>
    </row>
    <row r="18" spans="1:21" s="420" customFormat="1" hidden="1" x14ac:dyDescent="0.3">
      <c r="A18" s="526"/>
      <c r="B18" s="5"/>
      <c r="C18" s="6"/>
      <c r="D18" s="2"/>
      <c r="E18" s="3"/>
      <c r="F18" s="3"/>
      <c r="G18" s="25"/>
      <c r="H18" s="25"/>
      <c r="I18" s="25"/>
      <c r="J18" s="25"/>
      <c r="K18" s="25"/>
      <c r="L18" s="25"/>
      <c r="M18" s="25"/>
      <c r="N18" s="25"/>
      <c r="O18" s="25"/>
      <c r="P18" s="25"/>
      <c r="U18" s="25"/>
    </row>
    <row r="19" spans="1:21" s="50" customFormat="1" hidden="1" x14ac:dyDescent="0.3">
      <c r="A19" s="490"/>
      <c r="B19" s="5"/>
      <c r="C19" s="6"/>
      <c r="D19" s="2"/>
      <c r="E19" s="3"/>
      <c r="F19" s="3"/>
      <c r="G19" s="25"/>
      <c r="H19" s="25"/>
      <c r="I19" s="25"/>
      <c r="J19" s="25"/>
      <c r="K19" s="25"/>
      <c r="L19" s="25"/>
      <c r="M19" s="25"/>
      <c r="N19" s="25"/>
      <c r="O19" s="25"/>
      <c r="P19" s="25"/>
      <c r="U19" s="25"/>
    </row>
    <row r="20" spans="1:21" s="25" customFormat="1" ht="19.5" customHeight="1" x14ac:dyDescent="0.3">
      <c r="A20" s="490"/>
      <c r="B20" s="1584"/>
      <c r="C20" s="6"/>
      <c r="D20" s="2"/>
      <c r="E20" s="3"/>
      <c r="F20" s="3"/>
      <c r="U20" s="50"/>
    </row>
    <row r="21" spans="1:21" s="25" customFormat="1" x14ac:dyDescent="0.3">
      <c r="A21" s="145"/>
      <c r="B21" s="5"/>
      <c r="C21" s="6"/>
      <c r="D21" s="2" t="s">
        <v>128</v>
      </c>
      <c r="E21" s="3">
        <f>SUM(E15:E20)</f>
        <v>131.26999999999998</v>
      </c>
      <c r="F21" s="3">
        <f>SUM(F15:F20)</f>
        <v>451.47999999999996</v>
      </c>
      <c r="U21" s="50"/>
    </row>
    <row r="22" spans="1:21" s="25" customFormat="1" x14ac:dyDescent="0.3">
      <c r="A22" s="145"/>
      <c r="B22" s="5"/>
      <c r="C22" s="6"/>
      <c r="D22" s="2"/>
      <c r="E22" s="3"/>
      <c r="F22" s="3"/>
      <c r="Q22" s="50"/>
      <c r="R22" s="50"/>
      <c r="S22" s="50"/>
      <c r="T22" s="50"/>
      <c r="U22" s="50"/>
    </row>
    <row r="23" spans="1:21" s="25" customFormat="1" x14ac:dyDescent="0.3">
      <c r="A23" s="145"/>
      <c r="B23" s="28" t="s">
        <v>124</v>
      </c>
      <c r="C23" s="3" t="s">
        <v>247</v>
      </c>
      <c r="D23" s="2" t="s">
        <v>125</v>
      </c>
      <c r="E23" s="3" t="s">
        <v>126</v>
      </c>
      <c r="F23" s="3" t="s">
        <v>127</v>
      </c>
      <c r="Q23" s="6" t="s">
        <v>107</v>
      </c>
      <c r="R23" s="2" t="s">
        <v>414</v>
      </c>
      <c r="S23" s="3">
        <v>7.42</v>
      </c>
      <c r="T23" s="3">
        <v>186.4</v>
      </c>
    </row>
    <row r="24" spans="1:21" s="474" customFormat="1" x14ac:dyDescent="0.3">
      <c r="A24" s="389"/>
      <c r="B24" s="5">
        <v>1</v>
      </c>
      <c r="C24" s="6" t="s">
        <v>100</v>
      </c>
      <c r="D24" s="2" t="s">
        <v>9</v>
      </c>
      <c r="E24" s="3">
        <v>70</v>
      </c>
      <c r="F24" s="3">
        <v>310.23</v>
      </c>
      <c r="Q24" s="6" t="s">
        <v>107</v>
      </c>
      <c r="R24" s="2" t="s">
        <v>413</v>
      </c>
      <c r="S24" s="3"/>
      <c r="T24" s="3">
        <v>116.5</v>
      </c>
    </row>
    <row r="25" spans="1:21" s="257" customFormat="1" x14ac:dyDescent="0.3">
      <c r="A25" s="389"/>
      <c r="B25" s="5">
        <v>2</v>
      </c>
      <c r="C25" s="6" t="s">
        <v>27</v>
      </c>
      <c r="D25" s="2" t="s">
        <v>7</v>
      </c>
      <c r="E25" s="3">
        <v>85</v>
      </c>
      <c r="F25" s="3">
        <v>223</v>
      </c>
      <c r="Q25" s="6" t="s">
        <v>107</v>
      </c>
      <c r="R25" s="2" t="s">
        <v>193</v>
      </c>
      <c r="S25" s="3">
        <v>3.71</v>
      </c>
      <c r="T25" s="3">
        <v>93.2</v>
      </c>
    </row>
    <row r="26" spans="1:21" s="420" customFormat="1" x14ac:dyDescent="0.3">
      <c r="A26" s="389"/>
      <c r="B26" s="5">
        <v>3</v>
      </c>
      <c r="C26" s="6" t="s">
        <v>61</v>
      </c>
      <c r="D26" s="2" t="s">
        <v>44</v>
      </c>
      <c r="E26" s="3">
        <v>35</v>
      </c>
      <c r="F26" s="3">
        <v>273.77999999999997</v>
      </c>
      <c r="Q26" s="6" t="s">
        <v>108</v>
      </c>
      <c r="R26" s="2" t="s">
        <v>65</v>
      </c>
      <c r="S26" s="3">
        <v>1.2</v>
      </c>
      <c r="T26" s="3">
        <v>21.5</v>
      </c>
    </row>
    <row r="27" spans="1:21" s="25" customFormat="1" ht="19.5" customHeight="1" x14ac:dyDescent="0.3">
      <c r="A27" s="145"/>
      <c r="B27" s="5">
        <v>4</v>
      </c>
      <c r="C27" s="6" t="s">
        <v>346</v>
      </c>
      <c r="D27" s="2" t="s">
        <v>12</v>
      </c>
      <c r="E27" s="3">
        <v>45.5</v>
      </c>
      <c r="F27" s="3">
        <v>7.5</v>
      </c>
    </row>
    <row r="28" spans="1:21" s="50" customFormat="1" x14ac:dyDescent="0.3">
      <c r="A28" s="8"/>
      <c r="B28" s="5">
        <v>5</v>
      </c>
      <c r="C28" s="6" t="s">
        <v>144</v>
      </c>
      <c r="D28" s="2" t="s">
        <v>2</v>
      </c>
      <c r="E28" s="3">
        <v>18</v>
      </c>
      <c r="F28" s="3">
        <v>88</v>
      </c>
      <c r="G28" s="8"/>
    </row>
    <row r="29" spans="1:21" s="25" customFormat="1" ht="19.5" customHeight="1" x14ac:dyDescent="0.3">
      <c r="A29" s="145"/>
      <c r="B29" s="5">
        <v>6</v>
      </c>
      <c r="C29" s="6" t="s">
        <v>107</v>
      </c>
      <c r="D29" s="2" t="s">
        <v>14</v>
      </c>
      <c r="E29" s="3">
        <v>3.71</v>
      </c>
      <c r="F29" s="3">
        <v>93.2</v>
      </c>
    </row>
    <row r="30" spans="1:21" s="257" customFormat="1" x14ac:dyDescent="0.3">
      <c r="A30" s="264"/>
      <c r="B30" s="5">
        <v>7</v>
      </c>
      <c r="C30" s="6" t="s">
        <v>108</v>
      </c>
      <c r="D30" s="2" t="s">
        <v>65</v>
      </c>
      <c r="E30" s="3">
        <v>1.2</v>
      </c>
      <c r="F30" s="3">
        <v>21.5</v>
      </c>
    </row>
    <row r="31" spans="1:21" s="25" customFormat="1" x14ac:dyDescent="0.3">
      <c r="A31" s="145"/>
      <c r="B31" s="5"/>
      <c r="C31" s="6"/>
      <c r="D31" s="2"/>
      <c r="E31" s="3"/>
      <c r="F31" s="3"/>
    </row>
    <row r="32" spans="1:21" s="25" customFormat="1" x14ac:dyDescent="0.3">
      <c r="A32" s="221"/>
      <c r="B32" s="1584"/>
      <c r="C32" s="6"/>
      <c r="D32" s="2" t="s">
        <v>128</v>
      </c>
      <c r="E32" s="3">
        <f>SUM(E24:E30)</f>
        <v>258.40999999999997</v>
      </c>
      <c r="F32" s="3">
        <f>SUM(F24:F30)</f>
        <v>1017.21</v>
      </c>
    </row>
    <row r="33" spans="1:21" s="25" customFormat="1" x14ac:dyDescent="0.3">
      <c r="A33" s="221"/>
      <c r="B33" s="1584"/>
      <c r="C33" s="6"/>
      <c r="D33" s="2"/>
      <c r="E33" s="3"/>
      <c r="F33" s="3"/>
    </row>
    <row r="34" spans="1:21" s="25" customFormat="1" x14ac:dyDescent="0.3">
      <c r="A34" s="221"/>
      <c r="B34" s="28" t="s">
        <v>124</v>
      </c>
      <c r="C34" s="6" t="s">
        <v>282</v>
      </c>
      <c r="D34" s="2" t="s">
        <v>125</v>
      </c>
      <c r="E34" s="3" t="s">
        <v>126</v>
      </c>
      <c r="F34" s="3" t="s">
        <v>127</v>
      </c>
    </row>
    <row r="35" spans="1:21" s="25" customFormat="1" x14ac:dyDescent="0.3">
      <c r="A35" s="221"/>
      <c r="B35" s="5">
        <v>1</v>
      </c>
      <c r="C35" s="6" t="s">
        <v>105</v>
      </c>
      <c r="D35" s="2" t="s">
        <v>104</v>
      </c>
      <c r="E35" s="3">
        <v>60</v>
      </c>
      <c r="F35" s="3">
        <v>166.1</v>
      </c>
    </row>
    <row r="36" spans="1:21" s="25" customFormat="1" x14ac:dyDescent="0.3">
      <c r="A36" s="221"/>
      <c r="B36" s="5">
        <v>2</v>
      </c>
      <c r="C36" s="6" t="s">
        <v>260</v>
      </c>
      <c r="D36" s="2" t="s">
        <v>44</v>
      </c>
      <c r="E36" s="3">
        <v>25</v>
      </c>
      <c r="F36" s="3">
        <v>218.7</v>
      </c>
    </row>
    <row r="37" spans="1:21" s="25" customFormat="1" ht="19.5" customHeight="1" x14ac:dyDescent="0.3">
      <c r="A37" s="145"/>
      <c r="B37" s="5">
        <v>3</v>
      </c>
      <c r="C37" s="6" t="s">
        <v>346</v>
      </c>
      <c r="D37" s="2" t="s">
        <v>12</v>
      </c>
      <c r="E37" s="3">
        <v>45.9</v>
      </c>
      <c r="F37" s="3">
        <v>7.5</v>
      </c>
    </row>
    <row r="38" spans="1:21" s="50" customFormat="1" x14ac:dyDescent="0.3">
      <c r="A38" s="92"/>
      <c r="B38" s="5">
        <v>4</v>
      </c>
      <c r="C38" s="6" t="s">
        <v>114</v>
      </c>
      <c r="D38" s="2" t="s">
        <v>2</v>
      </c>
      <c r="E38" s="3">
        <v>6</v>
      </c>
      <c r="F38" s="3">
        <v>28</v>
      </c>
      <c r="G38" s="8"/>
    </row>
    <row r="39" spans="1:21" s="50" customFormat="1" x14ac:dyDescent="0.3">
      <c r="A39" s="8"/>
      <c r="B39" s="18">
        <v>5</v>
      </c>
      <c r="C39" s="6" t="s">
        <v>107</v>
      </c>
      <c r="D39" s="2" t="s">
        <v>14</v>
      </c>
      <c r="E39" s="3">
        <v>3.71</v>
      </c>
      <c r="F39" s="3">
        <v>93.2</v>
      </c>
      <c r="G39" s="8"/>
    </row>
    <row r="40" spans="1:21" s="50" customFormat="1" x14ac:dyDescent="0.3">
      <c r="A40" s="8"/>
      <c r="B40" s="1586"/>
      <c r="C40" s="6"/>
      <c r="D40" s="2"/>
      <c r="E40" s="3"/>
      <c r="F40" s="3"/>
      <c r="G40" s="8"/>
    </row>
    <row r="41" spans="1:21" s="50" customFormat="1" x14ac:dyDescent="0.3">
      <c r="A41" s="8"/>
      <c r="B41" s="1586"/>
      <c r="C41" s="6"/>
      <c r="D41" s="2" t="s">
        <v>128</v>
      </c>
      <c r="E41" s="3">
        <f>SUM(E35:E39)</f>
        <v>140.61000000000001</v>
      </c>
      <c r="F41" s="3">
        <f>SUM(F35:F39)</f>
        <v>513.5</v>
      </c>
      <c r="G41" s="8"/>
    </row>
    <row r="42" spans="1:21" s="50" customFormat="1" x14ac:dyDescent="0.3">
      <c r="A42" s="92"/>
      <c r="B42" s="1584"/>
      <c r="C42" s="6"/>
      <c r="D42" s="2"/>
      <c r="E42" s="3"/>
      <c r="F42" s="3"/>
      <c r="G42" s="8"/>
    </row>
    <row r="43" spans="1:21" s="50" customFormat="1" x14ac:dyDescent="0.3">
      <c r="A43" s="92"/>
      <c r="B43" s="28" t="s">
        <v>124</v>
      </c>
      <c r="C43" s="6" t="s">
        <v>284</v>
      </c>
      <c r="D43" s="2" t="s">
        <v>125</v>
      </c>
      <c r="E43" s="3" t="s">
        <v>126</v>
      </c>
      <c r="F43" s="3" t="s">
        <v>127</v>
      </c>
      <c r="G43" s="8"/>
    </row>
    <row r="44" spans="1:21" s="50" customFormat="1" x14ac:dyDescent="0.3">
      <c r="A44" s="8"/>
      <c r="B44" s="5">
        <v>1</v>
      </c>
      <c r="C44" s="6" t="s">
        <v>102</v>
      </c>
      <c r="D44" s="2" t="s">
        <v>68</v>
      </c>
      <c r="E44" s="3">
        <v>30</v>
      </c>
      <c r="F44" s="3">
        <v>84</v>
      </c>
      <c r="G44" s="8"/>
      <c r="Q44" s="5">
        <v>1</v>
      </c>
      <c r="R44" s="6" t="s">
        <v>101</v>
      </c>
      <c r="S44" s="2" t="s">
        <v>22</v>
      </c>
      <c r="T44" s="3">
        <v>48</v>
      </c>
      <c r="U44" s="3">
        <v>111.09</v>
      </c>
    </row>
    <row r="45" spans="1:21" s="50" customFormat="1" x14ac:dyDescent="0.3">
      <c r="A45" s="8"/>
      <c r="B45" s="5">
        <v>2</v>
      </c>
      <c r="C45" s="6" t="s">
        <v>64</v>
      </c>
      <c r="D45" s="2" t="s">
        <v>65</v>
      </c>
      <c r="E45" s="3">
        <v>15</v>
      </c>
      <c r="F45" s="3">
        <v>75</v>
      </c>
      <c r="G45" s="8"/>
      <c r="Q45" s="5">
        <v>2</v>
      </c>
      <c r="R45" s="6" t="s">
        <v>64</v>
      </c>
      <c r="S45" s="2" t="s">
        <v>65</v>
      </c>
      <c r="T45" s="3">
        <v>13</v>
      </c>
      <c r="U45" s="3">
        <v>75</v>
      </c>
    </row>
    <row r="46" spans="1:21" s="8" customFormat="1" x14ac:dyDescent="0.3">
      <c r="B46" s="5">
        <v>3</v>
      </c>
      <c r="C46" s="6" t="s">
        <v>107</v>
      </c>
      <c r="D46" s="2" t="s">
        <v>68</v>
      </c>
      <c r="E46" s="3">
        <v>3.71</v>
      </c>
      <c r="F46" s="3">
        <v>93.2</v>
      </c>
      <c r="Q46" s="5">
        <v>3</v>
      </c>
      <c r="R46" s="6" t="s">
        <v>107</v>
      </c>
      <c r="S46" s="2" t="s">
        <v>414</v>
      </c>
      <c r="T46" s="3">
        <v>6.8</v>
      </c>
      <c r="U46" s="3">
        <v>186.4</v>
      </c>
    </row>
    <row r="47" spans="1:21" s="50" customFormat="1" x14ac:dyDescent="0.3">
      <c r="A47" s="8"/>
      <c r="B47" s="18">
        <v>4</v>
      </c>
      <c r="C47" s="6" t="s">
        <v>114</v>
      </c>
      <c r="D47" s="2" t="s">
        <v>2</v>
      </c>
      <c r="E47" s="3">
        <v>6</v>
      </c>
      <c r="F47" s="3">
        <v>28</v>
      </c>
      <c r="G47" s="8"/>
      <c r="Q47" s="18">
        <v>4</v>
      </c>
      <c r="R47" s="6" t="s">
        <v>114</v>
      </c>
      <c r="S47" s="2" t="s">
        <v>2</v>
      </c>
      <c r="T47" s="3">
        <v>6</v>
      </c>
      <c r="U47" s="3">
        <v>28</v>
      </c>
    </row>
    <row r="48" spans="1:21" s="25" customFormat="1" x14ac:dyDescent="0.3">
      <c r="A48" s="145"/>
      <c r="B48" s="5"/>
      <c r="C48" s="6"/>
      <c r="D48" s="2"/>
      <c r="E48" s="3"/>
      <c r="F48" s="3"/>
      <c r="G48" s="8"/>
      <c r="Q48" s="5">
        <v>5</v>
      </c>
      <c r="R48" s="6" t="s">
        <v>93</v>
      </c>
      <c r="S48" s="2" t="s">
        <v>2</v>
      </c>
      <c r="T48" s="3">
        <v>75</v>
      </c>
      <c r="U48" s="3">
        <v>94.25</v>
      </c>
    </row>
    <row r="49" spans="1:20" s="25" customFormat="1" x14ac:dyDescent="0.3">
      <c r="A49" s="147"/>
      <c r="B49" s="5"/>
      <c r="C49" s="6"/>
      <c r="D49" s="2" t="s">
        <v>128</v>
      </c>
      <c r="E49" s="3">
        <f>SUM(E44:E48)</f>
        <v>54.71</v>
      </c>
      <c r="F49" s="3">
        <f>SUM(F44:F48)</f>
        <v>280.2</v>
      </c>
      <c r="G49" s="8"/>
    </row>
    <row r="50" spans="1:20" s="25" customFormat="1" ht="23.25" x14ac:dyDescent="0.35">
      <c r="A50" s="36"/>
      <c r="B50" s="5"/>
      <c r="C50" s="6"/>
      <c r="D50" s="2"/>
      <c r="E50" s="3"/>
      <c r="F50" s="3"/>
      <c r="G50" s="529">
        <v>45425</v>
      </c>
    </row>
    <row r="51" spans="1:20" s="25" customFormat="1" ht="22.5" x14ac:dyDescent="0.3">
      <c r="A51" s="147"/>
      <c r="B51" s="3"/>
      <c r="C51" s="3"/>
      <c r="D51" s="3" t="s">
        <v>136</v>
      </c>
      <c r="E51" s="3">
        <f>+E49+E41+E32+E21</f>
        <v>585</v>
      </c>
      <c r="F51" s="3">
        <f>+F49+F41+F32+F21</f>
        <v>2262.39</v>
      </c>
      <c r="G51" s="527">
        <v>585</v>
      </c>
    </row>
    <row r="52" spans="1:20" s="25" customFormat="1" x14ac:dyDescent="0.3">
      <c r="A52" s="147"/>
      <c r="B52" s="463"/>
      <c r="C52" s="463"/>
      <c r="D52" s="463"/>
      <c r="E52" s="463"/>
      <c r="F52" s="463"/>
      <c r="G52" s="528">
        <f>G51-E51</f>
        <v>0</v>
      </c>
    </row>
    <row r="53" spans="1:20" s="25" customFormat="1" x14ac:dyDescent="0.3">
      <c r="A53" s="147"/>
      <c r="B53" s="463"/>
      <c r="C53" s="463"/>
      <c r="D53" s="463"/>
      <c r="E53" s="463"/>
      <c r="F53" s="463"/>
    </row>
    <row r="54" spans="1:20" s="25" customFormat="1" ht="18.75" customHeight="1" x14ac:dyDescent="0.3">
      <c r="A54" s="146"/>
      <c r="C54" s="37" t="s">
        <v>130</v>
      </c>
      <c r="E54" s="94" t="s">
        <v>131</v>
      </c>
      <c r="F54" s="20"/>
      <c r="G54" s="25">
        <f>G52/2</f>
        <v>0</v>
      </c>
    </row>
    <row r="55" spans="1:20" s="25" customFormat="1" ht="51.75" customHeight="1" x14ac:dyDescent="0.3">
      <c r="A55" s="146"/>
      <c r="C55" s="38" t="s">
        <v>132</v>
      </c>
      <c r="E55" s="38" t="s">
        <v>140</v>
      </c>
      <c r="F55" s="39"/>
    </row>
    <row r="56" spans="1:20" s="25" customFormat="1" ht="24" customHeight="1" x14ac:dyDescent="0.3">
      <c r="A56" s="146"/>
      <c r="C56" s="38"/>
      <c r="E56" s="38"/>
      <c r="F56" s="39"/>
    </row>
    <row r="57" spans="1:20" s="25" customFormat="1" ht="23.25" customHeight="1" x14ac:dyDescent="0.3">
      <c r="A57" s="460"/>
      <c r="B57" s="254"/>
      <c r="C57" s="96"/>
      <c r="D57" s="254"/>
      <c r="E57" s="255"/>
      <c r="F57" s="254"/>
    </row>
    <row r="58" spans="1:20" s="25" customFormat="1" ht="23.25" customHeight="1" x14ac:dyDescent="0.3">
      <c r="A58" s="146"/>
      <c r="B58" s="38"/>
      <c r="D58" s="38"/>
      <c r="E58" s="39"/>
      <c r="F58" s="38"/>
    </row>
    <row r="59" spans="1:20" s="25" customFormat="1" ht="18.75" customHeight="1" x14ac:dyDescent="0.3">
      <c r="A59" s="145"/>
      <c r="C59" s="22" t="s">
        <v>115</v>
      </c>
      <c r="D59" s="20"/>
      <c r="E59" s="20"/>
      <c r="F59" s="20"/>
    </row>
    <row r="60" spans="1:20" s="25" customFormat="1" ht="18.75" customHeight="1" x14ac:dyDescent="0.3">
      <c r="A60" s="146"/>
      <c r="C60" s="22" t="s">
        <v>137</v>
      </c>
      <c r="D60" s="20"/>
      <c r="E60" s="20"/>
      <c r="F60" s="20"/>
    </row>
    <row r="61" spans="1:20" s="25" customFormat="1" ht="18.75" customHeight="1" x14ac:dyDescent="0.3">
      <c r="A61" s="146"/>
      <c r="C61" s="20"/>
      <c r="D61" s="20"/>
      <c r="F61" s="23" t="s">
        <v>116</v>
      </c>
    </row>
    <row r="62" spans="1:20" s="25" customFormat="1" ht="18.75" customHeight="1" x14ac:dyDescent="0.3">
      <c r="A62" s="146"/>
      <c r="C62" s="20"/>
      <c r="D62" s="20"/>
      <c r="F62" s="24" t="s">
        <v>134</v>
      </c>
    </row>
    <row r="63" spans="1:20" s="25" customFormat="1" ht="18.75" customHeight="1" x14ac:dyDescent="0.3">
      <c r="A63" s="146"/>
      <c r="C63" s="20"/>
      <c r="D63" s="20"/>
      <c r="F63" s="24" t="s">
        <v>117</v>
      </c>
    </row>
    <row r="64" spans="1:20" s="25" customFormat="1" ht="18.75" customHeight="1" x14ac:dyDescent="0.3">
      <c r="A64" s="146"/>
      <c r="C64" s="20"/>
      <c r="D64" s="20"/>
      <c r="F64" s="24" t="s">
        <v>497</v>
      </c>
      <c r="Q64" s="6" t="s">
        <v>107</v>
      </c>
      <c r="R64" s="2" t="s">
        <v>414</v>
      </c>
      <c r="S64" s="3">
        <v>7.42</v>
      </c>
      <c r="T64" s="3">
        <v>186.4</v>
      </c>
    </row>
    <row r="65" spans="1:21" s="25" customFormat="1" ht="18.75" customHeight="1" x14ac:dyDescent="0.3">
      <c r="A65" s="145"/>
      <c r="C65" s="20"/>
      <c r="D65" s="20"/>
      <c r="E65" s="20"/>
      <c r="F65" s="20"/>
      <c r="Q65" s="6" t="s">
        <v>107</v>
      </c>
      <c r="R65" s="2" t="s">
        <v>413</v>
      </c>
      <c r="S65" s="3"/>
      <c r="T65" s="3">
        <v>116.5</v>
      </c>
      <c r="U65" s="183"/>
    </row>
    <row r="66" spans="1:21" s="25" customFormat="1" ht="18.75" customHeight="1" x14ac:dyDescent="0.3">
      <c r="A66" s="146"/>
      <c r="C66" s="1612" t="s">
        <v>119</v>
      </c>
      <c r="D66" s="1612"/>
      <c r="E66" s="1612"/>
      <c r="F66" s="26"/>
      <c r="Q66" s="6" t="s">
        <v>107</v>
      </c>
      <c r="R66" s="2" t="s">
        <v>193</v>
      </c>
      <c r="S66" s="3">
        <v>3.71</v>
      </c>
      <c r="T66" s="3">
        <v>93.2</v>
      </c>
    </row>
    <row r="67" spans="1:21" s="25" customFormat="1" ht="18.75" customHeight="1" x14ac:dyDescent="0.3">
      <c r="A67" s="146"/>
      <c r="C67" s="1610">
        <v>45773</v>
      </c>
      <c r="D67" s="1610"/>
      <c r="E67" s="1610"/>
      <c r="F67" s="27"/>
      <c r="Q67" s="6" t="s">
        <v>108</v>
      </c>
      <c r="R67" s="2" t="s">
        <v>65</v>
      </c>
      <c r="S67" s="3">
        <v>1.2</v>
      </c>
      <c r="T67" s="3">
        <v>21.5</v>
      </c>
      <c r="U67" s="50"/>
    </row>
    <row r="68" spans="1:21" s="25" customFormat="1" ht="18.75" customHeight="1" x14ac:dyDescent="0.3">
      <c r="A68" s="146"/>
      <c r="C68" s="1583"/>
      <c r="D68" s="1583"/>
      <c r="E68" s="1583"/>
      <c r="F68" s="27"/>
      <c r="Q68" s="50"/>
      <c r="R68" s="50"/>
      <c r="S68" s="50"/>
      <c r="T68" s="50"/>
      <c r="U68" s="50"/>
    </row>
    <row r="69" spans="1:21" s="25" customFormat="1" ht="18.75" customHeight="1" x14ac:dyDescent="0.3">
      <c r="A69" s="146"/>
      <c r="B69" s="599"/>
      <c r="C69" s="20"/>
      <c r="D69" s="20"/>
      <c r="E69" s="20"/>
      <c r="F69" s="27"/>
    </row>
    <row r="70" spans="1:21" s="25" customFormat="1" ht="18.75" customHeight="1" x14ac:dyDescent="0.3">
      <c r="A70" s="146"/>
      <c r="C70" s="1585"/>
      <c r="D70" s="20"/>
      <c r="E70" s="20"/>
      <c r="F70" s="27"/>
      <c r="Q70" s="50"/>
      <c r="R70" s="50"/>
      <c r="S70" s="50"/>
      <c r="T70" s="50"/>
      <c r="U70" s="50"/>
    </row>
    <row r="71" spans="1:21" s="25" customFormat="1" ht="18.75" customHeight="1" x14ac:dyDescent="0.3">
      <c r="A71" s="146"/>
      <c r="B71" s="28" t="s">
        <v>120</v>
      </c>
      <c r="C71" s="29" t="s">
        <v>121</v>
      </c>
      <c r="D71" s="1611" t="s">
        <v>123</v>
      </c>
      <c r="E71" s="1611"/>
      <c r="F71" s="1611"/>
    </row>
    <row r="72" spans="1:21" s="25" customFormat="1" ht="18.75" customHeight="1" x14ac:dyDescent="0.3">
      <c r="A72" s="146"/>
      <c r="B72" s="28" t="s">
        <v>124</v>
      </c>
      <c r="C72" s="28" t="s">
        <v>265</v>
      </c>
      <c r="D72" s="29" t="s">
        <v>125</v>
      </c>
      <c r="E72" s="1584" t="s">
        <v>126</v>
      </c>
      <c r="F72" s="1584" t="s">
        <v>127</v>
      </c>
    </row>
    <row r="73" spans="1:21" s="420" customFormat="1" x14ac:dyDescent="0.3">
      <c r="A73" s="526"/>
      <c r="B73" s="5">
        <v>1</v>
      </c>
      <c r="C73" s="6" t="s">
        <v>58</v>
      </c>
      <c r="D73" s="2" t="s">
        <v>59</v>
      </c>
      <c r="E73" s="3">
        <v>90</v>
      </c>
      <c r="F73" s="3">
        <v>336.63</v>
      </c>
      <c r="G73" s="25"/>
      <c r="H73" s="25"/>
      <c r="I73" s="25"/>
      <c r="J73" s="25"/>
      <c r="K73" s="25"/>
      <c r="L73" s="25"/>
      <c r="M73" s="25"/>
      <c r="N73" s="25"/>
      <c r="O73" s="25"/>
      <c r="P73" s="25"/>
      <c r="Q73" s="25"/>
      <c r="R73" s="25"/>
      <c r="S73" s="25"/>
      <c r="T73" s="25"/>
      <c r="U73" s="25"/>
    </row>
    <row r="74" spans="1:21" s="420" customFormat="1" x14ac:dyDescent="0.3">
      <c r="A74" s="526"/>
      <c r="B74" s="5">
        <v>2</v>
      </c>
      <c r="C74" s="6" t="s">
        <v>271</v>
      </c>
      <c r="D74" s="2" t="s">
        <v>2</v>
      </c>
      <c r="E74" s="3">
        <v>7</v>
      </c>
      <c r="F74" s="3">
        <v>36.6</v>
      </c>
      <c r="G74" s="25"/>
      <c r="H74" s="25"/>
      <c r="I74" s="25"/>
      <c r="J74" s="25"/>
      <c r="K74" s="25"/>
      <c r="L74" s="25"/>
      <c r="M74" s="25"/>
      <c r="N74" s="25"/>
      <c r="O74" s="25"/>
      <c r="P74" s="25"/>
      <c r="Q74" s="25"/>
      <c r="R74" s="25"/>
      <c r="S74" s="25"/>
      <c r="T74" s="25"/>
      <c r="U74" s="25"/>
    </row>
    <row r="75" spans="1:21" s="420" customFormat="1" x14ac:dyDescent="0.3">
      <c r="A75" s="526"/>
      <c r="B75" s="5">
        <v>3</v>
      </c>
      <c r="C75" s="6" t="s">
        <v>107</v>
      </c>
      <c r="D75" s="2" t="s">
        <v>193</v>
      </c>
      <c r="E75" s="3">
        <v>3.71</v>
      </c>
      <c r="F75" s="3">
        <v>93.2</v>
      </c>
      <c r="G75" s="25"/>
      <c r="H75" s="25"/>
      <c r="I75" s="25"/>
      <c r="J75" s="25"/>
      <c r="K75" s="25"/>
      <c r="L75" s="25"/>
      <c r="M75" s="25"/>
      <c r="N75" s="25"/>
      <c r="O75" s="25"/>
      <c r="P75" s="25"/>
      <c r="Q75" s="25"/>
      <c r="R75" s="25"/>
      <c r="S75" s="25"/>
      <c r="T75" s="25"/>
      <c r="U75" s="25"/>
    </row>
    <row r="76" spans="1:21" s="420" customFormat="1" x14ac:dyDescent="0.3">
      <c r="A76" s="526"/>
      <c r="B76" s="5">
        <v>4</v>
      </c>
      <c r="C76" s="6" t="s">
        <v>64</v>
      </c>
      <c r="D76" s="2" t="s">
        <v>65</v>
      </c>
      <c r="E76" s="3">
        <v>15</v>
      </c>
      <c r="F76" s="3">
        <v>75</v>
      </c>
      <c r="G76" s="25"/>
      <c r="H76" s="25"/>
      <c r="I76" s="25"/>
      <c r="J76" s="25"/>
      <c r="K76" s="25"/>
      <c r="L76" s="25"/>
      <c r="M76" s="25"/>
      <c r="N76" s="25"/>
      <c r="O76" s="25"/>
      <c r="P76" s="25"/>
      <c r="Q76" s="25"/>
      <c r="R76" s="25"/>
      <c r="S76" s="25"/>
      <c r="T76" s="25"/>
      <c r="U76" s="25"/>
    </row>
    <row r="77" spans="1:21" s="50" customFormat="1" x14ac:dyDescent="0.3">
      <c r="A77" s="490"/>
      <c r="B77" s="5"/>
      <c r="C77" s="6"/>
      <c r="D77" s="2"/>
      <c r="E77" s="3"/>
      <c r="F77" s="3"/>
      <c r="G77" s="25"/>
      <c r="H77" s="25"/>
      <c r="I77" s="25"/>
      <c r="J77" s="25"/>
      <c r="K77" s="25"/>
      <c r="L77" s="25"/>
      <c r="M77" s="25"/>
      <c r="N77" s="25"/>
      <c r="O77" s="25"/>
      <c r="P77" s="25"/>
      <c r="Q77" s="25"/>
      <c r="R77" s="25"/>
      <c r="S77" s="25"/>
      <c r="T77" s="25"/>
      <c r="U77" s="25"/>
    </row>
    <row r="78" spans="1:21" s="25" customFormat="1" ht="19.5" customHeight="1" x14ac:dyDescent="0.3">
      <c r="A78" s="490"/>
      <c r="B78" s="1584"/>
      <c r="C78" s="6"/>
      <c r="D78" s="2"/>
      <c r="E78" s="3"/>
      <c r="F78" s="3"/>
      <c r="Q78" s="50"/>
      <c r="R78" s="50"/>
      <c r="S78" s="50"/>
      <c r="T78" s="50"/>
      <c r="U78" s="50"/>
    </row>
    <row r="79" spans="1:21" s="25" customFormat="1" x14ac:dyDescent="0.3">
      <c r="A79" s="145"/>
      <c r="B79" s="5"/>
      <c r="C79" s="6"/>
      <c r="D79" s="2" t="s">
        <v>128</v>
      </c>
      <c r="E79" s="3">
        <f>SUM(E73:E78)</f>
        <v>115.71</v>
      </c>
      <c r="F79" s="3">
        <f>SUM(F73:F78)</f>
        <v>541.43000000000006</v>
      </c>
      <c r="Q79" s="50"/>
      <c r="R79" s="50"/>
      <c r="S79" s="50"/>
      <c r="T79" s="50"/>
      <c r="U79" s="50"/>
    </row>
    <row r="80" spans="1:21" s="25" customFormat="1" x14ac:dyDescent="0.3">
      <c r="A80" s="145"/>
      <c r="B80" s="5"/>
      <c r="C80" s="6"/>
      <c r="D80" s="2"/>
      <c r="E80" s="3"/>
      <c r="F80" s="3"/>
      <c r="Q80" s="50"/>
      <c r="R80" s="50"/>
      <c r="S80" s="50"/>
      <c r="T80" s="50"/>
      <c r="U80" s="50"/>
    </row>
    <row r="81" spans="1:7" s="25" customFormat="1" x14ac:dyDescent="0.3">
      <c r="A81" s="145"/>
      <c r="B81" s="28" t="s">
        <v>124</v>
      </c>
      <c r="C81" s="3" t="s">
        <v>247</v>
      </c>
      <c r="D81" s="2" t="s">
        <v>125</v>
      </c>
      <c r="E81" s="3" t="s">
        <v>126</v>
      </c>
      <c r="F81" s="3" t="s">
        <v>127</v>
      </c>
    </row>
    <row r="82" spans="1:7" s="474" customFormat="1" x14ac:dyDescent="0.3">
      <c r="A82" s="389"/>
      <c r="B82" s="5">
        <v>1</v>
      </c>
      <c r="C82" s="6" t="s">
        <v>276</v>
      </c>
      <c r="D82" s="2" t="s">
        <v>9</v>
      </c>
      <c r="E82" s="3">
        <v>83</v>
      </c>
      <c r="F82" s="3">
        <v>134.75</v>
      </c>
    </row>
    <row r="83" spans="1:7" s="257" customFormat="1" x14ac:dyDescent="0.3">
      <c r="A83" s="389"/>
      <c r="B83" s="5">
        <v>2</v>
      </c>
      <c r="C83" s="6" t="s">
        <v>180</v>
      </c>
      <c r="D83" s="2" t="s">
        <v>7</v>
      </c>
      <c r="E83" s="3">
        <v>50</v>
      </c>
      <c r="F83" s="3">
        <v>196.125</v>
      </c>
    </row>
    <row r="84" spans="1:7" s="420" customFormat="1" x14ac:dyDescent="0.3">
      <c r="A84" s="389"/>
      <c r="B84" s="5">
        <v>3</v>
      </c>
      <c r="C84" s="6" t="s">
        <v>43</v>
      </c>
      <c r="D84" s="2" t="s">
        <v>44</v>
      </c>
      <c r="E84" s="3">
        <v>50</v>
      </c>
      <c r="F84" s="3">
        <v>298.71999999999997</v>
      </c>
    </row>
    <row r="85" spans="1:7" s="25" customFormat="1" ht="19.5" customHeight="1" x14ac:dyDescent="0.3">
      <c r="A85" s="145"/>
      <c r="B85" s="5">
        <v>4</v>
      </c>
      <c r="C85" s="6" t="s">
        <v>346</v>
      </c>
      <c r="D85" s="2" t="s">
        <v>12</v>
      </c>
      <c r="E85" s="3">
        <v>45.5</v>
      </c>
      <c r="F85" s="3">
        <v>7.5</v>
      </c>
    </row>
    <row r="86" spans="1:7" s="50" customFormat="1" x14ac:dyDescent="0.3">
      <c r="A86" s="8"/>
      <c r="B86" s="5">
        <v>5</v>
      </c>
      <c r="C86" s="6" t="s">
        <v>144</v>
      </c>
      <c r="D86" s="2" t="s">
        <v>2</v>
      </c>
      <c r="E86" s="3">
        <v>18</v>
      </c>
      <c r="F86" s="3">
        <v>88</v>
      </c>
      <c r="G86" s="8"/>
    </row>
    <row r="87" spans="1:7" s="25" customFormat="1" ht="19.5" customHeight="1" x14ac:dyDescent="0.3">
      <c r="A87" s="145"/>
      <c r="B87" s="5">
        <v>6</v>
      </c>
      <c r="C87" s="6" t="s">
        <v>107</v>
      </c>
      <c r="D87" s="2" t="s">
        <v>68</v>
      </c>
      <c r="E87" s="3">
        <v>1.8571428571428572</v>
      </c>
      <c r="F87" s="3">
        <v>49.4</v>
      </c>
    </row>
    <row r="88" spans="1:7" s="257" customFormat="1" x14ac:dyDescent="0.3">
      <c r="A88" s="264"/>
      <c r="B88" s="5">
        <v>7</v>
      </c>
      <c r="C88" s="6" t="s">
        <v>108</v>
      </c>
      <c r="D88" s="2" t="s">
        <v>65</v>
      </c>
      <c r="E88" s="3">
        <v>1.2</v>
      </c>
      <c r="F88" s="3">
        <v>21.5</v>
      </c>
    </row>
    <row r="89" spans="1:7" s="25" customFormat="1" x14ac:dyDescent="0.3">
      <c r="A89" s="145"/>
      <c r="B89" s="5"/>
      <c r="C89" s="6"/>
      <c r="D89" s="2"/>
      <c r="E89" s="3"/>
      <c r="F89" s="3"/>
    </row>
    <row r="90" spans="1:7" s="25" customFormat="1" x14ac:dyDescent="0.3">
      <c r="A90" s="221"/>
      <c r="B90" s="1584"/>
      <c r="C90" s="6"/>
      <c r="D90" s="2" t="s">
        <v>128</v>
      </c>
      <c r="E90" s="3">
        <f>SUM(E82:E88)</f>
        <v>249.55714285714285</v>
      </c>
      <c r="F90" s="3">
        <f>SUM(F82:F88)</f>
        <v>795.995</v>
      </c>
    </row>
    <row r="91" spans="1:7" s="25" customFormat="1" x14ac:dyDescent="0.3">
      <c r="A91" s="221"/>
      <c r="B91" s="1584"/>
      <c r="C91" s="6"/>
      <c r="D91" s="2"/>
      <c r="E91" s="3"/>
      <c r="F91" s="3"/>
    </row>
    <row r="92" spans="1:7" s="25" customFormat="1" x14ac:dyDescent="0.3">
      <c r="A92" s="221"/>
      <c r="B92" s="28" t="s">
        <v>124</v>
      </c>
      <c r="C92" s="6" t="s">
        <v>282</v>
      </c>
      <c r="D92" s="2" t="s">
        <v>125</v>
      </c>
      <c r="E92" s="3" t="s">
        <v>126</v>
      </c>
      <c r="F92" s="3" t="s">
        <v>127</v>
      </c>
    </row>
    <row r="93" spans="1:7" s="25" customFormat="1" x14ac:dyDescent="0.3">
      <c r="A93" s="221"/>
      <c r="B93" s="5">
        <v>1</v>
      </c>
      <c r="C93" s="6" t="s">
        <v>83</v>
      </c>
      <c r="D93" s="2" t="s">
        <v>85</v>
      </c>
      <c r="E93" s="3">
        <v>110</v>
      </c>
      <c r="F93" s="3">
        <v>500.08</v>
      </c>
    </row>
    <row r="94" spans="1:7" s="25" customFormat="1" x14ac:dyDescent="0.3">
      <c r="A94" s="221"/>
      <c r="B94" s="5">
        <v>2</v>
      </c>
      <c r="C94" s="6" t="s">
        <v>346</v>
      </c>
      <c r="D94" s="2" t="s">
        <v>12</v>
      </c>
      <c r="E94" s="3">
        <f>45.5-0.19</f>
        <v>45.31</v>
      </c>
      <c r="F94" s="3">
        <v>7.5</v>
      </c>
    </row>
    <row r="95" spans="1:7" s="25" customFormat="1" ht="19.5" customHeight="1" x14ac:dyDescent="0.3">
      <c r="A95" s="145"/>
      <c r="B95" s="5">
        <v>3</v>
      </c>
      <c r="C95" s="6" t="s">
        <v>114</v>
      </c>
      <c r="D95" s="2" t="s">
        <v>2</v>
      </c>
      <c r="E95" s="3">
        <v>6</v>
      </c>
      <c r="F95" s="3">
        <v>28</v>
      </c>
    </row>
    <row r="96" spans="1:7" s="50" customFormat="1" x14ac:dyDescent="0.3">
      <c r="A96" s="92"/>
      <c r="B96" s="5">
        <v>4</v>
      </c>
      <c r="C96" s="6" t="s">
        <v>107</v>
      </c>
      <c r="D96" s="2" t="s">
        <v>14</v>
      </c>
      <c r="E96" s="3">
        <v>3.71</v>
      </c>
      <c r="F96" s="3">
        <v>93.2</v>
      </c>
      <c r="G96" s="8"/>
    </row>
    <row r="97" spans="1:7" s="50" customFormat="1" x14ac:dyDescent="0.3">
      <c r="A97" s="8"/>
      <c r="B97" s="18"/>
      <c r="C97" s="6"/>
      <c r="D97" s="2"/>
      <c r="E97" s="3"/>
      <c r="F97" s="3"/>
      <c r="G97" s="8"/>
    </row>
    <row r="98" spans="1:7" s="50" customFormat="1" x14ac:dyDescent="0.3">
      <c r="A98" s="8"/>
      <c r="B98" s="1586"/>
      <c r="C98" s="6"/>
      <c r="D98" s="2"/>
      <c r="E98" s="3"/>
      <c r="F98" s="3"/>
      <c r="G98" s="8"/>
    </row>
    <row r="99" spans="1:7" s="50" customFormat="1" x14ac:dyDescent="0.3">
      <c r="A99" s="8"/>
      <c r="B99" s="1586"/>
      <c r="C99" s="6"/>
      <c r="D99" s="2" t="s">
        <v>128</v>
      </c>
      <c r="E99" s="3">
        <f>SUM(E93:E97)</f>
        <v>165.02</v>
      </c>
      <c r="F99" s="3">
        <f>SUM(F93:F97)</f>
        <v>628.78</v>
      </c>
      <c r="G99" s="8"/>
    </row>
    <row r="100" spans="1:7" s="50" customFormat="1" x14ac:dyDescent="0.3">
      <c r="A100" s="92"/>
      <c r="B100" s="1584"/>
      <c r="C100" s="6"/>
      <c r="D100" s="2"/>
      <c r="E100" s="3"/>
      <c r="F100" s="3"/>
      <c r="G100" s="8"/>
    </row>
    <row r="101" spans="1:7" s="50" customFormat="1" x14ac:dyDescent="0.3">
      <c r="A101" s="92"/>
      <c r="B101" s="28" t="s">
        <v>124</v>
      </c>
      <c r="C101" s="6" t="s">
        <v>284</v>
      </c>
      <c r="D101" s="2" t="s">
        <v>125</v>
      </c>
      <c r="E101" s="3" t="s">
        <v>126</v>
      </c>
      <c r="F101" s="3" t="s">
        <v>127</v>
      </c>
      <c r="G101" s="8"/>
    </row>
    <row r="102" spans="1:7" s="50" customFormat="1" x14ac:dyDescent="0.3">
      <c r="A102" s="8"/>
      <c r="B102" s="5">
        <v>1</v>
      </c>
      <c r="C102" s="6" t="s">
        <v>102</v>
      </c>
      <c r="D102" s="2" t="s">
        <v>68</v>
      </c>
      <c r="E102" s="3">
        <v>30</v>
      </c>
      <c r="F102" s="3">
        <v>84</v>
      </c>
      <c r="G102" s="8"/>
    </row>
    <row r="103" spans="1:7" s="50" customFormat="1" x14ac:dyDescent="0.3">
      <c r="A103" s="8"/>
      <c r="B103" s="5">
        <v>2</v>
      </c>
      <c r="C103" s="6" t="s">
        <v>64</v>
      </c>
      <c r="D103" s="2" t="s">
        <v>65</v>
      </c>
      <c r="E103" s="3">
        <v>15</v>
      </c>
      <c r="F103" s="3">
        <v>75</v>
      </c>
      <c r="G103" s="8"/>
    </row>
    <row r="104" spans="1:7" s="8" customFormat="1" x14ac:dyDescent="0.3">
      <c r="B104" s="5">
        <v>3</v>
      </c>
      <c r="C104" s="6" t="s">
        <v>107</v>
      </c>
      <c r="D104" s="2" t="s">
        <v>68</v>
      </c>
      <c r="E104" s="3">
        <v>3.71</v>
      </c>
      <c r="F104" s="3">
        <v>93.2</v>
      </c>
    </row>
    <row r="105" spans="1:7" s="50" customFormat="1" x14ac:dyDescent="0.3">
      <c r="A105" s="8"/>
      <c r="B105" s="18">
        <v>4</v>
      </c>
      <c r="C105" s="6" t="s">
        <v>114</v>
      </c>
      <c r="D105" s="2" t="s">
        <v>2</v>
      </c>
      <c r="E105" s="3">
        <v>6</v>
      </c>
      <c r="F105" s="3">
        <v>28</v>
      </c>
      <c r="G105" s="8"/>
    </row>
    <row r="106" spans="1:7" s="25" customFormat="1" x14ac:dyDescent="0.3">
      <c r="A106" s="145"/>
      <c r="B106" s="5"/>
      <c r="C106" s="6"/>
      <c r="D106" s="2"/>
      <c r="E106" s="3"/>
      <c r="F106" s="3"/>
      <c r="G106" s="8"/>
    </row>
    <row r="107" spans="1:7" s="25" customFormat="1" x14ac:dyDescent="0.3">
      <c r="A107" s="145"/>
      <c r="B107" s="5"/>
      <c r="C107" s="6"/>
      <c r="D107" s="2"/>
      <c r="E107" s="3"/>
      <c r="F107" s="3"/>
      <c r="G107" s="8"/>
    </row>
    <row r="108" spans="1:7" s="25" customFormat="1" x14ac:dyDescent="0.3">
      <c r="A108" s="147"/>
      <c r="B108" s="5"/>
      <c r="C108" s="6"/>
      <c r="D108" s="2" t="s">
        <v>128</v>
      </c>
      <c r="E108" s="3">
        <f>SUM(E102:E107)</f>
        <v>54.71</v>
      </c>
      <c r="F108" s="3">
        <f>SUM(F102:F107)</f>
        <v>280.2</v>
      </c>
      <c r="G108" s="8"/>
    </row>
    <row r="109" spans="1:7" s="25" customFormat="1" ht="23.25" x14ac:dyDescent="0.35">
      <c r="A109" s="36"/>
      <c r="B109" s="5"/>
      <c r="C109" s="6"/>
      <c r="D109" s="2"/>
      <c r="E109" s="3"/>
      <c r="F109" s="3"/>
      <c r="G109" s="529">
        <v>45425</v>
      </c>
    </row>
    <row r="110" spans="1:7" s="25" customFormat="1" ht="22.5" x14ac:dyDescent="0.3">
      <c r="A110" s="147"/>
      <c r="B110" s="3"/>
      <c r="C110" s="3"/>
      <c r="D110" s="3" t="s">
        <v>136</v>
      </c>
      <c r="E110" s="3">
        <f>+E108+E99+E90+E79</f>
        <v>584.99714285714288</v>
      </c>
      <c r="F110" s="3">
        <f>+F108+F99+F90+F79</f>
        <v>2246.4049999999997</v>
      </c>
      <c r="G110" s="527">
        <v>585</v>
      </c>
    </row>
    <row r="111" spans="1:7" s="25" customFormat="1" x14ac:dyDescent="0.3">
      <c r="A111" s="147"/>
      <c r="B111" s="463"/>
      <c r="C111" s="463"/>
      <c r="D111" s="463"/>
      <c r="E111" s="463"/>
      <c r="F111" s="463"/>
      <c r="G111" s="528">
        <f>G110-E110</f>
        <v>2.8571428571240176E-3</v>
      </c>
    </row>
    <row r="112" spans="1:7" s="25" customFormat="1" x14ac:dyDescent="0.3">
      <c r="A112" s="147"/>
      <c r="B112" s="463"/>
      <c r="C112" s="463"/>
      <c r="D112" s="463"/>
      <c r="E112" s="463"/>
      <c r="F112" s="463"/>
    </row>
    <row r="113" spans="1:7" s="25" customFormat="1" ht="18.75" customHeight="1" x14ac:dyDescent="0.3">
      <c r="A113" s="146"/>
      <c r="C113" s="37" t="s">
        <v>130</v>
      </c>
      <c r="E113" s="94" t="s">
        <v>131</v>
      </c>
      <c r="F113" s="20"/>
      <c r="G113" s="25">
        <f>G111/2</f>
        <v>1.4285714285620088E-3</v>
      </c>
    </row>
    <row r="114" spans="1:7" s="25" customFormat="1" ht="51.75" customHeight="1" x14ac:dyDescent="0.3">
      <c r="A114" s="146"/>
      <c r="C114" s="38" t="s">
        <v>132</v>
      </c>
      <c r="E114" s="38" t="s">
        <v>140</v>
      </c>
      <c r="F114" s="39"/>
    </row>
    <row r="115" spans="1:7" s="25" customFormat="1" ht="23.25" customHeight="1" x14ac:dyDescent="0.3">
      <c r="A115" s="146"/>
      <c r="B115" s="38"/>
      <c r="D115" s="38"/>
      <c r="E115" s="39"/>
      <c r="F115" s="38"/>
    </row>
    <row r="116" spans="1:7" s="96" customFormat="1" ht="23.25" customHeight="1" x14ac:dyDescent="0.3">
      <c r="A116" s="460"/>
      <c r="B116" s="254"/>
      <c r="D116" s="254"/>
      <c r="E116" s="255"/>
      <c r="F116" s="254"/>
    </row>
    <row r="117" spans="1:7" s="25" customFormat="1" ht="18.75" customHeight="1" x14ac:dyDescent="0.3">
      <c r="A117" s="145"/>
      <c r="C117" s="22" t="s">
        <v>115</v>
      </c>
      <c r="D117" s="20"/>
      <c r="E117" s="20"/>
      <c r="F117" s="20"/>
    </row>
    <row r="118" spans="1:7" s="25" customFormat="1" ht="18.75" customHeight="1" x14ac:dyDescent="0.3">
      <c r="A118" s="146"/>
      <c r="C118" s="22" t="s">
        <v>137</v>
      </c>
      <c r="D118" s="20"/>
      <c r="E118" s="20"/>
      <c r="F118" s="20"/>
    </row>
    <row r="119" spans="1:7" s="25" customFormat="1" ht="18.75" customHeight="1" x14ac:dyDescent="0.3">
      <c r="A119" s="146"/>
      <c r="C119" s="20"/>
      <c r="D119" s="20"/>
      <c r="F119" s="23" t="s">
        <v>116</v>
      </c>
    </row>
    <row r="120" spans="1:7" s="25" customFormat="1" ht="18.75" customHeight="1" x14ac:dyDescent="0.3">
      <c r="A120" s="146"/>
      <c r="C120" s="20"/>
      <c r="D120" s="20"/>
      <c r="F120" s="24" t="s">
        <v>134</v>
      </c>
    </row>
    <row r="121" spans="1:7" s="25" customFormat="1" ht="18.75" customHeight="1" x14ac:dyDescent="0.3">
      <c r="A121" s="146"/>
      <c r="C121" s="20"/>
      <c r="D121" s="20"/>
      <c r="F121" s="24" t="s">
        <v>117</v>
      </c>
    </row>
    <row r="122" spans="1:7" s="25" customFormat="1" ht="18.75" customHeight="1" x14ac:dyDescent="0.3">
      <c r="A122" s="146"/>
      <c r="C122" s="20"/>
      <c r="D122" s="20"/>
      <c r="F122" s="24" t="s">
        <v>497</v>
      </c>
    </row>
    <row r="123" spans="1:7" s="25" customFormat="1" ht="18.75" customHeight="1" x14ac:dyDescent="0.3">
      <c r="A123" s="145"/>
      <c r="C123" s="20"/>
      <c r="D123" s="20"/>
      <c r="E123" s="20"/>
      <c r="F123" s="20"/>
    </row>
    <row r="124" spans="1:7" s="25" customFormat="1" ht="18.75" customHeight="1" x14ac:dyDescent="0.3">
      <c r="A124" s="146"/>
      <c r="C124" s="1612" t="s">
        <v>119</v>
      </c>
      <c r="D124" s="1612"/>
      <c r="E124" s="1612"/>
      <c r="F124" s="26"/>
    </row>
    <row r="125" spans="1:7" s="25" customFormat="1" ht="18.75" customHeight="1" x14ac:dyDescent="0.3">
      <c r="A125" s="146"/>
      <c r="C125" s="1610">
        <v>45774</v>
      </c>
      <c r="D125" s="1610"/>
      <c r="E125" s="1610"/>
      <c r="F125" s="27"/>
    </row>
    <row r="126" spans="1:7" s="25" customFormat="1" ht="18.75" customHeight="1" x14ac:dyDescent="0.3">
      <c r="A126" s="146"/>
      <c r="C126" s="1583"/>
      <c r="D126" s="1583"/>
      <c r="E126" s="1583"/>
      <c r="F126" s="27"/>
    </row>
    <row r="127" spans="1:7" s="25" customFormat="1" ht="18.75" customHeight="1" x14ac:dyDescent="0.3">
      <c r="A127" s="146"/>
      <c r="C127" s="1585"/>
      <c r="D127" s="20"/>
      <c r="E127" s="20"/>
      <c r="F127" s="27"/>
    </row>
    <row r="128" spans="1:7" s="25" customFormat="1" ht="18.75" customHeight="1" x14ac:dyDescent="0.3">
      <c r="A128" s="146"/>
      <c r="B128" s="28" t="s">
        <v>120</v>
      </c>
      <c r="C128" s="29" t="s">
        <v>121</v>
      </c>
      <c r="D128" s="1611" t="s">
        <v>123</v>
      </c>
      <c r="E128" s="1611"/>
      <c r="F128" s="1611"/>
    </row>
    <row r="129" spans="1:20" s="25" customFormat="1" ht="18.75" customHeight="1" x14ac:dyDescent="0.3">
      <c r="A129" s="146"/>
      <c r="B129" s="28" t="s">
        <v>124</v>
      </c>
      <c r="C129" s="28" t="s">
        <v>265</v>
      </c>
      <c r="D129" s="29" t="s">
        <v>125</v>
      </c>
      <c r="E129" s="1584" t="s">
        <v>126</v>
      </c>
      <c r="F129" s="1584" t="s">
        <v>127</v>
      </c>
    </row>
    <row r="130" spans="1:20" s="50" customFormat="1" x14ac:dyDescent="0.3">
      <c r="A130" s="490"/>
      <c r="B130" s="5">
        <v>1</v>
      </c>
      <c r="C130" s="6" t="s">
        <v>94</v>
      </c>
      <c r="D130" s="2" t="s">
        <v>5</v>
      </c>
      <c r="E130" s="3">
        <v>80</v>
      </c>
      <c r="F130" s="3">
        <v>151.80000000000001</v>
      </c>
    </row>
    <row r="131" spans="1:20" s="50" customFormat="1" x14ac:dyDescent="0.3">
      <c r="A131" s="490"/>
      <c r="B131" s="5">
        <v>2</v>
      </c>
      <c r="C131" s="6" t="s">
        <v>43</v>
      </c>
      <c r="D131" s="2" t="s">
        <v>44</v>
      </c>
      <c r="E131" s="3">
        <v>45</v>
      </c>
      <c r="F131" s="3">
        <v>298.71999999999997</v>
      </c>
      <c r="G131" s="8"/>
    </row>
    <row r="132" spans="1:20" s="50" customFormat="1" x14ac:dyDescent="0.3">
      <c r="A132" s="490"/>
      <c r="B132" s="5">
        <v>3</v>
      </c>
      <c r="C132" s="6" t="s">
        <v>346</v>
      </c>
      <c r="D132" s="2" t="s">
        <v>22</v>
      </c>
      <c r="E132" s="3">
        <v>27</v>
      </c>
      <c r="F132" s="3">
        <v>4.5</v>
      </c>
      <c r="G132" s="8"/>
    </row>
    <row r="133" spans="1:20" s="50" customFormat="1" x14ac:dyDescent="0.3">
      <c r="A133" s="490"/>
      <c r="B133" s="5">
        <v>4</v>
      </c>
      <c r="C133" s="6" t="s">
        <v>114</v>
      </c>
      <c r="D133" s="2" t="s">
        <v>2</v>
      </c>
      <c r="E133" s="3">
        <v>6</v>
      </c>
      <c r="F133" s="3">
        <v>28</v>
      </c>
      <c r="G133" s="8"/>
    </row>
    <row r="134" spans="1:20" s="50" customFormat="1" x14ac:dyDescent="0.3">
      <c r="A134" s="490"/>
      <c r="B134" s="5">
        <v>5</v>
      </c>
      <c r="C134" s="6" t="s">
        <v>107</v>
      </c>
      <c r="D134" s="2" t="s">
        <v>193</v>
      </c>
      <c r="E134" s="3">
        <v>3.71</v>
      </c>
      <c r="F134" s="3">
        <v>93.2</v>
      </c>
      <c r="G134" s="8"/>
    </row>
    <row r="135" spans="1:20" s="25" customFormat="1" x14ac:dyDescent="0.3">
      <c r="A135" s="491"/>
      <c r="B135" s="1584"/>
      <c r="C135" s="6"/>
      <c r="D135" s="2"/>
      <c r="E135" s="3"/>
      <c r="F135" s="3"/>
      <c r="Q135" s="50"/>
      <c r="R135" s="50"/>
      <c r="S135" s="50"/>
      <c r="T135" s="50"/>
    </row>
    <row r="136" spans="1:20" s="25" customFormat="1" ht="19.5" customHeight="1" x14ac:dyDescent="0.3">
      <c r="A136" s="490"/>
      <c r="B136" s="1584"/>
      <c r="C136" s="6"/>
      <c r="D136" s="2"/>
      <c r="E136" s="3"/>
      <c r="F136" s="3"/>
      <c r="Q136" s="50"/>
      <c r="R136" s="50"/>
      <c r="S136" s="50"/>
      <c r="T136" s="50"/>
    </row>
    <row r="137" spans="1:20" s="25" customFormat="1" x14ac:dyDescent="0.3">
      <c r="A137" s="145"/>
      <c r="B137" s="5"/>
      <c r="C137" s="6"/>
      <c r="D137" s="2" t="s">
        <v>128</v>
      </c>
      <c r="E137" s="3">
        <f>SUM(E130:E136)</f>
        <v>161.71</v>
      </c>
      <c r="F137" s="3">
        <f>SUM(F130:F136)</f>
        <v>576.22</v>
      </c>
      <c r="Q137" s="50"/>
      <c r="R137" s="50"/>
      <c r="S137" s="50"/>
      <c r="T137" s="50"/>
    </row>
    <row r="138" spans="1:20" s="25" customFormat="1" hidden="1" x14ac:dyDescent="0.3">
      <c r="A138" s="145"/>
      <c r="B138" s="5"/>
      <c r="C138" s="6"/>
      <c r="D138" s="2"/>
      <c r="E138" s="3"/>
      <c r="F138" s="3"/>
    </row>
    <row r="139" spans="1:20" s="25" customFormat="1" hidden="1" x14ac:dyDescent="0.3">
      <c r="A139" s="145"/>
      <c r="B139" s="5">
        <v>1</v>
      </c>
      <c r="C139" s="6" t="s">
        <v>1</v>
      </c>
      <c r="D139" s="2" t="s">
        <v>5</v>
      </c>
      <c r="E139" s="3">
        <v>200</v>
      </c>
      <c r="F139" s="3">
        <v>86</v>
      </c>
    </row>
    <row r="140" spans="1:20" s="25" customFormat="1" hidden="1" x14ac:dyDescent="0.3">
      <c r="A140" s="145"/>
      <c r="B140" s="5">
        <v>2</v>
      </c>
      <c r="C140" s="6" t="s">
        <v>238</v>
      </c>
      <c r="D140" s="2" t="s">
        <v>251</v>
      </c>
      <c r="E140" s="3">
        <v>225</v>
      </c>
      <c r="F140" s="3">
        <v>114</v>
      </c>
    </row>
    <row r="141" spans="1:20" s="25" customFormat="1" hidden="1" x14ac:dyDescent="0.3">
      <c r="A141" s="145"/>
      <c r="B141" s="5">
        <v>3</v>
      </c>
      <c r="C141" s="6" t="s">
        <v>93</v>
      </c>
      <c r="D141" s="2" t="s">
        <v>5</v>
      </c>
      <c r="E141" s="3">
        <v>135</v>
      </c>
      <c r="F141" s="3">
        <v>94.25</v>
      </c>
    </row>
    <row r="142" spans="1:20" s="25" customFormat="1" hidden="1" x14ac:dyDescent="0.3">
      <c r="A142" s="145"/>
      <c r="B142" s="5">
        <v>4</v>
      </c>
      <c r="C142" s="6" t="s">
        <v>253</v>
      </c>
      <c r="D142" s="2" t="s">
        <v>218</v>
      </c>
      <c r="E142" s="3">
        <v>125</v>
      </c>
      <c r="F142" s="3">
        <v>146.4</v>
      </c>
    </row>
    <row r="143" spans="1:20" s="25" customFormat="1" hidden="1" x14ac:dyDescent="0.3">
      <c r="A143" s="145"/>
      <c r="B143" s="5">
        <v>5</v>
      </c>
      <c r="C143" s="6" t="s">
        <v>255</v>
      </c>
      <c r="D143" s="2" t="s">
        <v>218</v>
      </c>
      <c r="E143" s="3">
        <v>80</v>
      </c>
      <c r="F143" s="3">
        <v>105.16</v>
      </c>
    </row>
    <row r="144" spans="1:20" s="25" customFormat="1" hidden="1" x14ac:dyDescent="0.3">
      <c r="A144" s="145"/>
      <c r="B144" s="5">
        <v>6</v>
      </c>
      <c r="C144" s="6" t="s">
        <v>252</v>
      </c>
      <c r="D144" s="2" t="s">
        <v>251</v>
      </c>
      <c r="E144" s="3">
        <v>105</v>
      </c>
      <c r="F144" s="3">
        <v>142</v>
      </c>
    </row>
    <row r="145" spans="1:20" s="25" customFormat="1" hidden="1" x14ac:dyDescent="0.3">
      <c r="A145" s="145"/>
      <c r="B145" s="5">
        <v>7</v>
      </c>
      <c r="C145" s="6" t="s">
        <v>254</v>
      </c>
      <c r="D145" s="2" t="s">
        <v>218</v>
      </c>
      <c r="E145" s="3">
        <v>120</v>
      </c>
      <c r="F145" s="3">
        <v>144</v>
      </c>
    </row>
    <row r="146" spans="1:20" s="25" customFormat="1" hidden="1" x14ac:dyDescent="0.3">
      <c r="A146" s="145"/>
      <c r="B146" s="5">
        <v>8</v>
      </c>
      <c r="C146" s="6" t="s">
        <v>31</v>
      </c>
      <c r="D146" s="2" t="s">
        <v>5</v>
      </c>
      <c r="E146" s="3">
        <v>55</v>
      </c>
      <c r="F146" s="3">
        <v>88</v>
      </c>
    </row>
    <row r="147" spans="1:20" s="50" customFormat="1" hidden="1" x14ac:dyDescent="0.3">
      <c r="A147" s="148"/>
      <c r="B147" s="1584"/>
      <c r="C147" s="1"/>
      <c r="D147" s="1584"/>
      <c r="E147" s="7"/>
      <c r="F147" s="7"/>
    </row>
    <row r="148" spans="1:20" s="25" customFormat="1" hidden="1" x14ac:dyDescent="0.3">
      <c r="A148" s="145"/>
      <c r="B148" s="5"/>
      <c r="C148" s="6"/>
      <c r="D148" s="2" t="s">
        <v>128</v>
      </c>
      <c r="E148" s="3">
        <v>1045</v>
      </c>
      <c r="F148" s="3">
        <v>919.81</v>
      </c>
    </row>
    <row r="149" spans="1:20" s="25" customFormat="1" hidden="1" x14ac:dyDescent="0.3">
      <c r="A149" s="145"/>
      <c r="B149" s="5"/>
      <c r="C149" s="6"/>
      <c r="D149" s="2"/>
      <c r="E149" s="3"/>
      <c r="F149" s="3"/>
    </row>
    <row r="150" spans="1:20" s="25" customFormat="1" x14ac:dyDescent="0.3">
      <c r="A150" s="145"/>
      <c r="B150" s="5"/>
      <c r="C150" s="6"/>
      <c r="D150" s="2"/>
      <c r="E150" s="3"/>
      <c r="F150" s="3"/>
    </row>
    <row r="151" spans="1:20" s="25" customFormat="1" x14ac:dyDescent="0.3">
      <c r="A151" s="145"/>
      <c r="B151" s="28" t="s">
        <v>124</v>
      </c>
      <c r="C151" s="3" t="s">
        <v>247</v>
      </c>
      <c r="D151" s="2" t="s">
        <v>125</v>
      </c>
      <c r="E151" s="3" t="s">
        <v>126</v>
      </c>
      <c r="F151" s="3" t="s">
        <v>127</v>
      </c>
      <c r="Q151" s="6" t="s">
        <v>107</v>
      </c>
      <c r="R151" s="2" t="s">
        <v>414</v>
      </c>
      <c r="S151" s="3">
        <v>7.42</v>
      </c>
      <c r="T151" s="3">
        <v>186.4</v>
      </c>
    </row>
    <row r="152" spans="1:20" s="183" customFormat="1" x14ac:dyDescent="0.3">
      <c r="A152" s="8"/>
      <c r="B152" s="1584">
        <v>1</v>
      </c>
      <c r="C152" s="6" t="s">
        <v>261</v>
      </c>
      <c r="D152" s="2" t="s">
        <v>9</v>
      </c>
      <c r="E152" s="3">
        <f>70-2.45-0.00999999999999091</f>
        <v>67.540000000000006</v>
      </c>
      <c r="F152" s="3">
        <v>105.25</v>
      </c>
      <c r="Q152" s="6" t="s">
        <v>107</v>
      </c>
      <c r="R152" s="2" t="s">
        <v>68</v>
      </c>
      <c r="S152" s="3">
        <v>1.8571428571428572</v>
      </c>
      <c r="T152" s="3">
        <v>49.4</v>
      </c>
    </row>
    <row r="153" spans="1:20" s="25" customFormat="1" x14ac:dyDescent="0.3">
      <c r="A153" s="8"/>
      <c r="B153" s="1584">
        <v>2</v>
      </c>
      <c r="C153" s="6" t="s">
        <v>30</v>
      </c>
      <c r="D153" s="2" t="s">
        <v>7</v>
      </c>
      <c r="E153" s="3">
        <f>90</f>
        <v>90</v>
      </c>
      <c r="F153" s="3">
        <v>333</v>
      </c>
      <c r="Q153" s="6" t="s">
        <v>107</v>
      </c>
      <c r="R153" s="2" t="s">
        <v>193</v>
      </c>
      <c r="S153" s="3">
        <v>3.71</v>
      </c>
      <c r="T153" s="3">
        <v>93.2</v>
      </c>
    </row>
    <row r="154" spans="1:20" s="50" customFormat="1" x14ac:dyDescent="0.3">
      <c r="A154" s="8"/>
      <c r="B154" s="5">
        <v>3</v>
      </c>
      <c r="C154" s="6" t="s">
        <v>278</v>
      </c>
      <c r="D154" s="2" t="s">
        <v>44</v>
      </c>
      <c r="E154" s="3">
        <v>25</v>
      </c>
      <c r="F154" s="3">
        <v>256.45</v>
      </c>
      <c r="Q154" s="6" t="s">
        <v>108</v>
      </c>
      <c r="R154" s="2" t="s">
        <v>65</v>
      </c>
      <c r="S154" s="3">
        <v>1.2</v>
      </c>
      <c r="T154" s="3">
        <v>21.5</v>
      </c>
    </row>
    <row r="155" spans="1:20" s="50" customFormat="1" x14ac:dyDescent="0.3">
      <c r="A155" s="8"/>
      <c r="B155" s="5">
        <v>4</v>
      </c>
      <c r="C155" s="6" t="s">
        <v>346</v>
      </c>
      <c r="D155" s="2" t="s">
        <v>22</v>
      </c>
      <c r="E155" s="3">
        <v>27</v>
      </c>
      <c r="F155" s="3">
        <v>4.5</v>
      </c>
    </row>
    <row r="156" spans="1:20" s="25" customFormat="1" ht="19.5" customHeight="1" x14ac:dyDescent="0.3">
      <c r="A156" s="145"/>
      <c r="B156" s="5">
        <v>5</v>
      </c>
      <c r="C156" s="6" t="s">
        <v>144</v>
      </c>
      <c r="D156" s="2" t="s">
        <v>2</v>
      </c>
      <c r="E156" s="3">
        <v>18</v>
      </c>
      <c r="F156" s="3">
        <v>88</v>
      </c>
    </row>
    <row r="157" spans="1:20" s="50" customFormat="1" x14ac:dyDescent="0.3">
      <c r="A157" s="8"/>
      <c r="B157" s="5">
        <v>6</v>
      </c>
      <c r="C157" s="6" t="s">
        <v>107</v>
      </c>
      <c r="D157" s="2" t="s">
        <v>414</v>
      </c>
      <c r="E157" s="3">
        <v>7.42</v>
      </c>
      <c r="F157" s="3">
        <v>186.4</v>
      </c>
      <c r="G157" s="8"/>
    </row>
    <row r="158" spans="1:20" s="25" customFormat="1" ht="19.5" customHeight="1" x14ac:dyDescent="0.3">
      <c r="A158" s="145"/>
      <c r="B158" s="5">
        <v>7</v>
      </c>
      <c r="C158" s="6" t="s">
        <v>108</v>
      </c>
      <c r="D158" s="2" t="s">
        <v>68</v>
      </c>
      <c r="E158" s="3">
        <v>2.2000000000000002</v>
      </c>
      <c r="F158" s="3">
        <f>2*21.5</f>
        <v>43</v>
      </c>
    </row>
    <row r="159" spans="1:20" s="25" customFormat="1" x14ac:dyDescent="0.3">
      <c r="A159" s="145"/>
      <c r="B159" s="5"/>
      <c r="C159" s="6"/>
      <c r="D159" s="2"/>
      <c r="E159" s="3"/>
      <c r="F159" s="3"/>
    </row>
    <row r="160" spans="1:20" s="25" customFormat="1" x14ac:dyDescent="0.3">
      <c r="A160" s="221"/>
      <c r="B160" s="1584"/>
      <c r="C160" s="6"/>
      <c r="D160" s="2" t="s">
        <v>128</v>
      </c>
      <c r="E160" s="3">
        <f>SUM(E152:E159)</f>
        <v>237.16</v>
      </c>
      <c r="F160" s="3">
        <f>SUM(F152:F159)</f>
        <v>1016.6</v>
      </c>
    </row>
    <row r="161" spans="1:7" s="25" customFormat="1" x14ac:dyDescent="0.3">
      <c r="A161" s="221"/>
      <c r="B161" s="1584"/>
      <c r="C161" s="6"/>
      <c r="D161" s="2"/>
      <c r="E161" s="3"/>
      <c r="F161" s="3"/>
    </row>
    <row r="162" spans="1:7" s="25" customFormat="1" x14ac:dyDescent="0.3">
      <c r="A162" s="221"/>
      <c r="B162" s="28" t="s">
        <v>124</v>
      </c>
      <c r="C162" s="6" t="s">
        <v>282</v>
      </c>
      <c r="D162" s="2" t="s">
        <v>125</v>
      </c>
      <c r="E162" s="3" t="s">
        <v>126</v>
      </c>
      <c r="F162" s="3" t="s">
        <v>127</v>
      </c>
    </row>
    <row r="163" spans="1:7" s="25" customFormat="1" x14ac:dyDescent="0.3">
      <c r="A163" s="221"/>
      <c r="B163" s="5">
        <v>1</v>
      </c>
      <c r="C163" s="6" t="s">
        <v>470</v>
      </c>
      <c r="D163" s="2" t="s">
        <v>17</v>
      </c>
      <c r="E163" s="3">
        <v>90</v>
      </c>
      <c r="F163" s="3">
        <v>271.20000000000005</v>
      </c>
    </row>
    <row r="164" spans="1:7" s="25" customFormat="1" x14ac:dyDescent="0.3">
      <c r="A164" s="221"/>
      <c r="B164" s="5">
        <v>2</v>
      </c>
      <c r="C164" s="6" t="s">
        <v>179</v>
      </c>
      <c r="D164" s="2" t="s">
        <v>44</v>
      </c>
      <c r="E164" s="3">
        <v>28</v>
      </c>
      <c r="F164" s="3">
        <v>242.89</v>
      </c>
    </row>
    <row r="165" spans="1:7" s="50" customFormat="1" x14ac:dyDescent="0.3">
      <c r="A165" s="92"/>
      <c r="B165" s="5">
        <v>3</v>
      </c>
      <c r="C165" s="6" t="s">
        <v>114</v>
      </c>
      <c r="D165" s="2" t="s">
        <v>2</v>
      </c>
      <c r="E165" s="3">
        <v>6</v>
      </c>
      <c r="F165" s="3">
        <v>28</v>
      </c>
      <c r="G165" s="8"/>
    </row>
    <row r="166" spans="1:7" s="50" customFormat="1" x14ac:dyDescent="0.3">
      <c r="A166" s="8"/>
      <c r="B166" s="18">
        <v>4</v>
      </c>
      <c r="C166" s="6" t="s">
        <v>107</v>
      </c>
      <c r="D166" s="2" t="s">
        <v>414</v>
      </c>
      <c r="E166" s="3">
        <v>7.42</v>
      </c>
      <c r="F166" s="3">
        <v>186.4</v>
      </c>
      <c r="G166" s="8"/>
    </row>
    <row r="167" spans="1:7" s="50" customFormat="1" x14ac:dyDescent="0.3">
      <c r="A167" s="8"/>
      <c r="B167" s="1586"/>
      <c r="C167" s="6"/>
      <c r="D167" s="2"/>
      <c r="E167" s="3"/>
      <c r="F167" s="3"/>
      <c r="G167" s="8"/>
    </row>
    <row r="168" spans="1:7" s="50" customFormat="1" x14ac:dyDescent="0.3">
      <c r="A168" s="8"/>
      <c r="B168" s="1586"/>
      <c r="C168" s="6"/>
      <c r="D168" s="2" t="s">
        <v>128</v>
      </c>
      <c r="E168" s="3">
        <f>SUM(E163:E166)</f>
        <v>131.41999999999999</v>
      </c>
      <c r="F168" s="3">
        <f>SUM(F163:F166)</f>
        <v>728.49</v>
      </c>
      <c r="G168" s="8"/>
    </row>
    <row r="169" spans="1:7" s="50" customFormat="1" x14ac:dyDescent="0.3">
      <c r="A169" s="92"/>
      <c r="B169" s="1584"/>
      <c r="C169" s="6"/>
      <c r="D169" s="2"/>
      <c r="E169" s="3"/>
      <c r="F169" s="3"/>
      <c r="G169" s="8"/>
    </row>
    <row r="170" spans="1:7" s="50" customFormat="1" x14ac:dyDescent="0.3">
      <c r="A170" s="92"/>
      <c r="B170" s="28" t="s">
        <v>124</v>
      </c>
      <c r="C170" s="6" t="s">
        <v>284</v>
      </c>
      <c r="D170" s="2" t="s">
        <v>125</v>
      </c>
      <c r="E170" s="3" t="s">
        <v>126</v>
      </c>
      <c r="F170" s="3" t="s">
        <v>127</v>
      </c>
      <c r="G170" s="8"/>
    </row>
    <row r="171" spans="1:7" s="50" customFormat="1" x14ac:dyDescent="0.3">
      <c r="A171" s="8"/>
      <c r="B171" s="5">
        <v>1</v>
      </c>
      <c r="C171" s="6" t="s">
        <v>102</v>
      </c>
      <c r="D171" s="2" t="s">
        <v>68</v>
      </c>
      <c r="E171" s="3">
        <v>30</v>
      </c>
      <c r="F171" s="3">
        <v>84</v>
      </c>
      <c r="G171" s="8"/>
    </row>
    <row r="172" spans="1:7" s="50" customFormat="1" x14ac:dyDescent="0.3">
      <c r="A172" s="8"/>
      <c r="B172" s="5">
        <v>2</v>
      </c>
      <c r="C172" s="6" t="s">
        <v>64</v>
      </c>
      <c r="D172" s="2" t="s">
        <v>65</v>
      </c>
      <c r="E172" s="3">
        <v>15</v>
      </c>
      <c r="F172" s="3">
        <v>75</v>
      </c>
      <c r="G172" s="8"/>
    </row>
    <row r="173" spans="1:7" s="8" customFormat="1" x14ac:dyDescent="0.3">
      <c r="B173" s="5">
        <v>3</v>
      </c>
      <c r="C173" s="6" t="s">
        <v>107</v>
      </c>
      <c r="D173" s="2" t="s">
        <v>68</v>
      </c>
      <c r="E173" s="3">
        <v>3.71</v>
      </c>
      <c r="F173" s="3">
        <v>93.2</v>
      </c>
    </row>
    <row r="174" spans="1:7" s="50" customFormat="1" x14ac:dyDescent="0.3">
      <c r="A174" s="8"/>
      <c r="B174" s="18">
        <v>4</v>
      </c>
      <c r="C174" s="6" t="s">
        <v>114</v>
      </c>
      <c r="D174" s="2" t="s">
        <v>2</v>
      </c>
      <c r="E174" s="3">
        <v>6</v>
      </c>
      <c r="F174" s="3">
        <v>28</v>
      </c>
      <c r="G174" s="8"/>
    </row>
    <row r="175" spans="1:7" s="50" customFormat="1" x14ac:dyDescent="0.3">
      <c r="A175" s="92"/>
      <c r="B175" s="5"/>
      <c r="C175" s="6"/>
      <c r="D175" s="2"/>
      <c r="E175" s="3"/>
      <c r="F175" s="3"/>
      <c r="G175" s="8"/>
    </row>
    <row r="176" spans="1:7" s="25" customFormat="1" x14ac:dyDescent="0.3">
      <c r="A176" s="145"/>
      <c r="B176" s="5"/>
      <c r="C176" s="6"/>
      <c r="D176" s="2"/>
      <c r="E176" s="3"/>
      <c r="F176" s="3"/>
      <c r="G176" s="8"/>
    </row>
    <row r="177" spans="1:7" s="25" customFormat="1" x14ac:dyDescent="0.3">
      <c r="A177" s="145"/>
      <c r="B177" s="5"/>
      <c r="C177" s="6"/>
      <c r="D177" s="2"/>
      <c r="E177" s="3"/>
      <c r="F177" s="3"/>
      <c r="G177" s="8"/>
    </row>
    <row r="178" spans="1:7" s="25" customFormat="1" x14ac:dyDescent="0.3">
      <c r="A178" s="147"/>
      <c r="B178" s="5"/>
      <c r="C178" s="6"/>
      <c r="D178" s="2" t="s">
        <v>128</v>
      </c>
      <c r="E178" s="3">
        <f>SUM(E171:E177)</f>
        <v>54.71</v>
      </c>
      <c r="F178" s="3">
        <f>SUM(F171:F177)</f>
        <v>280.2</v>
      </c>
      <c r="G178" s="8"/>
    </row>
    <row r="179" spans="1:7" s="25" customFormat="1" ht="23.25" x14ac:dyDescent="0.35">
      <c r="A179" s="36"/>
      <c r="B179" s="5"/>
      <c r="C179" s="6"/>
      <c r="D179" s="2"/>
      <c r="E179" s="3"/>
      <c r="F179" s="3"/>
      <c r="G179" s="529">
        <v>45423</v>
      </c>
    </row>
    <row r="180" spans="1:7" s="25" customFormat="1" ht="22.5" x14ac:dyDescent="0.3">
      <c r="A180" s="147"/>
      <c r="B180" s="3"/>
      <c r="C180" s="3"/>
      <c r="D180" s="3" t="s">
        <v>136</v>
      </c>
      <c r="E180" s="3">
        <f>+E178+E168+E160+E137</f>
        <v>585</v>
      </c>
      <c r="F180" s="3">
        <f>+F178+F168+F160+F137</f>
        <v>2601.5100000000002</v>
      </c>
      <c r="G180" s="527">
        <v>585</v>
      </c>
    </row>
    <row r="181" spans="1:7" s="25" customFormat="1" x14ac:dyDescent="0.3">
      <c r="A181" s="147"/>
      <c r="B181" s="463"/>
      <c r="C181" s="463"/>
      <c r="D181" s="463"/>
      <c r="E181" s="463"/>
      <c r="F181" s="463"/>
      <c r="G181" s="528">
        <f>G180-E180</f>
        <v>0</v>
      </c>
    </row>
    <row r="182" spans="1:7" s="25" customFormat="1" x14ac:dyDescent="0.3">
      <c r="A182" s="147"/>
      <c r="B182" s="463"/>
      <c r="C182" s="463"/>
      <c r="D182" s="463"/>
      <c r="E182" s="463"/>
      <c r="F182" s="463"/>
    </row>
    <row r="183" spans="1:7" s="25" customFormat="1" ht="18.75" customHeight="1" x14ac:dyDescent="0.3">
      <c r="A183" s="146"/>
      <c r="C183" s="37" t="s">
        <v>130</v>
      </c>
      <c r="E183" s="94" t="s">
        <v>131</v>
      </c>
      <c r="F183" s="20"/>
    </row>
    <row r="184" spans="1:7" s="25" customFormat="1" ht="51.75" customHeight="1" x14ac:dyDescent="0.3">
      <c r="A184" s="146"/>
      <c r="C184" s="38" t="s">
        <v>132</v>
      </c>
      <c r="E184" s="38" t="s">
        <v>140</v>
      </c>
      <c r="F184" s="39"/>
    </row>
    <row r="185" spans="1:7" s="25" customFormat="1" ht="23.25" customHeight="1" x14ac:dyDescent="0.3">
      <c r="A185" s="146"/>
      <c r="B185" s="38"/>
      <c r="D185" s="38"/>
      <c r="E185" s="39"/>
      <c r="F185" s="38"/>
    </row>
    <row r="186" spans="1:7" s="96" customFormat="1" ht="23.25" customHeight="1" x14ac:dyDescent="0.3">
      <c r="A186" s="460"/>
      <c r="B186" s="254"/>
      <c r="D186" s="254"/>
      <c r="E186" s="255"/>
      <c r="F186" s="254"/>
    </row>
    <row r="187" spans="1:7" s="25" customFormat="1" ht="18.75" customHeight="1" x14ac:dyDescent="0.3">
      <c r="A187" s="145"/>
      <c r="C187" s="22" t="s">
        <v>115</v>
      </c>
      <c r="D187" s="20"/>
      <c r="E187" s="20"/>
      <c r="F187" s="20"/>
    </row>
    <row r="188" spans="1:7" s="25" customFormat="1" ht="18.75" customHeight="1" x14ac:dyDescent="0.3">
      <c r="A188" s="146"/>
      <c r="C188" s="22" t="s">
        <v>137</v>
      </c>
      <c r="D188" s="20"/>
      <c r="E188" s="20"/>
      <c r="F188" s="20"/>
    </row>
    <row r="189" spans="1:7" s="25" customFormat="1" ht="18.75" customHeight="1" x14ac:dyDescent="0.3">
      <c r="A189" s="146"/>
      <c r="C189" s="20"/>
      <c r="D189" s="20"/>
      <c r="F189" s="23" t="s">
        <v>116</v>
      </c>
    </row>
    <row r="190" spans="1:7" s="25" customFormat="1" ht="18.75" customHeight="1" x14ac:dyDescent="0.3">
      <c r="A190" s="146"/>
      <c r="C190" s="20"/>
      <c r="D190" s="20"/>
      <c r="F190" s="24" t="s">
        <v>134</v>
      </c>
    </row>
    <row r="191" spans="1:7" s="25" customFormat="1" ht="18.75" customHeight="1" x14ac:dyDescent="0.3">
      <c r="A191" s="146"/>
      <c r="C191" s="20"/>
      <c r="D191" s="20"/>
      <c r="F191" s="24" t="s">
        <v>117</v>
      </c>
    </row>
    <row r="192" spans="1:7" s="25" customFormat="1" ht="18.75" customHeight="1" x14ac:dyDescent="0.3">
      <c r="A192" s="146"/>
      <c r="C192" s="20"/>
      <c r="D192" s="20"/>
      <c r="F192" s="24" t="s">
        <v>497</v>
      </c>
    </row>
    <row r="193" spans="1:21" s="25" customFormat="1" ht="18.75" customHeight="1" x14ac:dyDescent="0.3">
      <c r="A193" s="145"/>
      <c r="C193" s="20"/>
      <c r="D193" s="20"/>
      <c r="E193" s="20"/>
      <c r="F193" s="20"/>
    </row>
    <row r="194" spans="1:21" s="25" customFormat="1" ht="18.75" customHeight="1" x14ac:dyDescent="0.3">
      <c r="A194" s="146"/>
      <c r="C194" s="1612" t="s">
        <v>119</v>
      </c>
      <c r="D194" s="1612"/>
      <c r="E194" s="1612"/>
      <c r="F194" s="26"/>
    </row>
    <row r="195" spans="1:21" s="25" customFormat="1" ht="18.75" customHeight="1" x14ac:dyDescent="0.3">
      <c r="A195" s="146"/>
      <c r="C195" s="1610">
        <v>45775</v>
      </c>
      <c r="D195" s="1610"/>
      <c r="E195" s="1610"/>
      <c r="F195" s="27"/>
    </row>
    <row r="196" spans="1:21" s="25" customFormat="1" ht="18.75" customHeight="1" x14ac:dyDescent="0.3">
      <c r="A196" s="146"/>
      <c r="B196" s="599"/>
      <c r="C196" s="20"/>
      <c r="D196" s="20"/>
      <c r="E196" s="20"/>
      <c r="F196" s="27"/>
    </row>
    <row r="197" spans="1:21" s="25" customFormat="1" ht="18.75" customHeight="1" x14ac:dyDescent="0.3">
      <c r="A197" s="146"/>
      <c r="C197" s="1585"/>
      <c r="D197" s="20"/>
      <c r="E197" s="20"/>
      <c r="F197" s="27"/>
    </row>
    <row r="198" spans="1:21" s="25" customFormat="1" ht="18.75" customHeight="1" x14ac:dyDescent="0.3">
      <c r="A198" s="146"/>
      <c r="B198" s="28" t="s">
        <v>120</v>
      </c>
      <c r="C198" s="29" t="s">
        <v>121</v>
      </c>
      <c r="D198" s="1611" t="s">
        <v>123</v>
      </c>
      <c r="E198" s="1611"/>
      <c r="F198" s="1611"/>
    </row>
    <row r="199" spans="1:21" s="25" customFormat="1" ht="18.75" customHeight="1" x14ac:dyDescent="0.3">
      <c r="A199" s="146"/>
      <c r="B199" s="28" t="s">
        <v>124</v>
      </c>
      <c r="C199" s="28" t="s">
        <v>265</v>
      </c>
      <c r="D199" s="29" t="s">
        <v>125</v>
      </c>
      <c r="E199" s="1584" t="s">
        <v>126</v>
      </c>
      <c r="F199" s="1584" t="s">
        <v>127</v>
      </c>
      <c r="Q199" s="6" t="s">
        <v>107</v>
      </c>
      <c r="R199" s="2" t="s">
        <v>414</v>
      </c>
      <c r="S199" s="3">
        <v>7.42</v>
      </c>
      <c r="T199" s="3">
        <v>186.4</v>
      </c>
    </row>
    <row r="200" spans="1:21" s="50" customFormat="1" x14ac:dyDescent="0.3">
      <c r="A200" s="490"/>
      <c r="B200" s="5">
        <v>1</v>
      </c>
      <c r="C200" s="6" t="s">
        <v>48</v>
      </c>
      <c r="D200" s="2" t="s">
        <v>46</v>
      </c>
      <c r="E200" s="3">
        <v>39</v>
      </c>
      <c r="F200" s="3">
        <v>203.7</v>
      </c>
      <c r="Q200" s="6" t="s">
        <v>107</v>
      </c>
      <c r="R200" s="2" t="s">
        <v>413</v>
      </c>
      <c r="S200" s="3"/>
      <c r="T200" s="3">
        <v>116.5</v>
      </c>
      <c r="U200" s="183"/>
    </row>
    <row r="201" spans="1:21" s="50" customFormat="1" x14ac:dyDescent="0.3">
      <c r="A201" s="490"/>
      <c r="B201" s="5">
        <v>2</v>
      </c>
      <c r="C201" s="6" t="s">
        <v>64</v>
      </c>
      <c r="D201" s="2" t="s">
        <v>65</v>
      </c>
      <c r="E201" s="3">
        <v>15</v>
      </c>
      <c r="F201" s="3">
        <v>75</v>
      </c>
      <c r="G201" s="8"/>
      <c r="Q201" s="6" t="s">
        <v>107</v>
      </c>
      <c r="R201" s="2" t="s">
        <v>193</v>
      </c>
      <c r="S201" s="3">
        <v>3.71</v>
      </c>
      <c r="T201" s="3">
        <v>93.2</v>
      </c>
      <c r="U201" s="25"/>
    </row>
    <row r="202" spans="1:21" s="50" customFormat="1" x14ac:dyDescent="0.3">
      <c r="A202" s="8"/>
      <c r="B202" s="5">
        <v>3</v>
      </c>
      <c r="C202" s="6" t="s">
        <v>102</v>
      </c>
      <c r="D202" s="2" t="s">
        <v>68</v>
      </c>
      <c r="E202" s="3">
        <v>30</v>
      </c>
      <c r="F202" s="3">
        <v>84</v>
      </c>
      <c r="G202" s="8"/>
      <c r="Q202" s="6" t="s">
        <v>108</v>
      </c>
      <c r="R202" s="2" t="s">
        <v>65</v>
      </c>
      <c r="S202" s="3">
        <v>1.2</v>
      </c>
      <c r="T202" s="3">
        <v>21.5</v>
      </c>
    </row>
    <row r="203" spans="1:21" s="50" customFormat="1" x14ac:dyDescent="0.3">
      <c r="A203" s="490"/>
      <c r="B203" s="5">
        <v>4</v>
      </c>
      <c r="C203" s="6" t="s">
        <v>114</v>
      </c>
      <c r="D203" s="2" t="s">
        <v>2</v>
      </c>
      <c r="E203" s="3">
        <v>6</v>
      </c>
      <c r="F203" s="3">
        <v>28</v>
      </c>
      <c r="G203" s="8"/>
    </row>
    <row r="204" spans="1:21" s="50" customFormat="1" x14ac:dyDescent="0.3">
      <c r="A204" s="490"/>
      <c r="B204" s="5">
        <v>5</v>
      </c>
      <c r="C204" s="6" t="s">
        <v>107</v>
      </c>
      <c r="D204" s="2" t="s">
        <v>193</v>
      </c>
      <c r="E204" s="3">
        <v>3.71</v>
      </c>
      <c r="F204" s="3">
        <v>93.2</v>
      </c>
      <c r="G204" s="8"/>
    </row>
    <row r="205" spans="1:21" s="25" customFormat="1" ht="19.5" customHeight="1" x14ac:dyDescent="0.3">
      <c r="A205" s="490"/>
      <c r="B205" s="1584"/>
      <c r="C205" s="13"/>
      <c r="D205" s="14"/>
      <c r="E205" s="15"/>
      <c r="F205" s="15"/>
      <c r="U205" s="50"/>
    </row>
    <row r="206" spans="1:21" s="25" customFormat="1" x14ac:dyDescent="0.3">
      <c r="A206" s="145"/>
      <c r="B206" s="5"/>
      <c r="C206" s="6"/>
      <c r="D206" s="2" t="s">
        <v>128</v>
      </c>
      <c r="E206" s="3">
        <f>SUM(E200:E205)</f>
        <v>93.71</v>
      </c>
      <c r="F206" s="3">
        <f>SUM(F200:F205)</f>
        <v>483.9</v>
      </c>
    </row>
    <row r="207" spans="1:21" s="25" customFormat="1" x14ac:dyDescent="0.3">
      <c r="A207" s="145"/>
      <c r="B207" s="5"/>
      <c r="C207" s="13"/>
      <c r="D207" s="14"/>
      <c r="E207" s="15"/>
      <c r="F207" s="15"/>
    </row>
    <row r="208" spans="1:21" s="25" customFormat="1" x14ac:dyDescent="0.3">
      <c r="A208" s="145"/>
      <c r="B208" s="28" t="s">
        <v>124</v>
      </c>
      <c r="C208" s="3" t="s">
        <v>247</v>
      </c>
      <c r="D208" s="2" t="s">
        <v>125</v>
      </c>
      <c r="E208" s="3" t="s">
        <v>126</v>
      </c>
      <c r="F208" s="3" t="s">
        <v>127</v>
      </c>
    </row>
    <row r="209" spans="1:21" s="183" customFormat="1" x14ac:dyDescent="0.3">
      <c r="A209" s="8"/>
      <c r="B209" s="5">
        <v>1</v>
      </c>
      <c r="C209" s="6" t="s">
        <v>88</v>
      </c>
      <c r="D209" s="2" t="s">
        <v>9</v>
      </c>
      <c r="E209" s="3">
        <v>80</v>
      </c>
      <c r="F209" s="3">
        <v>133.25</v>
      </c>
      <c r="Q209" s="25"/>
      <c r="R209" s="25"/>
      <c r="S209" s="25"/>
      <c r="T209" s="25"/>
      <c r="U209" s="25"/>
    </row>
    <row r="210" spans="1:21" s="25" customFormat="1" x14ac:dyDescent="0.3">
      <c r="A210" s="8"/>
      <c r="B210" s="5">
        <v>2</v>
      </c>
      <c r="C210" s="6" t="s">
        <v>180</v>
      </c>
      <c r="D210" s="2" t="s">
        <v>7</v>
      </c>
      <c r="E210" s="3">
        <v>50</v>
      </c>
      <c r="F210" s="3">
        <v>196.125</v>
      </c>
    </row>
    <row r="211" spans="1:21" s="50" customFormat="1" x14ac:dyDescent="0.3">
      <c r="A211" s="8"/>
      <c r="B211" s="5">
        <v>3</v>
      </c>
      <c r="C211" s="6" t="s">
        <v>278</v>
      </c>
      <c r="D211" s="2" t="s">
        <v>44</v>
      </c>
      <c r="E211" s="3">
        <v>25</v>
      </c>
      <c r="F211" s="3">
        <v>221.4</v>
      </c>
      <c r="Q211" s="25"/>
      <c r="R211" s="25"/>
      <c r="S211" s="25"/>
      <c r="T211" s="25"/>
      <c r="U211" s="25"/>
    </row>
    <row r="212" spans="1:21" s="50" customFormat="1" x14ac:dyDescent="0.3">
      <c r="A212" s="8"/>
      <c r="B212" s="5">
        <v>4</v>
      </c>
      <c r="C212" s="6" t="s">
        <v>69</v>
      </c>
      <c r="D212" s="2" t="s">
        <v>22</v>
      </c>
      <c r="E212" s="3">
        <v>27</v>
      </c>
      <c r="F212" s="3">
        <v>3.9199999999999995</v>
      </c>
      <c r="U212" s="25"/>
    </row>
    <row r="213" spans="1:21" s="25" customFormat="1" ht="19.5" customHeight="1" x14ac:dyDescent="0.3">
      <c r="A213" s="145"/>
      <c r="B213" s="5">
        <v>5</v>
      </c>
      <c r="C213" s="6" t="s">
        <v>144</v>
      </c>
      <c r="D213" s="2" t="s">
        <v>2</v>
      </c>
      <c r="E213" s="3">
        <v>18</v>
      </c>
      <c r="F213" s="3">
        <v>88</v>
      </c>
      <c r="Q213" s="50"/>
      <c r="R213" s="50"/>
      <c r="S213" s="50"/>
      <c r="T213" s="50"/>
      <c r="U213" s="50"/>
    </row>
    <row r="214" spans="1:21" s="50" customFormat="1" x14ac:dyDescent="0.3">
      <c r="A214" s="8"/>
      <c r="B214" s="18">
        <v>6</v>
      </c>
      <c r="C214" s="6" t="s">
        <v>107</v>
      </c>
      <c r="D214" s="2" t="s">
        <v>193</v>
      </c>
      <c r="E214" s="3">
        <v>3.71</v>
      </c>
      <c r="F214" s="3">
        <v>93.2</v>
      </c>
      <c r="G214" s="8"/>
    </row>
    <row r="215" spans="1:21" s="25" customFormat="1" ht="19.5" customHeight="1" x14ac:dyDescent="0.3">
      <c r="A215" s="145"/>
      <c r="B215" s="5">
        <v>7</v>
      </c>
      <c r="C215" s="6" t="s">
        <v>108</v>
      </c>
      <c r="D215" s="2" t="s">
        <v>65</v>
      </c>
      <c r="E215" s="3">
        <v>1.2</v>
      </c>
      <c r="F215" s="3">
        <v>21.5</v>
      </c>
      <c r="Q215" s="50"/>
      <c r="R215" s="50"/>
      <c r="S215" s="50"/>
      <c r="T215" s="50"/>
      <c r="U215" s="50"/>
    </row>
    <row r="216" spans="1:21" s="25" customFormat="1" x14ac:dyDescent="0.3">
      <c r="A216" s="145"/>
      <c r="B216" s="5"/>
      <c r="C216" s="6"/>
      <c r="D216" s="2"/>
      <c r="E216" s="3"/>
      <c r="F216" s="3"/>
    </row>
    <row r="217" spans="1:21" s="25" customFormat="1" x14ac:dyDescent="0.3">
      <c r="A217" s="221"/>
      <c r="B217" s="1584"/>
      <c r="C217" s="6"/>
      <c r="D217" s="2" t="s">
        <v>128</v>
      </c>
      <c r="E217" s="3">
        <f>SUM(E209:E216)</f>
        <v>204.91</v>
      </c>
      <c r="F217" s="3">
        <f>SUM(F209:F216)</f>
        <v>757.39499999999998</v>
      </c>
    </row>
    <row r="218" spans="1:21" s="25" customFormat="1" x14ac:dyDescent="0.3">
      <c r="A218" s="221"/>
      <c r="B218" s="1584"/>
      <c r="C218" s="6"/>
      <c r="D218" s="2"/>
      <c r="E218" s="3"/>
      <c r="F218" s="3"/>
    </row>
    <row r="219" spans="1:21" s="25" customFormat="1" x14ac:dyDescent="0.3">
      <c r="A219" s="221"/>
      <c r="B219" s="28" t="s">
        <v>124</v>
      </c>
      <c r="C219" s="6" t="s">
        <v>282</v>
      </c>
      <c r="D219" s="2" t="s">
        <v>125</v>
      </c>
      <c r="E219" s="3" t="s">
        <v>126</v>
      </c>
      <c r="F219" s="3" t="s">
        <v>127</v>
      </c>
    </row>
    <row r="220" spans="1:21" s="25" customFormat="1" x14ac:dyDescent="0.3">
      <c r="A220" s="221"/>
      <c r="B220" s="5">
        <v>1</v>
      </c>
      <c r="C220" s="6" t="s">
        <v>94</v>
      </c>
      <c r="D220" s="2" t="s">
        <v>218</v>
      </c>
      <c r="E220" s="3">
        <v>160</v>
      </c>
      <c r="F220" s="3">
        <f>2*151.8</f>
        <v>303.60000000000002</v>
      </c>
    </row>
    <row r="221" spans="1:21" s="25" customFormat="1" x14ac:dyDescent="0.3">
      <c r="A221" s="221"/>
      <c r="B221" s="5">
        <v>2</v>
      </c>
      <c r="C221" s="6" t="s">
        <v>61</v>
      </c>
      <c r="D221" s="2" t="s">
        <v>44</v>
      </c>
      <c r="E221" s="3">
        <v>35</v>
      </c>
      <c r="F221" s="3">
        <v>273.77999999999997</v>
      </c>
    </row>
    <row r="222" spans="1:21" s="25" customFormat="1" x14ac:dyDescent="0.3">
      <c r="A222" s="221"/>
      <c r="B222" s="5">
        <v>3</v>
      </c>
      <c r="C222" s="6" t="s">
        <v>346</v>
      </c>
      <c r="D222" s="2" t="s">
        <v>22</v>
      </c>
      <c r="E222" s="3">
        <v>27</v>
      </c>
      <c r="F222" s="3">
        <v>4.5</v>
      </c>
    </row>
    <row r="223" spans="1:21" s="50" customFormat="1" x14ac:dyDescent="0.3">
      <c r="A223" s="92"/>
      <c r="B223" s="5">
        <v>4</v>
      </c>
      <c r="C223" s="6" t="s">
        <v>114</v>
      </c>
      <c r="D223" s="2" t="s">
        <v>2</v>
      </c>
      <c r="E223" s="3">
        <v>6</v>
      </c>
      <c r="F223" s="3">
        <v>28</v>
      </c>
      <c r="G223" s="8"/>
    </row>
    <row r="224" spans="1:21" s="50" customFormat="1" x14ac:dyDescent="0.3">
      <c r="A224" s="8"/>
      <c r="B224" s="18">
        <v>5</v>
      </c>
      <c r="C224" s="6" t="s">
        <v>107</v>
      </c>
      <c r="D224" s="2" t="s">
        <v>193</v>
      </c>
      <c r="E224" s="3">
        <v>3.71</v>
      </c>
      <c r="F224" s="3">
        <v>93.2</v>
      </c>
      <c r="G224" s="8"/>
    </row>
    <row r="225" spans="1:7" s="50" customFormat="1" x14ac:dyDescent="0.3">
      <c r="A225" s="8"/>
      <c r="B225" s="1586"/>
      <c r="C225" s="6"/>
      <c r="D225" s="2"/>
      <c r="E225" s="3"/>
      <c r="F225" s="3"/>
      <c r="G225" s="8"/>
    </row>
    <row r="226" spans="1:7" s="50" customFormat="1" x14ac:dyDescent="0.3">
      <c r="A226" s="8"/>
      <c r="B226" s="1586"/>
      <c r="C226" s="6"/>
      <c r="D226" s="2" t="s">
        <v>128</v>
      </c>
      <c r="E226" s="3">
        <f>SUM(E220:E224)</f>
        <v>231.71</v>
      </c>
      <c r="F226" s="3">
        <f>SUM(F220:F224)</f>
        <v>703.08</v>
      </c>
      <c r="G226" s="8"/>
    </row>
    <row r="227" spans="1:7" s="50" customFormat="1" x14ac:dyDescent="0.3">
      <c r="A227" s="92"/>
      <c r="B227" s="1584"/>
      <c r="C227" s="6"/>
      <c r="D227" s="2"/>
      <c r="E227" s="3"/>
      <c r="F227" s="3"/>
      <c r="G227" s="8"/>
    </row>
    <row r="228" spans="1:7" s="50" customFormat="1" x14ac:dyDescent="0.3">
      <c r="A228" s="92"/>
      <c r="B228" s="28" t="s">
        <v>124</v>
      </c>
      <c r="C228" s="6" t="s">
        <v>284</v>
      </c>
      <c r="D228" s="2" t="s">
        <v>125</v>
      </c>
      <c r="E228" s="3" t="s">
        <v>126</v>
      </c>
      <c r="F228" s="3" t="s">
        <v>127</v>
      </c>
      <c r="G228" s="8"/>
    </row>
    <row r="229" spans="1:7" s="50" customFormat="1" x14ac:dyDescent="0.3">
      <c r="A229" s="8"/>
      <c r="B229" s="5">
        <v>1</v>
      </c>
      <c r="C229" s="6" t="s">
        <v>102</v>
      </c>
      <c r="D229" s="2" t="s">
        <v>68</v>
      </c>
      <c r="E229" s="3">
        <v>30</v>
      </c>
      <c r="F229" s="3">
        <v>84</v>
      </c>
      <c r="G229" s="8"/>
    </row>
    <row r="230" spans="1:7" s="50" customFormat="1" x14ac:dyDescent="0.3">
      <c r="A230" s="8"/>
      <c r="B230" s="5">
        <v>2</v>
      </c>
      <c r="C230" s="6" t="s">
        <v>64</v>
      </c>
      <c r="D230" s="2" t="s">
        <v>65</v>
      </c>
      <c r="E230" s="3">
        <v>15</v>
      </c>
      <c r="F230" s="3">
        <v>75</v>
      </c>
      <c r="G230" s="8"/>
    </row>
    <row r="231" spans="1:7" s="8" customFormat="1" x14ac:dyDescent="0.3">
      <c r="B231" s="5">
        <v>3</v>
      </c>
      <c r="C231" s="6" t="s">
        <v>107</v>
      </c>
      <c r="D231" s="2" t="s">
        <v>193</v>
      </c>
      <c r="E231" s="3">
        <f>3.71-0.04</f>
        <v>3.67</v>
      </c>
      <c r="F231" s="3">
        <v>93.2</v>
      </c>
    </row>
    <row r="232" spans="1:7" s="50" customFormat="1" x14ac:dyDescent="0.3">
      <c r="A232" s="8"/>
      <c r="B232" s="18">
        <v>4</v>
      </c>
      <c r="C232" s="6" t="s">
        <v>114</v>
      </c>
      <c r="D232" s="2" t="s">
        <v>2</v>
      </c>
      <c r="E232" s="3">
        <v>6</v>
      </c>
      <c r="F232" s="3">
        <v>28</v>
      </c>
      <c r="G232" s="8"/>
    </row>
    <row r="233" spans="1:7" s="50" customFormat="1" x14ac:dyDescent="0.3">
      <c r="A233" s="8"/>
      <c r="B233" s="1586"/>
      <c r="C233" s="6"/>
      <c r="D233" s="2"/>
      <c r="E233" s="3"/>
      <c r="F233" s="3"/>
      <c r="G233" s="8"/>
    </row>
    <row r="234" spans="1:7" s="25" customFormat="1" x14ac:dyDescent="0.3">
      <c r="A234" s="145"/>
      <c r="B234" s="5"/>
      <c r="C234" s="6"/>
      <c r="D234" s="2"/>
      <c r="E234" s="3"/>
      <c r="F234" s="3"/>
      <c r="G234" s="8"/>
    </row>
    <row r="235" spans="1:7" s="25" customFormat="1" x14ac:dyDescent="0.3">
      <c r="A235" s="147"/>
      <c r="B235" s="5"/>
      <c r="C235" s="6"/>
      <c r="D235" s="2" t="s">
        <v>128</v>
      </c>
      <c r="E235" s="3">
        <f>SUM(E229:E234)</f>
        <v>54.67</v>
      </c>
      <c r="F235" s="3">
        <f>SUM(F229:F234)</f>
        <v>280.2</v>
      </c>
      <c r="G235" s="8"/>
    </row>
    <row r="236" spans="1:7" s="25" customFormat="1" ht="23.25" x14ac:dyDescent="0.35">
      <c r="A236" s="36"/>
      <c r="B236" s="5"/>
      <c r="C236" s="6"/>
      <c r="D236" s="2"/>
      <c r="E236" s="3"/>
      <c r="F236" s="3"/>
      <c r="G236" s="529">
        <v>45425</v>
      </c>
    </row>
    <row r="237" spans="1:7" s="25" customFormat="1" ht="22.5" x14ac:dyDescent="0.3">
      <c r="A237" s="147"/>
      <c r="B237" s="3"/>
      <c r="C237" s="3"/>
      <c r="D237" s="3" t="s">
        <v>136</v>
      </c>
      <c r="E237" s="3">
        <f>+E235+E226+E217+E206</f>
        <v>585</v>
      </c>
      <c r="F237" s="3">
        <f>+F235+F226+F217+F206</f>
        <v>2224.5749999999998</v>
      </c>
      <c r="G237" s="527">
        <v>585</v>
      </c>
    </row>
    <row r="238" spans="1:7" s="25" customFormat="1" x14ac:dyDescent="0.3">
      <c r="A238" s="147"/>
      <c r="B238" s="463"/>
      <c r="C238" s="463"/>
      <c r="D238" s="463"/>
      <c r="E238" s="463"/>
      <c r="F238" s="463"/>
      <c r="G238" s="528">
        <f>G237-E237</f>
        <v>0</v>
      </c>
    </row>
    <row r="239" spans="1:7" s="25" customFormat="1" x14ac:dyDescent="0.3">
      <c r="A239" s="147"/>
      <c r="B239" s="463"/>
      <c r="C239" s="463"/>
      <c r="D239" s="463"/>
      <c r="E239" s="463"/>
      <c r="F239" s="463"/>
      <c r="G239" s="528"/>
    </row>
    <row r="240" spans="1:7" s="25" customFormat="1" x14ac:dyDescent="0.3">
      <c r="A240" s="147"/>
      <c r="B240" s="463"/>
      <c r="C240" s="463"/>
      <c r="D240" s="463"/>
      <c r="E240" s="463"/>
      <c r="F240" s="463"/>
    </row>
    <row r="241" spans="1:6" s="25" customFormat="1" ht="18.75" customHeight="1" x14ac:dyDescent="0.3">
      <c r="A241" s="146"/>
      <c r="C241" s="37" t="s">
        <v>130</v>
      </c>
      <c r="E241" s="94" t="s">
        <v>131</v>
      </c>
      <c r="F241" s="20"/>
    </row>
    <row r="242" spans="1:6" s="25" customFormat="1" ht="51.75" customHeight="1" x14ac:dyDescent="0.3">
      <c r="A242" s="146"/>
      <c r="C242" s="38" t="s">
        <v>132</v>
      </c>
      <c r="E242" s="38" t="s">
        <v>140</v>
      </c>
      <c r="F242" s="39"/>
    </row>
    <row r="243" spans="1:6" s="25" customFormat="1" ht="23.25" customHeight="1" x14ac:dyDescent="0.3">
      <c r="A243" s="146"/>
      <c r="B243" s="38"/>
      <c r="D243" s="38"/>
      <c r="E243" s="39"/>
      <c r="F243" s="38"/>
    </row>
    <row r="244" spans="1:6" s="96" customFormat="1" ht="23.25" customHeight="1" x14ac:dyDescent="0.3">
      <c r="A244" s="460"/>
      <c r="B244" s="254"/>
      <c r="D244" s="254"/>
      <c r="E244" s="255"/>
      <c r="F244" s="254"/>
    </row>
    <row r="245" spans="1:6" s="96" customFormat="1" ht="23.25" customHeight="1" x14ac:dyDescent="0.3">
      <c r="A245" s="460"/>
      <c r="B245" s="254"/>
      <c r="C245" s="419"/>
      <c r="D245" s="770"/>
      <c r="E245" s="771"/>
      <c r="F245" s="770"/>
    </row>
    <row r="246" spans="1:6" s="25" customFormat="1" ht="18.75" customHeight="1" x14ac:dyDescent="0.3">
      <c r="A246" s="145"/>
      <c r="C246" s="22" t="s">
        <v>115</v>
      </c>
      <c r="D246" s="20"/>
      <c r="E246" s="20"/>
      <c r="F246" s="20"/>
    </row>
    <row r="247" spans="1:6" s="25" customFormat="1" ht="18.75" customHeight="1" x14ac:dyDescent="0.3">
      <c r="A247" s="146"/>
      <c r="C247" s="22" t="s">
        <v>137</v>
      </c>
      <c r="D247" s="20"/>
      <c r="E247" s="20"/>
      <c r="F247" s="20"/>
    </row>
    <row r="248" spans="1:6" s="25" customFormat="1" ht="18.75" customHeight="1" x14ac:dyDescent="0.3">
      <c r="A248" s="146"/>
      <c r="C248" s="20"/>
      <c r="D248" s="20"/>
      <c r="F248" s="23" t="s">
        <v>116</v>
      </c>
    </row>
    <row r="249" spans="1:6" s="25" customFormat="1" ht="18.75" customHeight="1" x14ac:dyDescent="0.3">
      <c r="A249" s="146"/>
      <c r="C249" s="20"/>
      <c r="D249" s="20"/>
      <c r="F249" s="24" t="s">
        <v>134</v>
      </c>
    </row>
    <row r="250" spans="1:6" s="25" customFormat="1" ht="18.75" customHeight="1" x14ac:dyDescent="0.3">
      <c r="A250" s="146"/>
      <c r="C250" s="20"/>
      <c r="D250" s="20"/>
      <c r="F250" s="24" t="s">
        <v>117</v>
      </c>
    </row>
    <row r="251" spans="1:6" s="25" customFormat="1" ht="18.75" customHeight="1" x14ac:dyDescent="0.3">
      <c r="A251" s="146"/>
      <c r="C251" s="20"/>
      <c r="D251" s="20"/>
      <c r="F251" s="24" t="s">
        <v>497</v>
      </c>
    </row>
    <row r="252" spans="1:6" s="25" customFormat="1" ht="18.75" customHeight="1" x14ac:dyDescent="0.3">
      <c r="A252" s="145"/>
      <c r="C252" s="20"/>
      <c r="D252" s="20"/>
      <c r="E252" s="20"/>
      <c r="F252" s="20"/>
    </row>
    <row r="253" spans="1:6" s="25" customFormat="1" ht="18.75" customHeight="1" x14ac:dyDescent="0.3">
      <c r="A253" s="146"/>
      <c r="C253" s="1612" t="s">
        <v>119</v>
      </c>
      <c r="D253" s="1612"/>
      <c r="E253" s="1612"/>
      <c r="F253" s="26"/>
    </row>
    <row r="254" spans="1:6" s="25" customFormat="1" ht="18.75" customHeight="1" x14ac:dyDescent="0.3">
      <c r="A254" s="146"/>
      <c r="C254" s="1610">
        <v>45776</v>
      </c>
      <c r="D254" s="1610"/>
      <c r="E254" s="1610"/>
      <c r="F254" s="27"/>
    </row>
    <row r="255" spans="1:6" s="25" customFormat="1" ht="18.75" customHeight="1" x14ac:dyDescent="0.3">
      <c r="A255" s="146"/>
      <c r="C255" s="1583"/>
      <c r="D255" s="1583"/>
      <c r="E255" s="1583"/>
      <c r="F255" s="27"/>
    </row>
    <row r="256" spans="1:6" s="25" customFormat="1" ht="18.75" customHeight="1" x14ac:dyDescent="0.3">
      <c r="A256" s="146"/>
      <c r="C256" s="1585"/>
      <c r="D256" s="20"/>
      <c r="E256" s="20"/>
      <c r="F256" s="27"/>
    </row>
    <row r="257" spans="1:21" s="25" customFormat="1" ht="18.75" customHeight="1" x14ac:dyDescent="0.3">
      <c r="A257" s="146"/>
      <c r="B257" s="28" t="s">
        <v>120</v>
      </c>
      <c r="C257" s="29" t="s">
        <v>121</v>
      </c>
      <c r="D257" s="1611" t="s">
        <v>123</v>
      </c>
      <c r="E257" s="1611"/>
      <c r="F257" s="1611"/>
    </row>
    <row r="258" spans="1:21" s="25" customFormat="1" ht="18.75" customHeight="1" x14ac:dyDescent="0.3">
      <c r="A258" s="146"/>
      <c r="B258" s="28" t="s">
        <v>124</v>
      </c>
      <c r="C258" s="28" t="s">
        <v>265</v>
      </c>
      <c r="D258" s="29" t="s">
        <v>125</v>
      </c>
      <c r="E258" s="1584" t="s">
        <v>126</v>
      </c>
      <c r="F258" s="1584" t="s">
        <v>127</v>
      </c>
    </row>
    <row r="259" spans="1:21" s="50" customFormat="1" x14ac:dyDescent="0.3">
      <c r="A259" s="490"/>
      <c r="B259" s="5">
        <v>1</v>
      </c>
      <c r="C259" s="6" t="s">
        <v>27</v>
      </c>
      <c r="D259" s="2" t="s">
        <v>7</v>
      </c>
      <c r="E259" s="3">
        <v>92</v>
      </c>
      <c r="F259" s="3">
        <v>223</v>
      </c>
    </row>
    <row r="260" spans="1:21" s="50" customFormat="1" x14ac:dyDescent="0.3">
      <c r="A260" s="8"/>
      <c r="B260" s="5">
        <v>2</v>
      </c>
      <c r="C260" s="6" t="s">
        <v>43</v>
      </c>
      <c r="D260" s="2" t="s">
        <v>44</v>
      </c>
      <c r="E260" s="3">
        <v>30</v>
      </c>
      <c r="F260" s="3">
        <v>298.71999999999997</v>
      </c>
    </row>
    <row r="261" spans="1:21" s="25" customFormat="1" x14ac:dyDescent="0.3">
      <c r="A261" s="221"/>
      <c r="B261" s="5">
        <v>3</v>
      </c>
      <c r="C261" s="6" t="s">
        <v>346</v>
      </c>
      <c r="D261" s="2" t="s">
        <v>22</v>
      </c>
      <c r="E261" s="3">
        <v>27</v>
      </c>
      <c r="F261" s="3">
        <v>4.5</v>
      </c>
    </row>
    <row r="262" spans="1:21" s="50" customFormat="1" x14ac:dyDescent="0.3">
      <c r="A262" s="92"/>
      <c r="B262" s="5">
        <v>4</v>
      </c>
      <c r="C262" s="6" t="s">
        <v>271</v>
      </c>
      <c r="D262" s="2" t="s">
        <v>2</v>
      </c>
      <c r="E262" s="3">
        <v>7</v>
      </c>
      <c r="F262" s="3">
        <v>36.6</v>
      </c>
      <c r="G262" s="8"/>
    </row>
    <row r="263" spans="1:21" s="50" customFormat="1" x14ac:dyDescent="0.3">
      <c r="A263" s="8"/>
      <c r="B263" s="18">
        <v>5</v>
      </c>
      <c r="C263" s="6" t="s">
        <v>107</v>
      </c>
      <c r="D263" s="2" t="s">
        <v>193</v>
      </c>
      <c r="E263" s="3">
        <v>3.71</v>
      </c>
      <c r="F263" s="3">
        <v>93.2</v>
      </c>
      <c r="G263" s="8"/>
    </row>
    <row r="264" spans="1:21" s="25" customFormat="1" ht="19.5" customHeight="1" x14ac:dyDescent="0.3">
      <c r="A264" s="490"/>
      <c r="B264" s="1584"/>
      <c r="C264" s="6"/>
      <c r="D264" s="2"/>
      <c r="E264" s="3"/>
      <c r="F264" s="3"/>
    </row>
    <row r="265" spans="1:21" s="25" customFormat="1" x14ac:dyDescent="0.3">
      <c r="A265" s="145"/>
      <c r="B265" s="5"/>
      <c r="C265" s="6"/>
      <c r="D265" s="2" t="s">
        <v>128</v>
      </c>
      <c r="E265" s="3">
        <f>SUM(E259:E264)</f>
        <v>159.71</v>
      </c>
      <c r="F265" s="3">
        <f>SUM(F259:F264)</f>
        <v>656.0200000000001</v>
      </c>
    </row>
    <row r="266" spans="1:21" s="25" customFormat="1" x14ac:dyDescent="0.3">
      <c r="A266" s="145"/>
      <c r="B266" s="5"/>
      <c r="C266" s="13"/>
      <c r="D266" s="14"/>
      <c r="E266" s="15"/>
      <c r="F266" s="15"/>
    </row>
    <row r="267" spans="1:21" s="25" customFormat="1" x14ac:dyDescent="0.3">
      <c r="A267" s="145"/>
      <c r="B267" s="28" t="s">
        <v>124</v>
      </c>
      <c r="C267" s="3" t="s">
        <v>247</v>
      </c>
      <c r="D267" s="2" t="s">
        <v>125</v>
      </c>
      <c r="E267" s="3" t="s">
        <v>126</v>
      </c>
      <c r="F267" s="3" t="s">
        <v>127</v>
      </c>
    </row>
    <row r="268" spans="1:21" s="183" customFormat="1" x14ac:dyDescent="0.3">
      <c r="A268" s="8"/>
      <c r="B268" s="5">
        <v>1</v>
      </c>
      <c r="C268" s="6" t="s">
        <v>96</v>
      </c>
      <c r="D268" s="2" t="s">
        <v>9</v>
      </c>
      <c r="E268" s="3">
        <v>90</v>
      </c>
      <c r="F268" s="3">
        <v>157.68</v>
      </c>
    </row>
    <row r="269" spans="1:21" s="25" customFormat="1" x14ac:dyDescent="0.3">
      <c r="A269" s="8"/>
      <c r="B269" s="5">
        <v>2</v>
      </c>
      <c r="C269" s="6" t="s">
        <v>470</v>
      </c>
      <c r="D269" s="2" t="s">
        <v>17</v>
      </c>
      <c r="E269" s="3">
        <v>60</v>
      </c>
      <c r="F269" s="3">
        <v>271.20000000000005</v>
      </c>
    </row>
    <row r="270" spans="1:21" s="50" customFormat="1" x14ac:dyDescent="0.3">
      <c r="A270" s="8"/>
      <c r="B270" s="5">
        <v>3</v>
      </c>
      <c r="C270" s="6" t="s">
        <v>278</v>
      </c>
      <c r="D270" s="2" t="s">
        <v>44</v>
      </c>
      <c r="E270" s="3">
        <v>25</v>
      </c>
      <c r="F270" s="3">
        <v>221.4</v>
      </c>
      <c r="Q270" s="25"/>
      <c r="R270" s="25"/>
      <c r="S270" s="25"/>
      <c r="T270" s="25"/>
      <c r="U270" s="25"/>
    </row>
    <row r="271" spans="1:21" s="25" customFormat="1" x14ac:dyDescent="0.3">
      <c r="A271" s="221"/>
      <c r="B271" s="5">
        <v>4</v>
      </c>
      <c r="C271" s="6" t="s">
        <v>346</v>
      </c>
      <c r="D271" s="2" t="s">
        <v>22</v>
      </c>
      <c r="E271" s="3">
        <v>27</v>
      </c>
      <c r="F271" s="3">
        <v>4.5</v>
      </c>
    </row>
    <row r="272" spans="1:21" s="25" customFormat="1" ht="19.5" customHeight="1" x14ac:dyDescent="0.3">
      <c r="A272" s="145"/>
      <c r="B272" s="5">
        <v>5</v>
      </c>
      <c r="C272" s="6" t="s">
        <v>144</v>
      </c>
      <c r="D272" s="2" t="s">
        <v>2</v>
      </c>
      <c r="E272" s="3">
        <v>18</v>
      </c>
      <c r="F272" s="3">
        <v>88</v>
      </c>
      <c r="Q272" s="50"/>
      <c r="R272" s="50"/>
      <c r="S272" s="50"/>
      <c r="T272" s="50"/>
      <c r="U272" s="50"/>
    </row>
    <row r="273" spans="1:21" s="50" customFormat="1" x14ac:dyDescent="0.3">
      <c r="A273" s="8"/>
      <c r="B273" s="5">
        <v>6</v>
      </c>
      <c r="C273" s="6" t="s">
        <v>107</v>
      </c>
      <c r="D273" s="2" t="s">
        <v>193</v>
      </c>
      <c r="E273" s="3">
        <v>3.71</v>
      </c>
      <c r="F273" s="3">
        <v>93.2</v>
      </c>
      <c r="G273" s="8"/>
    </row>
    <row r="274" spans="1:21" s="25" customFormat="1" ht="19.5" customHeight="1" x14ac:dyDescent="0.3">
      <c r="A274" s="145"/>
      <c r="B274" s="5">
        <v>7</v>
      </c>
      <c r="C274" s="6" t="s">
        <v>108</v>
      </c>
      <c r="D274" s="2" t="s">
        <v>65</v>
      </c>
      <c r="E274" s="3">
        <v>1.2</v>
      </c>
      <c r="F274" s="3">
        <v>21.5</v>
      </c>
      <c r="Q274" s="50"/>
      <c r="R274" s="50"/>
      <c r="S274" s="50"/>
      <c r="T274" s="50"/>
      <c r="U274" s="50"/>
    </row>
    <row r="275" spans="1:21" s="25" customFormat="1" x14ac:dyDescent="0.3">
      <c r="A275" s="145"/>
      <c r="B275" s="5"/>
      <c r="C275" s="6"/>
      <c r="D275" s="2"/>
      <c r="E275" s="3"/>
      <c r="F275" s="3"/>
    </row>
    <row r="276" spans="1:21" s="25" customFormat="1" x14ac:dyDescent="0.3">
      <c r="A276" s="221"/>
      <c r="B276" s="1584"/>
      <c r="C276" s="6"/>
      <c r="D276" s="2" t="s">
        <v>128</v>
      </c>
      <c r="E276" s="3">
        <f>SUM(E268:E274)</f>
        <v>224.91</v>
      </c>
      <c r="F276" s="3">
        <f>SUM(F268:F274)</f>
        <v>857.48000000000013</v>
      </c>
    </row>
    <row r="277" spans="1:21" s="25" customFormat="1" x14ac:dyDescent="0.3">
      <c r="A277" s="221"/>
      <c r="B277" s="1584"/>
      <c r="C277" s="6"/>
      <c r="D277" s="2"/>
      <c r="E277" s="3"/>
      <c r="F277" s="3"/>
    </row>
    <row r="278" spans="1:21" s="25" customFormat="1" x14ac:dyDescent="0.3">
      <c r="A278" s="221"/>
      <c r="B278" s="28" t="s">
        <v>124</v>
      </c>
      <c r="C278" s="6" t="s">
        <v>282</v>
      </c>
      <c r="D278" s="2" t="s">
        <v>125</v>
      </c>
      <c r="E278" s="3" t="s">
        <v>126</v>
      </c>
      <c r="F278" s="3" t="s">
        <v>127</v>
      </c>
    </row>
    <row r="279" spans="1:21" s="25" customFormat="1" x14ac:dyDescent="0.3">
      <c r="A279" s="221"/>
      <c r="B279" s="5"/>
      <c r="C279" s="6"/>
      <c r="D279" s="2"/>
      <c r="E279" s="3"/>
      <c r="F279" s="3"/>
    </row>
    <row r="280" spans="1:21" s="25" customFormat="1" x14ac:dyDescent="0.3">
      <c r="A280" s="221"/>
      <c r="B280" s="5"/>
      <c r="C280" s="6"/>
      <c r="D280" s="2"/>
      <c r="E280" s="3"/>
      <c r="F280" s="3"/>
    </row>
    <row r="281" spans="1:21" s="25" customFormat="1" x14ac:dyDescent="0.3">
      <c r="A281" s="221"/>
      <c r="B281" s="5"/>
      <c r="C281" s="6"/>
      <c r="D281" s="2"/>
      <c r="E281" s="3"/>
      <c r="F281" s="3"/>
    </row>
    <row r="282" spans="1:21" s="50" customFormat="1" x14ac:dyDescent="0.3">
      <c r="A282" s="92"/>
      <c r="B282" s="5"/>
      <c r="C282" s="6"/>
      <c r="D282" s="2"/>
      <c r="E282" s="3"/>
      <c r="F282" s="3"/>
      <c r="G282" s="8"/>
    </row>
    <row r="283" spans="1:21" s="50" customFormat="1" x14ac:dyDescent="0.3">
      <c r="A283" s="8"/>
      <c r="B283" s="18"/>
      <c r="C283" s="6"/>
      <c r="D283" s="2"/>
      <c r="E283" s="3"/>
      <c r="F283" s="3"/>
      <c r="G283" s="8"/>
    </row>
    <row r="284" spans="1:21" s="50" customFormat="1" x14ac:dyDescent="0.3">
      <c r="A284" s="8"/>
      <c r="B284" s="1586"/>
      <c r="C284" s="6"/>
      <c r="D284" s="2"/>
      <c r="E284" s="3"/>
      <c r="F284" s="3"/>
      <c r="G284" s="8"/>
    </row>
    <row r="285" spans="1:21" s="50" customFormat="1" x14ac:dyDescent="0.3">
      <c r="A285" s="8"/>
      <c r="B285" s="1586"/>
      <c r="C285" s="6"/>
      <c r="D285" s="2" t="s">
        <v>128</v>
      </c>
      <c r="E285" s="3">
        <f>SUM(E279:E283)</f>
        <v>0</v>
      </c>
      <c r="F285" s="3">
        <f>SUM(F279:F283)</f>
        <v>0</v>
      </c>
      <c r="G285" s="8"/>
    </row>
    <row r="286" spans="1:21" s="50" customFormat="1" x14ac:dyDescent="0.3">
      <c r="A286" s="92"/>
      <c r="B286" s="1584"/>
      <c r="C286" s="6"/>
      <c r="D286" s="2"/>
      <c r="E286" s="3"/>
      <c r="F286" s="3"/>
      <c r="G286" s="8"/>
    </row>
    <row r="287" spans="1:21" s="50" customFormat="1" x14ac:dyDescent="0.3">
      <c r="A287" s="92"/>
      <c r="B287" s="28" t="s">
        <v>124</v>
      </c>
      <c r="C287" s="6" t="s">
        <v>284</v>
      </c>
      <c r="D287" s="2" t="s">
        <v>125</v>
      </c>
      <c r="E287" s="3" t="s">
        <v>126</v>
      </c>
      <c r="F287" s="3" t="s">
        <v>127</v>
      </c>
      <c r="G287" s="8"/>
    </row>
    <row r="288" spans="1:21" s="50" customFormat="1" x14ac:dyDescent="0.3">
      <c r="A288" s="8"/>
      <c r="B288" s="5"/>
      <c r="C288" s="6"/>
      <c r="D288" s="2"/>
      <c r="E288" s="3"/>
      <c r="F288" s="3"/>
      <c r="G288" s="8"/>
    </row>
    <row r="289" spans="1:7" s="50" customFormat="1" x14ac:dyDescent="0.3">
      <c r="A289" s="8"/>
      <c r="B289" s="5"/>
      <c r="C289" s="6"/>
      <c r="D289" s="2"/>
      <c r="E289" s="3"/>
      <c r="F289" s="3"/>
      <c r="G289" s="8"/>
    </row>
    <row r="290" spans="1:7" s="8" customFormat="1" x14ac:dyDescent="0.3">
      <c r="B290" s="5"/>
      <c r="C290" s="6"/>
      <c r="D290" s="2"/>
      <c r="E290" s="3"/>
      <c r="F290" s="3"/>
    </row>
    <row r="291" spans="1:7" s="50" customFormat="1" x14ac:dyDescent="0.3">
      <c r="A291" s="8"/>
      <c r="B291" s="18"/>
      <c r="C291" s="6"/>
      <c r="D291" s="2"/>
      <c r="E291" s="3"/>
      <c r="F291" s="3"/>
      <c r="G291" s="8"/>
    </row>
    <row r="292" spans="1:7" s="25" customFormat="1" x14ac:dyDescent="0.3">
      <c r="A292" s="145"/>
      <c r="B292" s="5"/>
      <c r="C292" s="6"/>
      <c r="D292" s="2"/>
      <c r="E292" s="3"/>
      <c r="F292" s="3"/>
      <c r="G292" s="8"/>
    </row>
    <row r="293" spans="1:7" s="25" customFormat="1" x14ac:dyDescent="0.3">
      <c r="A293" s="145"/>
      <c r="B293" s="5"/>
      <c r="C293" s="6"/>
      <c r="D293" s="2"/>
      <c r="E293" s="3"/>
      <c r="F293" s="3"/>
      <c r="G293" s="8"/>
    </row>
    <row r="294" spans="1:7" s="25" customFormat="1" x14ac:dyDescent="0.3">
      <c r="A294" s="147"/>
      <c r="B294" s="5"/>
      <c r="C294" s="6"/>
      <c r="D294" s="2" t="s">
        <v>128</v>
      </c>
      <c r="E294" s="3">
        <f>SUM(E288:E293)</f>
        <v>0</v>
      </c>
      <c r="F294" s="3">
        <f>SUM(F288:F293)</f>
        <v>0</v>
      </c>
      <c r="G294" s="8"/>
    </row>
    <row r="295" spans="1:7" s="25" customFormat="1" ht="23.25" x14ac:dyDescent="0.35">
      <c r="A295" s="36"/>
      <c r="B295" s="5"/>
      <c r="C295" s="6"/>
      <c r="D295" s="2"/>
      <c r="E295" s="3"/>
      <c r="F295" s="3"/>
      <c r="G295" s="529">
        <v>45425</v>
      </c>
    </row>
    <row r="296" spans="1:7" s="25" customFormat="1" ht="22.5" x14ac:dyDescent="0.3">
      <c r="A296" s="147"/>
      <c r="B296" s="3"/>
      <c r="C296" s="3"/>
      <c r="D296" s="3" t="s">
        <v>136</v>
      </c>
      <c r="E296" s="3">
        <f>+E294+E285+E276+E265</f>
        <v>384.62</v>
      </c>
      <c r="F296" s="3">
        <f>+F294+F285+F276+F265</f>
        <v>1513.5000000000002</v>
      </c>
      <c r="G296" s="527">
        <v>585</v>
      </c>
    </row>
    <row r="297" spans="1:7" s="25" customFormat="1" x14ac:dyDescent="0.3">
      <c r="A297" s="147"/>
      <c r="B297" s="463"/>
      <c r="C297" s="463"/>
      <c r="D297" s="463"/>
      <c r="E297" s="463"/>
      <c r="F297" s="463"/>
      <c r="G297" s="528">
        <f>G296-E296</f>
        <v>200.38</v>
      </c>
    </row>
    <row r="298" spans="1:7" s="25" customFormat="1" x14ac:dyDescent="0.3">
      <c r="A298" s="147"/>
      <c r="B298" s="463"/>
      <c r="C298" s="463"/>
      <c r="D298" s="463"/>
      <c r="E298" s="463"/>
      <c r="F298" s="463"/>
      <c r="G298" s="528"/>
    </row>
    <row r="299" spans="1:7" s="25" customFormat="1" x14ac:dyDescent="0.3">
      <c r="A299" s="147"/>
      <c r="B299" s="463"/>
      <c r="C299" s="463"/>
      <c r="D299" s="463"/>
      <c r="E299" s="463"/>
      <c r="F299" s="463"/>
    </row>
    <row r="300" spans="1:7" s="25" customFormat="1" ht="18.75" customHeight="1" x14ac:dyDescent="0.3">
      <c r="A300" s="146"/>
      <c r="C300" s="37" t="s">
        <v>130</v>
      </c>
      <c r="E300" s="94" t="s">
        <v>131</v>
      </c>
      <c r="F300" s="20"/>
    </row>
    <row r="301" spans="1:7" s="25" customFormat="1" ht="51.75" customHeight="1" x14ac:dyDescent="0.3">
      <c r="A301" s="146"/>
      <c r="C301" s="38" t="s">
        <v>132</v>
      </c>
      <c r="E301" s="38" t="s">
        <v>140</v>
      </c>
      <c r="F301" s="39"/>
    </row>
    <row r="302" spans="1:7" s="25" customFormat="1" ht="23.25" customHeight="1" x14ac:dyDescent="0.3">
      <c r="A302" s="146"/>
      <c r="B302" s="38"/>
      <c r="D302" s="38"/>
      <c r="E302" s="39"/>
      <c r="F302" s="38"/>
    </row>
    <row r="303" spans="1:7" s="96" customFormat="1" ht="23.25" customHeight="1" x14ac:dyDescent="0.3">
      <c r="A303" s="460"/>
      <c r="B303" s="254"/>
      <c r="D303" s="254"/>
      <c r="E303" s="255"/>
      <c r="F303" s="254"/>
    </row>
    <row r="304" spans="1:7" s="25" customFormat="1" ht="18.75" customHeight="1" x14ac:dyDescent="0.3">
      <c r="A304" s="145"/>
      <c r="C304" s="22" t="s">
        <v>115</v>
      </c>
      <c r="D304" s="20"/>
      <c r="E304" s="20"/>
      <c r="F304" s="20"/>
    </row>
    <row r="305" spans="1:7" s="25" customFormat="1" ht="18.75" customHeight="1" x14ac:dyDescent="0.3">
      <c r="A305" s="146"/>
      <c r="C305" s="22" t="s">
        <v>137</v>
      </c>
      <c r="D305" s="20"/>
      <c r="E305" s="20"/>
      <c r="F305" s="20"/>
    </row>
    <row r="306" spans="1:7" s="25" customFormat="1" ht="18.75" customHeight="1" x14ac:dyDescent="0.3">
      <c r="A306" s="146"/>
      <c r="C306" s="20"/>
      <c r="D306" s="20"/>
      <c r="F306" s="23" t="s">
        <v>116</v>
      </c>
    </row>
    <row r="307" spans="1:7" s="25" customFormat="1" ht="18.75" customHeight="1" x14ac:dyDescent="0.3">
      <c r="A307" s="146"/>
      <c r="C307" s="20"/>
      <c r="D307" s="20"/>
      <c r="F307" s="24" t="s">
        <v>134</v>
      </c>
    </row>
    <row r="308" spans="1:7" s="25" customFormat="1" ht="18.75" customHeight="1" x14ac:dyDescent="0.3">
      <c r="A308" s="146"/>
      <c r="C308" s="20"/>
      <c r="D308" s="20"/>
      <c r="F308" s="24" t="s">
        <v>117</v>
      </c>
    </row>
    <row r="309" spans="1:7" s="25" customFormat="1" ht="18.75" customHeight="1" x14ac:dyDescent="0.3">
      <c r="A309" s="146"/>
      <c r="C309" s="20"/>
      <c r="D309" s="20"/>
      <c r="F309" s="24" t="s">
        <v>497</v>
      </c>
    </row>
    <row r="310" spans="1:7" s="25" customFormat="1" ht="18.75" customHeight="1" x14ac:dyDescent="0.3">
      <c r="A310" s="145"/>
      <c r="C310" s="20"/>
      <c r="D310" s="20"/>
      <c r="E310" s="20"/>
      <c r="F310" s="20"/>
    </row>
    <row r="311" spans="1:7" s="25" customFormat="1" ht="18.75" customHeight="1" x14ac:dyDescent="0.3">
      <c r="A311" s="146"/>
      <c r="C311" s="1612" t="s">
        <v>119</v>
      </c>
      <c r="D311" s="1612"/>
      <c r="E311" s="1612"/>
      <c r="F311" s="26"/>
    </row>
    <row r="312" spans="1:7" s="25" customFormat="1" ht="18.75" customHeight="1" x14ac:dyDescent="0.3">
      <c r="A312" s="146"/>
      <c r="C312" s="1610">
        <v>45794</v>
      </c>
      <c r="D312" s="1610"/>
      <c r="E312" s="1610"/>
      <c r="F312" s="27"/>
    </row>
    <row r="313" spans="1:7" s="25" customFormat="1" ht="18.75" customHeight="1" x14ac:dyDescent="0.3">
      <c r="A313" s="146"/>
      <c r="C313" s="1583"/>
      <c r="D313" s="1583"/>
      <c r="E313" s="1583"/>
      <c r="F313" s="27"/>
    </row>
    <row r="314" spans="1:7" s="25" customFormat="1" ht="18.75" customHeight="1" x14ac:dyDescent="0.3">
      <c r="A314" s="146"/>
      <c r="C314" s="1585"/>
      <c r="D314" s="20"/>
      <c r="E314" s="20"/>
      <c r="F314" s="27"/>
    </row>
    <row r="315" spans="1:7" s="25" customFormat="1" ht="18.75" customHeight="1" x14ac:dyDescent="0.3">
      <c r="A315" s="146"/>
      <c r="B315" s="28" t="s">
        <v>120</v>
      </c>
      <c r="C315" s="29" t="s">
        <v>121</v>
      </c>
      <c r="D315" s="1611" t="s">
        <v>123</v>
      </c>
      <c r="E315" s="1611"/>
      <c r="F315" s="1611"/>
    </row>
    <row r="316" spans="1:7" s="25" customFormat="1" ht="18.75" customHeight="1" x14ac:dyDescent="0.3">
      <c r="A316" s="146"/>
      <c r="B316" s="28" t="s">
        <v>124</v>
      </c>
      <c r="C316" s="28" t="s">
        <v>265</v>
      </c>
      <c r="D316" s="29" t="s">
        <v>125</v>
      </c>
      <c r="E316" s="1584" t="s">
        <v>126</v>
      </c>
      <c r="F316" s="1584" t="s">
        <v>127</v>
      </c>
    </row>
    <row r="317" spans="1:7" s="50" customFormat="1" x14ac:dyDescent="0.3">
      <c r="A317" s="490"/>
      <c r="B317" s="5">
        <v>1</v>
      </c>
      <c r="C317" s="6" t="s">
        <v>74</v>
      </c>
      <c r="D317" s="2" t="s">
        <v>17</v>
      </c>
      <c r="E317" s="3">
        <v>130</v>
      </c>
      <c r="F317" s="3">
        <v>276</v>
      </c>
    </row>
    <row r="318" spans="1:7" s="50" customFormat="1" x14ac:dyDescent="0.3">
      <c r="A318" s="490"/>
      <c r="B318" s="5">
        <v>2</v>
      </c>
      <c r="C318" s="6" t="s">
        <v>416</v>
      </c>
      <c r="D318" s="2" t="s">
        <v>14</v>
      </c>
      <c r="E318" s="3">
        <v>15</v>
      </c>
      <c r="F318" s="3">
        <v>22</v>
      </c>
      <c r="G318" s="8"/>
    </row>
    <row r="319" spans="1:7" s="50" customFormat="1" x14ac:dyDescent="0.3">
      <c r="A319" s="490"/>
      <c r="B319" s="5">
        <v>3</v>
      </c>
      <c r="C319" s="6" t="s">
        <v>114</v>
      </c>
      <c r="D319" s="2" t="s">
        <v>2</v>
      </c>
      <c r="E319" s="3">
        <v>6</v>
      </c>
      <c r="F319" s="3">
        <v>28</v>
      </c>
      <c r="G319" s="8"/>
    </row>
    <row r="320" spans="1:7" s="50" customFormat="1" x14ac:dyDescent="0.3">
      <c r="A320" s="490"/>
      <c r="B320" s="5">
        <v>4</v>
      </c>
      <c r="C320" s="6" t="s">
        <v>107</v>
      </c>
      <c r="D320" s="2" t="s">
        <v>14</v>
      </c>
      <c r="E320" s="3">
        <v>3.4</v>
      </c>
      <c r="F320" s="3">
        <v>93.2</v>
      </c>
      <c r="G320" s="8"/>
    </row>
    <row r="321" spans="1:7" s="50" customFormat="1" x14ac:dyDescent="0.3">
      <c r="A321" s="490"/>
      <c r="B321" s="5">
        <v>5</v>
      </c>
      <c r="C321" s="6" t="s">
        <v>80</v>
      </c>
      <c r="D321" s="2" t="s">
        <v>5</v>
      </c>
      <c r="E321" s="3">
        <v>28</v>
      </c>
      <c r="F321" s="3">
        <v>124.6</v>
      </c>
      <c r="G321" s="8"/>
    </row>
    <row r="322" spans="1:7" s="25" customFormat="1" ht="19.5" customHeight="1" x14ac:dyDescent="0.3">
      <c r="A322" s="490"/>
      <c r="B322" s="1584"/>
      <c r="C322" s="6"/>
      <c r="D322" s="2"/>
      <c r="E322" s="3"/>
      <c r="F322" s="3"/>
    </row>
    <row r="323" spans="1:7" s="25" customFormat="1" x14ac:dyDescent="0.3">
      <c r="A323" s="145"/>
      <c r="B323" s="5"/>
      <c r="C323" s="6"/>
      <c r="D323" s="2" t="s">
        <v>128</v>
      </c>
      <c r="E323" s="3">
        <f>SUM(E317:E322)</f>
        <v>182.4</v>
      </c>
      <c r="F323" s="3">
        <f>SUM(F317:F322)</f>
        <v>543.79999999999995</v>
      </c>
    </row>
    <row r="324" spans="1:7" s="25" customFormat="1" x14ac:dyDescent="0.3">
      <c r="A324" s="145"/>
      <c r="B324" s="5"/>
      <c r="C324" s="6"/>
      <c r="D324" s="2"/>
      <c r="E324" s="3"/>
      <c r="F324" s="3"/>
    </row>
    <row r="325" spans="1:7" s="25" customFormat="1" x14ac:dyDescent="0.3">
      <c r="A325" s="145"/>
      <c r="B325" s="28" t="s">
        <v>124</v>
      </c>
      <c r="C325" s="3" t="s">
        <v>247</v>
      </c>
      <c r="D325" s="2" t="s">
        <v>125</v>
      </c>
      <c r="E325" s="3" t="s">
        <v>126</v>
      </c>
      <c r="F325" s="3" t="s">
        <v>127</v>
      </c>
    </row>
    <row r="326" spans="1:7" s="474" customFormat="1" x14ac:dyDescent="0.3">
      <c r="A326" s="389"/>
      <c r="B326" s="1584">
        <v>1</v>
      </c>
      <c r="C326" s="6" t="s">
        <v>100</v>
      </c>
      <c r="D326" s="2" t="s">
        <v>9</v>
      </c>
      <c r="E326" s="3">
        <v>50</v>
      </c>
      <c r="F326" s="3">
        <v>287.25</v>
      </c>
    </row>
    <row r="327" spans="1:7" s="257" customFormat="1" x14ac:dyDescent="0.3">
      <c r="A327" s="389"/>
      <c r="B327" s="5">
        <v>2</v>
      </c>
      <c r="C327" s="6" t="s">
        <v>26</v>
      </c>
      <c r="D327" s="2" t="s">
        <v>7</v>
      </c>
      <c r="E327" s="3">
        <v>80</v>
      </c>
      <c r="F327" s="3">
        <v>152.375</v>
      </c>
    </row>
    <row r="328" spans="1:7" s="50" customFormat="1" x14ac:dyDescent="0.3">
      <c r="A328" s="8"/>
      <c r="B328" s="5">
        <v>3</v>
      </c>
      <c r="C328" s="6" t="s">
        <v>260</v>
      </c>
      <c r="D328" s="2" t="s">
        <v>44</v>
      </c>
      <c r="E328" s="3">
        <v>30</v>
      </c>
      <c r="F328" s="3">
        <v>218.7</v>
      </c>
    </row>
    <row r="329" spans="1:7" s="50" customFormat="1" x14ac:dyDescent="0.3">
      <c r="A329" s="8"/>
      <c r="B329" s="5">
        <v>4</v>
      </c>
      <c r="C329" s="6" t="s">
        <v>69</v>
      </c>
      <c r="D329" s="2" t="s">
        <v>22</v>
      </c>
      <c r="E329" s="3">
        <v>24</v>
      </c>
      <c r="F329" s="3">
        <v>3.9199999999999995</v>
      </c>
      <c r="G329" s="8"/>
    </row>
    <row r="330" spans="1:7" s="25" customFormat="1" ht="19.5" customHeight="1" x14ac:dyDescent="0.3">
      <c r="A330" s="145"/>
      <c r="B330" s="5">
        <v>5</v>
      </c>
      <c r="C330" s="6" t="s">
        <v>93</v>
      </c>
      <c r="D330" s="2" t="s">
        <v>2</v>
      </c>
      <c r="E330" s="3">
        <v>50</v>
      </c>
      <c r="F330" s="3">
        <v>92</v>
      </c>
    </row>
    <row r="331" spans="1:7" s="25" customFormat="1" x14ac:dyDescent="0.3">
      <c r="A331" s="145"/>
      <c r="B331" s="5">
        <v>6</v>
      </c>
      <c r="C331" s="6" t="s">
        <v>107</v>
      </c>
      <c r="D331" s="2" t="s">
        <v>14</v>
      </c>
      <c r="E331" s="3">
        <v>3.4</v>
      </c>
      <c r="F331" s="3">
        <v>93.2</v>
      </c>
    </row>
    <row r="332" spans="1:7" s="25" customFormat="1" x14ac:dyDescent="0.3">
      <c r="A332" s="145"/>
      <c r="B332" s="5">
        <v>7</v>
      </c>
      <c r="C332" s="6" t="s">
        <v>108</v>
      </c>
      <c r="D332" s="2" t="s">
        <v>65</v>
      </c>
      <c r="E332" s="3">
        <v>1.2</v>
      </c>
      <c r="F332" s="3">
        <v>21.5</v>
      </c>
    </row>
    <row r="333" spans="1:7" s="25" customFormat="1" x14ac:dyDescent="0.3">
      <c r="A333" s="145"/>
      <c r="B333" s="5"/>
      <c r="C333" s="6"/>
      <c r="D333" s="2"/>
      <c r="E333" s="3"/>
      <c r="F333" s="3"/>
    </row>
    <row r="334" spans="1:7" s="25" customFormat="1" x14ac:dyDescent="0.3">
      <c r="A334" s="221"/>
      <c r="B334" s="1584"/>
      <c r="C334" s="6"/>
      <c r="D334" s="2" t="s">
        <v>128</v>
      </c>
      <c r="E334" s="3">
        <f>SUM(E326:E332)</f>
        <v>238.6</v>
      </c>
      <c r="F334" s="3">
        <f>SUM(F326:F331)</f>
        <v>847.44500000000005</v>
      </c>
    </row>
    <row r="335" spans="1:7" s="25" customFormat="1" x14ac:dyDescent="0.3">
      <c r="A335" s="221"/>
      <c r="B335" s="1584"/>
      <c r="C335" s="6"/>
      <c r="D335" s="2"/>
      <c r="E335" s="3"/>
      <c r="F335" s="3"/>
    </row>
    <row r="336" spans="1:7" s="25" customFormat="1" x14ac:dyDescent="0.3">
      <c r="A336" s="221"/>
      <c r="B336" s="28" t="s">
        <v>124</v>
      </c>
      <c r="C336" s="6" t="s">
        <v>282</v>
      </c>
      <c r="D336" s="2" t="s">
        <v>125</v>
      </c>
      <c r="E336" s="3" t="s">
        <v>126</v>
      </c>
      <c r="F336" s="3" t="s">
        <v>127</v>
      </c>
    </row>
    <row r="337" spans="1:7" s="257" customFormat="1" x14ac:dyDescent="0.3">
      <c r="A337" s="470"/>
      <c r="B337" s="5">
        <v>1</v>
      </c>
      <c r="C337" s="6"/>
      <c r="D337" s="2"/>
      <c r="E337" s="3"/>
      <c r="F337" s="3"/>
      <c r="G337" s="788"/>
    </row>
    <row r="338" spans="1:7" s="50" customFormat="1" x14ac:dyDescent="0.3">
      <c r="A338" s="8"/>
      <c r="B338" s="18">
        <v>2</v>
      </c>
      <c r="C338" s="6"/>
      <c r="D338" s="2"/>
      <c r="E338" s="3"/>
      <c r="F338" s="3"/>
      <c r="G338" s="8"/>
    </row>
    <row r="339" spans="1:7" s="50" customFormat="1" x14ac:dyDescent="0.3">
      <c r="A339" s="8"/>
      <c r="B339" s="5">
        <v>3</v>
      </c>
      <c r="C339" s="6"/>
      <c r="D339" s="2"/>
      <c r="E339" s="3"/>
      <c r="F339" s="3"/>
      <c r="G339" s="8"/>
    </row>
    <row r="340" spans="1:7" s="50" customFormat="1" x14ac:dyDescent="0.3">
      <c r="A340" s="490"/>
      <c r="B340" s="5">
        <v>4</v>
      </c>
      <c r="C340" s="6"/>
      <c r="D340" s="2"/>
      <c r="E340" s="3"/>
      <c r="F340" s="3"/>
      <c r="G340" s="8"/>
    </row>
    <row r="341" spans="1:7" s="50" customFormat="1" x14ac:dyDescent="0.3">
      <c r="A341" s="490"/>
      <c r="B341" s="5">
        <v>5</v>
      </c>
      <c r="C341" s="6"/>
      <c r="D341" s="2"/>
      <c r="E341" s="3"/>
      <c r="F341" s="3"/>
      <c r="G341" s="8"/>
    </row>
    <row r="342" spans="1:7" s="50" customFormat="1" x14ac:dyDescent="0.3">
      <c r="A342" s="8"/>
      <c r="B342" s="1584"/>
      <c r="C342" s="6"/>
      <c r="D342" s="2"/>
      <c r="E342" s="3"/>
      <c r="F342" s="3"/>
      <c r="G342" s="8"/>
    </row>
    <row r="343" spans="1:7" s="50" customFormat="1" x14ac:dyDescent="0.3">
      <c r="A343" s="8"/>
      <c r="B343" s="1586"/>
      <c r="C343" s="6"/>
      <c r="D343" s="2"/>
      <c r="E343" s="3"/>
      <c r="F343" s="3"/>
      <c r="G343" s="8"/>
    </row>
    <row r="344" spans="1:7" s="50" customFormat="1" x14ac:dyDescent="0.3">
      <c r="A344" s="8"/>
      <c r="B344" s="1586"/>
      <c r="C344" s="6"/>
      <c r="D344" s="2" t="s">
        <v>128</v>
      </c>
      <c r="E344" s="3">
        <f>SUM(E337:E343)</f>
        <v>0</v>
      </c>
      <c r="F344" s="3">
        <f>SUM(F337:F338)</f>
        <v>0</v>
      </c>
      <c r="G344" s="8"/>
    </row>
    <row r="345" spans="1:7" s="50" customFormat="1" x14ac:dyDescent="0.3">
      <c r="A345" s="92"/>
      <c r="B345" s="1584"/>
      <c r="C345" s="6"/>
      <c r="D345" s="2"/>
      <c r="E345" s="3"/>
      <c r="F345" s="3"/>
      <c r="G345" s="8"/>
    </row>
    <row r="346" spans="1:7" s="50" customFormat="1" x14ac:dyDescent="0.3">
      <c r="A346" s="92"/>
      <c r="B346" s="28" t="s">
        <v>124</v>
      </c>
      <c r="C346" s="6" t="s">
        <v>284</v>
      </c>
      <c r="D346" s="2" t="s">
        <v>125</v>
      </c>
      <c r="E346" s="3" t="s">
        <v>126</v>
      </c>
      <c r="F346" s="3" t="s">
        <v>127</v>
      </c>
      <c r="G346" s="8"/>
    </row>
    <row r="347" spans="1:7" s="50" customFormat="1" x14ac:dyDescent="0.3">
      <c r="A347" s="8"/>
      <c r="B347" s="5">
        <v>1</v>
      </c>
      <c r="C347" s="6"/>
      <c r="D347" s="2"/>
      <c r="E347" s="3"/>
      <c r="F347" s="3"/>
      <c r="G347" s="8"/>
    </row>
    <row r="348" spans="1:7" s="50" customFormat="1" x14ac:dyDescent="0.3">
      <c r="A348" s="8"/>
      <c r="B348" s="5">
        <v>2</v>
      </c>
      <c r="C348" s="6"/>
      <c r="D348" s="2"/>
      <c r="E348" s="3"/>
      <c r="F348" s="3"/>
      <c r="G348" s="8"/>
    </row>
    <row r="349" spans="1:7" s="8" customFormat="1" x14ac:dyDescent="0.3">
      <c r="B349" s="5">
        <v>3</v>
      </c>
      <c r="C349" s="6"/>
      <c r="D349" s="2"/>
      <c r="E349" s="3"/>
      <c r="F349" s="3"/>
    </row>
    <row r="350" spans="1:7" s="50" customFormat="1" x14ac:dyDescent="0.3">
      <c r="A350" s="8"/>
      <c r="B350" s="18">
        <v>4</v>
      </c>
      <c r="C350" s="6"/>
      <c r="D350" s="2"/>
      <c r="E350" s="3"/>
      <c r="F350" s="3"/>
      <c r="G350" s="8"/>
    </row>
    <row r="351" spans="1:7" s="25" customFormat="1" x14ac:dyDescent="0.3">
      <c r="A351" s="145"/>
      <c r="B351" s="5">
        <v>5</v>
      </c>
      <c r="C351" s="6"/>
      <c r="D351" s="2"/>
      <c r="E351" s="3"/>
      <c r="F351" s="3"/>
      <c r="G351" s="8"/>
    </row>
    <row r="352" spans="1:7" s="25" customFormat="1" x14ac:dyDescent="0.3">
      <c r="A352" s="145"/>
      <c r="B352" s="5"/>
      <c r="C352" s="6"/>
      <c r="D352" s="2"/>
      <c r="E352" s="3"/>
      <c r="F352" s="3"/>
      <c r="G352" s="8"/>
    </row>
    <row r="353" spans="1:7" s="25" customFormat="1" x14ac:dyDescent="0.3">
      <c r="A353" s="145"/>
      <c r="B353" s="5"/>
      <c r="C353" s="6"/>
      <c r="D353" s="2"/>
      <c r="E353" s="3"/>
      <c r="F353" s="3"/>
      <c r="G353" s="8"/>
    </row>
    <row r="354" spans="1:7" s="25" customFormat="1" x14ac:dyDescent="0.3">
      <c r="A354" s="147"/>
      <c r="B354" s="5"/>
      <c r="C354" s="6"/>
      <c r="D354" s="2" t="s">
        <v>128</v>
      </c>
      <c r="E354" s="3">
        <f>SUM(E347:E353)</f>
        <v>0</v>
      </c>
      <c r="F354" s="3">
        <f>SUM(F352:F353)</f>
        <v>0</v>
      </c>
      <c r="G354" s="8"/>
    </row>
    <row r="355" spans="1:7" s="25" customFormat="1" ht="23.25" x14ac:dyDescent="0.35">
      <c r="A355" s="36"/>
      <c r="B355" s="5"/>
      <c r="C355" s="6"/>
      <c r="D355" s="2"/>
      <c r="E355" s="3"/>
      <c r="F355" s="3"/>
      <c r="G355" s="529">
        <v>45425</v>
      </c>
    </row>
    <row r="356" spans="1:7" s="25" customFormat="1" ht="22.5" x14ac:dyDescent="0.3">
      <c r="A356" s="147"/>
      <c r="B356" s="3"/>
      <c r="C356" s="3"/>
      <c r="D356" s="3" t="s">
        <v>136</v>
      </c>
      <c r="E356" s="3">
        <f>+E354+E344+E334+E323</f>
        <v>421</v>
      </c>
      <c r="F356" s="3">
        <f>+F354+F344+F334+F323</f>
        <v>1391.2449999999999</v>
      </c>
      <c r="G356" s="527">
        <v>585</v>
      </c>
    </row>
    <row r="357" spans="1:7" s="25" customFormat="1" x14ac:dyDescent="0.3">
      <c r="A357" s="147"/>
      <c r="B357" s="463"/>
      <c r="C357" s="463"/>
      <c r="D357" s="463"/>
      <c r="E357" s="463"/>
      <c r="F357" s="463"/>
      <c r="G357" s="528">
        <f>G356-E356</f>
        <v>164</v>
      </c>
    </row>
    <row r="358" spans="1:7" s="25" customFormat="1" x14ac:dyDescent="0.3">
      <c r="A358" s="147"/>
      <c r="B358" s="463"/>
      <c r="C358" s="463"/>
      <c r="D358" s="463"/>
      <c r="E358" s="463"/>
      <c r="F358" s="463"/>
    </row>
    <row r="359" spans="1:7" s="25" customFormat="1" ht="18.75" customHeight="1" x14ac:dyDescent="0.3">
      <c r="A359" s="146"/>
      <c r="C359" s="37" t="s">
        <v>130</v>
      </c>
      <c r="E359" s="94" t="s">
        <v>131</v>
      </c>
      <c r="F359" s="20"/>
    </row>
    <row r="360" spans="1:7" s="25" customFormat="1" ht="51.75" customHeight="1" x14ac:dyDescent="0.3">
      <c r="A360" s="146"/>
      <c r="C360" s="38" t="s">
        <v>132</v>
      </c>
      <c r="E360" s="38" t="s">
        <v>140</v>
      </c>
      <c r="F360" s="39"/>
    </row>
    <row r="361" spans="1:7" s="25" customFormat="1" ht="23.25" customHeight="1" x14ac:dyDescent="0.3">
      <c r="A361" s="146"/>
      <c r="B361" s="38"/>
      <c r="D361" s="38"/>
      <c r="E361" s="39"/>
      <c r="F361" s="38"/>
    </row>
    <row r="362" spans="1:7" s="96" customFormat="1" ht="23.25" customHeight="1" x14ac:dyDescent="0.3">
      <c r="A362" s="460"/>
      <c r="B362" s="254"/>
      <c r="C362" s="419"/>
      <c r="D362" s="770"/>
      <c r="E362" s="771"/>
      <c r="F362" s="770"/>
    </row>
    <row r="363" spans="1:7" x14ac:dyDescent="0.3">
      <c r="C363" s="32"/>
      <c r="D363" s="32"/>
      <c r="E363" s="32"/>
      <c r="F363" s="32"/>
    </row>
    <row r="364" spans="1:7" x14ac:dyDescent="0.3">
      <c r="C364" s="32"/>
      <c r="D364" s="32"/>
      <c r="E364" s="32"/>
      <c r="F364" s="32"/>
    </row>
    <row r="365" spans="1:7" x14ac:dyDescent="0.3">
      <c r="C365" s="32"/>
      <c r="D365" s="32"/>
      <c r="E365" s="32"/>
      <c r="F365" s="32"/>
    </row>
    <row r="366" spans="1:7" x14ac:dyDescent="0.3">
      <c r="C366" s="32"/>
      <c r="D366" s="32"/>
      <c r="E366" s="32"/>
      <c r="F366" s="32"/>
    </row>
    <row r="367" spans="1:7" x14ac:dyDescent="0.3">
      <c r="C367" s="32"/>
      <c r="D367" s="32"/>
      <c r="E367" s="32"/>
      <c r="F367" s="32"/>
    </row>
    <row r="368" spans="1:7" x14ac:dyDescent="0.3">
      <c r="C368" s="32"/>
      <c r="D368" s="32"/>
      <c r="E368" s="32"/>
      <c r="F368" s="32"/>
    </row>
    <row r="369" spans="3:6" x14ac:dyDescent="0.3">
      <c r="C369" s="32"/>
      <c r="D369" s="32"/>
      <c r="E369" s="32"/>
      <c r="F369" s="32"/>
    </row>
    <row r="370" spans="3:6" x14ac:dyDescent="0.3">
      <c r="C370" s="32"/>
      <c r="D370" s="32"/>
      <c r="E370" s="32"/>
      <c r="F370" s="32"/>
    </row>
    <row r="371" spans="3:6" x14ac:dyDescent="0.3">
      <c r="C371" s="32"/>
      <c r="D371" s="32"/>
      <c r="E371" s="32"/>
      <c r="F371" s="32"/>
    </row>
    <row r="372" spans="3:6" x14ac:dyDescent="0.3">
      <c r="C372" s="32"/>
      <c r="D372" s="32"/>
      <c r="E372" s="32"/>
      <c r="F372" s="32"/>
    </row>
    <row r="373" spans="3:6" x14ac:dyDescent="0.3">
      <c r="C373" s="32"/>
      <c r="D373" s="32"/>
      <c r="E373" s="32"/>
      <c r="F373" s="32"/>
    </row>
    <row r="374" spans="3:6" x14ac:dyDescent="0.3">
      <c r="C374" s="32"/>
      <c r="D374" s="32"/>
      <c r="E374" s="32"/>
      <c r="F374" s="32"/>
    </row>
    <row r="375" spans="3:6" x14ac:dyDescent="0.3">
      <c r="C375" s="32"/>
      <c r="D375" s="32"/>
      <c r="E375" s="32"/>
      <c r="F375" s="32"/>
    </row>
    <row r="376" spans="3:6" x14ac:dyDescent="0.3">
      <c r="C376" s="32"/>
      <c r="D376" s="32"/>
      <c r="E376" s="32"/>
      <c r="F376" s="32"/>
    </row>
    <row r="377" spans="3:6" x14ac:dyDescent="0.3">
      <c r="C377" s="32"/>
      <c r="D377" s="32"/>
      <c r="E377" s="32"/>
      <c r="F377" s="32"/>
    </row>
    <row r="378" spans="3:6" x14ac:dyDescent="0.3">
      <c r="C378" s="32"/>
      <c r="D378" s="32"/>
      <c r="E378" s="32"/>
      <c r="F378" s="32"/>
    </row>
    <row r="379" spans="3:6" x14ac:dyDescent="0.3">
      <c r="C379" s="32"/>
      <c r="D379" s="32"/>
      <c r="E379" s="32"/>
      <c r="F379" s="32"/>
    </row>
    <row r="380" spans="3:6" x14ac:dyDescent="0.3">
      <c r="C380" s="32"/>
      <c r="D380" s="32"/>
      <c r="E380" s="32"/>
      <c r="F380" s="32"/>
    </row>
    <row r="381" spans="3:6" x14ac:dyDescent="0.3">
      <c r="C381" s="32"/>
      <c r="D381" s="32"/>
      <c r="E381" s="32"/>
      <c r="F381" s="32"/>
    </row>
    <row r="382" spans="3:6" x14ac:dyDescent="0.3">
      <c r="C382" s="32"/>
      <c r="D382" s="32"/>
      <c r="E382" s="32"/>
      <c r="F382" s="32"/>
    </row>
    <row r="383" spans="3:6" x14ac:dyDescent="0.3">
      <c r="C383" s="32"/>
      <c r="D383" s="32"/>
      <c r="E383" s="32"/>
      <c r="F383" s="32"/>
    </row>
    <row r="384" spans="3:6" x14ac:dyDescent="0.3">
      <c r="C384" s="32"/>
      <c r="D384" s="32"/>
      <c r="E384" s="32"/>
      <c r="F384" s="32"/>
    </row>
    <row r="385" spans="3:6" x14ac:dyDescent="0.3">
      <c r="C385" s="32"/>
      <c r="D385" s="32"/>
      <c r="E385" s="32"/>
      <c r="F385" s="32"/>
    </row>
    <row r="386" spans="3:6" x14ac:dyDescent="0.3">
      <c r="C386" s="32"/>
      <c r="D386" s="32"/>
      <c r="E386" s="32"/>
      <c r="F386" s="32"/>
    </row>
    <row r="387" spans="3:6" x14ac:dyDescent="0.3">
      <c r="C387" s="32"/>
      <c r="D387" s="32"/>
      <c r="E387" s="32"/>
      <c r="F387" s="32"/>
    </row>
    <row r="388" spans="3:6" x14ac:dyDescent="0.3">
      <c r="C388" s="32"/>
      <c r="D388" s="32"/>
      <c r="E388" s="32"/>
      <c r="F388" s="32"/>
    </row>
    <row r="389" spans="3:6" x14ac:dyDescent="0.3">
      <c r="C389" s="32"/>
      <c r="D389" s="32"/>
      <c r="E389" s="32"/>
      <c r="F389" s="32"/>
    </row>
    <row r="390" spans="3:6" x14ac:dyDescent="0.3">
      <c r="C390" s="32"/>
      <c r="D390" s="32"/>
      <c r="E390" s="32"/>
      <c r="F390" s="32"/>
    </row>
    <row r="391" spans="3:6" x14ac:dyDescent="0.3">
      <c r="C391" s="32"/>
      <c r="D391" s="32"/>
      <c r="E391" s="32"/>
      <c r="F391" s="32"/>
    </row>
    <row r="392" spans="3:6" x14ac:dyDescent="0.3">
      <c r="C392" s="32"/>
      <c r="D392" s="32"/>
      <c r="E392" s="32"/>
      <c r="F392" s="32"/>
    </row>
    <row r="393" spans="3:6" x14ac:dyDescent="0.3">
      <c r="C393" s="32"/>
      <c r="D393" s="32"/>
      <c r="E393" s="32"/>
      <c r="F393" s="32"/>
    </row>
    <row r="394" spans="3:6" x14ac:dyDescent="0.3">
      <c r="C394" s="32"/>
      <c r="D394" s="32"/>
      <c r="E394" s="32"/>
      <c r="F394" s="32"/>
    </row>
    <row r="395" spans="3:6" x14ac:dyDescent="0.3">
      <c r="C395" s="32"/>
      <c r="D395" s="32"/>
      <c r="E395" s="32"/>
      <c r="F395" s="32"/>
    </row>
    <row r="396" spans="3:6" x14ac:dyDescent="0.3">
      <c r="C396" s="32"/>
      <c r="D396" s="32"/>
      <c r="E396" s="32"/>
      <c r="F396" s="32"/>
    </row>
    <row r="397" spans="3:6" x14ac:dyDescent="0.3">
      <c r="C397" s="32"/>
      <c r="D397" s="32"/>
      <c r="E397" s="32"/>
      <c r="F397" s="32"/>
    </row>
    <row r="398" spans="3:6" x14ac:dyDescent="0.3">
      <c r="C398" s="32"/>
      <c r="D398" s="32"/>
      <c r="E398" s="32"/>
      <c r="F398" s="32"/>
    </row>
    <row r="399" spans="3:6" x14ac:dyDescent="0.3">
      <c r="C399" s="32"/>
      <c r="D399" s="32"/>
      <c r="E399" s="32"/>
      <c r="F399" s="32"/>
    </row>
    <row r="400" spans="3:6" x14ac:dyDescent="0.3">
      <c r="C400" s="32"/>
      <c r="D400" s="32"/>
      <c r="E400" s="32"/>
      <c r="F400" s="32"/>
    </row>
    <row r="401" spans="3:6" x14ac:dyDescent="0.3">
      <c r="C401" s="32"/>
      <c r="D401" s="32"/>
      <c r="E401" s="32"/>
      <c r="F401" s="32"/>
    </row>
    <row r="402" spans="3:6" x14ac:dyDescent="0.3">
      <c r="C402" s="32"/>
      <c r="D402" s="32"/>
      <c r="E402" s="32"/>
      <c r="F402" s="32"/>
    </row>
    <row r="403" spans="3:6" x14ac:dyDescent="0.3">
      <c r="C403" s="32"/>
      <c r="D403" s="32"/>
      <c r="E403" s="32"/>
      <c r="F403" s="32"/>
    </row>
    <row r="404" spans="3:6" x14ac:dyDescent="0.3">
      <c r="C404" s="32"/>
      <c r="D404" s="32"/>
      <c r="E404" s="32"/>
      <c r="F404" s="32"/>
    </row>
    <row r="405" spans="3:6" x14ac:dyDescent="0.3">
      <c r="C405" s="32"/>
      <c r="D405" s="32"/>
      <c r="E405" s="32"/>
      <c r="F405" s="32"/>
    </row>
    <row r="406" spans="3:6" x14ac:dyDescent="0.3">
      <c r="C406" s="32"/>
      <c r="D406" s="32"/>
      <c r="E406" s="32"/>
      <c r="F406" s="32"/>
    </row>
    <row r="407" spans="3:6" x14ac:dyDescent="0.3">
      <c r="C407" s="32"/>
      <c r="D407" s="32"/>
      <c r="E407" s="32"/>
      <c r="F407" s="32"/>
    </row>
    <row r="408" spans="3:6" x14ac:dyDescent="0.3">
      <c r="C408" s="32"/>
      <c r="D408" s="32"/>
      <c r="E408" s="32"/>
      <c r="F408" s="32"/>
    </row>
    <row r="409" spans="3:6" x14ac:dyDescent="0.3">
      <c r="C409" s="32"/>
      <c r="D409" s="32"/>
      <c r="E409" s="32"/>
      <c r="F409" s="32"/>
    </row>
    <row r="410" spans="3:6" x14ac:dyDescent="0.3">
      <c r="C410" s="32"/>
      <c r="D410" s="32"/>
      <c r="E410" s="32"/>
      <c r="F410" s="32"/>
    </row>
    <row r="411" spans="3:6" x14ac:dyDescent="0.3">
      <c r="C411" s="32"/>
      <c r="D411" s="32"/>
      <c r="E411" s="32"/>
      <c r="F411" s="32"/>
    </row>
    <row r="412" spans="3:6" x14ac:dyDescent="0.3">
      <c r="C412" s="32"/>
      <c r="D412" s="32"/>
      <c r="E412" s="32"/>
      <c r="F412" s="32"/>
    </row>
    <row r="413" spans="3:6" x14ac:dyDescent="0.3">
      <c r="C413" s="32"/>
      <c r="D413" s="32"/>
      <c r="E413" s="32"/>
      <c r="F413" s="32"/>
    </row>
    <row r="414" spans="3:6" x14ac:dyDescent="0.3">
      <c r="C414" s="32"/>
      <c r="D414" s="32"/>
      <c r="E414" s="32"/>
      <c r="F414" s="32"/>
    </row>
  </sheetData>
  <mergeCells count="18">
    <mergeCell ref="C311:E311"/>
    <mergeCell ref="C312:E312"/>
    <mergeCell ref="D315:F315"/>
    <mergeCell ref="D198:F198"/>
    <mergeCell ref="C253:E253"/>
    <mergeCell ref="C254:E254"/>
    <mergeCell ref="D257:F257"/>
    <mergeCell ref="C8:E8"/>
    <mergeCell ref="C9:E9"/>
    <mergeCell ref="D13:F13"/>
    <mergeCell ref="C194:E194"/>
    <mergeCell ref="C195:E195"/>
    <mergeCell ref="C66:E66"/>
    <mergeCell ref="C67:E67"/>
    <mergeCell ref="D71:F71"/>
    <mergeCell ref="C124:E124"/>
    <mergeCell ref="C125:E125"/>
    <mergeCell ref="D128:F128"/>
  </mergeCells>
  <printOptions horizontalCentered="1" verticalCentered="1"/>
  <pageMargins left="0.59055118110236227" right="0.59055118110236227" top="0.59055118110236227" bottom="0.39370078740157483" header="0.31496062992125984" footer="0.31496062992125984"/>
  <pageSetup paperSize="9" scale="11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0.625" style="51" customWidth="1"/>
    <col min="2" max="2" width="10.125" style="51" customWidth="1"/>
    <col min="3" max="3" width="7" style="51" customWidth="1"/>
    <col min="4" max="4" width="36.375" style="51" customWidth="1"/>
    <col min="5" max="5" width="8.875" style="51" customWidth="1"/>
    <col min="6" max="6" width="9" style="51"/>
    <col min="7" max="7" width="11.75" style="51" customWidth="1"/>
    <col min="8" max="8" width="6.75" style="51" customWidth="1"/>
    <col min="9" max="9" width="6.875" style="51" customWidth="1"/>
    <col min="10" max="10" width="9.125" style="51" customWidth="1"/>
    <col min="11" max="16384" width="9" style="51"/>
  </cols>
  <sheetData>
    <row r="1" spans="1:10" x14ac:dyDescent="0.25">
      <c r="A1" s="51" t="s">
        <v>148</v>
      </c>
      <c r="B1" s="1607" t="s">
        <v>531</v>
      </c>
      <c r="C1" s="1608"/>
      <c r="D1" s="1609"/>
      <c r="E1" s="51" t="s">
        <v>149</v>
      </c>
      <c r="F1" s="1603">
        <v>2</v>
      </c>
      <c r="I1" s="51" t="s">
        <v>525</v>
      </c>
      <c r="J1" s="53">
        <v>46197</v>
      </c>
    </row>
    <row r="2" spans="1:10" ht="7.5" customHeight="1" thickBot="1" x14ac:dyDescent="0.3"/>
    <row r="3" spans="1:10" ht="15.75" thickBot="1" x14ac:dyDescent="0.3">
      <c r="A3" s="54" t="s">
        <v>151</v>
      </c>
      <c r="B3" s="55" t="s">
        <v>152</v>
      </c>
      <c r="C3" s="55" t="s">
        <v>153</v>
      </c>
      <c r="D3" s="55" t="s">
        <v>154</v>
      </c>
      <c r="E3" s="55" t="s">
        <v>155</v>
      </c>
      <c r="F3" s="55" t="s">
        <v>156</v>
      </c>
      <c r="G3" s="55" t="s">
        <v>157</v>
      </c>
      <c r="H3" s="55" t="s">
        <v>158</v>
      </c>
      <c r="I3" s="55" t="s">
        <v>159</v>
      </c>
      <c r="J3" s="56" t="s">
        <v>160</v>
      </c>
    </row>
    <row r="4" spans="1:10" x14ac:dyDescent="0.25">
      <c r="A4" s="57" t="s">
        <v>161</v>
      </c>
      <c r="B4" s="58" t="s">
        <v>162</v>
      </c>
      <c r="C4" s="59">
        <v>293</v>
      </c>
      <c r="D4" s="60" t="s">
        <v>72</v>
      </c>
      <c r="E4" s="61">
        <v>150</v>
      </c>
      <c r="F4" s="62">
        <v>95</v>
      </c>
      <c r="G4" s="61">
        <v>271.20000000000005</v>
      </c>
      <c r="H4" s="61">
        <v>23.700000000000003</v>
      </c>
      <c r="I4" s="61">
        <v>19.049999999999997</v>
      </c>
      <c r="J4" s="63">
        <v>1.5</v>
      </c>
    </row>
    <row r="5" spans="1:10" x14ac:dyDescent="0.25">
      <c r="A5" s="64"/>
      <c r="B5" s="66"/>
      <c r="C5" s="66">
        <v>679</v>
      </c>
      <c r="D5" s="67" t="s">
        <v>260</v>
      </c>
      <c r="E5" s="68">
        <v>150</v>
      </c>
      <c r="F5" s="69">
        <v>20</v>
      </c>
      <c r="G5" s="68">
        <v>233.7</v>
      </c>
      <c r="H5" s="68">
        <v>8.3000000000000007</v>
      </c>
      <c r="I5" s="68">
        <v>6.3</v>
      </c>
      <c r="J5" s="70">
        <v>36</v>
      </c>
    </row>
    <row r="6" spans="1:10" x14ac:dyDescent="0.25">
      <c r="A6" s="64"/>
      <c r="B6" s="65" t="s">
        <v>163</v>
      </c>
      <c r="C6" s="66">
        <v>943</v>
      </c>
      <c r="D6" s="67" t="s">
        <v>271</v>
      </c>
      <c r="E6" s="68">
        <v>200</v>
      </c>
      <c r="F6" s="69">
        <v>7</v>
      </c>
      <c r="G6" s="68">
        <v>36.6</v>
      </c>
      <c r="H6" s="68">
        <v>0.2</v>
      </c>
      <c r="I6" s="68">
        <v>0</v>
      </c>
      <c r="J6" s="70">
        <v>9</v>
      </c>
    </row>
    <row r="7" spans="1:10" x14ac:dyDescent="0.25">
      <c r="A7" s="64"/>
      <c r="B7" s="65" t="s">
        <v>164</v>
      </c>
      <c r="C7" s="66">
        <v>2</v>
      </c>
      <c r="D7" s="67" t="s">
        <v>107</v>
      </c>
      <c r="E7" s="68">
        <v>40</v>
      </c>
      <c r="F7" s="69">
        <v>4.29</v>
      </c>
      <c r="G7" s="68">
        <v>98.8</v>
      </c>
      <c r="H7" s="68">
        <v>3.4</v>
      </c>
      <c r="I7" s="68">
        <v>1.32</v>
      </c>
      <c r="J7" s="70">
        <v>17</v>
      </c>
    </row>
    <row r="8" spans="1:10" x14ac:dyDescent="0.25">
      <c r="A8" s="64"/>
      <c r="B8" s="65" t="s">
        <v>166</v>
      </c>
      <c r="C8" s="66"/>
      <c r="D8" s="67"/>
      <c r="E8" s="68"/>
      <c r="F8" s="69"/>
      <c r="G8" s="68"/>
      <c r="H8" s="68"/>
      <c r="I8" s="68"/>
      <c r="J8" s="70"/>
    </row>
    <row r="9" spans="1:10" x14ac:dyDescent="0.25">
      <c r="A9" s="64"/>
      <c r="B9" s="66"/>
      <c r="C9" s="66">
        <v>70</v>
      </c>
      <c r="D9" s="67" t="s">
        <v>532</v>
      </c>
      <c r="E9" s="68">
        <v>40</v>
      </c>
      <c r="F9" s="69">
        <v>40</v>
      </c>
      <c r="G9" s="68">
        <v>5.6</v>
      </c>
      <c r="H9" s="68">
        <v>0.24</v>
      </c>
      <c r="I9" s="68">
        <v>0</v>
      </c>
      <c r="J9" s="70">
        <v>1.52</v>
      </c>
    </row>
    <row r="10" spans="1:10" ht="15.75" thickBot="1" x14ac:dyDescent="0.3">
      <c r="A10" s="71"/>
      <c r="B10" s="72"/>
      <c r="C10" s="72">
        <v>97</v>
      </c>
      <c r="D10" s="73" t="s">
        <v>93</v>
      </c>
      <c r="E10" s="74">
        <v>200</v>
      </c>
      <c r="F10" s="75">
        <v>80</v>
      </c>
      <c r="G10" s="74">
        <v>92</v>
      </c>
      <c r="H10" s="74">
        <v>1</v>
      </c>
      <c r="I10" s="74">
        <v>0.2</v>
      </c>
      <c r="J10" s="76">
        <v>20.2</v>
      </c>
    </row>
    <row r="11" spans="1:10" x14ac:dyDescent="0.25">
      <c r="A11" s="57" t="s">
        <v>165</v>
      </c>
      <c r="B11" s="77" t="s">
        <v>166</v>
      </c>
      <c r="C11" s="59"/>
      <c r="D11" s="60"/>
      <c r="E11" s="61"/>
      <c r="F11" s="62"/>
      <c r="G11" s="61"/>
      <c r="H11" s="61"/>
      <c r="I11" s="61"/>
      <c r="J11" s="63"/>
    </row>
    <row r="12" spans="1:10" x14ac:dyDescent="0.25">
      <c r="A12" s="64"/>
      <c r="B12" s="66"/>
      <c r="C12" s="66"/>
      <c r="D12" s="67"/>
      <c r="E12" s="68"/>
      <c r="F12" s="69"/>
      <c r="G12" s="68"/>
      <c r="H12" s="68"/>
      <c r="I12" s="68"/>
      <c r="J12" s="70"/>
    </row>
    <row r="13" spans="1:10" ht="15.75" thickBot="1" x14ac:dyDescent="0.3">
      <c r="A13" s="71"/>
      <c r="B13" s="72"/>
      <c r="C13" s="72"/>
      <c r="D13" s="73"/>
      <c r="E13" s="74"/>
      <c r="F13" s="75"/>
      <c r="G13" s="74"/>
      <c r="H13" s="74"/>
      <c r="I13" s="74"/>
      <c r="J13" s="76"/>
    </row>
    <row r="14" spans="1:10" x14ac:dyDescent="0.25">
      <c r="A14" s="64" t="s">
        <v>167</v>
      </c>
      <c r="B14" s="78" t="s">
        <v>168</v>
      </c>
      <c r="C14" s="79">
        <v>70</v>
      </c>
      <c r="D14" s="80" t="s">
        <v>532</v>
      </c>
      <c r="E14" s="81">
        <v>40</v>
      </c>
      <c r="F14" s="82">
        <v>40</v>
      </c>
      <c r="G14" s="81">
        <v>6</v>
      </c>
      <c r="H14" s="81">
        <v>0.32</v>
      </c>
      <c r="I14" s="81">
        <v>0.04</v>
      </c>
      <c r="J14" s="83">
        <v>1.1200000000000001</v>
      </c>
    </row>
    <row r="15" spans="1:10" x14ac:dyDescent="0.25">
      <c r="A15" s="64"/>
      <c r="B15" s="65" t="s">
        <v>169</v>
      </c>
      <c r="C15" s="66">
        <v>170</v>
      </c>
      <c r="D15" s="67" t="s">
        <v>91</v>
      </c>
      <c r="E15" s="68">
        <v>250</v>
      </c>
      <c r="F15" s="69">
        <v>80</v>
      </c>
      <c r="G15" s="68">
        <v>312.5</v>
      </c>
      <c r="H15" s="68">
        <v>12.5</v>
      </c>
      <c r="I15" s="68">
        <v>17.5</v>
      </c>
      <c r="J15" s="70">
        <v>25</v>
      </c>
    </row>
    <row r="16" spans="1:10" x14ac:dyDescent="0.25">
      <c r="A16" s="64"/>
      <c r="B16" s="65" t="s">
        <v>170</v>
      </c>
      <c r="C16" s="66">
        <v>608</v>
      </c>
      <c r="D16" s="67" t="s">
        <v>6</v>
      </c>
      <c r="E16" s="68">
        <v>125</v>
      </c>
      <c r="F16" s="69">
        <v>60</v>
      </c>
      <c r="G16" s="68">
        <v>252.125</v>
      </c>
      <c r="H16" s="68">
        <v>10.875</v>
      </c>
      <c r="I16" s="68">
        <v>18.25</v>
      </c>
      <c r="J16" s="70">
        <v>10.875</v>
      </c>
    </row>
    <row r="17" spans="1:10" x14ac:dyDescent="0.25">
      <c r="A17" s="64"/>
      <c r="B17" s="65" t="s">
        <v>171</v>
      </c>
      <c r="C17" s="66">
        <v>679</v>
      </c>
      <c r="D17" s="67" t="s">
        <v>278</v>
      </c>
      <c r="E17" s="68">
        <v>150</v>
      </c>
      <c r="F17" s="69">
        <v>20</v>
      </c>
      <c r="G17" s="68">
        <v>184.5</v>
      </c>
      <c r="H17" s="68">
        <v>6</v>
      </c>
      <c r="I17" s="68">
        <v>9</v>
      </c>
      <c r="J17" s="70">
        <v>25.5</v>
      </c>
    </row>
    <row r="18" spans="1:10" x14ac:dyDescent="0.25">
      <c r="A18" s="64"/>
      <c r="B18" s="65" t="s">
        <v>223</v>
      </c>
      <c r="C18" s="66">
        <v>859</v>
      </c>
      <c r="D18" s="67" t="s">
        <v>144</v>
      </c>
      <c r="E18" s="68">
        <v>200</v>
      </c>
      <c r="F18" s="69">
        <v>18</v>
      </c>
      <c r="G18" s="68">
        <v>88</v>
      </c>
      <c r="H18" s="68">
        <v>0.6</v>
      </c>
      <c r="I18" s="68">
        <v>0.2</v>
      </c>
      <c r="J18" s="70">
        <v>34.4</v>
      </c>
    </row>
    <row r="19" spans="1:10" x14ac:dyDescent="0.25">
      <c r="A19" s="64"/>
      <c r="B19" s="65" t="s">
        <v>173</v>
      </c>
      <c r="C19" s="66">
        <v>2</v>
      </c>
      <c r="D19" s="67" t="s">
        <v>107</v>
      </c>
      <c r="E19" s="68">
        <v>40</v>
      </c>
      <c r="F19" s="69">
        <v>4.29</v>
      </c>
      <c r="G19" s="68">
        <v>98.8</v>
      </c>
      <c r="H19" s="68">
        <v>3.4</v>
      </c>
      <c r="I19" s="68">
        <v>1.32</v>
      </c>
      <c r="J19" s="70">
        <v>17</v>
      </c>
    </row>
    <row r="20" spans="1:10" x14ac:dyDescent="0.25">
      <c r="A20" s="64"/>
      <c r="B20" s="65" t="s">
        <v>174</v>
      </c>
      <c r="C20" s="66">
        <v>1</v>
      </c>
      <c r="D20" s="67" t="s">
        <v>108</v>
      </c>
      <c r="E20" s="68">
        <v>10</v>
      </c>
      <c r="F20" s="69">
        <v>1.5</v>
      </c>
      <c r="G20" s="68">
        <v>21.5</v>
      </c>
      <c r="H20" s="68">
        <v>0.85</v>
      </c>
      <c r="I20" s="68">
        <v>0.78</v>
      </c>
      <c r="J20" s="70">
        <v>4.5999999999999996</v>
      </c>
    </row>
    <row r="21" spans="1:10" x14ac:dyDescent="0.25">
      <c r="A21" s="64"/>
      <c r="B21" s="84"/>
      <c r="C21" s="84"/>
      <c r="D21" s="85"/>
      <c r="E21" s="86"/>
      <c r="F21" s="87"/>
      <c r="G21" s="86"/>
      <c r="H21" s="86"/>
      <c r="I21" s="86"/>
      <c r="J21" s="88"/>
    </row>
    <row r="22" spans="1:10" ht="15.75" thickBot="1" x14ac:dyDescent="0.3">
      <c r="A22" s="71"/>
      <c r="B22" s="72"/>
      <c r="C22" s="72"/>
      <c r="D22" s="73"/>
      <c r="E22" s="74"/>
      <c r="F22" s="75"/>
      <c r="G22" s="74"/>
      <c r="H22" s="74"/>
      <c r="I22" s="74"/>
      <c r="J22" s="76"/>
    </row>
    <row r="23" spans="1:10" x14ac:dyDescent="0.25">
      <c r="A23" s="57" t="s">
        <v>526</v>
      </c>
      <c r="B23" s="77" t="s">
        <v>527</v>
      </c>
      <c r="C23" s="59">
        <v>95</v>
      </c>
      <c r="D23" s="60" t="s">
        <v>443</v>
      </c>
      <c r="E23" s="61">
        <v>100</v>
      </c>
      <c r="F23" s="62">
        <v>100</v>
      </c>
      <c r="G23" s="61">
        <v>335</v>
      </c>
      <c r="H23" s="61">
        <v>7</v>
      </c>
      <c r="I23" s="61">
        <v>8</v>
      </c>
      <c r="J23" s="63">
        <v>56</v>
      </c>
    </row>
    <row r="24" spans="1:10" x14ac:dyDescent="0.25">
      <c r="A24" s="64"/>
      <c r="B24" s="1601" t="s">
        <v>223</v>
      </c>
      <c r="C24" s="66">
        <v>97</v>
      </c>
      <c r="D24" s="67" t="s">
        <v>93</v>
      </c>
      <c r="E24" s="68">
        <v>200</v>
      </c>
      <c r="F24" s="69">
        <v>80</v>
      </c>
      <c r="G24" s="68">
        <v>92</v>
      </c>
      <c r="H24" s="68">
        <v>1</v>
      </c>
      <c r="I24" s="68">
        <v>0.2</v>
      </c>
      <c r="J24" s="70">
        <v>20.2</v>
      </c>
    </row>
    <row r="25" spans="1:10" x14ac:dyDescent="0.25">
      <c r="A25" s="64"/>
      <c r="B25" s="84"/>
      <c r="C25" s="84"/>
      <c r="D25" s="85"/>
      <c r="E25" s="86"/>
      <c r="F25" s="87"/>
      <c r="G25" s="86"/>
      <c r="H25" s="86"/>
      <c r="I25" s="86"/>
      <c r="J25" s="88"/>
    </row>
    <row r="26" spans="1:10" ht="15.75" thickBot="1" x14ac:dyDescent="0.3">
      <c r="A26" s="71"/>
      <c r="B26" s="72"/>
      <c r="C26" s="72"/>
      <c r="D26" s="73"/>
      <c r="E26" s="74"/>
      <c r="F26" s="75"/>
      <c r="G26" s="74"/>
      <c r="H26" s="74"/>
      <c r="I26" s="74"/>
      <c r="J26" s="76"/>
    </row>
    <row r="27" spans="1:10" x14ac:dyDescent="0.25">
      <c r="A27" s="64" t="s">
        <v>528</v>
      </c>
      <c r="B27" s="58" t="s">
        <v>162</v>
      </c>
      <c r="C27" s="79"/>
      <c r="D27" s="80"/>
      <c r="E27" s="81"/>
      <c r="F27" s="82"/>
      <c r="G27" s="81"/>
      <c r="H27" s="81"/>
      <c r="I27" s="81"/>
      <c r="J27" s="83"/>
    </row>
    <row r="28" spans="1:10" x14ac:dyDescent="0.25">
      <c r="A28" s="64"/>
      <c r="B28" s="65" t="s">
        <v>171</v>
      </c>
      <c r="C28" s="66"/>
      <c r="D28" s="67"/>
      <c r="E28" s="68"/>
      <c r="F28" s="69"/>
      <c r="G28" s="68"/>
      <c r="H28" s="68"/>
      <c r="I28" s="68"/>
      <c r="J28" s="70"/>
    </row>
    <row r="29" spans="1:10" x14ac:dyDescent="0.25">
      <c r="A29" s="64"/>
      <c r="B29" s="65" t="s">
        <v>223</v>
      </c>
      <c r="C29" s="66"/>
      <c r="D29" s="67"/>
      <c r="E29" s="68"/>
      <c r="F29" s="69"/>
      <c r="G29" s="68"/>
      <c r="H29" s="68"/>
      <c r="I29" s="68"/>
      <c r="J29" s="70"/>
    </row>
    <row r="30" spans="1:10" x14ac:dyDescent="0.25">
      <c r="A30" s="64"/>
      <c r="B30" s="65" t="s">
        <v>164</v>
      </c>
      <c r="C30" s="66"/>
      <c r="D30" s="67"/>
      <c r="E30" s="68"/>
      <c r="F30" s="69"/>
      <c r="G30" s="68"/>
      <c r="H30" s="68"/>
      <c r="I30" s="68"/>
      <c r="J30" s="70"/>
    </row>
    <row r="31" spans="1:10" x14ac:dyDescent="0.25">
      <c r="A31" s="64"/>
      <c r="B31" s="84"/>
      <c r="C31" s="84"/>
      <c r="D31" s="85"/>
      <c r="E31" s="86"/>
      <c r="F31" s="87"/>
      <c r="G31" s="86"/>
      <c r="H31" s="86"/>
      <c r="I31" s="86"/>
      <c r="J31" s="88"/>
    </row>
    <row r="32" spans="1:10" ht="15.75" thickBot="1" x14ac:dyDescent="0.3">
      <c r="A32" s="71"/>
      <c r="B32" s="72"/>
      <c r="C32" s="72"/>
      <c r="D32" s="73"/>
      <c r="E32" s="74"/>
      <c r="F32" s="75"/>
      <c r="G32" s="74"/>
      <c r="H32" s="74"/>
      <c r="I32" s="74"/>
      <c r="J32" s="76"/>
    </row>
    <row r="33" spans="1:10" x14ac:dyDescent="0.25">
      <c r="A33" s="57" t="s">
        <v>529</v>
      </c>
      <c r="B33" s="77" t="s">
        <v>530</v>
      </c>
      <c r="C33" s="59"/>
      <c r="D33" s="60"/>
      <c r="E33" s="61"/>
      <c r="F33" s="62"/>
      <c r="G33" s="61"/>
      <c r="H33" s="61"/>
      <c r="I33" s="61"/>
      <c r="J33" s="63"/>
    </row>
    <row r="34" spans="1:10" x14ac:dyDescent="0.25">
      <c r="A34" s="64"/>
      <c r="B34" s="1601" t="s">
        <v>527</v>
      </c>
      <c r="C34" s="79"/>
      <c r="D34" s="80"/>
      <c r="E34" s="81"/>
      <c r="F34" s="82"/>
      <c r="G34" s="81"/>
      <c r="H34" s="81"/>
      <c r="I34" s="81"/>
      <c r="J34" s="83"/>
    </row>
    <row r="35" spans="1:10" x14ac:dyDescent="0.25">
      <c r="A35" s="64"/>
      <c r="B35" s="1601" t="s">
        <v>223</v>
      </c>
      <c r="C35" s="66"/>
      <c r="D35" s="67"/>
      <c r="E35" s="68"/>
      <c r="F35" s="69"/>
      <c r="G35" s="68"/>
      <c r="H35" s="68"/>
      <c r="I35" s="68"/>
      <c r="J35" s="70"/>
    </row>
    <row r="36" spans="1:10" x14ac:dyDescent="0.25">
      <c r="A36" s="64"/>
      <c r="B36" s="1602" t="s">
        <v>166</v>
      </c>
      <c r="C36" s="84"/>
      <c r="D36" s="85"/>
      <c r="E36" s="86"/>
      <c r="F36" s="87"/>
      <c r="G36" s="86"/>
      <c r="H36" s="86"/>
      <c r="I36" s="86"/>
      <c r="J36" s="88"/>
    </row>
    <row r="37" spans="1:10" x14ac:dyDescent="0.25">
      <c r="A37" s="64"/>
      <c r="B37" s="84"/>
      <c r="C37" s="84"/>
      <c r="D37" s="85"/>
      <c r="E37" s="86"/>
      <c r="F37" s="87"/>
      <c r="G37" s="86"/>
      <c r="H37" s="86"/>
      <c r="I37" s="86"/>
      <c r="J37" s="88"/>
    </row>
    <row r="38" spans="1:10" ht="15.75" thickBot="1" x14ac:dyDescent="0.3">
      <c r="A38" s="71"/>
      <c r="B38" s="72"/>
      <c r="C38" s="72"/>
      <c r="D38" s="73"/>
      <c r="E38" s="74"/>
      <c r="F38" s="75"/>
      <c r="G38" s="74"/>
      <c r="H38" s="74"/>
      <c r="I38" s="74"/>
      <c r="J38" s="7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04">
    <tabColor rgb="FFFF00FF"/>
  </sheetPr>
  <dimension ref="A1:M170"/>
  <sheetViews>
    <sheetView topLeftCell="A145" zoomScale="60" zoomScaleNormal="60" zoomScalePageLayoutView="60" workbookViewId="0">
      <selection activeCell="C158" sqref="C158:F158"/>
    </sheetView>
  </sheetViews>
  <sheetFormatPr defaultRowHeight="18.75" x14ac:dyDescent="0.3"/>
  <cols>
    <col min="1" max="1" width="24.75" style="390" customWidth="1"/>
    <col min="2" max="2" width="7.375" style="21" customWidth="1"/>
    <col min="3" max="3" width="37.5" style="20" customWidth="1"/>
    <col min="4" max="4" width="15.625" style="20" customWidth="1"/>
    <col min="5" max="5" width="13.5" style="20" customWidth="1"/>
    <col min="6" max="6" width="15.25" style="20" customWidth="1"/>
    <col min="7" max="7" width="14.75" style="21" customWidth="1"/>
    <col min="8" max="10" width="2.875" style="21" customWidth="1"/>
    <col min="11" max="35" width="6.5" style="21" customWidth="1"/>
    <col min="36" max="16384" width="9" style="21"/>
  </cols>
  <sheetData>
    <row r="1" spans="1:6" s="96" customFormat="1" ht="23.25" customHeight="1" x14ac:dyDescent="0.3">
      <c r="A1" s="460"/>
      <c r="B1" s="254"/>
      <c r="D1" s="254"/>
      <c r="E1" s="255"/>
      <c r="F1" s="254"/>
    </row>
    <row r="2" spans="1:6" s="25" customFormat="1" ht="18.75" customHeight="1" x14ac:dyDescent="0.3">
      <c r="A2" s="145"/>
      <c r="C2" s="22" t="s">
        <v>115</v>
      </c>
      <c r="D2" s="20"/>
      <c r="E2" s="20"/>
      <c r="F2" s="20"/>
    </row>
    <row r="3" spans="1:6" s="25" customFormat="1" ht="18.75" customHeight="1" x14ac:dyDescent="0.3">
      <c r="A3" s="146"/>
      <c r="C3" s="22" t="s">
        <v>138</v>
      </c>
      <c r="D3" s="20"/>
      <c r="E3" s="20"/>
      <c r="F3" s="20"/>
    </row>
    <row r="4" spans="1:6" s="25" customFormat="1" ht="18.75" customHeight="1" x14ac:dyDescent="0.3">
      <c r="A4" s="146"/>
      <c r="C4" s="20"/>
      <c r="D4" s="20"/>
      <c r="E4" s="20"/>
      <c r="F4" s="20"/>
    </row>
    <row r="5" spans="1:6" s="25" customFormat="1" ht="18.75" customHeight="1" x14ac:dyDescent="0.3">
      <c r="A5" s="146"/>
      <c r="C5" s="20"/>
      <c r="D5" s="20"/>
      <c r="F5" s="23" t="s">
        <v>116</v>
      </c>
    </row>
    <row r="6" spans="1:6" s="25" customFormat="1" ht="18.75" customHeight="1" x14ac:dyDescent="0.3">
      <c r="A6" s="146"/>
      <c r="C6" s="20"/>
      <c r="D6" s="20"/>
      <c r="F6" s="24" t="s">
        <v>134</v>
      </c>
    </row>
    <row r="7" spans="1:6" s="25" customFormat="1" ht="18.75" customHeight="1" x14ac:dyDescent="0.3">
      <c r="A7" s="146"/>
      <c r="C7" s="20"/>
      <c r="D7" s="20"/>
      <c r="F7" s="24" t="s">
        <v>117</v>
      </c>
    </row>
    <row r="8" spans="1:6" s="25" customFormat="1" ht="18.75" customHeight="1" x14ac:dyDescent="0.3">
      <c r="A8" s="146"/>
      <c r="C8" s="20"/>
      <c r="D8" s="20"/>
      <c r="F8" s="24" t="s">
        <v>257</v>
      </c>
    </row>
    <row r="9" spans="1:6" s="25" customFormat="1" ht="18.75" customHeight="1" x14ac:dyDescent="0.3">
      <c r="A9" s="145"/>
      <c r="C9" s="20"/>
      <c r="D9" s="20"/>
      <c r="E9" s="20"/>
      <c r="F9" s="20"/>
    </row>
    <row r="10" spans="1:6" s="464" customFormat="1" ht="18.75" customHeight="1" x14ac:dyDescent="0.3">
      <c r="A10" s="221"/>
      <c r="C10" s="20"/>
      <c r="D10" s="465"/>
      <c r="E10" s="465"/>
      <c r="F10" s="465"/>
    </row>
    <row r="11" spans="1:6" s="25" customFormat="1" ht="18.75" customHeight="1" x14ac:dyDescent="0.3">
      <c r="A11" s="145"/>
      <c r="C11" s="20"/>
      <c r="D11" s="20"/>
      <c r="E11" s="20"/>
      <c r="F11" s="20"/>
    </row>
    <row r="12" spans="1:6" s="25" customFormat="1" ht="18.75" customHeight="1" x14ac:dyDescent="0.3">
      <c r="A12" s="146"/>
      <c r="C12" s="1612" t="s">
        <v>119</v>
      </c>
      <c r="D12" s="1612"/>
      <c r="E12" s="1612"/>
      <c r="F12" s="26"/>
    </row>
    <row r="13" spans="1:6" s="25" customFormat="1" ht="18.75" customHeight="1" x14ac:dyDescent="0.3">
      <c r="A13" s="146"/>
      <c r="C13" s="1610">
        <v>45376</v>
      </c>
      <c r="D13" s="1610"/>
      <c r="E13" s="1610"/>
      <c r="F13" s="27"/>
    </row>
    <row r="14" spans="1:6" s="25" customFormat="1" ht="18.75" customHeight="1" x14ac:dyDescent="0.3">
      <c r="A14" s="146"/>
      <c r="C14" s="20"/>
      <c r="D14" s="20"/>
      <c r="E14" s="20"/>
      <c r="F14" s="27"/>
    </row>
    <row r="15" spans="1:6" s="25" customFormat="1" ht="18.75" customHeight="1" x14ac:dyDescent="0.3">
      <c r="A15" s="146"/>
      <c r="C15" s="530"/>
      <c r="D15" s="20"/>
      <c r="E15" s="20"/>
      <c r="F15" s="27"/>
    </row>
    <row r="16" spans="1:6" s="25" customFormat="1" ht="18.75" customHeight="1" x14ac:dyDescent="0.3">
      <c r="A16" s="146"/>
      <c r="B16" s="28" t="s">
        <v>120</v>
      </c>
      <c r="C16" s="29" t="s">
        <v>121</v>
      </c>
      <c r="D16" s="1611" t="s">
        <v>123</v>
      </c>
      <c r="E16" s="1611"/>
      <c r="F16" s="1611"/>
    </row>
    <row r="17" spans="1:7" s="25" customFormat="1" ht="18.75" customHeight="1" x14ac:dyDescent="0.3">
      <c r="A17" s="146"/>
      <c r="B17" s="28" t="s">
        <v>124</v>
      </c>
      <c r="C17" s="28" t="s">
        <v>265</v>
      </c>
      <c r="D17" s="29" t="s">
        <v>125</v>
      </c>
      <c r="E17" s="531" t="s">
        <v>126</v>
      </c>
      <c r="F17" s="531" t="s">
        <v>127</v>
      </c>
    </row>
    <row r="18" spans="1:7" s="50" customFormat="1" x14ac:dyDescent="0.3">
      <c r="A18" s="490"/>
      <c r="B18" s="5">
        <v>1</v>
      </c>
      <c r="C18" s="6" t="s">
        <v>94</v>
      </c>
      <c r="D18" s="2" t="s">
        <v>5</v>
      </c>
      <c r="E18" s="3">
        <v>50</v>
      </c>
      <c r="F18" s="3">
        <v>177.1</v>
      </c>
    </row>
    <row r="19" spans="1:7" s="50" customFormat="1" x14ac:dyDescent="0.3">
      <c r="A19" s="490"/>
      <c r="B19" s="531" t="s">
        <v>3</v>
      </c>
      <c r="C19" s="6" t="s">
        <v>43</v>
      </c>
      <c r="D19" s="2" t="s">
        <v>44</v>
      </c>
      <c r="E19" s="3">
        <v>30</v>
      </c>
      <c r="F19" s="3">
        <v>298.71999999999997</v>
      </c>
      <c r="G19" s="8"/>
    </row>
    <row r="20" spans="1:7" s="50" customFormat="1" x14ac:dyDescent="0.3">
      <c r="A20" s="490"/>
      <c r="B20" s="531" t="s">
        <v>0</v>
      </c>
      <c r="C20" s="6" t="s">
        <v>102</v>
      </c>
      <c r="D20" s="2" t="s">
        <v>227</v>
      </c>
      <c r="E20" s="3">
        <v>50</v>
      </c>
      <c r="F20" s="3">
        <v>72</v>
      </c>
      <c r="G20" s="8"/>
    </row>
    <row r="21" spans="1:7" s="50" customFormat="1" x14ac:dyDescent="0.3">
      <c r="A21" s="490"/>
      <c r="B21" s="1089" t="s">
        <v>77</v>
      </c>
      <c r="C21" s="6" t="s">
        <v>64</v>
      </c>
      <c r="D21" s="2" t="s">
        <v>65</v>
      </c>
      <c r="E21" s="3">
        <v>13</v>
      </c>
      <c r="F21" s="3">
        <v>75</v>
      </c>
      <c r="G21" s="8"/>
    </row>
    <row r="22" spans="1:7" s="50" customFormat="1" x14ac:dyDescent="0.3">
      <c r="A22" s="490"/>
      <c r="B22" s="1089" t="s">
        <v>23</v>
      </c>
      <c r="C22" s="6" t="s">
        <v>114</v>
      </c>
      <c r="D22" s="2" t="s">
        <v>2</v>
      </c>
      <c r="E22" s="3">
        <v>6</v>
      </c>
      <c r="F22" s="3">
        <v>28</v>
      </c>
      <c r="G22" s="8"/>
    </row>
    <row r="23" spans="1:7" s="25" customFormat="1" x14ac:dyDescent="0.3">
      <c r="A23" s="491"/>
      <c r="B23" s="1089" t="s">
        <v>51</v>
      </c>
      <c r="C23" s="6" t="s">
        <v>107</v>
      </c>
      <c r="D23" s="2" t="s">
        <v>14</v>
      </c>
      <c r="E23" s="3">
        <v>3.4</v>
      </c>
      <c r="F23" s="3">
        <v>93.2</v>
      </c>
    </row>
    <row r="24" spans="1:7" s="25" customFormat="1" ht="19.5" customHeight="1" x14ac:dyDescent="0.3">
      <c r="A24" s="490"/>
      <c r="B24" s="531"/>
      <c r="C24" s="6"/>
      <c r="D24" s="2"/>
      <c r="E24" s="3"/>
      <c r="F24" s="3"/>
    </row>
    <row r="25" spans="1:7" s="25" customFormat="1" x14ac:dyDescent="0.3">
      <c r="A25" s="145"/>
      <c r="B25" s="5"/>
      <c r="C25" s="6"/>
      <c r="D25" s="2" t="s">
        <v>128</v>
      </c>
      <c r="E25" s="3">
        <f>SUM(E18:E24)</f>
        <v>152.4</v>
      </c>
      <c r="F25" s="3">
        <f>SUM(F18:F24)</f>
        <v>744.02</v>
      </c>
    </row>
    <row r="26" spans="1:7" s="25" customFormat="1" x14ac:dyDescent="0.3">
      <c r="A26" s="145"/>
      <c r="B26" s="5"/>
      <c r="C26" s="6"/>
      <c r="D26" s="2"/>
      <c r="E26" s="3"/>
      <c r="F26" s="3"/>
    </row>
    <row r="27" spans="1:7" s="25" customFormat="1" x14ac:dyDescent="0.3">
      <c r="A27" s="145"/>
      <c r="B27" s="5"/>
      <c r="C27" s="6"/>
      <c r="D27" s="2"/>
      <c r="E27" s="3"/>
      <c r="F27" s="3"/>
    </row>
    <row r="28" spans="1:7" s="25" customFormat="1" x14ac:dyDescent="0.3">
      <c r="A28" s="145"/>
      <c r="B28" s="28" t="s">
        <v>124</v>
      </c>
      <c r="C28" s="3" t="s">
        <v>247</v>
      </c>
      <c r="D28" s="2" t="s">
        <v>125</v>
      </c>
      <c r="E28" s="3" t="s">
        <v>126</v>
      </c>
      <c r="F28" s="3" t="s">
        <v>127</v>
      </c>
    </row>
    <row r="29" spans="1:7" s="183" customFormat="1" x14ac:dyDescent="0.3">
      <c r="A29" s="8"/>
      <c r="B29" s="531" t="s">
        <v>8</v>
      </c>
      <c r="C29" s="6" t="s">
        <v>10</v>
      </c>
      <c r="D29" s="2" t="s">
        <v>9</v>
      </c>
      <c r="E29" s="3">
        <v>60</v>
      </c>
      <c r="F29" s="3">
        <v>122</v>
      </c>
    </row>
    <row r="30" spans="1:7" s="25" customFormat="1" x14ac:dyDescent="0.3">
      <c r="A30" s="8"/>
      <c r="B30" s="531" t="s">
        <v>3</v>
      </c>
      <c r="C30" s="6" t="s">
        <v>105</v>
      </c>
      <c r="D30" s="2" t="s">
        <v>104</v>
      </c>
      <c r="E30" s="3">
        <v>50</v>
      </c>
      <c r="F30" s="3">
        <v>166.1</v>
      </c>
    </row>
    <row r="31" spans="1:7" s="50" customFormat="1" x14ac:dyDescent="0.3">
      <c r="A31" s="8"/>
      <c r="B31" s="531">
        <v>3</v>
      </c>
      <c r="C31" s="6" t="s">
        <v>260</v>
      </c>
      <c r="D31" s="2" t="s">
        <v>44</v>
      </c>
      <c r="E31" s="3">
        <v>30</v>
      </c>
      <c r="F31" s="3">
        <v>218.7</v>
      </c>
    </row>
    <row r="32" spans="1:7" s="25" customFormat="1" ht="19.5" customHeight="1" x14ac:dyDescent="0.3">
      <c r="A32" s="145"/>
      <c r="B32" s="531" t="s">
        <v>77</v>
      </c>
      <c r="C32" s="6" t="s">
        <v>144</v>
      </c>
      <c r="D32" s="2" t="s">
        <v>2</v>
      </c>
      <c r="E32" s="3">
        <v>15</v>
      </c>
      <c r="F32" s="3">
        <v>88</v>
      </c>
    </row>
    <row r="33" spans="1:7" s="50" customFormat="1" x14ac:dyDescent="0.3">
      <c r="A33" s="8"/>
      <c r="B33" s="11" t="s">
        <v>23</v>
      </c>
      <c r="C33" s="6" t="s">
        <v>107</v>
      </c>
      <c r="D33" s="2" t="s">
        <v>14</v>
      </c>
      <c r="E33" s="3">
        <v>3.4</v>
      </c>
      <c r="F33" s="3">
        <v>93.2</v>
      </c>
      <c r="G33" s="8"/>
    </row>
    <row r="34" spans="1:7" s="25" customFormat="1" ht="19.5" customHeight="1" x14ac:dyDescent="0.3">
      <c r="A34" s="145"/>
      <c r="B34" s="531" t="s">
        <v>51</v>
      </c>
      <c r="C34" s="6" t="s">
        <v>108</v>
      </c>
      <c r="D34" s="2" t="s">
        <v>65</v>
      </c>
      <c r="E34" s="3">
        <v>1.2</v>
      </c>
      <c r="F34" s="3">
        <v>21.5</v>
      </c>
    </row>
    <row r="35" spans="1:7" s="25" customFormat="1" ht="19.5" customHeight="1" x14ac:dyDescent="0.3">
      <c r="A35" s="145"/>
      <c r="B35" s="1089" t="s">
        <v>15</v>
      </c>
      <c r="C35" s="6" t="s">
        <v>466</v>
      </c>
      <c r="D35" s="2" t="s">
        <v>5</v>
      </c>
      <c r="E35" s="3">
        <v>79.5</v>
      </c>
      <c r="F35" s="3">
        <v>86</v>
      </c>
    </row>
    <row r="36" spans="1:7" s="25" customFormat="1" x14ac:dyDescent="0.3">
      <c r="A36" s="145"/>
      <c r="B36" s="5"/>
      <c r="C36" s="6"/>
      <c r="D36" s="2"/>
      <c r="E36" s="3"/>
      <c r="F36" s="3"/>
    </row>
    <row r="37" spans="1:7" s="25" customFormat="1" x14ac:dyDescent="0.3">
      <c r="A37" s="221"/>
      <c r="B37" s="531"/>
      <c r="C37" s="6"/>
      <c r="D37" s="2" t="s">
        <v>128</v>
      </c>
      <c r="E37" s="3">
        <f>SUM(E29:E36)</f>
        <v>239.1</v>
      </c>
      <c r="F37" s="3">
        <f>SUM(F29:F36)</f>
        <v>795.5</v>
      </c>
    </row>
    <row r="38" spans="1:7" s="25" customFormat="1" x14ac:dyDescent="0.3">
      <c r="A38" s="221"/>
      <c r="B38" s="531"/>
      <c r="C38" s="6"/>
      <c r="D38" s="2"/>
      <c r="E38" s="3"/>
      <c r="F38" s="3"/>
    </row>
    <row r="39" spans="1:7" s="25" customFormat="1" x14ac:dyDescent="0.3">
      <c r="A39" s="221"/>
      <c r="B39" s="28" t="s">
        <v>124</v>
      </c>
      <c r="C39" s="6" t="s">
        <v>282</v>
      </c>
      <c r="D39" s="2" t="s">
        <v>125</v>
      </c>
      <c r="E39" s="3" t="s">
        <v>126</v>
      </c>
      <c r="F39" s="3" t="s">
        <v>127</v>
      </c>
    </row>
    <row r="40" spans="1:7" s="25" customFormat="1" x14ac:dyDescent="0.3">
      <c r="A40" s="221"/>
      <c r="B40" s="531" t="s">
        <v>8</v>
      </c>
      <c r="C40" s="6" t="s">
        <v>180</v>
      </c>
      <c r="D40" s="2" t="s">
        <v>7</v>
      </c>
      <c r="E40" s="3">
        <v>50</v>
      </c>
      <c r="F40" s="3">
        <v>196.125</v>
      </c>
    </row>
    <row r="41" spans="1:7" s="25" customFormat="1" x14ac:dyDescent="0.3">
      <c r="A41" s="221"/>
      <c r="B41" s="531" t="s">
        <v>3</v>
      </c>
      <c r="C41" s="6" t="s">
        <v>61</v>
      </c>
      <c r="D41" s="2" t="s">
        <v>44</v>
      </c>
      <c r="E41" s="3">
        <v>30</v>
      </c>
      <c r="F41" s="3">
        <v>216</v>
      </c>
    </row>
    <row r="42" spans="1:7" s="50" customFormat="1" x14ac:dyDescent="0.3">
      <c r="A42" s="92"/>
      <c r="B42" s="531" t="s">
        <v>0</v>
      </c>
      <c r="C42" s="6" t="s">
        <v>114</v>
      </c>
      <c r="D42" s="2" t="s">
        <v>2</v>
      </c>
      <c r="E42" s="3">
        <v>6</v>
      </c>
      <c r="F42" s="3">
        <v>28</v>
      </c>
      <c r="G42" s="8"/>
    </row>
    <row r="43" spans="1:7" s="50" customFormat="1" x14ac:dyDescent="0.3">
      <c r="A43" s="8"/>
      <c r="B43" s="1093" t="s">
        <v>77</v>
      </c>
      <c r="C43" s="6" t="s">
        <v>107</v>
      </c>
      <c r="D43" s="2" t="s">
        <v>81</v>
      </c>
      <c r="E43" s="3">
        <v>5.0999999999999996</v>
      </c>
      <c r="F43" s="3">
        <v>93.2</v>
      </c>
      <c r="G43" s="8"/>
    </row>
    <row r="44" spans="1:7" s="50" customFormat="1" x14ac:dyDescent="0.3">
      <c r="A44" s="8"/>
      <c r="B44" s="11"/>
      <c r="C44" s="6"/>
      <c r="D44" s="2"/>
      <c r="E44" s="3"/>
      <c r="F44" s="3"/>
      <c r="G44" s="8"/>
    </row>
    <row r="45" spans="1:7" s="50" customFormat="1" x14ac:dyDescent="0.3">
      <c r="A45" s="8"/>
      <c r="B45" s="11"/>
      <c r="C45" s="6"/>
      <c r="D45" s="2" t="s">
        <v>128</v>
      </c>
      <c r="E45" s="3">
        <f>SUM(E40:E44)</f>
        <v>91.1</v>
      </c>
      <c r="F45" s="3">
        <f>SUM(F40:F44)</f>
        <v>533.32500000000005</v>
      </c>
      <c r="G45" s="8"/>
    </row>
    <row r="46" spans="1:7" s="50" customFormat="1" x14ac:dyDescent="0.3">
      <c r="A46" s="92"/>
      <c r="B46" s="531"/>
      <c r="C46" s="6"/>
      <c r="D46" s="2"/>
      <c r="E46" s="3"/>
      <c r="F46" s="3"/>
      <c r="G46" s="8"/>
    </row>
    <row r="47" spans="1:7" s="50" customFormat="1" x14ac:dyDescent="0.3">
      <c r="A47" s="92"/>
      <c r="B47" s="28" t="s">
        <v>124</v>
      </c>
      <c r="C47" s="6" t="s">
        <v>284</v>
      </c>
      <c r="D47" s="2" t="s">
        <v>125</v>
      </c>
      <c r="E47" s="3" t="s">
        <v>126</v>
      </c>
      <c r="F47" s="3" t="s">
        <v>127</v>
      </c>
      <c r="G47" s="8"/>
    </row>
    <row r="48" spans="1:7" s="50" customFormat="1" x14ac:dyDescent="0.3">
      <c r="A48" s="8"/>
      <c r="B48" s="531" t="s">
        <v>8</v>
      </c>
      <c r="C48" s="6" t="s">
        <v>102</v>
      </c>
      <c r="D48" s="2" t="s">
        <v>227</v>
      </c>
      <c r="E48" s="3">
        <v>50</v>
      </c>
      <c r="F48" s="3">
        <v>72</v>
      </c>
      <c r="G48" s="8"/>
    </row>
    <row r="49" spans="1:7" s="8" customFormat="1" x14ac:dyDescent="0.3">
      <c r="B49" s="531" t="s">
        <v>3</v>
      </c>
      <c r="C49" s="6" t="s">
        <v>64</v>
      </c>
      <c r="D49" s="2" t="s">
        <v>65</v>
      </c>
      <c r="E49" s="3">
        <v>13</v>
      </c>
      <c r="F49" s="3">
        <v>75</v>
      </c>
    </row>
    <row r="50" spans="1:7" s="50" customFormat="1" x14ac:dyDescent="0.3">
      <c r="A50" s="8"/>
      <c r="B50" s="11" t="s">
        <v>0</v>
      </c>
      <c r="C50" s="6" t="s">
        <v>107</v>
      </c>
      <c r="D50" s="2" t="s">
        <v>14</v>
      </c>
      <c r="E50" s="3">
        <v>3.4</v>
      </c>
      <c r="F50" s="3">
        <v>93.2</v>
      </c>
      <c r="G50" s="8"/>
    </row>
    <row r="51" spans="1:7" s="50" customFormat="1" x14ac:dyDescent="0.3">
      <c r="A51" s="92"/>
      <c r="B51" s="531" t="s">
        <v>77</v>
      </c>
      <c r="C51" s="6" t="s">
        <v>114</v>
      </c>
      <c r="D51" s="2" t="s">
        <v>2</v>
      </c>
      <c r="E51" s="3">
        <v>6</v>
      </c>
      <c r="F51" s="3">
        <v>28</v>
      </c>
      <c r="G51" s="8"/>
    </row>
    <row r="52" spans="1:7" s="50" customFormat="1" x14ac:dyDescent="0.3">
      <c r="A52" s="92"/>
      <c r="B52" s="531" t="s">
        <v>23</v>
      </c>
      <c r="C52" s="6" t="s">
        <v>465</v>
      </c>
      <c r="D52" s="2" t="s">
        <v>5</v>
      </c>
      <c r="E52" s="3">
        <v>30</v>
      </c>
      <c r="F52" s="3">
        <v>137.6</v>
      </c>
      <c r="G52" s="8"/>
    </row>
    <row r="53" spans="1:7" s="25" customFormat="1" x14ac:dyDescent="0.3">
      <c r="A53" s="145"/>
      <c r="B53" s="5"/>
      <c r="C53" s="6"/>
      <c r="D53" s="2"/>
      <c r="E53" s="3"/>
      <c r="F53" s="3"/>
      <c r="G53" s="8"/>
    </row>
    <row r="54" spans="1:7" s="25" customFormat="1" x14ac:dyDescent="0.3">
      <c r="A54" s="147"/>
      <c r="B54" s="5"/>
      <c r="C54" s="6"/>
      <c r="D54" s="2" t="s">
        <v>128</v>
      </c>
      <c r="E54" s="3">
        <f>SUM(E48:E53)</f>
        <v>102.4</v>
      </c>
      <c r="F54" s="3">
        <f>SUM(F48:F53)</f>
        <v>405.79999999999995</v>
      </c>
      <c r="G54" s="8"/>
    </row>
    <row r="55" spans="1:7" s="25" customFormat="1" ht="23.25" x14ac:dyDescent="0.35">
      <c r="A55" s="36"/>
      <c r="B55" s="5"/>
      <c r="C55" s="6"/>
      <c r="D55" s="2"/>
      <c r="E55" s="3"/>
      <c r="F55" s="3"/>
      <c r="G55" s="529">
        <v>44998</v>
      </c>
    </row>
    <row r="56" spans="1:7" s="25" customFormat="1" ht="22.5" x14ac:dyDescent="0.3">
      <c r="A56" s="147"/>
      <c r="B56" s="3"/>
      <c r="C56" s="3"/>
      <c r="D56" s="3" t="s">
        <v>136</v>
      </c>
      <c r="E56" s="3">
        <f>+E54+E45+E37+E25</f>
        <v>585</v>
      </c>
      <c r="F56" s="3">
        <f>+F54+F45+F37+F25</f>
        <v>2478.645</v>
      </c>
      <c r="G56" s="527">
        <v>585</v>
      </c>
    </row>
    <row r="57" spans="1:7" s="25" customFormat="1" x14ac:dyDescent="0.3">
      <c r="A57" s="147"/>
      <c r="B57" s="463"/>
      <c r="C57" s="463"/>
      <c r="D57" s="463"/>
      <c r="E57" s="463"/>
      <c r="F57" s="463"/>
      <c r="G57" s="528">
        <v>0</v>
      </c>
    </row>
    <row r="58" spans="1:7" s="25" customFormat="1" x14ac:dyDescent="0.3">
      <c r="A58" s="147"/>
      <c r="B58" s="463"/>
      <c r="C58" s="463"/>
      <c r="D58" s="463"/>
      <c r="E58" s="463"/>
      <c r="F58" s="463"/>
    </row>
    <row r="59" spans="1:7" s="25" customFormat="1" ht="18.75" customHeight="1" x14ac:dyDescent="0.3">
      <c r="A59" s="146"/>
      <c r="C59" s="37" t="s">
        <v>130</v>
      </c>
      <c r="E59" s="94" t="s">
        <v>131</v>
      </c>
      <c r="F59" s="20"/>
    </row>
    <row r="60" spans="1:7" s="25" customFormat="1" ht="51.75" customHeight="1" x14ac:dyDescent="0.3">
      <c r="A60" s="146"/>
      <c r="C60" s="38" t="s">
        <v>139</v>
      </c>
      <c r="E60" s="38" t="s">
        <v>140</v>
      </c>
      <c r="F60" s="39"/>
    </row>
    <row r="61" spans="1:7" s="25" customFormat="1" ht="23.25" customHeight="1" x14ac:dyDescent="0.3">
      <c r="A61" s="146"/>
      <c r="B61" s="38"/>
      <c r="D61" s="38"/>
      <c r="E61" s="39"/>
      <c r="F61" s="38"/>
    </row>
    <row r="62" spans="1:7" s="96" customFormat="1" ht="23.25" customHeight="1" x14ac:dyDescent="0.3">
      <c r="A62" s="460"/>
      <c r="B62" s="254"/>
      <c r="D62" s="254"/>
      <c r="E62" s="255"/>
      <c r="F62" s="254"/>
    </row>
    <row r="63" spans="1:7" s="25" customFormat="1" ht="18.75" customHeight="1" x14ac:dyDescent="0.3">
      <c r="A63" s="145"/>
      <c r="C63" s="22" t="s">
        <v>115</v>
      </c>
      <c r="D63" s="20"/>
      <c r="E63" s="20"/>
      <c r="F63" s="20"/>
    </row>
    <row r="64" spans="1:7" s="25" customFormat="1" ht="18.75" customHeight="1" x14ac:dyDescent="0.3">
      <c r="A64" s="146"/>
      <c r="C64" s="22" t="s">
        <v>138</v>
      </c>
      <c r="D64" s="20"/>
      <c r="E64" s="20"/>
      <c r="F64" s="20"/>
    </row>
    <row r="65" spans="1:7" s="25" customFormat="1" ht="18.75" customHeight="1" x14ac:dyDescent="0.3">
      <c r="A65" s="146"/>
      <c r="C65" s="20"/>
      <c r="D65" s="20"/>
      <c r="E65" s="20"/>
      <c r="F65" s="20"/>
    </row>
    <row r="66" spans="1:7" s="25" customFormat="1" ht="18.75" customHeight="1" x14ac:dyDescent="0.3">
      <c r="A66" s="146"/>
      <c r="C66" s="20"/>
      <c r="D66" s="20"/>
      <c r="F66" s="23" t="s">
        <v>116</v>
      </c>
    </row>
    <row r="67" spans="1:7" s="25" customFormat="1" ht="18.75" customHeight="1" x14ac:dyDescent="0.3">
      <c r="A67" s="146"/>
      <c r="C67" s="20"/>
      <c r="D67" s="20"/>
      <c r="F67" s="24" t="s">
        <v>134</v>
      </c>
    </row>
    <row r="68" spans="1:7" s="25" customFormat="1" ht="18.75" customHeight="1" x14ac:dyDescent="0.3">
      <c r="A68" s="146"/>
      <c r="C68" s="20"/>
      <c r="D68" s="20"/>
      <c r="F68" s="24" t="s">
        <v>117</v>
      </c>
    </row>
    <row r="69" spans="1:7" s="25" customFormat="1" ht="18.75" customHeight="1" x14ac:dyDescent="0.3">
      <c r="A69" s="146"/>
      <c r="C69" s="20"/>
      <c r="D69" s="20"/>
      <c r="F69" s="24" t="s">
        <v>257</v>
      </c>
    </row>
    <row r="70" spans="1:7" s="25" customFormat="1" ht="18.75" customHeight="1" x14ac:dyDescent="0.3">
      <c r="A70" s="145"/>
      <c r="C70" s="20"/>
      <c r="D70" s="20"/>
      <c r="E70" s="20"/>
      <c r="F70" s="20"/>
    </row>
    <row r="71" spans="1:7" s="464" customFormat="1" ht="18.75" customHeight="1" x14ac:dyDescent="0.3">
      <c r="A71" s="221"/>
      <c r="C71" s="20"/>
      <c r="D71" s="465"/>
      <c r="E71" s="465"/>
      <c r="F71" s="465"/>
    </row>
    <row r="72" spans="1:7" s="25" customFormat="1" ht="18.75" customHeight="1" x14ac:dyDescent="0.3">
      <c r="A72" s="145"/>
      <c r="C72" s="20"/>
      <c r="D72" s="20"/>
      <c r="E72" s="20"/>
      <c r="F72" s="20"/>
    </row>
    <row r="73" spans="1:7" s="25" customFormat="1" ht="18.75" customHeight="1" x14ac:dyDescent="0.3">
      <c r="A73" s="146"/>
      <c r="C73" s="1612" t="s">
        <v>119</v>
      </c>
      <c r="D73" s="1612"/>
      <c r="E73" s="1612"/>
      <c r="F73" s="26"/>
    </row>
    <row r="74" spans="1:7" s="25" customFormat="1" ht="18.75" customHeight="1" x14ac:dyDescent="0.3">
      <c r="A74" s="146"/>
      <c r="C74" s="1610">
        <v>45377</v>
      </c>
      <c r="D74" s="1610"/>
      <c r="E74" s="1610"/>
      <c r="F74" s="27"/>
    </row>
    <row r="75" spans="1:7" s="25" customFormat="1" ht="18.75" customHeight="1" x14ac:dyDescent="0.3">
      <c r="A75" s="146"/>
      <c r="C75" s="20"/>
      <c r="D75" s="20"/>
      <c r="E75" s="20"/>
      <c r="F75" s="27"/>
    </row>
    <row r="76" spans="1:7" s="25" customFormat="1" ht="18.75" customHeight="1" x14ac:dyDescent="0.3">
      <c r="A76" s="146"/>
      <c r="C76" s="1088"/>
      <c r="D76" s="20"/>
      <c r="E76" s="20"/>
      <c r="F76" s="27"/>
    </row>
    <row r="77" spans="1:7" s="25" customFormat="1" ht="18.75" customHeight="1" x14ac:dyDescent="0.3">
      <c r="A77" s="146"/>
      <c r="B77" s="28" t="s">
        <v>120</v>
      </c>
      <c r="C77" s="29" t="s">
        <v>121</v>
      </c>
      <c r="D77" s="1611" t="s">
        <v>123</v>
      </c>
      <c r="E77" s="1611"/>
      <c r="F77" s="1611"/>
    </row>
    <row r="78" spans="1:7" s="25" customFormat="1" ht="18.75" customHeight="1" x14ac:dyDescent="0.3">
      <c r="A78" s="146"/>
      <c r="B78" s="28" t="s">
        <v>124</v>
      </c>
      <c r="C78" s="28" t="s">
        <v>265</v>
      </c>
      <c r="D78" s="29" t="s">
        <v>125</v>
      </c>
      <c r="E78" s="1089" t="s">
        <v>126</v>
      </c>
      <c r="F78" s="1089" t="s">
        <v>127</v>
      </c>
    </row>
    <row r="79" spans="1:7" s="50" customFormat="1" x14ac:dyDescent="0.3">
      <c r="A79" s="490"/>
      <c r="B79" s="5">
        <v>1</v>
      </c>
      <c r="C79" s="6" t="s">
        <v>105</v>
      </c>
      <c r="D79" s="2" t="s">
        <v>104</v>
      </c>
      <c r="E79" s="3">
        <v>50</v>
      </c>
      <c r="F79" s="3">
        <v>166.1</v>
      </c>
    </row>
    <row r="80" spans="1:7" s="50" customFormat="1" x14ac:dyDescent="0.3">
      <c r="A80" s="490"/>
      <c r="B80" s="1089" t="s">
        <v>3</v>
      </c>
      <c r="C80" s="6" t="s">
        <v>43</v>
      </c>
      <c r="D80" s="2" t="s">
        <v>2</v>
      </c>
      <c r="E80" s="3">
        <v>30</v>
      </c>
      <c r="F80" s="3">
        <v>298.72000000000003</v>
      </c>
      <c r="G80" s="8"/>
    </row>
    <row r="81" spans="1:7" s="50" customFormat="1" x14ac:dyDescent="0.3">
      <c r="A81" s="490"/>
      <c r="B81" s="1089" t="s">
        <v>0</v>
      </c>
      <c r="C81" s="6" t="s">
        <v>114</v>
      </c>
      <c r="D81" s="2" t="s">
        <v>2</v>
      </c>
      <c r="E81" s="3">
        <v>6</v>
      </c>
      <c r="F81" s="3">
        <v>28</v>
      </c>
      <c r="G81" s="8"/>
    </row>
    <row r="82" spans="1:7" s="25" customFormat="1" x14ac:dyDescent="0.3">
      <c r="A82" s="491"/>
      <c r="B82" s="1089" t="s">
        <v>77</v>
      </c>
      <c r="C82" s="6" t="s">
        <v>347</v>
      </c>
      <c r="D82" s="2" t="s">
        <v>68</v>
      </c>
      <c r="E82" s="3">
        <v>12</v>
      </c>
      <c r="F82" s="3">
        <v>1.96</v>
      </c>
    </row>
    <row r="83" spans="1:7" s="25" customFormat="1" x14ac:dyDescent="0.3">
      <c r="A83" s="491"/>
      <c r="B83" s="1089" t="s">
        <v>23</v>
      </c>
      <c r="C83" s="6" t="s">
        <v>107</v>
      </c>
      <c r="D83" s="2" t="s">
        <v>14</v>
      </c>
      <c r="E83" s="3">
        <v>3.1</v>
      </c>
      <c r="F83" s="3">
        <v>93.2</v>
      </c>
    </row>
    <row r="84" spans="1:7" s="25" customFormat="1" x14ac:dyDescent="0.3">
      <c r="A84" s="145"/>
      <c r="B84" s="5"/>
      <c r="C84" s="6"/>
      <c r="D84" s="2"/>
      <c r="E84" s="3"/>
      <c r="F84" s="3"/>
    </row>
    <row r="85" spans="1:7" s="25" customFormat="1" x14ac:dyDescent="0.3">
      <c r="A85" s="145"/>
      <c r="B85" s="5"/>
      <c r="C85" s="6"/>
      <c r="D85" s="2" t="s">
        <v>128</v>
      </c>
      <c r="E85" s="3">
        <f>SUM(E79:E84)</f>
        <v>101.1</v>
      </c>
      <c r="F85" s="3">
        <f>SUM(F79:F84)</f>
        <v>587.98</v>
      </c>
    </row>
    <row r="86" spans="1:7" s="25" customFormat="1" x14ac:dyDescent="0.3">
      <c r="A86" s="145"/>
      <c r="B86" s="5"/>
      <c r="C86" s="6"/>
      <c r="D86" s="2"/>
      <c r="E86" s="3"/>
      <c r="F86" s="3"/>
    </row>
    <row r="87" spans="1:7" s="25" customFormat="1" x14ac:dyDescent="0.3">
      <c r="A87" s="145"/>
      <c r="B87" s="28" t="s">
        <v>124</v>
      </c>
      <c r="C87" s="3" t="s">
        <v>247</v>
      </c>
      <c r="D87" s="2" t="s">
        <v>125</v>
      </c>
      <c r="E87" s="3" t="s">
        <v>126</v>
      </c>
      <c r="F87" s="3" t="s">
        <v>127</v>
      </c>
    </row>
    <row r="88" spans="1:7" s="183" customFormat="1" x14ac:dyDescent="0.3">
      <c r="A88" s="8"/>
      <c r="B88" s="1089" t="s">
        <v>8</v>
      </c>
      <c r="C88" s="6" t="s">
        <v>281</v>
      </c>
      <c r="D88" s="2" t="s">
        <v>9</v>
      </c>
      <c r="E88" s="3">
        <v>60</v>
      </c>
      <c r="F88" s="3">
        <v>146</v>
      </c>
    </row>
    <row r="89" spans="1:7" s="25" customFormat="1" x14ac:dyDescent="0.3">
      <c r="A89" s="8"/>
      <c r="B89" s="1089" t="s">
        <v>3</v>
      </c>
      <c r="C89" s="6" t="s">
        <v>83</v>
      </c>
      <c r="D89" s="2" t="s">
        <v>85</v>
      </c>
      <c r="E89" s="3">
        <v>80</v>
      </c>
      <c r="F89" s="3">
        <v>500.08</v>
      </c>
    </row>
    <row r="90" spans="1:7" s="25" customFormat="1" ht="19.5" customHeight="1" x14ac:dyDescent="0.3">
      <c r="A90" s="145"/>
      <c r="B90" s="1089" t="s">
        <v>0</v>
      </c>
      <c r="C90" s="6" t="s">
        <v>113</v>
      </c>
      <c r="D90" s="2" t="s">
        <v>2</v>
      </c>
      <c r="E90" s="3">
        <v>15</v>
      </c>
      <c r="F90" s="3">
        <v>94.2</v>
      </c>
    </row>
    <row r="91" spans="1:7" s="50" customFormat="1" x14ac:dyDescent="0.3">
      <c r="A91" s="8"/>
      <c r="B91" s="1093" t="s">
        <v>77</v>
      </c>
      <c r="C91" s="6" t="s">
        <v>107</v>
      </c>
      <c r="D91" s="2" t="s">
        <v>14</v>
      </c>
      <c r="E91" s="3">
        <v>3.1</v>
      </c>
      <c r="F91" s="3">
        <v>93.2</v>
      </c>
      <c r="G91" s="8"/>
    </row>
    <row r="92" spans="1:7" s="25" customFormat="1" ht="19.5" customHeight="1" x14ac:dyDescent="0.3">
      <c r="A92" s="145"/>
      <c r="B92" s="1089" t="s">
        <v>23</v>
      </c>
      <c r="C92" s="6" t="s">
        <v>108</v>
      </c>
      <c r="D92" s="2" t="s">
        <v>65</v>
      </c>
      <c r="E92" s="3">
        <v>1.2</v>
      </c>
      <c r="F92" s="3">
        <v>21.5</v>
      </c>
    </row>
    <row r="93" spans="1:7" s="25" customFormat="1" ht="19.5" customHeight="1" x14ac:dyDescent="0.3">
      <c r="A93" s="145"/>
      <c r="B93" s="1089" t="s">
        <v>51</v>
      </c>
      <c r="C93" s="6" t="s">
        <v>55</v>
      </c>
      <c r="D93" s="2" t="s">
        <v>5</v>
      </c>
      <c r="E93" s="3">
        <v>50</v>
      </c>
      <c r="F93" s="3">
        <v>430</v>
      </c>
    </row>
    <row r="94" spans="1:7" s="50" customFormat="1" x14ac:dyDescent="0.3">
      <c r="A94" s="154"/>
      <c r="B94" s="5"/>
      <c r="C94" s="6"/>
      <c r="D94" s="2"/>
      <c r="E94" s="3"/>
      <c r="F94" s="3"/>
    </row>
    <row r="95" spans="1:7" s="25" customFormat="1" x14ac:dyDescent="0.3">
      <c r="A95" s="221"/>
      <c r="B95" s="1089"/>
      <c r="C95" s="6"/>
      <c r="D95" s="2" t="s">
        <v>128</v>
      </c>
      <c r="E95" s="3">
        <f>SUM(E88:E94)</f>
        <v>209.29999999999998</v>
      </c>
      <c r="F95" s="3">
        <f>SUM(F88:F94)</f>
        <v>1284.98</v>
      </c>
    </row>
    <row r="96" spans="1:7" s="25" customFormat="1" x14ac:dyDescent="0.3">
      <c r="A96" s="221"/>
      <c r="B96" s="1089"/>
      <c r="C96" s="6"/>
      <c r="D96" s="2"/>
      <c r="E96" s="3"/>
      <c r="F96" s="3"/>
    </row>
    <row r="97" spans="1:7" s="25" customFormat="1" x14ac:dyDescent="0.3">
      <c r="A97" s="221"/>
      <c r="B97" s="28" t="s">
        <v>124</v>
      </c>
      <c r="C97" s="6" t="s">
        <v>282</v>
      </c>
      <c r="D97" s="2" t="s">
        <v>125</v>
      </c>
      <c r="E97" s="3" t="s">
        <v>126</v>
      </c>
      <c r="F97" s="3" t="s">
        <v>127</v>
      </c>
    </row>
    <row r="98" spans="1:7" s="25" customFormat="1" x14ac:dyDescent="0.3">
      <c r="A98" s="221"/>
      <c r="B98" s="1089">
        <v>1</v>
      </c>
      <c r="C98" s="6" t="s">
        <v>27</v>
      </c>
      <c r="D98" s="2" t="s">
        <v>29</v>
      </c>
      <c r="E98" s="3">
        <v>80</v>
      </c>
      <c r="F98" s="3">
        <v>149.39999999999998</v>
      </c>
    </row>
    <row r="99" spans="1:7" s="50" customFormat="1" x14ac:dyDescent="0.3">
      <c r="A99" s="8"/>
      <c r="B99" s="1089" t="s">
        <v>3</v>
      </c>
      <c r="C99" s="6" t="s">
        <v>61</v>
      </c>
      <c r="D99" s="2" t="s">
        <v>44</v>
      </c>
      <c r="E99" s="3">
        <v>30</v>
      </c>
      <c r="F99" s="3">
        <v>216</v>
      </c>
    </row>
    <row r="100" spans="1:7" s="25" customFormat="1" x14ac:dyDescent="0.3">
      <c r="A100" s="221"/>
      <c r="B100" s="1089" t="s">
        <v>0</v>
      </c>
      <c r="C100" s="6" t="s">
        <v>114</v>
      </c>
      <c r="D100" s="2" t="s">
        <v>2</v>
      </c>
      <c r="E100" s="3">
        <v>6</v>
      </c>
      <c r="F100" s="3">
        <v>28</v>
      </c>
    </row>
    <row r="101" spans="1:7" s="25" customFormat="1" x14ac:dyDescent="0.3">
      <c r="A101" s="221"/>
      <c r="B101" s="1093" t="s">
        <v>77</v>
      </c>
      <c r="C101" s="6" t="s">
        <v>107</v>
      </c>
      <c r="D101" s="2" t="s">
        <v>14</v>
      </c>
      <c r="E101" s="3">
        <v>3.1</v>
      </c>
      <c r="F101" s="3">
        <v>93.2</v>
      </c>
    </row>
    <row r="102" spans="1:7" s="25" customFormat="1" x14ac:dyDescent="0.3">
      <c r="A102" s="221"/>
      <c r="B102" s="1089" t="s">
        <v>23</v>
      </c>
      <c r="C102" s="6" t="s">
        <v>465</v>
      </c>
      <c r="D102" s="2" t="s">
        <v>5</v>
      </c>
      <c r="E102" s="3">
        <v>30</v>
      </c>
      <c r="F102" s="3">
        <v>137.6</v>
      </c>
    </row>
    <row r="103" spans="1:7" s="25" customFormat="1" x14ac:dyDescent="0.3">
      <c r="A103" s="221"/>
      <c r="B103" s="1093"/>
      <c r="C103" s="6"/>
      <c r="D103" s="2"/>
      <c r="E103" s="3"/>
      <c r="F103" s="3"/>
    </row>
    <row r="104" spans="1:7" s="25" customFormat="1" x14ac:dyDescent="0.3">
      <c r="A104" s="221"/>
      <c r="B104" s="1093"/>
      <c r="C104" s="6"/>
      <c r="D104" s="2" t="s">
        <v>128</v>
      </c>
      <c r="E104" s="3">
        <f>SUM(E98:E103)</f>
        <v>149.1</v>
      </c>
      <c r="F104" s="3">
        <f>SUM(F98:F103)</f>
        <v>624.19999999999993</v>
      </c>
    </row>
    <row r="105" spans="1:7" s="25" customFormat="1" x14ac:dyDescent="0.3">
      <c r="A105" s="221"/>
      <c r="B105" s="1089"/>
      <c r="C105" s="6"/>
      <c r="D105" s="2"/>
      <c r="E105" s="3"/>
      <c r="F105" s="3"/>
    </row>
    <row r="106" spans="1:7" s="25" customFormat="1" x14ac:dyDescent="0.3">
      <c r="A106" s="221"/>
      <c r="B106" s="28" t="s">
        <v>124</v>
      </c>
      <c r="C106" s="6" t="s">
        <v>284</v>
      </c>
      <c r="D106" s="2" t="s">
        <v>125</v>
      </c>
      <c r="E106" s="3" t="s">
        <v>126</v>
      </c>
      <c r="F106" s="3" t="s">
        <v>127</v>
      </c>
    </row>
    <row r="107" spans="1:7" s="25" customFormat="1" x14ac:dyDescent="0.3">
      <c r="A107" s="221"/>
      <c r="B107" s="1089" t="s">
        <v>8</v>
      </c>
      <c r="C107" s="6" t="s">
        <v>102</v>
      </c>
      <c r="D107" s="2" t="s">
        <v>22</v>
      </c>
      <c r="E107" s="3">
        <v>45</v>
      </c>
      <c r="F107" s="3">
        <v>72</v>
      </c>
    </row>
    <row r="108" spans="1:7" s="25" customFormat="1" x14ac:dyDescent="0.3">
      <c r="A108" s="221"/>
      <c r="B108" s="1089" t="s">
        <v>3</v>
      </c>
      <c r="C108" s="6" t="s">
        <v>64</v>
      </c>
      <c r="D108" s="2" t="s">
        <v>65</v>
      </c>
      <c r="E108" s="3">
        <v>13</v>
      </c>
      <c r="F108" s="3">
        <v>75</v>
      </c>
    </row>
    <row r="109" spans="1:7" s="25" customFormat="1" x14ac:dyDescent="0.3">
      <c r="A109" s="221"/>
      <c r="B109" s="1093" t="s">
        <v>0</v>
      </c>
      <c r="C109" s="6" t="s">
        <v>107</v>
      </c>
      <c r="D109" s="2" t="s">
        <v>14</v>
      </c>
      <c r="E109" s="3">
        <v>3.1</v>
      </c>
      <c r="F109" s="3">
        <v>93.2</v>
      </c>
    </row>
    <row r="110" spans="1:7" s="25" customFormat="1" x14ac:dyDescent="0.3">
      <c r="A110" s="221"/>
      <c r="B110" s="1089" t="s">
        <v>77</v>
      </c>
      <c r="C110" s="6" t="s">
        <v>114</v>
      </c>
      <c r="D110" s="2" t="s">
        <v>2</v>
      </c>
      <c r="E110" s="3">
        <v>6</v>
      </c>
      <c r="F110" s="3">
        <v>28</v>
      </c>
    </row>
    <row r="111" spans="1:7" s="25" customFormat="1" x14ac:dyDescent="0.3">
      <c r="A111" s="221"/>
      <c r="B111" s="5">
        <v>5</v>
      </c>
      <c r="C111" s="6" t="s">
        <v>466</v>
      </c>
      <c r="D111" s="2" t="s">
        <v>5</v>
      </c>
      <c r="E111" s="3">
        <v>58.4</v>
      </c>
      <c r="F111" s="3">
        <v>86</v>
      </c>
    </row>
    <row r="112" spans="1:7" s="25" customFormat="1" ht="20.25" x14ac:dyDescent="0.3">
      <c r="A112" s="145"/>
      <c r="B112" s="5"/>
      <c r="C112" s="6"/>
      <c r="D112" s="2"/>
      <c r="E112" s="3"/>
      <c r="F112" s="3"/>
      <c r="G112" s="533"/>
    </row>
    <row r="113" spans="1:7" s="25" customFormat="1" ht="20.25" x14ac:dyDescent="0.3">
      <c r="A113" s="145"/>
      <c r="B113" s="5"/>
      <c r="C113" s="6"/>
      <c r="D113" s="2" t="s">
        <v>128</v>
      </c>
      <c r="E113" s="3">
        <f>SUM(E107:E112)</f>
        <v>125.5</v>
      </c>
      <c r="F113" s="3">
        <f>SUM(F107:F112)</f>
        <v>354.2</v>
      </c>
      <c r="G113" s="533"/>
    </row>
    <row r="114" spans="1:7" s="25" customFormat="1" ht="20.25" x14ac:dyDescent="0.3">
      <c r="A114" s="147"/>
      <c r="B114" s="5"/>
      <c r="C114" s="6"/>
      <c r="D114" s="2"/>
      <c r="E114" s="3"/>
      <c r="F114" s="3"/>
      <c r="G114" s="534">
        <v>44999</v>
      </c>
    </row>
    <row r="115" spans="1:7" s="25" customFormat="1" ht="25.5" x14ac:dyDescent="0.35">
      <c r="A115" s="147"/>
      <c r="B115" s="3"/>
      <c r="C115" s="3"/>
      <c r="D115" s="3" t="s">
        <v>136</v>
      </c>
      <c r="E115" s="3">
        <f>+E113+E104+E95+E85</f>
        <v>585</v>
      </c>
      <c r="F115" s="3">
        <f>+F113+F104+F95+F85</f>
        <v>2851.36</v>
      </c>
      <c r="G115" s="536">
        <v>585</v>
      </c>
    </row>
    <row r="116" spans="1:7" s="25" customFormat="1" ht="20.25" x14ac:dyDescent="0.3">
      <c r="A116" s="36"/>
      <c r="B116" s="463"/>
      <c r="C116" s="463"/>
      <c r="D116" s="463"/>
      <c r="E116" s="463"/>
      <c r="F116" s="463"/>
      <c r="G116" s="535">
        <v>0</v>
      </c>
    </row>
    <row r="117" spans="1:7" s="25" customFormat="1" ht="20.25" x14ac:dyDescent="0.3">
      <c r="A117" s="147"/>
      <c r="B117" s="463"/>
      <c r="C117" s="463"/>
      <c r="D117" s="463"/>
      <c r="E117" s="463"/>
      <c r="F117" s="463"/>
      <c r="G117" s="533"/>
    </row>
    <row r="118" spans="1:7" s="25" customFormat="1" ht="18.75" customHeight="1" x14ac:dyDescent="0.3">
      <c r="A118" s="146"/>
      <c r="C118" s="37" t="s">
        <v>130</v>
      </c>
      <c r="E118" s="94" t="s">
        <v>131</v>
      </c>
      <c r="F118" s="20"/>
      <c r="G118" s="533"/>
    </row>
    <row r="119" spans="1:7" s="25" customFormat="1" ht="51.75" customHeight="1" x14ac:dyDescent="0.3">
      <c r="A119" s="146"/>
      <c r="C119" s="38" t="s">
        <v>139</v>
      </c>
      <c r="E119" s="38" t="s">
        <v>140</v>
      </c>
      <c r="F119" s="39"/>
    </row>
    <row r="120" spans="1:7" s="25" customFormat="1" ht="29.25" customHeight="1" x14ac:dyDescent="0.3">
      <c r="A120" s="460"/>
      <c r="B120" s="96"/>
      <c r="C120" s="254"/>
      <c r="D120" s="96"/>
      <c r="E120" s="254"/>
      <c r="F120" s="255"/>
      <c r="G120" s="96"/>
    </row>
    <row r="121" spans="1:7" s="25" customFormat="1" ht="23.25" customHeight="1" x14ac:dyDescent="0.3">
      <c r="A121" s="146"/>
      <c r="B121" s="38"/>
      <c r="D121" s="38"/>
      <c r="E121" s="39"/>
      <c r="F121" s="38"/>
    </row>
    <row r="122" spans="1:7" s="25" customFormat="1" ht="18.75" customHeight="1" x14ac:dyDescent="0.3">
      <c r="A122" s="145"/>
      <c r="C122" s="22" t="s">
        <v>115</v>
      </c>
      <c r="D122" s="20"/>
      <c r="E122" s="20"/>
      <c r="F122" s="20"/>
    </row>
    <row r="123" spans="1:7" s="25" customFormat="1" ht="18.75" customHeight="1" x14ac:dyDescent="0.3">
      <c r="A123" s="146"/>
      <c r="C123" s="22" t="s">
        <v>138</v>
      </c>
      <c r="D123" s="20"/>
      <c r="E123" s="20"/>
      <c r="F123" s="20"/>
    </row>
    <row r="124" spans="1:7" s="25" customFormat="1" ht="18.75" customHeight="1" x14ac:dyDescent="0.3">
      <c r="A124" s="146"/>
      <c r="C124" s="20"/>
      <c r="D124" s="20"/>
      <c r="E124" s="20"/>
      <c r="F124" s="20"/>
    </row>
    <row r="125" spans="1:7" s="25" customFormat="1" ht="18.75" customHeight="1" x14ac:dyDescent="0.3">
      <c r="A125" s="146"/>
      <c r="C125" s="20"/>
      <c r="D125" s="20"/>
      <c r="F125" s="23" t="s">
        <v>116</v>
      </c>
    </row>
    <row r="126" spans="1:7" s="25" customFormat="1" ht="18.75" customHeight="1" x14ac:dyDescent="0.3">
      <c r="A126" s="146"/>
      <c r="C126" s="20"/>
      <c r="D126" s="20"/>
      <c r="F126" s="24" t="s">
        <v>134</v>
      </c>
    </row>
    <row r="127" spans="1:7" s="25" customFormat="1" ht="18.75" customHeight="1" x14ac:dyDescent="0.3">
      <c r="A127" s="146"/>
      <c r="C127" s="20"/>
      <c r="D127" s="20"/>
      <c r="F127" s="24" t="s">
        <v>117</v>
      </c>
    </row>
    <row r="128" spans="1:7" s="25" customFormat="1" ht="18.75" customHeight="1" x14ac:dyDescent="0.3">
      <c r="A128" s="146"/>
      <c r="C128" s="20"/>
      <c r="D128" s="20"/>
      <c r="F128" s="24" t="s">
        <v>257</v>
      </c>
    </row>
    <row r="129" spans="1:7" s="25" customFormat="1" ht="18.75" customHeight="1" x14ac:dyDescent="0.3">
      <c r="A129" s="145"/>
      <c r="C129" s="20"/>
      <c r="D129" s="20"/>
      <c r="E129" s="20"/>
      <c r="F129" s="20"/>
    </row>
    <row r="130" spans="1:7" s="464" customFormat="1" ht="18.75" customHeight="1" x14ac:dyDescent="0.3">
      <c r="A130" s="221"/>
      <c r="C130" s="20"/>
      <c r="D130" s="465"/>
      <c r="E130" s="465"/>
      <c r="F130" s="465"/>
    </row>
    <row r="131" spans="1:7" s="25" customFormat="1" ht="18.75" customHeight="1" x14ac:dyDescent="0.3">
      <c r="A131" s="145"/>
      <c r="C131" s="20"/>
      <c r="D131" s="20"/>
      <c r="E131" s="20"/>
      <c r="F131" s="20"/>
    </row>
    <row r="132" spans="1:7" s="25" customFormat="1" ht="18.75" customHeight="1" x14ac:dyDescent="0.3">
      <c r="A132" s="146"/>
      <c r="C132" s="1612" t="s">
        <v>119</v>
      </c>
      <c r="D132" s="1612"/>
      <c r="E132" s="1612"/>
      <c r="F132" s="26"/>
    </row>
    <row r="133" spans="1:7" s="25" customFormat="1" ht="18.75" customHeight="1" x14ac:dyDescent="0.3">
      <c r="A133" s="146"/>
      <c r="C133" s="1610">
        <v>45378</v>
      </c>
      <c r="D133" s="1610"/>
      <c r="E133" s="1610"/>
      <c r="F133" s="27"/>
    </row>
    <row r="134" spans="1:7" s="25" customFormat="1" ht="18.75" customHeight="1" x14ac:dyDescent="0.3">
      <c r="A134" s="146"/>
      <c r="C134" s="20"/>
      <c r="D134" s="20"/>
      <c r="E134" s="20"/>
      <c r="F134" s="27"/>
    </row>
    <row r="135" spans="1:7" s="25" customFormat="1" ht="18.75" customHeight="1" x14ac:dyDescent="0.3">
      <c r="A135" s="146"/>
      <c r="C135" s="1088"/>
      <c r="D135" s="20"/>
      <c r="E135" s="20"/>
      <c r="F135" s="27"/>
    </row>
    <row r="136" spans="1:7" s="25" customFormat="1" ht="18.75" customHeight="1" x14ac:dyDescent="0.3">
      <c r="A136" s="146"/>
      <c r="B136" s="28" t="s">
        <v>120</v>
      </c>
      <c r="C136" s="29" t="s">
        <v>121</v>
      </c>
      <c r="D136" s="1611" t="s">
        <v>123</v>
      </c>
      <c r="E136" s="1611"/>
      <c r="F136" s="1611"/>
    </row>
    <row r="137" spans="1:7" s="25" customFormat="1" ht="18.75" customHeight="1" x14ac:dyDescent="0.3">
      <c r="A137" s="146"/>
      <c r="B137" s="28" t="s">
        <v>124</v>
      </c>
      <c r="C137" s="28" t="s">
        <v>265</v>
      </c>
      <c r="D137" s="29" t="s">
        <v>125</v>
      </c>
      <c r="E137" s="1089" t="s">
        <v>126</v>
      </c>
      <c r="F137" s="1089" t="s">
        <v>127</v>
      </c>
    </row>
    <row r="138" spans="1:7" s="50" customFormat="1" x14ac:dyDescent="0.3">
      <c r="A138" s="490" t="s">
        <v>468</v>
      </c>
      <c r="B138" s="5">
        <v>1</v>
      </c>
      <c r="C138" s="6" t="s">
        <v>94</v>
      </c>
      <c r="D138" s="2" t="s">
        <v>5</v>
      </c>
      <c r="E138" s="3">
        <v>50</v>
      </c>
      <c r="F138" s="3">
        <v>177.1</v>
      </c>
    </row>
    <row r="139" spans="1:7" s="50" customFormat="1" x14ac:dyDescent="0.3">
      <c r="A139" s="490"/>
      <c r="B139" s="1089" t="s">
        <v>3</v>
      </c>
      <c r="C139" s="6" t="s">
        <v>43</v>
      </c>
      <c r="D139" s="2" t="s">
        <v>44</v>
      </c>
      <c r="E139" s="3">
        <v>30</v>
      </c>
      <c r="F139" s="3">
        <v>298.71999999999997</v>
      </c>
      <c r="G139" s="8"/>
    </row>
    <row r="140" spans="1:7" s="50" customFormat="1" x14ac:dyDescent="0.3">
      <c r="A140" s="490"/>
      <c r="B140" s="1089" t="s">
        <v>0</v>
      </c>
      <c r="C140" s="6" t="s">
        <v>114</v>
      </c>
      <c r="D140" s="2" t="s">
        <v>2</v>
      </c>
      <c r="E140" s="3">
        <v>6</v>
      </c>
      <c r="F140" s="3">
        <v>28</v>
      </c>
      <c r="G140" s="8"/>
    </row>
    <row r="141" spans="1:7" s="25" customFormat="1" x14ac:dyDescent="0.3">
      <c r="A141" s="491"/>
      <c r="B141" s="1089" t="s">
        <v>77</v>
      </c>
      <c r="C141" s="6" t="s">
        <v>107</v>
      </c>
      <c r="D141" s="2" t="s">
        <v>14</v>
      </c>
      <c r="E141" s="3">
        <v>3.4</v>
      </c>
      <c r="F141" s="3">
        <v>93.2</v>
      </c>
    </row>
    <row r="142" spans="1:7" s="25" customFormat="1" x14ac:dyDescent="0.3">
      <c r="A142" s="491"/>
      <c r="B142" s="1089" t="s">
        <v>23</v>
      </c>
      <c r="C142" s="6" t="s">
        <v>31</v>
      </c>
      <c r="D142" s="2" t="s">
        <v>5</v>
      </c>
      <c r="E142" s="3">
        <v>50</v>
      </c>
      <c r="F142" s="3">
        <v>149.1</v>
      </c>
    </row>
    <row r="143" spans="1:7" s="25" customFormat="1" x14ac:dyDescent="0.3">
      <c r="A143" s="145"/>
      <c r="B143" s="1089"/>
      <c r="C143" s="6"/>
      <c r="D143" s="2"/>
      <c r="E143" s="3"/>
      <c r="F143" s="3"/>
    </row>
    <row r="144" spans="1:7" s="25" customFormat="1" x14ac:dyDescent="0.3">
      <c r="A144" s="145"/>
      <c r="B144" s="5"/>
      <c r="C144" s="6"/>
      <c r="D144" s="2" t="s">
        <v>128</v>
      </c>
      <c r="E144" s="3">
        <f>SUM(E138:E143)</f>
        <v>139.4</v>
      </c>
      <c r="F144" s="3">
        <f>SUM(F138:F143)</f>
        <v>746.12</v>
      </c>
    </row>
    <row r="145" spans="1:13" s="25" customFormat="1" x14ac:dyDescent="0.3">
      <c r="A145" s="145"/>
      <c r="B145" s="5"/>
      <c r="C145" s="6"/>
      <c r="D145" s="2"/>
      <c r="E145" s="3"/>
      <c r="F145" s="3"/>
    </row>
    <row r="146" spans="1:13" s="25" customFormat="1" x14ac:dyDescent="0.3">
      <c r="A146" s="490" t="s">
        <v>467</v>
      </c>
      <c r="B146" s="28" t="s">
        <v>124</v>
      </c>
      <c r="C146" s="3" t="s">
        <v>247</v>
      </c>
      <c r="D146" s="2" t="s">
        <v>125</v>
      </c>
      <c r="E146" s="3" t="s">
        <v>126</v>
      </c>
      <c r="F146" s="3" t="s">
        <v>127</v>
      </c>
    </row>
    <row r="147" spans="1:13" s="183" customFormat="1" x14ac:dyDescent="0.3">
      <c r="A147" s="8"/>
      <c r="B147" s="1089" t="s">
        <v>8</v>
      </c>
      <c r="C147" s="6" t="s">
        <v>88</v>
      </c>
      <c r="D147" s="2" t="s">
        <v>9</v>
      </c>
      <c r="E147" s="3">
        <v>60</v>
      </c>
      <c r="F147" s="3">
        <v>133.25</v>
      </c>
      <c r="G147" s="25"/>
      <c r="H147" s="25"/>
      <c r="I147" s="25"/>
      <c r="J147" s="25"/>
      <c r="K147" s="25"/>
      <c r="L147" s="25"/>
      <c r="M147" s="25"/>
    </row>
    <row r="148" spans="1:13" s="25" customFormat="1" x14ac:dyDescent="0.3">
      <c r="A148" s="8"/>
      <c r="B148" s="1089" t="s">
        <v>3</v>
      </c>
      <c r="C148" s="6" t="s">
        <v>244</v>
      </c>
      <c r="D148" s="2" t="s">
        <v>17</v>
      </c>
      <c r="E148" s="3">
        <v>70</v>
      </c>
      <c r="F148" s="3">
        <v>271.20000000000005</v>
      </c>
    </row>
    <row r="149" spans="1:13" s="25" customFormat="1" ht="19.5" customHeight="1" x14ac:dyDescent="0.3">
      <c r="A149" s="145"/>
      <c r="B149" s="1089" t="s">
        <v>0</v>
      </c>
      <c r="C149" s="6" t="s">
        <v>179</v>
      </c>
      <c r="D149" s="2" t="s">
        <v>44</v>
      </c>
      <c r="E149" s="3">
        <v>30</v>
      </c>
      <c r="F149" s="3">
        <v>242.89</v>
      </c>
    </row>
    <row r="150" spans="1:13" s="50" customFormat="1" x14ac:dyDescent="0.3">
      <c r="A150" s="8"/>
      <c r="B150" s="1093" t="s">
        <v>77</v>
      </c>
      <c r="C150" s="6" t="s">
        <v>144</v>
      </c>
      <c r="D150" s="2" t="s">
        <v>2</v>
      </c>
      <c r="E150" s="3">
        <v>15</v>
      </c>
      <c r="F150" s="3">
        <v>88</v>
      </c>
      <c r="G150" s="25"/>
      <c r="H150" s="25"/>
      <c r="I150" s="25"/>
      <c r="J150" s="25"/>
      <c r="K150" s="25"/>
      <c r="L150" s="25"/>
      <c r="M150" s="25"/>
    </row>
    <row r="151" spans="1:13" s="25" customFormat="1" ht="19.5" customHeight="1" x14ac:dyDescent="0.3">
      <c r="A151" s="145"/>
      <c r="B151" s="1089" t="s">
        <v>23</v>
      </c>
      <c r="C151" s="6" t="s">
        <v>107</v>
      </c>
      <c r="D151" s="2" t="s">
        <v>14</v>
      </c>
      <c r="E151" s="3">
        <v>3.1</v>
      </c>
      <c r="F151" s="3">
        <v>93.2</v>
      </c>
    </row>
    <row r="152" spans="1:13" s="25" customFormat="1" ht="19.5" customHeight="1" x14ac:dyDescent="0.3">
      <c r="A152" s="145"/>
      <c r="B152" s="1089" t="s">
        <v>51</v>
      </c>
      <c r="C152" s="6" t="s">
        <v>108</v>
      </c>
      <c r="D152" s="2" t="s">
        <v>65</v>
      </c>
      <c r="E152" s="3">
        <v>1.2</v>
      </c>
      <c r="F152" s="3">
        <v>21.5</v>
      </c>
    </row>
    <row r="153" spans="1:13" s="25" customFormat="1" ht="19.5" customHeight="1" x14ac:dyDescent="0.3">
      <c r="A153" s="145"/>
      <c r="B153" s="1089" t="s">
        <v>15</v>
      </c>
      <c r="C153" s="6" t="s">
        <v>443</v>
      </c>
      <c r="D153" s="2" t="s">
        <v>5</v>
      </c>
      <c r="E153" s="3">
        <v>60</v>
      </c>
      <c r="F153" s="3">
        <v>347</v>
      </c>
    </row>
    <row r="154" spans="1:13" s="50" customFormat="1" x14ac:dyDescent="0.3">
      <c r="A154" s="154"/>
      <c r="B154" s="5"/>
      <c r="C154" s="6"/>
      <c r="D154" s="2"/>
      <c r="E154" s="3"/>
      <c r="F154" s="3"/>
      <c r="G154" s="25"/>
      <c r="H154" s="25"/>
      <c r="I154" s="25"/>
      <c r="J154" s="25"/>
      <c r="K154" s="25"/>
      <c r="L154" s="25"/>
      <c r="M154" s="25"/>
    </row>
    <row r="155" spans="1:13" s="25" customFormat="1" x14ac:dyDescent="0.3">
      <c r="A155" s="221"/>
      <c r="B155" s="1089"/>
      <c r="C155" s="6"/>
      <c r="D155" s="2" t="s">
        <v>128</v>
      </c>
      <c r="E155" s="3">
        <f>SUM(E147:E154)</f>
        <v>239.29999999999998</v>
      </c>
      <c r="F155" s="3">
        <f>SUM(F147:F154)</f>
        <v>1197.04</v>
      </c>
    </row>
    <row r="156" spans="1:13" s="25" customFormat="1" x14ac:dyDescent="0.3">
      <c r="A156" s="221"/>
      <c r="B156" s="1089"/>
      <c r="C156" s="6"/>
      <c r="D156" s="2"/>
      <c r="E156" s="3"/>
      <c r="F156" s="3"/>
    </row>
    <row r="157" spans="1:13" x14ac:dyDescent="0.3">
      <c r="A157" s="490" t="s">
        <v>467</v>
      </c>
      <c r="B157" s="28" t="s">
        <v>124</v>
      </c>
      <c r="C157" s="3" t="s">
        <v>292</v>
      </c>
      <c r="D157" s="2" t="s">
        <v>125</v>
      </c>
      <c r="E157" s="3" t="s">
        <v>126</v>
      </c>
      <c r="F157" s="3" t="s">
        <v>127</v>
      </c>
      <c r="G157" s="25"/>
      <c r="H157" s="25"/>
      <c r="I157" s="25"/>
      <c r="J157" s="25"/>
      <c r="K157" s="25"/>
      <c r="L157" s="25"/>
      <c r="M157" s="25"/>
    </row>
    <row r="158" spans="1:13" x14ac:dyDescent="0.3">
      <c r="B158" s="1089" t="s">
        <v>8</v>
      </c>
      <c r="C158" s="6" t="s">
        <v>31</v>
      </c>
      <c r="D158" s="2" t="s">
        <v>5</v>
      </c>
      <c r="E158" s="3">
        <v>50</v>
      </c>
      <c r="F158" s="3">
        <v>149.1</v>
      </c>
    </row>
    <row r="159" spans="1:13" x14ac:dyDescent="0.3">
      <c r="B159" s="1089" t="s">
        <v>3</v>
      </c>
      <c r="C159" s="6" t="s">
        <v>93</v>
      </c>
      <c r="D159" s="2" t="s">
        <v>2</v>
      </c>
      <c r="E159" s="3">
        <v>75</v>
      </c>
      <c r="F159" s="3">
        <v>92</v>
      </c>
    </row>
    <row r="160" spans="1:13" x14ac:dyDescent="0.3">
      <c r="B160" s="1089" t="s">
        <v>0</v>
      </c>
      <c r="C160" s="6" t="s">
        <v>466</v>
      </c>
      <c r="D160" s="2" t="s">
        <v>5</v>
      </c>
      <c r="E160" s="3">
        <v>81.599999999999994</v>
      </c>
      <c r="F160" s="3">
        <v>86</v>
      </c>
    </row>
    <row r="161" spans="1:7" x14ac:dyDescent="0.3">
      <c r="B161" s="1089"/>
      <c r="C161" s="6"/>
      <c r="D161" s="2"/>
      <c r="E161" s="3"/>
      <c r="F161" s="3"/>
    </row>
    <row r="162" spans="1:7" s="25" customFormat="1" ht="20.25" x14ac:dyDescent="0.3">
      <c r="A162" s="145"/>
      <c r="B162" s="5"/>
      <c r="C162" s="6"/>
      <c r="D162" s="2" t="s">
        <v>128</v>
      </c>
      <c r="E162" s="3">
        <f>SUM(E158:E161)</f>
        <v>206.6</v>
      </c>
      <c r="F162" s="3">
        <f>SUM(F158:F161)</f>
        <v>327.10000000000002</v>
      </c>
      <c r="G162" s="533"/>
    </row>
    <row r="163" spans="1:7" s="25" customFormat="1" ht="20.25" x14ac:dyDescent="0.3">
      <c r="A163" s="147"/>
      <c r="B163" s="5"/>
      <c r="C163" s="6"/>
      <c r="D163" s="2"/>
      <c r="E163" s="3"/>
      <c r="F163" s="3"/>
      <c r="G163" s="534">
        <v>44999</v>
      </c>
    </row>
    <row r="164" spans="1:7" s="25" customFormat="1" ht="25.5" x14ac:dyDescent="0.35">
      <c r="A164" s="147"/>
      <c r="B164" s="3"/>
      <c r="C164" s="3"/>
      <c r="D164" s="3" t="s">
        <v>136</v>
      </c>
      <c r="E164" s="3">
        <f>+E162+E155+E144</f>
        <v>585.29999999999995</v>
      </c>
      <c r="F164" s="3">
        <f>+F162+F155+F144</f>
        <v>2270.2599999999998</v>
      </c>
      <c r="G164" s="536">
        <v>585</v>
      </c>
    </row>
    <row r="165" spans="1:7" s="25" customFormat="1" ht="20.25" x14ac:dyDescent="0.3">
      <c r="A165" s="36"/>
      <c r="B165" s="463"/>
      <c r="C165" s="463"/>
      <c r="D165" s="463"/>
      <c r="E165" s="463"/>
      <c r="F165" s="463"/>
      <c r="G165" s="535">
        <v>0</v>
      </c>
    </row>
    <row r="166" spans="1:7" s="25" customFormat="1" ht="20.25" x14ac:dyDescent="0.3">
      <c r="A166" s="147"/>
      <c r="B166" s="463"/>
      <c r="C166" s="463"/>
      <c r="D166" s="463"/>
      <c r="E166" s="463"/>
      <c r="F166" s="463"/>
      <c r="G166" s="533"/>
    </row>
    <row r="167" spans="1:7" s="25" customFormat="1" ht="18.75" customHeight="1" x14ac:dyDescent="0.3">
      <c r="A167" s="146"/>
      <c r="C167" s="37" t="s">
        <v>130</v>
      </c>
      <c r="E167" s="94" t="s">
        <v>131</v>
      </c>
      <c r="F167" s="20"/>
      <c r="G167" s="533"/>
    </row>
    <row r="168" spans="1:7" s="25" customFormat="1" ht="51.75" customHeight="1" x14ac:dyDescent="0.3">
      <c r="A168" s="146"/>
      <c r="C168" s="38" t="s">
        <v>139</v>
      </c>
      <c r="E168" s="38" t="s">
        <v>140</v>
      </c>
      <c r="F168" s="39"/>
    </row>
    <row r="169" spans="1:7" s="25" customFormat="1" ht="23.25" customHeight="1" x14ac:dyDescent="0.3">
      <c r="A169" s="146"/>
      <c r="B169" s="38"/>
      <c r="D169" s="38"/>
      <c r="E169" s="39"/>
      <c r="F169" s="38"/>
    </row>
    <row r="170" spans="1:7" s="96" customFormat="1" ht="23.25" customHeight="1" x14ac:dyDescent="0.3">
      <c r="A170" s="460"/>
      <c r="B170" s="770"/>
      <c r="C170" s="419"/>
      <c r="D170" s="770"/>
      <c r="E170" s="771"/>
      <c r="F170" s="770"/>
    </row>
  </sheetData>
  <mergeCells count="9">
    <mergeCell ref="D136:F136"/>
    <mergeCell ref="C73:E73"/>
    <mergeCell ref="C74:E74"/>
    <mergeCell ref="D77:F77"/>
    <mergeCell ref="C12:E12"/>
    <mergeCell ref="C13:E13"/>
    <mergeCell ref="D16:F16"/>
    <mergeCell ref="C132:E132"/>
    <mergeCell ref="C133:E133"/>
  </mergeCells>
  <printOptions horizontalCentered="1"/>
  <pageMargins left="0.59055118110236227" right="0.59055118110236227" top="0.98425196850393704" bottom="0.39370078740157483" header="0.31496062992125984" footer="0.31496062992125984"/>
  <pageSetup paperSize="9" scale="7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>
    <tabColor rgb="FFFFFF00"/>
    <pageSetUpPr fitToPage="1"/>
  </sheetPr>
  <dimension ref="A1:G485"/>
  <sheetViews>
    <sheetView topLeftCell="A260" zoomScale="55" zoomScaleNormal="55" zoomScalePageLayoutView="60" workbookViewId="0">
      <selection activeCell="B372" sqref="B315:F372"/>
    </sheetView>
  </sheetViews>
  <sheetFormatPr defaultRowHeight="20.25" x14ac:dyDescent="0.3"/>
  <cols>
    <col min="1" max="1" width="13.75" style="390" customWidth="1"/>
    <col min="2" max="2" width="7.375" style="21" customWidth="1"/>
    <col min="3" max="3" width="39.375" style="32" customWidth="1"/>
    <col min="4" max="4" width="15.625" style="20" customWidth="1"/>
    <col min="5" max="5" width="13.5" style="20" customWidth="1"/>
    <col min="6" max="6" width="15.25" style="20" customWidth="1"/>
    <col min="7" max="7" width="14.75" style="90" customWidth="1"/>
    <col min="8" max="10" width="2.875" style="21" customWidth="1"/>
    <col min="11" max="35" width="6.5" style="21" customWidth="1"/>
    <col min="36" max="16384" width="9" style="21"/>
  </cols>
  <sheetData>
    <row r="1" spans="1:7" s="96" customFormat="1" ht="23.25" customHeight="1" x14ac:dyDescent="0.3">
      <c r="A1" s="460"/>
      <c r="B1" s="254"/>
      <c r="D1" s="254"/>
      <c r="E1" s="255"/>
      <c r="F1" s="254"/>
      <c r="G1" s="1572"/>
    </row>
    <row r="2" spans="1:7" s="25" customFormat="1" ht="18.75" customHeight="1" x14ac:dyDescent="0.3">
      <c r="A2" s="145"/>
      <c r="C2" s="22" t="s">
        <v>115</v>
      </c>
      <c r="D2" s="20"/>
      <c r="E2" s="20"/>
      <c r="F2" s="20"/>
      <c r="G2" s="533"/>
    </row>
    <row r="3" spans="1:7" s="25" customFormat="1" ht="18.75" customHeight="1" x14ac:dyDescent="0.3">
      <c r="A3" s="146"/>
      <c r="C3" s="22" t="s">
        <v>138</v>
      </c>
      <c r="D3" s="20"/>
      <c r="E3" s="20"/>
      <c r="F3" s="20"/>
      <c r="G3" s="533"/>
    </row>
    <row r="4" spans="1:7" s="25" customFormat="1" ht="18.75" customHeight="1" x14ac:dyDescent="0.3">
      <c r="A4" s="146"/>
      <c r="C4" s="20"/>
      <c r="D4" s="20"/>
      <c r="E4" s="20"/>
      <c r="F4" s="20"/>
      <c r="G4" s="533"/>
    </row>
    <row r="5" spans="1:7" s="25" customFormat="1" ht="18.75" customHeight="1" x14ac:dyDescent="0.3">
      <c r="A5" s="146"/>
      <c r="C5" s="20"/>
      <c r="D5" s="20"/>
      <c r="F5" s="23" t="s">
        <v>116</v>
      </c>
      <c r="G5" s="533"/>
    </row>
    <row r="6" spans="1:7" s="25" customFormat="1" ht="18.75" customHeight="1" x14ac:dyDescent="0.3">
      <c r="A6" s="146"/>
      <c r="C6" s="20"/>
      <c r="D6" s="20"/>
      <c r="F6" s="24" t="s">
        <v>134</v>
      </c>
      <c r="G6" s="533"/>
    </row>
    <row r="7" spans="1:7" s="25" customFormat="1" ht="18.75" customHeight="1" x14ac:dyDescent="0.3">
      <c r="A7" s="146"/>
      <c r="C7" s="20"/>
      <c r="D7" s="20"/>
      <c r="F7" s="24" t="s">
        <v>117</v>
      </c>
      <c r="G7" s="533"/>
    </row>
    <row r="8" spans="1:7" s="25" customFormat="1" ht="18.75" customHeight="1" x14ac:dyDescent="0.3">
      <c r="A8" s="146"/>
      <c r="C8" s="20"/>
      <c r="D8" s="20"/>
      <c r="F8" s="24" t="s">
        <v>497</v>
      </c>
      <c r="G8" s="533"/>
    </row>
    <row r="9" spans="1:7" s="25" customFormat="1" ht="18.75" customHeight="1" x14ac:dyDescent="0.3">
      <c r="A9" s="145"/>
      <c r="C9" s="20"/>
      <c r="D9" s="20"/>
      <c r="E9" s="20"/>
      <c r="F9" s="20"/>
      <c r="G9" s="533"/>
    </row>
    <row r="10" spans="1:7" s="464" customFormat="1" ht="18.75" customHeight="1" x14ac:dyDescent="0.3">
      <c r="A10" s="221"/>
      <c r="C10" s="20"/>
      <c r="D10" s="465"/>
      <c r="E10" s="465"/>
      <c r="F10" s="465"/>
      <c r="G10" s="599"/>
    </row>
    <row r="11" spans="1:7" s="25" customFormat="1" ht="18.75" customHeight="1" x14ac:dyDescent="0.3">
      <c r="A11" s="145"/>
      <c r="C11" s="20"/>
      <c r="D11" s="20"/>
      <c r="E11" s="20"/>
      <c r="F11" s="20"/>
      <c r="G11" s="533"/>
    </row>
    <row r="12" spans="1:7" s="25" customFormat="1" ht="18.75" customHeight="1" x14ac:dyDescent="0.3">
      <c r="A12" s="146"/>
      <c r="C12" s="1612" t="s">
        <v>119</v>
      </c>
      <c r="D12" s="1612"/>
      <c r="E12" s="1612"/>
      <c r="F12" s="1571" t="s">
        <v>517</v>
      </c>
      <c r="G12" s="533"/>
    </row>
    <row r="13" spans="1:7" s="25" customFormat="1" ht="18.75" customHeight="1" x14ac:dyDescent="0.3">
      <c r="A13" s="146"/>
      <c r="C13" s="1610">
        <v>45737</v>
      </c>
      <c r="D13" s="1610"/>
      <c r="E13" s="1610"/>
      <c r="F13" s="27"/>
      <c r="G13" s="533"/>
    </row>
    <row r="14" spans="1:7" s="25" customFormat="1" ht="18.75" customHeight="1" x14ac:dyDescent="0.3">
      <c r="A14" s="146"/>
      <c r="C14" s="20"/>
      <c r="D14" s="20"/>
      <c r="E14" s="20"/>
      <c r="F14" s="27"/>
      <c r="G14" s="533"/>
    </row>
    <row r="15" spans="1:7" s="25" customFormat="1" ht="18.75" customHeight="1" x14ac:dyDescent="0.3">
      <c r="A15" s="146"/>
      <c r="C15" s="1564"/>
      <c r="D15" s="20"/>
      <c r="E15" s="20"/>
      <c r="F15" s="27"/>
      <c r="G15" s="533"/>
    </row>
    <row r="16" spans="1:7" s="25" customFormat="1" ht="18.75" customHeight="1" x14ac:dyDescent="0.3">
      <c r="A16" s="146"/>
      <c r="B16" s="28" t="s">
        <v>120</v>
      </c>
      <c r="C16" s="29" t="s">
        <v>121</v>
      </c>
      <c r="D16" s="1611" t="s">
        <v>123</v>
      </c>
      <c r="E16" s="1611"/>
      <c r="F16" s="1611"/>
      <c r="G16" s="533"/>
    </row>
    <row r="17" spans="1:7" s="25" customFormat="1" ht="18.75" hidden="1" customHeight="1" x14ac:dyDescent="0.3">
      <c r="A17" s="146"/>
      <c r="B17" s="28" t="s">
        <v>124</v>
      </c>
      <c r="C17" s="28" t="s">
        <v>265</v>
      </c>
      <c r="D17" s="29" t="s">
        <v>125</v>
      </c>
      <c r="E17" s="1565" t="s">
        <v>126</v>
      </c>
      <c r="F17" s="1565" t="s">
        <v>127</v>
      </c>
      <c r="G17" s="533"/>
    </row>
    <row r="18" spans="1:7" s="50" customFormat="1" hidden="1" x14ac:dyDescent="0.3">
      <c r="A18" s="490"/>
      <c r="B18" s="5">
        <v>1</v>
      </c>
      <c r="C18" s="6"/>
      <c r="D18" s="2"/>
      <c r="E18" s="3"/>
      <c r="F18" s="3"/>
      <c r="G18" s="1573"/>
    </row>
    <row r="19" spans="1:7" s="50" customFormat="1" hidden="1" x14ac:dyDescent="0.3">
      <c r="A19" s="490"/>
      <c r="B19" s="1565">
        <v>2</v>
      </c>
      <c r="C19" s="6"/>
      <c r="D19" s="2"/>
      <c r="E19" s="3"/>
      <c r="F19" s="3"/>
      <c r="G19" s="89"/>
    </row>
    <row r="20" spans="1:7" s="50" customFormat="1" hidden="1" x14ac:dyDescent="0.3">
      <c r="A20" s="490"/>
      <c r="B20" s="5">
        <v>3</v>
      </c>
      <c r="C20" s="6"/>
      <c r="D20" s="2"/>
      <c r="E20" s="3"/>
      <c r="F20" s="3"/>
      <c r="G20" s="89"/>
    </row>
    <row r="21" spans="1:7" s="50" customFormat="1" hidden="1" x14ac:dyDescent="0.3">
      <c r="A21" s="490"/>
      <c r="B21" s="5">
        <v>4</v>
      </c>
      <c r="C21" s="6"/>
      <c r="D21" s="2"/>
      <c r="E21" s="3"/>
      <c r="F21" s="3"/>
      <c r="G21" s="89"/>
    </row>
    <row r="22" spans="1:7" s="50" customFormat="1" hidden="1" x14ac:dyDescent="0.3">
      <c r="A22" s="490"/>
      <c r="B22" s="5">
        <v>5</v>
      </c>
      <c r="C22" s="6"/>
      <c r="D22" s="2"/>
      <c r="E22" s="3"/>
      <c r="F22" s="3"/>
      <c r="G22" s="89"/>
    </row>
    <row r="23" spans="1:7" s="25" customFormat="1" hidden="1" x14ac:dyDescent="0.3">
      <c r="A23" s="491"/>
      <c r="B23" s="5">
        <v>6</v>
      </c>
      <c r="C23" s="6"/>
      <c r="D23" s="2"/>
      <c r="E23" s="3"/>
      <c r="F23" s="3"/>
      <c r="G23" s="533"/>
    </row>
    <row r="24" spans="1:7" s="25" customFormat="1" ht="19.5" hidden="1" customHeight="1" x14ac:dyDescent="0.3">
      <c r="A24" s="490"/>
      <c r="B24" s="1565"/>
      <c r="C24" s="6"/>
      <c r="D24" s="2"/>
      <c r="E24" s="3"/>
      <c r="F24" s="3"/>
      <c r="G24" s="533"/>
    </row>
    <row r="25" spans="1:7" s="25" customFormat="1" hidden="1" x14ac:dyDescent="0.3">
      <c r="A25" s="145"/>
      <c r="B25" s="5"/>
      <c r="C25" s="6"/>
      <c r="D25" s="2" t="s">
        <v>128</v>
      </c>
      <c r="E25" s="3">
        <v>121.4</v>
      </c>
      <c r="F25" s="3">
        <v>535.80000000000007</v>
      </c>
      <c r="G25" s="533"/>
    </row>
    <row r="26" spans="1:7" s="25" customFormat="1" hidden="1" x14ac:dyDescent="0.3">
      <c r="A26" s="145"/>
      <c r="B26" s="5"/>
      <c r="C26" s="6"/>
      <c r="D26" s="2"/>
      <c r="E26" s="3"/>
      <c r="F26" s="3"/>
      <c r="G26" s="533"/>
    </row>
    <row r="27" spans="1:7" s="25" customFormat="1" hidden="1" x14ac:dyDescent="0.3">
      <c r="A27" s="145"/>
      <c r="B27" s="5">
        <v>1</v>
      </c>
      <c r="C27" s="6" t="s">
        <v>1</v>
      </c>
      <c r="D27" s="2" t="s">
        <v>5</v>
      </c>
      <c r="E27" s="3">
        <v>200</v>
      </c>
      <c r="F27" s="3">
        <v>86</v>
      </c>
      <c r="G27" s="533"/>
    </row>
    <row r="28" spans="1:7" s="25" customFormat="1" hidden="1" x14ac:dyDescent="0.3">
      <c r="A28" s="145"/>
      <c r="B28" s="5">
        <v>2</v>
      </c>
      <c r="C28" s="6" t="s">
        <v>238</v>
      </c>
      <c r="D28" s="2" t="s">
        <v>251</v>
      </c>
      <c r="E28" s="3">
        <v>225</v>
      </c>
      <c r="F28" s="3">
        <v>114</v>
      </c>
      <c r="G28" s="533"/>
    </row>
    <row r="29" spans="1:7" s="25" customFormat="1" hidden="1" x14ac:dyDescent="0.3">
      <c r="A29" s="145"/>
      <c r="B29" s="5">
        <v>3</v>
      </c>
      <c r="C29" s="6" t="s">
        <v>93</v>
      </c>
      <c r="D29" s="2" t="s">
        <v>5</v>
      </c>
      <c r="E29" s="3">
        <v>135</v>
      </c>
      <c r="F29" s="3">
        <v>94.25</v>
      </c>
      <c r="G29" s="533"/>
    </row>
    <row r="30" spans="1:7" s="25" customFormat="1" hidden="1" x14ac:dyDescent="0.3">
      <c r="A30" s="145"/>
      <c r="B30" s="5">
        <v>4</v>
      </c>
      <c r="C30" s="6" t="s">
        <v>253</v>
      </c>
      <c r="D30" s="2" t="s">
        <v>218</v>
      </c>
      <c r="E30" s="3">
        <v>125</v>
      </c>
      <c r="F30" s="3">
        <v>146.4</v>
      </c>
      <c r="G30" s="533"/>
    </row>
    <row r="31" spans="1:7" s="25" customFormat="1" hidden="1" x14ac:dyDescent="0.3">
      <c r="A31" s="145"/>
      <c r="B31" s="5">
        <v>5</v>
      </c>
      <c r="C31" s="6" t="s">
        <v>255</v>
      </c>
      <c r="D31" s="2" t="s">
        <v>218</v>
      </c>
      <c r="E31" s="3">
        <v>80</v>
      </c>
      <c r="F31" s="3">
        <v>105.16</v>
      </c>
      <c r="G31" s="533"/>
    </row>
    <row r="32" spans="1:7" s="25" customFormat="1" hidden="1" x14ac:dyDescent="0.3">
      <c r="A32" s="145"/>
      <c r="B32" s="5">
        <v>6</v>
      </c>
      <c r="C32" s="6" t="s">
        <v>252</v>
      </c>
      <c r="D32" s="2" t="s">
        <v>251</v>
      </c>
      <c r="E32" s="3">
        <v>105</v>
      </c>
      <c r="F32" s="3">
        <v>142</v>
      </c>
      <c r="G32" s="533"/>
    </row>
    <row r="33" spans="1:7" s="25" customFormat="1" hidden="1" x14ac:dyDescent="0.3">
      <c r="A33" s="145"/>
      <c r="B33" s="5">
        <v>7</v>
      </c>
      <c r="C33" s="6" t="s">
        <v>254</v>
      </c>
      <c r="D33" s="2" t="s">
        <v>218</v>
      </c>
      <c r="E33" s="3">
        <v>120</v>
      </c>
      <c r="F33" s="3">
        <v>144</v>
      </c>
      <c r="G33" s="533"/>
    </row>
    <row r="34" spans="1:7" s="25" customFormat="1" hidden="1" x14ac:dyDescent="0.3">
      <c r="A34" s="145"/>
      <c r="B34" s="5">
        <v>8</v>
      </c>
      <c r="C34" s="6" t="s">
        <v>31</v>
      </c>
      <c r="D34" s="2" t="s">
        <v>5</v>
      </c>
      <c r="E34" s="3">
        <v>55</v>
      </c>
      <c r="F34" s="3">
        <v>88</v>
      </c>
      <c r="G34" s="533"/>
    </row>
    <row r="35" spans="1:7" s="50" customFormat="1" hidden="1" x14ac:dyDescent="0.3">
      <c r="A35" s="148"/>
      <c r="B35" s="1565"/>
      <c r="C35" s="1"/>
      <c r="D35" s="1565"/>
      <c r="E35" s="7"/>
      <c r="F35" s="7"/>
      <c r="G35" s="1573"/>
    </row>
    <row r="36" spans="1:7" s="25" customFormat="1" hidden="1" x14ac:dyDescent="0.3">
      <c r="A36" s="145"/>
      <c r="B36" s="5"/>
      <c r="C36" s="6"/>
      <c r="D36" s="2" t="s">
        <v>128</v>
      </c>
      <c r="E36" s="3">
        <v>1045</v>
      </c>
      <c r="F36" s="3">
        <v>919.81</v>
      </c>
      <c r="G36" s="533"/>
    </row>
    <row r="37" spans="1:7" s="25" customFormat="1" hidden="1" x14ac:dyDescent="0.3">
      <c r="A37" s="145"/>
      <c r="B37" s="5"/>
      <c r="C37" s="6"/>
      <c r="D37" s="2"/>
      <c r="E37" s="3"/>
      <c r="F37" s="3"/>
      <c r="G37" s="533"/>
    </row>
    <row r="38" spans="1:7" s="25" customFormat="1" hidden="1" x14ac:dyDescent="0.3">
      <c r="A38" s="145"/>
      <c r="B38" s="5"/>
      <c r="C38" s="6"/>
      <c r="D38" s="2"/>
      <c r="E38" s="3"/>
      <c r="F38" s="3"/>
      <c r="G38" s="533"/>
    </row>
    <row r="39" spans="1:7" s="25" customFormat="1" hidden="1" x14ac:dyDescent="0.3">
      <c r="A39" s="145"/>
      <c r="B39" s="28" t="s">
        <v>124</v>
      </c>
      <c r="C39" s="3" t="s">
        <v>247</v>
      </c>
      <c r="D39" s="2" t="s">
        <v>125</v>
      </c>
      <c r="E39" s="3" t="s">
        <v>126</v>
      </c>
      <c r="F39" s="3" t="s">
        <v>127</v>
      </c>
      <c r="G39" s="533"/>
    </row>
    <row r="40" spans="1:7" s="183" customFormat="1" ht="21" hidden="1" x14ac:dyDescent="0.35">
      <c r="A40" s="8"/>
      <c r="B40" s="5">
        <v>1</v>
      </c>
      <c r="C40" s="6"/>
      <c r="D40" s="2"/>
      <c r="E40" s="3"/>
      <c r="F40" s="3"/>
      <c r="G40" s="1574"/>
    </row>
    <row r="41" spans="1:7" s="25" customFormat="1" hidden="1" x14ac:dyDescent="0.3">
      <c r="A41" s="8"/>
      <c r="B41" s="5">
        <v>2</v>
      </c>
      <c r="C41" s="6"/>
      <c r="D41" s="2"/>
      <c r="E41" s="3"/>
      <c r="F41" s="3"/>
      <c r="G41" s="533"/>
    </row>
    <row r="42" spans="1:7" s="50" customFormat="1" hidden="1" x14ac:dyDescent="0.3">
      <c r="A42" s="8"/>
      <c r="B42" s="1565">
        <v>3</v>
      </c>
      <c r="C42" s="6"/>
      <c r="D42" s="2"/>
      <c r="E42" s="3"/>
      <c r="F42" s="3"/>
      <c r="G42" s="1573"/>
    </row>
    <row r="43" spans="1:7" s="25" customFormat="1" ht="19.5" hidden="1" customHeight="1" x14ac:dyDescent="0.3">
      <c r="A43" s="145"/>
      <c r="B43" s="5">
        <v>4</v>
      </c>
      <c r="C43" s="6"/>
      <c r="D43" s="2"/>
      <c r="E43" s="3"/>
      <c r="F43" s="3"/>
      <c r="G43" s="533"/>
    </row>
    <row r="44" spans="1:7" s="50" customFormat="1" hidden="1" x14ac:dyDescent="0.3">
      <c r="A44" s="8"/>
      <c r="B44" s="18">
        <v>5</v>
      </c>
      <c r="C44" s="6"/>
      <c r="D44" s="2"/>
      <c r="E44" s="3"/>
      <c r="F44" s="3"/>
      <c r="G44" s="89"/>
    </row>
    <row r="45" spans="1:7" s="25" customFormat="1" ht="19.5" hidden="1" customHeight="1" x14ac:dyDescent="0.3">
      <c r="A45" s="145"/>
      <c r="B45" s="5">
        <v>6</v>
      </c>
      <c r="C45" s="13"/>
      <c r="D45" s="2"/>
      <c r="E45" s="3"/>
      <c r="F45" s="3"/>
      <c r="G45" s="533"/>
    </row>
    <row r="46" spans="1:7" s="25" customFormat="1" hidden="1" x14ac:dyDescent="0.3">
      <c r="A46" s="145"/>
      <c r="B46" s="5"/>
      <c r="C46" s="13"/>
      <c r="D46" s="2"/>
      <c r="E46" s="3"/>
      <c r="F46" s="3"/>
      <c r="G46" s="533"/>
    </row>
    <row r="47" spans="1:7" s="25" customFormat="1" hidden="1" x14ac:dyDescent="0.3">
      <c r="A47" s="221"/>
      <c r="B47" s="1565"/>
      <c r="C47" s="13"/>
      <c r="D47" s="2" t="s">
        <v>128</v>
      </c>
      <c r="E47" s="3">
        <v>160.6</v>
      </c>
      <c r="F47" s="3">
        <v>709.5</v>
      </c>
      <c r="G47" s="533"/>
    </row>
    <row r="48" spans="1:7" s="25" customFormat="1" hidden="1" x14ac:dyDescent="0.3">
      <c r="A48" s="221"/>
      <c r="B48" s="1565"/>
      <c r="C48" s="13"/>
      <c r="D48" s="2"/>
      <c r="E48" s="3"/>
      <c r="F48" s="3"/>
      <c r="G48" s="533"/>
    </row>
    <row r="49" spans="1:7" s="25" customFormat="1" x14ac:dyDescent="0.3">
      <c r="A49" s="221"/>
      <c r="B49" s="28" t="s">
        <v>124</v>
      </c>
      <c r="C49" s="6" t="s">
        <v>282</v>
      </c>
      <c r="D49" s="2" t="s">
        <v>125</v>
      </c>
      <c r="E49" s="3" t="s">
        <v>126</v>
      </c>
      <c r="F49" s="3" t="s">
        <v>127</v>
      </c>
      <c r="G49" s="533"/>
    </row>
    <row r="50" spans="1:7" s="25" customFormat="1" x14ac:dyDescent="0.3">
      <c r="A50" s="221"/>
      <c r="B50" s="5">
        <v>1</v>
      </c>
      <c r="C50" s="6" t="s">
        <v>27</v>
      </c>
      <c r="D50" s="2" t="s">
        <v>7</v>
      </c>
      <c r="E50" s="3">
        <v>92</v>
      </c>
      <c r="F50" s="3">
        <v>223</v>
      </c>
      <c r="G50" s="533"/>
    </row>
    <row r="51" spans="1:7" s="25" customFormat="1" x14ac:dyDescent="0.3">
      <c r="A51" s="221"/>
      <c r="B51" s="5">
        <v>2</v>
      </c>
      <c r="C51" s="6" t="s">
        <v>179</v>
      </c>
      <c r="D51" s="2" t="s">
        <v>44</v>
      </c>
      <c r="E51" s="3">
        <v>28</v>
      </c>
      <c r="F51" s="3">
        <v>242.89</v>
      </c>
      <c r="G51" s="533"/>
    </row>
    <row r="52" spans="1:7" s="50" customFormat="1" x14ac:dyDescent="0.3">
      <c r="A52" s="92"/>
      <c r="B52" s="5">
        <v>3</v>
      </c>
      <c r="C52" s="6" t="s">
        <v>114</v>
      </c>
      <c r="D52" s="2" t="s">
        <v>2</v>
      </c>
      <c r="E52" s="3">
        <v>6</v>
      </c>
      <c r="F52" s="3">
        <v>28</v>
      </c>
      <c r="G52" s="89"/>
    </row>
    <row r="53" spans="1:7" s="50" customFormat="1" x14ac:dyDescent="0.3">
      <c r="A53" s="8"/>
      <c r="B53" s="18">
        <v>4</v>
      </c>
      <c r="C53" s="6" t="s">
        <v>107</v>
      </c>
      <c r="D53" s="2" t="s">
        <v>14</v>
      </c>
      <c r="E53" s="3">
        <v>3.71</v>
      </c>
      <c r="F53" s="3">
        <v>93.2</v>
      </c>
      <c r="G53" s="89"/>
    </row>
    <row r="54" spans="1:7" s="50" customFormat="1" x14ac:dyDescent="0.3">
      <c r="A54" s="8"/>
      <c r="B54" s="1566"/>
      <c r="C54" s="6"/>
      <c r="D54" s="2"/>
      <c r="E54" s="3"/>
      <c r="F54" s="3"/>
      <c r="G54" s="89"/>
    </row>
    <row r="55" spans="1:7" s="50" customFormat="1" x14ac:dyDescent="0.3">
      <c r="A55" s="8"/>
      <c r="B55" s="1566"/>
      <c r="C55" s="6"/>
      <c r="D55" s="2" t="s">
        <v>128</v>
      </c>
      <c r="E55" s="3">
        <f>SUM(E50:E54)</f>
        <v>129.71</v>
      </c>
      <c r="F55" s="3">
        <f>SUM(F50:F54)</f>
        <v>587.09</v>
      </c>
      <c r="G55" s="89"/>
    </row>
    <row r="56" spans="1:7" s="50" customFormat="1" x14ac:dyDescent="0.3">
      <c r="A56" s="92"/>
      <c r="B56" s="1565"/>
      <c r="C56" s="6"/>
      <c r="D56" s="2"/>
      <c r="E56" s="3"/>
      <c r="F56" s="3"/>
      <c r="G56" s="89"/>
    </row>
    <row r="57" spans="1:7" s="50" customFormat="1" x14ac:dyDescent="0.3">
      <c r="A57" s="92"/>
      <c r="B57" s="28" t="s">
        <v>124</v>
      </c>
      <c r="C57" s="6" t="s">
        <v>284</v>
      </c>
      <c r="D57" s="2" t="s">
        <v>125</v>
      </c>
      <c r="E57" s="3" t="s">
        <v>126</v>
      </c>
      <c r="F57" s="3" t="s">
        <v>127</v>
      </c>
      <c r="G57" s="89"/>
    </row>
    <row r="58" spans="1:7" s="50" customFormat="1" x14ac:dyDescent="0.3">
      <c r="A58" s="8"/>
      <c r="B58" s="5">
        <v>1</v>
      </c>
      <c r="C58" s="6" t="s">
        <v>102</v>
      </c>
      <c r="D58" s="2" t="s">
        <v>68</v>
      </c>
      <c r="E58" s="3">
        <v>34</v>
      </c>
      <c r="F58" s="3">
        <v>72</v>
      </c>
      <c r="G58" s="89"/>
    </row>
    <row r="59" spans="1:7" s="8" customFormat="1" x14ac:dyDescent="0.3">
      <c r="B59" s="5">
        <v>2</v>
      </c>
      <c r="C59" s="6" t="s">
        <v>64</v>
      </c>
      <c r="D59" s="2" t="s">
        <v>65</v>
      </c>
      <c r="E59" s="3">
        <v>15</v>
      </c>
      <c r="F59" s="3">
        <v>75</v>
      </c>
      <c r="G59" s="89"/>
    </row>
    <row r="60" spans="1:7" s="50" customFormat="1" x14ac:dyDescent="0.3">
      <c r="A60" s="8"/>
      <c r="B60" s="18">
        <v>3</v>
      </c>
      <c r="C60" s="6" t="s">
        <v>107</v>
      </c>
      <c r="D60" s="2" t="s">
        <v>14</v>
      </c>
      <c r="E60" s="3">
        <v>3.4</v>
      </c>
      <c r="F60" s="3">
        <v>93.2</v>
      </c>
      <c r="G60" s="89"/>
    </row>
    <row r="61" spans="1:7" s="50" customFormat="1" x14ac:dyDescent="0.3">
      <c r="A61" s="92"/>
      <c r="B61" s="5">
        <v>4</v>
      </c>
      <c r="C61" s="6" t="s">
        <v>93</v>
      </c>
      <c r="D61" s="2" t="s">
        <v>2</v>
      </c>
      <c r="E61" s="3">
        <v>80</v>
      </c>
      <c r="F61" s="3">
        <v>92</v>
      </c>
      <c r="G61" s="89"/>
    </row>
    <row r="62" spans="1:7" s="50" customFormat="1" x14ac:dyDescent="0.3">
      <c r="A62" s="92"/>
      <c r="B62" s="5">
        <v>5</v>
      </c>
      <c r="C62" s="6" t="s">
        <v>80</v>
      </c>
      <c r="D62" s="2" t="s">
        <v>218</v>
      </c>
      <c r="E62" s="3">
        <v>60</v>
      </c>
      <c r="F62" s="3">
        <v>249.2</v>
      </c>
      <c r="G62" s="89"/>
    </row>
    <row r="63" spans="1:7" s="25" customFormat="1" x14ac:dyDescent="0.3">
      <c r="A63" s="145"/>
      <c r="B63" s="5"/>
      <c r="C63" s="6"/>
      <c r="D63" s="2"/>
      <c r="E63" s="3"/>
      <c r="F63" s="3"/>
      <c r="G63" s="89"/>
    </row>
    <row r="64" spans="1:7" s="25" customFormat="1" x14ac:dyDescent="0.3">
      <c r="A64" s="145"/>
      <c r="B64" s="5"/>
      <c r="C64" s="6"/>
      <c r="D64" s="2"/>
      <c r="E64" s="3"/>
      <c r="F64" s="3"/>
      <c r="G64" s="89"/>
    </row>
    <row r="65" spans="1:7" s="25" customFormat="1" x14ac:dyDescent="0.3">
      <c r="A65" s="147"/>
      <c r="B65" s="5"/>
      <c r="C65" s="6"/>
      <c r="D65" s="2" t="s">
        <v>128</v>
      </c>
      <c r="E65" s="3">
        <f>SUM(E58:E64)</f>
        <v>192.4</v>
      </c>
      <c r="F65" s="3">
        <f>SUM(F58:F64)</f>
        <v>581.4</v>
      </c>
      <c r="G65" s="89"/>
    </row>
    <row r="66" spans="1:7" s="25" customFormat="1" x14ac:dyDescent="0.3">
      <c r="A66" s="36"/>
      <c r="B66" s="5"/>
      <c r="C66" s="6"/>
      <c r="D66" s="2"/>
      <c r="E66" s="3"/>
      <c r="F66" s="3"/>
      <c r="G66" s="534">
        <v>44998</v>
      </c>
    </row>
    <row r="67" spans="1:7" s="25" customFormat="1" x14ac:dyDescent="0.3">
      <c r="A67" s="147"/>
      <c r="B67" s="3"/>
      <c r="C67" s="15"/>
      <c r="D67" s="3" t="s">
        <v>136</v>
      </c>
      <c r="E67" s="3">
        <f>+E55+E65</f>
        <v>322.11</v>
      </c>
      <c r="F67" s="3">
        <f>+F55+F65</f>
        <v>1168.49</v>
      </c>
      <c r="G67" s="599">
        <v>585</v>
      </c>
    </row>
    <row r="68" spans="1:7" s="25" customFormat="1" x14ac:dyDescent="0.3">
      <c r="A68" s="147"/>
      <c r="B68" s="463"/>
      <c r="C68" s="473"/>
      <c r="D68" s="463"/>
      <c r="E68" s="463"/>
      <c r="F68" s="463"/>
      <c r="G68" s="535">
        <v>0</v>
      </c>
    </row>
    <row r="69" spans="1:7" s="25" customFormat="1" x14ac:dyDescent="0.3">
      <c r="A69" s="147"/>
      <c r="B69" s="463"/>
      <c r="C69" s="463"/>
      <c r="D69" s="463"/>
      <c r="E69" s="463"/>
      <c r="F69" s="463"/>
      <c r="G69" s="533"/>
    </row>
    <row r="70" spans="1:7" s="25" customFormat="1" ht="18.75" customHeight="1" x14ac:dyDescent="0.3">
      <c r="A70" s="146"/>
      <c r="C70" s="37" t="s">
        <v>130</v>
      </c>
      <c r="E70" s="94" t="s">
        <v>131</v>
      </c>
      <c r="F70" s="20"/>
      <c r="G70" s="533"/>
    </row>
    <row r="71" spans="1:7" s="25" customFormat="1" ht="51.75" customHeight="1" x14ac:dyDescent="0.3">
      <c r="A71" s="146"/>
      <c r="C71" s="38" t="s">
        <v>139</v>
      </c>
      <c r="E71" s="38" t="s">
        <v>140</v>
      </c>
      <c r="F71" s="39"/>
      <c r="G71" s="533"/>
    </row>
    <row r="72" spans="1:7" s="25" customFormat="1" ht="23.25" customHeight="1" x14ac:dyDescent="0.3">
      <c r="A72" s="146"/>
      <c r="B72" s="38"/>
      <c r="D72" s="38"/>
      <c r="E72" s="39"/>
      <c r="F72" s="38"/>
      <c r="G72" s="533"/>
    </row>
    <row r="73" spans="1:7" s="96" customFormat="1" ht="23.25" customHeight="1" x14ac:dyDescent="0.3">
      <c r="A73" s="460"/>
      <c r="B73" s="254"/>
      <c r="C73" s="419"/>
      <c r="D73" s="254"/>
      <c r="E73" s="255"/>
      <c r="F73" s="254"/>
      <c r="G73" s="1572"/>
    </row>
    <row r="74" spans="1:7" s="25" customFormat="1" ht="18.75" customHeight="1" x14ac:dyDescent="0.3">
      <c r="A74" s="145"/>
      <c r="C74" s="22" t="s">
        <v>115</v>
      </c>
      <c r="D74" s="20"/>
      <c r="E74" s="20"/>
      <c r="F74" s="20"/>
      <c r="G74" s="533"/>
    </row>
    <row r="75" spans="1:7" s="25" customFormat="1" ht="18.75" customHeight="1" x14ac:dyDescent="0.3">
      <c r="A75" s="146"/>
      <c r="C75" s="22" t="s">
        <v>138</v>
      </c>
      <c r="D75" s="20"/>
      <c r="E75" s="20"/>
      <c r="F75" s="20"/>
      <c r="G75" s="533"/>
    </row>
    <row r="76" spans="1:7" s="25" customFormat="1" ht="18.75" customHeight="1" x14ac:dyDescent="0.3">
      <c r="A76" s="146"/>
      <c r="C76" s="20"/>
      <c r="D76" s="20"/>
      <c r="F76" s="23" t="s">
        <v>116</v>
      </c>
      <c r="G76" s="533"/>
    </row>
    <row r="77" spans="1:7" s="25" customFormat="1" ht="18.75" customHeight="1" x14ac:dyDescent="0.3">
      <c r="A77" s="146"/>
      <c r="C77" s="20"/>
      <c r="D77" s="20"/>
      <c r="F77" s="24" t="s">
        <v>134</v>
      </c>
      <c r="G77" s="533"/>
    </row>
    <row r="78" spans="1:7" s="25" customFormat="1" ht="18.75" customHeight="1" x14ac:dyDescent="0.3">
      <c r="A78" s="146"/>
      <c r="C78" s="20"/>
      <c r="D78" s="20"/>
      <c r="F78" s="24" t="s">
        <v>117</v>
      </c>
      <c r="G78" s="533"/>
    </row>
    <row r="79" spans="1:7" s="25" customFormat="1" ht="18.75" customHeight="1" x14ac:dyDescent="0.3">
      <c r="A79" s="146"/>
      <c r="C79" s="20"/>
      <c r="D79" s="20"/>
      <c r="F79" s="24" t="s">
        <v>497</v>
      </c>
      <c r="G79" s="533"/>
    </row>
    <row r="80" spans="1:7" s="25" customFormat="1" ht="18.75" customHeight="1" x14ac:dyDescent="0.3">
      <c r="A80" s="145"/>
      <c r="C80" s="20"/>
      <c r="D80" s="20"/>
      <c r="E80" s="20"/>
      <c r="F80" s="20"/>
      <c r="G80" s="533"/>
    </row>
    <row r="81" spans="1:7" s="25" customFormat="1" ht="18.75" customHeight="1" x14ac:dyDescent="0.3">
      <c r="A81" s="145"/>
      <c r="C81" s="20"/>
      <c r="D81" s="20"/>
      <c r="E81" s="20"/>
      <c r="F81" s="20"/>
      <c r="G81" s="533"/>
    </row>
    <row r="82" spans="1:7" s="25" customFormat="1" ht="18.75" customHeight="1" x14ac:dyDescent="0.3">
      <c r="A82" s="146"/>
      <c r="C82" s="1612" t="s">
        <v>119</v>
      </c>
      <c r="D82" s="1612"/>
      <c r="E82" s="1612"/>
      <c r="F82" s="26"/>
      <c r="G82" s="533"/>
    </row>
    <row r="83" spans="1:7" s="25" customFormat="1" ht="18.75" customHeight="1" x14ac:dyDescent="0.3">
      <c r="A83" s="146"/>
      <c r="C83" s="1610">
        <v>45738</v>
      </c>
      <c r="D83" s="1610"/>
      <c r="E83" s="1610"/>
      <c r="F83" s="27"/>
      <c r="G83" s="533"/>
    </row>
    <row r="84" spans="1:7" s="25" customFormat="1" ht="18.75" customHeight="1" x14ac:dyDescent="0.3">
      <c r="A84" s="146"/>
      <c r="C84" s="20"/>
      <c r="D84" s="20"/>
      <c r="E84" s="20"/>
      <c r="F84" s="27"/>
      <c r="G84" s="533"/>
    </row>
    <row r="85" spans="1:7" s="25" customFormat="1" ht="18.75" customHeight="1" x14ac:dyDescent="0.3">
      <c r="A85" s="146"/>
      <c r="C85" s="1564"/>
      <c r="D85" s="20"/>
      <c r="E85" s="20"/>
      <c r="F85" s="27"/>
      <c r="G85" s="533"/>
    </row>
    <row r="86" spans="1:7" s="25" customFormat="1" ht="18.75" customHeight="1" x14ac:dyDescent="0.3">
      <c r="A86" s="146"/>
      <c r="B86" s="28" t="s">
        <v>120</v>
      </c>
      <c r="C86" s="29" t="s">
        <v>121</v>
      </c>
      <c r="D86" s="1611" t="s">
        <v>123</v>
      </c>
      <c r="E86" s="1611"/>
      <c r="F86" s="1611"/>
      <c r="G86" s="533"/>
    </row>
    <row r="87" spans="1:7" s="25" customFormat="1" ht="18.75" customHeight="1" x14ac:dyDescent="0.3">
      <c r="A87" s="146"/>
      <c r="B87" s="28" t="s">
        <v>124</v>
      </c>
      <c r="C87" s="28" t="s">
        <v>265</v>
      </c>
      <c r="D87" s="29" t="s">
        <v>125</v>
      </c>
      <c r="E87" s="1565" t="s">
        <v>126</v>
      </c>
      <c r="F87" s="1565" t="s">
        <v>127</v>
      </c>
      <c r="G87" s="533"/>
    </row>
    <row r="88" spans="1:7" s="50" customFormat="1" x14ac:dyDescent="0.3">
      <c r="A88" s="490"/>
      <c r="B88" s="5">
        <v>1</v>
      </c>
      <c r="C88" s="6" t="s">
        <v>94</v>
      </c>
      <c r="D88" s="2" t="s">
        <v>5</v>
      </c>
      <c r="E88" s="3">
        <v>60</v>
      </c>
      <c r="F88" s="3">
        <v>126.5</v>
      </c>
      <c r="G88" s="1573"/>
    </row>
    <row r="89" spans="1:7" s="50" customFormat="1" x14ac:dyDescent="0.3">
      <c r="A89" s="490"/>
      <c r="B89" s="5">
        <v>2</v>
      </c>
      <c r="C89" s="6" t="s">
        <v>43</v>
      </c>
      <c r="D89" s="2" t="s">
        <v>44</v>
      </c>
      <c r="E89" s="3">
        <v>30</v>
      </c>
      <c r="F89" s="3">
        <v>298.71999999999997</v>
      </c>
      <c r="G89" s="1573">
        <v>50</v>
      </c>
    </row>
    <row r="90" spans="1:7" s="50" customFormat="1" x14ac:dyDescent="0.3">
      <c r="A90" s="490"/>
      <c r="B90" s="5">
        <v>3</v>
      </c>
      <c r="C90" s="6" t="s">
        <v>114</v>
      </c>
      <c r="D90" s="2" t="s">
        <v>2</v>
      </c>
      <c r="E90" s="3">
        <v>6</v>
      </c>
      <c r="F90" s="3">
        <v>28</v>
      </c>
      <c r="G90" s="1573"/>
    </row>
    <row r="91" spans="1:7" s="50" customFormat="1" x14ac:dyDescent="0.3">
      <c r="A91" s="490"/>
      <c r="B91" s="5">
        <v>4</v>
      </c>
      <c r="C91" s="6" t="s">
        <v>107</v>
      </c>
      <c r="D91" s="2" t="s">
        <v>14</v>
      </c>
      <c r="E91" s="3">
        <v>3.4</v>
      </c>
      <c r="F91" s="3">
        <v>93.2</v>
      </c>
      <c r="G91" s="89"/>
    </row>
    <row r="92" spans="1:7" s="25" customFormat="1" ht="19.5" customHeight="1" x14ac:dyDescent="0.3">
      <c r="A92" s="490"/>
      <c r="B92" s="1565"/>
      <c r="C92" s="13"/>
      <c r="D92" s="2"/>
      <c r="E92" s="3"/>
      <c r="F92" s="3"/>
      <c r="G92" s="533"/>
    </row>
    <row r="93" spans="1:7" s="25" customFormat="1" x14ac:dyDescent="0.3">
      <c r="A93" s="145"/>
      <c r="B93" s="5"/>
      <c r="C93" s="13"/>
      <c r="D93" s="2" t="s">
        <v>128</v>
      </c>
      <c r="E93" s="3">
        <f>SUM(E88:E92)</f>
        <v>99.4</v>
      </c>
      <c r="F93" s="3">
        <f>SUM(F88:F92)</f>
        <v>546.41999999999996</v>
      </c>
      <c r="G93" s="533"/>
    </row>
    <row r="94" spans="1:7" s="25" customFormat="1" x14ac:dyDescent="0.3">
      <c r="A94" s="145"/>
      <c r="B94" s="5"/>
      <c r="C94" s="13"/>
      <c r="D94" s="2"/>
      <c r="E94" s="3"/>
      <c r="F94" s="3"/>
      <c r="G94" s="533"/>
    </row>
    <row r="95" spans="1:7" s="25" customFormat="1" x14ac:dyDescent="0.3">
      <c r="A95" s="145"/>
      <c r="B95" s="28" t="s">
        <v>124</v>
      </c>
      <c r="C95" s="3" t="s">
        <v>247</v>
      </c>
      <c r="D95" s="2" t="s">
        <v>125</v>
      </c>
      <c r="E95" s="3" t="s">
        <v>126</v>
      </c>
      <c r="F95" s="3" t="s">
        <v>127</v>
      </c>
      <c r="G95" s="533"/>
    </row>
    <row r="96" spans="1:7" s="183" customFormat="1" ht="21" x14ac:dyDescent="0.35">
      <c r="A96" s="8"/>
      <c r="B96" s="5">
        <v>1</v>
      </c>
      <c r="C96" s="6" t="s">
        <v>474</v>
      </c>
      <c r="D96" s="2" t="s">
        <v>9</v>
      </c>
      <c r="E96" s="3">
        <v>79.5</v>
      </c>
      <c r="F96" s="3">
        <v>142.56</v>
      </c>
      <c r="G96" s="1574"/>
    </row>
    <row r="97" spans="1:7" s="25" customFormat="1" x14ac:dyDescent="0.3">
      <c r="A97" s="8"/>
      <c r="B97" s="5">
        <v>2</v>
      </c>
      <c r="C97" s="6" t="s">
        <v>470</v>
      </c>
      <c r="D97" s="2" t="s">
        <v>17</v>
      </c>
      <c r="E97" s="3">
        <v>85</v>
      </c>
      <c r="F97" s="3">
        <v>271.20000000000005</v>
      </c>
      <c r="G97" s="533"/>
    </row>
    <row r="98" spans="1:7" s="50" customFormat="1" x14ac:dyDescent="0.3">
      <c r="A98" s="8"/>
      <c r="B98" s="1565">
        <v>3</v>
      </c>
      <c r="C98" s="6" t="s">
        <v>61</v>
      </c>
      <c r="D98" s="2" t="s">
        <v>44</v>
      </c>
      <c r="E98" s="3">
        <v>30</v>
      </c>
      <c r="F98" s="3">
        <v>273.77999999999997</v>
      </c>
      <c r="G98" s="1573">
        <v>35</v>
      </c>
    </row>
    <row r="99" spans="1:7" s="25" customFormat="1" ht="19.5" customHeight="1" x14ac:dyDescent="0.3">
      <c r="A99" s="145"/>
      <c r="B99" s="5">
        <v>4</v>
      </c>
      <c r="C99" s="6" t="s">
        <v>144</v>
      </c>
      <c r="D99" s="2" t="s">
        <v>2</v>
      </c>
      <c r="E99" s="3">
        <v>18</v>
      </c>
      <c r="F99" s="3">
        <v>88</v>
      </c>
      <c r="G99" s="533"/>
    </row>
    <row r="100" spans="1:7" s="50" customFormat="1" x14ac:dyDescent="0.3">
      <c r="A100" s="8"/>
      <c r="B100" s="18">
        <v>5</v>
      </c>
      <c r="C100" s="6" t="s">
        <v>107</v>
      </c>
      <c r="D100" s="2" t="s">
        <v>14</v>
      </c>
      <c r="E100" s="3">
        <v>3.4</v>
      </c>
      <c r="F100" s="3">
        <v>93.2</v>
      </c>
      <c r="G100" s="89"/>
    </row>
    <row r="101" spans="1:7" s="25" customFormat="1" ht="19.5" customHeight="1" x14ac:dyDescent="0.3">
      <c r="A101" s="145"/>
      <c r="B101" s="5">
        <v>6</v>
      </c>
      <c r="C101" s="6" t="s">
        <v>108</v>
      </c>
      <c r="D101" s="2" t="s">
        <v>65</v>
      </c>
      <c r="E101" s="3">
        <v>1.2</v>
      </c>
      <c r="F101" s="3">
        <v>21.5</v>
      </c>
      <c r="G101" s="533"/>
    </row>
    <row r="102" spans="1:7" s="25" customFormat="1" x14ac:dyDescent="0.3">
      <c r="A102" s="145"/>
      <c r="B102" s="5"/>
      <c r="C102" s="13"/>
      <c r="D102" s="2"/>
      <c r="E102" s="3"/>
      <c r="F102" s="3"/>
      <c r="G102" s="533"/>
    </row>
    <row r="103" spans="1:7" s="25" customFormat="1" x14ac:dyDescent="0.3">
      <c r="A103" s="221"/>
      <c r="B103" s="1565"/>
      <c r="C103" s="13"/>
      <c r="D103" s="2" t="s">
        <v>128</v>
      </c>
      <c r="E103" s="3">
        <f>SUM(E96:E102)</f>
        <v>217.1</v>
      </c>
      <c r="F103" s="3">
        <f>SUM(F96:F102)</f>
        <v>890.24</v>
      </c>
      <c r="G103" s="533"/>
    </row>
    <row r="104" spans="1:7" s="25" customFormat="1" x14ac:dyDescent="0.3">
      <c r="A104" s="221"/>
      <c r="B104" s="1565"/>
      <c r="C104" s="13"/>
      <c r="D104" s="2"/>
      <c r="E104" s="3"/>
      <c r="F104" s="3"/>
      <c r="G104" s="533"/>
    </row>
    <row r="105" spans="1:7" s="25" customFormat="1" x14ac:dyDescent="0.3">
      <c r="A105" s="221"/>
      <c r="B105" s="28" t="s">
        <v>124</v>
      </c>
      <c r="C105" s="6" t="s">
        <v>282</v>
      </c>
      <c r="D105" s="2" t="s">
        <v>125</v>
      </c>
      <c r="E105" s="3" t="s">
        <v>126</v>
      </c>
      <c r="F105" s="3" t="s">
        <v>127</v>
      </c>
      <c r="G105" s="533"/>
    </row>
    <row r="106" spans="1:7" s="25" customFormat="1" x14ac:dyDescent="0.3">
      <c r="A106" s="221"/>
      <c r="B106" s="5">
        <v>1</v>
      </c>
      <c r="C106" s="6" t="s">
        <v>105</v>
      </c>
      <c r="D106" s="2" t="s">
        <v>104</v>
      </c>
      <c r="E106" s="3">
        <v>50</v>
      </c>
      <c r="F106" s="3">
        <v>166.1</v>
      </c>
      <c r="G106" s="533"/>
    </row>
    <row r="107" spans="1:7" s="25" customFormat="1" x14ac:dyDescent="0.3">
      <c r="A107" s="221"/>
      <c r="B107" s="5">
        <v>2</v>
      </c>
      <c r="C107" s="6" t="s">
        <v>260</v>
      </c>
      <c r="D107" s="2" t="s">
        <v>44</v>
      </c>
      <c r="E107" s="3">
        <v>30</v>
      </c>
      <c r="F107" s="3">
        <v>218.7</v>
      </c>
      <c r="G107" s="533">
        <v>25</v>
      </c>
    </row>
    <row r="108" spans="1:7" s="50" customFormat="1" x14ac:dyDescent="0.3">
      <c r="A108" s="92"/>
      <c r="B108" s="5">
        <v>3</v>
      </c>
      <c r="C108" s="6" t="s">
        <v>114</v>
      </c>
      <c r="D108" s="2" t="s">
        <v>2</v>
      </c>
      <c r="E108" s="3">
        <v>6</v>
      </c>
      <c r="F108" s="3">
        <v>28</v>
      </c>
      <c r="G108" s="89"/>
    </row>
    <row r="109" spans="1:7" s="50" customFormat="1" x14ac:dyDescent="0.3">
      <c r="A109" s="8"/>
      <c r="B109" s="18">
        <v>4</v>
      </c>
      <c r="C109" s="6" t="s">
        <v>107</v>
      </c>
      <c r="D109" s="2" t="s">
        <v>14</v>
      </c>
      <c r="E109" s="3">
        <v>3.4</v>
      </c>
      <c r="F109" s="3">
        <v>93.2</v>
      </c>
      <c r="G109" s="89"/>
    </row>
    <row r="110" spans="1:7" s="50" customFormat="1" x14ac:dyDescent="0.3">
      <c r="A110" s="8"/>
      <c r="B110" s="1566"/>
      <c r="C110" s="13"/>
      <c r="D110" s="2"/>
      <c r="E110" s="3"/>
      <c r="F110" s="3"/>
      <c r="G110" s="89"/>
    </row>
    <row r="111" spans="1:7" s="50" customFormat="1" x14ac:dyDescent="0.3">
      <c r="A111" s="8"/>
      <c r="B111" s="1566"/>
      <c r="C111" s="13"/>
      <c r="D111" s="2" t="s">
        <v>128</v>
      </c>
      <c r="E111" s="3">
        <v>141.1</v>
      </c>
      <c r="F111" s="3">
        <v>729.45</v>
      </c>
      <c r="G111" s="89"/>
    </row>
    <row r="112" spans="1:7" s="50" customFormat="1" x14ac:dyDescent="0.3">
      <c r="A112" s="92"/>
      <c r="B112" s="1565"/>
      <c r="C112" s="13"/>
      <c r="D112" s="2"/>
      <c r="E112" s="3"/>
      <c r="F112" s="3"/>
      <c r="G112" s="89"/>
    </row>
    <row r="113" spans="1:7" s="50" customFormat="1" x14ac:dyDescent="0.3">
      <c r="A113" s="92"/>
      <c r="B113" s="28" t="s">
        <v>124</v>
      </c>
      <c r="C113" s="6" t="s">
        <v>284</v>
      </c>
      <c r="D113" s="2" t="s">
        <v>125</v>
      </c>
      <c r="E113" s="3" t="s">
        <v>126</v>
      </c>
      <c r="F113" s="3" t="s">
        <v>127</v>
      </c>
      <c r="G113" s="89"/>
    </row>
    <row r="114" spans="1:7" s="50" customFormat="1" x14ac:dyDescent="0.3">
      <c r="A114" s="8"/>
      <c r="B114" s="5">
        <v>1</v>
      </c>
      <c r="C114" s="6" t="s">
        <v>102</v>
      </c>
      <c r="D114" s="2" t="s">
        <v>68</v>
      </c>
      <c r="E114" s="3">
        <v>34</v>
      </c>
      <c r="F114" s="3">
        <v>72</v>
      </c>
      <c r="G114" s="89"/>
    </row>
    <row r="115" spans="1:7" s="8" customFormat="1" x14ac:dyDescent="0.3">
      <c r="B115" s="5">
        <v>2</v>
      </c>
      <c r="C115" s="6" t="s">
        <v>107</v>
      </c>
      <c r="D115" s="2" t="s">
        <v>14</v>
      </c>
      <c r="E115" s="3">
        <v>3.4</v>
      </c>
      <c r="F115" s="3">
        <v>93.2</v>
      </c>
      <c r="G115" s="89"/>
    </row>
    <row r="116" spans="1:7" s="50" customFormat="1" x14ac:dyDescent="0.3">
      <c r="A116" s="8"/>
      <c r="B116" s="18">
        <v>3</v>
      </c>
      <c r="C116" s="6" t="s">
        <v>93</v>
      </c>
      <c r="D116" s="2" t="s">
        <v>2</v>
      </c>
      <c r="E116" s="3">
        <v>60</v>
      </c>
      <c r="F116" s="3">
        <v>92</v>
      </c>
      <c r="G116" s="89"/>
    </row>
    <row r="117" spans="1:7" s="50" customFormat="1" x14ac:dyDescent="0.3">
      <c r="A117" s="92"/>
      <c r="B117" s="5">
        <v>4</v>
      </c>
      <c r="C117" s="6" t="s">
        <v>80</v>
      </c>
      <c r="D117" s="2" t="s">
        <v>5</v>
      </c>
      <c r="E117" s="3">
        <v>30</v>
      </c>
      <c r="F117" s="3">
        <v>124.6</v>
      </c>
      <c r="G117" s="89"/>
    </row>
    <row r="118" spans="1:7" s="25" customFormat="1" x14ac:dyDescent="0.3">
      <c r="A118" s="145"/>
      <c r="B118" s="5"/>
      <c r="C118" s="13"/>
      <c r="D118" s="2"/>
      <c r="E118" s="3"/>
      <c r="F118" s="3"/>
      <c r="G118" s="89"/>
    </row>
    <row r="119" spans="1:7" s="25" customFormat="1" x14ac:dyDescent="0.3">
      <c r="A119" s="147"/>
      <c r="B119" s="5"/>
      <c r="C119" s="13"/>
      <c r="D119" s="2" t="s">
        <v>128</v>
      </c>
      <c r="E119" s="3">
        <f>SUM(E114:E118)</f>
        <v>127.4</v>
      </c>
      <c r="F119" s="3">
        <f>SUM(F114:F118)</f>
        <v>381.79999999999995</v>
      </c>
      <c r="G119" s="89"/>
    </row>
    <row r="120" spans="1:7" s="25" customFormat="1" x14ac:dyDescent="0.3">
      <c r="A120" s="36"/>
      <c r="B120" s="5"/>
      <c r="C120" s="13"/>
      <c r="D120" s="2"/>
      <c r="E120" s="3"/>
      <c r="F120" s="3"/>
      <c r="G120" s="534">
        <v>44998</v>
      </c>
    </row>
    <row r="121" spans="1:7" s="25" customFormat="1" x14ac:dyDescent="0.3">
      <c r="A121" s="147"/>
      <c r="B121" s="3"/>
      <c r="C121" s="15"/>
      <c r="D121" s="3" t="s">
        <v>136</v>
      </c>
      <c r="E121" s="3">
        <f>+E119+E111+E103+E93</f>
        <v>585</v>
      </c>
      <c r="F121" s="3">
        <f>+F119+F111+F103+F93</f>
        <v>2547.91</v>
      </c>
      <c r="G121" s="599">
        <v>585</v>
      </c>
    </row>
    <row r="122" spans="1:7" s="25" customFormat="1" x14ac:dyDescent="0.3">
      <c r="A122" s="147"/>
      <c r="B122" s="463"/>
      <c r="C122" s="473"/>
      <c r="D122" s="463"/>
      <c r="E122" s="463"/>
      <c r="F122" s="463"/>
      <c r="G122" s="535">
        <f>E121-G121</f>
        <v>0</v>
      </c>
    </row>
    <row r="123" spans="1:7" s="25" customFormat="1" x14ac:dyDescent="0.3">
      <c r="A123" s="147"/>
      <c r="B123" s="463"/>
      <c r="C123" s="463"/>
      <c r="D123" s="463"/>
      <c r="E123" s="463"/>
      <c r="F123" s="463"/>
      <c r="G123" s="533"/>
    </row>
    <row r="124" spans="1:7" s="25" customFormat="1" ht="18.75" customHeight="1" x14ac:dyDescent="0.3">
      <c r="A124" s="146"/>
      <c r="C124" s="37" t="s">
        <v>130</v>
      </c>
      <c r="E124" s="94" t="s">
        <v>131</v>
      </c>
      <c r="F124" s="20"/>
      <c r="G124" s="533"/>
    </row>
    <row r="125" spans="1:7" s="25" customFormat="1" ht="51.75" customHeight="1" x14ac:dyDescent="0.3">
      <c r="A125" s="146"/>
      <c r="C125" s="38" t="s">
        <v>139</v>
      </c>
      <c r="E125" s="38" t="s">
        <v>140</v>
      </c>
      <c r="F125" s="39"/>
      <c r="G125" s="533"/>
    </row>
    <row r="126" spans="1:7" s="25" customFormat="1" ht="23.25" customHeight="1" x14ac:dyDescent="0.3">
      <c r="A126" s="146"/>
      <c r="B126" s="38"/>
      <c r="D126" s="38"/>
      <c r="E126" s="39"/>
      <c r="F126" s="38"/>
      <c r="G126" s="533"/>
    </row>
    <row r="127" spans="1:7" s="96" customFormat="1" ht="23.25" customHeight="1" x14ac:dyDescent="0.3">
      <c r="A127" s="460"/>
      <c r="B127" s="254"/>
      <c r="D127" s="254"/>
      <c r="E127" s="255"/>
      <c r="F127" s="254"/>
      <c r="G127" s="1572"/>
    </row>
    <row r="128" spans="1:7" s="25" customFormat="1" ht="18.75" customHeight="1" x14ac:dyDescent="0.3">
      <c r="A128" s="145"/>
      <c r="C128" s="22" t="s">
        <v>115</v>
      </c>
      <c r="D128" s="20"/>
      <c r="E128" s="20"/>
      <c r="F128" s="20"/>
      <c r="G128" s="533"/>
    </row>
    <row r="129" spans="1:7" s="25" customFormat="1" ht="18.75" customHeight="1" x14ac:dyDescent="0.3">
      <c r="A129" s="146"/>
      <c r="C129" s="22" t="s">
        <v>138</v>
      </c>
      <c r="D129" s="20"/>
      <c r="E129" s="20"/>
      <c r="F129" s="20"/>
      <c r="G129" s="533"/>
    </row>
    <row r="130" spans="1:7" s="25" customFormat="1" ht="18.75" customHeight="1" x14ac:dyDescent="0.3">
      <c r="A130" s="146"/>
      <c r="C130" s="20"/>
      <c r="D130" s="20"/>
      <c r="E130" s="20"/>
      <c r="F130" s="20"/>
      <c r="G130" s="533"/>
    </row>
    <row r="131" spans="1:7" s="25" customFormat="1" ht="18.75" customHeight="1" x14ac:dyDescent="0.3">
      <c r="A131" s="146"/>
      <c r="C131" s="20"/>
      <c r="D131" s="20"/>
      <c r="F131" s="23" t="s">
        <v>116</v>
      </c>
      <c r="G131" s="533"/>
    </row>
    <row r="132" spans="1:7" s="25" customFormat="1" ht="18.75" customHeight="1" x14ac:dyDescent="0.3">
      <c r="A132" s="146"/>
      <c r="C132" s="20"/>
      <c r="D132" s="20"/>
      <c r="F132" s="24" t="s">
        <v>134</v>
      </c>
      <c r="G132" s="533"/>
    </row>
    <row r="133" spans="1:7" s="25" customFormat="1" ht="18.75" customHeight="1" x14ac:dyDescent="0.3">
      <c r="A133" s="146"/>
      <c r="C133" s="20"/>
      <c r="D133" s="20"/>
      <c r="F133" s="24" t="s">
        <v>117</v>
      </c>
      <c r="G133" s="533"/>
    </row>
    <row r="134" spans="1:7" s="25" customFormat="1" ht="18.75" customHeight="1" x14ac:dyDescent="0.3">
      <c r="A134" s="146"/>
      <c r="C134" s="20"/>
      <c r="D134" s="20"/>
      <c r="F134" s="24" t="s">
        <v>497</v>
      </c>
      <c r="G134" s="533"/>
    </row>
    <row r="135" spans="1:7" s="25" customFormat="1" ht="18.75" customHeight="1" x14ac:dyDescent="0.3">
      <c r="A135" s="145"/>
      <c r="C135" s="20"/>
      <c r="D135" s="20"/>
      <c r="E135" s="20"/>
      <c r="F135" s="20"/>
      <c r="G135" s="533"/>
    </row>
    <row r="136" spans="1:7" s="25" customFormat="1" ht="18.75" customHeight="1" x14ac:dyDescent="0.3">
      <c r="A136" s="145"/>
      <c r="C136" s="20"/>
      <c r="D136" s="20"/>
      <c r="E136" s="20"/>
      <c r="F136" s="20"/>
      <c r="G136" s="533"/>
    </row>
    <row r="137" spans="1:7" s="25" customFormat="1" ht="18.75" customHeight="1" x14ac:dyDescent="0.3">
      <c r="A137" s="146"/>
      <c r="C137" s="1612" t="s">
        <v>119</v>
      </c>
      <c r="D137" s="1612"/>
      <c r="E137" s="1612"/>
      <c r="F137" s="26"/>
      <c r="G137" s="533"/>
    </row>
    <row r="138" spans="1:7" s="25" customFormat="1" ht="18.75" customHeight="1" x14ac:dyDescent="0.3">
      <c r="A138" s="146"/>
      <c r="C138" s="1610">
        <v>45739</v>
      </c>
      <c r="D138" s="1610"/>
      <c r="E138" s="1610"/>
      <c r="F138" s="27"/>
      <c r="G138" s="533"/>
    </row>
    <row r="139" spans="1:7" s="25" customFormat="1" ht="18.75" customHeight="1" x14ac:dyDescent="0.3">
      <c r="A139" s="146"/>
      <c r="C139" s="20"/>
      <c r="D139" s="20"/>
      <c r="E139" s="20"/>
      <c r="F139" s="27"/>
      <c r="G139" s="533"/>
    </row>
    <row r="140" spans="1:7" s="25" customFormat="1" ht="18.75" customHeight="1" x14ac:dyDescent="0.3">
      <c r="A140" s="146"/>
      <c r="C140" s="1568"/>
      <c r="D140" s="20"/>
      <c r="E140" s="20"/>
      <c r="F140" s="27"/>
      <c r="G140" s="533"/>
    </row>
    <row r="141" spans="1:7" s="25" customFormat="1" ht="18.75" customHeight="1" x14ac:dyDescent="0.3">
      <c r="A141" s="146"/>
      <c r="B141" s="28" t="s">
        <v>120</v>
      </c>
      <c r="C141" s="29" t="s">
        <v>121</v>
      </c>
      <c r="D141" s="1611" t="s">
        <v>123</v>
      </c>
      <c r="E141" s="1611"/>
      <c r="F141" s="1611"/>
      <c r="G141" s="533"/>
    </row>
    <row r="142" spans="1:7" s="25" customFormat="1" ht="18.75" customHeight="1" x14ac:dyDescent="0.3">
      <c r="A142" s="146"/>
      <c r="B142" s="28" t="s">
        <v>124</v>
      </c>
      <c r="C142" s="28" t="s">
        <v>265</v>
      </c>
      <c r="D142" s="29" t="s">
        <v>125</v>
      </c>
      <c r="E142" s="1567" t="s">
        <v>126</v>
      </c>
      <c r="F142" s="1567" t="s">
        <v>127</v>
      </c>
      <c r="G142" s="533"/>
    </row>
    <row r="143" spans="1:7" s="50" customFormat="1" x14ac:dyDescent="0.3">
      <c r="A143" s="490"/>
      <c r="B143" s="5">
        <v>1</v>
      </c>
      <c r="C143" s="6" t="s">
        <v>180</v>
      </c>
      <c r="D143" s="2" t="s">
        <v>7</v>
      </c>
      <c r="E143" s="3">
        <v>50</v>
      </c>
      <c r="F143" s="3">
        <v>196.125</v>
      </c>
      <c r="G143" s="1573"/>
    </row>
    <row r="144" spans="1:7" s="50" customFormat="1" x14ac:dyDescent="0.3">
      <c r="A144" s="490"/>
      <c r="B144" s="5">
        <v>2</v>
      </c>
      <c r="C144" s="6" t="s">
        <v>43</v>
      </c>
      <c r="D144" s="2" t="s">
        <v>17</v>
      </c>
      <c r="E144" s="3">
        <v>30</v>
      </c>
      <c r="F144" s="3">
        <v>242.70999999999998</v>
      </c>
      <c r="G144" s="89"/>
    </row>
    <row r="145" spans="1:7" s="50" customFormat="1" x14ac:dyDescent="0.3">
      <c r="A145" s="490"/>
      <c r="B145" s="5">
        <v>3</v>
      </c>
      <c r="C145" s="6" t="s">
        <v>347</v>
      </c>
      <c r="D145" s="2" t="s">
        <v>14</v>
      </c>
      <c r="E145" s="3">
        <v>24</v>
      </c>
      <c r="F145" s="3">
        <v>3.9199999999999995</v>
      </c>
      <c r="G145" s="89"/>
    </row>
    <row r="146" spans="1:7" s="25" customFormat="1" x14ac:dyDescent="0.3">
      <c r="A146" s="491"/>
      <c r="B146" s="5">
        <v>4</v>
      </c>
      <c r="C146" s="6" t="s">
        <v>114</v>
      </c>
      <c r="D146" s="2" t="s">
        <v>2</v>
      </c>
      <c r="E146" s="3">
        <v>6</v>
      </c>
      <c r="F146" s="3">
        <v>28</v>
      </c>
      <c r="G146" s="533"/>
    </row>
    <row r="147" spans="1:7" s="25" customFormat="1" x14ac:dyDescent="0.3">
      <c r="A147" s="491"/>
      <c r="B147" s="5">
        <v>5</v>
      </c>
      <c r="C147" s="6" t="s">
        <v>107</v>
      </c>
      <c r="D147" s="2" t="s">
        <v>193</v>
      </c>
      <c r="E147" s="3">
        <v>3.71</v>
      </c>
      <c r="F147" s="3">
        <v>93.2</v>
      </c>
      <c r="G147" s="533"/>
    </row>
    <row r="148" spans="1:7" s="25" customFormat="1" x14ac:dyDescent="0.3">
      <c r="A148" s="145"/>
      <c r="B148" s="5"/>
      <c r="C148" s="6"/>
      <c r="D148" s="2"/>
      <c r="E148" s="3"/>
      <c r="F148" s="3"/>
      <c r="G148" s="533"/>
    </row>
    <row r="149" spans="1:7" s="25" customFormat="1" x14ac:dyDescent="0.3">
      <c r="A149" s="145"/>
      <c r="B149" s="5"/>
      <c r="C149" s="6"/>
      <c r="D149" s="2" t="s">
        <v>128</v>
      </c>
      <c r="E149" s="3">
        <f>SUM(E143:E148)</f>
        <v>113.71</v>
      </c>
      <c r="F149" s="3">
        <f>SUM(F143:F148)</f>
        <v>563.95500000000004</v>
      </c>
      <c r="G149" s="533"/>
    </row>
    <row r="150" spans="1:7" s="25" customFormat="1" x14ac:dyDescent="0.3">
      <c r="A150" s="145"/>
      <c r="B150" s="5"/>
      <c r="C150" s="6"/>
      <c r="D150" s="2"/>
      <c r="E150" s="3"/>
      <c r="F150" s="3"/>
      <c r="G150" s="533"/>
    </row>
    <row r="151" spans="1:7" s="25" customFormat="1" x14ac:dyDescent="0.3">
      <c r="A151" s="145"/>
      <c r="B151" s="28" t="s">
        <v>124</v>
      </c>
      <c r="C151" s="3" t="s">
        <v>247</v>
      </c>
      <c r="D151" s="2" t="s">
        <v>125</v>
      </c>
      <c r="E151" s="3" t="s">
        <v>126</v>
      </c>
      <c r="F151" s="3" t="s">
        <v>127</v>
      </c>
      <c r="G151" s="533"/>
    </row>
    <row r="152" spans="1:7" s="183" customFormat="1" ht="21" x14ac:dyDescent="0.35">
      <c r="A152" s="8"/>
      <c r="B152" s="5">
        <v>1</v>
      </c>
      <c r="C152" s="6" t="s">
        <v>91</v>
      </c>
      <c r="D152" s="2" t="s">
        <v>9</v>
      </c>
      <c r="E152" s="3">
        <v>80</v>
      </c>
      <c r="F152" s="3">
        <v>122</v>
      </c>
      <c r="G152" s="1574"/>
    </row>
    <row r="153" spans="1:7" s="25" customFormat="1" x14ac:dyDescent="0.3">
      <c r="A153" s="8"/>
      <c r="B153" s="5">
        <v>2</v>
      </c>
      <c r="C153" s="6" t="s">
        <v>27</v>
      </c>
      <c r="D153" s="2" t="s">
        <v>7</v>
      </c>
      <c r="E153" s="3">
        <v>92</v>
      </c>
      <c r="F153" s="3">
        <v>223</v>
      </c>
      <c r="G153" s="533"/>
    </row>
    <row r="154" spans="1:7" s="25" customFormat="1" ht="19.5" customHeight="1" x14ac:dyDescent="0.3">
      <c r="A154" s="145"/>
      <c r="B154" s="5">
        <v>3</v>
      </c>
      <c r="C154" s="6" t="s">
        <v>61</v>
      </c>
      <c r="D154" s="2" t="s">
        <v>2</v>
      </c>
      <c r="E154" s="3">
        <v>30</v>
      </c>
      <c r="F154" s="3">
        <v>240</v>
      </c>
      <c r="G154" s="533"/>
    </row>
    <row r="155" spans="1:7" s="25" customFormat="1" ht="19.5" customHeight="1" x14ac:dyDescent="0.3">
      <c r="A155" s="145"/>
      <c r="B155" s="5">
        <v>4</v>
      </c>
      <c r="C155" s="6" t="s">
        <v>144</v>
      </c>
      <c r="D155" s="2" t="s">
        <v>2</v>
      </c>
      <c r="E155" s="3">
        <v>18</v>
      </c>
      <c r="F155" s="3">
        <v>88</v>
      </c>
      <c r="G155" s="533"/>
    </row>
    <row r="156" spans="1:7" s="50" customFormat="1" x14ac:dyDescent="0.3">
      <c r="A156" s="8"/>
      <c r="B156" s="5">
        <v>5</v>
      </c>
      <c r="C156" s="6" t="s">
        <v>107</v>
      </c>
      <c r="D156" s="2" t="s">
        <v>193</v>
      </c>
      <c r="E156" s="3">
        <v>3.71</v>
      </c>
      <c r="F156" s="3">
        <v>93.2</v>
      </c>
      <c r="G156" s="89"/>
    </row>
    <row r="157" spans="1:7" s="25" customFormat="1" ht="19.5" customHeight="1" x14ac:dyDescent="0.3">
      <c r="A157" s="145"/>
      <c r="B157" s="5">
        <v>6</v>
      </c>
      <c r="C157" s="6" t="s">
        <v>108</v>
      </c>
      <c r="D157" s="2" t="s">
        <v>65</v>
      </c>
      <c r="E157" s="3">
        <v>1.2</v>
      </c>
      <c r="F157" s="3">
        <v>21.5</v>
      </c>
      <c r="G157" s="533"/>
    </row>
    <row r="158" spans="1:7" s="50" customFormat="1" x14ac:dyDescent="0.3">
      <c r="A158" s="154"/>
      <c r="B158" s="5"/>
      <c r="C158" s="6"/>
      <c r="D158" s="2"/>
      <c r="E158" s="3"/>
      <c r="F158" s="3"/>
      <c r="G158" s="1573"/>
    </row>
    <row r="159" spans="1:7" s="25" customFormat="1" x14ac:dyDescent="0.3">
      <c r="A159" s="221"/>
      <c r="B159" s="1567"/>
      <c r="C159" s="6"/>
      <c r="D159" s="2" t="s">
        <v>128</v>
      </c>
      <c r="E159" s="3">
        <f>SUM(E152:E158)</f>
        <v>224.91</v>
      </c>
      <c r="F159" s="3">
        <f>SUM(F152:F158)</f>
        <v>787.7</v>
      </c>
      <c r="G159" s="533"/>
    </row>
    <row r="160" spans="1:7" s="25" customFormat="1" x14ac:dyDescent="0.3">
      <c r="A160" s="221"/>
      <c r="B160" s="1567"/>
      <c r="C160" s="6"/>
      <c r="D160" s="2"/>
      <c r="E160" s="3"/>
      <c r="F160" s="3"/>
      <c r="G160" s="533"/>
    </row>
    <row r="161" spans="1:7" s="25" customFormat="1" x14ac:dyDescent="0.3">
      <c r="A161" s="221"/>
      <c r="B161" s="28" t="s">
        <v>124</v>
      </c>
      <c r="C161" s="6" t="s">
        <v>282</v>
      </c>
      <c r="D161" s="2" t="s">
        <v>125</v>
      </c>
      <c r="E161" s="3" t="s">
        <v>126</v>
      </c>
      <c r="F161" s="3" t="s">
        <v>127</v>
      </c>
      <c r="G161" s="533"/>
    </row>
    <row r="162" spans="1:7" s="25" customFormat="1" x14ac:dyDescent="0.3">
      <c r="A162" s="221"/>
      <c r="B162" s="1567">
        <v>1</v>
      </c>
      <c r="C162" s="6" t="s">
        <v>518</v>
      </c>
      <c r="D162" s="2" t="s">
        <v>183</v>
      </c>
      <c r="E162" s="3">
        <v>50</v>
      </c>
      <c r="F162" s="3">
        <v>196.125</v>
      </c>
      <c r="G162" s="533"/>
    </row>
    <row r="163" spans="1:7" s="50" customFormat="1" x14ac:dyDescent="0.3">
      <c r="A163" s="8"/>
      <c r="B163" s="5">
        <v>2</v>
      </c>
      <c r="C163" s="6" t="s">
        <v>179</v>
      </c>
      <c r="D163" s="2" t="s">
        <v>44</v>
      </c>
      <c r="E163" s="3">
        <v>30</v>
      </c>
      <c r="F163" s="3">
        <v>242.89</v>
      </c>
      <c r="G163" s="1573"/>
    </row>
    <row r="164" spans="1:7" s="25" customFormat="1" x14ac:dyDescent="0.3">
      <c r="A164" s="221"/>
      <c r="B164" s="5">
        <v>3</v>
      </c>
      <c r="C164" s="6" t="s">
        <v>114</v>
      </c>
      <c r="D164" s="2" t="s">
        <v>2</v>
      </c>
      <c r="E164" s="3">
        <v>6</v>
      </c>
      <c r="F164" s="3">
        <v>28</v>
      </c>
      <c r="G164" s="533"/>
    </row>
    <row r="165" spans="1:7" s="25" customFormat="1" x14ac:dyDescent="0.3">
      <c r="A165" s="221"/>
      <c r="B165" s="18">
        <v>4</v>
      </c>
      <c r="C165" s="6" t="s">
        <v>107</v>
      </c>
      <c r="D165" s="2" t="s">
        <v>193</v>
      </c>
      <c r="E165" s="3">
        <v>3.71</v>
      </c>
      <c r="F165" s="3">
        <v>93.2</v>
      </c>
      <c r="G165" s="533"/>
    </row>
    <row r="166" spans="1:7" s="25" customFormat="1" x14ac:dyDescent="0.3">
      <c r="A166" s="221"/>
      <c r="B166" s="5"/>
      <c r="C166" s="6"/>
      <c r="D166" s="2"/>
      <c r="E166" s="3"/>
      <c r="F166" s="3"/>
      <c r="G166" s="533"/>
    </row>
    <row r="167" spans="1:7" s="25" customFormat="1" x14ac:dyDescent="0.3">
      <c r="A167" s="221"/>
      <c r="B167" s="1569"/>
      <c r="C167" s="6"/>
      <c r="D167" s="2"/>
      <c r="E167" s="3"/>
      <c r="F167" s="3"/>
      <c r="G167" s="533"/>
    </row>
    <row r="168" spans="1:7" s="25" customFormat="1" x14ac:dyDescent="0.3">
      <c r="A168" s="221"/>
      <c r="B168" s="1569"/>
      <c r="C168" s="6"/>
      <c r="D168" s="2" t="s">
        <v>128</v>
      </c>
      <c r="E168" s="3">
        <f>SUM(E162:E167)</f>
        <v>89.71</v>
      </c>
      <c r="F168" s="3">
        <f>SUM(F162:F167)</f>
        <v>560.21500000000003</v>
      </c>
      <c r="G168" s="533"/>
    </row>
    <row r="169" spans="1:7" s="25" customFormat="1" x14ac:dyDescent="0.3">
      <c r="A169" s="221"/>
      <c r="B169" s="1567"/>
      <c r="C169" s="6"/>
      <c r="D169" s="2"/>
      <c r="E169" s="3"/>
      <c r="F169" s="3"/>
      <c r="G169" s="533"/>
    </row>
    <row r="170" spans="1:7" s="25" customFormat="1" x14ac:dyDescent="0.3">
      <c r="A170" s="221"/>
      <c r="B170" s="28" t="s">
        <v>124</v>
      </c>
      <c r="C170" s="6" t="s">
        <v>284</v>
      </c>
      <c r="D170" s="2" t="s">
        <v>125</v>
      </c>
      <c r="E170" s="3" t="s">
        <v>126</v>
      </c>
      <c r="F170" s="3" t="s">
        <v>127</v>
      </c>
      <c r="G170" s="533"/>
    </row>
    <row r="171" spans="1:7" s="25" customFormat="1" x14ac:dyDescent="0.3">
      <c r="A171" s="221"/>
      <c r="B171" s="5">
        <v>1</v>
      </c>
      <c r="C171" s="6" t="s">
        <v>102</v>
      </c>
      <c r="D171" s="2" t="s">
        <v>68</v>
      </c>
      <c r="E171" s="3">
        <v>39</v>
      </c>
      <c r="F171" s="3">
        <v>72</v>
      </c>
      <c r="G171" s="533"/>
    </row>
    <row r="172" spans="1:7" s="25" customFormat="1" x14ac:dyDescent="0.3">
      <c r="A172" s="221"/>
      <c r="B172" s="5">
        <v>2</v>
      </c>
      <c r="C172" s="6" t="s">
        <v>64</v>
      </c>
      <c r="D172" s="2" t="s">
        <v>65</v>
      </c>
      <c r="E172" s="3">
        <v>15</v>
      </c>
      <c r="F172" s="3">
        <v>75</v>
      </c>
      <c r="G172" s="533"/>
    </row>
    <row r="173" spans="1:7" s="25" customFormat="1" x14ac:dyDescent="0.3">
      <c r="A173" s="221"/>
      <c r="B173" s="18">
        <v>3</v>
      </c>
      <c r="C173" s="6" t="s">
        <v>107</v>
      </c>
      <c r="D173" s="2" t="s">
        <v>414</v>
      </c>
      <c r="E173" s="3">
        <f>0.25+7.42</f>
        <v>7.67</v>
      </c>
      <c r="F173" s="3">
        <v>93.2</v>
      </c>
      <c r="G173" s="533"/>
    </row>
    <row r="174" spans="1:7" s="25" customFormat="1" x14ac:dyDescent="0.3">
      <c r="A174" s="221"/>
      <c r="B174" s="5">
        <v>4</v>
      </c>
      <c r="C174" s="6" t="s">
        <v>93</v>
      </c>
      <c r="D174" s="2" t="s">
        <v>2</v>
      </c>
      <c r="E174" s="3">
        <v>60</v>
      </c>
      <c r="F174" s="3">
        <v>92</v>
      </c>
      <c r="G174" s="533"/>
    </row>
    <row r="175" spans="1:7" s="25" customFormat="1" x14ac:dyDescent="0.3">
      <c r="A175" s="221"/>
      <c r="B175" s="5">
        <v>5</v>
      </c>
      <c r="C175" s="6" t="s">
        <v>484</v>
      </c>
      <c r="D175" s="2" t="s">
        <v>5</v>
      </c>
      <c r="E175" s="3">
        <v>35</v>
      </c>
      <c r="F175" s="3">
        <v>141</v>
      </c>
      <c r="G175" s="533"/>
    </row>
    <row r="176" spans="1:7" s="25" customFormat="1" x14ac:dyDescent="0.3">
      <c r="A176" s="145"/>
      <c r="B176" s="5"/>
      <c r="C176" s="6"/>
      <c r="D176" s="2"/>
      <c r="E176" s="3"/>
      <c r="F176" s="3"/>
      <c r="G176" s="533"/>
    </row>
    <row r="177" spans="1:7" s="25" customFormat="1" x14ac:dyDescent="0.3">
      <c r="A177" s="145"/>
      <c r="B177" s="5"/>
      <c r="C177" s="6"/>
      <c r="D177" s="2" t="s">
        <v>128</v>
      </c>
      <c r="E177" s="3">
        <f>SUM(E171:E176)</f>
        <v>156.67000000000002</v>
      </c>
      <c r="F177" s="3">
        <f>SUM(F171:F176)</f>
        <v>473.2</v>
      </c>
      <c r="G177" s="533"/>
    </row>
    <row r="178" spans="1:7" s="25" customFormat="1" x14ac:dyDescent="0.3">
      <c r="A178" s="147"/>
      <c r="B178" s="5"/>
      <c r="C178" s="6"/>
      <c r="D178" s="2"/>
      <c r="E178" s="3"/>
      <c r="F178" s="3"/>
      <c r="G178" s="534">
        <v>44999</v>
      </c>
    </row>
    <row r="179" spans="1:7" s="25" customFormat="1" x14ac:dyDescent="0.3">
      <c r="A179" s="147"/>
      <c r="B179" s="3"/>
      <c r="C179" s="3"/>
      <c r="D179" s="3" t="s">
        <v>136</v>
      </c>
      <c r="E179" s="3">
        <f>+E177+E168+E159+E149</f>
        <v>585</v>
      </c>
      <c r="F179" s="3">
        <f>+F177+F168+F159+F149</f>
        <v>2385.0700000000002</v>
      </c>
      <c r="G179" s="599">
        <v>585</v>
      </c>
    </row>
    <row r="180" spans="1:7" s="25" customFormat="1" x14ac:dyDescent="0.3">
      <c r="A180" s="36"/>
      <c r="B180" s="463"/>
      <c r="C180" s="463"/>
      <c r="D180" s="463"/>
      <c r="E180" s="463"/>
      <c r="F180" s="463"/>
      <c r="G180" s="535">
        <f>E179-G179</f>
        <v>0</v>
      </c>
    </row>
    <row r="181" spans="1:7" s="25" customFormat="1" x14ac:dyDescent="0.3">
      <c r="A181" s="147"/>
      <c r="B181" s="463"/>
      <c r="C181" s="463"/>
      <c r="D181" s="463"/>
      <c r="E181" s="463"/>
      <c r="F181" s="463"/>
      <c r="G181" s="533"/>
    </row>
    <row r="182" spans="1:7" s="25" customFormat="1" ht="18.75" customHeight="1" x14ac:dyDescent="0.3">
      <c r="A182" s="146"/>
      <c r="C182" s="37" t="s">
        <v>130</v>
      </c>
      <c r="E182" s="94" t="s">
        <v>131</v>
      </c>
      <c r="F182" s="20"/>
      <c r="G182" s="533"/>
    </row>
    <row r="183" spans="1:7" s="25" customFormat="1" ht="51.75" customHeight="1" x14ac:dyDescent="0.3">
      <c r="A183" s="146"/>
      <c r="C183" s="38" t="s">
        <v>139</v>
      </c>
      <c r="E183" s="38" t="s">
        <v>140</v>
      </c>
      <c r="F183" s="39"/>
      <c r="G183" s="533"/>
    </row>
    <row r="184" spans="1:7" s="25" customFormat="1" ht="23.25" customHeight="1" x14ac:dyDescent="0.3">
      <c r="A184" s="146"/>
      <c r="B184" s="38"/>
      <c r="D184" s="38"/>
      <c r="E184" s="39"/>
      <c r="F184" s="38"/>
      <c r="G184" s="533"/>
    </row>
    <row r="185" spans="1:7" s="96" customFormat="1" ht="23.25" customHeight="1" x14ac:dyDescent="0.3">
      <c r="A185" s="460"/>
      <c r="B185" s="254"/>
      <c r="C185" s="419"/>
      <c r="D185" s="254"/>
      <c r="E185" s="255"/>
      <c r="F185" s="254"/>
      <c r="G185" s="1572"/>
    </row>
    <row r="186" spans="1:7" s="25" customFormat="1" ht="18.75" customHeight="1" x14ac:dyDescent="0.3">
      <c r="A186" s="145"/>
      <c r="C186" s="22" t="s">
        <v>115</v>
      </c>
      <c r="D186" s="20"/>
      <c r="E186" s="20"/>
      <c r="F186" s="20"/>
      <c r="G186" s="533"/>
    </row>
    <row r="187" spans="1:7" s="25" customFormat="1" ht="18.75" customHeight="1" x14ac:dyDescent="0.3">
      <c r="A187" s="146"/>
      <c r="C187" s="22" t="s">
        <v>138</v>
      </c>
      <c r="D187" s="20"/>
      <c r="E187" s="20"/>
      <c r="F187" s="20"/>
      <c r="G187" s="533"/>
    </row>
    <row r="188" spans="1:7" s="25" customFormat="1" ht="18.75" customHeight="1" x14ac:dyDescent="0.3">
      <c r="A188" s="146"/>
      <c r="C188" s="20"/>
      <c r="D188" s="20"/>
      <c r="E188" s="20"/>
      <c r="F188" s="20"/>
      <c r="G188" s="533"/>
    </row>
    <row r="189" spans="1:7" s="25" customFormat="1" ht="18.75" customHeight="1" x14ac:dyDescent="0.3">
      <c r="A189" s="146"/>
      <c r="C189" s="20"/>
      <c r="D189" s="20"/>
      <c r="F189" s="23" t="s">
        <v>116</v>
      </c>
      <c r="G189" s="533"/>
    </row>
    <row r="190" spans="1:7" s="25" customFormat="1" ht="18.75" customHeight="1" x14ac:dyDescent="0.3">
      <c r="A190" s="146"/>
      <c r="C190" s="20"/>
      <c r="D190" s="20"/>
      <c r="F190" s="24" t="s">
        <v>134</v>
      </c>
      <c r="G190" s="533"/>
    </row>
    <row r="191" spans="1:7" s="25" customFormat="1" ht="18.75" customHeight="1" x14ac:dyDescent="0.3">
      <c r="A191" s="146"/>
      <c r="C191" s="20"/>
      <c r="D191" s="20"/>
      <c r="F191" s="24" t="s">
        <v>117</v>
      </c>
      <c r="G191" s="533"/>
    </row>
    <row r="192" spans="1:7" s="25" customFormat="1" ht="18.75" customHeight="1" x14ac:dyDescent="0.3">
      <c r="A192" s="146"/>
      <c r="C192" s="20"/>
      <c r="D192" s="20"/>
      <c r="F192" s="24" t="s">
        <v>497</v>
      </c>
      <c r="G192" s="533"/>
    </row>
    <row r="193" spans="1:7" s="25" customFormat="1" ht="18.75" customHeight="1" x14ac:dyDescent="0.3">
      <c r="A193" s="145"/>
      <c r="C193" s="20"/>
      <c r="D193" s="20"/>
      <c r="E193" s="20"/>
      <c r="F193" s="20"/>
      <c r="G193" s="533"/>
    </row>
    <row r="194" spans="1:7" s="464" customFormat="1" ht="18.75" customHeight="1" x14ac:dyDescent="0.3">
      <c r="A194" s="221"/>
      <c r="C194" s="20"/>
      <c r="D194" s="465"/>
      <c r="E194" s="465"/>
      <c r="F194" s="465"/>
      <c r="G194" s="599"/>
    </row>
    <row r="195" spans="1:7" s="25" customFormat="1" ht="18.75" customHeight="1" x14ac:dyDescent="0.3">
      <c r="A195" s="145"/>
      <c r="C195" s="20"/>
      <c r="D195" s="20"/>
      <c r="E195" s="20"/>
      <c r="F195" s="20"/>
      <c r="G195" s="533"/>
    </row>
    <row r="196" spans="1:7" s="25" customFormat="1" ht="18.75" customHeight="1" x14ac:dyDescent="0.3">
      <c r="A196" s="146"/>
      <c r="C196" s="1612" t="s">
        <v>119</v>
      </c>
      <c r="D196" s="1612"/>
      <c r="E196" s="1612"/>
      <c r="F196" s="26"/>
      <c r="G196" s="533"/>
    </row>
    <row r="197" spans="1:7" s="25" customFormat="1" ht="18.75" customHeight="1" x14ac:dyDescent="0.3">
      <c r="A197" s="146"/>
      <c r="C197" s="1610">
        <v>45740</v>
      </c>
      <c r="D197" s="1610"/>
      <c r="E197" s="1610"/>
      <c r="F197" s="27"/>
      <c r="G197" s="533"/>
    </row>
    <row r="198" spans="1:7" s="25" customFormat="1" ht="18.75" customHeight="1" x14ac:dyDescent="0.3">
      <c r="A198" s="146"/>
      <c r="C198" s="20"/>
      <c r="D198" s="20"/>
      <c r="E198" s="20"/>
      <c r="F198" s="27"/>
      <c r="G198" s="533"/>
    </row>
    <row r="199" spans="1:7" s="25" customFormat="1" ht="18.75" customHeight="1" x14ac:dyDescent="0.3">
      <c r="A199" s="146"/>
      <c r="C199" s="1568"/>
      <c r="D199" s="20"/>
      <c r="E199" s="20"/>
      <c r="F199" s="27"/>
      <c r="G199" s="533"/>
    </row>
    <row r="200" spans="1:7" s="25" customFormat="1" ht="18.75" customHeight="1" x14ac:dyDescent="0.3">
      <c r="A200" s="146"/>
      <c r="B200" s="28" t="s">
        <v>120</v>
      </c>
      <c r="C200" s="29" t="s">
        <v>121</v>
      </c>
      <c r="D200" s="1611" t="s">
        <v>123</v>
      </c>
      <c r="E200" s="1611"/>
      <c r="F200" s="1611"/>
      <c r="G200" s="533"/>
    </row>
    <row r="201" spans="1:7" s="25" customFormat="1" ht="18.75" customHeight="1" x14ac:dyDescent="0.3">
      <c r="A201" s="146"/>
      <c r="B201" s="28" t="s">
        <v>124</v>
      </c>
      <c r="C201" s="28" t="s">
        <v>265</v>
      </c>
      <c r="D201" s="29" t="s">
        <v>125</v>
      </c>
      <c r="E201" s="1567" t="s">
        <v>126</v>
      </c>
      <c r="F201" s="1567" t="s">
        <v>127</v>
      </c>
      <c r="G201" s="533"/>
    </row>
    <row r="202" spans="1:7" s="25" customFormat="1" x14ac:dyDescent="0.3">
      <c r="A202" s="8"/>
      <c r="B202" s="5">
        <v>1</v>
      </c>
      <c r="C202" s="6" t="s">
        <v>48</v>
      </c>
      <c r="D202" s="2" t="s">
        <v>46</v>
      </c>
      <c r="E202" s="3">
        <v>45</v>
      </c>
      <c r="F202" s="3">
        <v>203.7</v>
      </c>
      <c r="G202" s="533"/>
    </row>
    <row r="203" spans="1:7" s="50" customFormat="1" x14ac:dyDescent="0.3">
      <c r="A203" s="8"/>
      <c r="B203" s="5">
        <v>2</v>
      </c>
      <c r="C203" s="6" t="s">
        <v>64</v>
      </c>
      <c r="D203" s="2" t="s">
        <v>65</v>
      </c>
      <c r="E203" s="3">
        <v>15</v>
      </c>
      <c r="F203" s="3">
        <v>75</v>
      </c>
      <c r="G203" s="1573"/>
    </row>
    <row r="204" spans="1:7" s="50" customFormat="1" x14ac:dyDescent="0.3">
      <c r="A204" s="8"/>
      <c r="B204" s="5">
        <v>3</v>
      </c>
      <c r="C204" s="6" t="s">
        <v>102</v>
      </c>
      <c r="D204" s="2" t="s">
        <v>68</v>
      </c>
      <c r="E204" s="3">
        <v>39</v>
      </c>
      <c r="F204" s="3">
        <v>72</v>
      </c>
      <c r="G204" s="1573"/>
    </row>
    <row r="205" spans="1:7" s="8" customFormat="1" x14ac:dyDescent="0.3">
      <c r="B205" s="5">
        <v>4</v>
      </c>
      <c r="C205" s="6" t="s">
        <v>114</v>
      </c>
      <c r="D205" s="2" t="s">
        <v>2</v>
      </c>
      <c r="E205" s="3">
        <v>6</v>
      </c>
      <c r="F205" s="3">
        <v>28</v>
      </c>
      <c r="G205" s="89"/>
    </row>
    <row r="206" spans="1:7" s="25" customFormat="1" x14ac:dyDescent="0.3">
      <c r="A206" s="491"/>
      <c r="B206" s="5">
        <v>5</v>
      </c>
      <c r="C206" s="6" t="s">
        <v>107</v>
      </c>
      <c r="D206" s="2" t="s">
        <v>193</v>
      </c>
      <c r="E206" s="3">
        <v>3.71</v>
      </c>
      <c r="F206" s="3">
        <v>93.2</v>
      </c>
      <c r="G206" s="533"/>
    </row>
    <row r="207" spans="1:7" s="25" customFormat="1" x14ac:dyDescent="0.3">
      <c r="A207" s="145"/>
      <c r="B207" s="5"/>
      <c r="C207" s="13"/>
      <c r="D207" s="2"/>
      <c r="E207" s="3"/>
      <c r="F207" s="3"/>
      <c r="G207" s="533"/>
    </row>
    <row r="208" spans="1:7" s="25" customFormat="1" x14ac:dyDescent="0.3">
      <c r="A208" s="145"/>
      <c r="B208" s="5"/>
      <c r="C208" s="6"/>
      <c r="D208" s="2" t="s">
        <v>128</v>
      </c>
      <c r="E208" s="3">
        <f>SUM(E202:E207)</f>
        <v>108.71</v>
      </c>
      <c r="F208" s="3">
        <f>SUM(F202:F207)</f>
        <v>471.9</v>
      </c>
      <c r="G208" s="533"/>
    </row>
    <row r="209" spans="1:7" s="25" customFormat="1" x14ac:dyDescent="0.3">
      <c r="A209" s="145"/>
      <c r="B209" s="5"/>
      <c r="C209" s="6"/>
      <c r="D209" s="2"/>
      <c r="E209" s="3"/>
      <c r="F209" s="3"/>
      <c r="G209" s="533"/>
    </row>
    <row r="210" spans="1:7" s="25" customFormat="1" x14ac:dyDescent="0.3">
      <c r="A210" s="145"/>
      <c r="B210" s="28" t="s">
        <v>124</v>
      </c>
      <c r="C210" s="3" t="s">
        <v>247</v>
      </c>
      <c r="D210" s="2" t="s">
        <v>125</v>
      </c>
      <c r="E210" s="3" t="s">
        <v>126</v>
      </c>
      <c r="F210" s="3" t="s">
        <v>127</v>
      </c>
      <c r="G210" s="533"/>
    </row>
    <row r="211" spans="1:7" s="183" customFormat="1" ht="21" x14ac:dyDescent="0.35">
      <c r="A211" s="8"/>
      <c r="B211" s="5">
        <v>1</v>
      </c>
      <c r="C211" s="6" t="s">
        <v>10</v>
      </c>
      <c r="D211" s="2" t="s">
        <v>508</v>
      </c>
      <c r="E211" s="3">
        <v>80</v>
      </c>
      <c r="F211" s="3">
        <v>157.5</v>
      </c>
      <c r="G211" s="1574"/>
    </row>
    <row r="212" spans="1:7" s="25" customFormat="1" x14ac:dyDescent="0.3">
      <c r="A212" s="8"/>
      <c r="B212" s="1567">
        <v>2</v>
      </c>
      <c r="C212" s="6" t="s">
        <v>27</v>
      </c>
      <c r="D212" s="2" t="s">
        <v>7</v>
      </c>
      <c r="E212" s="3">
        <f>88-2</f>
        <v>86</v>
      </c>
      <c r="F212" s="3">
        <v>223</v>
      </c>
      <c r="G212" s="533"/>
    </row>
    <row r="213" spans="1:7" s="25" customFormat="1" ht="19.5" customHeight="1" x14ac:dyDescent="0.3">
      <c r="A213" s="145"/>
      <c r="B213" s="5">
        <v>3</v>
      </c>
      <c r="C213" s="6" t="s">
        <v>260</v>
      </c>
      <c r="D213" s="2" t="s">
        <v>17</v>
      </c>
      <c r="E213" s="3">
        <v>20</v>
      </c>
      <c r="F213" s="3">
        <v>182.25</v>
      </c>
      <c r="G213" s="533"/>
    </row>
    <row r="214" spans="1:7" s="25" customFormat="1" ht="19.5" customHeight="1" x14ac:dyDescent="0.3">
      <c r="A214" s="145"/>
      <c r="B214" s="5">
        <v>4</v>
      </c>
      <c r="C214" s="6" t="s">
        <v>144</v>
      </c>
      <c r="D214" s="2" t="s">
        <v>2</v>
      </c>
      <c r="E214" s="3">
        <v>18</v>
      </c>
      <c r="F214" s="3">
        <v>88</v>
      </c>
      <c r="G214" s="533"/>
    </row>
    <row r="215" spans="1:7" s="50" customFormat="1" x14ac:dyDescent="0.3">
      <c r="A215" s="8"/>
      <c r="B215" s="18">
        <v>5</v>
      </c>
      <c r="C215" s="6" t="s">
        <v>107</v>
      </c>
      <c r="D215" s="2" t="s">
        <v>193</v>
      </c>
      <c r="E215" s="3">
        <f>3.71-0.04</f>
        <v>3.67</v>
      </c>
      <c r="F215" s="3">
        <v>93.2</v>
      </c>
      <c r="G215" s="89"/>
    </row>
    <row r="216" spans="1:7" s="25" customFormat="1" ht="19.5" customHeight="1" x14ac:dyDescent="0.3">
      <c r="A216" s="145"/>
      <c r="B216" s="5">
        <v>6</v>
      </c>
      <c r="C216" s="6" t="s">
        <v>108</v>
      </c>
      <c r="D216" s="2" t="s">
        <v>65</v>
      </c>
      <c r="E216" s="3">
        <v>1.2</v>
      </c>
      <c r="F216" s="3">
        <v>21.5</v>
      </c>
      <c r="G216" s="533"/>
    </row>
    <row r="217" spans="1:7" s="50" customFormat="1" x14ac:dyDescent="0.3">
      <c r="A217" s="154"/>
      <c r="B217" s="5"/>
      <c r="C217" s="6"/>
      <c r="D217" s="2"/>
      <c r="E217" s="3"/>
      <c r="F217" s="3"/>
      <c r="G217" s="1573"/>
    </row>
    <row r="218" spans="1:7" s="25" customFormat="1" x14ac:dyDescent="0.3">
      <c r="A218" s="221"/>
      <c r="B218" s="1567"/>
      <c r="C218" s="6"/>
      <c r="D218" s="2" t="s">
        <v>128</v>
      </c>
      <c r="E218" s="3">
        <f>SUM(E211:E217)</f>
        <v>208.86999999999998</v>
      </c>
      <c r="F218" s="3">
        <f>SUM(F211:F217)</f>
        <v>765.45</v>
      </c>
      <c r="G218" s="533"/>
    </row>
    <row r="219" spans="1:7" s="25" customFormat="1" x14ac:dyDescent="0.3">
      <c r="A219" s="221"/>
      <c r="B219" s="1567"/>
      <c r="C219" s="6"/>
      <c r="D219" s="2"/>
      <c r="E219" s="3"/>
      <c r="F219" s="3"/>
      <c r="G219" s="533"/>
    </row>
    <row r="220" spans="1:7" s="25" customFormat="1" x14ac:dyDescent="0.3">
      <c r="A220" s="221"/>
      <c r="B220" s="28" t="s">
        <v>124</v>
      </c>
      <c r="C220" s="6" t="s">
        <v>282</v>
      </c>
      <c r="D220" s="2" t="s">
        <v>125</v>
      </c>
      <c r="E220" s="3" t="s">
        <v>126</v>
      </c>
      <c r="F220" s="3" t="s">
        <v>127</v>
      </c>
      <c r="G220" s="533"/>
    </row>
    <row r="221" spans="1:7" s="25" customFormat="1" ht="20.25" customHeight="1" x14ac:dyDescent="0.3">
      <c r="A221" s="146"/>
      <c r="B221" s="5">
        <v>1</v>
      </c>
      <c r="C221" s="6" t="s">
        <v>180</v>
      </c>
      <c r="D221" s="29" t="s">
        <v>7</v>
      </c>
      <c r="E221" s="3">
        <v>50</v>
      </c>
      <c r="F221" s="3">
        <v>196.125</v>
      </c>
      <c r="G221" s="533"/>
    </row>
    <row r="222" spans="1:7" s="50" customFormat="1" x14ac:dyDescent="0.3">
      <c r="A222" s="8"/>
      <c r="B222" s="5">
        <v>2</v>
      </c>
      <c r="C222" s="6" t="s">
        <v>61</v>
      </c>
      <c r="D222" s="2" t="s">
        <v>44</v>
      </c>
      <c r="E222" s="3">
        <v>30</v>
      </c>
      <c r="F222" s="3">
        <v>216</v>
      </c>
      <c r="G222" s="1573"/>
    </row>
    <row r="223" spans="1:7" s="50" customFormat="1" x14ac:dyDescent="0.3">
      <c r="A223" s="8"/>
      <c r="B223" s="18">
        <v>3</v>
      </c>
      <c r="C223" s="6" t="s">
        <v>114</v>
      </c>
      <c r="D223" s="2" t="s">
        <v>2</v>
      </c>
      <c r="E223" s="3">
        <v>6</v>
      </c>
      <c r="F223" s="3">
        <v>28</v>
      </c>
      <c r="G223" s="89"/>
    </row>
    <row r="224" spans="1:7" s="25" customFormat="1" x14ac:dyDescent="0.3">
      <c r="A224" s="221"/>
      <c r="B224" s="5">
        <v>4</v>
      </c>
      <c r="C224" s="6" t="s">
        <v>107</v>
      </c>
      <c r="D224" s="2" t="s">
        <v>193</v>
      </c>
      <c r="E224" s="3">
        <v>3.71</v>
      </c>
      <c r="F224" s="3">
        <v>93.2</v>
      </c>
      <c r="G224" s="533"/>
    </row>
    <row r="225" spans="1:7" s="25" customFormat="1" x14ac:dyDescent="0.3">
      <c r="A225" s="221"/>
      <c r="B225" s="1566"/>
      <c r="C225" s="13"/>
      <c r="D225" s="2"/>
      <c r="E225" s="3"/>
      <c r="F225" s="3"/>
      <c r="G225" s="533"/>
    </row>
    <row r="226" spans="1:7" s="25" customFormat="1" x14ac:dyDescent="0.3">
      <c r="A226" s="221"/>
      <c r="B226" s="1569"/>
      <c r="C226" s="6"/>
      <c r="D226" s="2" t="s">
        <v>128</v>
      </c>
      <c r="E226" s="3">
        <f>SUM(E221:E225)</f>
        <v>89.71</v>
      </c>
      <c r="F226" s="3">
        <f>SUM(F221:F225)</f>
        <v>533.32500000000005</v>
      </c>
      <c r="G226" s="533"/>
    </row>
    <row r="227" spans="1:7" s="25" customFormat="1" x14ac:dyDescent="0.3">
      <c r="A227" s="221"/>
      <c r="B227" s="1567"/>
      <c r="C227" s="6"/>
      <c r="D227" s="2"/>
      <c r="E227" s="3"/>
      <c r="F227" s="3"/>
      <c r="G227" s="533"/>
    </row>
    <row r="228" spans="1:7" s="25" customFormat="1" x14ac:dyDescent="0.3">
      <c r="A228" s="221"/>
      <c r="B228" s="28" t="s">
        <v>124</v>
      </c>
      <c r="C228" s="6" t="s">
        <v>284</v>
      </c>
      <c r="D228" s="2" t="s">
        <v>125</v>
      </c>
      <c r="E228" s="3" t="s">
        <v>126</v>
      </c>
      <c r="F228" s="3" t="s">
        <v>127</v>
      </c>
      <c r="G228" s="533"/>
    </row>
    <row r="229" spans="1:7" s="25" customFormat="1" x14ac:dyDescent="0.3">
      <c r="A229" s="221"/>
      <c r="B229" s="5">
        <v>1</v>
      </c>
      <c r="C229" s="6" t="s">
        <v>102</v>
      </c>
      <c r="D229" s="2" t="s">
        <v>68</v>
      </c>
      <c r="E229" s="3">
        <v>39</v>
      </c>
      <c r="F229" s="3">
        <v>72</v>
      </c>
      <c r="G229" s="533"/>
    </row>
    <row r="230" spans="1:7" s="25" customFormat="1" x14ac:dyDescent="0.3">
      <c r="A230" s="221"/>
      <c r="B230" s="5">
        <v>2</v>
      </c>
      <c r="C230" s="6" t="s">
        <v>64</v>
      </c>
      <c r="D230" s="2" t="s">
        <v>65</v>
      </c>
      <c r="E230" s="3">
        <v>15</v>
      </c>
      <c r="F230" s="3">
        <v>75</v>
      </c>
      <c r="G230" s="533"/>
    </row>
    <row r="231" spans="1:7" s="25" customFormat="1" x14ac:dyDescent="0.3">
      <c r="A231" s="221"/>
      <c r="B231" s="18">
        <v>3</v>
      </c>
      <c r="C231" s="6" t="s">
        <v>107</v>
      </c>
      <c r="D231" s="2" t="s">
        <v>193</v>
      </c>
      <c r="E231" s="3">
        <v>3.71</v>
      </c>
      <c r="F231" s="3">
        <v>93.2</v>
      </c>
      <c r="G231" s="533"/>
    </row>
    <row r="232" spans="1:7" s="25" customFormat="1" x14ac:dyDescent="0.3">
      <c r="A232" s="221"/>
      <c r="B232" s="5">
        <v>4</v>
      </c>
      <c r="C232" s="6" t="s">
        <v>93</v>
      </c>
      <c r="D232" s="2" t="s">
        <v>2</v>
      </c>
      <c r="E232" s="3">
        <v>60</v>
      </c>
      <c r="F232" s="3">
        <v>92</v>
      </c>
      <c r="G232" s="533"/>
    </row>
    <row r="233" spans="1:7" s="25" customFormat="1" x14ac:dyDescent="0.3">
      <c r="A233" s="221"/>
      <c r="B233" s="5">
        <v>5</v>
      </c>
      <c r="C233" s="6" t="s">
        <v>80</v>
      </c>
      <c r="D233" s="2" t="s">
        <v>218</v>
      </c>
      <c r="E233" s="3">
        <v>60</v>
      </c>
      <c r="F233" s="3">
        <v>249.2</v>
      </c>
      <c r="G233" s="533"/>
    </row>
    <row r="234" spans="1:7" s="25" customFormat="1" x14ac:dyDescent="0.3">
      <c r="A234" s="145"/>
      <c r="B234" s="5"/>
      <c r="C234" s="6"/>
      <c r="D234" s="2"/>
      <c r="E234" s="3"/>
      <c r="F234" s="3"/>
      <c r="G234" s="533"/>
    </row>
    <row r="235" spans="1:7" s="25" customFormat="1" x14ac:dyDescent="0.3">
      <c r="A235" s="145"/>
      <c r="B235" s="5"/>
      <c r="C235" s="6"/>
      <c r="D235" s="2" t="s">
        <v>128</v>
      </c>
      <c r="E235" s="3">
        <f>SUM(E229:E234)</f>
        <v>177.71</v>
      </c>
      <c r="F235" s="3">
        <f>SUM(F229:F234)</f>
        <v>581.4</v>
      </c>
      <c r="G235" s="533"/>
    </row>
    <row r="236" spans="1:7" s="25" customFormat="1" x14ac:dyDescent="0.3">
      <c r="A236" s="147"/>
      <c r="B236" s="5"/>
      <c r="C236" s="6"/>
      <c r="D236" s="2"/>
      <c r="E236" s="3"/>
      <c r="F236" s="3"/>
      <c r="G236" s="534">
        <v>45000</v>
      </c>
    </row>
    <row r="237" spans="1:7" s="25" customFormat="1" x14ac:dyDescent="0.3">
      <c r="A237" s="147"/>
      <c r="B237" s="3"/>
      <c r="C237" s="3"/>
      <c r="D237" s="3" t="s">
        <v>136</v>
      </c>
      <c r="E237" s="3">
        <f>+E235+E226+E218+E208</f>
        <v>585</v>
      </c>
      <c r="F237" s="3">
        <f>+F235+F226+F218+F208</f>
        <v>2352.0749999999998</v>
      </c>
      <c r="G237" s="599">
        <v>585</v>
      </c>
    </row>
    <row r="238" spans="1:7" s="25" customFormat="1" x14ac:dyDescent="0.3">
      <c r="A238" s="36"/>
      <c r="B238" s="463"/>
      <c r="C238" s="463"/>
      <c r="D238" s="463"/>
      <c r="E238" s="463"/>
      <c r="F238" s="463"/>
      <c r="G238" s="535">
        <f>E237-G237</f>
        <v>0</v>
      </c>
    </row>
    <row r="239" spans="1:7" s="25" customFormat="1" x14ac:dyDescent="0.3">
      <c r="A239" s="147"/>
      <c r="B239" s="463"/>
      <c r="C239" s="463"/>
      <c r="D239" s="463"/>
      <c r="E239" s="463"/>
      <c r="F239" s="463"/>
      <c r="G239" s="533"/>
    </row>
    <row r="240" spans="1:7" s="25" customFormat="1" ht="18.75" customHeight="1" x14ac:dyDescent="0.3">
      <c r="A240" s="146"/>
      <c r="C240" s="37" t="s">
        <v>130</v>
      </c>
      <c r="E240" s="94" t="s">
        <v>131</v>
      </c>
      <c r="F240" s="20"/>
      <c r="G240" s="533"/>
    </row>
    <row r="241" spans="1:7" s="25" customFormat="1" ht="51.75" customHeight="1" x14ac:dyDescent="0.3">
      <c r="A241" s="146"/>
      <c r="C241" s="38" t="s">
        <v>139</v>
      </c>
      <c r="E241" s="38" t="s">
        <v>140</v>
      </c>
      <c r="F241" s="39"/>
      <c r="G241" s="533"/>
    </row>
    <row r="242" spans="1:7" s="25" customFormat="1" ht="23.25" customHeight="1" x14ac:dyDescent="0.3">
      <c r="A242" s="146"/>
      <c r="B242" s="38"/>
      <c r="D242" s="38"/>
      <c r="E242" s="39"/>
      <c r="F242" s="38"/>
      <c r="G242" s="533"/>
    </row>
    <row r="243" spans="1:7" s="96" customFormat="1" ht="23.25" customHeight="1" x14ac:dyDescent="0.3">
      <c r="A243" s="460"/>
      <c r="B243" s="254"/>
      <c r="C243" s="419"/>
      <c r="D243" s="254"/>
      <c r="E243" s="255"/>
      <c r="F243" s="254"/>
      <c r="G243" s="1572"/>
    </row>
    <row r="244" spans="1:7" s="25" customFormat="1" ht="18.75" customHeight="1" x14ac:dyDescent="0.3">
      <c r="A244" s="145"/>
      <c r="C244" s="22" t="s">
        <v>115</v>
      </c>
      <c r="D244" s="20"/>
      <c r="E244" s="20"/>
      <c r="F244" s="20"/>
      <c r="G244" s="533"/>
    </row>
    <row r="245" spans="1:7" s="25" customFormat="1" ht="18.75" customHeight="1" x14ac:dyDescent="0.3">
      <c r="A245" s="146"/>
      <c r="C245" s="22" t="s">
        <v>138</v>
      </c>
      <c r="D245" s="20"/>
      <c r="E245" s="20"/>
      <c r="F245" s="20"/>
      <c r="G245" s="533"/>
    </row>
    <row r="246" spans="1:7" s="25" customFormat="1" ht="18.75" customHeight="1" x14ac:dyDescent="0.3">
      <c r="A246" s="146"/>
      <c r="C246" s="20"/>
      <c r="D246" s="20"/>
      <c r="E246" s="20"/>
      <c r="F246" s="20"/>
      <c r="G246" s="533"/>
    </row>
    <row r="247" spans="1:7" s="25" customFormat="1" ht="18.75" customHeight="1" x14ac:dyDescent="0.3">
      <c r="A247" s="146"/>
      <c r="C247" s="20"/>
      <c r="D247" s="20"/>
      <c r="F247" s="23" t="s">
        <v>116</v>
      </c>
      <c r="G247" s="533"/>
    </row>
    <row r="248" spans="1:7" s="25" customFormat="1" ht="18.75" customHeight="1" x14ac:dyDescent="0.3">
      <c r="A248" s="146"/>
      <c r="C248" s="20"/>
      <c r="D248" s="20"/>
      <c r="F248" s="24" t="s">
        <v>134</v>
      </c>
      <c r="G248" s="533"/>
    </row>
    <row r="249" spans="1:7" s="25" customFormat="1" ht="18.75" customHeight="1" x14ac:dyDescent="0.3">
      <c r="A249" s="146"/>
      <c r="C249" s="20"/>
      <c r="D249" s="20"/>
      <c r="F249" s="24" t="s">
        <v>117</v>
      </c>
      <c r="G249" s="533"/>
    </row>
    <row r="250" spans="1:7" s="25" customFormat="1" ht="18.75" customHeight="1" x14ac:dyDescent="0.3">
      <c r="A250" s="146"/>
      <c r="C250" s="20"/>
      <c r="D250" s="20"/>
      <c r="F250" s="24" t="s">
        <v>497</v>
      </c>
      <c r="G250" s="533"/>
    </row>
    <row r="251" spans="1:7" s="25" customFormat="1" ht="18.75" customHeight="1" x14ac:dyDescent="0.3">
      <c r="A251" s="145"/>
      <c r="C251" s="20"/>
      <c r="D251" s="20"/>
      <c r="E251" s="20"/>
      <c r="F251" s="20"/>
      <c r="G251" s="533"/>
    </row>
    <row r="252" spans="1:7" s="464" customFormat="1" ht="18.75" customHeight="1" x14ac:dyDescent="0.3">
      <c r="A252" s="221"/>
      <c r="C252" s="20"/>
      <c r="D252" s="465"/>
      <c r="E252" s="465"/>
      <c r="F252" s="465"/>
      <c r="G252" s="599"/>
    </row>
    <row r="253" spans="1:7" s="25" customFormat="1" ht="18.75" customHeight="1" x14ac:dyDescent="0.3">
      <c r="A253" s="145"/>
      <c r="C253" s="20"/>
      <c r="D253" s="20"/>
      <c r="E253" s="20"/>
      <c r="F253" s="20"/>
      <c r="G253" s="533"/>
    </row>
    <row r="254" spans="1:7" s="25" customFormat="1" ht="18.75" customHeight="1" x14ac:dyDescent="0.3">
      <c r="A254" s="146"/>
      <c r="C254" s="1612" t="s">
        <v>119</v>
      </c>
      <c r="D254" s="1612"/>
      <c r="E254" s="1612"/>
      <c r="F254" s="26"/>
      <c r="G254" s="533"/>
    </row>
    <row r="255" spans="1:7" s="25" customFormat="1" ht="18.75" customHeight="1" x14ac:dyDescent="0.3">
      <c r="A255" s="146"/>
      <c r="C255" s="1610">
        <v>45741</v>
      </c>
      <c r="D255" s="1610"/>
      <c r="E255" s="1610"/>
      <c r="F255" s="27"/>
      <c r="G255" s="533"/>
    </row>
    <row r="256" spans="1:7" s="25" customFormat="1" ht="18.75" customHeight="1" x14ac:dyDescent="0.3">
      <c r="A256" s="146"/>
      <c r="C256" s="20"/>
      <c r="D256" s="20"/>
      <c r="E256" s="20"/>
      <c r="F256" s="27"/>
      <c r="G256" s="533"/>
    </row>
    <row r="257" spans="1:7" s="25" customFormat="1" ht="18.75" customHeight="1" x14ac:dyDescent="0.3">
      <c r="A257" s="146"/>
      <c r="C257" s="1568"/>
      <c r="D257" s="20"/>
      <c r="E257" s="20"/>
      <c r="F257" s="27"/>
      <c r="G257" s="533"/>
    </row>
    <row r="258" spans="1:7" s="25" customFormat="1" ht="18.75" customHeight="1" x14ac:dyDescent="0.3">
      <c r="A258" s="146"/>
      <c r="B258" s="28" t="s">
        <v>120</v>
      </c>
      <c r="C258" s="29" t="s">
        <v>121</v>
      </c>
      <c r="D258" s="1611" t="s">
        <v>123</v>
      </c>
      <c r="E258" s="1611"/>
      <c r="F258" s="1611"/>
      <c r="G258" s="533"/>
    </row>
    <row r="259" spans="1:7" s="25" customFormat="1" ht="18.75" customHeight="1" x14ac:dyDescent="0.3">
      <c r="A259" s="146"/>
      <c r="B259" s="28" t="s">
        <v>124</v>
      </c>
      <c r="C259" s="28" t="s">
        <v>265</v>
      </c>
      <c r="D259" s="29" t="s">
        <v>125</v>
      </c>
      <c r="E259" s="1567" t="s">
        <v>126</v>
      </c>
      <c r="F259" s="1567" t="s">
        <v>127</v>
      </c>
      <c r="G259" s="533"/>
    </row>
    <row r="260" spans="1:7" s="25" customFormat="1" x14ac:dyDescent="0.3">
      <c r="A260" s="8"/>
      <c r="B260" s="5">
        <v>1</v>
      </c>
      <c r="C260" s="6" t="s">
        <v>105</v>
      </c>
      <c r="D260" s="2" t="s">
        <v>104</v>
      </c>
      <c r="E260" s="3">
        <v>50</v>
      </c>
      <c r="F260" s="3">
        <v>166.1</v>
      </c>
      <c r="G260" s="533"/>
    </row>
    <row r="261" spans="1:7" s="50" customFormat="1" x14ac:dyDescent="0.3">
      <c r="A261" s="8"/>
      <c r="B261" s="5">
        <v>2</v>
      </c>
      <c r="C261" s="6" t="s">
        <v>43</v>
      </c>
      <c r="D261" s="2" t="s">
        <v>44</v>
      </c>
      <c r="E261" s="3">
        <v>30</v>
      </c>
      <c r="F261" s="3">
        <v>242.70999999999998</v>
      </c>
      <c r="G261" s="1573"/>
    </row>
    <row r="262" spans="1:7" s="50" customFormat="1" x14ac:dyDescent="0.3">
      <c r="A262" s="8"/>
      <c r="B262" s="5">
        <v>3</v>
      </c>
      <c r="C262" s="6" t="s">
        <v>347</v>
      </c>
      <c r="D262" s="2" t="s">
        <v>14</v>
      </c>
      <c r="E262" s="3">
        <v>24</v>
      </c>
      <c r="F262" s="3">
        <v>3.9199999999999995</v>
      </c>
      <c r="G262" s="1573"/>
    </row>
    <row r="263" spans="1:7" s="8" customFormat="1" x14ac:dyDescent="0.3">
      <c r="B263" s="5">
        <v>4</v>
      </c>
      <c r="C263" s="6" t="s">
        <v>114</v>
      </c>
      <c r="D263" s="2" t="s">
        <v>2</v>
      </c>
      <c r="E263" s="3">
        <v>6</v>
      </c>
      <c r="F263" s="3">
        <v>28</v>
      </c>
      <c r="G263" s="89"/>
    </row>
    <row r="264" spans="1:7" s="25" customFormat="1" x14ac:dyDescent="0.3">
      <c r="A264" s="491"/>
      <c r="B264" s="5">
        <v>5</v>
      </c>
      <c r="C264" s="6" t="s">
        <v>107</v>
      </c>
      <c r="D264" s="2" t="s">
        <v>193</v>
      </c>
      <c r="E264" s="3">
        <v>3.71</v>
      </c>
      <c r="F264" s="3">
        <v>93.2</v>
      </c>
      <c r="G264" s="533"/>
    </row>
    <row r="265" spans="1:7" s="25" customFormat="1" x14ac:dyDescent="0.3">
      <c r="A265" s="491"/>
      <c r="B265" s="1567"/>
      <c r="C265" s="6"/>
      <c r="D265" s="2"/>
      <c r="E265" s="3"/>
      <c r="F265" s="3"/>
      <c r="G265" s="533"/>
    </row>
    <row r="266" spans="1:7" s="25" customFormat="1" x14ac:dyDescent="0.3">
      <c r="A266" s="145"/>
      <c r="B266" s="5"/>
      <c r="C266" s="13"/>
      <c r="D266" s="2" t="s">
        <v>128</v>
      </c>
      <c r="E266" s="3">
        <f>SUM(E260:E265)</f>
        <v>113.71</v>
      </c>
      <c r="F266" s="3">
        <f>SUM(F260:F265)</f>
        <v>533.92999999999995</v>
      </c>
      <c r="G266" s="533"/>
    </row>
    <row r="267" spans="1:7" s="25" customFormat="1" hidden="1" x14ac:dyDescent="0.3">
      <c r="A267" s="145"/>
      <c r="B267" s="5"/>
      <c r="C267" s="13"/>
      <c r="D267" s="2"/>
      <c r="E267" s="3">
        <f>SUM(E261:E266)</f>
        <v>177.42</v>
      </c>
      <c r="F267" s="3">
        <f>SUM(F261:F266)</f>
        <v>901.76</v>
      </c>
      <c r="G267" s="533"/>
    </row>
    <row r="268" spans="1:7" s="25" customFormat="1" hidden="1" x14ac:dyDescent="0.3">
      <c r="A268" s="145"/>
      <c r="B268" s="5">
        <v>1</v>
      </c>
      <c r="C268" s="13" t="s">
        <v>1</v>
      </c>
      <c r="D268" s="2" t="s">
        <v>5</v>
      </c>
      <c r="E268" s="3">
        <f t="shared" ref="E268:F278" si="0">SUM(E263:E267)</f>
        <v>300.83999999999997</v>
      </c>
      <c r="F268" s="3">
        <f t="shared" si="0"/>
        <v>1556.8899999999999</v>
      </c>
      <c r="G268" s="533"/>
    </row>
    <row r="269" spans="1:7" s="25" customFormat="1" hidden="1" x14ac:dyDescent="0.3">
      <c r="A269" s="145"/>
      <c r="B269" s="5">
        <v>2</v>
      </c>
      <c r="C269" s="13" t="s">
        <v>238</v>
      </c>
      <c r="D269" s="2" t="s">
        <v>251</v>
      </c>
      <c r="E269" s="3">
        <f t="shared" si="0"/>
        <v>595.67999999999995</v>
      </c>
      <c r="F269" s="3">
        <f t="shared" si="0"/>
        <v>3085.7799999999997</v>
      </c>
      <c r="G269" s="533"/>
    </row>
    <row r="270" spans="1:7" s="25" customFormat="1" hidden="1" x14ac:dyDescent="0.3">
      <c r="A270" s="145"/>
      <c r="B270" s="5">
        <v>3</v>
      </c>
      <c r="C270" s="13" t="s">
        <v>93</v>
      </c>
      <c r="D270" s="2" t="s">
        <v>5</v>
      </c>
      <c r="E270" s="3">
        <f t="shared" si="0"/>
        <v>1187.6500000000001</v>
      </c>
      <c r="F270" s="3">
        <f t="shared" si="0"/>
        <v>6078.36</v>
      </c>
      <c r="G270" s="533"/>
    </row>
    <row r="271" spans="1:7" s="25" customFormat="1" hidden="1" x14ac:dyDescent="0.3">
      <c r="A271" s="145"/>
      <c r="B271" s="5">
        <v>4</v>
      </c>
      <c r="C271" s="13" t="s">
        <v>253</v>
      </c>
      <c r="D271" s="2" t="s">
        <v>218</v>
      </c>
      <c r="E271" s="3">
        <f t="shared" si="0"/>
        <v>2375.3000000000002</v>
      </c>
      <c r="F271" s="3">
        <f t="shared" si="0"/>
        <v>12156.72</v>
      </c>
      <c r="G271" s="533"/>
    </row>
    <row r="272" spans="1:7" s="25" customFormat="1" hidden="1" x14ac:dyDescent="0.3">
      <c r="A272" s="145"/>
      <c r="B272" s="5">
        <v>5</v>
      </c>
      <c r="C272" s="13" t="s">
        <v>255</v>
      </c>
      <c r="D272" s="2" t="s">
        <v>218</v>
      </c>
      <c r="E272" s="3">
        <f t="shared" si="0"/>
        <v>4636.8900000000003</v>
      </c>
      <c r="F272" s="3">
        <f t="shared" si="0"/>
        <v>23779.51</v>
      </c>
      <c r="G272" s="533"/>
    </row>
    <row r="273" spans="1:7" s="25" customFormat="1" hidden="1" x14ac:dyDescent="0.3">
      <c r="A273" s="145"/>
      <c r="B273" s="5">
        <v>6</v>
      </c>
      <c r="C273" s="13" t="s">
        <v>252</v>
      </c>
      <c r="D273" s="2" t="s">
        <v>251</v>
      </c>
      <c r="E273" s="3">
        <f t="shared" si="0"/>
        <v>9096.36</v>
      </c>
      <c r="F273" s="3">
        <f t="shared" si="0"/>
        <v>46657.259999999995</v>
      </c>
      <c r="G273" s="533"/>
    </row>
    <row r="274" spans="1:7" s="25" customFormat="1" hidden="1" x14ac:dyDescent="0.3">
      <c r="A274" s="145"/>
      <c r="B274" s="5">
        <v>7</v>
      </c>
      <c r="C274" s="13" t="s">
        <v>254</v>
      </c>
      <c r="D274" s="2" t="s">
        <v>218</v>
      </c>
      <c r="E274" s="3">
        <f t="shared" si="0"/>
        <v>17891.88</v>
      </c>
      <c r="F274" s="3">
        <f t="shared" si="0"/>
        <v>91757.62999999999</v>
      </c>
      <c r="G274" s="533"/>
    </row>
    <row r="275" spans="1:7" s="25" customFormat="1" hidden="1" x14ac:dyDescent="0.3">
      <c r="A275" s="145"/>
      <c r="B275" s="5">
        <v>8</v>
      </c>
      <c r="C275" s="13" t="s">
        <v>31</v>
      </c>
      <c r="D275" s="2" t="s">
        <v>5</v>
      </c>
      <c r="E275" s="3">
        <f t="shared" si="0"/>
        <v>35188.080000000002</v>
      </c>
      <c r="F275" s="3">
        <f t="shared" si="0"/>
        <v>180429.47999999998</v>
      </c>
      <c r="G275" s="533"/>
    </row>
    <row r="276" spans="1:7" s="50" customFormat="1" hidden="1" x14ac:dyDescent="0.3">
      <c r="A276" s="148"/>
      <c r="B276" s="1565"/>
      <c r="C276" s="467"/>
      <c r="D276" s="1565"/>
      <c r="E276" s="3">
        <f t="shared" si="0"/>
        <v>69188.510000000009</v>
      </c>
      <c r="F276" s="3">
        <f t="shared" si="0"/>
        <v>354780.6</v>
      </c>
      <c r="G276" s="1573"/>
    </row>
    <row r="277" spans="1:7" s="25" customFormat="1" hidden="1" x14ac:dyDescent="0.3">
      <c r="A277" s="145"/>
      <c r="B277" s="5"/>
      <c r="C277" s="13"/>
      <c r="D277" s="2" t="s">
        <v>128</v>
      </c>
      <c r="E277" s="3">
        <f t="shared" si="0"/>
        <v>136001.72000000003</v>
      </c>
      <c r="F277" s="3">
        <f t="shared" si="0"/>
        <v>697404.48</v>
      </c>
      <c r="G277" s="533"/>
    </row>
    <row r="278" spans="1:7" s="25" customFormat="1" hidden="1" x14ac:dyDescent="0.3">
      <c r="A278" s="145"/>
      <c r="B278" s="5"/>
      <c r="C278" s="13"/>
      <c r="D278" s="2"/>
      <c r="E278" s="3">
        <f t="shared" si="0"/>
        <v>267366.55000000005</v>
      </c>
      <c r="F278" s="3">
        <f t="shared" si="0"/>
        <v>1371029.45</v>
      </c>
      <c r="G278" s="533"/>
    </row>
    <row r="279" spans="1:7" s="25" customFormat="1" x14ac:dyDescent="0.3">
      <c r="A279" s="145"/>
      <c r="B279" s="5"/>
      <c r="C279" s="6"/>
      <c r="D279" s="2"/>
      <c r="E279" s="3"/>
      <c r="F279" s="3"/>
      <c r="G279" s="533"/>
    </row>
    <row r="280" spans="1:7" s="25" customFormat="1" x14ac:dyDescent="0.3">
      <c r="A280" s="145"/>
      <c r="B280" s="28" t="s">
        <v>124</v>
      </c>
      <c r="C280" s="3" t="s">
        <v>247</v>
      </c>
      <c r="D280" s="2" t="s">
        <v>125</v>
      </c>
      <c r="E280" s="3" t="s">
        <v>126</v>
      </c>
      <c r="F280" s="3" t="s">
        <v>127</v>
      </c>
      <c r="G280" s="533"/>
    </row>
    <row r="281" spans="1:7" s="183" customFormat="1" ht="21" x14ac:dyDescent="0.35">
      <c r="A281" s="8"/>
      <c r="B281" s="5">
        <v>1</v>
      </c>
      <c r="C281" s="6" t="s">
        <v>261</v>
      </c>
      <c r="D281" s="2" t="s">
        <v>9</v>
      </c>
      <c r="E281" s="3">
        <v>60</v>
      </c>
      <c r="F281" s="3">
        <v>105.25</v>
      </c>
      <c r="G281" s="1574"/>
    </row>
    <row r="282" spans="1:7" s="50" customFormat="1" x14ac:dyDescent="0.3">
      <c r="A282" s="8"/>
      <c r="B282" s="5">
        <v>2</v>
      </c>
      <c r="C282" s="6" t="s">
        <v>83</v>
      </c>
      <c r="D282" s="2" t="s">
        <v>85</v>
      </c>
      <c r="E282" s="3">
        <v>110</v>
      </c>
      <c r="F282" s="3">
        <v>500.08</v>
      </c>
      <c r="G282" s="89"/>
    </row>
    <row r="283" spans="1:7" s="25" customFormat="1" ht="19.5" customHeight="1" x14ac:dyDescent="0.3">
      <c r="A283" s="145"/>
      <c r="B283" s="1565">
        <v>3</v>
      </c>
      <c r="C283" s="6" t="s">
        <v>347</v>
      </c>
      <c r="D283" s="2" t="s">
        <v>14</v>
      </c>
      <c r="E283" s="3">
        <v>24</v>
      </c>
      <c r="F283" s="3">
        <v>3.9199999999999995</v>
      </c>
      <c r="G283" s="533"/>
    </row>
    <row r="284" spans="1:7" s="25" customFormat="1" ht="19.5" customHeight="1" x14ac:dyDescent="0.3">
      <c r="A284" s="145"/>
      <c r="B284" s="5">
        <v>4</v>
      </c>
      <c r="C284" s="6" t="s">
        <v>144</v>
      </c>
      <c r="D284" s="2" t="s">
        <v>2</v>
      </c>
      <c r="E284" s="3">
        <v>18</v>
      </c>
      <c r="F284" s="3">
        <v>88</v>
      </c>
      <c r="G284" s="533"/>
    </row>
    <row r="285" spans="1:7" s="50" customFormat="1" x14ac:dyDescent="0.3">
      <c r="A285" s="8"/>
      <c r="B285" s="18">
        <v>5</v>
      </c>
      <c r="C285" s="6" t="s">
        <v>107</v>
      </c>
      <c r="D285" s="2" t="s">
        <v>193</v>
      </c>
      <c r="E285" s="3">
        <f>3.71-0.04</f>
        <v>3.67</v>
      </c>
      <c r="F285" s="3">
        <v>93.2</v>
      </c>
      <c r="G285" s="89"/>
    </row>
    <row r="286" spans="1:7" s="25" customFormat="1" ht="19.5" customHeight="1" x14ac:dyDescent="0.3">
      <c r="A286" s="145"/>
      <c r="B286" s="5">
        <v>6</v>
      </c>
      <c r="C286" s="6" t="s">
        <v>108</v>
      </c>
      <c r="D286" s="2" t="s">
        <v>65</v>
      </c>
      <c r="E286" s="3">
        <v>1.2</v>
      </c>
      <c r="F286" s="3">
        <v>21.5</v>
      </c>
      <c r="G286" s="533"/>
    </row>
    <row r="287" spans="1:7" s="50" customFormat="1" x14ac:dyDescent="0.3">
      <c r="A287" s="154"/>
      <c r="B287" s="5"/>
      <c r="C287" s="13"/>
      <c r="D287" s="2"/>
      <c r="E287" s="3"/>
      <c r="F287" s="3"/>
      <c r="G287" s="1573"/>
    </row>
    <row r="288" spans="1:7" s="25" customFormat="1" x14ac:dyDescent="0.3">
      <c r="A288" s="221"/>
      <c r="B288" s="1565"/>
      <c r="C288" s="13"/>
      <c r="D288" s="2" t="s">
        <v>128</v>
      </c>
      <c r="E288" s="3">
        <f>SUM(E281:E287)</f>
        <v>216.86999999999998</v>
      </c>
      <c r="F288" s="3">
        <f>SUM(F281:F287)</f>
        <v>811.94999999999993</v>
      </c>
      <c r="G288" s="533"/>
    </row>
    <row r="289" spans="1:7" s="25" customFormat="1" x14ac:dyDescent="0.3">
      <c r="A289" s="221"/>
      <c r="B289" s="1565"/>
      <c r="C289" s="13"/>
      <c r="D289" s="2"/>
      <c r="E289" s="3"/>
      <c r="F289" s="3"/>
      <c r="G289" s="533"/>
    </row>
    <row r="290" spans="1:7" s="25" customFormat="1" x14ac:dyDescent="0.3">
      <c r="A290" s="221"/>
      <c r="B290" s="28" t="s">
        <v>124</v>
      </c>
      <c r="C290" s="6" t="s">
        <v>282</v>
      </c>
      <c r="D290" s="2" t="s">
        <v>125</v>
      </c>
      <c r="E290" s="3" t="s">
        <v>126</v>
      </c>
      <c r="F290" s="3" t="s">
        <v>127</v>
      </c>
      <c r="G290" s="533"/>
    </row>
    <row r="291" spans="1:7" s="25" customFormat="1" ht="18.75" customHeight="1" x14ac:dyDescent="0.3">
      <c r="A291" s="146"/>
      <c r="B291" s="28">
        <v>1</v>
      </c>
      <c r="C291" s="6" t="s">
        <v>441</v>
      </c>
      <c r="D291" s="29" t="s">
        <v>5</v>
      </c>
      <c r="E291" s="3">
        <v>60</v>
      </c>
      <c r="F291" s="3">
        <v>196.125</v>
      </c>
      <c r="G291" s="533"/>
    </row>
    <row r="292" spans="1:7" s="50" customFormat="1" x14ac:dyDescent="0.3">
      <c r="A292" s="8"/>
      <c r="B292" s="5">
        <v>2</v>
      </c>
      <c r="C292" s="6" t="s">
        <v>260</v>
      </c>
      <c r="D292" s="2" t="s">
        <v>44</v>
      </c>
      <c r="E292" s="3">
        <v>30</v>
      </c>
      <c r="F292" s="3">
        <v>218.7</v>
      </c>
      <c r="G292" s="1573"/>
    </row>
    <row r="293" spans="1:7" s="50" customFormat="1" x14ac:dyDescent="0.3">
      <c r="A293" s="8"/>
      <c r="B293" s="5">
        <v>3</v>
      </c>
      <c r="C293" s="6" t="s">
        <v>114</v>
      </c>
      <c r="D293" s="2" t="s">
        <v>2</v>
      </c>
      <c r="E293" s="3">
        <v>6</v>
      </c>
      <c r="F293" s="3">
        <v>28</v>
      </c>
      <c r="G293" s="1573"/>
    </row>
    <row r="294" spans="1:7" s="25" customFormat="1" x14ac:dyDescent="0.3">
      <c r="A294" s="221"/>
      <c r="B294" s="5">
        <v>4</v>
      </c>
      <c r="C294" s="6" t="s">
        <v>107</v>
      </c>
      <c r="D294" s="2" t="s">
        <v>193</v>
      </c>
      <c r="E294" s="3">
        <v>3.71</v>
      </c>
      <c r="F294" s="3">
        <v>93.2</v>
      </c>
      <c r="G294" s="533"/>
    </row>
    <row r="295" spans="1:7" s="25" customFormat="1" x14ac:dyDescent="0.3">
      <c r="A295" s="221"/>
      <c r="B295" s="5"/>
      <c r="C295" s="13"/>
      <c r="D295" s="2"/>
      <c r="E295" s="3"/>
      <c r="F295" s="3"/>
      <c r="G295" s="533"/>
    </row>
    <row r="296" spans="1:7" s="25" customFormat="1" x14ac:dyDescent="0.3">
      <c r="A296" s="221"/>
      <c r="B296" s="1566"/>
      <c r="C296" s="13"/>
      <c r="D296" s="2"/>
      <c r="E296" s="3"/>
      <c r="F296" s="3"/>
      <c r="G296" s="533"/>
    </row>
    <row r="297" spans="1:7" s="25" customFormat="1" x14ac:dyDescent="0.3">
      <c r="A297" s="221"/>
      <c r="B297" s="1566"/>
      <c r="C297" s="13"/>
      <c r="D297" s="2" t="s">
        <v>128</v>
      </c>
      <c r="E297" s="3">
        <f>SUM(E291:E296)</f>
        <v>99.71</v>
      </c>
      <c r="F297" s="3">
        <f>SUM(F291:F296)</f>
        <v>536.02499999999998</v>
      </c>
      <c r="G297" s="533"/>
    </row>
    <row r="298" spans="1:7" s="25" customFormat="1" x14ac:dyDescent="0.3">
      <c r="A298" s="221"/>
      <c r="B298" s="1565"/>
      <c r="C298" s="13"/>
      <c r="D298" s="2"/>
      <c r="E298" s="3"/>
      <c r="F298" s="3"/>
      <c r="G298" s="533"/>
    </row>
    <row r="299" spans="1:7" s="25" customFormat="1" x14ac:dyDescent="0.3">
      <c r="A299" s="221"/>
      <c r="B299" s="28" t="s">
        <v>124</v>
      </c>
      <c r="C299" s="6" t="s">
        <v>284</v>
      </c>
      <c r="D299" s="2" t="s">
        <v>125</v>
      </c>
      <c r="E299" s="3" t="s">
        <v>126</v>
      </c>
      <c r="F299" s="3" t="s">
        <v>127</v>
      </c>
      <c r="G299" s="533"/>
    </row>
    <row r="300" spans="1:7" s="25" customFormat="1" x14ac:dyDescent="0.3">
      <c r="A300" s="221"/>
      <c r="B300" s="5">
        <v>1</v>
      </c>
      <c r="C300" s="6" t="s">
        <v>102</v>
      </c>
      <c r="D300" s="2" t="s">
        <v>193</v>
      </c>
      <c r="E300" s="3">
        <f>2*39</f>
        <v>78</v>
      </c>
      <c r="F300" s="3">
        <f>2*72</f>
        <v>144</v>
      </c>
      <c r="G300" s="533"/>
    </row>
    <row r="301" spans="1:7" s="25" customFormat="1" x14ac:dyDescent="0.3">
      <c r="A301" s="221"/>
      <c r="B301" s="5">
        <v>2</v>
      </c>
      <c r="C301" s="6" t="s">
        <v>64</v>
      </c>
      <c r="D301" s="2" t="s">
        <v>65</v>
      </c>
      <c r="E301" s="3">
        <v>15</v>
      </c>
      <c r="F301" s="3">
        <v>75</v>
      </c>
      <c r="G301" s="533"/>
    </row>
    <row r="302" spans="1:7" s="25" customFormat="1" x14ac:dyDescent="0.3">
      <c r="A302" s="221"/>
      <c r="B302" s="18">
        <v>3</v>
      </c>
      <c r="C302" s="6" t="s">
        <v>107</v>
      </c>
      <c r="D302" s="2" t="s">
        <v>193</v>
      </c>
      <c r="E302" s="3">
        <v>3.71</v>
      </c>
      <c r="F302" s="3">
        <v>93.2</v>
      </c>
      <c r="G302" s="533"/>
    </row>
    <row r="303" spans="1:7" s="25" customFormat="1" x14ac:dyDescent="0.3">
      <c r="A303" s="221"/>
      <c r="B303" s="5">
        <v>4</v>
      </c>
      <c r="C303" s="6" t="s">
        <v>483</v>
      </c>
      <c r="D303" s="2" t="s">
        <v>218</v>
      </c>
      <c r="E303" s="3">
        <v>58</v>
      </c>
      <c r="F303" s="3">
        <f>2*117.75</f>
        <v>235.5</v>
      </c>
      <c r="G303" s="533">
        <f>E303/2</f>
        <v>29</v>
      </c>
    </row>
    <row r="304" spans="1:7" s="25" customFormat="1" x14ac:dyDescent="0.3">
      <c r="A304" s="145"/>
      <c r="B304" s="5"/>
      <c r="C304" s="13"/>
      <c r="D304" s="2"/>
      <c r="E304" s="3"/>
      <c r="F304" s="3"/>
      <c r="G304" s="533"/>
    </row>
    <row r="305" spans="1:7" s="25" customFormat="1" x14ac:dyDescent="0.3">
      <c r="A305" s="145"/>
      <c r="B305" s="5"/>
      <c r="C305" s="13"/>
      <c r="D305" s="2"/>
      <c r="E305" s="3"/>
      <c r="F305" s="3"/>
      <c r="G305" s="533"/>
    </row>
    <row r="306" spans="1:7" s="25" customFormat="1" x14ac:dyDescent="0.3">
      <c r="A306" s="145"/>
      <c r="B306" s="5"/>
      <c r="C306" s="13"/>
      <c r="D306" s="2" t="s">
        <v>128</v>
      </c>
      <c r="E306" s="3">
        <f>SUM(E300:E305)</f>
        <v>154.70999999999998</v>
      </c>
      <c r="F306" s="3">
        <f>SUM(F300:F305)</f>
        <v>547.70000000000005</v>
      </c>
      <c r="G306" s="533"/>
    </row>
    <row r="307" spans="1:7" s="25" customFormat="1" x14ac:dyDescent="0.3">
      <c r="A307" s="147"/>
      <c r="B307" s="5"/>
      <c r="C307" s="13"/>
      <c r="D307" s="2"/>
      <c r="E307" s="3"/>
      <c r="F307" s="3"/>
      <c r="G307" s="534">
        <v>45001</v>
      </c>
    </row>
    <row r="308" spans="1:7" s="25" customFormat="1" x14ac:dyDescent="0.3">
      <c r="A308" s="147"/>
      <c r="B308" s="3"/>
      <c r="C308" s="15"/>
      <c r="D308" s="3" t="s">
        <v>136</v>
      </c>
      <c r="E308" s="3">
        <f>+E306+E297+E288+E266</f>
        <v>585</v>
      </c>
      <c r="F308" s="3">
        <f>+F306+F297+F288+F266</f>
        <v>2429.6049999999996</v>
      </c>
      <c r="G308" s="599">
        <v>585</v>
      </c>
    </row>
    <row r="309" spans="1:7" s="25" customFormat="1" x14ac:dyDescent="0.3">
      <c r="A309" s="36"/>
      <c r="B309" s="463"/>
      <c r="C309" s="463"/>
      <c r="D309" s="463"/>
      <c r="E309" s="463"/>
      <c r="F309" s="463"/>
      <c r="G309" s="535">
        <f>E308-G308</f>
        <v>0</v>
      </c>
    </row>
    <row r="310" spans="1:7" s="25" customFormat="1" x14ac:dyDescent="0.3">
      <c r="A310" s="147"/>
      <c r="B310" s="463"/>
      <c r="C310" s="463"/>
      <c r="D310" s="463"/>
      <c r="E310" s="463"/>
      <c r="F310" s="463"/>
      <c r="G310" s="533"/>
    </row>
    <row r="311" spans="1:7" s="25" customFormat="1" ht="18.75" customHeight="1" x14ac:dyDescent="0.3">
      <c r="A311" s="146"/>
      <c r="C311" s="37" t="s">
        <v>130</v>
      </c>
      <c r="E311" s="94" t="s">
        <v>131</v>
      </c>
      <c r="F311" s="20"/>
      <c r="G311" s="533"/>
    </row>
    <row r="312" spans="1:7" s="25" customFormat="1" ht="51.75" customHeight="1" x14ac:dyDescent="0.3">
      <c r="A312" s="146"/>
      <c r="C312" s="38" t="s">
        <v>139</v>
      </c>
      <c r="E312" s="38" t="s">
        <v>140</v>
      </c>
      <c r="F312" s="39"/>
      <c r="G312" s="533"/>
    </row>
    <row r="313" spans="1:7" s="25" customFormat="1" ht="23.25" customHeight="1" x14ac:dyDescent="0.3">
      <c r="A313" s="146"/>
      <c r="B313" s="38"/>
      <c r="D313" s="38"/>
      <c r="E313" s="39"/>
      <c r="F313" s="38"/>
      <c r="G313" s="533"/>
    </row>
    <row r="314" spans="1:7" s="96" customFormat="1" ht="23.25" customHeight="1" x14ac:dyDescent="0.3">
      <c r="A314" s="460"/>
      <c r="B314" s="254"/>
      <c r="C314" s="419"/>
      <c r="D314" s="254"/>
      <c r="E314" s="255"/>
      <c r="F314" s="254"/>
      <c r="G314" s="1572"/>
    </row>
    <row r="315" spans="1:7" s="25" customFormat="1" ht="18.75" customHeight="1" x14ac:dyDescent="0.3">
      <c r="A315" s="145"/>
      <c r="C315" s="22" t="s">
        <v>115</v>
      </c>
      <c r="D315" s="20"/>
      <c r="E315" s="20"/>
      <c r="F315" s="20"/>
      <c r="G315" s="533"/>
    </row>
    <row r="316" spans="1:7" s="25" customFormat="1" ht="18.75" customHeight="1" x14ac:dyDescent="0.3">
      <c r="A316" s="146"/>
      <c r="C316" s="22" t="s">
        <v>138</v>
      </c>
      <c r="D316" s="20"/>
      <c r="E316" s="20"/>
      <c r="F316" s="20"/>
      <c r="G316" s="533"/>
    </row>
    <row r="317" spans="1:7" s="25" customFormat="1" ht="18.75" customHeight="1" x14ac:dyDescent="0.3">
      <c r="A317" s="146"/>
      <c r="C317" s="20"/>
      <c r="D317" s="20"/>
      <c r="E317" s="20"/>
      <c r="F317" s="20"/>
      <c r="G317" s="533"/>
    </row>
    <row r="318" spans="1:7" s="25" customFormat="1" ht="18.75" customHeight="1" x14ac:dyDescent="0.3">
      <c r="A318" s="146"/>
      <c r="C318" s="20"/>
      <c r="D318" s="20"/>
      <c r="F318" s="23" t="s">
        <v>116</v>
      </c>
      <c r="G318" s="533"/>
    </row>
    <row r="319" spans="1:7" s="25" customFormat="1" ht="18.75" customHeight="1" x14ac:dyDescent="0.3">
      <c r="A319" s="146"/>
      <c r="C319" s="20"/>
      <c r="D319" s="20"/>
      <c r="F319" s="24" t="s">
        <v>134</v>
      </c>
      <c r="G319" s="533"/>
    </row>
    <row r="320" spans="1:7" s="25" customFormat="1" ht="18.75" customHeight="1" x14ac:dyDescent="0.3">
      <c r="A320" s="146"/>
      <c r="C320" s="20"/>
      <c r="D320" s="20"/>
      <c r="F320" s="24" t="s">
        <v>117</v>
      </c>
      <c r="G320" s="533"/>
    </row>
    <row r="321" spans="1:7" s="25" customFormat="1" ht="18.75" customHeight="1" x14ac:dyDescent="0.3">
      <c r="A321" s="146"/>
      <c r="C321" s="20"/>
      <c r="D321" s="20"/>
      <c r="F321" s="24" t="s">
        <v>497</v>
      </c>
      <c r="G321" s="533"/>
    </row>
    <row r="322" spans="1:7" s="25" customFormat="1" ht="18.75" customHeight="1" x14ac:dyDescent="0.3">
      <c r="A322" s="145"/>
      <c r="C322" s="20"/>
      <c r="D322" s="20"/>
      <c r="E322" s="20"/>
      <c r="F322" s="20"/>
      <c r="G322" s="533"/>
    </row>
    <row r="323" spans="1:7" s="464" customFormat="1" ht="18.75" customHeight="1" x14ac:dyDescent="0.3">
      <c r="A323" s="19" t="s">
        <v>288</v>
      </c>
      <c r="C323" s="20"/>
      <c r="D323" s="465"/>
      <c r="E323" s="465"/>
      <c r="F323" s="465"/>
      <c r="G323" s="599"/>
    </row>
    <row r="324" spans="1:7" s="25" customFormat="1" ht="18.75" customHeight="1" x14ac:dyDescent="0.3">
      <c r="A324" s="145"/>
      <c r="C324" s="20"/>
      <c r="D324" s="20"/>
      <c r="E324" s="20"/>
      <c r="F324" s="20"/>
      <c r="G324" s="533"/>
    </row>
    <row r="325" spans="1:7" s="25" customFormat="1" ht="18.75" customHeight="1" x14ac:dyDescent="0.3">
      <c r="A325" s="146"/>
      <c r="C325" s="1612" t="s">
        <v>119</v>
      </c>
      <c r="D325" s="1612"/>
      <c r="E325" s="1612"/>
      <c r="F325" s="26"/>
      <c r="G325" s="533"/>
    </row>
    <row r="326" spans="1:7" s="25" customFormat="1" ht="18.75" customHeight="1" x14ac:dyDescent="0.3">
      <c r="A326" s="146"/>
      <c r="C326" s="1610">
        <v>45742</v>
      </c>
      <c r="D326" s="1610"/>
      <c r="E326" s="1610"/>
      <c r="F326" s="27"/>
      <c r="G326" s="533"/>
    </row>
    <row r="327" spans="1:7" s="25" customFormat="1" ht="18.75" customHeight="1" x14ac:dyDescent="0.3">
      <c r="A327" s="146"/>
      <c r="C327" s="20"/>
      <c r="D327" s="20"/>
      <c r="E327" s="20"/>
      <c r="F327" s="27"/>
      <c r="G327" s="533"/>
    </row>
    <row r="328" spans="1:7" s="25" customFormat="1" ht="18.75" customHeight="1" x14ac:dyDescent="0.3">
      <c r="A328" s="146"/>
      <c r="C328" s="1568"/>
      <c r="D328" s="20"/>
      <c r="E328" s="20"/>
      <c r="F328" s="27"/>
      <c r="G328" s="533"/>
    </row>
    <row r="329" spans="1:7" s="25" customFormat="1" ht="18.75" customHeight="1" x14ac:dyDescent="0.3">
      <c r="A329" s="146"/>
      <c r="B329" s="28" t="s">
        <v>120</v>
      </c>
      <c r="C329" s="29" t="s">
        <v>121</v>
      </c>
      <c r="D329" s="1611" t="s">
        <v>123</v>
      </c>
      <c r="E329" s="1611"/>
      <c r="F329" s="1611"/>
      <c r="G329" s="533"/>
    </row>
    <row r="330" spans="1:7" s="25" customFormat="1" ht="18.75" customHeight="1" x14ac:dyDescent="0.3">
      <c r="A330" s="146"/>
      <c r="B330" s="28" t="s">
        <v>124</v>
      </c>
      <c r="C330" s="28" t="s">
        <v>265</v>
      </c>
      <c r="D330" s="29" t="s">
        <v>125</v>
      </c>
      <c r="E330" s="1567" t="s">
        <v>126</v>
      </c>
      <c r="F330" s="1567" t="s">
        <v>127</v>
      </c>
      <c r="G330" s="533"/>
    </row>
    <row r="331" spans="1:7" s="25" customFormat="1" x14ac:dyDescent="0.3">
      <c r="A331" s="8"/>
      <c r="B331" s="5">
        <v>1</v>
      </c>
      <c r="C331" s="6" t="s">
        <v>178</v>
      </c>
      <c r="D331" s="2" t="s">
        <v>7</v>
      </c>
      <c r="E331" s="3">
        <v>55</v>
      </c>
      <c r="F331" s="3">
        <v>196.125</v>
      </c>
      <c r="G331" s="533"/>
    </row>
    <row r="332" spans="1:7" s="50" customFormat="1" x14ac:dyDescent="0.3">
      <c r="A332" s="490"/>
      <c r="B332" s="5">
        <v>2</v>
      </c>
      <c r="C332" s="6" t="s">
        <v>43</v>
      </c>
      <c r="D332" s="2" t="s">
        <v>44</v>
      </c>
      <c r="E332" s="3">
        <v>30</v>
      </c>
      <c r="F332" s="3">
        <v>242.70999999999998</v>
      </c>
      <c r="G332" s="89"/>
    </row>
    <row r="333" spans="1:7" s="25" customFormat="1" ht="19.5" customHeight="1" x14ac:dyDescent="0.3">
      <c r="A333" s="145"/>
      <c r="B333" s="1567">
        <v>3</v>
      </c>
      <c r="C333" s="6" t="s">
        <v>347</v>
      </c>
      <c r="D333" s="2" t="s">
        <v>14</v>
      </c>
      <c r="E333" s="3">
        <v>24</v>
      </c>
      <c r="F333" s="3">
        <v>3.9199999999999995</v>
      </c>
      <c r="G333" s="533"/>
    </row>
    <row r="334" spans="1:7" s="50" customFormat="1" x14ac:dyDescent="0.3">
      <c r="A334" s="8"/>
      <c r="B334" s="5">
        <v>4</v>
      </c>
      <c r="C334" s="6" t="s">
        <v>114</v>
      </c>
      <c r="D334" s="2" t="s">
        <v>2</v>
      </c>
      <c r="E334" s="3">
        <v>6</v>
      </c>
      <c r="F334" s="3">
        <v>28</v>
      </c>
      <c r="G334" s="1573"/>
    </row>
    <row r="335" spans="1:7" s="25" customFormat="1" x14ac:dyDescent="0.3">
      <c r="A335" s="491"/>
      <c r="B335" s="5">
        <v>5</v>
      </c>
      <c r="C335" s="6" t="s">
        <v>107</v>
      </c>
      <c r="D335" s="2" t="s">
        <v>193</v>
      </c>
      <c r="E335" s="3">
        <v>3.71</v>
      </c>
      <c r="F335" s="3">
        <v>93.2</v>
      </c>
      <c r="G335" s="533"/>
    </row>
    <row r="336" spans="1:7" s="25" customFormat="1" x14ac:dyDescent="0.3">
      <c r="A336" s="491"/>
      <c r="B336" s="1567"/>
      <c r="C336" s="6"/>
      <c r="D336" s="2"/>
      <c r="E336" s="3"/>
      <c r="F336" s="3"/>
      <c r="G336" s="533"/>
    </row>
    <row r="337" spans="1:7" s="25" customFormat="1" x14ac:dyDescent="0.3">
      <c r="A337" s="145"/>
      <c r="B337" s="5"/>
      <c r="C337" s="6"/>
      <c r="D337" s="2" t="s">
        <v>128</v>
      </c>
      <c r="E337" s="3">
        <f>SUM(E331:E336)</f>
        <v>118.71</v>
      </c>
      <c r="F337" s="3">
        <f>SUM(F331:F336)</f>
        <v>563.95500000000004</v>
      </c>
      <c r="G337" s="533"/>
    </row>
    <row r="338" spans="1:7" s="25" customFormat="1" x14ac:dyDescent="0.3">
      <c r="A338" s="145"/>
      <c r="B338" s="5"/>
      <c r="C338" s="6"/>
      <c r="D338" s="2"/>
      <c r="E338" s="3"/>
      <c r="F338" s="3"/>
      <c r="G338" s="533"/>
    </row>
    <row r="339" spans="1:7" s="25" customFormat="1" x14ac:dyDescent="0.3">
      <c r="A339" s="145"/>
      <c r="B339" s="28" t="s">
        <v>124</v>
      </c>
      <c r="C339" s="3" t="s">
        <v>247</v>
      </c>
      <c r="D339" s="2" t="s">
        <v>125</v>
      </c>
      <c r="E339" s="3" t="s">
        <v>126</v>
      </c>
      <c r="F339" s="3" t="s">
        <v>127</v>
      </c>
      <c r="G339" s="533"/>
    </row>
    <row r="340" spans="1:7" s="183" customFormat="1" ht="21" x14ac:dyDescent="0.35">
      <c r="A340" s="8"/>
      <c r="B340" s="5">
        <v>1</v>
      </c>
      <c r="C340" s="6" t="s">
        <v>88</v>
      </c>
      <c r="D340" s="2" t="s">
        <v>9</v>
      </c>
      <c r="E340" s="3">
        <v>90</v>
      </c>
      <c r="F340" s="3">
        <v>143.91</v>
      </c>
      <c r="G340" s="1574"/>
    </row>
    <row r="341" spans="1:7" s="25" customFormat="1" x14ac:dyDescent="0.3">
      <c r="A341" s="8"/>
      <c r="B341" s="5">
        <v>2</v>
      </c>
      <c r="C341" s="6" t="s">
        <v>470</v>
      </c>
      <c r="D341" s="2" t="s">
        <v>17</v>
      </c>
      <c r="E341" s="3">
        <v>85</v>
      </c>
      <c r="F341" s="3">
        <v>271.20000000000005</v>
      </c>
      <c r="G341" s="533"/>
    </row>
    <row r="342" spans="1:7" s="25" customFormat="1" ht="19.5" customHeight="1" x14ac:dyDescent="0.3">
      <c r="A342" s="145"/>
      <c r="B342" s="5">
        <v>3</v>
      </c>
      <c r="C342" s="6" t="s">
        <v>179</v>
      </c>
      <c r="D342" s="2" t="s">
        <v>44</v>
      </c>
      <c r="E342" s="3">
        <v>28</v>
      </c>
      <c r="F342" s="3">
        <v>242.89</v>
      </c>
      <c r="G342" s="533"/>
    </row>
    <row r="343" spans="1:7" s="25" customFormat="1" ht="19.5" customHeight="1" x14ac:dyDescent="0.3">
      <c r="A343" s="145"/>
      <c r="B343" s="5">
        <v>4</v>
      </c>
      <c r="C343" s="6" t="s">
        <v>347</v>
      </c>
      <c r="D343" s="2" t="s">
        <v>14</v>
      </c>
      <c r="E343" s="3">
        <v>24</v>
      </c>
      <c r="F343" s="3">
        <v>3.9199999999999995</v>
      </c>
      <c r="G343" s="533"/>
    </row>
    <row r="344" spans="1:7" s="25" customFormat="1" ht="19.5" customHeight="1" x14ac:dyDescent="0.3">
      <c r="A344" s="145"/>
      <c r="B344" s="5">
        <v>5</v>
      </c>
      <c r="C344" s="6" t="s">
        <v>144</v>
      </c>
      <c r="D344" s="2" t="s">
        <v>2</v>
      </c>
      <c r="E344" s="3">
        <v>18</v>
      </c>
      <c r="F344" s="3">
        <v>88</v>
      </c>
      <c r="G344" s="533"/>
    </row>
    <row r="345" spans="1:7" s="50" customFormat="1" x14ac:dyDescent="0.3">
      <c r="A345" s="8"/>
      <c r="B345" s="5">
        <v>6</v>
      </c>
      <c r="C345" s="6" t="s">
        <v>107</v>
      </c>
      <c r="D345" s="2" t="s">
        <v>193</v>
      </c>
      <c r="E345" s="3">
        <f>3.71-0.04</f>
        <v>3.67</v>
      </c>
      <c r="F345" s="3">
        <v>93.2</v>
      </c>
      <c r="G345" s="89"/>
    </row>
    <row r="346" spans="1:7" s="25" customFormat="1" ht="19.5" customHeight="1" x14ac:dyDescent="0.3">
      <c r="A346" s="145"/>
      <c r="B346" s="5">
        <v>7</v>
      </c>
      <c r="C346" s="6" t="s">
        <v>108</v>
      </c>
      <c r="D346" s="2" t="s">
        <v>65</v>
      </c>
      <c r="E346" s="3">
        <v>1.2</v>
      </c>
      <c r="F346" s="3">
        <v>21.5</v>
      </c>
      <c r="G346" s="533"/>
    </row>
    <row r="347" spans="1:7" s="50" customFormat="1" x14ac:dyDescent="0.3">
      <c r="A347" s="154"/>
      <c r="B347" s="5"/>
      <c r="C347" s="6"/>
      <c r="D347" s="2"/>
      <c r="E347" s="3"/>
      <c r="F347" s="3"/>
      <c r="G347" s="1573"/>
    </row>
    <row r="348" spans="1:7" s="25" customFormat="1" x14ac:dyDescent="0.3">
      <c r="A348" s="221"/>
      <c r="B348" s="1567"/>
      <c r="C348" s="6"/>
      <c r="D348" s="2" t="s">
        <v>128</v>
      </c>
      <c r="E348" s="3">
        <f>SUM(E340:E347)</f>
        <v>249.86999999999998</v>
      </c>
      <c r="F348" s="3">
        <f>SUM(F340:F347)</f>
        <v>864.62</v>
      </c>
      <c r="G348" s="533"/>
    </row>
    <row r="349" spans="1:7" s="25" customFormat="1" x14ac:dyDescent="0.3">
      <c r="A349" s="221"/>
      <c r="B349" s="1567"/>
      <c r="C349" s="6"/>
      <c r="D349" s="2"/>
      <c r="E349" s="3"/>
      <c r="F349" s="3"/>
      <c r="G349" s="533"/>
    </row>
    <row r="350" spans="1:7" s="25" customFormat="1" x14ac:dyDescent="0.3">
      <c r="A350" s="221"/>
      <c r="B350" s="28" t="s">
        <v>124</v>
      </c>
      <c r="C350" s="6" t="s">
        <v>282</v>
      </c>
      <c r="D350" s="2" t="s">
        <v>125</v>
      </c>
      <c r="E350" s="3" t="s">
        <v>126</v>
      </c>
      <c r="F350" s="3" t="s">
        <v>127</v>
      </c>
      <c r="G350" s="533"/>
    </row>
    <row r="351" spans="1:7" s="25" customFormat="1" x14ac:dyDescent="0.3">
      <c r="A351" s="221"/>
      <c r="B351" s="28">
        <v>1</v>
      </c>
      <c r="C351" s="6" t="s">
        <v>102</v>
      </c>
      <c r="D351" s="2" t="s">
        <v>193</v>
      </c>
      <c r="E351" s="3">
        <f>2*39</f>
        <v>78</v>
      </c>
      <c r="F351" s="3">
        <f>2*72</f>
        <v>144</v>
      </c>
      <c r="G351" s="533"/>
    </row>
    <row r="352" spans="1:7" s="50" customFormat="1" x14ac:dyDescent="0.3">
      <c r="A352" s="8"/>
      <c r="B352" s="5">
        <v>2</v>
      </c>
      <c r="C352" s="6" t="s">
        <v>64</v>
      </c>
      <c r="D352" s="2" t="s">
        <v>65</v>
      </c>
      <c r="E352" s="3">
        <v>15</v>
      </c>
      <c r="F352" s="3">
        <v>75</v>
      </c>
      <c r="G352" s="1573"/>
    </row>
    <row r="353" spans="1:7" s="50" customFormat="1" x14ac:dyDescent="0.3">
      <c r="A353" s="8"/>
      <c r="B353" s="18">
        <v>3</v>
      </c>
      <c r="C353" s="6" t="s">
        <v>107</v>
      </c>
      <c r="D353" s="2" t="s">
        <v>519</v>
      </c>
      <c r="E353" s="3">
        <v>4.4199999999999591</v>
      </c>
      <c r="F353" s="3">
        <v>93.2</v>
      </c>
      <c r="G353" s="89"/>
    </row>
    <row r="354" spans="1:7" s="25" customFormat="1" x14ac:dyDescent="0.3">
      <c r="A354" s="221"/>
      <c r="B354" s="28">
        <v>4</v>
      </c>
      <c r="C354" s="6" t="s">
        <v>93</v>
      </c>
      <c r="D354" s="2" t="s">
        <v>2</v>
      </c>
      <c r="E354" s="3">
        <v>60</v>
      </c>
      <c r="F354" s="3">
        <v>92</v>
      </c>
      <c r="G354" s="533"/>
    </row>
    <row r="355" spans="1:7" s="25" customFormat="1" x14ac:dyDescent="0.3">
      <c r="A355" s="221"/>
      <c r="B355" s="5">
        <v>5</v>
      </c>
      <c r="C355" s="6" t="s">
        <v>483</v>
      </c>
      <c r="D355" s="2" t="s">
        <v>5</v>
      </c>
      <c r="E355" s="3">
        <v>29</v>
      </c>
      <c r="F355" s="3">
        <v>117.75</v>
      </c>
      <c r="G355" s="533"/>
    </row>
    <row r="356" spans="1:7" s="25" customFormat="1" x14ac:dyDescent="0.3">
      <c r="A356" s="221"/>
      <c r="B356" s="18">
        <v>6</v>
      </c>
      <c r="C356" s="6" t="s">
        <v>80</v>
      </c>
      <c r="D356" s="2" t="s">
        <v>5</v>
      </c>
      <c r="E356" s="3">
        <v>30</v>
      </c>
      <c r="F356" s="3">
        <v>124.6</v>
      </c>
      <c r="G356" s="533"/>
    </row>
    <row r="357" spans="1:7" s="25" customFormat="1" x14ac:dyDescent="0.3">
      <c r="A357" s="221"/>
      <c r="B357" s="28"/>
      <c r="C357" s="6"/>
      <c r="D357" s="2"/>
      <c r="E357" s="3"/>
      <c r="F357" s="3"/>
      <c r="G357" s="533"/>
    </row>
    <row r="358" spans="1:7" s="25" customFormat="1" x14ac:dyDescent="0.3">
      <c r="A358" s="221"/>
      <c r="B358" s="1569"/>
      <c r="C358" s="6"/>
      <c r="D358" s="2" t="s">
        <v>128</v>
      </c>
      <c r="E358" s="3">
        <f>SUM(E351:E356)</f>
        <v>216.41999999999996</v>
      </c>
      <c r="F358" s="3">
        <f>SUM(F351:F356)</f>
        <v>646.55000000000007</v>
      </c>
      <c r="G358" s="533"/>
    </row>
    <row r="359" spans="1:7" s="25" customFormat="1" x14ac:dyDescent="0.3">
      <c r="A359" s="221"/>
      <c r="B359" s="1567"/>
      <c r="C359" s="6"/>
      <c r="D359" s="2"/>
      <c r="E359" s="3"/>
      <c r="F359" s="3"/>
      <c r="G359" s="533"/>
    </row>
    <row r="360" spans="1:7" s="25" customFormat="1" x14ac:dyDescent="0.3">
      <c r="A360" s="221"/>
      <c r="B360" s="28" t="s">
        <v>124</v>
      </c>
      <c r="C360" s="6" t="s">
        <v>286</v>
      </c>
      <c r="D360" s="2" t="s">
        <v>125</v>
      </c>
      <c r="E360" s="3" t="s">
        <v>126</v>
      </c>
      <c r="F360" s="3" t="s">
        <v>127</v>
      </c>
      <c r="G360" s="533"/>
    </row>
    <row r="361" spans="1:7" s="25" customFormat="1" x14ac:dyDescent="0.3">
      <c r="A361" s="221"/>
      <c r="B361" s="5">
        <v>1</v>
      </c>
      <c r="C361" s="6"/>
      <c r="D361" s="2"/>
      <c r="E361" s="3"/>
      <c r="F361" s="3"/>
      <c r="G361" s="533"/>
    </row>
    <row r="362" spans="1:7" s="25" customFormat="1" x14ac:dyDescent="0.3">
      <c r="A362" s="221"/>
      <c r="B362" s="5">
        <v>2</v>
      </c>
      <c r="C362" s="6"/>
      <c r="D362" s="2"/>
      <c r="E362" s="3"/>
      <c r="F362" s="3"/>
      <c r="G362" s="533"/>
    </row>
    <row r="363" spans="1:7" s="25" customFormat="1" x14ac:dyDescent="0.3">
      <c r="A363" s="221"/>
      <c r="B363" s="18">
        <v>3</v>
      </c>
      <c r="C363" s="6"/>
      <c r="D363" s="2"/>
      <c r="E363" s="3"/>
      <c r="F363" s="3"/>
      <c r="G363" s="533"/>
    </row>
    <row r="364" spans="1:7" s="25" customFormat="1" x14ac:dyDescent="0.3">
      <c r="A364" s="145"/>
      <c r="B364" s="5"/>
      <c r="C364" s="6"/>
      <c r="D364" s="2"/>
      <c r="E364" s="3"/>
      <c r="F364" s="3"/>
      <c r="G364" s="533"/>
    </row>
    <row r="365" spans="1:7" s="25" customFormat="1" x14ac:dyDescent="0.3">
      <c r="A365" s="145"/>
      <c r="B365" s="5"/>
      <c r="C365" s="6"/>
      <c r="D365" s="2" t="s">
        <v>128</v>
      </c>
      <c r="E365" s="3">
        <f>SUM(E361:E364)</f>
        <v>0</v>
      </c>
      <c r="F365" s="3">
        <f>SUM(F361:F364)</f>
        <v>0</v>
      </c>
      <c r="G365" s="533"/>
    </row>
    <row r="366" spans="1:7" s="25" customFormat="1" x14ac:dyDescent="0.3">
      <c r="A366" s="147"/>
      <c r="B366" s="5"/>
      <c r="C366" s="6"/>
      <c r="D366" s="2"/>
      <c r="E366" s="3"/>
      <c r="F366" s="3"/>
      <c r="G366" s="534">
        <v>45002</v>
      </c>
    </row>
    <row r="367" spans="1:7" s="25" customFormat="1" x14ac:dyDescent="0.3">
      <c r="A367" s="147"/>
      <c r="B367" s="3"/>
      <c r="C367" s="3"/>
      <c r="D367" s="3" t="s">
        <v>136</v>
      </c>
      <c r="E367" s="3">
        <f>+E365+E358+E348+E337</f>
        <v>585</v>
      </c>
      <c r="F367" s="3">
        <f>+F365+F358+F348+F337</f>
        <v>2075.125</v>
      </c>
      <c r="G367" s="599">
        <v>585</v>
      </c>
    </row>
    <row r="368" spans="1:7" s="25" customFormat="1" x14ac:dyDescent="0.3">
      <c r="A368" s="36"/>
      <c r="B368" s="463"/>
      <c r="C368" s="463"/>
      <c r="D368" s="463"/>
      <c r="E368" s="463"/>
      <c r="F368" s="463"/>
      <c r="G368" s="535"/>
    </row>
    <row r="369" spans="1:7" s="25" customFormat="1" x14ac:dyDescent="0.3">
      <c r="A369" s="147"/>
      <c r="B369" s="463"/>
      <c r="C369" s="463"/>
      <c r="D369" s="463"/>
      <c r="E369" s="463"/>
      <c r="F369" s="463"/>
      <c r="G369" s="535"/>
    </row>
    <row r="370" spans="1:7" s="25" customFormat="1" ht="18.75" customHeight="1" x14ac:dyDescent="0.3">
      <c r="A370" s="146"/>
      <c r="C370" s="37" t="s">
        <v>130</v>
      </c>
      <c r="E370" s="94" t="s">
        <v>131</v>
      </c>
      <c r="F370" s="20"/>
      <c r="G370" s="533"/>
    </row>
    <row r="371" spans="1:7" s="25" customFormat="1" ht="51.75" customHeight="1" x14ac:dyDescent="0.3">
      <c r="A371" s="146"/>
      <c r="C371" s="38" t="s">
        <v>139</v>
      </c>
      <c r="E371" s="38" t="s">
        <v>140</v>
      </c>
      <c r="F371" s="39"/>
      <c r="G371" s="535"/>
    </row>
    <row r="372" spans="1:7" s="25" customFormat="1" ht="23.25" customHeight="1" x14ac:dyDescent="0.3">
      <c r="A372" s="146"/>
      <c r="B372" s="38"/>
      <c r="D372" s="38"/>
      <c r="E372" s="39"/>
      <c r="F372" s="38"/>
      <c r="G372" s="533"/>
    </row>
    <row r="373" spans="1:7" s="96" customFormat="1" ht="23.25" customHeight="1" x14ac:dyDescent="0.3">
      <c r="A373" s="460"/>
      <c r="B373" s="254"/>
      <c r="C373" s="419"/>
      <c r="D373" s="254"/>
      <c r="E373" s="255"/>
      <c r="F373" s="254"/>
      <c r="G373" s="1572"/>
    </row>
    <row r="374" spans="1:7" x14ac:dyDescent="0.3">
      <c r="B374" s="25"/>
      <c r="C374" s="476" t="s">
        <v>115</v>
      </c>
    </row>
    <row r="375" spans="1:7" x14ac:dyDescent="0.3">
      <c r="B375" s="25"/>
      <c r="C375" s="476" t="s">
        <v>138</v>
      </c>
    </row>
    <row r="376" spans="1:7" x14ac:dyDescent="0.3">
      <c r="B376" s="25"/>
    </row>
    <row r="377" spans="1:7" ht="22.5" x14ac:dyDescent="0.3">
      <c r="B377" s="25"/>
      <c r="E377" s="25"/>
      <c r="F377" s="23" t="s">
        <v>116</v>
      </c>
    </row>
    <row r="378" spans="1:7" x14ac:dyDescent="0.3">
      <c r="B378" s="25"/>
      <c r="E378" s="25"/>
      <c r="F378" s="24" t="s">
        <v>134</v>
      </c>
    </row>
    <row r="379" spans="1:7" x14ac:dyDescent="0.3">
      <c r="B379" s="25"/>
      <c r="E379" s="25"/>
      <c r="F379" s="24" t="s">
        <v>117</v>
      </c>
    </row>
    <row r="380" spans="1:7" x14ac:dyDescent="0.3">
      <c r="B380" s="25"/>
      <c r="E380" s="25"/>
      <c r="F380" s="24" t="s">
        <v>497</v>
      </c>
    </row>
    <row r="381" spans="1:7" x14ac:dyDescent="0.3">
      <c r="B381" s="25"/>
    </row>
    <row r="382" spans="1:7" x14ac:dyDescent="0.3">
      <c r="A382" s="19" t="s">
        <v>288</v>
      </c>
      <c r="B382" s="464"/>
      <c r="D382" s="465"/>
      <c r="E382" s="465"/>
      <c r="F382" s="465"/>
    </row>
    <row r="383" spans="1:7" x14ac:dyDescent="0.3">
      <c r="B383" s="25"/>
    </row>
    <row r="384" spans="1:7" x14ac:dyDescent="0.3">
      <c r="B384" s="25"/>
      <c r="C384" s="1612" t="s">
        <v>119</v>
      </c>
      <c r="D384" s="1612"/>
      <c r="E384" s="1612"/>
      <c r="F384" s="26"/>
    </row>
    <row r="385" spans="2:6" x14ac:dyDescent="0.3">
      <c r="B385" s="25"/>
      <c r="C385" s="1610">
        <v>45003</v>
      </c>
      <c r="D385" s="1610"/>
      <c r="E385" s="1610"/>
      <c r="F385" s="27"/>
    </row>
    <row r="386" spans="2:6" x14ac:dyDescent="0.3">
      <c r="B386" s="25"/>
      <c r="F386" s="27"/>
    </row>
    <row r="387" spans="2:6" x14ac:dyDescent="0.3">
      <c r="B387" s="25"/>
      <c r="C387" s="1562"/>
      <c r="F387" s="27"/>
    </row>
    <row r="388" spans="2:6" x14ac:dyDescent="0.3">
      <c r="B388" s="28" t="s">
        <v>120</v>
      </c>
      <c r="C388" s="475" t="s">
        <v>121</v>
      </c>
      <c r="D388" s="1611" t="s">
        <v>123</v>
      </c>
      <c r="E388" s="1611"/>
      <c r="F388" s="1611"/>
    </row>
    <row r="389" spans="2:6" x14ac:dyDescent="0.3">
      <c r="B389" s="28" t="s">
        <v>124</v>
      </c>
      <c r="C389" s="469" t="s">
        <v>265</v>
      </c>
      <c r="D389" s="29" t="s">
        <v>125</v>
      </c>
      <c r="E389" s="1565" t="s">
        <v>126</v>
      </c>
      <c r="F389" s="1565" t="s">
        <v>127</v>
      </c>
    </row>
    <row r="390" spans="2:6" x14ac:dyDescent="0.3">
      <c r="B390" s="1565" t="s">
        <v>8</v>
      </c>
      <c r="C390" s="13" t="s">
        <v>289</v>
      </c>
      <c r="D390" s="2" t="s">
        <v>234</v>
      </c>
      <c r="E390" s="3">
        <v>60</v>
      </c>
      <c r="F390" s="3">
        <v>252.125</v>
      </c>
    </row>
    <row r="391" spans="2:6" x14ac:dyDescent="0.3">
      <c r="B391" s="1565" t="s">
        <v>3</v>
      </c>
      <c r="C391" s="13" t="s">
        <v>43</v>
      </c>
      <c r="D391" s="2" t="s">
        <v>44</v>
      </c>
      <c r="E391" s="3">
        <v>34</v>
      </c>
      <c r="F391" s="3">
        <v>298.71999999999997</v>
      </c>
    </row>
    <row r="392" spans="2:6" x14ac:dyDescent="0.3">
      <c r="B392" s="1565" t="s">
        <v>0</v>
      </c>
      <c r="C392" s="13" t="s">
        <v>67</v>
      </c>
      <c r="D392" s="2" t="s">
        <v>68</v>
      </c>
      <c r="E392" s="3">
        <v>10</v>
      </c>
      <c r="F392" s="3">
        <v>2.8</v>
      </c>
    </row>
    <row r="393" spans="2:6" x14ac:dyDescent="0.3">
      <c r="B393" s="1565" t="s">
        <v>77</v>
      </c>
      <c r="C393" s="13" t="s">
        <v>114</v>
      </c>
      <c r="D393" s="2" t="s">
        <v>2</v>
      </c>
      <c r="E393" s="3">
        <v>5</v>
      </c>
      <c r="F393" s="3">
        <v>28</v>
      </c>
    </row>
    <row r="394" spans="2:6" x14ac:dyDescent="0.3">
      <c r="B394" s="1565" t="s">
        <v>23</v>
      </c>
      <c r="C394" s="13" t="s">
        <v>107</v>
      </c>
      <c r="D394" s="2" t="s">
        <v>14</v>
      </c>
      <c r="E394" s="3">
        <v>3.1</v>
      </c>
      <c r="F394" s="3">
        <v>93.2</v>
      </c>
    </row>
    <row r="395" spans="2:6" x14ac:dyDescent="0.3">
      <c r="B395" s="1565" t="s">
        <v>51</v>
      </c>
      <c r="C395" s="13" t="s">
        <v>64</v>
      </c>
      <c r="D395" s="2" t="s">
        <v>65</v>
      </c>
      <c r="E395" s="3">
        <v>12</v>
      </c>
      <c r="F395" s="3">
        <v>75</v>
      </c>
    </row>
    <row r="396" spans="2:6" x14ac:dyDescent="0.3">
      <c r="B396" s="1565"/>
      <c r="C396" s="13"/>
      <c r="D396" s="2"/>
      <c r="E396" s="3"/>
      <c r="F396" s="3"/>
    </row>
    <row r="397" spans="2:6" x14ac:dyDescent="0.3">
      <c r="B397" s="5"/>
      <c r="C397" s="13"/>
      <c r="D397" s="2" t="s">
        <v>128</v>
      </c>
      <c r="E397" s="3">
        <v>124.1</v>
      </c>
      <c r="F397" s="3">
        <v>749.84500000000003</v>
      </c>
    </row>
    <row r="398" spans="2:6" x14ac:dyDescent="0.3">
      <c r="B398" s="5"/>
      <c r="C398" s="13"/>
      <c r="D398" s="2"/>
      <c r="E398" s="3"/>
      <c r="F398" s="3"/>
    </row>
    <row r="399" spans="2:6" x14ac:dyDescent="0.3">
      <c r="B399" s="5"/>
      <c r="C399" s="13"/>
      <c r="D399" s="2"/>
      <c r="E399" s="3"/>
      <c r="F399" s="3"/>
    </row>
    <row r="400" spans="2:6" x14ac:dyDescent="0.3">
      <c r="B400" s="28" t="s">
        <v>124</v>
      </c>
      <c r="C400" s="15" t="s">
        <v>292</v>
      </c>
      <c r="D400" s="2" t="s">
        <v>125</v>
      </c>
      <c r="E400" s="3" t="s">
        <v>126</v>
      </c>
      <c r="F400" s="3" t="s">
        <v>127</v>
      </c>
    </row>
    <row r="401" spans="2:6" x14ac:dyDescent="0.3">
      <c r="B401" s="1565" t="s">
        <v>8</v>
      </c>
      <c r="C401" s="13" t="s">
        <v>102</v>
      </c>
      <c r="D401" s="2" t="s">
        <v>68</v>
      </c>
      <c r="E401" s="3">
        <v>25</v>
      </c>
      <c r="F401" s="3">
        <v>72</v>
      </c>
    </row>
    <row r="402" spans="2:6" x14ac:dyDescent="0.3">
      <c r="B402" s="1565" t="s">
        <v>3</v>
      </c>
      <c r="C402" s="13" t="s">
        <v>64</v>
      </c>
      <c r="D402" s="2" t="s">
        <v>65</v>
      </c>
      <c r="E402" s="3">
        <v>12</v>
      </c>
      <c r="F402" s="3">
        <v>75</v>
      </c>
    </row>
    <row r="403" spans="2:6" x14ac:dyDescent="0.3">
      <c r="B403" s="1565" t="s">
        <v>0</v>
      </c>
      <c r="C403" s="13" t="s">
        <v>107</v>
      </c>
      <c r="D403" s="2" t="s">
        <v>14</v>
      </c>
      <c r="E403" s="3">
        <v>3.1</v>
      </c>
      <c r="F403" s="3">
        <v>93.2</v>
      </c>
    </row>
    <row r="404" spans="2:6" x14ac:dyDescent="0.3">
      <c r="B404" s="1565" t="s">
        <v>77</v>
      </c>
      <c r="C404" s="13" t="s">
        <v>290</v>
      </c>
      <c r="D404" s="2" t="s">
        <v>251</v>
      </c>
      <c r="E404" s="3">
        <v>120</v>
      </c>
      <c r="F404" s="3">
        <v>146.4</v>
      </c>
    </row>
    <row r="405" spans="2:6" x14ac:dyDescent="0.3">
      <c r="B405" s="1566" t="s">
        <v>23</v>
      </c>
      <c r="C405" s="13" t="s">
        <v>93</v>
      </c>
      <c r="D405" s="2" t="s">
        <v>5</v>
      </c>
      <c r="E405" s="3">
        <v>75</v>
      </c>
      <c r="F405" s="3">
        <v>94.25</v>
      </c>
    </row>
    <row r="406" spans="2:6" x14ac:dyDescent="0.3">
      <c r="B406" s="1565" t="s">
        <v>51</v>
      </c>
      <c r="C406" s="13" t="s">
        <v>110</v>
      </c>
      <c r="D406" s="2" t="s">
        <v>5</v>
      </c>
      <c r="E406" s="3">
        <v>125.8</v>
      </c>
      <c r="F406" s="3">
        <v>70.5</v>
      </c>
    </row>
    <row r="407" spans="2:6" x14ac:dyDescent="0.3">
      <c r="B407" s="1566" t="s">
        <v>15</v>
      </c>
      <c r="C407" s="13" t="s">
        <v>291</v>
      </c>
      <c r="D407" s="2" t="s">
        <v>218</v>
      </c>
      <c r="E407" s="3">
        <v>100</v>
      </c>
      <c r="F407" s="3">
        <v>123</v>
      </c>
    </row>
    <row r="408" spans="2:6" hidden="1" x14ac:dyDescent="0.3">
      <c r="B408" s="1565"/>
      <c r="C408" s="13"/>
      <c r="D408" s="2"/>
      <c r="E408" s="3"/>
      <c r="F408" s="3"/>
    </row>
    <row r="409" spans="2:6" hidden="1" x14ac:dyDescent="0.3">
      <c r="B409" s="1565"/>
      <c r="C409" s="13"/>
      <c r="D409" s="2" t="s">
        <v>128</v>
      </c>
      <c r="E409" s="3">
        <v>240.89999999999998</v>
      </c>
      <c r="F409" s="3">
        <v>674.35</v>
      </c>
    </row>
    <row r="410" spans="2:6" hidden="1" x14ac:dyDescent="0.3">
      <c r="B410" s="1565"/>
      <c r="C410" s="13"/>
      <c r="D410" s="2"/>
      <c r="E410" s="3"/>
      <c r="F410" s="3"/>
    </row>
    <row r="411" spans="2:6" hidden="1" x14ac:dyDescent="0.3">
      <c r="B411" s="28" t="s">
        <v>124</v>
      </c>
      <c r="C411" s="13" t="s">
        <v>282</v>
      </c>
      <c r="D411" s="2" t="s">
        <v>125</v>
      </c>
      <c r="E411" s="3" t="s">
        <v>126</v>
      </c>
      <c r="F411" s="3" t="s">
        <v>127</v>
      </c>
    </row>
    <row r="412" spans="2:6" hidden="1" x14ac:dyDescent="0.3">
      <c r="B412" s="28">
        <v>1</v>
      </c>
      <c r="C412" s="13"/>
      <c r="D412" s="29"/>
      <c r="E412" s="3"/>
      <c r="F412" s="3"/>
    </row>
    <row r="413" spans="2:6" hidden="1" x14ac:dyDescent="0.3">
      <c r="B413" s="1565" t="s">
        <v>3</v>
      </c>
      <c r="C413" s="13"/>
      <c r="D413" s="2"/>
      <c r="E413" s="3"/>
      <c r="F413" s="3"/>
    </row>
    <row r="414" spans="2:6" hidden="1" x14ac:dyDescent="0.3">
      <c r="B414" s="1566" t="s">
        <v>0</v>
      </c>
      <c r="C414" s="13"/>
      <c r="D414" s="2"/>
      <c r="E414" s="3"/>
      <c r="F414" s="3"/>
    </row>
    <row r="415" spans="2:6" hidden="1" x14ac:dyDescent="0.3">
      <c r="B415" s="1565" t="s">
        <v>77</v>
      </c>
      <c r="C415" s="13"/>
      <c r="D415" s="2"/>
      <c r="E415" s="3"/>
      <c r="F415" s="3"/>
    </row>
    <row r="416" spans="2:6" hidden="1" x14ac:dyDescent="0.3">
      <c r="B416" s="1565" t="s">
        <v>23</v>
      </c>
      <c r="C416" s="13"/>
      <c r="D416" s="2"/>
      <c r="E416" s="3"/>
      <c r="F416" s="3"/>
    </row>
    <row r="417" spans="2:7" hidden="1" x14ac:dyDescent="0.3">
      <c r="B417" s="1566"/>
      <c r="C417" s="13"/>
      <c r="D417" s="2"/>
      <c r="E417" s="3"/>
      <c r="F417" s="3"/>
    </row>
    <row r="418" spans="2:7" hidden="1" x14ac:dyDescent="0.3">
      <c r="B418" s="1566"/>
      <c r="C418" s="13"/>
      <c r="D418" s="2" t="s">
        <v>128</v>
      </c>
      <c r="E418" s="3">
        <v>0</v>
      </c>
      <c r="F418" s="3">
        <v>0</v>
      </c>
    </row>
    <row r="419" spans="2:7" hidden="1" x14ac:dyDescent="0.3">
      <c r="B419" s="1565"/>
      <c r="C419" s="13"/>
      <c r="D419" s="2"/>
      <c r="E419" s="3"/>
      <c r="F419" s="3"/>
    </row>
    <row r="420" spans="2:7" hidden="1" x14ac:dyDescent="0.3">
      <c r="B420" s="28" t="s">
        <v>124</v>
      </c>
      <c r="C420" s="13" t="s">
        <v>286</v>
      </c>
      <c r="D420" s="2" t="s">
        <v>125</v>
      </c>
      <c r="E420" s="3" t="s">
        <v>126</v>
      </c>
      <c r="F420" s="3" t="s">
        <v>127</v>
      </c>
    </row>
    <row r="421" spans="2:7" hidden="1" x14ac:dyDescent="0.3">
      <c r="B421" s="1565" t="s">
        <v>8</v>
      </c>
      <c r="C421" s="13"/>
      <c r="D421" s="2"/>
      <c r="E421" s="3"/>
      <c r="F421" s="3"/>
    </row>
    <row r="422" spans="2:7" hidden="1" x14ac:dyDescent="0.3">
      <c r="B422" s="1565" t="s">
        <v>3</v>
      </c>
      <c r="C422" s="13"/>
      <c r="D422" s="2"/>
      <c r="E422" s="3"/>
      <c r="F422" s="3"/>
    </row>
    <row r="423" spans="2:7" hidden="1" x14ac:dyDescent="0.3">
      <c r="B423" s="1566" t="s">
        <v>0</v>
      </c>
      <c r="C423" s="13"/>
      <c r="D423" s="2"/>
      <c r="E423" s="3"/>
      <c r="F423" s="3"/>
    </row>
    <row r="424" spans="2:7" hidden="1" x14ac:dyDescent="0.3">
      <c r="B424" s="1565" t="s">
        <v>77</v>
      </c>
      <c r="C424" s="13"/>
      <c r="D424" s="2"/>
      <c r="E424" s="3"/>
      <c r="F424" s="3"/>
    </row>
    <row r="425" spans="2:7" hidden="1" x14ac:dyDescent="0.3">
      <c r="B425" s="5"/>
      <c r="C425" s="13"/>
      <c r="D425" s="2"/>
      <c r="E425" s="3"/>
      <c r="F425" s="3"/>
    </row>
    <row r="426" spans="2:7" hidden="1" x14ac:dyDescent="0.3">
      <c r="B426" s="5"/>
      <c r="C426" s="13"/>
      <c r="D426" s="2" t="s">
        <v>128</v>
      </c>
      <c r="E426" s="3">
        <v>0</v>
      </c>
      <c r="F426" s="3">
        <v>0</v>
      </c>
    </row>
    <row r="427" spans="2:7" x14ac:dyDescent="0.3">
      <c r="B427" s="5"/>
      <c r="C427" s="13"/>
      <c r="D427" s="2"/>
      <c r="E427" s="3"/>
      <c r="F427" s="3"/>
      <c r="G427" s="534">
        <v>45002</v>
      </c>
    </row>
    <row r="428" spans="2:7" x14ac:dyDescent="0.3">
      <c r="B428" s="3"/>
      <c r="C428" s="15"/>
      <c r="D428" s="3" t="s">
        <v>136</v>
      </c>
      <c r="E428" s="3">
        <v>365</v>
      </c>
      <c r="F428" s="3">
        <v>1424.1950000000002</v>
      </c>
      <c r="G428" s="599">
        <v>585</v>
      </c>
    </row>
    <row r="429" spans="2:7" x14ac:dyDescent="0.3">
      <c r="B429" s="463"/>
      <c r="C429" s="473"/>
      <c r="D429" s="463"/>
      <c r="E429" s="463"/>
      <c r="F429" s="463"/>
      <c r="G429" s="535"/>
    </row>
    <row r="430" spans="2:7" x14ac:dyDescent="0.3">
      <c r="B430" s="463"/>
      <c r="C430" s="473"/>
      <c r="D430" s="463"/>
      <c r="E430" s="463"/>
      <c r="F430" s="463"/>
      <c r="G430" s="535">
        <f>G428-E428</f>
        <v>220</v>
      </c>
    </row>
    <row r="431" spans="2:7" ht="30" customHeight="1" x14ac:dyDescent="0.3">
      <c r="B431" s="25"/>
      <c r="C431" s="260" t="s">
        <v>130</v>
      </c>
      <c r="D431" s="25"/>
      <c r="E431" s="94" t="s">
        <v>131</v>
      </c>
    </row>
    <row r="432" spans="2:7" ht="30.75" customHeight="1" x14ac:dyDescent="0.3">
      <c r="B432" s="25"/>
      <c r="C432" s="262" t="s">
        <v>139</v>
      </c>
      <c r="D432" s="25"/>
      <c r="E432" s="38" t="s">
        <v>140</v>
      </c>
      <c r="F432" s="39"/>
    </row>
    <row r="433" spans="1:6" x14ac:dyDescent="0.3">
      <c r="B433" s="38"/>
      <c r="C433" s="257"/>
      <c r="D433" s="38"/>
      <c r="E433" s="39"/>
      <c r="F433" s="38"/>
    </row>
    <row r="436" spans="1:6" x14ac:dyDescent="0.3">
      <c r="B436" s="25"/>
      <c r="C436" s="476" t="s">
        <v>115</v>
      </c>
    </row>
    <row r="437" spans="1:6" x14ac:dyDescent="0.3">
      <c r="B437" s="25"/>
      <c r="C437" s="476" t="s">
        <v>138</v>
      </c>
    </row>
    <row r="438" spans="1:6" x14ac:dyDescent="0.3">
      <c r="B438" s="25"/>
    </row>
    <row r="439" spans="1:6" ht="22.5" x14ac:dyDescent="0.3">
      <c r="B439" s="25"/>
      <c r="E439" s="25"/>
      <c r="F439" s="23" t="s">
        <v>116</v>
      </c>
    </row>
    <row r="440" spans="1:6" x14ac:dyDescent="0.3">
      <c r="B440" s="25"/>
      <c r="E440" s="25"/>
      <c r="F440" s="24" t="s">
        <v>134</v>
      </c>
    </row>
    <row r="441" spans="1:6" x14ac:dyDescent="0.3">
      <c r="B441" s="25"/>
      <c r="E441" s="25"/>
      <c r="F441" s="24" t="s">
        <v>117</v>
      </c>
    </row>
    <row r="442" spans="1:6" x14ac:dyDescent="0.3">
      <c r="B442" s="25"/>
      <c r="E442" s="25"/>
      <c r="F442" s="24" t="s">
        <v>497</v>
      </c>
    </row>
    <row r="443" spans="1:6" x14ac:dyDescent="0.3">
      <c r="A443" s="19"/>
      <c r="B443" s="25"/>
      <c r="C443" s="31"/>
    </row>
    <row r="444" spans="1:6" x14ac:dyDescent="0.3">
      <c r="A444" s="19" t="s">
        <v>287</v>
      </c>
      <c r="B444" s="464"/>
      <c r="C444" s="31"/>
      <c r="D444" s="465"/>
      <c r="E444" s="465"/>
      <c r="F444" s="465"/>
    </row>
    <row r="445" spans="1:6" x14ac:dyDescent="0.3">
      <c r="B445" s="25"/>
    </row>
    <row r="446" spans="1:6" x14ac:dyDescent="0.3">
      <c r="B446" s="25"/>
      <c r="C446" s="1612" t="s">
        <v>119</v>
      </c>
      <c r="D446" s="1612"/>
      <c r="E446" s="1612"/>
      <c r="F446" s="26"/>
    </row>
    <row r="447" spans="1:6" x14ac:dyDescent="0.3">
      <c r="B447" s="25"/>
      <c r="C447" s="1610">
        <v>45002</v>
      </c>
      <c r="D447" s="1610"/>
      <c r="E447" s="1610"/>
      <c r="F447" s="27"/>
    </row>
    <row r="448" spans="1:6" x14ac:dyDescent="0.3">
      <c r="B448" s="25"/>
      <c r="F448" s="27"/>
    </row>
    <row r="449" spans="2:6" x14ac:dyDescent="0.3">
      <c r="B449" s="25"/>
      <c r="C449" s="1562"/>
      <c r="F449" s="27"/>
    </row>
    <row r="450" spans="2:6" x14ac:dyDescent="0.3">
      <c r="B450" s="28" t="s">
        <v>120</v>
      </c>
      <c r="C450" s="475" t="s">
        <v>121</v>
      </c>
      <c r="D450" s="1611" t="s">
        <v>123</v>
      </c>
      <c r="E450" s="1611"/>
      <c r="F450" s="1611"/>
    </row>
    <row r="451" spans="2:6" x14ac:dyDescent="0.3">
      <c r="B451" s="28" t="s">
        <v>124</v>
      </c>
      <c r="C451" s="469" t="s">
        <v>265</v>
      </c>
      <c r="D451" s="29" t="s">
        <v>125</v>
      </c>
      <c r="E451" s="1565" t="s">
        <v>126</v>
      </c>
      <c r="F451" s="1565" t="s">
        <v>127</v>
      </c>
    </row>
    <row r="452" spans="2:6" x14ac:dyDescent="0.3">
      <c r="B452" s="1565" t="s">
        <v>8</v>
      </c>
      <c r="C452" s="13" t="s">
        <v>32</v>
      </c>
      <c r="D452" s="2" t="s">
        <v>264</v>
      </c>
      <c r="E452" s="3">
        <v>81.5</v>
      </c>
      <c r="F452" s="3">
        <v>278.27999999999997</v>
      </c>
    </row>
    <row r="453" spans="2:6" x14ac:dyDescent="0.3">
      <c r="B453" s="1565" t="s">
        <v>3</v>
      </c>
      <c r="C453" s="13" t="s">
        <v>202</v>
      </c>
      <c r="D453" s="2" t="s">
        <v>2</v>
      </c>
      <c r="E453" s="3">
        <v>10</v>
      </c>
      <c r="F453" s="3">
        <v>28.2</v>
      </c>
    </row>
    <row r="454" spans="2:6" x14ac:dyDescent="0.3">
      <c r="B454" s="1565" t="s">
        <v>0</v>
      </c>
      <c r="C454" s="13" t="s">
        <v>64</v>
      </c>
      <c r="D454" s="2" t="s">
        <v>65</v>
      </c>
      <c r="E454" s="3">
        <v>12</v>
      </c>
      <c r="F454" s="3">
        <v>75</v>
      </c>
    </row>
    <row r="455" spans="2:6" x14ac:dyDescent="0.3">
      <c r="B455" s="1565" t="s">
        <v>23</v>
      </c>
      <c r="C455" s="13" t="s">
        <v>107</v>
      </c>
      <c r="D455" s="2" t="s">
        <v>14</v>
      </c>
      <c r="E455" s="3">
        <v>3.1</v>
      </c>
      <c r="F455" s="3">
        <v>93.2</v>
      </c>
    </row>
    <row r="456" spans="2:6" x14ac:dyDescent="0.3">
      <c r="B456" s="1565" t="s">
        <v>51</v>
      </c>
      <c r="C456" s="13" t="s">
        <v>93</v>
      </c>
      <c r="D456" s="2" t="s">
        <v>2</v>
      </c>
      <c r="E456" s="3">
        <v>75</v>
      </c>
      <c r="F456" s="3">
        <v>94.25</v>
      </c>
    </row>
    <row r="457" spans="2:6" x14ac:dyDescent="0.3">
      <c r="B457" s="1565"/>
      <c r="C457" s="13"/>
      <c r="D457" s="2"/>
      <c r="E457" s="3"/>
      <c r="F457" s="3"/>
    </row>
    <row r="458" spans="2:6" x14ac:dyDescent="0.3">
      <c r="B458" s="5"/>
      <c r="C458" s="13"/>
      <c r="D458" s="2" t="s">
        <v>128</v>
      </c>
      <c r="E458" s="3">
        <v>181.6</v>
      </c>
      <c r="F458" s="3">
        <v>568.92999999999995</v>
      </c>
    </row>
    <row r="459" spans="2:6" x14ac:dyDescent="0.3">
      <c r="B459" s="5"/>
      <c r="C459" s="13"/>
      <c r="D459" s="2"/>
      <c r="E459" s="3"/>
      <c r="F459" s="3"/>
    </row>
    <row r="460" spans="2:6" x14ac:dyDescent="0.3">
      <c r="B460" s="28" t="s">
        <v>124</v>
      </c>
      <c r="C460" s="15" t="s">
        <v>247</v>
      </c>
      <c r="D460" s="2" t="s">
        <v>125</v>
      </c>
      <c r="E460" s="3" t="s">
        <v>126</v>
      </c>
      <c r="F460" s="3" t="s">
        <v>127</v>
      </c>
    </row>
    <row r="461" spans="2:6" x14ac:dyDescent="0.3">
      <c r="B461" s="1565" t="s">
        <v>8</v>
      </c>
      <c r="C461" s="13" t="s">
        <v>91</v>
      </c>
      <c r="D461" s="2" t="s">
        <v>92</v>
      </c>
      <c r="E461" s="3">
        <v>50</v>
      </c>
      <c r="F461" s="3">
        <v>122</v>
      </c>
    </row>
    <row r="462" spans="2:6" x14ac:dyDescent="0.3">
      <c r="B462" s="1565" t="s">
        <v>3</v>
      </c>
      <c r="C462" s="13" t="s">
        <v>30</v>
      </c>
      <c r="D462" s="2" t="s">
        <v>29</v>
      </c>
      <c r="E462" s="3">
        <v>85</v>
      </c>
      <c r="F462" s="3">
        <v>222.3</v>
      </c>
    </row>
    <row r="463" spans="2:6" x14ac:dyDescent="0.3">
      <c r="B463" s="1565" t="s">
        <v>0</v>
      </c>
      <c r="C463" s="13" t="s">
        <v>43</v>
      </c>
      <c r="D463" s="2" t="s">
        <v>44</v>
      </c>
      <c r="E463" s="3">
        <v>34</v>
      </c>
      <c r="F463" s="3">
        <v>298.71999999999997</v>
      </c>
    </row>
    <row r="464" spans="2:6" x14ac:dyDescent="0.3">
      <c r="B464" s="1565" t="s">
        <v>77</v>
      </c>
      <c r="C464" s="13" t="s">
        <v>144</v>
      </c>
      <c r="D464" s="2" t="s">
        <v>2</v>
      </c>
      <c r="E464" s="3">
        <v>15</v>
      </c>
      <c r="F464" s="3">
        <v>88</v>
      </c>
    </row>
    <row r="465" spans="2:6" x14ac:dyDescent="0.3">
      <c r="B465" s="1566" t="s">
        <v>23</v>
      </c>
      <c r="C465" s="13" t="s">
        <v>107</v>
      </c>
      <c r="D465" s="2" t="s">
        <v>14</v>
      </c>
      <c r="E465" s="3">
        <v>3.1</v>
      </c>
      <c r="F465" s="3">
        <v>93.2</v>
      </c>
    </row>
    <row r="466" spans="2:6" x14ac:dyDescent="0.3">
      <c r="B466" s="1565" t="s">
        <v>51</v>
      </c>
      <c r="C466" s="13" t="s">
        <v>108</v>
      </c>
      <c r="D466" s="2" t="s">
        <v>65</v>
      </c>
      <c r="E466" s="3">
        <v>1.2</v>
      </c>
      <c r="F466" s="3">
        <v>21.5</v>
      </c>
    </row>
    <row r="467" spans="2:6" x14ac:dyDescent="0.3">
      <c r="B467" s="5"/>
      <c r="C467" s="13"/>
      <c r="D467" s="2"/>
      <c r="E467" s="3"/>
      <c r="F467" s="3"/>
    </row>
    <row r="468" spans="2:6" x14ac:dyDescent="0.3">
      <c r="B468" s="1565"/>
      <c r="C468" s="13"/>
      <c r="D468" s="2" t="s">
        <v>128</v>
      </c>
      <c r="E468" s="3">
        <v>188.29999999999998</v>
      </c>
      <c r="F468" s="3">
        <v>845.72</v>
      </c>
    </row>
    <row r="469" spans="2:6" x14ac:dyDescent="0.3">
      <c r="B469" s="1565"/>
      <c r="C469" s="13"/>
      <c r="D469" s="2"/>
      <c r="E469" s="3"/>
      <c r="F469" s="3"/>
    </row>
    <row r="470" spans="2:6" x14ac:dyDescent="0.3">
      <c r="B470" s="28" t="s">
        <v>124</v>
      </c>
      <c r="C470" s="15" t="s">
        <v>292</v>
      </c>
      <c r="D470" s="2" t="s">
        <v>125</v>
      </c>
      <c r="E470" s="3" t="s">
        <v>126</v>
      </c>
      <c r="F470" s="3" t="s">
        <v>127</v>
      </c>
    </row>
    <row r="471" spans="2:6" x14ac:dyDescent="0.3">
      <c r="B471" s="1565" t="s">
        <v>8</v>
      </c>
      <c r="C471" s="13" t="s">
        <v>102</v>
      </c>
      <c r="D471" s="2" t="s">
        <v>68</v>
      </c>
      <c r="E471" s="3">
        <v>25</v>
      </c>
      <c r="F471" s="3">
        <v>72</v>
      </c>
    </row>
    <row r="472" spans="2:6" x14ac:dyDescent="0.3">
      <c r="B472" s="1565" t="s">
        <v>3</v>
      </c>
      <c r="C472" s="13" t="s">
        <v>64</v>
      </c>
      <c r="D472" s="2" t="s">
        <v>65</v>
      </c>
      <c r="E472" s="3">
        <v>12</v>
      </c>
      <c r="F472" s="3">
        <v>75</v>
      </c>
    </row>
    <row r="473" spans="2:6" x14ac:dyDescent="0.3">
      <c r="B473" s="1566" t="s">
        <v>0</v>
      </c>
      <c r="C473" s="13" t="s">
        <v>107</v>
      </c>
      <c r="D473" s="2" t="s">
        <v>14</v>
      </c>
      <c r="E473" s="3">
        <v>3.1</v>
      </c>
      <c r="F473" s="3">
        <v>93.2</v>
      </c>
    </row>
    <row r="474" spans="2:6" x14ac:dyDescent="0.3">
      <c r="B474" s="1565" t="s">
        <v>77</v>
      </c>
      <c r="C474" s="13" t="s">
        <v>93</v>
      </c>
      <c r="D474" s="2" t="s">
        <v>2</v>
      </c>
      <c r="E474" s="3">
        <v>75</v>
      </c>
      <c r="F474" s="3">
        <v>94.25</v>
      </c>
    </row>
    <row r="475" spans="2:6" x14ac:dyDescent="0.3">
      <c r="B475" s="28">
        <v>5</v>
      </c>
      <c r="C475" s="13" t="s">
        <v>110</v>
      </c>
      <c r="D475" s="2" t="s">
        <v>5</v>
      </c>
      <c r="E475" s="3">
        <v>100</v>
      </c>
      <c r="F475" s="3">
        <v>70.5</v>
      </c>
    </row>
    <row r="476" spans="2:6" x14ac:dyDescent="0.3">
      <c r="B476" s="1570"/>
      <c r="C476" s="13"/>
      <c r="D476" s="29"/>
      <c r="E476" s="3"/>
      <c r="F476" s="3"/>
    </row>
    <row r="477" spans="2:6" x14ac:dyDescent="0.3">
      <c r="B477" s="1566"/>
      <c r="C477" s="13"/>
      <c r="D477" s="2" t="s">
        <v>128</v>
      </c>
      <c r="E477" s="3">
        <v>215.1</v>
      </c>
      <c r="F477" s="3">
        <v>404.95</v>
      </c>
    </row>
    <row r="478" spans="2:6" x14ac:dyDescent="0.3">
      <c r="B478" s="1565"/>
      <c r="C478" s="13"/>
      <c r="D478" s="2"/>
      <c r="E478" s="3"/>
      <c r="F478" s="3"/>
    </row>
    <row r="479" spans="2:6" x14ac:dyDescent="0.3">
      <c r="B479" s="3"/>
      <c r="C479" s="15"/>
      <c r="D479" s="3" t="s">
        <v>136</v>
      </c>
      <c r="E479" s="3">
        <v>585</v>
      </c>
      <c r="F479" s="3">
        <v>1819.6</v>
      </c>
    </row>
    <row r="480" spans="2:6" x14ac:dyDescent="0.3">
      <c r="B480" s="463"/>
      <c r="C480" s="473"/>
      <c r="D480" s="463"/>
      <c r="E480" s="463"/>
      <c r="F480" s="463"/>
    </row>
    <row r="481" spans="2:6" x14ac:dyDescent="0.3">
      <c r="B481" s="463"/>
      <c r="C481" s="473"/>
      <c r="D481" s="463"/>
      <c r="E481" s="463"/>
      <c r="F481" s="463"/>
    </row>
    <row r="482" spans="2:6" x14ac:dyDescent="0.3">
      <c r="B482" s="463"/>
      <c r="C482" s="473"/>
      <c r="D482" s="463"/>
      <c r="E482" s="463"/>
      <c r="F482" s="463"/>
    </row>
    <row r="483" spans="2:6" x14ac:dyDescent="0.3">
      <c r="B483" s="25"/>
      <c r="C483" s="260" t="s">
        <v>130</v>
      </c>
      <c r="D483" s="25"/>
      <c r="E483" s="94" t="s">
        <v>131</v>
      </c>
    </row>
    <row r="484" spans="2:6" x14ac:dyDescent="0.3">
      <c r="B484" s="25"/>
      <c r="C484" s="262" t="s">
        <v>139</v>
      </c>
      <c r="D484" s="25"/>
      <c r="E484" s="38" t="s">
        <v>140</v>
      </c>
      <c r="F484" s="39"/>
    </row>
    <row r="485" spans="2:6" x14ac:dyDescent="0.3">
      <c r="B485" s="38"/>
      <c r="C485" s="257"/>
      <c r="D485" s="38"/>
      <c r="E485" s="39"/>
      <c r="F485" s="38"/>
    </row>
  </sheetData>
  <mergeCells count="24">
    <mergeCell ref="C12:E12"/>
    <mergeCell ref="C13:E13"/>
    <mergeCell ref="D16:F16"/>
    <mergeCell ref="C446:E446"/>
    <mergeCell ref="C447:E447"/>
    <mergeCell ref="D258:F258"/>
    <mergeCell ref="C82:E82"/>
    <mergeCell ref="C83:E83"/>
    <mergeCell ref="D86:F86"/>
    <mergeCell ref="C137:E137"/>
    <mergeCell ref="C138:E138"/>
    <mergeCell ref="D141:F141"/>
    <mergeCell ref="C196:E196"/>
    <mergeCell ref="C197:E197"/>
    <mergeCell ref="D200:F200"/>
    <mergeCell ref="C254:E254"/>
    <mergeCell ref="C255:E255"/>
    <mergeCell ref="D450:F450"/>
    <mergeCell ref="C325:E325"/>
    <mergeCell ref="C326:E326"/>
    <mergeCell ref="D329:F329"/>
    <mergeCell ref="C384:E384"/>
    <mergeCell ref="C385:E385"/>
    <mergeCell ref="D388:F388"/>
  </mergeCells>
  <printOptions horizontalCentered="1"/>
  <pageMargins left="0.59055118110236227" right="0.59055118110236227" top="0.62" bottom="0.39370078740157483" header="0.47" footer="0.31496062992125984"/>
  <pageSetup paperSize="9" scale="10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29">
    <tabColor rgb="FF00FF00"/>
    <pageSetUpPr fitToPage="1"/>
  </sheetPr>
  <dimension ref="A1:N196"/>
  <sheetViews>
    <sheetView topLeftCell="A5" workbookViewId="0">
      <pane xSplit="4" ySplit="1" topLeftCell="E6" activePane="bottomRight" state="frozen"/>
      <selection sqref="A1:AF15"/>
      <selection pane="topRight" sqref="A1:AF15"/>
      <selection pane="bottomLeft" sqref="A1:AF15"/>
      <selection pane="bottomRight" activeCell="I18" sqref="I18"/>
    </sheetView>
  </sheetViews>
  <sheetFormatPr defaultRowHeight="12.75" x14ac:dyDescent="0.2"/>
  <cols>
    <col min="1" max="1" width="4.125" style="683" customWidth="1"/>
    <col min="2" max="2" width="4.625" style="683" customWidth="1"/>
    <col min="3" max="3" width="9" style="682"/>
    <col min="4" max="4" width="10.125" style="682" customWidth="1"/>
    <col min="5" max="5" width="8.75" style="683" customWidth="1"/>
    <col min="6" max="6" width="46" style="683" customWidth="1"/>
    <col min="7" max="7" width="8.125" style="683" customWidth="1"/>
    <col min="8" max="8" width="8.125" style="755" customWidth="1"/>
    <col min="9" max="9" width="7.125" style="683" customWidth="1"/>
    <col min="10" max="10" width="8.75" style="683" customWidth="1"/>
    <col min="11" max="11" width="6.625" style="683" customWidth="1"/>
    <col min="12" max="12" width="6" style="683" customWidth="1"/>
    <col min="13" max="14" width="7.25" style="755" customWidth="1"/>
    <col min="15" max="16384" width="9" style="683"/>
  </cols>
  <sheetData>
    <row r="1" spans="1:14" ht="15" customHeight="1" x14ac:dyDescent="0.25">
      <c r="A1" s="682" t="s">
        <v>148</v>
      </c>
      <c r="C1" s="1650" t="s">
        <v>115</v>
      </c>
      <c r="D1" s="1651"/>
      <c r="E1" s="1651"/>
      <c r="F1" s="1651"/>
      <c r="G1" s="684" t="s">
        <v>364</v>
      </c>
      <c r="H1" s="754"/>
      <c r="I1" s="751"/>
      <c r="J1" s="683" t="s">
        <v>365</v>
      </c>
      <c r="K1" s="751" t="s">
        <v>366</v>
      </c>
      <c r="L1" s="751"/>
      <c r="M1" s="765"/>
      <c r="N1" s="765"/>
    </row>
    <row r="2" spans="1:14" ht="18" customHeight="1" x14ac:dyDescent="0.2">
      <c r="A2" s="685" t="s">
        <v>367</v>
      </c>
      <c r="C2" s="683"/>
      <c r="I2" s="751"/>
      <c r="J2" s="683" t="s">
        <v>368</v>
      </c>
      <c r="K2" s="751" t="s">
        <v>369</v>
      </c>
      <c r="L2" s="751"/>
      <c r="M2" s="765"/>
      <c r="N2" s="765"/>
    </row>
    <row r="3" spans="1:14" ht="17.25" customHeight="1" x14ac:dyDescent="0.2">
      <c r="A3" s="686" t="s">
        <v>370</v>
      </c>
      <c r="C3" s="683"/>
      <c r="D3" s="687"/>
      <c r="F3" s="688" t="s">
        <v>371</v>
      </c>
      <c r="I3" s="752"/>
      <c r="J3" s="683" t="s">
        <v>372</v>
      </c>
      <c r="K3" s="752"/>
      <c r="L3" s="752"/>
      <c r="M3" s="766"/>
      <c r="N3" s="766"/>
    </row>
    <row r="4" spans="1:14" ht="13.5" thickBot="1" x14ac:dyDescent="0.25">
      <c r="C4" s="683"/>
      <c r="D4" s="686"/>
    </row>
    <row r="5" spans="1:14" ht="34.5" thickBot="1" x14ac:dyDescent="0.3">
      <c r="A5" s="689" t="s">
        <v>373</v>
      </c>
      <c r="B5" s="690" t="s">
        <v>374</v>
      </c>
      <c r="C5" s="691" t="s">
        <v>151</v>
      </c>
      <c r="D5" s="691" t="s">
        <v>375</v>
      </c>
      <c r="E5" s="692" t="s">
        <v>175</v>
      </c>
      <c r="F5" s="691" t="s">
        <v>376</v>
      </c>
      <c r="G5" s="691" t="s">
        <v>377</v>
      </c>
      <c r="H5" s="756" t="s">
        <v>156</v>
      </c>
      <c r="I5" s="691" t="s">
        <v>157</v>
      </c>
      <c r="J5" s="691" t="s">
        <v>158</v>
      </c>
      <c r="K5" s="691" t="s">
        <v>159</v>
      </c>
      <c r="L5" s="691" t="s">
        <v>160</v>
      </c>
      <c r="M5" s="767"/>
      <c r="N5" s="767"/>
    </row>
    <row r="6" spans="1:14" ht="15" x14ac:dyDescent="0.25">
      <c r="A6" s="693">
        <v>1</v>
      </c>
      <c r="B6" s="694">
        <v>1</v>
      </c>
      <c r="C6" s="695" t="s">
        <v>161</v>
      </c>
      <c r="D6" s="696" t="s">
        <v>162</v>
      </c>
      <c r="E6" s="699">
        <v>168</v>
      </c>
      <c r="F6" s="697" t="s">
        <v>176</v>
      </c>
      <c r="G6" s="698">
        <v>210</v>
      </c>
      <c r="H6" s="757"/>
      <c r="I6" s="698">
        <v>158.63999999999999</v>
      </c>
      <c r="J6" s="698">
        <v>6.24</v>
      </c>
      <c r="K6" s="698">
        <v>6.1</v>
      </c>
      <c r="L6" s="698">
        <v>19.7</v>
      </c>
      <c r="M6" s="768">
        <v>45215</v>
      </c>
      <c r="N6" s="768"/>
    </row>
    <row r="7" spans="1:14" ht="15" x14ac:dyDescent="0.25">
      <c r="A7" s="700"/>
      <c r="B7" s="701"/>
      <c r="C7" s="702"/>
      <c r="D7" s="703"/>
      <c r="E7" s="706">
        <v>698</v>
      </c>
      <c r="F7" s="704" t="s">
        <v>378</v>
      </c>
      <c r="G7" s="705">
        <v>100</v>
      </c>
      <c r="H7" s="758"/>
      <c r="I7" s="705">
        <v>120</v>
      </c>
      <c r="J7" s="705">
        <v>2.1</v>
      </c>
      <c r="K7" s="705">
        <v>5</v>
      </c>
      <c r="L7" s="705">
        <v>16.100000000000001</v>
      </c>
      <c r="M7" s="758"/>
      <c r="N7" s="758"/>
    </row>
    <row r="8" spans="1:14" ht="15" x14ac:dyDescent="0.25">
      <c r="A8" s="700"/>
      <c r="B8" s="701"/>
      <c r="C8" s="702"/>
      <c r="D8" s="707" t="s">
        <v>163</v>
      </c>
      <c r="E8" s="706">
        <v>943</v>
      </c>
      <c r="F8" s="704" t="s">
        <v>114</v>
      </c>
      <c r="G8" s="705">
        <v>200</v>
      </c>
      <c r="H8" s="758"/>
      <c r="I8" s="705">
        <v>28</v>
      </c>
      <c r="J8" s="705">
        <v>0.2</v>
      </c>
      <c r="K8" s="705">
        <v>0</v>
      </c>
      <c r="L8" s="705">
        <v>14</v>
      </c>
      <c r="M8" s="758"/>
      <c r="N8" s="758"/>
    </row>
    <row r="9" spans="1:14" ht="15" x14ac:dyDescent="0.25">
      <c r="A9" s="700"/>
      <c r="B9" s="701"/>
      <c r="C9" s="702"/>
      <c r="D9" s="707" t="s">
        <v>164</v>
      </c>
      <c r="E9" s="706">
        <v>2</v>
      </c>
      <c r="F9" s="704" t="s">
        <v>107</v>
      </c>
      <c r="G9" s="705">
        <v>40</v>
      </c>
      <c r="H9" s="758"/>
      <c r="I9" s="705">
        <v>93.2</v>
      </c>
      <c r="J9" s="705">
        <v>3.08</v>
      </c>
      <c r="K9" s="705">
        <v>0.32</v>
      </c>
      <c r="L9" s="705">
        <v>21.12</v>
      </c>
      <c r="M9" s="758"/>
      <c r="N9" s="758"/>
    </row>
    <row r="10" spans="1:14" ht="15" x14ac:dyDescent="0.25">
      <c r="A10" s="700"/>
      <c r="B10" s="701"/>
      <c r="C10" s="702"/>
      <c r="D10" s="707" t="s">
        <v>166</v>
      </c>
      <c r="E10" s="706"/>
      <c r="F10" s="704"/>
      <c r="G10" s="705"/>
      <c r="H10" s="758"/>
      <c r="I10" s="705"/>
      <c r="J10" s="705"/>
      <c r="K10" s="705"/>
      <c r="L10" s="705"/>
      <c r="M10" s="758"/>
      <c r="N10" s="758"/>
    </row>
    <row r="11" spans="1:14" ht="15" x14ac:dyDescent="0.25">
      <c r="A11" s="700"/>
      <c r="B11" s="701"/>
      <c r="C11" s="702"/>
      <c r="D11" s="703"/>
      <c r="E11" s="706">
        <v>41</v>
      </c>
      <c r="F11" s="704" t="s">
        <v>64</v>
      </c>
      <c r="G11" s="705">
        <v>10</v>
      </c>
      <c r="H11" s="758"/>
      <c r="I11" s="705">
        <v>75</v>
      </c>
      <c r="J11" s="705">
        <v>0.5</v>
      </c>
      <c r="K11" s="705">
        <v>8.1999999999999993</v>
      </c>
      <c r="L11" s="705">
        <v>0.1</v>
      </c>
      <c r="M11" s="758"/>
      <c r="N11" s="758"/>
    </row>
    <row r="12" spans="1:14" ht="15" x14ac:dyDescent="0.25">
      <c r="A12" s="700"/>
      <c r="B12" s="701"/>
      <c r="C12" s="702"/>
      <c r="D12" s="703"/>
      <c r="E12" s="706">
        <v>33</v>
      </c>
      <c r="F12" s="704" t="s">
        <v>101</v>
      </c>
      <c r="G12" s="705">
        <v>20</v>
      </c>
      <c r="H12" s="758"/>
      <c r="I12" s="705">
        <v>68.8</v>
      </c>
      <c r="J12" s="705">
        <v>5.2</v>
      </c>
      <c r="K12" s="705">
        <v>5.22</v>
      </c>
      <c r="L12" s="705">
        <v>0</v>
      </c>
      <c r="M12" s="758"/>
      <c r="N12" s="758"/>
    </row>
    <row r="13" spans="1:14" ht="15" x14ac:dyDescent="0.25">
      <c r="A13" s="708"/>
      <c r="B13" s="709"/>
      <c r="C13" s="710"/>
      <c r="D13" s="711" t="s">
        <v>128</v>
      </c>
      <c r="E13" s="714"/>
      <c r="F13" s="712"/>
      <c r="G13" s="713">
        <f>SUM(G6:G12)</f>
        <v>580</v>
      </c>
      <c r="H13" s="759"/>
      <c r="I13" s="713">
        <f>SUM(I6:I12)</f>
        <v>543.64</v>
      </c>
      <c r="J13" s="713">
        <f>SUM(J6:J12)</f>
        <v>17.32</v>
      </c>
      <c r="K13" s="713">
        <f>SUM(K6:K12)</f>
        <v>24.839999999999996</v>
      </c>
      <c r="L13" s="713">
        <f>SUM(L6:L12)</f>
        <v>71.02</v>
      </c>
      <c r="M13" s="759"/>
      <c r="N13" s="759"/>
    </row>
    <row r="14" spans="1:14" ht="15" x14ac:dyDescent="0.25">
      <c r="A14" s="715">
        <f>A6</f>
        <v>1</v>
      </c>
      <c r="B14" s="716">
        <f>B6</f>
        <v>1</v>
      </c>
      <c r="C14" s="717" t="s">
        <v>167</v>
      </c>
      <c r="D14" s="707" t="s">
        <v>168</v>
      </c>
      <c r="E14" s="720"/>
      <c r="F14" s="718"/>
      <c r="G14" s="719"/>
      <c r="H14" s="760"/>
      <c r="I14" s="719"/>
      <c r="J14" s="719"/>
      <c r="K14" s="719"/>
      <c r="L14" s="719"/>
      <c r="M14" s="760"/>
      <c r="N14" s="760"/>
    </row>
    <row r="15" spans="1:14" ht="15" x14ac:dyDescent="0.25">
      <c r="A15" s="700"/>
      <c r="B15" s="701"/>
      <c r="C15" s="702"/>
      <c r="D15" s="707" t="s">
        <v>169</v>
      </c>
      <c r="E15" s="720">
        <v>170</v>
      </c>
      <c r="F15" s="718" t="s">
        <v>379</v>
      </c>
      <c r="G15" s="719">
        <v>250</v>
      </c>
      <c r="H15" s="760"/>
      <c r="I15" s="719">
        <v>122</v>
      </c>
      <c r="J15" s="719">
        <v>1.81</v>
      </c>
      <c r="K15" s="719">
        <v>4.91</v>
      </c>
      <c r="L15" s="719">
        <v>125.25</v>
      </c>
      <c r="M15" s="760"/>
      <c r="N15" s="760"/>
    </row>
    <row r="16" spans="1:14" ht="15" x14ac:dyDescent="0.25">
      <c r="A16" s="700"/>
      <c r="B16" s="701"/>
      <c r="C16" s="702"/>
      <c r="D16" s="707" t="s">
        <v>170</v>
      </c>
      <c r="E16" s="720">
        <v>286</v>
      </c>
      <c r="F16" s="718" t="s">
        <v>103</v>
      </c>
      <c r="G16" s="719">
        <v>110</v>
      </c>
      <c r="H16" s="760"/>
      <c r="I16" s="719">
        <v>220</v>
      </c>
      <c r="J16" s="719">
        <v>8.8699999999999992</v>
      </c>
      <c r="K16" s="719">
        <v>9.83</v>
      </c>
      <c r="L16" s="719">
        <v>11.71</v>
      </c>
      <c r="M16" s="760"/>
      <c r="N16" s="760"/>
    </row>
    <row r="17" spans="1:14" ht="15" x14ac:dyDescent="0.25">
      <c r="A17" s="700"/>
      <c r="B17" s="701"/>
      <c r="C17" s="702"/>
      <c r="D17" s="707" t="s">
        <v>171</v>
      </c>
      <c r="E17" s="720">
        <v>679</v>
      </c>
      <c r="F17" s="718" t="s">
        <v>260</v>
      </c>
      <c r="G17" s="719">
        <v>150</v>
      </c>
      <c r="H17" s="760"/>
      <c r="I17" s="719">
        <v>182.25</v>
      </c>
      <c r="J17" s="719">
        <v>6.3000000000000007</v>
      </c>
      <c r="K17" s="719">
        <v>4.8000000000000007</v>
      </c>
      <c r="L17" s="719">
        <v>28.349999999999998</v>
      </c>
      <c r="M17" s="760"/>
      <c r="N17" s="760"/>
    </row>
    <row r="18" spans="1:14" ht="15" x14ac:dyDescent="0.25">
      <c r="A18" s="700"/>
      <c r="B18" s="701"/>
      <c r="C18" s="702"/>
      <c r="D18" s="707" t="s">
        <v>223</v>
      </c>
      <c r="E18" s="720">
        <v>859</v>
      </c>
      <c r="F18" s="718" t="s">
        <v>144</v>
      </c>
      <c r="G18" s="719">
        <v>200</v>
      </c>
      <c r="H18" s="760"/>
      <c r="I18" s="719">
        <v>114</v>
      </c>
      <c r="J18" s="719">
        <v>0.4</v>
      </c>
      <c r="K18" s="719">
        <v>0.2</v>
      </c>
      <c r="L18" s="719">
        <v>27.6</v>
      </c>
      <c r="M18" s="760"/>
      <c r="N18" s="760"/>
    </row>
    <row r="19" spans="1:14" ht="15" x14ac:dyDescent="0.25">
      <c r="A19" s="700"/>
      <c r="B19" s="701"/>
      <c r="C19" s="702"/>
      <c r="D19" s="707" t="s">
        <v>173</v>
      </c>
      <c r="E19" s="720">
        <v>2</v>
      </c>
      <c r="F19" s="718" t="s">
        <v>107</v>
      </c>
      <c r="G19" s="719">
        <v>40</v>
      </c>
      <c r="H19" s="760"/>
      <c r="I19" s="719">
        <v>93.2</v>
      </c>
      <c r="J19" s="719">
        <v>3.08</v>
      </c>
      <c r="K19" s="719">
        <v>0.32</v>
      </c>
      <c r="L19" s="719">
        <v>21.12</v>
      </c>
      <c r="M19" s="760"/>
      <c r="N19" s="760"/>
    </row>
    <row r="20" spans="1:14" ht="15" x14ac:dyDescent="0.25">
      <c r="A20" s="700"/>
      <c r="B20" s="701"/>
      <c r="C20" s="702"/>
      <c r="D20" s="707" t="s">
        <v>174</v>
      </c>
      <c r="E20" s="720">
        <v>1</v>
      </c>
      <c r="F20" s="718" t="s">
        <v>108</v>
      </c>
      <c r="G20" s="719">
        <v>20</v>
      </c>
      <c r="H20" s="760"/>
      <c r="I20" s="719">
        <v>51.8</v>
      </c>
      <c r="J20" s="719">
        <v>1.7</v>
      </c>
      <c r="K20" s="719">
        <v>0.66</v>
      </c>
      <c r="L20" s="719">
        <v>8.5</v>
      </c>
      <c r="M20" s="760"/>
      <c r="N20" s="760"/>
    </row>
    <row r="21" spans="1:14" ht="15" x14ac:dyDescent="0.25">
      <c r="A21" s="700"/>
      <c r="B21" s="701"/>
      <c r="C21" s="702"/>
      <c r="D21" s="703"/>
      <c r="E21" s="720">
        <v>93</v>
      </c>
      <c r="F21" s="718" t="s">
        <v>133</v>
      </c>
      <c r="G21" s="719">
        <v>50</v>
      </c>
      <c r="H21" s="760"/>
      <c r="I21" s="719">
        <v>105.45</v>
      </c>
      <c r="J21" s="719">
        <v>2.75</v>
      </c>
      <c r="K21" s="719">
        <v>3.25</v>
      </c>
      <c r="L21" s="719">
        <v>17.45</v>
      </c>
      <c r="M21" s="760"/>
      <c r="N21" s="760"/>
    </row>
    <row r="22" spans="1:14" ht="15" x14ac:dyDescent="0.25">
      <c r="A22" s="700"/>
      <c r="B22" s="701"/>
      <c r="C22" s="702"/>
      <c r="D22" s="703"/>
      <c r="E22" s="720"/>
      <c r="F22" s="718"/>
      <c r="G22" s="719"/>
      <c r="H22" s="760"/>
      <c r="I22" s="719"/>
      <c r="J22" s="719"/>
      <c r="K22" s="719"/>
      <c r="L22" s="719"/>
      <c r="M22" s="760"/>
      <c r="N22" s="760"/>
    </row>
    <row r="23" spans="1:14" ht="15" x14ac:dyDescent="0.25">
      <c r="A23" s="708"/>
      <c r="B23" s="709"/>
      <c r="C23" s="710"/>
      <c r="D23" s="711" t="s">
        <v>128</v>
      </c>
      <c r="E23" s="714"/>
      <c r="F23" s="721"/>
      <c r="G23" s="713">
        <f>SUM(G14:G22)</f>
        <v>820</v>
      </c>
      <c r="H23" s="759"/>
      <c r="I23" s="713">
        <f>SUM(I14:I22)</f>
        <v>888.7</v>
      </c>
      <c r="J23" s="713">
        <f>SUM(J14:J22)</f>
        <v>24.91</v>
      </c>
      <c r="K23" s="713">
        <f>SUM(K14:K22)</f>
        <v>23.97</v>
      </c>
      <c r="L23" s="713">
        <f>SUM(L14:L22)</f>
        <v>239.98</v>
      </c>
      <c r="M23" s="759"/>
      <c r="N23" s="759"/>
    </row>
    <row r="24" spans="1:14" ht="15.75" thickBot="1" x14ac:dyDescent="0.25">
      <c r="A24" s="722">
        <f>A6</f>
        <v>1</v>
      </c>
      <c r="B24" s="723">
        <f>B6</f>
        <v>1</v>
      </c>
      <c r="C24" s="1647" t="s">
        <v>380</v>
      </c>
      <c r="D24" s="1648"/>
      <c r="E24" s="753"/>
      <c r="F24" s="724"/>
      <c r="G24" s="725">
        <f>G13+G23</f>
        <v>1400</v>
      </c>
      <c r="H24" s="761"/>
      <c r="I24" s="725">
        <f>I13+I23</f>
        <v>1432.3400000000001</v>
      </c>
      <c r="J24" s="725">
        <f>J13+J23</f>
        <v>42.230000000000004</v>
      </c>
      <c r="K24" s="725">
        <f>K13+K23</f>
        <v>48.809999999999995</v>
      </c>
      <c r="L24" s="725">
        <f>L13+L23</f>
        <v>311</v>
      </c>
      <c r="M24" s="761"/>
      <c r="N24" s="761"/>
    </row>
    <row r="25" spans="1:14" ht="15" x14ac:dyDescent="0.25">
      <c r="A25" s="726">
        <v>1</v>
      </c>
      <c r="B25" s="701">
        <v>2</v>
      </c>
      <c r="C25" s="695" t="s">
        <v>161</v>
      </c>
      <c r="D25" s="696" t="s">
        <v>162</v>
      </c>
      <c r="E25" s="729">
        <v>591</v>
      </c>
      <c r="F25" s="727" t="s">
        <v>26</v>
      </c>
      <c r="G25" s="728">
        <v>125</v>
      </c>
      <c r="H25" s="762"/>
      <c r="I25" s="728">
        <v>152.37</v>
      </c>
      <c r="J25" s="728">
        <v>18.875</v>
      </c>
      <c r="K25" s="728">
        <v>7.375</v>
      </c>
      <c r="L25" s="728">
        <v>2.5</v>
      </c>
      <c r="M25" s="769">
        <v>45216</v>
      </c>
      <c r="N25" s="769"/>
    </row>
    <row r="26" spans="1:14" ht="15" x14ac:dyDescent="0.25">
      <c r="A26" s="726"/>
      <c r="B26" s="701"/>
      <c r="C26" s="702"/>
      <c r="D26" s="703"/>
      <c r="E26" s="720">
        <v>443</v>
      </c>
      <c r="F26" s="718" t="s">
        <v>62</v>
      </c>
      <c r="G26" s="719">
        <v>150</v>
      </c>
      <c r="H26" s="760"/>
      <c r="I26" s="719">
        <v>180</v>
      </c>
      <c r="J26" s="719">
        <v>5.4</v>
      </c>
      <c r="K26" s="719">
        <v>1.0499999999999998</v>
      </c>
      <c r="L26" s="719">
        <v>32.099999999999994</v>
      </c>
      <c r="M26" s="760"/>
      <c r="N26" s="760"/>
    </row>
    <row r="27" spans="1:14" ht="15" x14ac:dyDescent="0.25">
      <c r="A27" s="726"/>
      <c r="B27" s="701"/>
      <c r="C27" s="702"/>
      <c r="D27" s="707" t="s">
        <v>163</v>
      </c>
      <c r="E27" s="720">
        <v>943</v>
      </c>
      <c r="F27" s="718" t="s">
        <v>114</v>
      </c>
      <c r="G27" s="719">
        <v>200</v>
      </c>
      <c r="H27" s="760"/>
      <c r="I27" s="719">
        <v>28</v>
      </c>
      <c r="J27" s="719">
        <v>0.2</v>
      </c>
      <c r="K27" s="719">
        <v>0</v>
      </c>
      <c r="L27" s="719">
        <v>14</v>
      </c>
      <c r="M27" s="760"/>
      <c r="N27" s="760"/>
    </row>
    <row r="28" spans="1:14" ht="15" x14ac:dyDescent="0.25">
      <c r="A28" s="726"/>
      <c r="B28" s="701"/>
      <c r="C28" s="702"/>
      <c r="D28" s="707" t="s">
        <v>164</v>
      </c>
      <c r="E28" s="720">
        <v>2</v>
      </c>
      <c r="F28" s="718" t="s">
        <v>107</v>
      </c>
      <c r="G28" s="719">
        <v>40</v>
      </c>
      <c r="H28" s="760"/>
      <c r="I28" s="719">
        <v>93.2</v>
      </c>
      <c r="J28" s="719">
        <v>3.08</v>
      </c>
      <c r="K28" s="719">
        <v>0.32</v>
      </c>
      <c r="L28" s="719">
        <v>21.12</v>
      </c>
      <c r="M28" s="760"/>
      <c r="N28" s="760"/>
    </row>
    <row r="29" spans="1:14" ht="15" x14ac:dyDescent="0.25">
      <c r="A29" s="726"/>
      <c r="B29" s="701"/>
      <c r="C29" s="702"/>
      <c r="D29" s="707" t="s">
        <v>166</v>
      </c>
      <c r="E29" s="720">
        <v>627</v>
      </c>
      <c r="F29" s="718" t="s">
        <v>272</v>
      </c>
      <c r="G29" s="719">
        <v>150</v>
      </c>
      <c r="H29" s="760"/>
      <c r="I29" s="719">
        <v>70.5</v>
      </c>
      <c r="J29" s="719">
        <v>0.6</v>
      </c>
      <c r="K29" s="719">
        <v>0.6</v>
      </c>
      <c r="L29" s="719">
        <v>76.3</v>
      </c>
      <c r="M29" s="760"/>
      <c r="N29" s="760"/>
    </row>
    <row r="30" spans="1:14" ht="15" x14ac:dyDescent="0.25">
      <c r="A30" s="726"/>
      <c r="B30" s="701"/>
      <c r="C30" s="702"/>
      <c r="D30" s="703"/>
      <c r="E30" s="720"/>
      <c r="F30" s="718"/>
      <c r="G30" s="719"/>
      <c r="H30" s="760"/>
      <c r="I30" s="719"/>
      <c r="J30" s="719"/>
      <c r="K30" s="719"/>
      <c r="L30" s="719"/>
      <c r="M30" s="760"/>
      <c r="N30" s="760"/>
    </row>
    <row r="31" spans="1:14" ht="15" x14ac:dyDescent="0.25">
      <c r="A31" s="726"/>
      <c r="B31" s="701"/>
      <c r="C31" s="702"/>
      <c r="D31" s="703"/>
      <c r="E31" s="720"/>
      <c r="F31" s="718"/>
      <c r="G31" s="719"/>
      <c r="H31" s="760"/>
      <c r="I31" s="719"/>
      <c r="J31" s="719"/>
      <c r="K31" s="719"/>
      <c r="L31" s="719"/>
      <c r="M31" s="760"/>
      <c r="N31" s="760"/>
    </row>
    <row r="32" spans="1:14" ht="15" x14ac:dyDescent="0.25">
      <c r="A32" s="730"/>
      <c r="B32" s="709"/>
      <c r="C32" s="710"/>
      <c r="D32" s="711" t="s">
        <v>128</v>
      </c>
      <c r="E32" s="714"/>
      <c r="F32" s="712"/>
      <c r="G32" s="713">
        <f>SUM(G25:G31)</f>
        <v>665</v>
      </c>
      <c r="H32" s="759"/>
      <c r="I32" s="713">
        <f>SUM(I25:I31)</f>
        <v>524.06999999999994</v>
      </c>
      <c r="J32" s="713">
        <f>SUM(J25:J31)</f>
        <v>28.155000000000001</v>
      </c>
      <c r="K32" s="713">
        <f>SUM(K25:K31)</f>
        <v>9.3450000000000006</v>
      </c>
      <c r="L32" s="713">
        <f>SUM(L25:L31)</f>
        <v>146.01999999999998</v>
      </c>
      <c r="M32" s="759"/>
      <c r="N32" s="759"/>
    </row>
    <row r="33" spans="1:14" ht="15" x14ac:dyDescent="0.25">
      <c r="A33" s="716">
        <f>A25</f>
        <v>1</v>
      </c>
      <c r="B33" s="716">
        <f>B25</f>
        <v>2</v>
      </c>
      <c r="C33" s="717" t="s">
        <v>167</v>
      </c>
      <c r="D33" s="707" t="s">
        <v>168</v>
      </c>
      <c r="E33" s="720"/>
      <c r="F33" s="718"/>
      <c r="G33" s="719"/>
      <c r="H33" s="760"/>
      <c r="I33" s="719"/>
      <c r="J33" s="719"/>
      <c r="K33" s="719"/>
      <c r="L33" s="719"/>
      <c r="M33" s="760"/>
      <c r="N33" s="760"/>
    </row>
    <row r="34" spans="1:14" ht="15" x14ac:dyDescent="0.25">
      <c r="A34" s="726"/>
      <c r="B34" s="701"/>
      <c r="C34" s="702"/>
      <c r="D34" s="707" t="s">
        <v>169</v>
      </c>
      <c r="E34" s="720">
        <v>209</v>
      </c>
      <c r="F34" s="718" t="s">
        <v>182</v>
      </c>
      <c r="G34" s="719" t="s">
        <v>249</v>
      </c>
      <c r="H34" s="760"/>
      <c r="I34" s="719">
        <v>235.98</v>
      </c>
      <c r="J34" s="719">
        <v>8.64</v>
      </c>
      <c r="K34" s="719">
        <v>14.04</v>
      </c>
      <c r="L34" s="719">
        <v>18.09</v>
      </c>
      <c r="M34" s="760"/>
      <c r="N34" s="760"/>
    </row>
    <row r="35" spans="1:14" ht="15" x14ac:dyDescent="0.25">
      <c r="A35" s="726"/>
      <c r="B35" s="701"/>
      <c r="C35" s="702"/>
      <c r="D35" s="707" t="s">
        <v>170</v>
      </c>
      <c r="E35" s="720">
        <v>608</v>
      </c>
      <c r="F35" s="718" t="s">
        <v>348</v>
      </c>
      <c r="G35" s="719">
        <v>125</v>
      </c>
      <c r="H35" s="760"/>
      <c r="I35" s="719">
        <v>252.12</v>
      </c>
      <c r="J35" s="719">
        <v>10.87</v>
      </c>
      <c r="K35" s="719">
        <v>18.25</v>
      </c>
      <c r="L35" s="719">
        <v>10.87</v>
      </c>
      <c r="M35" s="760"/>
      <c r="N35" s="760"/>
    </row>
    <row r="36" spans="1:14" ht="15" x14ac:dyDescent="0.25">
      <c r="A36" s="726"/>
      <c r="B36" s="701"/>
      <c r="C36" s="702"/>
      <c r="D36" s="707" t="s">
        <v>171</v>
      </c>
      <c r="E36" s="720">
        <v>679</v>
      </c>
      <c r="F36" s="718" t="s">
        <v>179</v>
      </c>
      <c r="G36" s="719">
        <v>150</v>
      </c>
      <c r="H36" s="760"/>
      <c r="I36" s="719">
        <v>202.4</v>
      </c>
      <c r="J36" s="719">
        <v>3.81</v>
      </c>
      <c r="K36" s="719">
        <v>2.9</v>
      </c>
      <c r="L36" s="719">
        <v>40.119999999999997</v>
      </c>
      <c r="M36" s="760"/>
      <c r="N36" s="760"/>
    </row>
    <row r="37" spans="1:14" ht="15" x14ac:dyDescent="0.25">
      <c r="A37" s="726"/>
      <c r="B37" s="701"/>
      <c r="C37" s="702"/>
      <c r="D37" s="707" t="s">
        <v>223</v>
      </c>
      <c r="E37" s="720">
        <v>868</v>
      </c>
      <c r="F37" s="718" t="s">
        <v>113</v>
      </c>
      <c r="G37" s="719">
        <v>200</v>
      </c>
      <c r="H37" s="760"/>
      <c r="I37" s="719">
        <v>94.2</v>
      </c>
      <c r="J37" s="719">
        <v>0.04</v>
      </c>
      <c r="K37" s="719">
        <v>0</v>
      </c>
      <c r="L37" s="719">
        <v>24.76</v>
      </c>
      <c r="M37" s="760"/>
      <c r="N37" s="760"/>
    </row>
    <row r="38" spans="1:14" ht="15" x14ac:dyDescent="0.25">
      <c r="A38" s="726"/>
      <c r="B38" s="701"/>
      <c r="C38" s="702"/>
      <c r="D38" s="707" t="s">
        <v>173</v>
      </c>
      <c r="E38" s="720">
        <v>2</v>
      </c>
      <c r="F38" s="718" t="s">
        <v>107</v>
      </c>
      <c r="G38" s="719">
        <v>40</v>
      </c>
      <c r="H38" s="760"/>
      <c r="I38" s="719">
        <v>93.2</v>
      </c>
      <c r="J38" s="719">
        <v>3.08</v>
      </c>
      <c r="K38" s="719">
        <v>0.32</v>
      </c>
      <c r="L38" s="719">
        <v>21.12</v>
      </c>
      <c r="M38" s="760"/>
      <c r="N38" s="760"/>
    </row>
    <row r="39" spans="1:14" ht="15" x14ac:dyDescent="0.25">
      <c r="A39" s="726"/>
      <c r="B39" s="701"/>
      <c r="C39" s="702"/>
      <c r="D39" s="707" t="s">
        <v>174</v>
      </c>
      <c r="E39" s="720">
        <v>1</v>
      </c>
      <c r="F39" s="718" t="s">
        <v>108</v>
      </c>
      <c r="G39" s="719">
        <v>20</v>
      </c>
      <c r="H39" s="760"/>
      <c r="I39" s="719">
        <v>51.8</v>
      </c>
      <c r="J39" s="719">
        <v>1.7</v>
      </c>
      <c r="K39" s="719">
        <v>0.66</v>
      </c>
      <c r="L39" s="719">
        <v>8.5</v>
      </c>
      <c r="M39" s="760"/>
      <c r="N39" s="760"/>
    </row>
    <row r="40" spans="1:14" ht="15" x14ac:dyDescent="0.25">
      <c r="A40" s="726"/>
      <c r="B40" s="701"/>
      <c r="C40" s="702"/>
      <c r="D40" s="703"/>
      <c r="E40" s="720">
        <v>93</v>
      </c>
      <c r="F40" s="718" t="s">
        <v>133</v>
      </c>
      <c r="G40" s="719">
        <v>100</v>
      </c>
      <c r="H40" s="760"/>
      <c r="I40" s="719">
        <v>210.9</v>
      </c>
      <c r="J40" s="719">
        <v>5.5</v>
      </c>
      <c r="K40" s="719">
        <v>6.5</v>
      </c>
      <c r="L40" s="719">
        <v>34.9</v>
      </c>
      <c r="M40" s="760"/>
      <c r="N40" s="760"/>
    </row>
    <row r="41" spans="1:14" ht="15" x14ac:dyDescent="0.25">
      <c r="A41" s="726"/>
      <c r="B41" s="701"/>
      <c r="C41" s="702"/>
      <c r="D41" s="703"/>
      <c r="E41" s="720"/>
      <c r="F41" s="718"/>
      <c r="G41" s="719"/>
      <c r="H41" s="760"/>
      <c r="I41" s="719"/>
      <c r="J41" s="719"/>
      <c r="K41" s="719"/>
      <c r="L41" s="719"/>
      <c r="M41" s="760"/>
      <c r="N41" s="760"/>
    </row>
    <row r="42" spans="1:14" ht="15" x14ac:dyDescent="0.25">
      <c r="A42" s="730"/>
      <c r="B42" s="709"/>
      <c r="C42" s="710"/>
      <c r="D42" s="711" t="s">
        <v>128</v>
      </c>
      <c r="E42" s="714"/>
      <c r="F42" s="721"/>
      <c r="G42" s="713">
        <f>SUM(G33:G41)</f>
        <v>635</v>
      </c>
      <c r="H42" s="759"/>
      <c r="I42" s="713">
        <f>SUM(I33:I41)</f>
        <v>1140.6000000000001</v>
      </c>
      <c r="J42" s="713">
        <f>SUM(J33:J41)</f>
        <v>33.64</v>
      </c>
      <c r="K42" s="713">
        <f>SUM(K33:K41)</f>
        <v>42.669999999999995</v>
      </c>
      <c r="L42" s="713">
        <f>SUM(L33:L41)</f>
        <v>158.36000000000001</v>
      </c>
      <c r="M42" s="759"/>
      <c r="N42" s="759"/>
    </row>
    <row r="43" spans="1:14" ht="15.75" customHeight="1" thickBot="1" x14ac:dyDescent="0.25">
      <c r="A43" s="731">
        <f>A25</f>
        <v>1</v>
      </c>
      <c r="B43" s="731">
        <f>B25</f>
        <v>2</v>
      </c>
      <c r="C43" s="1647" t="s">
        <v>380</v>
      </c>
      <c r="D43" s="1648"/>
      <c r="E43" s="753"/>
      <c r="F43" s="724"/>
      <c r="G43" s="725">
        <f>G32+G42</f>
        <v>1300</v>
      </c>
      <c r="H43" s="761"/>
      <c r="I43" s="725">
        <f>I32+I42</f>
        <v>1664.67</v>
      </c>
      <c r="J43" s="725">
        <f>J32+J42</f>
        <v>61.795000000000002</v>
      </c>
      <c r="K43" s="725">
        <f>K32+K42</f>
        <v>52.014999999999993</v>
      </c>
      <c r="L43" s="725">
        <f>L32+L42</f>
        <v>304.38</v>
      </c>
      <c r="M43" s="761"/>
      <c r="N43" s="761"/>
    </row>
    <row r="44" spans="1:14" ht="15" x14ac:dyDescent="0.25">
      <c r="A44" s="693">
        <v>1</v>
      </c>
      <c r="B44" s="694">
        <v>3</v>
      </c>
      <c r="C44" s="695" t="s">
        <v>161</v>
      </c>
      <c r="D44" s="696" t="s">
        <v>162</v>
      </c>
      <c r="E44" s="729" t="s">
        <v>235</v>
      </c>
      <c r="F44" s="727" t="s">
        <v>248</v>
      </c>
      <c r="G44" s="728">
        <v>250</v>
      </c>
      <c r="H44" s="762"/>
      <c r="I44" s="728">
        <v>307.59999999999997</v>
      </c>
      <c r="J44" s="728">
        <v>21.2</v>
      </c>
      <c r="K44" s="728">
        <v>12.1</v>
      </c>
      <c r="L44" s="728">
        <v>28.04</v>
      </c>
      <c r="M44" s="769">
        <v>45217</v>
      </c>
      <c r="N44" s="769"/>
    </row>
    <row r="45" spans="1:14" ht="15" x14ac:dyDescent="0.25">
      <c r="A45" s="700"/>
      <c r="B45" s="701"/>
      <c r="C45" s="702"/>
      <c r="D45" s="703"/>
      <c r="E45" s="720"/>
      <c r="F45" s="718"/>
      <c r="G45" s="719"/>
      <c r="H45" s="760"/>
      <c r="I45" s="719"/>
      <c r="J45" s="719"/>
      <c r="K45" s="719"/>
      <c r="L45" s="719"/>
      <c r="M45" s="760"/>
      <c r="N45" s="760"/>
    </row>
    <row r="46" spans="1:14" ht="15" x14ac:dyDescent="0.25">
      <c r="A46" s="700"/>
      <c r="B46" s="701"/>
      <c r="C46" s="702"/>
      <c r="D46" s="707" t="s">
        <v>163</v>
      </c>
      <c r="E46" s="720">
        <v>377</v>
      </c>
      <c r="F46" s="718" t="s">
        <v>381</v>
      </c>
      <c r="G46" s="719">
        <v>200</v>
      </c>
      <c r="H46" s="760"/>
      <c r="I46" s="719">
        <v>41.1</v>
      </c>
      <c r="J46" s="719">
        <v>0.4</v>
      </c>
      <c r="K46" s="719">
        <v>0.01</v>
      </c>
      <c r="L46" s="719">
        <v>10</v>
      </c>
      <c r="M46" s="760"/>
      <c r="N46" s="760"/>
    </row>
    <row r="47" spans="1:14" ht="15" x14ac:dyDescent="0.25">
      <c r="A47" s="700"/>
      <c r="B47" s="701"/>
      <c r="C47" s="702"/>
      <c r="D47" s="707" t="s">
        <v>164</v>
      </c>
      <c r="E47" s="706">
        <v>2</v>
      </c>
      <c r="F47" s="704" t="s">
        <v>107</v>
      </c>
      <c r="G47" s="705">
        <v>40</v>
      </c>
      <c r="H47" s="758"/>
      <c r="I47" s="705">
        <v>93.2</v>
      </c>
      <c r="J47" s="705">
        <v>3.08</v>
      </c>
      <c r="K47" s="705">
        <v>0.32</v>
      </c>
      <c r="L47" s="705">
        <v>21.12</v>
      </c>
      <c r="M47" s="758"/>
      <c r="N47" s="758"/>
    </row>
    <row r="48" spans="1:14" ht="15" x14ac:dyDescent="0.25">
      <c r="A48" s="700"/>
      <c r="B48" s="701"/>
      <c r="C48" s="702"/>
      <c r="D48" s="707" t="s">
        <v>166</v>
      </c>
      <c r="E48" s="720"/>
      <c r="F48" s="718"/>
      <c r="G48" s="719"/>
      <c r="H48" s="760"/>
      <c r="I48" s="719"/>
      <c r="J48" s="719"/>
      <c r="K48" s="719"/>
      <c r="L48" s="719"/>
      <c r="M48" s="760"/>
      <c r="N48" s="760"/>
    </row>
    <row r="49" spans="1:14" ht="15" x14ac:dyDescent="0.25">
      <c r="A49" s="700"/>
      <c r="B49" s="701"/>
      <c r="C49" s="702"/>
      <c r="D49" s="703"/>
      <c r="E49" s="720">
        <v>93</v>
      </c>
      <c r="F49" s="718" t="s">
        <v>133</v>
      </c>
      <c r="G49" s="719">
        <v>50</v>
      </c>
      <c r="H49" s="760"/>
      <c r="I49" s="719">
        <v>105.45</v>
      </c>
      <c r="J49" s="719">
        <v>2.75</v>
      </c>
      <c r="K49" s="719">
        <v>3.25</v>
      </c>
      <c r="L49" s="719">
        <v>17.45</v>
      </c>
      <c r="M49" s="760"/>
      <c r="N49" s="760"/>
    </row>
    <row r="50" spans="1:14" ht="15" x14ac:dyDescent="0.25">
      <c r="A50" s="700"/>
      <c r="B50" s="701"/>
      <c r="C50" s="702"/>
      <c r="D50" s="703"/>
      <c r="E50" s="720">
        <v>97</v>
      </c>
      <c r="F50" s="718" t="s">
        <v>93</v>
      </c>
      <c r="G50" s="719">
        <v>200</v>
      </c>
      <c r="H50" s="760"/>
      <c r="I50" s="719">
        <v>94.25</v>
      </c>
      <c r="J50" s="719">
        <v>1</v>
      </c>
      <c r="K50" s="719">
        <v>0.2</v>
      </c>
      <c r="L50" s="719">
        <v>20.2</v>
      </c>
      <c r="M50" s="760"/>
      <c r="N50" s="760"/>
    </row>
    <row r="51" spans="1:14" ht="15" x14ac:dyDescent="0.25">
      <c r="A51" s="708"/>
      <c r="B51" s="709"/>
      <c r="C51" s="710"/>
      <c r="D51" s="711" t="s">
        <v>128</v>
      </c>
      <c r="E51" s="714"/>
      <c r="F51" s="712"/>
      <c r="G51" s="713">
        <f>SUM(G44:G50)</f>
        <v>740</v>
      </c>
      <c r="H51" s="759"/>
      <c r="I51" s="713">
        <f>SUM(I44:I50)</f>
        <v>641.6</v>
      </c>
      <c r="J51" s="713">
        <f>SUM(J44:J50)</f>
        <v>28.43</v>
      </c>
      <c r="K51" s="713">
        <f>SUM(K44:K50)</f>
        <v>15.879999999999999</v>
      </c>
      <c r="L51" s="713">
        <f>SUM(L44:L50)</f>
        <v>96.81</v>
      </c>
      <c r="M51" s="759"/>
      <c r="N51" s="759"/>
    </row>
    <row r="52" spans="1:14" ht="15" x14ac:dyDescent="0.25">
      <c r="A52" s="715">
        <f>A44</f>
        <v>1</v>
      </c>
      <c r="B52" s="716">
        <f>B44</f>
        <v>3</v>
      </c>
      <c r="C52" s="717" t="s">
        <v>167</v>
      </c>
      <c r="D52" s="707" t="s">
        <v>168</v>
      </c>
      <c r="E52" s="720"/>
      <c r="F52" s="718"/>
      <c r="G52" s="719"/>
      <c r="H52" s="760"/>
      <c r="I52" s="719"/>
      <c r="J52" s="719"/>
      <c r="K52" s="719"/>
      <c r="L52" s="719"/>
      <c r="M52" s="760"/>
      <c r="N52" s="760"/>
    </row>
    <row r="53" spans="1:14" ht="15" x14ac:dyDescent="0.25">
      <c r="A53" s="700"/>
      <c r="B53" s="701"/>
      <c r="C53" s="702"/>
      <c r="D53" s="707" t="s">
        <v>169</v>
      </c>
      <c r="E53" s="720">
        <v>170</v>
      </c>
      <c r="F53" s="718" t="s">
        <v>91</v>
      </c>
      <c r="G53" s="719">
        <v>250</v>
      </c>
      <c r="H53" s="760"/>
      <c r="I53" s="719">
        <v>122</v>
      </c>
      <c r="J53" s="719">
        <v>5.6749999999999998</v>
      </c>
      <c r="K53" s="719">
        <v>6.875</v>
      </c>
      <c r="L53" s="719">
        <v>12.350000000000001</v>
      </c>
      <c r="M53" s="760"/>
      <c r="N53" s="760"/>
    </row>
    <row r="54" spans="1:14" ht="15" x14ac:dyDescent="0.25">
      <c r="A54" s="700"/>
      <c r="B54" s="701"/>
      <c r="C54" s="702"/>
      <c r="D54" s="707" t="s">
        <v>170</v>
      </c>
      <c r="E54" s="720">
        <v>536</v>
      </c>
      <c r="F54" s="718" t="s">
        <v>94</v>
      </c>
      <c r="G54" s="719">
        <v>80</v>
      </c>
      <c r="H54" s="760"/>
      <c r="I54" s="719">
        <v>177.1</v>
      </c>
      <c r="J54" s="719">
        <v>7.58</v>
      </c>
      <c r="K54" s="719">
        <v>14.91</v>
      </c>
      <c r="L54" s="719">
        <v>1.07</v>
      </c>
      <c r="M54" s="760"/>
      <c r="N54" s="760"/>
    </row>
    <row r="55" spans="1:14" ht="15" x14ac:dyDescent="0.25">
      <c r="A55" s="700"/>
      <c r="B55" s="701"/>
      <c r="C55" s="702"/>
      <c r="D55" s="707" t="s">
        <v>171</v>
      </c>
      <c r="E55" s="720">
        <v>694</v>
      </c>
      <c r="F55" s="718" t="s">
        <v>43</v>
      </c>
      <c r="G55" s="719">
        <v>150</v>
      </c>
      <c r="H55" s="760"/>
      <c r="I55" s="719">
        <v>242.70999999999998</v>
      </c>
      <c r="J55" s="719">
        <v>4.9399999999999995</v>
      </c>
      <c r="K55" s="719">
        <v>10.920000000000002</v>
      </c>
      <c r="L55" s="719">
        <v>27.3</v>
      </c>
      <c r="M55" s="760"/>
      <c r="N55" s="760"/>
    </row>
    <row r="56" spans="1:14" ht="15" x14ac:dyDescent="0.25">
      <c r="A56" s="700"/>
      <c r="B56" s="701"/>
      <c r="C56" s="702"/>
      <c r="D56" s="707" t="s">
        <v>223</v>
      </c>
      <c r="E56" s="720">
        <v>859</v>
      </c>
      <c r="F56" s="718" t="s">
        <v>144</v>
      </c>
      <c r="G56" s="719">
        <v>200</v>
      </c>
      <c r="H56" s="760"/>
      <c r="I56" s="719">
        <v>114</v>
      </c>
      <c r="J56" s="719">
        <v>0.4</v>
      </c>
      <c r="K56" s="719">
        <v>0.2</v>
      </c>
      <c r="L56" s="719">
        <v>27.6</v>
      </c>
      <c r="M56" s="760"/>
      <c r="N56" s="760"/>
    </row>
    <row r="57" spans="1:14" ht="15" x14ac:dyDescent="0.25">
      <c r="A57" s="700"/>
      <c r="B57" s="701"/>
      <c r="C57" s="702"/>
      <c r="D57" s="707" t="s">
        <v>173</v>
      </c>
      <c r="E57" s="720">
        <v>2</v>
      </c>
      <c r="F57" s="718" t="s">
        <v>107</v>
      </c>
      <c r="G57" s="719">
        <v>40</v>
      </c>
      <c r="H57" s="760"/>
      <c r="I57" s="719">
        <v>93.2</v>
      </c>
      <c r="J57" s="719">
        <v>3.08</v>
      </c>
      <c r="K57" s="719">
        <v>0.32</v>
      </c>
      <c r="L57" s="719">
        <v>21.12</v>
      </c>
      <c r="M57" s="760"/>
      <c r="N57" s="760"/>
    </row>
    <row r="58" spans="1:14" ht="15" x14ac:dyDescent="0.25">
      <c r="A58" s="700"/>
      <c r="B58" s="701"/>
      <c r="C58" s="702"/>
      <c r="D58" s="707" t="s">
        <v>174</v>
      </c>
      <c r="E58" s="720">
        <v>1</v>
      </c>
      <c r="F58" s="718" t="s">
        <v>108</v>
      </c>
      <c r="G58" s="719">
        <v>20</v>
      </c>
      <c r="H58" s="760"/>
      <c r="I58" s="719">
        <v>51.8</v>
      </c>
      <c r="J58" s="719">
        <v>1.7</v>
      </c>
      <c r="K58" s="719">
        <v>0.66</v>
      </c>
      <c r="L58" s="719">
        <v>8.5</v>
      </c>
      <c r="M58" s="760"/>
      <c r="N58" s="760"/>
    </row>
    <row r="59" spans="1:14" ht="15" x14ac:dyDescent="0.25">
      <c r="A59" s="700"/>
      <c r="B59" s="701"/>
      <c r="C59" s="702"/>
      <c r="D59" s="703"/>
      <c r="E59" s="720">
        <v>93</v>
      </c>
      <c r="F59" s="718" t="s">
        <v>133</v>
      </c>
      <c r="G59" s="719">
        <v>50</v>
      </c>
      <c r="H59" s="760"/>
      <c r="I59" s="719">
        <v>105.45</v>
      </c>
      <c r="J59" s="719">
        <v>2.75</v>
      </c>
      <c r="K59" s="719">
        <v>3.25</v>
      </c>
      <c r="L59" s="719">
        <v>17.45</v>
      </c>
      <c r="M59" s="760"/>
      <c r="N59" s="760"/>
    </row>
    <row r="60" spans="1:14" ht="15" x14ac:dyDescent="0.25">
      <c r="A60" s="700"/>
      <c r="B60" s="701"/>
      <c r="C60" s="702"/>
      <c r="D60" s="703"/>
      <c r="E60" s="720"/>
      <c r="F60" s="718"/>
      <c r="G60" s="719"/>
      <c r="H60" s="760"/>
      <c r="I60" s="719"/>
      <c r="J60" s="719"/>
      <c r="K60" s="719"/>
      <c r="L60" s="719"/>
      <c r="M60" s="760"/>
      <c r="N60" s="760"/>
    </row>
    <row r="61" spans="1:14" ht="15" x14ac:dyDescent="0.25">
      <c r="A61" s="708"/>
      <c r="B61" s="709"/>
      <c r="C61" s="710"/>
      <c r="D61" s="711" t="s">
        <v>128</v>
      </c>
      <c r="E61" s="714"/>
      <c r="F61" s="721"/>
      <c r="G61" s="713">
        <f>SUM(G52:G60)</f>
        <v>790</v>
      </c>
      <c r="H61" s="759"/>
      <c r="I61" s="713">
        <f>SUM(I52:I60)</f>
        <v>906.26</v>
      </c>
      <c r="J61" s="713">
        <f>SUM(J52:J60)</f>
        <v>26.124999999999996</v>
      </c>
      <c r="K61" s="713">
        <f>SUM(K52:K60)</f>
        <v>37.134999999999998</v>
      </c>
      <c r="L61" s="713">
        <f>SUM(L52:L60)</f>
        <v>115.39</v>
      </c>
      <c r="M61" s="759"/>
      <c r="N61" s="759"/>
    </row>
    <row r="62" spans="1:14" ht="15.75" customHeight="1" thickBot="1" x14ac:dyDescent="0.25">
      <c r="A62" s="722">
        <f>A44</f>
        <v>1</v>
      </c>
      <c r="B62" s="723">
        <f>B44</f>
        <v>3</v>
      </c>
      <c r="C62" s="1647" t="s">
        <v>380</v>
      </c>
      <c r="D62" s="1648"/>
      <c r="E62" s="753"/>
      <c r="F62" s="724"/>
      <c r="G62" s="725">
        <f>G51+G61</f>
        <v>1530</v>
      </c>
      <c r="H62" s="761"/>
      <c r="I62" s="725">
        <f>I51+I61</f>
        <v>1547.8600000000001</v>
      </c>
      <c r="J62" s="725">
        <f>J51+J61</f>
        <v>54.554999999999993</v>
      </c>
      <c r="K62" s="725">
        <f>K51+K61</f>
        <v>53.015000000000001</v>
      </c>
      <c r="L62" s="725">
        <f>L51+L61</f>
        <v>212.2</v>
      </c>
      <c r="M62" s="761"/>
      <c r="N62" s="761"/>
    </row>
    <row r="63" spans="1:14" ht="15" x14ac:dyDescent="0.25">
      <c r="A63" s="693">
        <v>1</v>
      </c>
      <c r="B63" s="694">
        <v>4</v>
      </c>
      <c r="C63" s="695" t="s">
        <v>161</v>
      </c>
      <c r="D63" s="696" t="s">
        <v>162</v>
      </c>
      <c r="E63" s="729">
        <v>421</v>
      </c>
      <c r="F63" s="727" t="s">
        <v>58</v>
      </c>
      <c r="G63" s="728">
        <v>210</v>
      </c>
      <c r="H63" s="762"/>
      <c r="I63" s="728">
        <v>336.63</v>
      </c>
      <c r="J63" s="728">
        <v>15.75</v>
      </c>
      <c r="K63" s="728">
        <v>18.480000000000004</v>
      </c>
      <c r="L63" s="728">
        <v>26.25</v>
      </c>
      <c r="M63" s="769">
        <v>45218</v>
      </c>
      <c r="N63" s="762"/>
    </row>
    <row r="64" spans="1:14" ht="15" x14ac:dyDescent="0.25">
      <c r="A64" s="700"/>
      <c r="B64" s="701"/>
      <c r="C64" s="702"/>
      <c r="D64" s="703"/>
      <c r="E64" s="720">
        <v>70</v>
      </c>
      <c r="F64" s="718" t="s">
        <v>188</v>
      </c>
      <c r="G64" s="719">
        <v>30</v>
      </c>
      <c r="H64" s="760"/>
      <c r="I64" s="719">
        <v>4.2</v>
      </c>
      <c r="J64" s="719">
        <v>0.18</v>
      </c>
      <c r="K64" s="719">
        <v>0</v>
      </c>
      <c r="L64" s="719">
        <v>1.1399999999999999</v>
      </c>
      <c r="M64" s="760"/>
      <c r="N64" s="760"/>
    </row>
    <row r="65" spans="1:14" ht="15" x14ac:dyDescent="0.25">
      <c r="A65" s="700"/>
      <c r="B65" s="701"/>
      <c r="C65" s="702"/>
      <c r="D65" s="707" t="s">
        <v>163</v>
      </c>
      <c r="E65" s="720">
        <v>943</v>
      </c>
      <c r="F65" s="718" t="s">
        <v>114</v>
      </c>
      <c r="G65" s="719">
        <v>200</v>
      </c>
      <c r="H65" s="760"/>
      <c r="I65" s="719">
        <v>28</v>
      </c>
      <c r="J65" s="719">
        <v>0.2</v>
      </c>
      <c r="K65" s="719">
        <v>0</v>
      </c>
      <c r="L65" s="719">
        <v>14</v>
      </c>
      <c r="M65" s="760"/>
      <c r="N65" s="760"/>
    </row>
    <row r="66" spans="1:14" ht="15" x14ac:dyDescent="0.25">
      <c r="A66" s="700"/>
      <c r="B66" s="701"/>
      <c r="C66" s="702"/>
      <c r="D66" s="707" t="s">
        <v>164</v>
      </c>
      <c r="E66" s="720">
        <v>2</v>
      </c>
      <c r="F66" s="718" t="s">
        <v>107</v>
      </c>
      <c r="G66" s="719">
        <v>40</v>
      </c>
      <c r="H66" s="760"/>
      <c r="I66" s="719">
        <v>93.2</v>
      </c>
      <c r="J66" s="719">
        <v>3.08</v>
      </c>
      <c r="K66" s="719">
        <v>0.32</v>
      </c>
      <c r="L66" s="719">
        <v>21.12</v>
      </c>
      <c r="M66" s="760"/>
      <c r="N66" s="760"/>
    </row>
    <row r="67" spans="1:14" ht="15" x14ac:dyDescent="0.25">
      <c r="A67" s="700"/>
      <c r="B67" s="701"/>
      <c r="C67" s="702"/>
      <c r="D67" s="707" t="s">
        <v>166</v>
      </c>
      <c r="E67" s="720"/>
      <c r="F67" s="718" t="s">
        <v>272</v>
      </c>
      <c r="G67" s="719">
        <v>150</v>
      </c>
      <c r="H67" s="760"/>
      <c r="I67" s="719">
        <v>70.5</v>
      </c>
      <c r="J67" s="719">
        <v>0.6</v>
      </c>
      <c r="K67" s="719">
        <v>0.6</v>
      </c>
      <c r="L67" s="719">
        <v>76.3</v>
      </c>
      <c r="M67" s="760"/>
      <c r="N67" s="760"/>
    </row>
    <row r="68" spans="1:14" ht="15" x14ac:dyDescent="0.25">
      <c r="A68" s="700"/>
      <c r="B68" s="701"/>
      <c r="C68" s="702"/>
      <c r="D68" s="703"/>
      <c r="E68" s="720"/>
      <c r="F68" s="718"/>
      <c r="G68" s="719"/>
      <c r="H68" s="760"/>
      <c r="I68" s="719"/>
      <c r="J68" s="719"/>
      <c r="K68" s="719"/>
      <c r="L68" s="719"/>
      <c r="M68" s="760"/>
      <c r="N68" s="760"/>
    </row>
    <row r="69" spans="1:14" ht="15" x14ac:dyDescent="0.25">
      <c r="A69" s="700"/>
      <c r="B69" s="701"/>
      <c r="C69" s="702"/>
      <c r="D69" s="703"/>
      <c r="E69" s="720"/>
      <c r="F69" s="718"/>
      <c r="G69" s="719"/>
      <c r="H69" s="760"/>
      <c r="I69" s="719"/>
      <c r="J69" s="719"/>
      <c r="K69" s="719"/>
      <c r="L69" s="719"/>
      <c r="M69" s="760"/>
      <c r="N69" s="760"/>
    </row>
    <row r="70" spans="1:14" ht="15" x14ac:dyDescent="0.25">
      <c r="A70" s="708"/>
      <c r="B70" s="709"/>
      <c r="C70" s="710"/>
      <c r="D70" s="711" t="s">
        <v>128</v>
      </c>
      <c r="E70" s="714"/>
      <c r="F70" s="712"/>
      <c r="G70" s="713">
        <f>SUM(G63:G69)</f>
        <v>630</v>
      </c>
      <c r="H70" s="759"/>
      <c r="I70" s="713">
        <f>SUM(I63:I69)</f>
        <v>532.53</v>
      </c>
      <c r="J70" s="713">
        <f>SUM(J63:J69)</f>
        <v>19.810000000000002</v>
      </c>
      <c r="K70" s="713">
        <f>SUM(K63:K69)</f>
        <v>19.400000000000006</v>
      </c>
      <c r="L70" s="713">
        <f>SUM(L63:L69)</f>
        <v>138.81</v>
      </c>
      <c r="M70" s="759"/>
      <c r="N70" s="759"/>
    </row>
    <row r="71" spans="1:14" ht="15" x14ac:dyDescent="0.25">
      <c r="A71" s="715">
        <f>A63</f>
        <v>1</v>
      </c>
      <c r="B71" s="716">
        <f>B63</f>
        <v>4</v>
      </c>
      <c r="C71" s="717" t="s">
        <v>167</v>
      </c>
      <c r="D71" s="707" t="s">
        <v>168</v>
      </c>
      <c r="E71" s="720"/>
      <c r="F71" s="718"/>
      <c r="G71" s="719"/>
      <c r="H71" s="760"/>
      <c r="I71" s="719"/>
      <c r="J71" s="719"/>
      <c r="K71" s="719"/>
      <c r="L71" s="719"/>
      <c r="M71" s="760"/>
      <c r="N71" s="760"/>
    </row>
    <row r="72" spans="1:14" ht="15" x14ac:dyDescent="0.25">
      <c r="A72" s="700"/>
      <c r="B72" s="701"/>
      <c r="C72" s="702"/>
      <c r="D72" s="707" t="s">
        <v>169</v>
      </c>
      <c r="E72" s="720">
        <v>87</v>
      </c>
      <c r="F72" s="718" t="s">
        <v>185</v>
      </c>
      <c r="G72" s="719">
        <v>250</v>
      </c>
      <c r="H72" s="760"/>
      <c r="I72" s="719">
        <v>132</v>
      </c>
      <c r="J72" s="719">
        <v>5.75</v>
      </c>
      <c r="K72" s="719">
        <v>8.75</v>
      </c>
      <c r="L72" s="719">
        <v>8</v>
      </c>
      <c r="M72" s="760"/>
      <c r="N72" s="760"/>
    </row>
    <row r="73" spans="1:14" ht="15" x14ac:dyDescent="0.25">
      <c r="A73" s="700"/>
      <c r="B73" s="701"/>
      <c r="C73" s="702"/>
      <c r="D73" s="707" t="s">
        <v>170</v>
      </c>
      <c r="E73" s="720">
        <v>610</v>
      </c>
      <c r="F73" s="718" t="s">
        <v>220</v>
      </c>
      <c r="G73" s="719">
        <v>130</v>
      </c>
      <c r="H73" s="760"/>
      <c r="I73" s="719">
        <v>186.68</v>
      </c>
      <c r="J73" s="719">
        <v>15.21</v>
      </c>
      <c r="K73" s="719">
        <v>10.66</v>
      </c>
      <c r="L73" s="719">
        <v>7.28</v>
      </c>
      <c r="M73" s="760"/>
      <c r="N73" s="760"/>
    </row>
    <row r="74" spans="1:14" ht="15" x14ac:dyDescent="0.25">
      <c r="A74" s="700"/>
      <c r="B74" s="701"/>
      <c r="C74" s="702"/>
      <c r="D74" s="707" t="s">
        <v>171</v>
      </c>
      <c r="E74" s="720">
        <v>679</v>
      </c>
      <c r="F74" s="718" t="s">
        <v>278</v>
      </c>
      <c r="G74" s="719">
        <v>150</v>
      </c>
      <c r="H74" s="760"/>
      <c r="I74" s="719">
        <v>213.71</v>
      </c>
      <c r="J74" s="719">
        <v>6.6</v>
      </c>
      <c r="K74" s="719">
        <v>4.38</v>
      </c>
      <c r="L74" s="719">
        <v>35.270000000000003</v>
      </c>
      <c r="M74" s="760"/>
      <c r="N74" s="760"/>
    </row>
    <row r="75" spans="1:14" ht="15" x14ac:dyDescent="0.25">
      <c r="A75" s="700"/>
      <c r="B75" s="701"/>
      <c r="C75" s="702"/>
      <c r="D75" s="707" t="s">
        <v>223</v>
      </c>
      <c r="E75" s="720">
        <v>868</v>
      </c>
      <c r="F75" s="718" t="s">
        <v>113</v>
      </c>
      <c r="G75" s="719">
        <v>200</v>
      </c>
      <c r="H75" s="760"/>
      <c r="I75" s="719">
        <v>94.2</v>
      </c>
      <c r="J75" s="719">
        <v>0.04</v>
      </c>
      <c r="K75" s="719">
        <v>0</v>
      </c>
      <c r="L75" s="719">
        <v>24.76</v>
      </c>
      <c r="M75" s="760"/>
      <c r="N75" s="760"/>
    </row>
    <row r="76" spans="1:14" ht="15" x14ac:dyDescent="0.25">
      <c r="A76" s="700"/>
      <c r="B76" s="701"/>
      <c r="C76" s="702"/>
      <c r="D76" s="707" t="s">
        <v>173</v>
      </c>
      <c r="E76" s="720">
        <v>2</v>
      </c>
      <c r="F76" s="718" t="s">
        <v>107</v>
      </c>
      <c r="G76" s="719">
        <v>40</v>
      </c>
      <c r="H76" s="760"/>
      <c r="I76" s="719">
        <v>93.2</v>
      </c>
      <c r="J76" s="719">
        <v>3.08</v>
      </c>
      <c r="K76" s="719">
        <v>0.32</v>
      </c>
      <c r="L76" s="719">
        <v>21.12</v>
      </c>
      <c r="M76" s="760"/>
      <c r="N76" s="760"/>
    </row>
    <row r="77" spans="1:14" ht="15" x14ac:dyDescent="0.25">
      <c r="A77" s="700"/>
      <c r="B77" s="701"/>
      <c r="C77" s="702"/>
      <c r="D77" s="707" t="s">
        <v>174</v>
      </c>
      <c r="E77" s="720">
        <v>1</v>
      </c>
      <c r="F77" s="718" t="s">
        <v>108</v>
      </c>
      <c r="G77" s="719">
        <v>20</v>
      </c>
      <c r="H77" s="760"/>
      <c r="I77" s="719">
        <v>51.8</v>
      </c>
      <c r="J77" s="719">
        <v>1.7</v>
      </c>
      <c r="K77" s="719">
        <v>0.66</v>
      </c>
      <c r="L77" s="719">
        <v>8.5</v>
      </c>
      <c r="M77" s="760"/>
      <c r="N77" s="760"/>
    </row>
    <row r="78" spans="1:14" ht="15" x14ac:dyDescent="0.25">
      <c r="A78" s="700"/>
      <c r="B78" s="701"/>
      <c r="C78" s="702"/>
      <c r="D78" s="703"/>
      <c r="E78" s="720">
        <v>93</v>
      </c>
      <c r="F78" s="718" t="s">
        <v>133</v>
      </c>
      <c r="G78" s="719">
        <v>50</v>
      </c>
      <c r="H78" s="760"/>
      <c r="I78" s="719">
        <v>105.45</v>
      </c>
      <c r="J78" s="719">
        <v>2.75</v>
      </c>
      <c r="K78" s="719">
        <v>3.25</v>
      </c>
      <c r="L78" s="719">
        <v>17.45</v>
      </c>
      <c r="M78" s="760"/>
      <c r="N78" s="760"/>
    </row>
    <row r="79" spans="1:14" ht="15" x14ac:dyDescent="0.25">
      <c r="A79" s="700"/>
      <c r="B79" s="701"/>
      <c r="C79" s="702"/>
      <c r="D79" s="703"/>
      <c r="E79" s="720"/>
      <c r="F79" s="718"/>
      <c r="G79" s="719"/>
      <c r="H79" s="760"/>
      <c r="I79" s="719"/>
      <c r="J79" s="719"/>
      <c r="K79" s="719"/>
      <c r="L79" s="719"/>
      <c r="M79" s="760"/>
      <c r="N79" s="760"/>
    </row>
    <row r="80" spans="1:14" ht="15" x14ac:dyDescent="0.25">
      <c r="A80" s="708"/>
      <c r="B80" s="709"/>
      <c r="C80" s="710"/>
      <c r="D80" s="711" t="s">
        <v>128</v>
      </c>
      <c r="E80" s="714"/>
      <c r="F80" s="721"/>
      <c r="G80" s="713">
        <f>SUM(G71:G79)</f>
        <v>840</v>
      </c>
      <c r="H80" s="759"/>
      <c r="I80" s="713">
        <f>SUM(I71:I79)</f>
        <v>877.04000000000008</v>
      </c>
      <c r="J80" s="713">
        <f>SUM(J71:J79)</f>
        <v>35.130000000000003</v>
      </c>
      <c r="K80" s="713">
        <f>SUM(K71:K79)</f>
        <v>28.02</v>
      </c>
      <c r="L80" s="713">
        <f>SUM(L71:L79)</f>
        <v>122.38000000000001</v>
      </c>
      <c r="M80" s="759"/>
      <c r="N80" s="759"/>
    </row>
    <row r="81" spans="1:14" ht="15.75" customHeight="1" thickBot="1" x14ac:dyDescent="0.25">
      <c r="A81" s="722">
        <f>A63</f>
        <v>1</v>
      </c>
      <c r="B81" s="723">
        <f>B63</f>
        <v>4</v>
      </c>
      <c r="C81" s="1647" t="s">
        <v>380</v>
      </c>
      <c r="D81" s="1648"/>
      <c r="E81" s="753"/>
      <c r="F81" s="724"/>
      <c r="G81" s="725">
        <f>G70+G80</f>
        <v>1470</v>
      </c>
      <c r="H81" s="761"/>
      <c r="I81" s="725">
        <f>I70+I80</f>
        <v>1409.5700000000002</v>
      </c>
      <c r="J81" s="725">
        <f>J70+J80</f>
        <v>54.940000000000005</v>
      </c>
      <c r="K81" s="725">
        <f>K70+K80</f>
        <v>47.42</v>
      </c>
      <c r="L81" s="725">
        <f>L70+L80</f>
        <v>261.19</v>
      </c>
      <c r="M81" s="761"/>
      <c r="N81" s="761"/>
    </row>
    <row r="82" spans="1:14" ht="15" x14ac:dyDescent="0.25">
      <c r="A82" s="693">
        <v>1</v>
      </c>
      <c r="B82" s="694">
        <v>5</v>
      </c>
      <c r="C82" s="695" t="s">
        <v>161</v>
      </c>
      <c r="D82" s="696" t="s">
        <v>162</v>
      </c>
      <c r="E82" s="729">
        <v>469</v>
      </c>
      <c r="F82" s="727" t="s">
        <v>177</v>
      </c>
      <c r="G82" s="728">
        <v>150</v>
      </c>
      <c r="H82" s="762">
        <v>95</v>
      </c>
      <c r="I82" s="728">
        <v>231.9</v>
      </c>
      <c r="J82" s="728">
        <v>23.25</v>
      </c>
      <c r="K82" s="728">
        <v>8.85</v>
      </c>
      <c r="L82" s="728">
        <v>14.85</v>
      </c>
      <c r="M82" s="769">
        <v>45219</v>
      </c>
      <c r="N82" s="762"/>
    </row>
    <row r="83" spans="1:14" ht="15" x14ac:dyDescent="0.25">
      <c r="A83" s="700"/>
      <c r="B83" s="701"/>
      <c r="C83" s="702"/>
      <c r="D83" s="703"/>
      <c r="E83" s="720"/>
      <c r="F83" s="718"/>
      <c r="G83" s="719"/>
      <c r="H83" s="760"/>
      <c r="I83" s="719"/>
      <c r="J83" s="719"/>
      <c r="K83" s="719"/>
      <c r="L83" s="719"/>
      <c r="M83" s="760"/>
      <c r="N83" s="760"/>
    </row>
    <row r="84" spans="1:14" ht="15" x14ac:dyDescent="0.25">
      <c r="A84" s="700"/>
      <c r="B84" s="701"/>
      <c r="C84" s="702"/>
      <c r="D84" s="707" t="s">
        <v>163</v>
      </c>
      <c r="E84" s="720">
        <v>943</v>
      </c>
      <c r="F84" s="718" t="s">
        <v>114</v>
      </c>
      <c r="G84" s="719">
        <v>200</v>
      </c>
      <c r="H84" s="760">
        <v>6</v>
      </c>
      <c r="I84" s="719">
        <v>28</v>
      </c>
      <c r="J84" s="719">
        <v>0.2</v>
      </c>
      <c r="K84" s="719">
        <v>0</v>
      </c>
      <c r="L84" s="719">
        <v>14</v>
      </c>
      <c r="M84" s="760"/>
      <c r="N84" s="760"/>
    </row>
    <row r="85" spans="1:14" ht="15" x14ac:dyDescent="0.25">
      <c r="A85" s="700"/>
      <c r="B85" s="701"/>
      <c r="C85" s="702"/>
      <c r="D85" s="707" t="s">
        <v>164</v>
      </c>
      <c r="E85" s="720">
        <v>2</v>
      </c>
      <c r="F85" s="718" t="s">
        <v>107</v>
      </c>
      <c r="G85" s="719">
        <v>40</v>
      </c>
      <c r="H85" s="760"/>
      <c r="I85" s="719">
        <v>93.2</v>
      </c>
      <c r="J85" s="719">
        <v>3.08</v>
      </c>
      <c r="K85" s="719">
        <v>0.32</v>
      </c>
      <c r="L85" s="719">
        <v>21.12</v>
      </c>
      <c r="M85" s="760"/>
      <c r="N85" s="760"/>
    </row>
    <row r="86" spans="1:14" ht="15" x14ac:dyDescent="0.25">
      <c r="A86" s="700"/>
      <c r="B86" s="701"/>
      <c r="C86" s="702"/>
      <c r="D86" s="707" t="s">
        <v>166</v>
      </c>
      <c r="E86" s="720"/>
      <c r="F86" s="718"/>
      <c r="G86" s="719"/>
      <c r="H86" s="760"/>
      <c r="I86" s="719"/>
      <c r="J86" s="719"/>
      <c r="K86" s="719"/>
      <c r="L86" s="719"/>
      <c r="M86" s="760"/>
      <c r="N86" s="760"/>
    </row>
    <row r="87" spans="1:14" ht="15" x14ac:dyDescent="0.25">
      <c r="A87" s="700"/>
      <c r="B87" s="701"/>
      <c r="C87" s="702"/>
      <c r="D87" s="703"/>
      <c r="E87" s="720">
        <v>93</v>
      </c>
      <c r="F87" s="718" t="s">
        <v>133</v>
      </c>
      <c r="G87" s="719">
        <v>50</v>
      </c>
      <c r="H87" s="760"/>
      <c r="I87" s="719">
        <v>105.45</v>
      </c>
      <c r="J87" s="719">
        <v>2.75</v>
      </c>
      <c r="K87" s="719">
        <v>3.25</v>
      </c>
      <c r="L87" s="719">
        <v>17.45</v>
      </c>
      <c r="M87" s="760"/>
      <c r="N87" s="760"/>
    </row>
    <row r="88" spans="1:14" ht="15" x14ac:dyDescent="0.25">
      <c r="A88" s="700"/>
      <c r="B88" s="701"/>
      <c r="C88" s="702"/>
      <c r="D88" s="703"/>
      <c r="E88" s="720">
        <v>97</v>
      </c>
      <c r="F88" s="718" t="s">
        <v>93</v>
      </c>
      <c r="G88" s="719">
        <v>200</v>
      </c>
      <c r="H88" s="760">
        <v>75</v>
      </c>
      <c r="I88" s="719">
        <v>94.25</v>
      </c>
      <c r="J88" s="719">
        <v>1</v>
      </c>
      <c r="K88" s="719">
        <v>0.2</v>
      </c>
      <c r="L88" s="719">
        <v>20.2</v>
      </c>
      <c r="M88" s="760"/>
      <c r="N88" s="760"/>
    </row>
    <row r="89" spans="1:14" ht="15" x14ac:dyDescent="0.25">
      <c r="A89" s="708"/>
      <c r="B89" s="709"/>
      <c r="C89" s="710"/>
      <c r="D89" s="711" t="s">
        <v>128</v>
      </c>
      <c r="E89" s="714"/>
      <c r="F89" s="712"/>
      <c r="G89" s="713">
        <f>SUM(G82:G88)</f>
        <v>640</v>
      </c>
      <c r="H89" s="759"/>
      <c r="I89" s="713">
        <f>SUM(I82:I88)</f>
        <v>552.79999999999995</v>
      </c>
      <c r="J89" s="713">
        <f>SUM(J82:J88)</f>
        <v>30.28</v>
      </c>
      <c r="K89" s="713">
        <f>SUM(K82:K88)</f>
        <v>12.62</v>
      </c>
      <c r="L89" s="713">
        <f>SUM(L82:L88)</f>
        <v>87.62</v>
      </c>
      <c r="M89" s="759"/>
      <c r="N89" s="759"/>
    </row>
    <row r="90" spans="1:14" ht="15" x14ac:dyDescent="0.25">
      <c r="A90" s="715">
        <f>A82</f>
        <v>1</v>
      </c>
      <c r="B90" s="716">
        <f>B82</f>
        <v>5</v>
      </c>
      <c r="C90" s="717" t="s">
        <v>167</v>
      </c>
      <c r="D90" s="707" t="s">
        <v>168</v>
      </c>
      <c r="E90" s="720"/>
      <c r="F90" s="718"/>
      <c r="G90" s="719"/>
      <c r="H90" s="760"/>
      <c r="I90" s="719"/>
      <c r="J90" s="719"/>
      <c r="K90" s="719"/>
      <c r="L90" s="719"/>
      <c r="M90" s="760"/>
      <c r="N90" s="760"/>
    </row>
    <row r="91" spans="1:14" ht="15" x14ac:dyDescent="0.25">
      <c r="A91" s="700"/>
      <c r="B91" s="701"/>
      <c r="C91" s="702"/>
      <c r="D91" s="707" t="s">
        <v>169</v>
      </c>
      <c r="E91" s="720">
        <v>197</v>
      </c>
      <c r="F91" s="718" t="s">
        <v>321</v>
      </c>
      <c r="G91" s="719">
        <v>250</v>
      </c>
      <c r="H91" s="760"/>
      <c r="I91" s="719">
        <v>133.25</v>
      </c>
      <c r="J91" s="719">
        <v>3.25</v>
      </c>
      <c r="K91" s="719">
        <v>4.25</v>
      </c>
      <c r="L91" s="719">
        <v>22</v>
      </c>
      <c r="M91" s="760"/>
      <c r="N91" s="760"/>
    </row>
    <row r="92" spans="1:14" ht="15" x14ac:dyDescent="0.25">
      <c r="A92" s="700"/>
      <c r="B92" s="701"/>
      <c r="C92" s="702"/>
      <c r="D92" s="707" t="s">
        <v>170</v>
      </c>
      <c r="E92" s="720">
        <v>591</v>
      </c>
      <c r="F92" s="718" t="s">
        <v>327</v>
      </c>
      <c r="G92" s="719">
        <v>125</v>
      </c>
      <c r="H92" s="760"/>
      <c r="I92" s="719">
        <v>277.5</v>
      </c>
      <c r="J92" s="719">
        <v>10.8</v>
      </c>
      <c r="K92" s="719">
        <v>26.75</v>
      </c>
      <c r="L92" s="719">
        <v>4</v>
      </c>
      <c r="M92" s="760"/>
      <c r="N92" s="760"/>
    </row>
    <row r="93" spans="1:14" ht="15" x14ac:dyDescent="0.25">
      <c r="A93" s="700"/>
      <c r="B93" s="701"/>
      <c r="C93" s="702"/>
      <c r="D93" s="707" t="s">
        <v>171</v>
      </c>
      <c r="E93" s="720">
        <v>679</v>
      </c>
      <c r="F93" s="718" t="s">
        <v>260</v>
      </c>
      <c r="G93" s="719">
        <v>150</v>
      </c>
      <c r="H93" s="760"/>
      <c r="I93" s="719">
        <v>182.25</v>
      </c>
      <c r="J93" s="719">
        <v>6.3000000000000007</v>
      </c>
      <c r="K93" s="719">
        <v>4.8000000000000007</v>
      </c>
      <c r="L93" s="719">
        <v>28.349999999999998</v>
      </c>
      <c r="M93" s="760"/>
      <c r="N93" s="760"/>
    </row>
    <row r="94" spans="1:14" ht="15" x14ac:dyDescent="0.25">
      <c r="A94" s="700"/>
      <c r="B94" s="701"/>
      <c r="C94" s="702"/>
      <c r="D94" s="707" t="s">
        <v>223</v>
      </c>
      <c r="E94" s="720">
        <v>859</v>
      </c>
      <c r="F94" s="718" t="s">
        <v>144</v>
      </c>
      <c r="G94" s="719">
        <v>200</v>
      </c>
      <c r="H94" s="760"/>
      <c r="I94" s="719">
        <v>114</v>
      </c>
      <c r="J94" s="719">
        <v>0.4</v>
      </c>
      <c r="K94" s="719">
        <v>0.2</v>
      </c>
      <c r="L94" s="719">
        <v>27.6</v>
      </c>
      <c r="M94" s="760"/>
      <c r="N94" s="760"/>
    </row>
    <row r="95" spans="1:14" ht="15" x14ac:dyDescent="0.25">
      <c r="A95" s="700"/>
      <c r="B95" s="701"/>
      <c r="C95" s="702"/>
      <c r="D95" s="707" t="s">
        <v>173</v>
      </c>
      <c r="E95" s="720">
        <v>2</v>
      </c>
      <c r="F95" s="718" t="s">
        <v>107</v>
      </c>
      <c r="G95" s="719">
        <v>40</v>
      </c>
      <c r="H95" s="760"/>
      <c r="I95" s="719">
        <v>93.2</v>
      </c>
      <c r="J95" s="719">
        <v>3.08</v>
      </c>
      <c r="K95" s="719">
        <v>0.32</v>
      </c>
      <c r="L95" s="719">
        <v>21.12</v>
      </c>
      <c r="M95" s="760"/>
      <c r="N95" s="760"/>
    </row>
    <row r="96" spans="1:14" ht="15" x14ac:dyDescent="0.25">
      <c r="A96" s="700"/>
      <c r="B96" s="701"/>
      <c r="C96" s="702"/>
      <c r="D96" s="707" t="s">
        <v>174</v>
      </c>
      <c r="E96" s="720">
        <v>1</v>
      </c>
      <c r="F96" s="718" t="s">
        <v>108</v>
      </c>
      <c r="G96" s="719">
        <v>20</v>
      </c>
      <c r="H96" s="760"/>
      <c r="I96" s="719">
        <v>51.8</v>
      </c>
      <c r="J96" s="719">
        <v>1.7</v>
      </c>
      <c r="K96" s="719">
        <v>0.66</v>
      </c>
      <c r="L96" s="719">
        <v>8.5</v>
      </c>
      <c r="M96" s="760"/>
      <c r="N96" s="760"/>
    </row>
    <row r="97" spans="1:14" ht="15" x14ac:dyDescent="0.25">
      <c r="A97" s="700"/>
      <c r="B97" s="701"/>
      <c r="C97" s="702"/>
      <c r="D97" s="703"/>
      <c r="E97" s="720">
        <v>93</v>
      </c>
      <c r="F97" s="718" t="s">
        <v>133</v>
      </c>
      <c r="G97" s="719">
        <v>50</v>
      </c>
      <c r="H97" s="760"/>
      <c r="I97" s="719">
        <v>105.45</v>
      </c>
      <c r="J97" s="719">
        <v>2.75</v>
      </c>
      <c r="K97" s="719">
        <v>3.25</v>
      </c>
      <c r="L97" s="719">
        <v>17.45</v>
      </c>
      <c r="M97" s="760"/>
      <c r="N97" s="760"/>
    </row>
    <row r="98" spans="1:14" ht="15" x14ac:dyDescent="0.25">
      <c r="A98" s="700"/>
      <c r="B98" s="701"/>
      <c r="C98" s="702"/>
      <c r="D98" s="703"/>
      <c r="E98" s="720"/>
      <c r="F98" s="718"/>
      <c r="G98" s="719"/>
      <c r="H98" s="760"/>
      <c r="I98" s="719"/>
      <c r="J98" s="719"/>
      <c r="K98" s="719"/>
      <c r="L98" s="719"/>
      <c r="M98" s="760"/>
      <c r="N98" s="760"/>
    </row>
    <row r="99" spans="1:14" ht="15" x14ac:dyDescent="0.25">
      <c r="A99" s="708"/>
      <c r="B99" s="709"/>
      <c r="C99" s="710"/>
      <c r="D99" s="711" t="s">
        <v>128</v>
      </c>
      <c r="E99" s="714"/>
      <c r="F99" s="721"/>
      <c r="G99" s="713">
        <f>SUM(G90:G98)</f>
        <v>835</v>
      </c>
      <c r="H99" s="759"/>
      <c r="I99" s="713">
        <f>SUM(I90:I98)</f>
        <v>957.45</v>
      </c>
      <c r="J99" s="713">
        <f>SUM(J90:J98)</f>
        <v>28.279999999999998</v>
      </c>
      <c r="K99" s="713">
        <f>SUM(K90:K98)</f>
        <v>40.229999999999997</v>
      </c>
      <c r="L99" s="713">
        <f>SUM(L90:L98)</f>
        <v>129.01999999999998</v>
      </c>
      <c r="M99" s="759"/>
      <c r="N99" s="759"/>
    </row>
    <row r="100" spans="1:14" ht="15.75" customHeight="1" thickBot="1" x14ac:dyDescent="0.25">
      <c r="A100" s="722">
        <f>A82</f>
        <v>1</v>
      </c>
      <c r="B100" s="723">
        <f>B82</f>
        <v>5</v>
      </c>
      <c r="C100" s="1647" t="s">
        <v>380</v>
      </c>
      <c r="D100" s="1648"/>
      <c r="E100" s="753"/>
      <c r="F100" s="724"/>
      <c r="G100" s="725">
        <f>G89+G99</f>
        <v>1475</v>
      </c>
      <c r="H100" s="761"/>
      <c r="I100" s="725">
        <f>I89+I99</f>
        <v>1510.25</v>
      </c>
      <c r="J100" s="725">
        <f>J89+J99</f>
        <v>58.56</v>
      </c>
      <c r="K100" s="725">
        <f>K89+K99</f>
        <v>52.849999999999994</v>
      </c>
      <c r="L100" s="725">
        <f>L89+L99</f>
        <v>216.64</v>
      </c>
      <c r="M100" s="761"/>
      <c r="N100" s="761"/>
    </row>
    <row r="101" spans="1:14" ht="15" x14ac:dyDescent="0.25">
      <c r="A101" s="693">
        <v>2</v>
      </c>
      <c r="B101" s="694">
        <v>1</v>
      </c>
      <c r="C101" s="695" t="s">
        <v>161</v>
      </c>
      <c r="D101" s="696" t="s">
        <v>162</v>
      </c>
      <c r="E101" s="729">
        <v>168</v>
      </c>
      <c r="F101" s="727" t="s">
        <v>198</v>
      </c>
      <c r="G101" s="728">
        <v>210</v>
      </c>
      <c r="H101" s="762"/>
      <c r="I101" s="728">
        <v>216.51</v>
      </c>
      <c r="J101" s="728">
        <v>7.98</v>
      </c>
      <c r="K101" s="728">
        <v>11.13</v>
      </c>
      <c r="L101" s="728">
        <v>21.63</v>
      </c>
      <c r="M101" s="769">
        <v>45222</v>
      </c>
      <c r="N101" s="762"/>
    </row>
    <row r="102" spans="1:14" ht="15" x14ac:dyDescent="0.25">
      <c r="A102" s="700"/>
      <c r="B102" s="701"/>
      <c r="C102" s="764">
        <v>45222</v>
      </c>
      <c r="D102" s="703"/>
      <c r="E102" s="720">
        <v>698</v>
      </c>
      <c r="F102" s="718" t="s">
        <v>378</v>
      </c>
      <c r="G102" s="719">
        <v>100</v>
      </c>
      <c r="H102" s="760"/>
      <c r="I102" s="719">
        <v>120</v>
      </c>
      <c r="J102" s="719">
        <v>2.1</v>
      </c>
      <c r="K102" s="719">
        <v>5</v>
      </c>
      <c r="L102" s="719">
        <v>16.100000000000001</v>
      </c>
      <c r="M102" s="760"/>
      <c r="N102" s="760"/>
    </row>
    <row r="103" spans="1:14" ht="15" x14ac:dyDescent="0.25">
      <c r="A103" s="700"/>
      <c r="B103" s="701"/>
      <c r="C103" s="702"/>
      <c r="D103" s="707" t="s">
        <v>163</v>
      </c>
      <c r="E103" s="720">
        <v>943</v>
      </c>
      <c r="F103" s="718" t="s">
        <v>114</v>
      </c>
      <c r="G103" s="719">
        <v>200</v>
      </c>
      <c r="H103" s="760"/>
      <c r="I103" s="719">
        <v>28</v>
      </c>
      <c r="J103" s="719">
        <v>0.2</v>
      </c>
      <c r="K103" s="719">
        <v>0</v>
      </c>
      <c r="L103" s="719">
        <v>14</v>
      </c>
      <c r="M103" s="760"/>
      <c r="N103" s="760"/>
    </row>
    <row r="104" spans="1:14" ht="15" x14ac:dyDescent="0.25">
      <c r="A104" s="700"/>
      <c r="B104" s="701"/>
      <c r="C104" s="702"/>
      <c r="D104" s="707" t="s">
        <v>164</v>
      </c>
      <c r="E104" s="720">
        <v>2</v>
      </c>
      <c r="F104" s="718" t="s">
        <v>107</v>
      </c>
      <c r="G104" s="719">
        <v>40</v>
      </c>
      <c r="H104" s="760"/>
      <c r="I104" s="719">
        <v>93.2</v>
      </c>
      <c r="J104" s="719">
        <v>3.08</v>
      </c>
      <c r="K104" s="719">
        <v>0.32</v>
      </c>
      <c r="L104" s="719">
        <v>21.12</v>
      </c>
      <c r="M104" s="760"/>
      <c r="N104" s="760"/>
    </row>
    <row r="105" spans="1:14" ht="15" x14ac:dyDescent="0.25">
      <c r="A105" s="700"/>
      <c r="B105" s="701"/>
      <c r="C105" s="702"/>
      <c r="D105" s="707" t="s">
        <v>166</v>
      </c>
      <c r="E105" s="720"/>
      <c r="F105" s="718"/>
      <c r="G105" s="719"/>
      <c r="H105" s="760"/>
      <c r="I105" s="719"/>
      <c r="J105" s="719"/>
      <c r="K105" s="719"/>
      <c r="L105" s="719"/>
      <c r="M105" s="760"/>
      <c r="N105" s="760"/>
    </row>
    <row r="106" spans="1:14" ht="15" x14ac:dyDescent="0.25">
      <c r="A106" s="700"/>
      <c r="B106" s="701"/>
      <c r="C106" s="702"/>
      <c r="D106" s="703"/>
      <c r="E106" s="720">
        <v>41</v>
      </c>
      <c r="F106" s="718" t="s">
        <v>64</v>
      </c>
      <c r="G106" s="719">
        <v>10</v>
      </c>
      <c r="H106" s="760"/>
      <c r="I106" s="719">
        <v>75</v>
      </c>
      <c r="J106" s="719">
        <v>0.5</v>
      </c>
      <c r="K106" s="719">
        <v>8.1999999999999993</v>
      </c>
      <c r="L106" s="719">
        <v>0.1</v>
      </c>
      <c r="M106" s="760"/>
      <c r="N106" s="760"/>
    </row>
    <row r="107" spans="1:14" ht="15" x14ac:dyDescent="0.25">
      <c r="A107" s="700"/>
      <c r="B107" s="701"/>
      <c r="C107" s="702"/>
      <c r="D107" s="703"/>
      <c r="E107" s="720">
        <v>33</v>
      </c>
      <c r="F107" s="718" t="s">
        <v>101</v>
      </c>
      <c r="G107" s="719">
        <v>20</v>
      </c>
      <c r="H107" s="760"/>
      <c r="I107" s="719">
        <v>68.8</v>
      </c>
      <c r="J107" s="719">
        <v>5.2</v>
      </c>
      <c r="K107" s="719">
        <v>5.22</v>
      </c>
      <c r="L107" s="719">
        <v>0</v>
      </c>
      <c r="M107" s="760"/>
      <c r="N107" s="760"/>
    </row>
    <row r="108" spans="1:14" ht="15" x14ac:dyDescent="0.25">
      <c r="A108" s="708"/>
      <c r="B108" s="709"/>
      <c r="C108" s="710"/>
      <c r="D108" s="711" t="s">
        <v>128</v>
      </c>
      <c r="E108" s="714"/>
      <c r="F108" s="712"/>
      <c r="G108" s="713">
        <f>SUM(G101:G107)</f>
        <v>580</v>
      </c>
      <c r="H108" s="759"/>
      <c r="I108" s="713">
        <f>SUM(I101:I107)</f>
        <v>601.51</v>
      </c>
      <c r="J108" s="713">
        <f>SUM(J101:J107)</f>
        <v>19.059999999999999</v>
      </c>
      <c r="K108" s="713">
        <f>SUM(K101:K107)</f>
        <v>29.87</v>
      </c>
      <c r="L108" s="713">
        <f>SUM(L101:L107)</f>
        <v>72.95</v>
      </c>
      <c r="M108" s="759"/>
      <c r="N108" s="759"/>
    </row>
    <row r="109" spans="1:14" ht="15" x14ac:dyDescent="0.25">
      <c r="A109" s="715">
        <f>A101</f>
        <v>2</v>
      </c>
      <c r="B109" s="716">
        <f>B101</f>
        <v>1</v>
      </c>
      <c r="C109" s="717" t="s">
        <v>167</v>
      </c>
      <c r="D109" s="707" t="s">
        <v>168</v>
      </c>
      <c r="E109" s="720"/>
      <c r="F109" s="718"/>
      <c r="G109" s="719"/>
      <c r="H109" s="760"/>
      <c r="I109" s="719"/>
      <c r="J109" s="719"/>
      <c r="K109" s="719"/>
      <c r="L109" s="719"/>
      <c r="M109" s="760"/>
      <c r="N109" s="760"/>
    </row>
    <row r="110" spans="1:14" ht="15" x14ac:dyDescent="0.25">
      <c r="A110" s="700"/>
      <c r="B110" s="701"/>
      <c r="C110" s="702"/>
      <c r="D110" s="707" t="s">
        <v>169</v>
      </c>
      <c r="E110" s="720">
        <v>187</v>
      </c>
      <c r="F110" s="718" t="s">
        <v>181</v>
      </c>
      <c r="G110" s="719">
        <v>250</v>
      </c>
      <c r="H110" s="760"/>
      <c r="I110" s="719">
        <v>130.22999999999999</v>
      </c>
      <c r="J110" s="719">
        <v>2.95</v>
      </c>
      <c r="K110" s="719">
        <v>6.81</v>
      </c>
      <c r="L110" s="719">
        <v>14.32</v>
      </c>
      <c r="M110" s="760"/>
      <c r="N110" s="760"/>
    </row>
    <row r="111" spans="1:14" ht="15" x14ac:dyDescent="0.25">
      <c r="A111" s="700"/>
      <c r="B111" s="701"/>
      <c r="C111" s="702"/>
      <c r="D111" s="707" t="s">
        <v>170</v>
      </c>
      <c r="E111" s="720">
        <v>286</v>
      </c>
      <c r="F111" s="718" t="s">
        <v>103</v>
      </c>
      <c r="G111" s="719">
        <v>110</v>
      </c>
      <c r="H111" s="760"/>
      <c r="I111" s="719">
        <v>220</v>
      </c>
      <c r="J111" s="719">
        <v>8.8699999999999992</v>
      </c>
      <c r="K111" s="719">
        <v>9.83</v>
      </c>
      <c r="L111" s="719">
        <v>11.71</v>
      </c>
      <c r="M111" s="760"/>
      <c r="N111" s="760"/>
    </row>
    <row r="112" spans="1:14" ht="15" x14ac:dyDescent="0.25">
      <c r="A112" s="700"/>
      <c r="B112" s="701"/>
      <c r="C112" s="702"/>
      <c r="D112" s="707" t="s">
        <v>171</v>
      </c>
      <c r="E112" s="720">
        <v>679</v>
      </c>
      <c r="F112" s="718" t="s">
        <v>260</v>
      </c>
      <c r="G112" s="719">
        <v>150</v>
      </c>
      <c r="H112" s="760"/>
      <c r="I112" s="719">
        <v>182.25</v>
      </c>
      <c r="J112" s="719">
        <v>6.3000000000000007</v>
      </c>
      <c r="K112" s="719">
        <v>4.8000000000000007</v>
      </c>
      <c r="L112" s="719">
        <v>28.349999999999998</v>
      </c>
      <c r="M112" s="760"/>
      <c r="N112" s="760"/>
    </row>
    <row r="113" spans="1:14" ht="15" x14ac:dyDescent="0.25">
      <c r="A113" s="700"/>
      <c r="B113" s="701"/>
      <c r="C113" s="702"/>
      <c r="D113" s="707" t="s">
        <v>223</v>
      </c>
      <c r="E113" s="720">
        <v>859</v>
      </c>
      <c r="F113" s="718" t="s">
        <v>144</v>
      </c>
      <c r="G113" s="719">
        <v>200</v>
      </c>
      <c r="H113" s="760"/>
      <c r="I113" s="719">
        <v>114</v>
      </c>
      <c r="J113" s="719">
        <v>0.4</v>
      </c>
      <c r="K113" s="719">
        <v>0.2</v>
      </c>
      <c r="L113" s="719">
        <v>27.6</v>
      </c>
      <c r="M113" s="760"/>
      <c r="N113" s="760"/>
    </row>
    <row r="114" spans="1:14" ht="15" x14ac:dyDescent="0.25">
      <c r="A114" s="700"/>
      <c r="B114" s="701"/>
      <c r="C114" s="702"/>
      <c r="D114" s="707" t="s">
        <v>173</v>
      </c>
      <c r="E114" s="720">
        <v>2</v>
      </c>
      <c r="F114" s="718" t="s">
        <v>107</v>
      </c>
      <c r="G114" s="719">
        <v>40</v>
      </c>
      <c r="H114" s="760"/>
      <c r="I114" s="719">
        <v>93.2</v>
      </c>
      <c r="J114" s="719">
        <v>3.08</v>
      </c>
      <c r="K114" s="719">
        <v>0.32</v>
      </c>
      <c r="L114" s="719">
        <v>21.12</v>
      </c>
      <c r="M114" s="760"/>
      <c r="N114" s="760"/>
    </row>
    <row r="115" spans="1:14" ht="15" x14ac:dyDescent="0.25">
      <c r="A115" s="700"/>
      <c r="B115" s="701"/>
      <c r="C115" s="702"/>
      <c r="D115" s="707" t="s">
        <v>174</v>
      </c>
      <c r="E115" s="720">
        <v>1</v>
      </c>
      <c r="F115" s="718" t="s">
        <v>108</v>
      </c>
      <c r="G115" s="719">
        <v>20</v>
      </c>
      <c r="H115" s="760"/>
      <c r="I115" s="719">
        <v>51.8</v>
      </c>
      <c r="J115" s="719">
        <v>1.7</v>
      </c>
      <c r="K115" s="719">
        <v>0.66</v>
      </c>
      <c r="L115" s="719">
        <v>8.5</v>
      </c>
      <c r="M115" s="760"/>
      <c r="N115" s="760"/>
    </row>
    <row r="116" spans="1:14" ht="15" x14ac:dyDescent="0.25">
      <c r="A116" s="700"/>
      <c r="B116" s="701"/>
      <c r="C116" s="702"/>
      <c r="D116" s="703"/>
      <c r="E116" s="720">
        <v>93</v>
      </c>
      <c r="F116" s="718" t="s">
        <v>133</v>
      </c>
      <c r="G116" s="719">
        <v>50</v>
      </c>
      <c r="H116" s="760"/>
      <c r="I116" s="719">
        <v>105.45</v>
      </c>
      <c r="J116" s="719">
        <v>2.75</v>
      </c>
      <c r="K116" s="719">
        <v>3.25</v>
      </c>
      <c r="L116" s="719">
        <v>17.45</v>
      </c>
      <c r="M116" s="760"/>
      <c r="N116" s="760"/>
    </row>
    <row r="117" spans="1:14" ht="15" x14ac:dyDescent="0.25">
      <c r="A117" s="700"/>
      <c r="B117" s="701"/>
      <c r="C117" s="702"/>
      <c r="D117" s="703"/>
      <c r="E117" s="720"/>
      <c r="F117" s="718"/>
      <c r="G117" s="719"/>
      <c r="H117" s="760"/>
      <c r="I117" s="719"/>
      <c r="J117" s="719"/>
      <c r="K117" s="719"/>
      <c r="L117" s="719"/>
      <c r="M117" s="760"/>
      <c r="N117" s="760"/>
    </row>
    <row r="118" spans="1:14" ht="15" x14ac:dyDescent="0.25">
      <c r="A118" s="708"/>
      <c r="B118" s="709"/>
      <c r="C118" s="710"/>
      <c r="D118" s="711" t="s">
        <v>128</v>
      </c>
      <c r="E118" s="714"/>
      <c r="F118" s="721"/>
      <c r="G118" s="713">
        <f>SUM(G109:G117)</f>
        <v>820</v>
      </c>
      <c r="H118" s="759"/>
      <c r="I118" s="713">
        <f>SUM(I109:I117)</f>
        <v>896.93000000000006</v>
      </c>
      <c r="J118" s="713">
        <f>SUM(J109:J117)</f>
        <v>26.05</v>
      </c>
      <c r="K118" s="713">
        <f>SUM(K109:K117)</f>
        <v>25.87</v>
      </c>
      <c r="L118" s="713">
        <f>SUM(L109:L117)</f>
        <v>129.04999999999998</v>
      </c>
      <c r="M118" s="759"/>
      <c r="N118" s="759"/>
    </row>
    <row r="119" spans="1:14" ht="15.75" thickBot="1" x14ac:dyDescent="0.25">
      <c r="A119" s="722">
        <f>A101</f>
        <v>2</v>
      </c>
      <c r="B119" s="723">
        <f>B101</f>
        <v>1</v>
      </c>
      <c r="C119" s="1647" t="s">
        <v>380</v>
      </c>
      <c r="D119" s="1648"/>
      <c r="E119" s="753"/>
      <c r="F119" s="724"/>
      <c r="G119" s="725">
        <f>G108+G118</f>
        <v>1400</v>
      </c>
      <c r="H119" s="761"/>
      <c r="I119" s="725">
        <f>I108+I118</f>
        <v>1498.44</v>
      </c>
      <c r="J119" s="725">
        <f>J108+J118</f>
        <v>45.11</v>
      </c>
      <c r="K119" s="725">
        <f>K108+K118</f>
        <v>55.74</v>
      </c>
      <c r="L119" s="725">
        <f>L108+L118</f>
        <v>202</v>
      </c>
      <c r="M119" s="761"/>
      <c r="N119" s="761"/>
    </row>
    <row r="120" spans="1:14" ht="15" x14ac:dyDescent="0.25">
      <c r="A120" s="726">
        <v>2</v>
      </c>
      <c r="B120" s="701">
        <v>2</v>
      </c>
      <c r="C120" s="695" t="s">
        <v>161</v>
      </c>
      <c r="D120" s="696" t="s">
        <v>162</v>
      </c>
      <c r="E120" s="729">
        <v>591</v>
      </c>
      <c r="F120" s="727" t="s">
        <v>327</v>
      </c>
      <c r="G120" s="728">
        <v>125</v>
      </c>
      <c r="H120" s="762"/>
      <c r="I120" s="728">
        <v>277.5</v>
      </c>
      <c r="J120" s="728">
        <v>10.8</v>
      </c>
      <c r="K120" s="728">
        <v>26.75</v>
      </c>
      <c r="L120" s="728">
        <v>4</v>
      </c>
      <c r="M120" s="769">
        <v>45223</v>
      </c>
      <c r="N120" s="762"/>
    </row>
    <row r="121" spans="1:14" ht="15" x14ac:dyDescent="0.25">
      <c r="A121" s="726"/>
      <c r="B121" s="701"/>
      <c r="C121" s="702"/>
      <c r="D121" s="703"/>
      <c r="E121" s="720">
        <v>694</v>
      </c>
      <c r="F121" s="718" t="s">
        <v>43</v>
      </c>
      <c r="G121" s="719">
        <v>150</v>
      </c>
      <c r="H121" s="760"/>
      <c r="I121" s="719">
        <v>242.70999999999998</v>
      </c>
      <c r="J121" s="719">
        <v>4.9399999999999995</v>
      </c>
      <c r="K121" s="719">
        <v>10.920000000000002</v>
      </c>
      <c r="L121" s="719">
        <v>27.3</v>
      </c>
      <c r="M121" s="760"/>
      <c r="N121" s="760"/>
    </row>
    <row r="122" spans="1:14" ht="15" x14ac:dyDescent="0.25">
      <c r="A122" s="726"/>
      <c r="B122" s="701"/>
      <c r="C122" s="702"/>
      <c r="D122" s="707" t="s">
        <v>163</v>
      </c>
      <c r="E122" s="720">
        <v>377</v>
      </c>
      <c r="F122" s="718" t="s">
        <v>381</v>
      </c>
      <c r="G122" s="719">
        <v>200</v>
      </c>
      <c r="H122" s="760"/>
      <c r="I122" s="719">
        <v>41.1</v>
      </c>
      <c r="J122" s="719">
        <v>0.4</v>
      </c>
      <c r="K122" s="719">
        <v>0.01</v>
      </c>
      <c r="L122" s="719">
        <v>10</v>
      </c>
      <c r="M122" s="760"/>
      <c r="N122" s="760"/>
    </row>
    <row r="123" spans="1:14" ht="15" x14ac:dyDescent="0.25">
      <c r="A123" s="726"/>
      <c r="B123" s="701"/>
      <c r="C123" s="702"/>
      <c r="D123" s="707" t="s">
        <v>164</v>
      </c>
      <c r="E123" s="720">
        <v>2</v>
      </c>
      <c r="F123" s="718" t="s">
        <v>107</v>
      </c>
      <c r="G123" s="719">
        <v>40</v>
      </c>
      <c r="H123" s="760"/>
      <c r="I123" s="719">
        <v>93.2</v>
      </c>
      <c r="J123" s="719">
        <v>3.08</v>
      </c>
      <c r="K123" s="719">
        <v>0.32</v>
      </c>
      <c r="L123" s="719">
        <v>21.12</v>
      </c>
      <c r="M123" s="760"/>
      <c r="N123" s="760"/>
    </row>
    <row r="124" spans="1:14" ht="15" x14ac:dyDescent="0.25">
      <c r="A124" s="726"/>
      <c r="B124" s="701"/>
      <c r="C124" s="702"/>
      <c r="D124" s="707" t="s">
        <v>166</v>
      </c>
      <c r="E124" s="720"/>
      <c r="F124" s="718" t="s">
        <v>272</v>
      </c>
      <c r="G124" s="719">
        <v>150</v>
      </c>
      <c r="H124" s="760"/>
      <c r="I124" s="719">
        <v>70.5</v>
      </c>
      <c r="J124" s="719">
        <v>0.6</v>
      </c>
      <c r="K124" s="719">
        <v>0.6</v>
      </c>
      <c r="L124" s="719">
        <v>76.3</v>
      </c>
      <c r="M124" s="760"/>
      <c r="N124" s="760"/>
    </row>
    <row r="125" spans="1:14" ht="15" x14ac:dyDescent="0.25">
      <c r="A125" s="726"/>
      <c r="B125" s="701"/>
      <c r="C125" s="702"/>
      <c r="D125" s="703"/>
      <c r="E125" s="720">
        <v>93</v>
      </c>
      <c r="F125" s="718"/>
      <c r="G125" s="719"/>
      <c r="H125" s="760"/>
      <c r="I125" s="719"/>
      <c r="J125" s="719"/>
      <c r="K125" s="719"/>
      <c r="L125" s="719"/>
      <c r="M125" s="760"/>
      <c r="N125" s="760"/>
    </row>
    <row r="126" spans="1:14" ht="15" x14ac:dyDescent="0.25">
      <c r="A126" s="726"/>
      <c r="B126" s="701"/>
      <c r="C126" s="702"/>
      <c r="D126" s="703"/>
      <c r="E126" s="720"/>
      <c r="F126" s="718"/>
      <c r="G126" s="719"/>
      <c r="H126" s="760"/>
      <c r="I126" s="719"/>
      <c r="J126" s="719"/>
      <c r="K126" s="719"/>
      <c r="L126" s="719"/>
      <c r="M126" s="760"/>
      <c r="N126" s="760"/>
    </row>
    <row r="127" spans="1:14" ht="15" x14ac:dyDescent="0.25">
      <c r="A127" s="730"/>
      <c r="B127" s="709"/>
      <c r="C127" s="710"/>
      <c r="D127" s="711" t="s">
        <v>128</v>
      </c>
      <c r="E127" s="714"/>
      <c r="F127" s="712"/>
      <c r="G127" s="713">
        <f>SUM(G120:G126)</f>
        <v>665</v>
      </c>
      <c r="H127" s="759"/>
      <c r="I127" s="713">
        <f>SUM(I120:I126)</f>
        <v>725.0100000000001</v>
      </c>
      <c r="J127" s="713">
        <f>SUM(J120:J126)</f>
        <v>19.82</v>
      </c>
      <c r="K127" s="713">
        <f>SUM(K120:K126)</f>
        <v>38.6</v>
      </c>
      <c r="L127" s="713">
        <f>SUM(L120:L126)</f>
        <v>138.72</v>
      </c>
      <c r="M127" s="759"/>
      <c r="N127" s="759"/>
    </row>
    <row r="128" spans="1:14" ht="15" x14ac:dyDescent="0.25">
      <c r="A128" s="716">
        <f>A120</f>
        <v>2</v>
      </c>
      <c r="B128" s="716">
        <f>B120</f>
        <v>2</v>
      </c>
      <c r="C128" s="717" t="s">
        <v>167</v>
      </c>
      <c r="D128" s="707" t="s">
        <v>168</v>
      </c>
      <c r="E128" s="720"/>
      <c r="F128" s="718"/>
      <c r="G128" s="719"/>
      <c r="H128" s="760"/>
      <c r="I128" s="719"/>
      <c r="J128" s="719"/>
      <c r="K128" s="719"/>
      <c r="L128" s="719"/>
      <c r="M128" s="760"/>
      <c r="N128" s="760"/>
    </row>
    <row r="129" spans="1:14" ht="15" x14ac:dyDescent="0.25">
      <c r="A129" s="726"/>
      <c r="B129" s="701"/>
      <c r="C129" s="702"/>
      <c r="D129" s="707" t="s">
        <v>169</v>
      </c>
      <c r="E129" s="720">
        <v>206</v>
      </c>
      <c r="F129" s="718" t="s">
        <v>382</v>
      </c>
      <c r="G129" s="719">
        <v>250</v>
      </c>
      <c r="H129" s="760">
        <v>60</v>
      </c>
      <c r="I129" s="719">
        <v>134.75</v>
      </c>
      <c r="J129" s="719">
        <v>6.49</v>
      </c>
      <c r="K129" s="719">
        <v>5.28</v>
      </c>
      <c r="L129" s="719">
        <v>16.329999999999998</v>
      </c>
      <c r="M129" s="760"/>
      <c r="N129" s="760"/>
    </row>
    <row r="130" spans="1:14" ht="15" x14ac:dyDescent="0.25">
      <c r="A130" s="726"/>
      <c r="B130" s="701"/>
      <c r="C130" s="702"/>
      <c r="D130" s="707" t="s">
        <v>170</v>
      </c>
      <c r="E130" s="720">
        <v>608</v>
      </c>
      <c r="F130" s="718" t="s">
        <v>206</v>
      </c>
      <c r="G130" s="719">
        <v>125</v>
      </c>
      <c r="H130" s="760">
        <v>50</v>
      </c>
      <c r="I130" s="719">
        <v>183</v>
      </c>
      <c r="J130" s="719">
        <v>31.25</v>
      </c>
      <c r="K130" s="719">
        <v>11.25</v>
      </c>
      <c r="L130" s="719">
        <v>16.25</v>
      </c>
      <c r="M130" s="760"/>
      <c r="N130" s="760"/>
    </row>
    <row r="131" spans="1:14" ht="15" x14ac:dyDescent="0.25">
      <c r="A131" s="726"/>
      <c r="B131" s="701"/>
      <c r="C131" s="702"/>
      <c r="D131" s="707" t="s">
        <v>171</v>
      </c>
      <c r="E131" s="720">
        <v>679</v>
      </c>
      <c r="F131" s="718" t="s">
        <v>179</v>
      </c>
      <c r="G131" s="719">
        <v>150</v>
      </c>
      <c r="H131" s="760"/>
      <c r="I131" s="719">
        <v>202.4</v>
      </c>
      <c r="J131" s="719">
        <v>3.81</v>
      </c>
      <c r="K131" s="719">
        <v>2.95</v>
      </c>
      <c r="L131" s="719">
        <v>40.119999999999997</v>
      </c>
      <c r="M131" s="760"/>
      <c r="N131" s="760"/>
    </row>
    <row r="132" spans="1:14" ht="15" x14ac:dyDescent="0.25">
      <c r="A132" s="726"/>
      <c r="B132" s="701"/>
      <c r="C132" s="702"/>
      <c r="D132" s="707" t="s">
        <v>223</v>
      </c>
      <c r="E132" s="720">
        <v>868</v>
      </c>
      <c r="F132" s="718" t="s">
        <v>113</v>
      </c>
      <c r="G132" s="719">
        <v>200</v>
      </c>
      <c r="H132" s="760"/>
      <c r="I132" s="719">
        <v>94.2</v>
      </c>
      <c r="J132" s="719">
        <v>0.04</v>
      </c>
      <c r="K132" s="719">
        <v>0</v>
      </c>
      <c r="L132" s="719">
        <v>24.76</v>
      </c>
      <c r="M132" s="760"/>
      <c r="N132" s="760"/>
    </row>
    <row r="133" spans="1:14" ht="15" x14ac:dyDescent="0.25">
      <c r="A133" s="726"/>
      <c r="B133" s="701"/>
      <c r="C133" s="702"/>
      <c r="D133" s="707" t="s">
        <v>173</v>
      </c>
      <c r="E133" s="720">
        <v>2</v>
      </c>
      <c r="F133" s="718" t="s">
        <v>107</v>
      </c>
      <c r="G133" s="719">
        <v>40</v>
      </c>
      <c r="H133" s="760"/>
      <c r="I133" s="719">
        <v>93.2</v>
      </c>
      <c r="J133" s="719">
        <v>3.08</v>
      </c>
      <c r="K133" s="719">
        <v>0.32</v>
      </c>
      <c r="L133" s="719">
        <v>21.12</v>
      </c>
      <c r="M133" s="760"/>
      <c r="N133" s="760"/>
    </row>
    <row r="134" spans="1:14" ht="15" x14ac:dyDescent="0.25">
      <c r="A134" s="726"/>
      <c r="B134" s="701"/>
      <c r="C134" s="702"/>
      <c r="D134" s="707" t="s">
        <v>174</v>
      </c>
      <c r="E134" s="720">
        <v>1</v>
      </c>
      <c r="F134" s="718" t="s">
        <v>108</v>
      </c>
      <c r="G134" s="719">
        <v>20</v>
      </c>
      <c r="H134" s="760"/>
      <c r="I134" s="719">
        <v>51.8</v>
      </c>
      <c r="J134" s="719">
        <v>1.7</v>
      </c>
      <c r="K134" s="719">
        <v>0.66</v>
      </c>
      <c r="L134" s="719">
        <v>8.5</v>
      </c>
      <c r="M134" s="760"/>
      <c r="N134" s="760"/>
    </row>
    <row r="135" spans="1:14" ht="15" x14ac:dyDescent="0.25">
      <c r="A135" s="726"/>
      <c r="B135" s="701"/>
      <c r="C135" s="702"/>
      <c r="D135" s="703"/>
      <c r="E135" s="720">
        <v>97</v>
      </c>
      <c r="F135" s="718" t="s">
        <v>93</v>
      </c>
      <c r="G135" s="719">
        <v>200</v>
      </c>
      <c r="H135" s="760"/>
      <c r="I135" s="719">
        <v>94.25</v>
      </c>
      <c r="J135" s="719">
        <v>1</v>
      </c>
      <c r="K135" s="719">
        <v>0.2</v>
      </c>
      <c r="L135" s="719">
        <v>20.2</v>
      </c>
      <c r="M135" s="760"/>
      <c r="N135" s="760"/>
    </row>
    <row r="136" spans="1:14" ht="15" x14ac:dyDescent="0.25">
      <c r="A136" s="726"/>
      <c r="B136" s="701"/>
      <c r="C136" s="702"/>
      <c r="D136" s="703"/>
      <c r="E136" s="720"/>
      <c r="F136" s="718"/>
      <c r="G136" s="719"/>
      <c r="H136" s="760"/>
      <c r="I136" s="719"/>
      <c r="J136" s="719"/>
      <c r="K136" s="719"/>
      <c r="L136" s="719"/>
      <c r="M136" s="760"/>
      <c r="N136" s="760"/>
    </row>
    <row r="137" spans="1:14" ht="15" x14ac:dyDescent="0.25">
      <c r="A137" s="730"/>
      <c r="B137" s="709"/>
      <c r="C137" s="710"/>
      <c r="D137" s="711" t="s">
        <v>128</v>
      </c>
      <c r="E137" s="714"/>
      <c r="F137" s="721"/>
      <c r="G137" s="713">
        <f>SUM(G128:G136)</f>
        <v>985</v>
      </c>
      <c r="H137" s="759"/>
      <c r="I137" s="713">
        <f>SUM(I128:I136)</f>
        <v>853.6</v>
      </c>
      <c r="J137" s="713">
        <f>SUM(J128:J136)</f>
        <v>47.370000000000005</v>
      </c>
      <c r="K137" s="713">
        <f>SUM(K128:K136)</f>
        <v>20.66</v>
      </c>
      <c r="L137" s="713">
        <f>SUM(L128:L136)</f>
        <v>147.28</v>
      </c>
      <c r="M137" s="759"/>
      <c r="N137" s="759"/>
    </row>
    <row r="138" spans="1:14" ht="15.75" thickBot="1" x14ac:dyDescent="0.25">
      <c r="A138" s="731">
        <f>A120</f>
        <v>2</v>
      </c>
      <c r="B138" s="731">
        <f>B120</f>
        <v>2</v>
      </c>
      <c r="C138" s="1647" t="s">
        <v>380</v>
      </c>
      <c r="D138" s="1648"/>
      <c r="E138" s="753"/>
      <c r="F138" s="724"/>
      <c r="G138" s="725">
        <f>G127+G137</f>
        <v>1650</v>
      </c>
      <c r="H138" s="761"/>
      <c r="I138" s="725">
        <f>I127+I137</f>
        <v>1578.6100000000001</v>
      </c>
      <c r="J138" s="725">
        <f>J127+J137</f>
        <v>67.19</v>
      </c>
      <c r="K138" s="725">
        <f>K127+K137</f>
        <v>59.260000000000005</v>
      </c>
      <c r="L138" s="725">
        <f>L127+L137</f>
        <v>286</v>
      </c>
      <c r="M138" s="761"/>
      <c r="N138" s="761"/>
    </row>
    <row r="139" spans="1:14" ht="15" x14ac:dyDescent="0.25">
      <c r="A139" s="693">
        <v>2</v>
      </c>
      <c r="B139" s="694">
        <v>3</v>
      </c>
      <c r="C139" s="695" t="s">
        <v>161</v>
      </c>
      <c r="D139" s="696" t="s">
        <v>162</v>
      </c>
      <c r="E139" s="729">
        <v>293</v>
      </c>
      <c r="F139" s="727" t="s">
        <v>72</v>
      </c>
      <c r="G139" s="728">
        <v>125</v>
      </c>
      <c r="H139" s="762"/>
      <c r="I139" s="728">
        <v>226</v>
      </c>
      <c r="J139" s="728">
        <v>19.75</v>
      </c>
      <c r="K139" s="728">
        <v>15.875</v>
      </c>
      <c r="L139" s="728">
        <v>1.25</v>
      </c>
      <c r="M139" s="769">
        <v>45224</v>
      </c>
      <c r="N139" s="762"/>
    </row>
    <row r="140" spans="1:14" ht="15" x14ac:dyDescent="0.25">
      <c r="A140" s="700"/>
      <c r="B140" s="701"/>
      <c r="C140" s="702"/>
      <c r="D140" s="703"/>
      <c r="E140" s="720">
        <v>443</v>
      </c>
      <c r="F140" s="718" t="s">
        <v>62</v>
      </c>
      <c r="G140" s="719">
        <v>150</v>
      </c>
      <c r="H140" s="760"/>
      <c r="I140" s="719">
        <v>180</v>
      </c>
      <c r="J140" s="719">
        <v>5.4</v>
      </c>
      <c r="K140" s="719">
        <v>1.0499999999999998</v>
      </c>
      <c r="L140" s="719">
        <v>32.099999999999994</v>
      </c>
      <c r="M140" s="760"/>
      <c r="N140" s="760"/>
    </row>
    <row r="141" spans="1:14" ht="15" x14ac:dyDescent="0.25">
      <c r="A141" s="700"/>
      <c r="B141" s="701"/>
      <c r="C141" s="702"/>
      <c r="D141" s="707" t="s">
        <v>163</v>
      </c>
      <c r="E141" s="720">
        <v>943</v>
      </c>
      <c r="F141" s="718" t="s">
        <v>114</v>
      </c>
      <c r="G141" s="719">
        <v>200</v>
      </c>
      <c r="H141" s="760"/>
      <c r="I141" s="719">
        <v>28</v>
      </c>
      <c r="J141" s="719">
        <v>0.2</v>
      </c>
      <c r="K141" s="719">
        <v>0</v>
      </c>
      <c r="L141" s="719">
        <v>14</v>
      </c>
      <c r="M141" s="760"/>
      <c r="N141" s="760"/>
    </row>
    <row r="142" spans="1:14" ht="15.75" customHeight="1" x14ac:dyDescent="0.25">
      <c r="A142" s="700"/>
      <c r="B142" s="701"/>
      <c r="C142" s="702"/>
      <c r="D142" s="707" t="s">
        <v>164</v>
      </c>
      <c r="E142" s="720">
        <v>2</v>
      </c>
      <c r="F142" s="718" t="s">
        <v>107</v>
      </c>
      <c r="G142" s="719">
        <v>40</v>
      </c>
      <c r="H142" s="760"/>
      <c r="I142" s="719">
        <v>93.2</v>
      </c>
      <c r="J142" s="719">
        <v>3.08</v>
      </c>
      <c r="K142" s="719">
        <v>0.32</v>
      </c>
      <c r="L142" s="719">
        <v>21.12</v>
      </c>
      <c r="M142" s="760"/>
      <c r="N142" s="760"/>
    </row>
    <row r="143" spans="1:14" ht="15" x14ac:dyDescent="0.25">
      <c r="A143" s="700"/>
      <c r="B143" s="701"/>
      <c r="C143" s="702"/>
      <c r="D143" s="707" t="s">
        <v>166</v>
      </c>
      <c r="E143" s="720"/>
      <c r="F143" s="718"/>
      <c r="G143" s="719"/>
      <c r="H143" s="760"/>
      <c r="I143" s="719"/>
      <c r="J143" s="719"/>
      <c r="K143" s="719"/>
      <c r="L143" s="719"/>
      <c r="M143" s="760"/>
      <c r="N143" s="760"/>
    </row>
    <row r="144" spans="1:14" ht="15" x14ac:dyDescent="0.25">
      <c r="A144" s="700"/>
      <c r="B144" s="701"/>
      <c r="C144" s="702"/>
      <c r="D144" s="703"/>
      <c r="E144" s="720">
        <v>97</v>
      </c>
      <c r="F144" s="718" t="s">
        <v>93</v>
      </c>
      <c r="G144" s="719">
        <v>200</v>
      </c>
      <c r="H144" s="760"/>
      <c r="I144" s="719">
        <v>94.25</v>
      </c>
      <c r="J144" s="719">
        <v>1</v>
      </c>
      <c r="K144" s="719">
        <v>0.2</v>
      </c>
      <c r="L144" s="719">
        <v>20.2</v>
      </c>
      <c r="M144" s="760"/>
      <c r="N144" s="760"/>
    </row>
    <row r="145" spans="1:14" ht="15" x14ac:dyDescent="0.25">
      <c r="A145" s="700"/>
      <c r="B145" s="701"/>
      <c r="C145" s="702"/>
      <c r="D145" s="703"/>
      <c r="E145" s="720"/>
      <c r="F145" s="718"/>
      <c r="G145" s="719"/>
      <c r="H145" s="760"/>
      <c r="I145" s="719"/>
      <c r="J145" s="719"/>
      <c r="K145" s="719"/>
      <c r="L145" s="719"/>
      <c r="M145" s="760"/>
      <c r="N145" s="760"/>
    </row>
    <row r="146" spans="1:14" ht="15" x14ac:dyDescent="0.25">
      <c r="A146" s="708"/>
      <c r="B146" s="709"/>
      <c r="C146" s="710"/>
      <c r="D146" s="711" t="s">
        <v>128</v>
      </c>
      <c r="E146" s="714"/>
      <c r="F146" s="712"/>
      <c r="G146" s="713">
        <f>SUM(G139:G145)</f>
        <v>715</v>
      </c>
      <c r="H146" s="759"/>
      <c r="I146" s="713">
        <f>SUM(I139:I145)</f>
        <v>621.45000000000005</v>
      </c>
      <c r="J146" s="713">
        <f>SUM(J139:J145)</f>
        <v>29.43</v>
      </c>
      <c r="K146" s="713">
        <f>SUM(K139:K145)</f>
        <v>17.445</v>
      </c>
      <c r="L146" s="713">
        <f>SUM(L139:L145)</f>
        <v>88.67</v>
      </c>
      <c r="M146" s="759"/>
      <c r="N146" s="759"/>
    </row>
    <row r="147" spans="1:14" ht="15" x14ac:dyDescent="0.25">
      <c r="A147" s="715">
        <f>A139</f>
        <v>2</v>
      </c>
      <c r="B147" s="716">
        <f>B139</f>
        <v>3</v>
      </c>
      <c r="C147" s="717" t="s">
        <v>167</v>
      </c>
      <c r="D147" s="707" t="s">
        <v>168</v>
      </c>
      <c r="E147" s="720"/>
      <c r="F147" s="718"/>
      <c r="G147" s="719"/>
      <c r="H147" s="760"/>
      <c r="I147" s="719"/>
      <c r="J147" s="719"/>
      <c r="K147" s="719"/>
      <c r="L147" s="719"/>
      <c r="M147" s="760"/>
      <c r="N147" s="760"/>
    </row>
    <row r="148" spans="1:14" ht="15" x14ac:dyDescent="0.25">
      <c r="A148" s="700"/>
      <c r="B148" s="701"/>
      <c r="C148" s="702"/>
      <c r="D148" s="707" t="s">
        <v>169</v>
      </c>
      <c r="E148" s="720">
        <v>204</v>
      </c>
      <c r="F148" s="718" t="s">
        <v>100</v>
      </c>
      <c r="G148" s="719">
        <v>250</v>
      </c>
      <c r="H148" s="760"/>
      <c r="I148" s="719">
        <v>287.25</v>
      </c>
      <c r="J148" s="719">
        <v>20.100000000000001</v>
      </c>
      <c r="K148" s="719">
        <v>9</v>
      </c>
      <c r="L148" s="719">
        <v>34</v>
      </c>
      <c r="M148" s="760"/>
      <c r="N148" s="760"/>
    </row>
    <row r="149" spans="1:14" ht="15" x14ac:dyDescent="0.25">
      <c r="A149" s="700"/>
      <c r="B149" s="701"/>
      <c r="C149" s="702"/>
      <c r="D149" s="707" t="s">
        <v>170</v>
      </c>
      <c r="E149" s="720">
        <v>608</v>
      </c>
      <c r="F149" s="718" t="s">
        <v>348</v>
      </c>
      <c r="G149" s="719">
        <v>125</v>
      </c>
      <c r="H149" s="760"/>
      <c r="I149" s="719">
        <v>252.12</v>
      </c>
      <c r="J149" s="719">
        <v>10.87</v>
      </c>
      <c r="K149" s="719">
        <v>18.25</v>
      </c>
      <c r="L149" s="719">
        <v>10.875</v>
      </c>
      <c r="M149" s="760"/>
      <c r="N149" s="760"/>
    </row>
    <row r="150" spans="1:14" ht="15" x14ac:dyDescent="0.25">
      <c r="A150" s="700"/>
      <c r="B150" s="701"/>
      <c r="C150" s="702"/>
      <c r="D150" s="707" t="s">
        <v>171</v>
      </c>
      <c r="E150" s="720">
        <v>679</v>
      </c>
      <c r="F150" s="718" t="s">
        <v>277</v>
      </c>
      <c r="G150" s="719">
        <v>150</v>
      </c>
      <c r="H150" s="760"/>
      <c r="I150" s="719">
        <v>187.02</v>
      </c>
      <c r="J150" s="719">
        <v>4.79</v>
      </c>
      <c r="K150" s="719">
        <v>4.26</v>
      </c>
      <c r="L150" s="719">
        <v>30.83</v>
      </c>
      <c r="M150" s="760"/>
      <c r="N150" s="760"/>
    </row>
    <row r="151" spans="1:14" ht="15" x14ac:dyDescent="0.25">
      <c r="A151" s="700"/>
      <c r="B151" s="701"/>
      <c r="C151" s="702"/>
      <c r="D151" s="707" t="s">
        <v>223</v>
      </c>
      <c r="E151" s="720">
        <v>859</v>
      </c>
      <c r="F151" s="718" t="s">
        <v>144</v>
      </c>
      <c r="G151" s="719">
        <v>200</v>
      </c>
      <c r="H151" s="760"/>
      <c r="I151" s="719">
        <v>114</v>
      </c>
      <c r="J151" s="719">
        <v>0.4</v>
      </c>
      <c r="K151" s="719">
        <v>0.2</v>
      </c>
      <c r="L151" s="719">
        <v>27.6</v>
      </c>
      <c r="M151" s="760"/>
      <c r="N151" s="760"/>
    </row>
    <row r="152" spans="1:14" ht="15" x14ac:dyDescent="0.25">
      <c r="A152" s="700"/>
      <c r="B152" s="701"/>
      <c r="C152" s="702"/>
      <c r="D152" s="707" t="s">
        <v>173</v>
      </c>
      <c r="E152" s="720">
        <v>2</v>
      </c>
      <c r="F152" s="718" t="s">
        <v>107</v>
      </c>
      <c r="G152" s="719">
        <v>40</v>
      </c>
      <c r="H152" s="760"/>
      <c r="I152" s="719">
        <v>93.2</v>
      </c>
      <c r="J152" s="719">
        <v>3.08</v>
      </c>
      <c r="K152" s="719">
        <v>0.32</v>
      </c>
      <c r="L152" s="719">
        <v>21.12</v>
      </c>
      <c r="M152" s="760"/>
      <c r="N152" s="760"/>
    </row>
    <row r="153" spans="1:14" ht="15" x14ac:dyDescent="0.25">
      <c r="A153" s="700"/>
      <c r="B153" s="701"/>
      <c r="C153" s="702"/>
      <c r="D153" s="707" t="s">
        <v>174</v>
      </c>
      <c r="E153" s="720">
        <v>1</v>
      </c>
      <c r="F153" s="718" t="s">
        <v>108</v>
      </c>
      <c r="G153" s="719">
        <v>20</v>
      </c>
      <c r="H153" s="760"/>
      <c r="I153" s="719">
        <v>51.8</v>
      </c>
      <c r="J153" s="719">
        <v>1.7</v>
      </c>
      <c r="K153" s="719">
        <v>0.66</v>
      </c>
      <c r="L153" s="719">
        <v>8.5</v>
      </c>
      <c r="M153" s="760"/>
      <c r="N153" s="760"/>
    </row>
    <row r="154" spans="1:14" ht="15" x14ac:dyDescent="0.25">
      <c r="A154" s="700"/>
      <c r="B154" s="701"/>
      <c r="C154" s="702"/>
      <c r="D154" s="703"/>
      <c r="E154" s="720"/>
      <c r="F154" s="718"/>
      <c r="G154" s="719"/>
      <c r="H154" s="760"/>
      <c r="I154" s="719"/>
      <c r="J154" s="719"/>
      <c r="K154" s="719"/>
      <c r="L154" s="719"/>
      <c r="M154" s="760"/>
      <c r="N154" s="760"/>
    </row>
    <row r="155" spans="1:14" ht="15" x14ac:dyDescent="0.25">
      <c r="A155" s="700"/>
      <c r="B155" s="701"/>
      <c r="C155" s="702"/>
      <c r="D155" s="703"/>
      <c r="E155" s="720"/>
      <c r="F155" s="718"/>
      <c r="G155" s="719"/>
      <c r="H155" s="760"/>
      <c r="I155" s="719"/>
      <c r="J155" s="719"/>
      <c r="K155" s="719"/>
      <c r="L155" s="719"/>
      <c r="M155" s="760"/>
      <c r="N155" s="760"/>
    </row>
    <row r="156" spans="1:14" ht="15" x14ac:dyDescent="0.25">
      <c r="A156" s="708"/>
      <c r="B156" s="709"/>
      <c r="C156" s="710"/>
      <c r="D156" s="711" t="s">
        <v>128</v>
      </c>
      <c r="E156" s="714"/>
      <c r="F156" s="721"/>
      <c r="G156" s="713">
        <f>SUM(G147:G155)</f>
        <v>785</v>
      </c>
      <c r="H156" s="759"/>
      <c r="I156" s="713">
        <f>SUM(I147:I155)</f>
        <v>985.39</v>
      </c>
      <c r="J156" s="713">
        <f>SUM(J147:J155)</f>
        <v>40.94</v>
      </c>
      <c r="K156" s="713">
        <f>SUM(K147:K155)</f>
        <v>32.689999999999991</v>
      </c>
      <c r="L156" s="713">
        <f>SUM(L147:L155)</f>
        <v>132.92500000000001</v>
      </c>
      <c r="M156" s="759"/>
      <c r="N156" s="759"/>
    </row>
    <row r="157" spans="1:14" ht="15.75" thickBot="1" x14ac:dyDescent="0.25">
      <c r="A157" s="722">
        <f>A139</f>
        <v>2</v>
      </c>
      <c r="B157" s="723">
        <f>B139</f>
        <v>3</v>
      </c>
      <c r="C157" s="1647" t="s">
        <v>380</v>
      </c>
      <c r="D157" s="1648"/>
      <c r="E157" s="753"/>
      <c r="F157" s="724"/>
      <c r="G157" s="725">
        <f>G146+G156</f>
        <v>1500</v>
      </c>
      <c r="H157" s="761"/>
      <c r="I157" s="725">
        <f>I146+I156</f>
        <v>1606.8400000000001</v>
      </c>
      <c r="J157" s="725">
        <f>J146+J156</f>
        <v>70.37</v>
      </c>
      <c r="K157" s="725">
        <f>K146+K156</f>
        <v>50.134999999999991</v>
      </c>
      <c r="L157" s="725">
        <f>L146+L156</f>
        <v>221.59500000000003</v>
      </c>
      <c r="M157" s="761"/>
      <c r="N157" s="761"/>
    </row>
    <row r="158" spans="1:14" ht="15" x14ac:dyDescent="0.25">
      <c r="A158" s="693">
        <v>2</v>
      </c>
      <c r="B158" s="694">
        <v>4</v>
      </c>
      <c r="C158" s="695" t="s">
        <v>161</v>
      </c>
      <c r="D158" s="696" t="s">
        <v>162</v>
      </c>
      <c r="E158" s="729">
        <v>286</v>
      </c>
      <c r="F158" s="727" t="s">
        <v>103</v>
      </c>
      <c r="G158" s="728">
        <v>110</v>
      </c>
      <c r="H158" s="762"/>
      <c r="I158" s="728">
        <v>220</v>
      </c>
      <c r="J158" s="728">
        <v>9.8699999999999992</v>
      </c>
      <c r="K158" s="728">
        <v>9.83</v>
      </c>
      <c r="L158" s="728">
        <v>11.71</v>
      </c>
      <c r="M158" s="769">
        <v>45225</v>
      </c>
      <c r="N158" s="762"/>
    </row>
    <row r="159" spans="1:14" ht="15" x14ac:dyDescent="0.25">
      <c r="A159" s="700"/>
      <c r="B159" s="701"/>
      <c r="C159" s="702"/>
      <c r="D159" s="703"/>
      <c r="E159" s="720">
        <v>694</v>
      </c>
      <c r="F159" s="718" t="s">
        <v>43</v>
      </c>
      <c r="G159" s="719">
        <v>150</v>
      </c>
      <c r="H159" s="760"/>
      <c r="I159" s="719">
        <v>242.70999999999998</v>
      </c>
      <c r="J159" s="719">
        <v>4.9399999999999995</v>
      </c>
      <c r="K159" s="719">
        <v>10.920000000000002</v>
      </c>
      <c r="L159" s="719">
        <v>27.3</v>
      </c>
      <c r="M159" s="760"/>
      <c r="N159" s="760"/>
    </row>
    <row r="160" spans="1:14" ht="15" x14ac:dyDescent="0.25">
      <c r="A160" s="700"/>
      <c r="B160" s="701"/>
      <c r="C160" s="702"/>
      <c r="D160" s="707" t="s">
        <v>163</v>
      </c>
      <c r="E160" s="720">
        <v>943</v>
      </c>
      <c r="F160" s="718" t="s">
        <v>114</v>
      </c>
      <c r="G160" s="719">
        <v>200</v>
      </c>
      <c r="H160" s="760"/>
      <c r="I160" s="719">
        <v>28</v>
      </c>
      <c r="J160" s="719">
        <v>0.2</v>
      </c>
      <c r="K160" s="719">
        <v>0</v>
      </c>
      <c r="L160" s="719">
        <v>14</v>
      </c>
      <c r="M160" s="760"/>
      <c r="N160" s="760"/>
    </row>
    <row r="161" spans="1:14" ht="15" x14ac:dyDescent="0.25">
      <c r="A161" s="700"/>
      <c r="B161" s="701"/>
      <c r="C161" s="702"/>
      <c r="D161" s="707" t="s">
        <v>164</v>
      </c>
      <c r="E161" s="720">
        <v>2</v>
      </c>
      <c r="F161" s="718" t="s">
        <v>107</v>
      </c>
      <c r="G161" s="719">
        <v>40</v>
      </c>
      <c r="H161" s="760"/>
      <c r="I161" s="719">
        <v>93.2</v>
      </c>
      <c r="J161" s="719">
        <v>3.08</v>
      </c>
      <c r="K161" s="719">
        <v>0.32</v>
      </c>
      <c r="L161" s="719">
        <v>21.12</v>
      </c>
      <c r="M161" s="760"/>
      <c r="N161" s="760"/>
    </row>
    <row r="162" spans="1:14" ht="15" x14ac:dyDescent="0.25">
      <c r="A162" s="700"/>
      <c r="B162" s="701"/>
      <c r="C162" s="702"/>
      <c r="D162" s="707" t="s">
        <v>166</v>
      </c>
      <c r="E162" s="720"/>
      <c r="F162" s="718" t="s">
        <v>272</v>
      </c>
      <c r="G162" s="719">
        <v>150</v>
      </c>
      <c r="H162" s="760"/>
      <c r="I162" s="719">
        <v>70.5</v>
      </c>
      <c r="J162" s="719">
        <v>0.6</v>
      </c>
      <c r="K162" s="719">
        <v>0.6</v>
      </c>
      <c r="L162" s="719">
        <v>76.3</v>
      </c>
      <c r="M162" s="760"/>
      <c r="N162" s="760"/>
    </row>
    <row r="163" spans="1:14" ht="15" x14ac:dyDescent="0.25">
      <c r="A163" s="700"/>
      <c r="B163" s="701"/>
      <c r="C163" s="702"/>
      <c r="D163" s="703"/>
      <c r="E163" s="720">
        <v>97</v>
      </c>
      <c r="F163" s="718"/>
      <c r="G163" s="719"/>
      <c r="H163" s="760"/>
      <c r="I163" s="719"/>
      <c r="J163" s="719"/>
      <c r="K163" s="719"/>
      <c r="L163" s="719"/>
      <c r="M163" s="760"/>
      <c r="N163" s="760"/>
    </row>
    <row r="164" spans="1:14" ht="15" x14ac:dyDescent="0.25">
      <c r="A164" s="700"/>
      <c r="B164" s="701"/>
      <c r="C164" s="702"/>
      <c r="D164" s="703"/>
      <c r="E164" s="720"/>
      <c r="F164" s="718"/>
      <c r="G164" s="719"/>
      <c r="H164" s="760"/>
      <c r="I164" s="719"/>
      <c r="J164" s="719"/>
      <c r="K164" s="719"/>
      <c r="L164" s="719"/>
      <c r="M164" s="760"/>
      <c r="N164" s="760"/>
    </row>
    <row r="165" spans="1:14" ht="15" x14ac:dyDescent="0.25">
      <c r="A165" s="708"/>
      <c r="B165" s="709"/>
      <c r="C165" s="710"/>
      <c r="D165" s="711" t="s">
        <v>128</v>
      </c>
      <c r="E165" s="714"/>
      <c r="F165" s="712"/>
      <c r="G165" s="713">
        <f>SUM(G158:G164)</f>
        <v>650</v>
      </c>
      <c r="H165" s="759"/>
      <c r="I165" s="713">
        <f>SUM(I158:I164)</f>
        <v>654.41</v>
      </c>
      <c r="J165" s="713">
        <f>SUM(J158:J164)</f>
        <v>18.689999999999998</v>
      </c>
      <c r="K165" s="713">
        <f>SUM(K158:K164)</f>
        <v>21.67</v>
      </c>
      <c r="L165" s="713">
        <f>SUM(L158:L164)</f>
        <v>150.43</v>
      </c>
      <c r="M165" s="759"/>
      <c r="N165" s="759"/>
    </row>
    <row r="166" spans="1:14" ht="15" x14ac:dyDescent="0.25">
      <c r="A166" s="715">
        <f>A158</f>
        <v>2</v>
      </c>
      <c r="B166" s="716">
        <f>B158</f>
        <v>4</v>
      </c>
      <c r="C166" s="717" t="s">
        <v>167</v>
      </c>
      <c r="D166" s="707" t="s">
        <v>168</v>
      </c>
      <c r="E166" s="720"/>
      <c r="F166" s="718"/>
      <c r="G166" s="719"/>
      <c r="H166" s="760"/>
      <c r="I166" s="719"/>
      <c r="J166" s="719"/>
      <c r="K166" s="719"/>
      <c r="L166" s="719"/>
      <c r="M166" s="760"/>
      <c r="N166" s="760"/>
    </row>
    <row r="167" spans="1:14" ht="15" x14ac:dyDescent="0.25">
      <c r="A167" s="700"/>
      <c r="B167" s="701"/>
      <c r="C167" s="702"/>
      <c r="D167" s="707" t="s">
        <v>169</v>
      </c>
      <c r="E167" s="720">
        <v>208</v>
      </c>
      <c r="F167" s="718" t="s">
        <v>261</v>
      </c>
      <c r="G167" s="719">
        <v>250</v>
      </c>
      <c r="H167" s="760"/>
      <c r="I167" s="719">
        <v>104.75</v>
      </c>
      <c r="J167" s="719">
        <v>2.69</v>
      </c>
      <c r="K167" s="719">
        <v>2.84</v>
      </c>
      <c r="L167" s="719">
        <v>17.14</v>
      </c>
      <c r="M167" s="760"/>
      <c r="N167" s="760"/>
    </row>
    <row r="168" spans="1:14" ht="15" x14ac:dyDescent="0.25">
      <c r="A168" s="700"/>
      <c r="B168" s="701"/>
      <c r="C168" s="702"/>
      <c r="D168" s="707" t="s">
        <v>170</v>
      </c>
      <c r="E168" s="720">
        <v>536</v>
      </c>
      <c r="F168" s="718" t="s">
        <v>94</v>
      </c>
      <c r="G168" s="719">
        <v>80</v>
      </c>
      <c r="H168" s="760"/>
      <c r="I168" s="719">
        <v>177.1</v>
      </c>
      <c r="J168" s="719">
        <v>7.58</v>
      </c>
      <c r="K168" s="719">
        <v>14.91</v>
      </c>
      <c r="L168" s="719">
        <v>1.07</v>
      </c>
      <c r="M168" s="760"/>
      <c r="N168" s="760"/>
    </row>
    <row r="169" spans="1:14" ht="15" x14ac:dyDescent="0.25">
      <c r="A169" s="700"/>
      <c r="B169" s="701"/>
      <c r="C169" s="702"/>
      <c r="D169" s="707" t="s">
        <v>171</v>
      </c>
      <c r="E169" s="720">
        <v>679</v>
      </c>
      <c r="F169" s="718" t="s">
        <v>89</v>
      </c>
      <c r="G169" s="719">
        <v>150</v>
      </c>
      <c r="H169" s="760"/>
      <c r="I169" s="719">
        <v>202.4</v>
      </c>
      <c r="J169" s="719">
        <v>3.81</v>
      </c>
      <c r="K169" s="719">
        <v>2.95</v>
      </c>
      <c r="L169" s="719">
        <v>40.119999999999997</v>
      </c>
      <c r="M169" s="760"/>
      <c r="N169" s="760"/>
    </row>
    <row r="170" spans="1:14" ht="15" x14ac:dyDescent="0.25">
      <c r="A170" s="700"/>
      <c r="B170" s="701"/>
      <c r="C170" s="702"/>
      <c r="D170" s="707" t="s">
        <v>223</v>
      </c>
      <c r="E170" s="720">
        <v>868</v>
      </c>
      <c r="F170" s="718" t="s">
        <v>113</v>
      </c>
      <c r="G170" s="719">
        <v>200</v>
      </c>
      <c r="H170" s="760"/>
      <c r="I170" s="719">
        <v>94.2</v>
      </c>
      <c r="J170" s="719">
        <v>0.04</v>
      </c>
      <c r="K170" s="719">
        <v>0</v>
      </c>
      <c r="L170" s="719">
        <v>24.76</v>
      </c>
      <c r="M170" s="760"/>
      <c r="N170" s="760"/>
    </row>
    <row r="171" spans="1:14" ht="15" x14ac:dyDescent="0.25">
      <c r="A171" s="700"/>
      <c r="B171" s="701"/>
      <c r="C171" s="702"/>
      <c r="D171" s="707" t="s">
        <v>173</v>
      </c>
      <c r="E171" s="720">
        <v>2</v>
      </c>
      <c r="F171" s="718" t="s">
        <v>107</v>
      </c>
      <c r="G171" s="719">
        <v>40</v>
      </c>
      <c r="H171" s="760"/>
      <c r="I171" s="719">
        <v>93.2</v>
      </c>
      <c r="J171" s="719">
        <v>3.08</v>
      </c>
      <c r="K171" s="719">
        <v>0.32</v>
      </c>
      <c r="L171" s="719">
        <v>21.12</v>
      </c>
      <c r="M171" s="760"/>
      <c r="N171" s="760"/>
    </row>
    <row r="172" spans="1:14" ht="15" x14ac:dyDescent="0.25">
      <c r="A172" s="700"/>
      <c r="B172" s="701"/>
      <c r="C172" s="702"/>
      <c r="D172" s="707" t="s">
        <v>174</v>
      </c>
      <c r="E172" s="720">
        <v>1</v>
      </c>
      <c r="F172" s="718" t="s">
        <v>108</v>
      </c>
      <c r="G172" s="719">
        <v>20</v>
      </c>
      <c r="H172" s="760"/>
      <c r="I172" s="719">
        <v>51.8</v>
      </c>
      <c r="J172" s="719">
        <v>1.7</v>
      </c>
      <c r="K172" s="719">
        <v>0.66</v>
      </c>
      <c r="L172" s="719">
        <v>8.5</v>
      </c>
      <c r="M172" s="760"/>
      <c r="N172" s="760"/>
    </row>
    <row r="173" spans="1:14" ht="15" x14ac:dyDescent="0.25">
      <c r="A173" s="700"/>
      <c r="B173" s="701"/>
      <c r="C173" s="702"/>
      <c r="D173" s="703"/>
      <c r="E173" s="720">
        <v>93</v>
      </c>
      <c r="F173" s="718" t="s">
        <v>133</v>
      </c>
      <c r="G173" s="719">
        <v>50</v>
      </c>
      <c r="H173" s="760"/>
      <c r="I173" s="719">
        <v>105.45</v>
      </c>
      <c r="J173" s="719">
        <v>2.75</v>
      </c>
      <c r="K173" s="719">
        <v>3.25</v>
      </c>
      <c r="L173" s="719">
        <v>17.45</v>
      </c>
      <c r="M173" s="760"/>
      <c r="N173" s="760"/>
    </row>
    <row r="174" spans="1:14" ht="15" x14ac:dyDescent="0.25">
      <c r="A174" s="700"/>
      <c r="B174" s="701"/>
      <c r="C174" s="702"/>
      <c r="D174" s="703"/>
      <c r="E174" s="720"/>
      <c r="F174" s="718"/>
      <c r="G174" s="719"/>
      <c r="H174" s="760"/>
      <c r="I174" s="719"/>
      <c r="J174" s="719"/>
      <c r="K174" s="719"/>
      <c r="L174" s="719"/>
      <c r="M174" s="760"/>
      <c r="N174" s="760"/>
    </row>
    <row r="175" spans="1:14" ht="15" x14ac:dyDescent="0.25">
      <c r="A175" s="708"/>
      <c r="B175" s="709"/>
      <c r="C175" s="710"/>
      <c r="D175" s="711" t="s">
        <v>128</v>
      </c>
      <c r="E175" s="714"/>
      <c r="F175" s="721"/>
      <c r="G175" s="713">
        <f>SUM(G166:G174)</f>
        <v>790</v>
      </c>
      <c r="H175" s="759"/>
      <c r="I175" s="713">
        <f>SUM(I166:I174)</f>
        <v>828.90000000000009</v>
      </c>
      <c r="J175" s="713">
        <f>SUM(J166:J174)</f>
        <v>21.65</v>
      </c>
      <c r="K175" s="713">
        <f>SUM(K166:K174)</f>
        <v>24.93</v>
      </c>
      <c r="L175" s="713">
        <f>SUM(L166:L174)</f>
        <v>130.16</v>
      </c>
      <c r="M175" s="759"/>
      <c r="N175" s="759"/>
    </row>
    <row r="176" spans="1:14" ht="15.75" thickBot="1" x14ac:dyDescent="0.25">
      <c r="A176" s="722">
        <f>A158</f>
        <v>2</v>
      </c>
      <c r="B176" s="723">
        <f>B158</f>
        <v>4</v>
      </c>
      <c r="C176" s="1647" t="s">
        <v>380</v>
      </c>
      <c r="D176" s="1648"/>
      <c r="E176" s="753"/>
      <c r="F176" s="724"/>
      <c r="G176" s="725">
        <f>G165+G175</f>
        <v>1440</v>
      </c>
      <c r="H176" s="761"/>
      <c r="I176" s="725">
        <f>I165+I175</f>
        <v>1483.31</v>
      </c>
      <c r="J176" s="725">
        <f>J165+J175</f>
        <v>40.339999999999996</v>
      </c>
      <c r="K176" s="725">
        <f>K165+K175</f>
        <v>46.6</v>
      </c>
      <c r="L176" s="725">
        <f>L165+L175</f>
        <v>280.59000000000003</v>
      </c>
      <c r="M176" s="761"/>
      <c r="N176" s="761"/>
    </row>
    <row r="177" spans="1:14" ht="15" x14ac:dyDescent="0.25">
      <c r="A177" s="693">
        <v>2</v>
      </c>
      <c r="B177" s="694">
        <v>5</v>
      </c>
      <c r="C177" s="695" t="s">
        <v>161</v>
      </c>
      <c r="D177" s="696" t="s">
        <v>162</v>
      </c>
      <c r="E177" s="729" t="s">
        <v>228</v>
      </c>
      <c r="F177" s="727" t="s">
        <v>196</v>
      </c>
      <c r="G177" s="728">
        <v>190</v>
      </c>
      <c r="H177" s="762"/>
      <c r="I177" s="728">
        <v>303.60000000000002</v>
      </c>
      <c r="J177" s="728">
        <v>18.399999999999999</v>
      </c>
      <c r="K177" s="728">
        <v>23.580000000000002</v>
      </c>
      <c r="L177" s="728">
        <v>7.05</v>
      </c>
      <c r="M177" s="769">
        <v>45226</v>
      </c>
      <c r="N177" s="762"/>
    </row>
    <row r="178" spans="1:14" ht="15" x14ac:dyDescent="0.25">
      <c r="A178" s="700"/>
      <c r="B178" s="701"/>
      <c r="C178" s="702"/>
      <c r="D178" s="703"/>
      <c r="E178" s="720"/>
      <c r="F178" s="718"/>
      <c r="G178" s="719"/>
      <c r="H178" s="760"/>
      <c r="I178" s="719"/>
      <c r="J178" s="719"/>
      <c r="K178" s="719"/>
      <c r="L178" s="719"/>
      <c r="M178" s="760"/>
      <c r="N178" s="760"/>
    </row>
    <row r="179" spans="1:14" ht="15" x14ac:dyDescent="0.25">
      <c r="A179" s="700"/>
      <c r="B179" s="701"/>
      <c r="C179" s="702"/>
      <c r="D179" s="707" t="s">
        <v>163</v>
      </c>
      <c r="E179" s="720">
        <v>943</v>
      </c>
      <c r="F179" s="718" t="s">
        <v>114</v>
      </c>
      <c r="G179" s="719">
        <v>200</v>
      </c>
      <c r="H179" s="760"/>
      <c r="I179" s="719">
        <v>28</v>
      </c>
      <c r="J179" s="719">
        <v>0.2</v>
      </c>
      <c r="K179" s="719">
        <v>0</v>
      </c>
      <c r="L179" s="719">
        <v>14</v>
      </c>
      <c r="M179" s="760"/>
      <c r="N179" s="760"/>
    </row>
    <row r="180" spans="1:14" ht="15" x14ac:dyDescent="0.25">
      <c r="A180" s="700"/>
      <c r="B180" s="701"/>
      <c r="C180" s="702"/>
      <c r="D180" s="707" t="s">
        <v>164</v>
      </c>
      <c r="E180" s="720">
        <v>2</v>
      </c>
      <c r="F180" s="718" t="s">
        <v>107</v>
      </c>
      <c r="G180" s="719">
        <v>40</v>
      </c>
      <c r="H180" s="760"/>
      <c r="I180" s="719">
        <v>93.2</v>
      </c>
      <c r="J180" s="719">
        <v>3.08</v>
      </c>
      <c r="K180" s="719">
        <v>0.32</v>
      </c>
      <c r="L180" s="719">
        <v>21.12</v>
      </c>
      <c r="M180" s="760"/>
      <c r="N180" s="760"/>
    </row>
    <row r="181" spans="1:14" ht="15" x14ac:dyDescent="0.25">
      <c r="A181" s="700"/>
      <c r="B181" s="701"/>
      <c r="C181" s="702"/>
      <c r="D181" s="707" t="s">
        <v>166</v>
      </c>
      <c r="E181" s="720"/>
      <c r="F181" s="718"/>
      <c r="G181" s="719"/>
      <c r="H181" s="760"/>
      <c r="I181" s="719"/>
      <c r="J181" s="719"/>
      <c r="K181" s="719"/>
      <c r="L181" s="719"/>
      <c r="M181" s="760"/>
      <c r="N181" s="760"/>
    </row>
    <row r="182" spans="1:14" ht="15" x14ac:dyDescent="0.25">
      <c r="A182" s="700"/>
      <c r="B182" s="701"/>
      <c r="C182" s="702"/>
      <c r="D182" s="703"/>
      <c r="E182" s="720">
        <v>93</v>
      </c>
      <c r="F182" s="718" t="s">
        <v>133</v>
      </c>
      <c r="G182" s="719">
        <v>50</v>
      </c>
      <c r="H182" s="760"/>
      <c r="I182" s="719">
        <v>105.45</v>
      </c>
      <c r="J182" s="719">
        <v>2.75</v>
      </c>
      <c r="K182" s="719">
        <v>3.25</v>
      </c>
      <c r="L182" s="719">
        <v>17.45</v>
      </c>
      <c r="M182" s="760"/>
      <c r="N182" s="760"/>
    </row>
    <row r="183" spans="1:14" ht="15" x14ac:dyDescent="0.25">
      <c r="A183" s="700"/>
      <c r="B183" s="701"/>
      <c r="C183" s="702"/>
      <c r="D183" s="703"/>
      <c r="E183" s="720"/>
      <c r="F183" s="718"/>
      <c r="G183" s="719"/>
      <c r="H183" s="760"/>
      <c r="I183" s="719"/>
      <c r="J183" s="719"/>
      <c r="K183" s="719"/>
      <c r="L183" s="719"/>
      <c r="M183" s="760"/>
      <c r="N183" s="760"/>
    </row>
    <row r="184" spans="1:14" ht="15.75" customHeight="1" x14ac:dyDescent="0.25">
      <c r="A184" s="708"/>
      <c r="B184" s="709"/>
      <c r="C184" s="710"/>
      <c r="D184" s="711" t="s">
        <v>128</v>
      </c>
      <c r="E184" s="714"/>
      <c r="F184" s="712"/>
      <c r="G184" s="713">
        <f>SUM(G177:G183)</f>
        <v>480</v>
      </c>
      <c r="H184" s="759"/>
      <c r="I184" s="713">
        <f>SUM(I177:I183)</f>
        <v>530.25</v>
      </c>
      <c r="J184" s="713">
        <f>SUM(J177:J183)</f>
        <v>24.43</v>
      </c>
      <c r="K184" s="713">
        <f>SUM(K177:K183)</f>
        <v>27.150000000000002</v>
      </c>
      <c r="L184" s="713">
        <f>SUM(L177:L183)</f>
        <v>59.620000000000005</v>
      </c>
      <c r="M184" s="759"/>
      <c r="N184" s="759"/>
    </row>
    <row r="185" spans="1:14" ht="15" x14ac:dyDescent="0.25">
      <c r="A185" s="715">
        <f>A177</f>
        <v>2</v>
      </c>
      <c r="B185" s="716">
        <f>B177</f>
        <v>5</v>
      </c>
      <c r="C185" s="717" t="s">
        <v>167</v>
      </c>
      <c r="D185" s="707" t="s">
        <v>168</v>
      </c>
      <c r="E185" s="720"/>
      <c r="F185" s="718"/>
      <c r="G185" s="719"/>
      <c r="H185" s="760"/>
      <c r="I185" s="719"/>
      <c r="J185" s="719"/>
      <c r="K185" s="719"/>
      <c r="L185" s="719"/>
      <c r="M185" s="760"/>
      <c r="N185" s="760"/>
    </row>
    <row r="186" spans="1:14" ht="15" x14ac:dyDescent="0.25">
      <c r="A186" s="700"/>
      <c r="B186" s="701"/>
      <c r="C186" s="702"/>
      <c r="D186" s="707" t="s">
        <v>169</v>
      </c>
      <c r="E186" s="720">
        <v>206</v>
      </c>
      <c r="F186" s="718" t="s">
        <v>312</v>
      </c>
      <c r="G186" s="719">
        <v>250</v>
      </c>
      <c r="H186" s="760"/>
      <c r="I186" s="719">
        <v>146</v>
      </c>
      <c r="J186" s="719">
        <v>8.75</v>
      </c>
      <c r="K186" s="719">
        <v>6.75</v>
      </c>
      <c r="L186" s="719">
        <v>13.5</v>
      </c>
      <c r="M186" s="760"/>
      <c r="N186" s="760"/>
    </row>
    <row r="187" spans="1:14" ht="15" x14ac:dyDescent="0.25">
      <c r="A187" s="700"/>
      <c r="B187" s="701"/>
      <c r="C187" s="702"/>
      <c r="D187" s="707" t="s">
        <v>170</v>
      </c>
      <c r="E187" s="720">
        <v>293</v>
      </c>
      <c r="F187" s="718" t="s">
        <v>72</v>
      </c>
      <c r="G187" s="719">
        <v>125</v>
      </c>
      <c r="H187" s="760"/>
      <c r="I187" s="719">
        <v>226</v>
      </c>
      <c r="J187" s="719">
        <v>19.75</v>
      </c>
      <c r="K187" s="719">
        <v>15.875</v>
      </c>
      <c r="L187" s="719">
        <v>1.25</v>
      </c>
      <c r="M187" s="760"/>
      <c r="N187" s="760"/>
    </row>
    <row r="188" spans="1:14" ht="15" x14ac:dyDescent="0.25">
      <c r="A188" s="700"/>
      <c r="B188" s="701"/>
      <c r="C188" s="702"/>
      <c r="D188" s="707" t="s">
        <v>171</v>
      </c>
      <c r="E188" s="720">
        <v>443</v>
      </c>
      <c r="F188" s="718" t="s">
        <v>62</v>
      </c>
      <c r="G188" s="719">
        <v>150</v>
      </c>
      <c r="H188" s="760"/>
      <c r="I188" s="719">
        <v>180</v>
      </c>
      <c r="J188" s="719">
        <v>5.4</v>
      </c>
      <c r="K188" s="719">
        <v>1.0499999999999998</v>
      </c>
      <c r="L188" s="719">
        <v>32.099999999999994</v>
      </c>
      <c r="M188" s="760"/>
      <c r="N188" s="760"/>
    </row>
    <row r="189" spans="1:14" ht="15" x14ac:dyDescent="0.25">
      <c r="A189" s="700"/>
      <c r="B189" s="701"/>
      <c r="C189" s="702"/>
      <c r="D189" s="707" t="s">
        <v>223</v>
      </c>
      <c r="E189" s="720">
        <v>859</v>
      </c>
      <c r="F189" s="718" t="s">
        <v>144</v>
      </c>
      <c r="G189" s="719">
        <v>200</v>
      </c>
      <c r="H189" s="760"/>
      <c r="I189" s="719">
        <v>114</v>
      </c>
      <c r="J189" s="719">
        <v>0.4</v>
      </c>
      <c r="K189" s="719">
        <v>0.2</v>
      </c>
      <c r="L189" s="719">
        <v>27.6</v>
      </c>
      <c r="M189" s="760"/>
      <c r="N189" s="760"/>
    </row>
    <row r="190" spans="1:14" ht="15" x14ac:dyDescent="0.25">
      <c r="A190" s="700"/>
      <c r="B190" s="701"/>
      <c r="C190" s="702"/>
      <c r="D190" s="707" t="s">
        <v>173</v>
      </c>
      <c r="E190" s="720">
        <v>2</v>
      </c>
      <c r="F190" s="718" t="s">
        <v>107</v>
      </c>
      <c r="G190" s="719">
        <v>40</v>
      </c>
      <c r="H190" s="760"/>
      <c r="I190" s="719">
        <v>93.2</v>
      </c>
      <c r="J190" s="719">
        <v>3.08</v>
      </c>
      <c r="K190" s="719">
        <v>0.32</v>
      </c>
      <c r="L190" s="719">
        <v>21.12</v>
      </c>
      <c r="M190" s="760"/>
      <c r="N190" s="760"/>
    </row>
    <row r="191" spans="1:14" ht="15" x14ac:dyDescent="0.25">
      <c r="A191" s="700"/>
      <c r="B191" s="701"/>
      <c r="C191" s="702"/>
      <c r="D191" s="707" t="s">
        <v>174</v>
      </c>
      <c r="E191" s="720">
        <v>1</v>
      </c>
      <c r="F191" s="718" t="s">
        <v>108</v>
      </c>
      <c r="G191" s="719">
        <v>20</v>
      </c>
      <c r="H191" s="760"/>
      <c r="I191" s="719">
        <v>51.8</v>
      </c>
      <c r="J191" s="719">
        <v>1.7</v>
      </c>
      <c r="K191" s="719">
        <v>0.66</v>
      </c>
      <c r="L191" s="719">
        <v>8.5</v>
      </c>
      <c r="M191" s="760"/>
      <c r="N191" s="760"/>
    </row>
    <row r="192" spans="1:14" ht="15" x14ac:dyDescent="0.25">
      <c r="A192" s="700"/>
      <c r="B192" s="701"/>
      <c r="C192" s="702"/>
      <c r="D192" s="703"/>
      <c r="E192" s="720"/>
      <c r="F192" s="718"/>
      <c r="G192" s="719"/>
      <c r="H192" s="760"/>
      <c r="I192" s="719"/>
      <c r="J192" s="719"/>
      <c r="K192" s="719"/>
      <c r="L192" s="719"/>
      <c r="M192" s="760"/>
      <c r="N192" s="760"/>
    </row>
    <row r="193" spans="1:14" ht="15" x14ac:dyDescent="0.25">
      <c r="A193" s="700"/>
      <c r="B193" s="701"/>
      <c r="C193" s="702"/>
      <c r="D193" s="703"/>
      <c r="E193" s="720"/>
      <c r="F193" s="718"/>
      <c r="G193" s="719"/>
      <c r="H193" s="760"/>
      <c r="I193" s="719"/>
      <c r="J193" s="719"/>
      <c r="K193" s="719"/>
      <c r="L193" s="719"/>
      <c r="M193" s="760"/>
      <c r="N193" s="760"/>
    </row>
    <row r="194" spans="1:14" ht="15" x14ac:dyDescent="0.25">
      <c r="A194" s="708"/>
      <c r="B194" s="709"/>
      <c r="C194" s="710"/>
      <c r="D194" s="711" t="s">
        <v>128</v>
      </c>
      <c r="E194" s="714"/>
      <c r="F194" s="721"/>
      <c r="G194" s="713">
        <f>SUM(G185:G193)</f>
        <v>785</v>
      </c>
      <c r="H194" s="759"/>
      <c r="I194" s="713">
        <f>SUM(I185:I193)</f>
        <v>811</v>
      </c>
      <c r="J194" s="713">
        <f>SUM(J185:J193)</f>
        <v>39.08</v>
      </c>
      <c r="K194" s="713">
        <f>SUM(K185:K193)</f>
        <v>24.855</v>
      </c>
      <c r="L194" s="713">
        <f>SUM(L185:L193)</f>
        <v>104.07</v>
      </c>
      <c r="M194" s="759"/>
      <c r="N194" s="759"/>
    </row>
    <row r="195" spans="1:14" ht="15.75" thickBot="1" x14ac:dyDescent="0.25">
      <c r="A195" s="722">
        <f>A177</f>
        <v>2</v>
      </c>
      <c r="B195" s="723">
        <f>B177</f>
        <v>5</v>
      </c>
      <c r="C195" s="1647" t="s">
        <v>380</v>
      </c>
      <c r="D195" s="1648"/>
      <c r="E195" s="753"/>
      <c r="F195" s="724"/>
      <c r="G195" s="725">
        <f>G184+G194</f>
        <v>1265</v>
      </c>
      <c r="H195" s="761"/>
      <c r="I195" s="725">
        <f>I184+I194</f>
        <v>1341.25</v>
      </c>
      <c r="J195" s="725">
        <f>J184+J194</f>
        <v>63.51</v>
      </c>
      <c r="K195" s="725">
        <f>K184+K194</f>
        <v>52.005000000000003</v>
      </c>
      <c r="L195" s="725">
        <f>L184+L194</f>
        <v>163.69</v>
      </c>
      <c r="M195" s="761"/>
      <c r="N195" s="761"/>
    </row>
    <row r="196" spans="1:14" ht="13.5" thickBot="1" x14ac:dyDescent="0.25">
      <c r="A196" s="732"/>
      <c r="B196" s="733"/>
      <c r="C196" s="1649" t="s">
        <v>383</v>
      </c>
      <c r="D196" s="1649"/>
      <c r="E196" s="1649"/>
      <c r="F196" s="1649"/>
      <c r="G196" s="734">
        <f>(G24+G43+G62+G81+G100+G119+G138+G157+G176+G195)/(IF(G24=0,0,1)+IF(G43=0,0,1)+IF(G62=0,0,1)+IF(G81=0,0,1)+IF(G100=0,0,1)+IF(G119=0,0,1)+IF(G138=0,0,1)+IF(G157=0,0,1)+IF(G176=0,0,1)+IF(G195=0,0,1))</f>
        <v>1443</v>
      </c>
      <c r="H196" s="763"/>
      <c r="I196" s="734">
        <f>(I24+I43+I62+I81+I100+I119+I138+I157+I176+I195)/(IF(I24=0,0,1)+IF(I43=0,0,1)+IF(I62=0,0,1)+IF(I81=0,0,1)+IF(I100=0,0,1)+IF(I119=0,0,1)+IF(I138=0,0,1)+IF(I157=0,0,1)+IF(I176=0,0,1)+IF(I195=0,0,1))</f>
        <v>1507.3140000000001</v>
      </c>
      <c r="J196" s="734">
        <f>(J24+J43+J62+J81+J100+J119+J138+J157+J176+J195)/(IF(J24=0,0,1)+IF(J43=0,0,1)+IF(J62=0,0,1)+IF(J81=0,0,1)+IF(J100=0,0,1)+IF(J119=0,0,1)+IF(J138=0,0,1)+IF(J157=0,0,1)+IF(J176=0,0,1)+IF(J195=0,0,1))</f>
        <v>55.86</v>
      </c>
      <c r="K196" s="734">
        <f>(K24+K43+K62+K81+K100+K119+K138+K157+K176+K195)/(IF(K24=0,0,1)+IF(K43=0,0,1)+IF(K62=0,0,1)+IF(K81=0,0,1)+IF(K100=0,0,1)+IF(K119=0,0,1)+IF(K138=0,0,1)+IF(K157=0,0,1)+IF(K176=0,0,1)+IF(K195=0,0,1))</f>
        <v>51.785000000000004</v>
      </c>
      <c r="L196" s="734">
        <f>(L24+L43+L62+L81+L100+L119+L138+L157+L176+L195)/(IF(L24=0,0,1)+IF(L43=0,0,1)+IF(L62=0,0,1)+IF(L81=0,0,1)+IF(L100=0,0,1)+IF(L119=0,0,1)+IF(L138=0,0,1)+IF(L157=0,0,1)+IF(L176=0,0,1)+IF(L195=0,0,1))</f>
        <v>245.92849999999999</v>
      </c>
      <c r="M196" s="763"/>
      <c r="N196" s="763"/>
    </row>
  </sheetData>
  <autoFilter ref="A5:O21"/>
  <mergeCells count="12">
    <mergeCell ref="C1:F1"/>
    <mergeCell ref="C24:D24"/>
    <mergeCell ref="C43:D43"/>
    <mergeCell ref="C176:D176"/>
    <mergeCell ref="C195:D195"/>
    <mergeCell ref="C196:F196"/>
    <mergeCell ref="C62:D62"/>
    <mergeCell ref="C81:D81"/>
    <mergeCell ref="C100:D100"/>
    <mergeCell ref="C119:D119"/>
    <mergeCell ref="C138:D138"/>
    <mergeCell ref="C157:D157"/>
  </mergeCells>
  <pageMargins left="0.7" right="0.7" top="0.75" bottom="0.75" header="0.3" footer="0.3"/>
  <pageSetup paperSize="9" scale="57" fitToHeight="0" orientation="portrait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30">
    <tabColor rgb="FFFEDE1E"/>
    <pageSetUpPr fitToPage="1"/>
  </sheetPr>
  <dimension ref="A1:T1287"/>
  <sheetViews>
    <sheetView topLeftCell="A833" zoomScale="70" zoomScaleNormal="70" zoomScalePageLayoutView="25" workbookViewId="0">
      <selection activeCell="D233" sqref="D233"/>
    </sheetView>
  </sheetViews>
  <sheetFormatPr defaultRowHeight="18.75" x14ac:dyDescent="0.3"/>
  <cols>
    <col min="1" max="1" width="7.125" style="21" customWidth="1"/>
    <col min="2" max="2" width="40.875" style="20" customWidth="1"/>
    <col min="3" max="3" width="15.5" style="20" customWidth="1"/>
    <col min="4" max="5" width="14.5" style="20" customWidth="1"/>
    <col min="6" max="6" width="8.75" style="145" customWidth="1"/>
    <col min="7" max="7" width="7.375" style="21" customWidth="1"/>
    <col min="8" max="8" width="38.75" style="20" customWidth="1"/>
    <col min="9" max="9" width="15.625" style="20" customWidth="1"/>
    <col min="10" max="10" width="13.5" style="20" customWidth="1"/>
    <col min="11" max="11" width="15.25" style="20" customWidth="1"/>
    <col min="12" max="12" width="10.875" style="21" customWidth="1"/>
    <col min="13" max="13" width="10" style="21" customWidth="1"/>
    <col min="14" max="16384" width="9" style="21"/>
  </cols>
  <sheetData>
    <row r="1" spans="1:11" ht="19.5" customHeight="1" x14ac:dyDescent="0.3">
      <c r="B1" s="22" t="s">
        <v>115</v>
      </c>
      <c r="H1" s="22" t="s">
        <v>115</v>
      </c>
    </row>
    <row r="2" spans="1:11" ht="19.5" customHeight="1" x14ac:dyDescent="0.3">
      <c r="B2" s="22" t="s">
        <v>137</v>
      </c>
      <c r="F2" s="146"/>
      <c r="H2" s="22" t="s">
        <v>138</v>
      </c>
    </row>
    <row r="3" spans="1:11" ht="19.5" customHeight="1" x14ac:dyDescent="0.3">
      <c r="F3" s="146"/>
    </row>
    <row r="4" spans="1:11" ht="19.5" customHeight="1" x14ac:dyDescent="0.3">
      <c r="D4" s="21"/>
      <c r="E4" s="23" t="s">
        <v>116</v>
      </c>
      <c r="F4" s="146"/>
      <c r="J4" s="21"/>
      <c r="K4" s="23" t="s">
        <v>116</v>
      </c>
    </row>
    <row r="5" spans="1:11" ht="19.5" customHeight="1" x14ac:dyDescent="0.3">
      <c r="D5" s="21"/>
      <c r="E5" s="24" t="s">
        <v>134</v>
      </c>
      <c r="F5" s="146"/>
      <c r="J5" s="21"/>
      <c r="K5" s="24" t="s">
        <v>134</v>
      </c>
    </row>
    <row r="6" spans="1:11" ht="19.5" customHeight="1" x14ac:dyDescent="0.3">
      <c r="D6" s="21"/>
      <c r="E6" s="24" t="s">
        <v>117</v>
      </c>
      <c r="F6" s="146"/>
      <c r="J6" s="21"/>
      <c r="K6" s="24" t="s">
        <v>117</v>
      </c>
    </row>
    <row r="7" spans="1:11" ht="19.5" customHeight="1" x14ac:dyDescent="0.3">
      <c r="D7" s="21"/>
      <c r="E7" s="24" t="s">
        <v>118</v>
      </c>
      <c r="F7" s="146"/>
      <c r="J7" s="21"/>
      <c r="K7" s="24" t="s">
        <v>118</v>
      </c>
    </row>
    <row r="8" spans="1:11" ht="19.5" customHeight="1" x14ac:dyDescent="0.3"/>
    <row r="9" spans="1:11" s="25" customFormat="1" ht="19.5" customHeight="1" x14ac:dyDescent="0.3">
      <c r="B9" s="20"/>
      <c r="C9" s="20"/>
      <c r="D9" s="20"/>
      <c r="E9" s="20"/>
      <c r="F9" s="145"/>
      <c r="H9" s="20"/>
      <c r="I9" s="20"/>
      <c r="J9" s="20"/>
      <c r="K9" s="20"/>
    </row>
    <row r="10" spans="1:11" ht="19.5" customHeight="1" x14ac:dyDescent="0.3"/>
    <row r="11" spans="1:11" ht="19.5" customHeight="1" x14ac:dyDescent="0.3">
      <c r="B11" s="1612" t="s">
        <v>119</v>
      </c>
      <c r="C11" s="1612"/>
      <c r="D11" s="1612"/>
      <c r="E11" s="26"/>
      <c r="F11" s="146"/>
      <c r="H11" s="1612" t="s">
        <v>119</v>
      </c>
      <c r="I11" s="1612"/>
      <c r="J11" s="1612"/>
      <c r="K11" s="26"/>
    </row>
    <row r="12" spans="1:11" s="25" customFormat="1" ht="19.5" customHeight="1" x14ac:dyDescent="0.3">
      <c r="B12" s="1610">
        <v>44806</v>
      </c>
      <c r="C12" s="1610"/>
      <c r="D12" s="1610"/>
      <c r="E12" s="27"/>
      <c r="F12" s="146"/>
      <c r="H12" s="1610">
        <f>B12</f>
        <v>44806</v>
      </c>
      <c r="I12" s="1610"/>
      <c r="J12" s="1610"/>
      <c r="K12" s="27"/>
    </row>
    <row r="13" spans="1:11" ht="19.5" customHeight="1" x14ac:dyDescent="0.3">
      <c r="E13" s="27"/>
      <c r="F13" s="146"/>
      <c r="K13" s="27"/>
    </row>
    <row r="14" spans="1:11" ht="19.5" customHeight="1" x14ac:dyDescent="0.3">
      <c r="B14" s="40"/>
      <c r="E14" s="27"/>
      <c r="F14" s="146"/>
      <c r="H14" s="40"/>
      <c r="K14" s="27"/>
    </row>
    <row r="15" spans="1:11" ht="19.5" customHeight="1" x14ac:dyDescent="0.3">
      <c r="A15" s="28" t="s">
        <v>120</v>
      </c>
      <c r="B15" s="29" t="s">
        <v>121</v>
      </c>
      <c r="C15" s="1611" t="s">
        <v>122</v>
      </c>
      <c r="D15" s="1611"/>
      <c r="E15" s="1611"/>
      <c r="F15" s="146"/>
      <c r="G15" s="28" t="s">
        <v>120</v>
      </c>
      <c r="H15" s="29" t="s">
        <v>121</v>
      </c>
      <c r="I15" s="1611" t="s">
        <v>123</v>
      </c>
      <c r="J15" s="1611"/>
      <c r="K15" s="1611"/>
    </row>
    <row r="16" spans="1:11" ht="19.5" customHeight="1" x14ac:dyDescent="0.3">
      <c r="A16" s="28" t="s">
        <v>124</v>
      </c>
      <c r="B16" s="28" t="s">
        <v>141</v>
      </c>
      <c r="C16" s="29" t="s">
        <v>125</v>
      </c>
      <c r="D16" s="41" t="s">
        <v>126</v>
      </c>
      <c r="E16" s="41" t="s">
        <v>127</v>
      </c>
      <c r="F16" s="146"/>
      <c r="G16" s="28" t="s">
        <v>124</v>
      </c>
      <c r="H16" s="28" t="s">
        <v>142</v>
      </c>
      <c r="I16" s="29" t="s">
        <v>125</v>
      </c>
      <c r="J16" s="41" t="s">
        <v>126</v>
      </c>
      <c r="K16" s="41" t="s">
        <v>127</v>
      </c>
    </row>
    <row r="17" spans="1:11" s="10" customFormat="1" x14ac:dyDescent="0.3">
      <c r="A17" s="11" t="s">
        <v>8</v>
      </c>
      <c r="B17" s="6" t="s">
        <v>58</v>
      </c>
      <c r="C17" s="2" t="s">
        <v>199</v>
      </c>
      <c r="D17" s="3">
        <v>55</v>
      </c>
      <c r="E17" s="3">
        <v>344.70942444000002</v>
      </c>
      <c r="F17" s="148"/>
      <c r="G17" s="11" t="s">
        <v>8</v>
      </c>
      <c r="H17" s="6" t="s">
        <v>58</v>
      </c>
      <c r="I17" s="2" t="s">
        <v>200</v>
      </c>
      <c r="J17" s="3">
        <v>65</v>
      </c>
      <c r="K17" s="3">
        <v>377.53884887999999</v>
      </c>
    </row>
    <row r="18" spans="1:11" s="4" customFormat="1" x14ac:dyDescent="0.3">
      <c r="A18" s="41" t="s">
        <v>3</v>
      </c>
      <c r="B18" s="6" t="s">
        <v>87</v>
      </c>
      <c r="C18" s="2" t="s">
        <v>22</v>
      </c>
      <c r="D18" s="3">
        <v>24</v>
      </c>
      <c r="E18" s="3">
        <v>5.5719999999999992</v>
      </c>
      <c r="F18" s="148"/>
      <c r="G18" s="41" t="s">
        <v>3</v>
      </c>
      <c r="H18" s="6" t="s">
        <v>87</v>
      </c>
      <c r="I18" s="2" t="s">
        <v>22</v>
      </c>
      <c r="J18" s="3">
        <v>24</v>
      </c>
      <c r="K18" s="3">
        <v>5.5719999999999992</v>
      </c>
    </row>
    <row r="19" spans="1:11" x14ac:dyDescent="0.3">
      <c r="A19" s="5">
        <v>3</v>
      </c>
      <c r="B19" s="6" t="s">
        <v>114</v>
      </c>
      <c r="C19" s="2" t="s">
        <v>2</v>
      </c>
      <c r="D19" s="3">
        <v>4.5</v>
      </c>
      <c r="E19" s="3">
        <v>28</v>
      </c>
      <c r="G19" s="5">
        <v>3</v>
      </c>
      <c r="H19" s="6" t="s">
        <v>114</v>
      </c>
      <c r="I19" s="2" t="s">
        <v>2</v>
      </c>
      <c r="J19" s="3">
        <v>4.5</v>
      </c>
      <c r="K19" s="3">
        <v>28</v>
      </c>
    </row>
    <row r="20" spans="1:11" s="9" customFormat="1" x14ac:dyDescent="0.3">
      <c r="A20" s="41" t="s">
        <v>77</v>
      </c>
      <c r="B20" s="6" t="s">
        <v>110</v>
      </c>
      <c r="C20" s="2" t="s">
        <v>5</v>
      </c>
      <c r="D20" s="3">
        <v>140</v>
      </c>
      <c r="E20" s="3">
        <v>52</v>
      </c>
      <c r="F20" s="148"/>
      <c r="G20" s="41" t="s">
        <v>77</v>
      </c>
      <c r="H20" s="6" t="s">
        <v>110</v>
      </c>
      <c r="I20" s="2" t="s">
        <v>5</v>
      </c>
      <c r="J20" s="3">
        <v>140</v>
      </c>
      <c r="K20" s="3">
        <v>52</v>
      </c>
    </row>
    <row r="21" spans="1:11" x14ac:dyDescent="0.3">
      <c r="A21" s="5"/>
      <c r="B21" s="6"/>
      <c r="C21" s="2"/>
      <c r="D21" s="3"/>
      <c r="E21" s="3"/>
      <c r="G21" s="5"/>
      <c r="H21" s="6"/>
      <c r="I21" s="2"/>
      <c r="J21" s="3"/>
      <c r="K21" s="3"/>
    </row>
    <row r="22" spans="1:11" x14ac:dyDescent="0.3">
      <c r="A22" s="41"/>
      <c r="B22" s="6"/>
      <c r="C22" s="2" t="s">
        <v>128</v>
      </c>
      <c r="D22" s="3">
        <f>SUM(D17:D21)</f>
        <v>223.5</v>
      </c>
      <c r="E22" s="3">
        <f>SUM(E17:E21)</f>
        <v>430.28142444000002</v>
      </c>
      <c r="G22" s="41"/>
      <c r="H22" s="6"/>
      <c r="I22" s="2" t="s">
        <v>128</v>
      </c>
      <c r="J22" s="3">
        <f>SUM(J17:J21)</f>
        <v>233.5</v>
      </c>
      <c r="K22" s="3">
        <f>SUM(K17:K21)</f>
        <v>463.11084887999999</v>
      </c>
    </row>
    <row r="23" spans="1:11" x14ac:dyDescent="0.3">
      <c r="A23" s="41"/>
      <c r="B23" s="6"/>
      <c r="C23" s="2"/>
      <c r="D23" s="3"/>
      <c r="E23" s="3"/>
      <c r="G23" s="41"/>
      <c r="H23" s="6"/>
      <c r="I23" s="2"/>
      <c r="J23" s="3"/>
      <c r="K23" s="3"/>
    </row>
    <row r="24" spans="1:11" x14ac:dyDescent="0.3">
      <c r="A24" s="41"/>
      <c r="B24" s="3" t="s">
        <v>143</v>
      </c>
      <c r="C24" s="2" t="s">
        <v>125</v>
      </c>
      <c r="D24" s="3" t="s">
        <v>126</v>
      </c>
      <c r="E24" s="3" t="s">
        <v>127</v>
      </c>
      <c r="G24" s="41"/>
      <c r="H24" s="3" t="s">
        <v>143</v>
      </c>
      <c r="I24" s="2" t="s">
        <v>125</v>
      </c>
      <c r="J24" s="3" t="s">
        <v>126</v>
      </c>
      <c r="K24" s="3" t="s">
        <v>127</v>
      </c>
    </row>
    <row r="25" spans="1:11" s="10" customFormat="1" x14ac:dyDescent="0.3">
      <c r="A25" s="5">
        <v>1</v>
      </c>
      <c r="B25" s="6" t="s">
        <v>49</v>
      </c>
      <c r="C25" s="2" t="s">
        <v>14</v>
      </c>
      <c r="D25" s="3">
        <v>62</v>
      </c>
      <c r="E25" s="3">
        <v>103</v>
      </c>
      <c r="F25" s="148"/>
      <c r="G25" s="5">
        <v>1</v>
      </c>
      <c r="H25" s="6" t="s">
        <v>100</v>
      </c>
      <c r="I25" s="2" t="s">
        <v>9</v>
      </c>
      <c r="J25" s="3">
        <v>50</v>
      </c>
      <c r="K25" s="3">
        <v>113</v>
      </c>
    </row>
    <row r="26" spans="1:11" s="10" customFormat="1" x14ac:dyDescent="0.3">
      <c r="A26" s="41" t="s">
        <v>3</v>
      </c>
      <c r="B26" s="6" t="s">
        <v>43</v>
      </c>
      <c r="C26" s="2" t="s">
        <v>17</v>
      </c>
      <c r="D26" s="3">
        <v>20</v>
      </c>
      <c r="E26" s="3">
        <v>85.199999999999989</v>
      </c>
      <c r="F26" s="148"/>
      <c r="G26" s="41" t="s">
        <v>3</v>
      </c>
      <c r="H26" s="6" t="s">
        <v>49</v>
      </c>
      <c r="I26" s="2" t="s">
        <v>50</v>
      </c>
      <c r="J26" s="3">
        <v>70</v>
      </c>
      <c r="K26" s="3">
        <v>115.875</v>
      </c>
    </row>
    <row r="27" spans="1:11" s="4" customFormat="1" x14ac:dyDescent="0.3">
      <c r="A27" s="41" t="s">
        <v>0</v>
      </c>
      <c r="B27" s="6" t="s">
        <v>69</v>
      </c>
      <c r="C27" s="2" t="s">
        <v>22</v>
      </c>
      <c r="D27" s="3">
        <v>20</v>
      </c>
      <c r="E27" s="3">
        <v>3.9199999999999995</v>
      </c>
      <c r="F27" s="148"/>
      <c r="G27" s="41" t="s">
        <v>0</v>
      </c>
      <c r="H27" s="6" t="s">
        <v>43</v>
      </c>
      <c r="I27" s="2" t="s">
        <v>44</v>
      </c>
      <c r="J27" s="3">
        <v>22</v>
      </c>
      <c r="K27" s="3">
        <v>102.24</v>
      </c>
    </row>
    <row r="28" spans="1:11" s="10" customFormat="1" x14ac:dyDescent="0.3">
      <c r="A28" s="5">
        <v>4</v>
      </c>
      <c r="B28" s="6" t="s">
        <v>144</v>
      </c>
      <c r="C28" s="2" t="s">
        <v>2</v>
      </c>
      <c r="D28" s="3">
        <v>15</v>
      </c>
      <c r="E28" s="3">
        <v>112.8</v>
      </c>
      <c r="F28" s="148"/>
      <c r="G28" s="5">
        <v>4</v>
      </c>
      <c r="H28" s="6" t="s">
        <v>69</v>
      </c>
      <c r="I28" s="2" t="s">
        <v>22</v>
      </c>
      <c r="J28" s="3">
        <v>20</v>
      </c>
      <c r="K28" s="3">
        <v>3.9199999999999995</v>
      </c>
    </row>
    <row r="29" spans="1:11" s="30" customFormat="1" x14ac:dyDescent="0.3">
      <c r="A29" s="41" t="s">
        <v>23</v>
      </c>
      <c r="B29" s="6" t="s">
        <v>107</v>
      </c>
      <c r="C29" s="2" t="s">
        <v>14</v>
      </c>
      <c r="D29" s="3">
        <v>3.14</v>
      </c>
      <c r="E29" s="3">
        <v>93.2</v>
      </c>
      <c r="F29" s="145"/>
      <c r="G29" s="41" t="s">
        <v>23</v>
      </c>
      <c r="H29" s="6" t="s">
        <v>144</v>
      </c>
      <c r="I29" s="2" t="s">
        <v>2</v>
      </c>
      <c r="J29" s="3">
        <v>15</v>
      </c>
      <c r="K29" s="3">
        <v>112.8</v>
      </c>
    </row>
    <row r="30" spans="1:11" x14ac:dyDescent="0.3">
      <c r="A30" s="41" t="s">
        <v>51</v>
      </c>
      <c r="B30" s="6" t="s">
        <v>108</v>
      </c>
      <c r="C30" s="2" t="s">
        <v>65</v>
      </c>
      <c r="D30" s="3">
        <v>1.2</v>
      </c>
      <c r="E30" s="3">
        <f>43/2</f>
        <v>21.5</v>
      </c>
      <c r="G30" s="41" t="s">
        <v>51</v>
      </c>
      <c r="H30" s="6" t="s">
        <v>107</v>
      </c>
      <c r="I30" s="2" t="s">
        <v>14</v>
      </c>
      <c r="J30" s="3">
        <v>3.14</v>
      </c>
      <c r="K30" s="3">
        <v>93.2</v>
      </c>
    </row>
    <row r="31" spans="1:11" ht="19.5" customHeight="1" x14ac:dyDescent="0.3">
      <c r="A31" s="41" t="s">
        <v>15</v>
      </c>
      <c r="B31" s="6" t="s">
        <v>201</v>
      </c>
      <c r="C31" s="2" t="s">
        <v>5</v>
      </c>
      <c r="D31" s="3">
        <v>20</v>
      </c>
      <c r="E31" s="3">
        <v>68</v>
      </c>
      <c r="G31" s="41" t="s">
        <v>15</v>
      </c>
      <c r="H31" s="6" t="s">
        <v>108</v>
      </c>
      <c r="I31" s="2" t="s">
        <v>65</v>
      </c>
      <c r="J31" s="3">
        <v>1.2</v>
      </c>
      <c r="K31" s="3">
        <f>43/2</f>
        <v>21.5</v>
      </c>
    </row>
    <row r="32" spans="1:11" s="30" customFormat="1" x14ac:dyDescent="0.3">
      <c r="A32" s="41"/>
      <c r="B32" s="6"/>
      <c r="C32" s="2"/>
      <c r="D32" s="3"/>
      <c r="E32" s="3"/>
      <c r="F32" s="145"/>
      <c r="G32" s="41" t="s">
        <v>53</v>
      </c>
      <c r="H32" s="6" t="s">
        <v>201</v>
      </c>
      <c r="I32" s="2" t="s">
        <v>5</v>
      </c>
      <c r="J32" s="3">
        <v>20</v>
      </c>
      <c r="K32" s="3">
        <v>68</v>
      </c>
    </row>
    <row r="33" spans="1:13" s="30" customFormat="1" x14ac:dyDescent="0.3">
      <c r="A33" s="41"/>
      <c r="B33" s="6"/>
      <c r="C33" s="2"/>
      <c r="D33" s="3"/>
      <c r="E33" s="3"/>
      <c r="F33" s="145"/>
      <c r="G33" s="41"/>
      <c r="H33" s="6"/>
      <c r="I33" s="2"/>
      <c r="J33" s="3"/>
      <c r="K33" s="3"/>
    </row>
    <row r="34" spans="1:13" x14ac:dyDescent="0.3">
      <c r="A34" s="41"/>
      <c r="B34" s="6"/>
      <c r="C34" s="2" t="s">
        <v>128</v>
      </c>
      <c r="D34" s="3">
        <f>SUM(D25:D32)</f>
        <v>141.34</v>
      </c>
      <c r="E34" s="3">
        <f>SUM(E25:E32)</f>
        <v>487.61999999999995</v>
      </c>
      <c r="F34" s="221">
        <v>213.75</v>
      </c>
      <c r="G34" s="41"/>
      <c r="H34" s="6"/>
      <c r="I34" s="2" t="s">
        <v>128</v>
      </c>
      <c r="J34" s="3">
        <f>SUM(J25:J32)</f>
        <v>201.33999999999997</v>
      </c>
      <c r="K34" s="3">
        <f>SUM(K25:K32)</f>
        <v>630.53500000000008</v>
      </c>
    </row>
    <row r="35" spans="1:13" x14ac:dyDescent="0.3">
      <c r="A35" s="41"/>
      <c r="B35" s="6"/>
      <c r="C35" s="2"/>
      <c r="D35" s="3"/>
      <c r="E35" s="3"/>
      <c r="F35" s="221">
        <v>213.75</v>
      </c>
      <c r="G35" s="41"/>
      <c r="H35" s="6"/>
      <c r="I35" s="2"/>
      <c r="J35" s="3"/>
      <c r="K35" s="3"/>
    </row>
    <row r="36" spans="1:13" x14ac:dyDescent="0.3">
      <c r="A36" s="5"/>
      <c r="B36" s="6"/>
      <c r="C36" s="2"/>
      <c r="D36" s="3"/>
      <c r="E36" s="3"/>
      <c r="G36" s="5"/>
      <c r="H36" s="6"/>
      <c r="I36" s="2"/>
      <c r="J36" s="3"/>
      <c r="K36" s="3"/>
    </row>
    <row r="37" spans="1:13" x14ac:dyDescent="0.3">
      <c r="A37" s="41"/>
      <c r="B37" s="6"/>
      <c r="C37" s="2" t="s">
        <v>136</v>
      </c>
      <c r="D37" s="3">
        <f>D22+D34</f>
        <v>364.84000000000003</v>
      </c>
      <c r="E37" s="3">
        <f>E22+E34</f>
        <v>917.90142444000003</v>
      </c>
      <c r="F37" s="147">
        <f>SUM(F32:F36)</f>
        <v>427.5</v>
      </c>
      <c r="G37" s="3"/>
      <c r="H37" s="3"/>
      <c r="I37" s="3" t="s">
        <v>136</v>
      </c>
      <c r="J37" s="3">
        <f>J22+J34</f>
        <v>434.84</v>
      </c>
      <c r="K37" s="3">
        <f>K22+K34</f>
        <v>1093.6458488800001</v>
      </c>
    </row>
    <row r="38" spans="1:13" ht="19.5" customHeight="1" x14ac:dyDescent="0.3">
      <c r="B38" s="35"/>
      <c r="C38" s="35"/>
      <c r="D38" s="35"/>
      <c r="E38" s="35"/>
      <c r="F38" s="146"/>
      <c r="H38" s="35"/>
      <c r="I38" s="35"/>
      <c r="J38" s="35"/>
      <c r="K38" s="35"/>
    </row>
    <row r="39" spans="1:13" ht="19.5" customHeight="1" x14ac:dyDescent="0.3">
      <c r="B39" s="35"/>
      <c r="C39" s="35"/>
      <c r="D39" s="35"/>
      <c r="E39" s="35"/>
      <c r="F39" s="146"/>
      <c r="H39" s="35"/>
      <c r="I39" s="35"/>
      <c r="J39" s="35"/>
      <c r="K39" s="35"/>
    </row>
    <row r="40" spans="1:13" ht="19.5" customHeight="1" x14ac:dyDescent="0.3">
      <c r="B40" s="36" t="s">
        <v>129</v>
      </c>
      <c r="C40" s="35"/>
      <c r="D40" s="35"/>
      <c r="E40" s="35"/>
      <c r="F40" s="146"/>
      <c r="H40" s="36" t="s">
        <v>129</v>
      </c>
      <c r="I40" s="35"/>
      <c r="J40" s="35"/>
      <c r="K40" s="35"/>
    </row>
    <row r="41" spans="1:13" x14ac:dyDescent="0.3">
      <c r="B41" s="37" t="s">
        <v>130</v>
      </c>
      <c r="C41" s="21"/>
      <c r="D41" s="94" t="s">
        <v>131</v>
      </c>
      <c r="F41" s="146"/>
      <c r="H41" s="37" t="s">
        <v>130</v>
      </c>
      <c r="I41" s="21"/>
      <c r="J41" s="94" t="s">
        <v>131</v>
      </c>
    </row>
    <row r="42" spans="1:13" ht="43.5" customHeight="1" x14ac:dyDescent="0.3">
      <c r="B42" s="38" t="s">
        <v>132</v>
      </c>
      <c r="C42" s="21"/>
      <c r="D42" s="38" t="s">
        <v>140</v>
      </c>
      <c r="E42" s="39"/>
      <c r="F42" s="146"/>
      <c r="H42" s="38" t="s">
        <v>139</v>
      </c>
      <c r="I42" s="21"/>
      <c r="J42" s="38" t="s">
        <v>140</v>
      </c>
      <c r="K42" s="39"/>
      <c r="M42" s="38"/>
    </row>
    <row r="44" spans="1:13" s="33" customFormat="1" x14ac:dyDescent="0.3">
      <c r="B44" s="34"/>
      <c r="C44" s="34"/>
      <c r="D44" s="34"/>
      <c r="E44" s="34"/>
      <c r="F44" s="145"/>
      <c r="H44" s="34"/>
      <c r="I44" s="34"/>
      <c r="J44" s="34"/>
      <c r="K44" s="34"/>
    </row>
    <row r="45" spans="1:13" ht="19.5" customHeight="1" x14ac:dyDescent="0.3">
      <c r="B45" s="22" t="s">
        <v>115</v>
      </c>
      <c r="H45" s="22" t="s">
        <v>115</v>
      </c>
    </row>
    <row r="46" spans="1:13" ht="19.5" customHeight="1" x14ac:dyDescent="0.3">
      <c r="B46" s="22" t="s">
        <v>137</v>
      </c>
      <c r="F46" s="146"/>
      <c r="H46" s="22" t="s">
        <v>138</v>
      </c>
    </row>
    <row r="47" spans="1:13" ht="19.5" customHeight="1" x14ac:dyDescent="0.3">
      <c r="F47" s="146"/>
    </row>
    <row r="48" spans="1:13" ht="19.5" customHeight="1" x14ac:dyDescent="0.3">
      <c r="D48" s="21"/>
      <c r="E48" s="23" t="s">
        <v>116</v>
      </c>
      <c r="F48" s="146"/>
      <c r="J48" s="21"/>
      <c r="K48" s="23" t="s">
        <v>116</v>
      </c>
    </row>
    <row r="49" spans="1:11" ht="19.5" customHeight="1" x14ac:dyDescent="0.3">
      <c r="D49" s="21"/>
      <c r="E49" s="24" t="s">
        <v>134</v>
      </c>
      <c r="F49" s="146"/>
      <c r="J49" s="21"/>
      <c r="K49" s="24" t="s">
        <v>134</v>
      </c>
    </row>
    <row r="50" spans="1:11" ht="19.5" customHeight="1" x14ac:dyDescent="0.3">
      <c r="D50" s="21"/>
      <c r="E50" s="24" t="s">
        <v>117</v>
      </c>
      <c r="F50" s="146"/>
      <c r="J50" s="21"/>
      <c r="K50" s="24" t="s">
        <v>117</v>
      </c>
    </row>
    <row r="51" spans="1:11" ht="19.5" customHeight="1" x14ac:dyDescent="0.3">
      <c r="D51" s="21"/>
      <c r="E51" s="24" t="s">
        <v>118</v>
      </c>
      <c r="F51" s="146"/>
      <c r="J51" s="21"/>
      <c r="K51" s="24" t="s">
        <v>118</v>
      </c>
    </row>
    <row r="52" spans="1:11" ht="19.5" customHeight="1" x14ac:dyDescent="0.3"/>
    <row r="53" spans="1:11" s="25" customFormat="1" ht="19.5" customHeight="1" x14ac:dyDescent="0.3">
      <c r="B53" s="20"/>
      <c r="C53" s="20"/>
      <c r="D53" s="20"/>
      <c r="E53" s="20"/>
      <c r="F53" s="145"/>
      <c r="H53" s="20"/>
      <c r="I53" s="20"/>
      <c r="J53" s="20"/>
      <c r="K53" s="20"/>
    </row>
    <row r="54" spans="1:11" ht="19.5" customHeight="1" x14ac:dyDescent="0.3"/>
    <row r="55" spans="1:11" ht="19.5" customHeight="1" x14ac:dyDescent="0.3">
      <c r="B55" s="1612" t="s">
        <v>119</v>
      </c>
      <c r="C55" s="1612"/>
      <c r="D55" s="1612"/>
      <c r="E55" s="26"/>
      <c r="F55" s="146"/>
      <c r="H55" s="1612" t="s">
        <v>119</v>
      </c>
      <c r="I55" s="1612"/>
      <c r="J55" s="1612"/>
      <c r="K55" s="26"/>
    </row>
    <row r="56" spans="1:11" s="25" customFormat="1" ht="19.5" customHeight="1" x14ac:dyDescent="0.3">
      <c r="B56" s="1610">
        <v>44809</v>
      </c>
      <c r="C56" s="1610"/>
      <c r="D56" s="1610"/>
      <c r="E56" s="27"/>
      <c r="F56" s="146"/>
      <c r="H56" s="1610">
        <f>B56</f>
        <v>44809</v>
      </c>
      <c r="I56" s="1610"/>
      <c r="J56" s="1610"/>
      <c r="K56" s="27"/>
    </row>
    <row r="57" spans="1:11" ht="19.5" customHeight="1" x14ac:dyDescent="0.3">
      <c r="E57" s="27"/>
      <c r="F57" s="146"/>
      <c r="K57" s="27"/>
    </row>
    <row r="58" spans="1:11" ht="19.5" customHeight="1" x14ac:dyDescent="0.3">
      <c r="B58" s="40"/>
      <c r="E58" s="27"/>
      <c r="F58" s="146"/>
      <c r="H58" s="40"/>
      <c r="K58" s="27"/>
    </row>
    <row r="59" spans="1:11" ht="19.5" customHeight="1" x14ac:dyDescent="0.3">
      <c r="A59" s="28" t="s">
        <v>120</v>
      </c>
      <c r="B59" s="29" t="s">
        <v>121</v>
      </c>
      <c r="C59" s="1611" t="s">
        <v>122</v>
      </c>
      <c r="D59" s="1611"/>
      <c r="E59" s="1611"/>
      <c r="F59" s="146"/>
      <c r="G59" s="28" t="s">
        <v>120</v>
      </c>
      <c r="H59" s="29" t="s">
        <v>121</v>
      </c>
      <c r="I59" s="1611" t="s">
        <v>123</v>
      </c>
      <c r="J59" s="1611"/>
      <c r="K59" s="1611"/>
    </row>
    <row r="60" spans="1:11" ht="19.5" customHeight="1" x14ac:dyDescent="0.3">
      <c r="A60" s="28" t="s">
        <v>124</v>
      </c>
      <c r="B60" s="28" t="s">
        <v>141</v>
      </c>
      <c r="C60" s="29" t="s">
        <v>125</v>
      </c>
      <c r="D60" s="41" t="s">
        <v>126</v>
      </c>
      <c r="E60" s="41" t="s">
        <v>127</v>
      </c>
      <c r="F60" s="146"/>
      <c r="G60" s="28" t="s">
        <v>124</v>
      </c>
      <c r="H60" s="28" t="s">
        <v>142</v>
      </c>
      <c r="I60" s="29" t="s">
        <v>125</v>
      </c>
      <c r="J60" s="41" t="s">
        <v>126</v>
      </c>
      <c r="K60" s="41" t="s">
        <v>127</v>
      </c>
    </row>
    <row r="61" spans="1:11" s="50" customFormat="1" x14ac:dyDescent="0.3">
      <c r="A61" s="11" t="s">
        <v>8</v>
      </c>
      <c r="B61" s="6" t="s">
        <v>145</v>
      </c>
      <c r="C61" s="2" t="s">
        <v>46</v>
      </c>
      <c r="D61" s="3">
        <v>20</v>
      </c>
      <c r="E61" s="3">
        <v>206.2</v>
      </c>
      <c r="F61" s="148"/>
      <c r="G61" s="11" t="s">
        <v>8</v>
      </c>
      <c r="H61" s="6" t="s">
        <v>145</v>
      </c>
      <c r="I61" s="2" t="s">
        <v>46</v>
      </c>
      <c r="J61" s="3">
        <v>20</v>
      </c>
      <c r="K61" s="3">
        <v>206.2</v>
      </c>
    </row>
    <row r="62" spans="1:11" s="10" customFormat="1" x14ac:dyDescent="0.3">
      <c r="A62" s="41">
        <v>2</v>
      </c>
      <c r="B62" s="6" t="s">
        <v>64</v>
      </c>
      <c r="C62" s="2" t="s">
        <v>65</v>
      </c>
      <c r="D62" s="3">
        <v>8</v>
      </c>
      <c r="E62" s="3">
        <v>75</v>
      </c>
      <c r="F62" s="148"/>
      <c r="G62" s="41">
        <v>2</v>
      </c>
      <c r="H62" s="6" t="s">
        <v>64</v>
      </c>
      <c r="I62" s="2" t="s">
        <v>65</v>
      </c>
      <c r="J62" s="3">
        <v>8</v>
      </c>
      <c r="K62" s="3">
        <v>75</v>
      </c>
    </row>
    <row r="63" spans="1:11" s="10" customFormat="1" x14ac:dyDescent="0.3">
      <c r="A63" s="41" t="s">
        <v>0</v>
      </c>
      <c r="B63" s="6" t="s">
        <v>112</v>
      </c>
      <c r="C63" s="2" t="s">
        <v>5</v>
      </c>
      <c r="D63" s="3">
        <v>42</v>
      </c>
      <c r="E63" s="3">
        <v>62</v>
      </c>
      <c r="F63" s="148"/>
      <c r="G63" s="41" t="s">
        <v>0</v>
      </c>
      <c r="H63" s="6" t="s">
        <v>112</v>
      </c>
      <c r="I63" s="2" t="s">
        <v>5</v>
      </c>
      <c r="J63" s="3">
        <v>42</v>
      </c>
      <c r="K63" s="3">
        <v>62</v>
      </c>
    </row>
    <row r="64" spans="1:11" x14ac:dyDescent="0.3">
      <c r="A64" s="5">
        <v>4</v>
      </c>
      <c r="B64" s="6" t="s">
        <v>114</v>
      </c>
      <c r="C64" s="2" t="s">
        <v>2</v>
      </c>
      <c r="D64" s="3">
        <v>4.5</v>
      </c>
      <c r="E64" s="3">
        <v>28</v>
      </c>
      <c r="G64" s="5">
        <v>4</v>
      </c>
      <c r="H64" s="6" t="s">
        <v>114</v>
      </c>
      <c r="I64" s="2" t="s">
        <v>2</v>
      </c>
      <c r="J64" s="3">
        <v>4.5</v>
      </c>
      <c r="K64" s="3">
        <v>28</v>
      </c>
    </row>
    <row r="65" spans="1:11" s="4" customFormat="1" x14ac:dyDescent="0.3">
      <c r="A65" s="18">
        <v>5</v>
      </c>
      <c r="B65" s="6" t="s">
        <v>107</v>
      </c>
      <c r="C65" s="2" t="s">
        <v>22</v>
      </c>
      <c r="D65" s="3">
        <v>2.2000000000000002</v>
      </c>
      <c r="E65" s="3">
        <v>69.900000000000006</v>
      </c>
      <c r="F65" s="148"/>
      <c r="G65" s="11" t="s">
        <v>23</v>
      </c>
      <c r="H65" s="6" t="s">
        <v>107</v>
      </c>
      <c r="I65" s="2" t="s">
        <v>22</v>
      </c>
      <c r="J65" s="3">
        <v>2.2000000000000002</v>
      </c>
      <c r="K65" s="3">
        <v>69.900000000000006</v>
      </c>
    </row>
    <row r="66" spans="1:11" x14ac:dyDescent="0.3">
      <c r="A66" s="5">
        <v>6</v>
      </c>
      <c r="B66" s="6" t="s">
        <v>37</v>
      </c>
      <c r="C66" s="2" t="s">
        <v>38</v>
      </c>
      <c r="D66" s="3">
        <v>130</v>
      </c>
      <c r="E66" s="3">
        <v>120</v>
      </c>
      <c r="G66" s="5">
        <v>6</v>
      </c>
      <c r="H66" s="6" t="s">
        <v>37</v>
      </c>
      <c r="I66" s="2" t="s">
        <v>38</v>
      </c>
      <c r="J66" s="3">
        <v>130</v>
      </c>
      <c r="K66" s="3">
        <v>120</v>
      </c>
    </row>
    <row r="67" spans="1:11" x14ac:dyDescent="0.3">
      <c r="A67" s="5"/>
      <c r="B67" s="6"/>
      <c r="C67" s="2"/>
      <c r="D67" s="3"/>
      <c r="E67" s="3"/>
      <c r="G67" s="5"/>
      <c r="H67" s="6"/>
      <c r="I67" s="2"/>
      <c r="J67" s="3"/>
      <c r="K67" s="3"/>
    </row>
    <row r="68" spans="1:11" x14ac:dyDescent="0.3">
      <c r="A68" s="5"/>
      <c r="B68" s="6"/>
      <c r="C68" s="2" t="s">
        <v>128</v>
      </c>
      <c r="D68" s="3">
        <f>SUM(D61:D66)</f>
        <v>206.7</v>
      </c>
      <c r="E68" s="3">
        <f>SUM(E61:E66)</f>
        <v>561.1</v>
      </c>
      <c r="G68" s="5"/>
      <c r="H68" s="6"/>
      <c r="I68" s="2" t="s">
        <v>128</v>
      </c>
      <c r="J68" s="3">
        <f>SUM(J61:J66)</f>
        <v>206.7</v>
      </c>
      <c r="K68" s="3">
        <f>SUM(K61:K66)</f>
        <v>561.1</v>
      </c>
    </row>
    <row r="69" spans="1:11" x14ac:dyDescent="0.3">
      <c r="A69" s="5"/>
      <c r="B69" s="6"/>
      <c r="C69" s="2"/>
      <c r="D69" s="3"/>
      <c r="E69" s="3"/>
      <c r="G69" s="5"/>
      <c r="H69" s="6"/>
      <c r="I69" s="2"/>
      <c r="J69" s="3"/>
      <c r="K69" s="3"/>
    </row>
    <row r="70" spans="1:11" x14ac:dyDescent="0.3">
      <c r="A70" s="41"/>
      <c r="B70" s="3" t="s">
        <v>143</v>
      </c>
      <c r="C70" s="2" t="s">
        <v>125</v>
      </c>
      <c r="D70" s="3" t="s">
        <v>126</v>
      </c>
      <c r="E70" s="3" t="s">
        <v>127</v>
      </c>
      <c r="G70" s="41"/>
      <c r="H70" s="3" t="s">
        <v>143</v>
      </c>
      <c r="I70" s="2" t="s">
        <v>125</v>
      </c>
      <c r="J70" s="3" t="s">
        <v>126</v>
      </c>
      <c r="K70" s="3" t="s">
        <v>127</v>
      </c>
    </row>
    <row r="71" spans="1:11" s="8" customFormat="1" x14ac:dyDescent="0.3">
      <c r="A71" s="41" t="s">
        <v>8</v>
      </c>
      <c r="B71" s="6" t="s">
        <v>10</v>
      </c>
      <c r="C71" s="2" t="s">
        <v>9</v>
      </c>
      <c r="D71" s="3">
        <v>55</v>
      </c>
      <c r="E71" s="3">
        <v>122</v>
      </c>
      <c r="F71" s="148"/>
      <c r="G71" s="41" t="s">
        <v>8</v>
      </c>
      <c r="H71" s="6" t="s">
        <v>10</v>
      </c>
      <c r="I71" s="2" t="s">
        <v>9</v>
      </c>
      <c r="J71" s="3">
        <v>55</v>
      </c>
      <c r="K71" s="3">
        <v>122</v>
      </c>
    </row>
    <row r="72" spans="1:11" s="4" customFormat="1" x14ac:dyDescent="0.3">
      <c r="A72" s="41" t="s">
        <v>3</v>
      </c>
      <c r="B72" s="6" t="s">
        <v>103</v>
      </c>
      <c r="C72" s="2" t="s">
        <v>104</v>
      </c>
      <c r="D72" s="3">
        <v>50</v>
      </c>
      <c r="E72" s="3">
        <v>220</v>
      </c>
      <c r="F72" s="148"/>
      <c r="G72" s="41" t="s">
        <v>3</v>
      </c>
      <c r="H72" s="6" t="s">
        <v>103</v>
      </c>
      <c r="I72" s="2" t="s">
        <v>104</v>
      </c>
      <c r="J72" s="3">
        <v>50</v>
      </c>
      <c r="K72" s="3">
        <v>220</v>
      </c>
    </row>
    <row r="73" spans="1:11" s="10" customFormat="1" x14ac:dyDescent="0.3">
      <c r="A73" s="41">
        <v>3</v>
      </c>
      <c r="B73" s="6" t="s">
        <v>45</v>
      </c>
      <c r="C73" s="2" t="s">
        <v>17</v>
      </c>
      <c r="D73" s="3">
        <v>15</v>
      </c>
      <c r="E73" s="3">
        <v>230.45</v>
      </c>
      <c r="F73" s="148"/>
      <c r="G73" s="41">
        <v>3</v>
      </c>
      <c r="H73" s="6" t="s">
        <v>45</v>
      </c>
      <c r="I73" s="2" t="s">
        <v>44</v>
      </c>
      <c r="J73" s="3">
        <v>18</v>
      </c>
      <c r="K73" s="3">
        <v>276.54000000000002</v>
      </c>
    </row>
    <row r="74" spans="1:11" s="8" customFormat="1" x14ac:dyDescent="0.3">
      <c r="A74" s="41" t="s">
        <v>77</v>
      </c>
      <c r="B74" s="6" t="s">
        <v>87</v>
      </c>
      <c r="C74" s="2" t="s">
        <v>70</v>
      </c>
      <c r="D74" s="3">
        <v>23</v>
      </c>
      <c r="E74" s="3">
        <v>5.5719999999999992</v>
      </c>
      <c r="F74" s="148"/>
      <c r="G74" s="41" t="s">
        <v>77</v>
      </c>
      <c r="H74" s="6" t="s">
        <v>87</v>
      </c>
      <c r="I74" s="2" t="s">
        <v>70</v>
      </c>
      <c r="J74" s="3">
        <v>23</v>
      </c>
      <c r="K74" s="3">
        <v>5.5719999999999992</v>
      </c>
    </row>
    <row r="75" spans="1:11" s="30" customFormat="1" x14ac:dyDescent="0.3">
      <c r="A75" s="41" t="s">
        <v>23</v>
      </c>
      <c r="B75" s="6" t="s">
        <v>144</v>
      </c>
      <c r="C75" s="2" t="s">
        <v>2</v>
      </c>
      <c r="D75" s="3">
        <v>15</v>
      </c>
      <c r="E75" s="3">
        <v>112.8</v>
      </c>
      <c r="F75" s="145"/>
      <c r="G75" s="41" t="s">
        <v>23</v>
      </c>
      <c r="H75" s="6" t="s">
        <v>144</v>
      </c>
      <c r="I75" s="2" t="s">
        <v>2</v>
      </c>
      <c r="J75" s="3">
        <v>15</v>
      </c>
      <c r="K75" s="3">
        <v>112.8</v>
      </c>
    </row>
    <row r="76" spans="1:11" x14ac:dyDescent="0.3">
      <c r="A76" s="41" t="s">
        <v>51</v>
      </c>
      <c r="B76" s="6" t="s">
        <v>107</v>
      </c>
      <c r="C76" s="2" t="s">
        <v>14</v>
      </c>
      <c r="D76" s="3">
        <v>3.1</v>
      </c>
      <c r="E76" s="3">
        <v>93.2</v>
      </c>
      <c r="G76" s="41" t="s">
        <v>51</v>
      </c>
      <c r="H76" s="6" t="s">
        <v>107</v>
      </c>
      <c r="I76" s="2" t="s">
        <v>14</v>
      </c>
      <c r="J76" s="3">
        <v>3.1</v>
      </c>
      <c r="K76" s="3">
        <v>93.2</v>
      </c>
    </row>
    <row r="77" spans="1:11" ht="19.5" customHeight="1" x14ac:dyDescent="0.3">
      <c r="A77" s="41" t="s">
        <v>15</v>
      </c>
      <c r="B77" s="6" t="s">
        <v>108</v>
      </c>
      <c r="C77" s="2" t="s">
        <v>65</v>
      </c>
      <c r="D77" s="3">
        <v>1.2</v>
      </c>
      <c r="E77" s="3">
        <f>43/2</f>
        <v>21.5</v>
      </c>
      <c r="G77" s="41" t="s">
        <v>15</v>
      </c>
      <c r="H77" s="6" t="s">
        <v>108</v>
      </c>
      <c r="I77" s="2" t="s">
        <v>65</v>
      </c>
      <c r="J77" s="3">
        <v>1.2</v>
      </c>
      <c r="K77" s="3">
        <f>43/2</f>
        <v>21.5</v>
      </c>
    </row>
    <row r="78" spans="1:11" s="8" customFormat="1" x14ac:dyDescent="0.3">
      <c r="A78" s="41" t="s">
        <v>53</v>
      </c>
      <c r="B78" s="6" t="s">
        <v>11</v>
      </c>
      <c r="C78" s="2" t="s">
        <v>12</v>
      </c>
      <c r="D78" s="3">
        <v>46</v>
      </c>
      <c r="E78" s="3">
        <v>202</v>
      </c>
      <c r="F78" s="148"/>
      <c r="G78" s="41" t="s">
        <v>53</v>
      </c>
      <c r="H78" s="6" t="s">
        <v>11</v>
      </c>
      <c r="I78" s="2" t="s">
        <v>12</v>
      </c>
      <c r="J78" s="3">
        <v>50</v>
      </c>
      <c r="K78" s="3">
        <v>202</v>
      </c>
    </row>
    <row r="79" spans="1:11" s="30" customFormat="1" x14ac:dyDescent="0.3">
      <c r="A79" s="41"/>
      <c r="B79" s="6"/>
      <c r="C79" s="2"/>
      <c r="D79" s="3"/>
      <c r="E79" s="3"/>
      <c r="F79" s="145"/>
      <c r="G79" s="41"/>
      <c r="H79" s="6"/>
      <c r="I79" s="2"/>
      <c r="J79" s="3"/>
      <c r="K79" s="3"/>
    </row>
    <row r="80" spans="1:11" x14ac:dyDescent="0.3">
      <c r="A80" s="41"/>
      <c r="B80" s="6"/>
      <c r="C80" s="2" t="s">
        <v>128</v>
      </c>
      <c r="D80" s="3">
        <f>SUM(D71:D79)</f>
        <v>208.29999999999998</v>
      </c>
      <c r="E80" s="3">
        <f>SUM(E71:E79)</f>
        <v>1007.522</v>
      </c>
      <c r="F80" s="221">
        <v>213.75</v>
      </c>
      <c r="G80" s="41"/>
      <c r="H80" s="6"/>
      <c r="I80" s="2" t="s">
        <v>128</v>
      </c>
      <c r="J80" s="3">
        <f>SUM(J71:J79)</f>
        <v>215.29999999999998</v>
      </c>
      <c r="K80" s="3">
        <f>SUM(K71:K79)</f>
        <v>1053.6120000000001</v>
      </c>
    </row>
    <row r="81" spans="1:13" x14ac:dyDescent="0.3">
      <c r="A81" s="41"/>
      <c r="B81" s="6"/>
      <c r="C81" s="2"/>
      <c r="D81" s="3"/>
      <c r="E81" s="3"/>
      <c r="F81" s="221">
        <v>213.75</v>
      </c>
      <c r="G81" s="41"/>
      <c r="H81" s="6"/>
      <c r="I81" s="2"/>
      <c r="J81" s="3"/>
      <c r="K81" s="3"/>
    </row>
    <row r="82" spans="1:13" x14ac:dyDescent="0.3">
      <c r="A82" s="5"/>
      <c r="B82" s="6"/>
      <c r="C82" s="2"/>
      <c r="D82" s="3"/>
      <c r="E82" s="3"/>
      <c r="G82" s="5"/>
      <c r="H82" s="6"/>
      <c r="I82" s="2"/>
      <c r="J82" s="3"/>
      <c r="K82" s="3"/>
    </row>
    <row r="83" spans="1:13" x14ac:dyDescent="0.3">
      <c r="A83" s="41"/>
      <c r="B83" s="6"/>
      <c r="C83" s="2" t="s">
        <v>136</v>
      </c>
      <c r="D83" s="3">
        <f>D68+D80</f>
        <v>415</v>
      </c>
      <c r="E83" s="3">
        <f>E68+E80</f>
        <v>1568.6220000000001</v>
      </c>
      <c r="F83" s="147">
        <f>SUM(F79:F82)</f>
        <v>427.5</v>
      </c>
      <c r="G83" s="3"/>
      <c r="H83" s="3"/>
      <c r="I83" s="3" t="s">
        <v>136</v>
      </c>
      <c r="J83" s="3">
        <f>J68+J80</f>
        <v>422</v>
      </c>
      <c r="K83" s="3">
        <f>K68+K80</f>
        <v>1614.712</v>
      </c>
    </row>
    <row r="84" spans="1:13" ht="19.5" customHeight="1" x14ac:dyDescent="0.3">
      <c r="B84" s="35"/>
      <c r="C84" s="35"/>
      <c r="D84" s="35"/>
      <c r="E84" s="35"/>
      <c r="F84" s="146"/>
      <c r="H84" s="35"/>
      <c r="I84" s="35"/>
      <c r="J84" s="35"/>
      <c r="K84" s="35"/>
    </row>
    <row r="85" spans="1:13" ht="19.5" customHeight="1" x14ac:dyDescent="0.3">
      <c r="B85" s="35"/>
      <c r="C85" s="35"/>
      <c r="D85" s="35"/>
      <c r="E85" s="35"/>
      <c r="F85" s="146"/>
      <c r="H85" s="35"/>
      <c r="I85" s="35"/>
      <c r="J85" s="35"/>
      <c r="K85" s="35"/>
    </row>
    <row r="86" spans="1:13" ht="19.5" customHeight="1" x14ac:dyDescent="0.3">
      <c r="B86" s="36" t="s">
        <v>129</v>
      </c>
      <c r="C86" s="35"/>
      <c r="D86" s="35"/>
      <c r="E86" s="35"/>
      <c r="F86" s="146"/>
      <c r="H86" s="36" t="s">
        <v>129</v>
      </c>
      <c r="I86" s="35"/>
      <c r="J86" s="35"/>
      <c r="K86" s="35"/>
    </row>
    <row r="87" spans="1:13" x14ac:dyDescent="0.3">
      <c r="B87" s="37" t="s">
        <v>130</v>
      </c>
      <c r="C87" s="21"/>
      <c r="D87" s="94" t="s">
        <v>131</v>
      </c>
      <c r="F87" s="146"/>
      <c r="H87" s="37" t="s">
        <v>130</v>
      </c>
      <c r="I87" s="21"/>
      <c r="J87" s="94" t="s">
        <v>131</v>
      </c>
    </row>
    <row r="88" spans="1:13" ht="43.5" customHeight="1" x14ac:dyDescent="0.3">
      <c r="B88" s="38" t="s">
        <v>132</v>
      </c>
      <c r="C88" s="21"/>
      <c r="D88" s="38" t="s">
        <v>140</v>
      </c>
      <c r="E88" s="39"/>
      <c r="F88" s="146"/>
      <c r="H88" s="38" t="s">
        <v>139</v>
      </c>
      <c r="I88" s="21"/>
      <c r="J88" s="38" t="s">
        <v>140</v>
      </c>
      <c r="K88" s="39"/>
      <c r="M88" s="38"/>
    </row>
    <row r="89" spans="1:13" s="31" customFormat="1" x14ac:dyDescent="0.3">
      <c r="B89" s="32"/>
      <c r="C89" s="32"/>
      <c r="D89" s="32"/>
      <c r="E89" s="32"/>
      <c r="F89" s="264"/>
      <c r="H89" s="32"/>
      <c r="I89" s="32"/>
      <c r="J89" s="32"/>
      <c r="K89" s="32"/>
    </row>
    <row r="90" spans="1:13" s="44" customFormat="1" x14ac:dyDescent="0.3">
      <c r="B90" s="45"/>
      <c r="C90" s="45"/>
      <c r="D90" s="45"/>
      <c r="E90" s="45"/>
      <c r="F90" s="264"/>
      <c r="H90" s="45"/>
      <c r="I90" s="45"/>
      <c r="J90" s="45"/>
      <c r="K90" s="45"/>
    </row>
    <row r="92" spans="1:13" ht="19.5" customHeight="1" x14ac:dyDescent="0.3">
      <c r="B92" s="22" t="s">
        <v>115</v>
      </c>
      <c r="H92" s="22" t="s">
        <v>115</v>
      </c>
    </row>
    <row r="93" spans="1:13" ht="19.5" customHeight="1" x14ac:dyDescent="0.3">
      <c r="B93" s="22" t="s">
        <v>137</v>
      </c>
      <c r="F93" s="146"/>
      <c r="H93" s="22" t="s">
        <v>138</v>
      </c>
    </row>
    <row r="94" spans="1:13" ht="19.5" customHeight="1" x14ac:dyDescent="0.3">
      <c r="F94" s="146"/>
    </row>
    <row r="95" spans="1:13" ht="19.5" customHeight="1" x14ac:dyDescent="0.3">
      <c r="D95" s="21"/>
      <c r="E95" s="23" t="s">
        <v>116</v>
      </c>
      <c r="F95" s="146"/>
      <c r="J95" s="21"/>
      <c r="K95" s="23" t="s">
        <v>116</v>
      </c>
    </row>
    <row r="96" spans="1:13" ht="19.5" customHeight="1" x14ac:dyDescent="0.3">
      <c r="D96" s="21"/>
      <c r="E96" s="24" t="s">
        <v>134</v>
      </c>
      <c r="F96" s="146"/>
      <c r="J96" s="21"/>
      <c r="K96" s="24" t="s">
        <v>134</v>
      </c>
    </row>
    <row r="97" spans="1:11" ht="19.5" customHeight="1" x14ac:dyDescent="0.3">
      <c r="D97" s="21"/>
      <c r="E97" s="24" t="s">
        <v>117</v>
      </c>
      <c r="F97" s="146"/>
      <c r="J97" s="21"/>
      <c r="K97" s="24" t="s">
        <v>117</v>
      </c>
    </row>
    <row r="98" spans="1:11" ht="19.5" customHeight="1" x14ac:dyDescent="0.3">
      <c r="D98" s="21"/>
      <c r="E98" s="24" t="s">
        <v>118</v>
      </c>
      <c r="F98" s="146"/>
      <c r="J98" s="21"/>
      <c r="K98" s="24" t="s">
        <v>118</v>
      </c>
    </row>
    <row r="99" spans="1:11" ht="19.5" customHeight="1" x14ac:dyDescent="0.3"/>
    <row r="100" spans="1:11" s="25" customFormat="1" ht="19.5" customHeight="1" x14ac:dyDescent="0.3">
      <c r="B100" s="20"/>
      <c r="C100" s="20"/>
      <c r="D100" s="20"/>
      <c r="E100" s="20"/>
      <c r="F100" s="145"/>
      <c r="H100" s="20"/>
      <c r="I100" s="20"/>
      <c r="J100" s="20"/>
      <c r="K100" s="20"/>
    </row>
    <row r="101" spans="1:11" ht="19.5" customHeight="1" x14ac:dyDescent="0.3"/>
    <row r="102" spans="1:11" ht="19.5" customHeight="1" x14ac:dyDescent="0.3">
      <c r="B102" s="1612" t="s">
        <v>119</v>
      </c>
      <c r="C102" s="1612"/>
      <c r="D102" s="1612"/>
      <c r="E102" s="26"/>
      <c r="F102" s="146"/>
      <c r="H102" s="1612" t="s">
        <v>119</v>
      </c>
      <c r="I102" s="1612"/>
      <c r="J102" s="1612"/>
      <c r="K102" s="26"/>
    </row>
    <row r="103" spans="1:11" s="25" customFormat="1" ht="19.5" customHeight="1" x14ac:dyDescent="0.3">
      <c r="B103" s="1610">
        <v>44810</v>
      </c>
      <c r="C103" s="1610"/>
      <c r="D103" s="1610"/>
      <c r="E103" s="27"/>
      <c r="F103" s="146"/>
      <c r="H103" s="1610">
        <f>B103</f>
        <v>44810</v>
      </c>
      <c r="I103" s="1610"/>
      <c r="J103" s="1610"/>
      <c r="K103" s="27"/>
    </row>
    <row r="104" spans="1:11" ht="19.5" customHeight="1" x14ac:dyDescent="0.3">
      <c r="E104" s="27"/>
      <c r="F104" s="146"/>
      <c r="K104" s="27"/>
    </row>
    <row r="105" spans="1:11" ht="19.5" customHeight="1" x14ac:dyDescent="0.3">
      <c r="B105" s="40"/>
      <c r="E105" s="27"/>
      <c r="F105" s="146"/>
      <c r="H105" s="40"/>
      <c r="K105" s="27"/>
    </row>
    <row r="106" spans="1:11" ht="19.5" customHeight="1" x14ac:dyDescent="0.3">
      <c r="A106" s="28" t="s">
        <v>120</v>
      </c>
      <c r="B106" s="29" t="s">
        <v>121</v>
      </c>
      <c r="C106" s="1611" t="s">
        <v>122</v>
      </c>
      <c r="D106" s="1611"/>
      <c r="E106" s="1611"/>
      <c r="F106" s="146"/>
      <c r="G106" s="28" t="s">
        <v>120</v>
      </c>
      <c r="H106" s="29" t="s">
        <v>121</v>
      </c>
      <c r="I106" s="1611" t="s">
        <v>123</v>
      </c>
      <c r="J106" s="1611"/>
      <c r="K106" s="1611"/>
    </row>
    <row r="107" spans="1:11" ht="19.5" customHeight="1" x14ac:dyDescent="0.3">
      <c r="A107" s="28" t="s">
        <v>124</v>
      </c>
      <c r="B107" s="28" t="s">
        <v>141</v>
      </c>
      <c r="C107" s="29" t="s">
        <v>125</v>
      </c>
      <c r="D107" s="41" t="s">
        <v>126</v>
      </c>
      <c r="E107" s="41" t="s">
        <v>127</v>
      </c>
      <c r="F107" s="146"/>
      <c r="G107" s="28" t="s">
        <v>124</v>
      </c>
      <c r="H107" s="28" t="s">
        <v>142</v>
      </c>
      <c r="I107" s="29" t="s">
        <v>125</v>
      </c>
      <c r="J107" s="41" t="s">
        <v>126</v>
      </c>
      <c r="K107" s="41" t="s">
        <v>127</v>
      </c>
    </row>
    <row r="108" spans="1:11" s="9" customFormat="1" x14ac:dyDescent="0.3">
      <c r="A108" s="5">
        <v>1</v>
      </c>
      <c r="B108" s="6" t="s">
        <v>30</v>
      </c>
      <c r="C108" s="2" t="s">
        <v>7</v>
      </c>
      <c r="D108" s="3">
        <v>75</v>
      </c>
      <c r="E108" s="3">
        <v>185</v>
      </c>
      <c r="F108" s="148"/>
      <c r="G108" s="5">
        <v>1</v>
      </c>
      <c r="H108" s="6" t="s">
        <v>30</v>
      </c>
      <c r="I108" s="2" t="s">
        <v>29</v>
      </c>
      <c r="J108" s="3">
        <v>85</v>
      </c>
      <c r="K108" s="3">
        <v>222.3</v>
      </c>
    </row>
    <row r="109" spans="1:11" s="8" customFormat="1" x14ac:dyDescent="0.3">
      <c r="A109" s="41" t="s">
        <v>3</v>
      </c>
      <c r="B109" s="6" t="s">
        <v>43</v>
      </c>
      <c r="C109" s="2" t="s">
        <v>44</v>
      </c>
      <c r="D109" s="3">
        <v>27</v>
      </c>
      <c r="E109" s="3">
        <v>102.24</v>
      </c>
      <c r="F109" s="148"/>
      <c r="G109" s="41" t="s">
        <v>3</v>
      </c>
      <c r="H109" s="6" t="s">
        <v>43</v>
      </c>
      <c r="I109" s="2" t="s">
        <v>2</v>
      </c>
      <c r="J109" s="3">
        <v>30</v>
      </c>
      <c r="K109" s="3">
        <v>113.6</v>
      </c>
    </row>
    <row r="110" spans="1:11" s="4" customFormat="1" x14ac:dyDescent="0.3">
      <c r="A110" s="41" t="s">
        <v>0</v>
      </c>
      <c r="B110" s="6" t="s">
        <v>87</v>
      </c>
      <c r="C110" s="2" t="s">
        <v>22</v>
      </c>
      <c r="D110" s="3">
        <v>23</v>
      </c>
      <c r="E110" s="3">
        <v>5.5719999999999992</v>
      </c>
      <c r="F110" s="148"/>
      <c r="G110" s="41" t="s">
        <v>0</v>
      </c>
      <c r="H110" s="6" t="s">
        <v>87</v>
      </c>
      <c r="I110" s="2" t="s">
        <v>22</v>
      </c>
      <c r="J110" s="3">
        <v>23</v>
      </c>
      <c r="K110" s="3">
        <v>5.5719999999999992</v>
      </c>
    </row>
    <row r="111" spans="1:11" x14ac:dyDescent="0.3">
      <c r="A111" s="5">
        <v>4</v>
      </c>
      <c r="B111" s="6" t="s">
        <v>114</v>
      </c>
      <c r="C111" s="2" t="s">
        <v>2</v>
      </c>
      <c r="D111" s="3">
        <v>5</v>
      </c>
      <c r="E111" s="3">
        <v>28</v>
      </c>
      <c r="G111" s="5">
        <v>4</v>
      </c>
      <c r="H111" s="6" t="s">
        <v>114</v>
      </c>
      <c r="I111" s="2" t="s">
        <v>2</v>
      </c>
      <c r="J111" s="3">
        <v>5</v>
      </c>
      <c r="K111" s="3">
        <v>28</v>
      </c>
    </row>
    <row r="112" spans="1:11" x14ac:dyDescent="0.3">
      <c r="A112" s="41" t="s">
        <v>23</v>
      </c>
      <c r="B112" s="6" t="s">
        <v>107</v>
      </c>
      <c r="C112" s="2" t="s">
        <v>22</v>
      </c>
      <c r="D112" s="3">
        <v>2.2999999999999998</v>
      </c>
      <c r="E112" s="3">
        <v>74.099999999999994</v>
      </c>
      <c r="G112" s="41" t="s">
        <v>23</v>
      </c>
      <c r="H112" s="6" t="s">
        <v>107</v>
      </c>
      <c r="I112" s="2" t="s">
        <v>22</v>
      </c>
      <c r="J112" s="3">
        <v>2.2999999999999998</v>
      </c>
      <c r="K112" s="3">
        <v>74.099999999999994</v>
      </c>
    </row>
    <row r="113" spans="1:11" s="10" customFormat="1" x14ac:dyDescent="0.3">
      <c r="A113" s="41" t="s">
        <v>51</v>
      </c>
      <c r="B113" s="1" t="s">
        <v>78</v>
      </c>
      <c r="C113" s="41" t="s">
        <v>22</v>
      </c>
      <c r="D113" s="7">
        <v>42</v>
      </c>
      <c r="E113" s="7">
        <v>21.27</v>
      </c>
      <c r="F113" s="148"/>
      <c r="G113" s="41" t="s">
        <v>51</v>
      </c>
      <c r="H113" s="1" t="s">
        <v>78</v>
      </c>
      <c r="I113" s="41" t="s">
        <v>22</v>
      </c>
      <c r="J113" s="7">
        <v>42</v>
      </c>
      <c r="K113" s="7">
        <v>21.27</v>
      </c>
    </row>
    <row r="114" spans="1:11" s="10" customFormat="1" x14ac:dyDescent="0.3">
      <c r="A114" s="41"/>
      <c r="B114" s="1"/>
      <c r="C114" s="41"/>
      <c r="D114" s="7"/>
      <c r="E114" s="7"/>
      <c r="F114" s="148"/>
      <c r="G114" s="41"/>
      <c r="H114" s="1"/>
      <c r="I114" s="41"/>
      <c r="J114" s="7"/>
      <c r="K114" s="7"/>
    </row>
    <row r="115" spans="1:11" x14ac:dyDescent="0.3">
      <c r="A115" s="5"/>
      <c r="B115" s="6"/>
      <c r="C115" s="2" t="s">
        <v>128</v>
      </c>
      <c r="D115" s="3">
        <f>SUM(D108:D113)</f>
        <v>174.3</v>
      </c>
      <c r="E115" s="3">
        <f>SUM(E108:E112)</f>
        <v>394.91200000000003</v>
      </c>
      <c r="G115" s="5"/>
      <c r="H115" s="6"/>
      <c r="I115" s="2" t="s">
        <v>128</v>
      </c>
      <c r="J115" s="3">
        <f>SUM(J108:J113)</f>
        <v>187.3</v>
      </c>
      <c r="K115" s="3">
        <f>SUM(K108:K112)</f>
        <v>443.572</v>
      </c>
    </row>
    <row r="116" spans="1:11" x14ac:dyDescent="0.3">
      <c r="A116" s="5"/>
      <c r="B116" s="6"/>
      <c r="C116" s="2"/>
      <c r="D116" s="3"/>
      <c r="E116" s="3"/>
      <c r="G116" s="5"/>
      <c r="H116" s="6"/>
      <c r="I116" s="2"/>
      <c r="J116" s="3"/>
      <c r="K116" s="3"/>
    </row>
    <row r="117" spans="1:11" s="91" customFormat="1" x14ac:dyDescent="0.25">
      <c r="A117" s="28" t="s">
        <v>124</v>
      </c>
      <c r="B117" s="93" t="s">
        <v>143</v>
      </c>
      <c r="C117" s="41" t="s">
        <v>125</v>
      </c>
      <c r="D117" s="93" t="s">
        <v>126</v>
      </c>
      <c r="E117" s="93" t="s">
        <v>127</v>
      </c>
      <c r="F117" s="145"/>
      <c r="G117" s="28" t="s">
        <v>124</v>
      </c>
      <c r="H117" s="93" t="s">
        <v>143</v>
      </c>
      <c r="I117" s="41" t="s">
        <v>125</v>
      </c>
      <c r="J117" s="93" t="s">
        <v>126</v>
      </c>
      <c r="K117" s="93" t="s">
        <v>127</v>
      </c>
    </row>
    <row r="118" spans="1:11" s="10" customFormat="1" x14ac:dyDescent="0.3">
      <c r="A118" s="41" t="s">
        <v>8</v>
      </c>
      <c r="B118" s="6" t="s">
        <v>98</v>
      </c>
      <c r="C118" s="2" t="s">
        <v>9</v>
      </c>
      <c r="D118" s="3">
        <v>50</v>
      </c>
      <c r="E118" s="3">
        <v>134.75</v>
      </c>
      <c r="F118" s="148"/>
      <c r="G118" s="41" t="s">
        <v>8</v>
      </c>
      <c r="H118" s="6" t="s">
        <v>98</v>
      </c>
      <c r="I118" s="2" t="s">
        <v>9</v>
      </c>
      <c r="J118" s="3">
        <v>50</v>
      </c>
      <c r="K118" s="3">
        <v>134.75</v>
      </c>
    </row>
    <row r="119" spans="1:11" s="4" customFormat="1" x14ac:dyDescent="0.3">
      <c r="A119" s="41" t="s">
        <v>3</v>
      </c>
      <c r="B119" s="6" t="s">
        <v>203</v>
      </c>
      <c r="C119" s="2" t="s">
        <v>41</v>
      </c>
      <c r="D119" s="3">
        <v>110</v>
      </c>
      <c r="E119" s="3">
        <v>157.08000000000001</v>
      </c>
      <c r="F119" s="154"/>
      <c r="G119" s="41" t="s">
        <v>3</v>
      </c>
      <c r="H119" s="6" t="s">
        <v>203</v>
      </c>
      <c r="I119" s="2" t="s">
        <v>42</v>
      </c>
      <c r="J119" s="3">
        <v>120</v>
      </c>
      <c r="K119" s="3">
        <v>169.4</v>
      </c>
    </row>
    <row r="120" spans="1:11" s="10" customFormat="1" x14ac:dyDescent="0.3">
      <c r="A120" s="41" t="s">
        <v>0</v>
      </c>
      <c r="B120" s="6" t="s">
        <v>69</v>
      </c>
      <c r="C120" s="2" t="s">
        <v>22</v>
      </c>
      <c r="D120" s="3">
        <v>15</v>
      </c>
      <c r="E120" s="3">
        <v>3.9199999999999995</v>
      </c>
      <c r="F120" s="148"/>
      <c r="G120" s="41" t="s">
        <v>0</v>
      </c>
      <c r="H120" s="6" t="s">
        <v>69</v>
      </c>
      <c r="I120" s="2" t="s">
        <v>22</v>
      </c>
      <c r="J120" s="3">
        <v>15</v>
      </c>
      <c r="K120" s="3">
        <v>3.9199999999999995</v>
      </c>
    </row>
    <row r="121" spans="1:11" s="30" customFormat="1" x14ac:dyDescent="0.3">
      <c r="A121" s="41" t="s">
        <v>77</v>
      </c>
      <c r="B121" s="6" t="s">
        <v>204</v>
      </c>
      <c r="C121" s="2" t="s">
        <v>2</v>
      </c>
      <c r="D121" s="3">
        <v>15</v>
      </c>
      <c r="E121" s="3">
        <v>112.8</v>
      </c>
      <c r="F121" s="145"/>
      <c r="G121" s="41" t="s">
        <v>77</v>
      </c>
      <c r="H121" s="6" t="s">
        <v>204</v>
      </c>
      <c r="I121" s="2" t="s">
        <v>2</v>
      </c>
      <c r="J121" s="3">
        <v>15</v>
      </c>
      <c r="K121" s="3">
        <v>112.8</v>
      </c>
    </row>
    <row r="122" spans="1:11" x14ac:dyDescent="0.3">
      <c r="A122" s="41" t="s">
        <v>23</v>
      </c>
      <c r="B122" s="6" t="s">
        <v>107</v>
      </c>
      <c r="C122" s="2" t="s">
        <v>14</v>
      </c>
      <c r="D122" s="3">
        <v>3.1</v>
      </c>
      <c r="E122" s="3">
        <v>98.8</v>
      </c>
      <c r="G122" s="41" t="s">
        <v>23</v>
      </c>
      <c r="H122" s="6" t="s">
        <v>107</v>
      </c>
      <c r="I122" s="2" t="s">
        <v>14</v>
      </c>
      <c r="J122" s="3">
        <v>3.1</v>
      </c>
      <c r="K122" s="3">
        <v>98.8</v>
      </c>
    </row>
    <row r="123" spans="1:11" ht="19.5" customHeight="1" x14ac:dyDescent="0.3">
      <c r="A123" s="41" t="s">
        <v>51</v>
      </c>
      <c r="B123" s="6" t="s">
        <v>108</v>
      </c>
      <c r="C123" s="2" t="s">
        <v>65</v>
      </c>
      <c r="D123" s="3">
        <v>1.2</v>
      </c>
      <c r="E123" s="3">
        <f>43/2</f>
        <v>21.5</v>
      </c>
      <c r="G123" s="41" t="s">
        <v>51</v>
      </c>
      <c r="H123" s="6" t="s">
        <v>108</v>
      </c>
      <c r="I123" s="2" t="s">
        <v>65</v>
      </c>
      <c r="J123" s="3">
        <v>1.2</v>
      </c>
      <c r="K123" s="3">
        <f>43/2</f>
        <v>21.5</v>
      </c>
    </row>
    <row r="124" spans="1:11" s="9" customFormat="1" x14ac:dyDescent="0.3">
      <c r="A124" s="41" t="s">
        <v>15</v>
      </c>
      <c r="B124" s="6" t="s">
        <v>110</v>
      </c>
      <c r="C124" s="2" t="s">
        <v>5</v>
      </c>
      <c r="D124" s="3">
        <v>120</v>
      </c>
      <c r="E124" s="3">
        <v>52</v>
      </c>
      <c r="F124" s="148"/>
      <c r="G124" s="41" t="s">
        <v>15</v>
      </c>
      <c r="H124" s="6" t="s">
        <v>110</v>
      </c>
      <c r="I124" s="2" t="s">
        <v>5</v>
      </c>
      <c r="J124" s="3">
        <v>120</v>
      </c>
      <c r="K124" s="3">
        <v>52</v>
      </c>
    </row>
    <row r="125" spans="1:11" s="9" customFormat="1" x14ac:dyDescent="0.3">
      <c r="A125" s="41"/>
      <c r="B125" s="6"/>
      <c r="C125" s="2"/>
      <c r="D125" s="3"/>
      <c r="E125" s="3"/>
      <c r="F125" s="148"/>
      <c r="G125" s="41"/>
      <c r="H125" s="6"/>
      <c r="I125" s="2"/>
      <c r="J125" s="3"/>
      <c r="K125" s="3"/>
    </row>
    <row r="126" spans="1:11" x14ac:dyDescent="0.3">
      <c r="A126" s="41"/>
      <c r="B126" s="6"/>
      <c r="C126" s="2" t="s">
        <v>128</v>
      </c>
      <c r="D126" s="3">
        <f>SUM(D118:D124)</f>
        <v>314.29999999999995</v>
      </c>
      <c r="E126" s="3">
        <f>SUM(E118:E124)</f>
        <v>580.85000000000014</v>
      </c>
      <c r="F126" s="221">
        <v>213.75</v>
      </c>
      <c r="G126" s="41"/>
      <c r="H126" s="6"/>
      <c r="I126" s="2" t="s">
        <v>128</v>
      </c>
      <c r="J126" s="3">
        <f>SUM(J118:J124)</f>
        <v>324.29999999999995</v>
      </c>
      <c r="K126" s="3">
        <f>SUM(K118:K124)</f>
        <v>593.16999999999996</v>
      </c>
    </row>
    <row r="127" spans="1:11" x14ac:dyDescent="0.3">
      <c r="A127" s="41"/>
      <c r="B127" s="6"/>
      <c r="C127" s="2"/>
      <c r="D127" s="3"/>
      <c r="E127" s="3"/>
      <c r="F127" s="221">
        <v>213.75</v>
      </c>
      <c r="G127" s="41"/>
      <c r="H127" s="6"/>
      <c r="I127" s="2"/>
      <c r="J127" s="3"/>
      <c r="K127" s="3"/>
    </row>
    <row r="128" spans="1:11" x14ac:dyDescent="0.3">
      <c r="A128" s="5"/>
      <c r="B128" s="6"/>
      <c r="C128" s="2"/>
      <c r="D128" s="3"/>
      <c r="E128" s="3"/>
      <c r="G128" s="5"/>
      <c r="H128" s="6"/>
      <c r="I128" s="2"/>
      <c r="J128" s="3"/>
      <c r="K128" s="3"/>
    </row>
    <row r="129" spans="1:13" x14ac:dyDescent="0.3">
      <c r="A129" s="41"/>
      <c r="B129" s="6"/>
      <c r="C129" s="2" t="s">
        <v>136</v>
      </c>
      <c r="D129" s="3">
        <f>D115+D126</f>
        <v>488.59999999999997</v>
      </c>
      <c r="E129" s="3">
        <f>E115+E126</f>
        <v>975.76200000000017</v>
      </c>
      <c r="F129" s="147">
        <f>SUM(F124:F128)</f>
        <v>427.5</v>
      </c>
      <c r="G129" s="3"/>
      <c r="H129" s="3"/>
      <c r="I129" s="3" t="s">
        <v>136</v>
      </c>
      <c r="J129" s="3">
        <f>J115+J126</f>
        <v>511.59999999999997</v>
      </c>
      <c r="K129" s="3">
        <f>K115+K126</f>
        <v>1036.742</v>
      </c>
    </row>
    <row r="130" spans="1:13" ht="19.5" customHeight="1" x14ac:dyDescent="0.3">
      <c r="B130" s="35"/>
      <c r="C130" s="35"/>
      <c r="D130" s="35"/>
      <c r="E130" s="35"/>
      <c r="F130" s="146"/>
      <c r="H130" s="35"/>
      <c r="I130" s="35"/>
      <c r="J130" s="35"/>
      <c r="K130" s="35"/>
    </row>
    <row r="131" spans="1:13" ht="19.5" customHeight="1" x14ac:dyDescent="0.3">
      <c r="B131" s="35"/>
      <c r="C131" s="35"/>
      <c r="D131" s="35"/>
      <c r="E131" s="35"/>
      <c r="F131" s="146"/>
      <c r="H131" s="35"/>
      <c r="I131" s="35"/>
      <c r="J131" s="35"/>
      <c r="K131" s="35"/>
    </row>
    <row r="132" spans="1:13" ht="19.5" customHeight="1" x14ac:dyDescent="0.3">
      <c r="B132" s="36" t="s">
        <v>129</v>
      </c>
      <c r="C132" s="35"/>
      <c r="D132" s="35"/>
      <c r="E132" s="35"/>
      <c r="F132" s="146"/>
      <c r="H132" s="36" t="s">
        <v>129</v>
      </c>
      <c r="I132" s="35"/>
      <c r="J132" s="35"/>
      <c r="K132" s="35"/>
    </row>
    <row r="133" spans="1:13" x14ac:dyDescent="0.3">
      <c r="B133" s="37" t="s">
        <v>130</v>
      </c>
      <c r="C133" s="21"/>
      <c r="D133" s="94" t="s">
        <v>131</v>
      </c>
      <c r="F133" s="146"/>
      <c r="H133" s="37" t="s">
        <v>130</v>
      </c>
      <c r="I133" s="21"/>
      <c r="J133" s="94" t="s">
        <v>131</v>
      </c>
    </row>
    <row r="134" spans="1:13" ht="43.5" customHeight="1" x14ac:dyDescent="0.3">
      <c r="B134" s="38" t="s">
        <v>132</v>
      </c>
      <c r="C134" s="21"/>
      <c r="D134" s="38" t="s">
        <v>140</v>
      </c>
      <c r="E134" s="39"/>
      <c r="F134" s="146"/>
      <c r="H134" s="38" t="s">
        <v>139</v>
      </c>
      <c r="I134" s="21"/>
      <c r="J134" s="38" t="s">
        <v>140</v>
      </c>
      <c r="K134" s="39"/>
      <c r="M134" s="38"/>
    </row>
    <row r="135" spans="1:13" s="31" customFormat="1" x14ac:dyDescent="0.3">
      <c r="B135" s="32"/>
      <c r="C135" s="32"/>
      <c r="D135" s="32"/>
      <c r="E135" s="32"/>
      <c r="F135" s="264"/>
      <c r="H135" s="32"/>
      <c r="I135" s="32"/>
      <c r="J135" s="32"/>
      <c r="K135" s="32"/>
    </row>
    <row r="136" spans="1:13" s="44" customFormat="1" x14ac:dyDescent="0.3">
      <c r="B136" s="45"/>
      <c r="C136" s="45"/>
      <c r="D136" s="45"/>
      <c r="E136" s="45"/>
      <c r="F136" s="264"/>
      <c r="H136" s="45"/>
      <c r="I136" s="45"/>
      <c r="J136" s="45"/>
      <c r="K136" s="45"/>
    </row>
    <row r="138" spans="1:13" ht="19.5" customHeight="1" x14ac:dyDescent="0.3">
      <c r="B138" s="22" t="s">
        <v>115</v>
      </c>
      <c r="H138" s="22" t="s">
        <v>115</v>
      </c>
    </row>
    <row r="139" spans="1:13" ht="19.5" customHeight="1" x14ac:dyDescent="0.3">
      <c r="B139" s="22" t="s">
        <v>137</v>
      </c>
      <c r="F139" s="146"/>
      <c r="H139" s="22" t="s">
        <v>138</v>
      </c>
    </row>
    <row r="140" spans="1:13" ht="19.5" customHeight="1" x14ac:dyDescent="0.3">
      <c r="F140" s="146"/>
    </row>
    <row r="141" spans="1:13" ht="19.5" customHeight="1" x14ac:dyDescent="0.3">
      <c r="D141" s="21"/>
      <c r="E141" s="23" t="s">
        <v>116</v>
      </c>
      <c r="F141" s="146"/>
      <c r="J141" s="21"/>
      <c r="K141" s="23" t="s">
        <v>116</v>
      </c>
    </row>
    <row r="142" spans="1:13" ht="19.5" customHeight="1" x14ac:dyDescent="0.3">
      <c r="D142" s="21"/>
      <c r="E142" s="24" t="s">
        <v>134</v>
      </c>
      <c r="F142" s="146"/>
      <c r="J142" s="21"/>
      <c r="K142" s="24" t="s">
        <v>134</v>
      </c>
    </row>
    <row r="143" spans="1:13" ht="19.5" customHeight="1" x14ac:dyDescent="0.3">
      <c r="D143" s="21"/>
      <c r="E143" s="24" t="s">
        <v>117</v>
      </c>
      <c r="F143" s="146"/>
      <c r="J143" s="21"/>
      <c r="K143" s="24" t="s">
        <v>117</v>
      </c>
    </row>
    <row r="144" spans="1:13" ht="19.5" customHeight="1" x14ac:dyDescent="0.3">
      <c r="D144" s="21"/>
      <c r="E144" s="24" t="s">
        <v>118</v>
      </c>
      <c r="F144" s="146"/>
      <c r="J144" s="21"/>
      <c r="K144" s="24" t="s">
        <v>118</v>
      </c>
    </row>
    <row r="145" spans="1:11" ht="19.5" customHeight="1" x14ac:dyDescent="0.3"/>
    <row r="146" spans="1:11" s="25" customFormat="1" ht="19.5" customHeight="1" x14ac:dyDescent="0.3">
      <c r="B146" s="20"/>
      <c r="C146" s="20"/>
      <c r="D146" s="20"/>
      <c r="E146" s="20"/>
      <c r="F146" s="145"/>
      <c r="H146" s="20"/>
      <c r="I146" s="20"/>
      <c r="J146" s="20"/>
      <c r="K146" s="20"/>
    </row>
    <row r="147" spans="1:11" ht="19.5" customHeight="1" x14ac:dyDescent="0.3"/>
    <row r="148" spans="1:11" ht="19.5" customHeight="1" x14ac:dyDescent="0.3">
      <c r="B148" s="1612" t="s">
        <v>119</v>
      </c>
      <c r="C148" s="1612"/>
      <c r="D148" s="1612"/>
      <c r="E148" s="26"/>
      <c r="F148" s="146"/>
      <c r="H148" s="1612" t="s">
        <v>119</v>
      </c>
      <c r="I148" s="1612"/>
      <c r="J148" s="1612"/>
      <c r="K148" s="26"/>
    </row>
    <row r="149" spans="1:11" s="25" customFormat="1" ht="19.5" customHeight="1" x14ac:dyDescent="0.3">
      <c r="B149" s="1610">
        <v>44811</v>
      </c>
      <c r="C149" s="1610"/>
      <c r="D149" s="1610"/>
      <c r="E149" s="27"/>
      <c r="F149" s="146"/>
      <c r="H149" s="1610">
        <f>B149</f>
        <v>44811</v>
      </c>
      <c r="I149" s="1610"/>
      <c r="J149" s="1610"/>
      <c r="K149" s="27"/>
    </row>
    <row r="150" spans="1:11" ht="19.5" customHeight="1" x14ac:dyDescent="0.3">
      <c r="E150" s="27"/>
      <c r="F150" s="146"/>
      <c r="K150" s="27"/>
    </row>
    <row r="151" spans="1:11" ht="19.5" customHeight="1" x14ac:dyDescent="0.3">
      <c r="B151" s="40"/>
      <c r="E151" s="27"/>
      <c r="F151" s="146"/>
      <c r="H151" s="40"/>
      <c r="K151" s="27"/>
    </row>
    <row r="152" spans="1:11" ht="19.5" customHeight="1" x14ac:dyDescent="0.3">
      <c r="A152" s="28" t="s">
        <v>120</v>
      </c>
      <c r="B152" s="29" t="s">
        <v>121</v>
      </c>
      <c r="C152" s="1611" t="s">
        <v>122</v>
      </c>
      <c r="D152" s="1611"/>
      <c r="E152" s="1611"/>
      <c r="F152" s="146"/>
      <c r="G152" s="28" t="s">
        <v>120</v>
      </c>
      <c r="H152" s="29" t="s">
        <v>121</v>
      </c>
      <c r="I152" s="1611" t="s">
        <v>123</v>
      </c>
      <c r="J152" s="1611"/>
      <c r="K152" s="1611"/>
    </row>
    <row r="153" spans="1:11" ht="19.5" customHeight="1" x14ac:dyDescent="0.3">
      <c r="A153" s="28" t="s">
        <v>124</v>
      </c>
      <c r="B153" s="28" t="s">
        <v>141</v>
      </c>
      <c r="C153" s="29" t="s">
        <v>125</v>
      </c>
      <c r="D153" s="41" t="s">
        <v>126</v>
      </c>
      <c r="E153" s="41" t="s">
        <v>127</v>
      </c>
      <c r="F153" s="146"/>
      <c r="G153" s="28" t="s">
        <v>124</v>
      </c>
      <c r="H153" s="28" t="s">
        <v>142</v>
      </c>
      <c r="I153" s="29" t="s">
        <v>125</v>
      </c>
      <c r="J153" s="41" t="s">
        <v>126</v>
      </c>
      <c r="K153" s="41" t="s">
        <v>127</v>
      </c>
    </row>
    <row r="154" spans="1:11" s="4" customFormat="1" x14ac:dyDescent="0.3">
      <c r="A154" s="43" t="s">
        <v>8</v>
      </c>
      <c r="B154" s="6" t="s">
        <v>83</v>
      </c>
      <c r="C154" s="2" t="s">
        <v>84</v>
      </c>
      <c r="D154" s="3">
        <v>80</v>
      </c>
      <c r="E154" s="3">
        <v>446.67</v>
      </c>
      <c r="F154" s="148"/>
      <c r="G154" s="43" t="s">
        <v>8</v>
      </c>
      <c r="H154" s="6" t="s">
        <v>83</v>
      </c>
      <c r="I154" s="2" t="s">
        <v>85</v>
      </c>
      <c r="J154" s="3">
        <v>90</v>
      </c>
      <c r="K154" s="3">
        <v>500.08</v>
      </c>
    </row>
    <row r="155" spans="1:11" s="10" customFormat="1" x14ac:dyDescent="0.3">
      <c r="A155" s="5">
        <v>2</v>
      </c>
      <c r="B155" s="6" t="s">
        <v>69</v>
      </c>
      <c r="C155" s="2" t="s">
        <v>22</v>
      </c>
      <c r="D155" s="3">
        <v>17</v>
      </c>
      <c r="E155" s="3">
        <v>3.9199999999999995</v>
      </c>
      <c r="F155" s="148"/>
      <c r="G155" s="5">
        <v>2</v>
      </c>
      <c r="H155" s="6" t="s">
        <v>69</v>
      </c>
      <c r="I155" s="2" t="s">
        <v>22</v>
      </c>
      <c r="J155" s="3">
        <v>17</v>
      </c>
      <c r="K155" s="3">
        <v>3.9199999999999995</v>
      </c>
    </row>
    <row r="156" spans="1:11" s="8" customFormat="1" x14ac:dyDescent="0.3">
      <c r="A156" s="5">
        <v>3</v>
      </c>
      <c r="B156" s="6" t="s">
        <v>202</v>
      </c>
      <c r="C156" s="2" t="s">
        <v>2</v>
      </c>
      <c r="D156" s="3">
        <v>10</v>
      </c>
      <c r="E156" s="3">
        <v>40</v>
      </c>
      <c r="F156" s="154"/>
      <c r="G156" s="5">
        <v>3</v>
      </c>
      <c r="H156" s="6" t="s">
        <v>202</v>
      </c>
      <c r="I156" s="2" t="s">
        <v>2</v>
      </c>
      <c r="J156" s="3">
        <v>10</v>
      </c>
      <c r="K156" s="3">
        <v>40</v>
      </c>
    </row>
    <row r="157" spans="1:11" x14ac:dyDescent="0.3">
      <c r="A157" s="43" t="s">
        <v>77</v>
      </c>
      <c r="B157" s="6" t="s">
        <v>107</v>
      </c>
      <c r="C157" s="2" t="s">
        <v>22</v>
      </c>
      <c r="D157" s="3">
        <v>2.2999999999999998</v>
      </c>
      <c r="E157" s="3">
        <v>74.099999999999994</v>
      </c>
      <c r="G157" s="43" t="s">
        <v>77</v>
      </c>
      <c r="H157" s="6" t="s">
        <v>107</v>
      </c>
      <c r="I157" s="2" t="s">
        <v>22</v>
      </c>
      <c r="J157" s="3">
        <v>2.2999999999999998</v>
      </c>
      <c r="K157" s="3">
        <v>74.099999999999994</v>
      </c>
    </row>
    <row r="158" spans="1:11" s="9" customFormat="1" x14ac:dyDescent="0.3">
      <c r="A158" s="43" t="s">
        <v>23</v>
      </c>
      <c r="B158" s="6" t="s">
        <v>110</v>
      </c>
      <c r="C158" s="2" t="s">
        <v>5</v>
      </c>
      <c r="D158" s="3">
        <v>130</v>
      </c>
      <c r="E158" s="3">
        <v>52</v>
      </c>
      <c r="F158" s="148"/>
      <c r="G158" s="43" t="s">
        <v>23</v>
      </c>
      <c r="H158" s="6" t="s">
        <v>110</v>
      </c>
      <c r="I158" s="2" t="s">
        <v>5</v>
      </c>
      <c r="J158" s="3">
        <v>130</v>
      </c>
      <c r="K158" s="3">
        <v>52</v>
      </c>
    </row>
    <row r="159" spans="1:11" s="10" customFormat="1" x14ac:dyDescent="0.3">
      <c r="A159" s="41"/>
      <c r="B159" s="1"/>
      <c r="C159" s="41"/>
      <c r="D159" s="7"/>
      <c r="E159" s="7"/>
      <c r="F159" s="148"/>
      <c r="G159" s="41"/>
      <c r="H159" s="1"/>
      <c r="I159" s="41"/>
      <c r="J159" s="7"/>
      <c r="K159" s="7"/>
    </row>
    <row r="160" spans="1:11" x14ac:dyDescent="0.3">
      <c r="A160" s="5"/>
      <c r="B160" s="6"/>
      <c r="C160" s="2" t="s">
        <v>128</v>
      </c>
      <c r="D160" s="3">
        <f>SUM(D154:D158)</f>
        <v>239.3</v>
      </c>
      <c r="E160" s="3">
        <f>SUM(E154:E157)</f>
        <v>564.69000000000005</v>
      </c>
      <c r="G160" s="5"/>
      <c r="H160" s="6"/>
      <c r="I160" s="2" t="s">
        <v>128</v>
      </c>
      <c r="J160" s="3">
        <f>SUM(J154:J158)</f>
        <v>249.3</v>
      </c>
      <c r="K160" s="3">
        <f>SUM(K154:K157)</f>
        <v>618.1</v>
      </c>
    </row>
    <row r="161" spans="1:11" x14ac:dyDescent="0.3">
      <c r="A161" s="5"/>
      <c r="B161" s="6"/>
      <c r="C161" s="2"/>
      <c r="D161" s="3"/>
      <c r="E161" s="3"/>
      <c r="G161" s="5"/>
      <c r="H161" s="6"/>
      <c r="I161" s="2"/>
      <c r="J161" s="3"/>
      <c r="K161" s="3"/>
    </row>
    <row r="162" spans="1:11" x14ac:dyDescent="0.3">
      <c r="A162" s="28" t="s">
        <v>124</v>
      </c>
      <c r="B162" s="3" t="s">
        <v>205</v>
      </c>
      <c r="C162" s="2" t="s">
        <v>125</v>
      </c>
      <c r="D162" s="3" t="s">
        <v>126</v>
      </c>
      <c r="E162" s="3" t="s">
        <v>127</v>
      </c>
      <c r="G162" s="28" t="s">
        <v>124</v>
      </c>
      <c r="H162" s="3" t="s">
        <v>205</v>
      </c>
      <c r="I162" s="2" t="s">
        <v>125</v>
      </c>
      <c r="J162" s="3" t="s">
        <v>126</v>
      </c>
      <c r="K162" s="3" t="s">
        <v>127</v>
      </c>
    </row>
    <row r="163" spans="1:11" s="10" customFormat="1" x14ac:dyDescent="0.3">
      <c r="A163" s="41" t="s">
        <v>8</v>
      </c>
      <c r="B163" s="6" t="s">
        <v>146</v>
      </c>
      <c r="C163" s="2" t="s">
        <v>147</v>
      </c>
      <c r="D163" s="3">
        <v>50</v>
      </c>
      <c r="E163" s="3">
        <v>122</v>
      </c>
      <c r="F163" s="148"/>
      <c r="G163" s="41" t="s">
        <v>8</v>
      </c>
      <c r="H163" s="6" t="s">
        <v>146</v>
      </c>
      <c r="I163" s="2" t="s">
        <v>147</v>
      </c>
      <c r="J163" s="3">
        <v>50</v>
      </c>
      <c r="K163" s="3">
        <v>122</v>
      </c>
    </row>
    <row r="164" spans="1:11" s="9" customFormat="1" x14ac:dyDescent="0.3">
      <c r="A164" s="5">
        <v>2</v>
      </c>
      <c r="B164" s="6" t="s">
        <v>26</v>
      </c>
      <c r="C164" s="2" t="s">
        <v>7</v>
      </c>
      <c r="D164" s="3">
        <v>48</v>
      </c>
      <c r="E164" s="3">
        <v>103.88</v>
      </c>
      <c r="F164" s="148"/>
      <c r="G164" s="5">
        <v>2</v>
      </c>
      <c r="H164" s="6" t="s">
        <v>26</v>
      </c>
      <c r="I164" s="2" t="s">
        <v>7</v>
      </c>
      <c r="J164" s="3">
        <v>48</v>
      </c>
      <c r="K164" s="3">
        <v>103.88</v>
      </c>
    </row>
    <row r="165" spans="1:11" s="10" customFormat="1" x14ac:dyDescent="0.3">
      <c r="A165" s="41">
        <v>3</v>
      </c>
      <c r="B165" s="6" t="s">
        <v>45</v>
      </c>
      <c r="C165" s="2" t="s">
        <v>17</v>
      </c>
      <c r="D165" s="3">
        <v>15</v>
      </c>
      <c r="E165" s="3">
        <v>230.45</v>
      </c>
      <c r="F165" s="148"/>
      <c r="G165" s="41">
        <v>3</v>
      </c>
      <c r="H165" s="6" t="s">
        <v>45</v>
      </c>
      <c r="I165" s="2" t="s">
        <v>44</v>
      </c>
      <c r="J165" s="3">
        <v>18</v>
      </c>
      <c r="K165" s="3">
        <v>276.54000000000002</v>
      </c>
    </row>
    <row r="166" spans="1:11" s="104" customFormat="1" x14ac:dyDescent="0.3">
      <c r="A166" s="100" t="s">
        <v>77</v>
      </c>
      <c r="B166" s="101" t="s">
        <v>87</v>
      </c>
      <c r="C166" s="102" t="s">
        <v>22</v>
      </c>
      <c r="D166" s="103">
        <v>22</v>
      </c>
      <c r="E166" s="103">
        <v>5.5719999999999992</v>
      </c>
      <c r="F166" s="149"/>
      <c r="G166" s="100" t="s">
        <v>77</v>
      </c>
      <c r="H166" s="101" t="s">
        <v>87</v>
      </c>
      <c r="I166" s="102" t="s">
        <v>22</v>
      </c>
      <c r="J166" s="103">
        <v>22</v>
      </c>
      <c r="K166" s="103">
        <v>5.5719999999999992</v>
      </c>
    </row>
    <row r="167" spans="1:11" s="105" customFormat="1" x14ac:dyDescent="0.3">
      <c r="A167" s="100" t="s">
        <v>23</v>
      </c>
      <c r="B167" s="101" t="s">
        <v>144</v>
      </c>
      <c r="C167" s="102" t="s">
        <v>2</v>
      </c>
      <c r="D167" s="103">
        <v>15</v>
      </c>
      <c r="E167" s="103">
        <v>112.8</v>
      </c>
      <c r="F167" s="150"/>
      <c r="G167" s="100" t="s">
        <v>23</v>
      </c>
      <c r="H167" s="101" t="s">
        <v>144</v>
      </c>
      <c r="I167" s="102" t="s">
        <v>2</v>
      </c>
      <c r="J167" s="103">
        <v>15</v>
      </c>
      <c r="K167" s="103">
        <v>112.8</v>
      </c>
    </row>
    <row r="168" spans="1:11" s="106" customFormat="1" x14ac:dyDescent="0.3">
      <c r="A168" s="100" t="s">
        <v>51</v>
      </c>
      <c r="B168" s="101" t="s">
        <v>107</v>
      </c>
      <c r="C168" s="102" t="s">
        <v>14</v>
      </c>
      <c r="D168" s="103">
        <v>3.1</v>
      </c>
      <c r="E168" s="103">
        <v>93.2</v>
      </c>
      <c r="F168" s="150"/>
      <c r="G168" s="100" t="s">
        <v>51</v>
      </c>
      <c r="H168" s="101" t="s">
        <v>107</v>
      </c>
      <c r="I168" s="102" t="s">
        <v>14</v>
      </c>
      <c r="J168" s="103">
        <v>3.1</v>
      </c>
      <c r="K168" s="103">
        <v>93.2</v>
      </c>
    </row>
    <row r="169" spans="1:11" s="106" customFormat="1" ht="19.5" customHeight="1" x14ac:dyDescent="0.3">
      <c r="A169" s="100" t="s">
        <v>15</v>
      </c>
      <c r="B169" s="101" t="s">
        <v>108</v>
      </c>
      <c r="C169" s="102" t="s">
        <v>65</v>
      </c>
      <c r="D169" s="103">
        <v>1.2</v>
      </c>
      <c r="E169" s="103">
        <f>43/2</f>
        <v>21.5</v>
      </c>
      <c r="F169" s="150"/>
      <c r="G169" s="100" t="s">
        <v>15</v>
      </c>
      <c r="H169" s="101" t="s">
        <v>108</v>
      </c>
      <c r="I169" s="102" t="s">
        <v>65</v>
      </c>
      <c r="J169" s="103">
        <v>1.2</v>
      </c>
      <c r="K169" s="103">
        <f>43/2</f>
        <v>21.5</v>
      </c>
    </row>
    <row r="170" spans="1:11" s="106" customFormat="1" ht="19.5" customHeight="1" x14ac:dyDescent="0.3">
      <c r="A170" s="100" t="s">
        <v>53</v>
      </c>
      <c r="B170" s="101" t="s">
        <v>11</v>
      </c>
      <c r="C170" s="102" t="s">
        <v>12</v>
      </c>
      <c r="D170" s="103">
        <v>50</v>
      </c>
      <c r="E170" s="103">
        <v>202</v>
      </c>
      <c r="F170" s="150"/>
      <c r="G170" s="100" t="s">
        <v>53</v>
      </c>
      <c r="H170" s="101" t="s">
        <v>11</v>
      </c>
      <c r="I170" s="102" t="s">
        <v>12</v>
      </c>
      <c r="J170" s="103">
        <v>50</v>
      </c>
      <c r="K170" s="103">
        <v>202</v>
      </c>
    </row>
    <row r="171" spans="1:11" s="105" customFormat="1" x14ac:dyDescent="0.3">
      <c r="A171" s="100"/>
      <c r="B171" s="101"/>
      <c r="C171" s="102"/>
      <c r="D171" s="103"/>
      <c r="E171" s="103"/>
      <c r="F171" s="150"/>
      <c r="G171" s="100"/>
      <c r="H171" s="101"/>
      <c r="I171" s="102"/>
      <c r="J171" s="103"/>
      <c r="K171" s="103"/>
    </row>
    <row r="172" spans="1:11" s="106" customFormat="1" x14ac:dyDescent="0.3">
      <c r="A172" s="100"/>
      <c r="B172" s="101"/>
      <c r="C172" s="102" t="s">
        <v>128</v>
      </c>
      <c r="D172" s="103">
        <f>SUM(D163:D170)</f>
        <v>204.29999999999998</v>
      </c>
      <c r="E172" s="103">
        <f>SUM(E163:E170)</f>
        <v>891.40200000000004</v>
      </c>
      <c r="F172" s="151">
        <v>213.75</v>
      </c>
      <c r="G172" s="100"/>
      <c r="H172" s="101"/>
      <c r="I172" s="102" t="s">
        <v>128</v>
      </c>
      <c r="J172" s="103">
        <f>SUM(J163:J170)</f>
        <v>207.29999999999998</v>
      </c>
      <c r="K172" s="103">
        <f>SUM(K163:K170)</f>
        <v>937.49200000000008</v>
      </c>
    </row>
    <row r="173" spans="1:11" s="106" customFormat="1" x14ac:dyDescent="0.3">
      <c r="A173" s="100"/>
      <c r="B173" s="101"/>
      <c r="C173" s="102"/>
      <c r="D173" s="103"/>
      <c r="E173" s="103"/>
      <c r="F173" s="151">
        <v>213.75</v>
      </c>
      <c r="G173" s="100"/>
      <c r="H173" s="101"/>
      <c r="I173" s="102"/>
      <c r="J173" s="103"/>
      <c r="K173" s="103"/>
    </row>
    <row r="174" spans="1:11" s="106" customFormat="1" x14ac:dyDescent="0.3">
      <c r="A174" s="107"/>
      <c r="B174" s="101"/>
      <c r="C174" s="102"/>
      <c r="D174" s="103"/>
      <c r="E174" s="103"/>
      <c r="F174" s="150"/>
      <c r="G174" s="107"/>
      <c r="H174" s="101"/>
      <c r="I174" s="102"/>
      <c r="J174" s="103"/>
      <c r="K174" s="103"/>
    </row>
    <row r="175" spans="1:11" s="106" customFormat="1" x14ac:dyDescent="0.3">
      <c r="A175" s="100"/>
      <c r="B175" s="101"/>
      <c r="C175" s="102" t="s">
        <v>136</v>
      </c>
      <c r="D175" s="103">
        <f>D160+D172</f>
        <v>443.6</v>
      </c>
      <c r="E175" s="103">
        <f>E160+E172</f>
        <v>1456.0920000000001</v>
      </c>
      <c r="F175" s="152">
        <f>SUM(F170:F174)</f>
        <v>427.5</v>
      </c>
      <c r="G175" s="103"/>
      <c r="H175" s="103"/>
      <c r="I175" s="103" t="s">
        <v>136</v>
      </c>
      <c r="J175" s="103">
        <f>J160+J172</f>
        <v>456.6</v>
      </c>
      <c r="K175" s="103">
        <f>K160+K172</f>
        <v>1555.5920000000001</v>
      </c>
    </row>
    <row r="176" spans="1:11" s="106" customFormat="1" ht="19.5" customHeight="1" x14ac:dyDescent="0.3">
      <c r="B176" s="108"/>
      <c r="C176" s="108"/>
      <c r="D176" s="108"/>
      <c r="E176" s="108"/>
      <c r="F176" s="153"/>
      <c r="H176" s="108"/>
      <c r="I176" s="108"/>
      <c r="J176" s="108"/>
      <c r="K176" s="108"/>
    </row>
    <row r="177" spans="2:13" s="106" customFormat="1" ht="19.5" customHeight="1" x14ac:dyDescent="0.3">
      <c r="B177" s="108"/>
      <c r="C177" s="108"/>
      <c r="D177" s="108"/>
      <c r="E177" s="108"/>
      <c r="F177" s="153"/>
      <c r="H177" s="108"/>
      <c r="I177" s="108"/>
      <c r="J177" s="108"/>
      <c r="K177" s="108"/>
    </row>
    <row r="178" spans="2:13" s="106" customFormat="1" ht="19.5" customHeight="1" x14ac:dyDescent="0.3">
      <c r="B178" s="109" t="s">
        <v>129</v>
      </c>
      <c r="C178" s="108"/>
      <c r="D178" s="108"/>
      <c r="E178" s="108"/>
      <c r="F178" s="153"/>
      <c r="H178" s="109" t="s">
        <v>129</v>
      </c>
      <c r="I178" s="108"/>
      <c r="J178" s="108"/>
      <c r="K178" s="108"/>
    </row>
    <row r="179" spans="2:13" s="106" customFormat="1" x14ac:dyDescent="0.3">
      <c r="B179" s="110" t="s">
        <v>130</v>
      </c>
      <c r="D179" s="111" t="s">
        <v>131</v>
      </c>
      <c r="E179" s="112"/>
      <c r="F179" s="153"/>
      <c r="H179" s="110" t="s">
        <v>130</v>
      </c>
      <c r="J179" s="111" t="s">
        <v>131</v>
      </c>
      <c r="K179" s="112"/>
    </row>
    <row r="180" spans="2:13" s="106" customFormat="1" ht="43.5" customHeight="1" x14ac:dyDescent="0.3">
      <c r="B180" s="113" t="s">
        <v>132</v>
      </c>
      <c r="D180" s="113" t="s">
        <v>140</v>
      </c>
      <c r="E180" s="114"/>
      <c r="F180" s="153"/>
      <c r="H180" s="113" t="s">
        <v>139</v>
      </c>
      <c r="J180" s="113" t="s">
        <v>140</v>
      </c>
      <c r="K180" s="114"/>
      <c r="M180" s="113"/>
    </row>
    <row r="181" spans="2:13" s="106" customFormat="1" x14ac:dyDescent="0.3">
      <c r="B181" s="112"/>
      <c r="C181" s="112"/>
      <c r="D181" s="112"/>
      <c r="E181" s="112"/>
      <c r="F181" s="150"/>
      <c r="H181" s="112"/>
      <c r="I181" s="112"/>
      <c r="J181" s="112"/>
      <c r="K181" s="112"/>
    </row>
    <row r="182" spans="2:13" s="106" customFormat="1" x14ac:dyDescent="0.3">
      <c r="B182" s="112"/>
      <c r="C182" s="112"/>
      <c r="D182" s="112"/>
      <c r="E182" s="112"/>
      <c r="F182" s="150"/>
      <c r="H182" s="112"/>
      <c r="I182" s="112"/>
      <c r="J182" s="112"/>
      <c r="K182" s="112"/>
    </row>
    <row r="183" spans="2:13" s="99" customFormat="1" x14ac:dyDescent="0.3">
      <c r="B183" s="98"/>
      <c r="C183" s="98"/>
      <c r="D183" s="98"/>
      <c r="E183" s="98"/>
      <c r="F183" s="264"/>
      <c r="H183" s="98"/>
      <c r="I183" s="98"/>
      <c r="J183" s="98"/>
      <c r="K183" s="98"/>
    </row>
    <row r="185" spans="2:13" ht="19.5" customHeight="1" x14ac:dyDescent="0.3">
      <c r="B185" s="22" t="s">
        <v>115</v>
      </c>
      <c r="H185" s="22" t="s">
        <v>115</v>
      </c>
    </row>
    <row r="186" spans="2:13" ht="19.5" customHeight="1" x14ac:dyDescent="0.3">
      <c r="B186" s="22" t="s">
        <v>137</v>
      </c>
      <c r="F186" s="146"/>
      <c r="H186" s="22" t="s">
        <v>138</v>
      </c>
    </row>
    <row r="187" spans="2:13" ht="19.5" customHeight="1" x14ac:dyDescent="0.3">
      <c r="F187" s="146"/>
    </row>
    <row r="188" spans="2:13" ht="19.5" customHeight="1" x14ac:dyDescent="0.3">
      <c r="D188" s="21"/>
      <c r="E188" s="23" t="s">
        <v>116</v>
      </c>
      <c r="F188" s="146"/>
      <c r="J188" s="21"/>
      <c r="K188" s="23" t="s">
        <v>116</v>
      </c>
    </row>
    <row r="189" spans="2:13" ht="19.5" customHeight="1" x14ac:dyDescent="0.3">
      <c r="D189" s="21"/>
      <c r="E189" s="24" t="s">
        <v>134</v>
      </c>
      <c r="F189" s="146"/>
      <c r="J189" s="21"/>
      <c r="K189" s="24" t="s">
        <v>134</v>
      </c>
    </row>
    <row r="190" spans="2:13" ht="19.5" customHeight="1" x14ac:dyDescent="0.3">
      <c r="D190" s="21"/>
      <c r="E190" s="24" t="s">
        <v>117</v>
      </c>
      <c r="F190" s="146"/>
      <c r="J190" s="21"/>
      <c r="K190" s="24" t="s">
        <v>117</v>
      </c>
    </row>
    <row r="191" spans="2:13" ht="19.5" customHeight="1" x14ac:dyDescent="0.3">
      <c r="D191" s="21"/>
      <c r="E191" s="24" t="s">
        <v>118</v>
      </c>
      <c r="F191" s="146"/>
      <c r="J191" s="21"/>
      <c r="K191" s="24" t="s">
        <v>118</v>
      </c>
    </row>
    <row r="192" spans="2:13" ht="19.5" customHeight="1" x14ac:dyDescent="0.3"/>
    <row r="193" spans="1:11" s="25" customFormat="1" ht="19.5" customHeight="1" x14ac:dyDescent="0.3">
      <c r="B193" s="20"/>
      <c r="C193" s="20"/>
      <c r="D193" s="20"/>
      <c r="E193" s="20"/>
      <c r="F193" s="145"/>
      <c r="H193" s="20"/>
      <c r="I193" s="20"/>
      <c r="J193" s="20"/>
      <c r="K193" s="20"/>
    </row>
    <row r="194" spans="1:11" ht="19.5" customHeight="1" x14ac:dyDescent="0.3"/>
    <row r="195" spans="1:11" ht="19.5" customHeight="1" x14ac:dyDescent="0.3">
      <c r="B195" s="1612" t="s">
        <v>119</v>
      </c>
      <c r="C195" s="1612"/>
      <c r="D195" s="1612"/>
      <c r="E195" s="26"/>
      <c r="F195" s="146"/>
      <c r="H195" s="1612" t="s">
        <v>119</v>
      </c>
      <c r="I195" s="1612"/>
      <c r="J195" s="1612"/>
      <c r="K195" s="26"/>
    </row>
    <row r="196" spans="1:11" s="25" customFormat="1" ht="19.5" customHeight="1" x14ac:dyDescent="0.3">
      <c r="B196" s="1610">
        <v>44812</v>
      </c>
      <c r="C196" s="1610"/>
      <c r="D196" s="1610"/>
      <c r="E196" s="27"/>
      <c r="F196" s="146"/>
      <c r="H196" s="1610">
        <f>B196</f>
        <v>44812</v>
      </c>
      <c r="I196" s="1610"/>
      <c r="J196" s="1610"/>
      <c r="K196" s="27"/>
    </row>
    <row r="197" spans="1:11" ht="19.5" customHeight="1" x14ac:dyDescent="0.3">
      <c r="E197" s="27"/>
      <c r="F197" s="146"/>
      <c r="K197" s="27"/>
    </row>
    <row r="198" spans="1:11" ht="19.5" customHeight="1" x14ac:dyDescent="0.3">
      <c r="B198" s="40"/>
      <c r="E198" s="27"/>
      <c r="F198" s="146"/>
      <c r="H198" s="40"/>
      <c r="K198" s="27"/>
    </row>
    <row r="199" spans="1:11" ht="19.5" customHeight="1" x14ac:dyDescent="0.3">
      <c r="A199" s="28" t="s">
        <v>120</v>
      </c>
      <c r="B199" s="29" t="s">
        <v>121</v>
      </c>
      <c r="C199" s="1611" t="s">
        <v>122</v>
      </c>
      <c r="D199" s="1611"/>
      <c r="E199" s="1611"/>
      <c r="F199" s="146"/>
      <c r="G199" s="28" t="s">
        <v>120</v>
      </c>
      <c r="H199" s="29" t="s">
        <v>121</v>
      </c>
      <c r="I199" s="1611" t="s">
        <v>123</v>
      </c>
      <c r="J199" s="1611"/>
      <c r="K199" s="1611"/>
    </row>
    <row r="200" spans="1:11" ht="19.5" customHeight="1" x14ac:dyDescent="0.3">
      <c r="A200" s="28" t="s">
        <v>124</v>
      </c>
      <c r="B200" s="28" t="s">
        <v>141</v>
      </c>
      <c r="C200" s="29" t="s">
        <v>125</v>
      </c>
      <c r="D200" s="41" t="s">
        <v>126</v>
      </c>
      <c r="E200" s="41" t="s">
        <v>127</v>
      </c>
      <c r="F200" s="146"/>
      <c r="G200" s="28" t="s">
        <v>124</v>
      </c>
      <c r="H200" s="28" t="s">
        <v>142</v>
      </c>
      <c r="I200" s="29" t="s">
        <v>125</v>
      </c>
      <c r="J200" s="41" t="s">
        <v>126</v>
      </c>
      <c r="K200" s="41" t="s">
        <v>127</v>
      </c>
    </row>
    <row r="201" spans="1:11" s="10" customFormat="1" x14ac:dyDescent="0.3">
      <c r="A201" s="43" t="s">
        <v>8</v>
      </c>
      <c r="B201" s="6" t="s">
        <v>72</v>
      </c>
      <c r="C201" s="2" t="s">
        <v>73</v>
      </c>
      <c r="D201" s="3">
        <v>51</v>
      </c>
      <c r="E201" s="3">
        <v>276.25</v>
      </c>
      <c r="F201" s="154"/>
      <c r="G201" s="43" t="s">
        <v>8</v>
      </c>
      <c r="H201" s="6" t="s">
        <v>72</v>
      </c>
      <c r="I201" s="2" t="s">
        <v>17</v>
      </c>
      <c r="J201" s="3">
        <v>61</v>
      </c>
      <c r="K201" s="3">
        <v>331.5</v>
      </c>
    </row>
    <row r="202" spans="1:11" s="10" customFormat="1" x14ac:dyDescent="0.3">
      <c r="A202" s="41" t="s">
        <v>3</v>
      </c>
      <c r="B202" s="6" t="s">
        <v>61</v>
      </c>
      <c r="C202" s="2" t="s">
        <v>44</v>
      </c>
      <c r="D202" s="3">
        <v>18</v>
      </c>
      <c r="E202" s="3">
        <v>244.91</v>
      </c>
      <c r="F202" s="148"/>
      <c r="G202" s="41" t="s">
        <v>3</v>
      </c>
      <c r="H202" s="6" t="s">
        <v>61</v>
      </c>
      <c r="I202" s="2" t="s">
        <v>2</v>
      </c>
      <c r="J202" s="3">
        <v>20</v>
      </c>
      <c r="K202" s="3">
        <v>272.12</v>
      </c>
    </row>
    <row r="203" spans="1:11" s="4" customFormat="1" x14ac:dyDescent="0.3">
      <c r="A203" s="41" t="s">
        <v>0</v>
      </c>
      <c r="B203" s="6" t="s">
        <v>87</v>
      </c>
      <c r="C203" s="2" t="s">
        <v>22</v>
      </c>
      <c r="D203" s="3">
        <v>22</v>
      </c>
      <c r="E203" s="3">
        <v>5.5719999999999992</v>
      </c>
      <c r="F203" s="148"/>
      <c r="G203" s="41" t="s">
        <v>0</v>
      </c>
      <c r="H203" s="6" t="s">
        <v>87</v>
      </c>
      <c r="I203" s="2" t="s">
        <v>22</v>
      </c>
      <c r="J203" s="3">
        <v>22</v>
      </c>
      <c r="K203" s="3">
        <v>5.5719999999999992</v>
      </c>
    </row>
    <row r="204" spans="1:11" x14ac:dyDescent="0.3">
      <c r="A204" s="5">
        <v>4</v>
      </c>
      <c r="B204" s="6" t="s">
        <v>114</v>
      </c>
      <c r="C204" s="2" t="s">
        <v>2</v>
      </c>
      <c r="D204" s="3">
        <v>4.5</v>
      </c>
      <c r="E204" s="3">
        <v>28</v>
      </c>
      <c r="G204" s="5">
        <v>4</v>
      </c>
      <c r="H204" s="6" t="s">
        <v>114</v>
      </c>
      <c r="I204" s="2" t="s">
        <v>2</v>
      </c>
      <c r="J204" s="3">
        <v>4.5</v>
      </c>
      <c r="K204" s="3">
        <v>28</v>
      </c>
    </row>
    <row r="205" spans="1:11" x14ac:dyDescent="0.3">
      <c r="A205" s="43" t="s">
        <v>23</v>
      </c>
      <c r="B205" s="6" t="s">
        <v>107</v>
      </c>
      <c r="C205" s="2" t="s">
        <v>22</v>
      </c>
      <c r="D205" s="3">
        <v>2.2999999999999998</v>
      </c>
      <c r="E205" s="3">
        <v>74.099999999999994</v>
      </c>
      <c r="G205" s="43" t="s">
        <v>23</v>
      </c>
      <c r="H205" s="6" t="s">
        <v>107</v>
      </c>
      <c r="I205" s="2" t="s">
        <v>22</v>
      </c>
      <c r="J205" s="3">
        <v>2.2999999999999998</v>
      </c>
      <c r="K205" s="3">
        <v>74.099999999999994</v>
      </c>
    </row>
    <row r="206" spans="1:11" x14ac:dyDescent="0.3">
      <c r="A206" s="43" t="s">
        <v>51</v>
      </c>
      <c r="B206" s="6" t="s">
        <v>110</v>
      </c>
      <c r="C206" s="2" t="s">
        <v>5</v>
      </c>
      <c r="D206" s="3">
        <v>130</v>
      </c>
      <c r="E206" s="3">
        <v>52</v>
      </c>
      <c r="G206" s="43" t="s">
        <v>51</v>
      </c>
      <c r="H206" s="6" t="s">
        <v>110</v>
      </c>
      <c r="I206" s="2" t="s">
        <v>5</v>
      </c>
      <c r="J206" s="3">
        <v>130</v>
      </c>
      <c r="K206" s="3">
        <v>52</v>
      </c>
    </row>
    <row r="207" spans="1:11" s="10" customFormat="1" x14ac:dyDescent="0.3">
      <c r="A207" s="41"/>
      <c r="B207" s="1"/>
      <c r="C207" s="41"/>
      <c r="D207" s="7"/>
      <c r="E207" s="7"/>
      <c r="F207" s="148"/>
      <c r="G207" s="41"/>
      <c r="H207" s="1"/>
      <c r="I207" s="41"/>
      <c r="J207" s="7"/>
      <c r="K207" s="7"/>
    </row>
    <row r="208" spans="1:11" x14ac:dyDescent="0.3">
      <c r="A208" s="5"/>
      <c r="B208" s="6"/>
      <c r="C208" s="2" t="s">
        <v>128</v>
      </c>
      <c r="D208" s="3">
        <f>SUM(D201:D206)</f>
        <v>227.8</v>
      </c>
      <c r="E208" s="3">
        <f>SUM(E201:E206)</f>
        <v>680.83199999999999</v>
      </c>
      <c r="G208" s="5"/>
      <c r="H208" s="6"/>
      <c r="I208" s="2" t="s">
        <v>128</v>
      </c>
      <c r="J208" s="3">
        <f>SUM(J201:J206)</f>
        <v>239.8</v>
      </c>
      <c r="K208" s="3">
        <f>SUM(K201:K206)</f>
        <v>763.29200000000003</v>
      </c>
    </row>
    <row r="209" spans="1:11" x14ac:dyDescent="0.3">
      <c r="A209" s="5"/>
      <c r="B209" s="6"/>
      <c r="C209" s="2"/>
      <c r="D209" s="3"/>
      <c r="E209" s="3"/>
      <c r="G209" s="5"/>
      <c r="H209" s="6"/>
      <c r="I209" s="2"/>
      <c r="J209" s="3"/>
      <c r="K209" s="3"/>
    </row>
    <row r="210" spans="1:11" x14ac:dyDescent="0.3">
      <c r="A210" s="5"/>
      <c r="B210" s="6"/>
      <c r="C210" s="2"/>
      <c r="D210" s="3"/>
      <c r="E210" s="3"/>
      <c r="G210" s="5"/>
      <c r="H210" s="6"/>
      <c r="I210" s="2"/>
      <c r="J210" s="3"/>
      <c r="K210" s="3"/>
    </row>
    <row r="211" spans="1:11" x14ac:dyDescent="0.3">
      <c r="A211" s="28" t="s">
        <v>124</v>
      </c>
      <c r="B211" s="3" t="s">
        <v>205</v>
      </c>
      <c r="C211" s="2" t="s">
        <v>125</v>
      </c>
      <c r="D211" s="3" t="s">
        <v>126</v>
      </c>
      <c r="E211" s="3" t="s">
        <v>127</v>
      </c>
      <c r="G211" s="28" t="s">
        <v>124</v>
      </c>
      <c r="H211" s="3" t="s">
        <v>205</v>
      </c>
      <c r="I211" s="2" t="s">
        <v>125</v>
      </c>
      <c r="J211" s="3" t="s">
        <v>126</v>
      </c>
      <c r="K211" s="3" t="s">
        <v>127</v>
      </c>
    </row>
    <row r="212" spans="1:11" s="120" customFormat="1" x14ac:dyDescent="0.3">
      <c r="A212" s="115" t="s">
        <v>8</v>
      </c>
      <c r="B212" s="116" t="s">
        <v>97</v>
      </c>
      <c r="C212" s="117" t="s">
        <v>9</v>
      </c>
      <c r="D212" s="118">
        <v>50</v>
      </c>
      <c r="E212" s="118">
        <v>167.25</v>
      </c>
      <c r="F212" s="154"/>
      <c r="G212" s="115" t="s">
        <v>8</v>
      </c>
      <c r="H212" s="116" t="s">
        <v>97</v>
      </c>
      <c r="I212" s="117" t="s">
        <v>9</v>
      </c>
      <c r="J212" s="118">
        <v>50</v>
      </c>
      <c r="K212" s="118">
        <v>167.25</v>
      </c>
    </row>
    <row r="213" spans="1:11" s="119" customFormat="1" x14ac:dyDescent="0.3">
      <c r="A213" s="121">
        <v>2</v>
      </c>
      <c r="B213" s="116" t="s">
        <v>6</v>
      </c>
      <c r="C213" s="117" t="s">
        <v>7</v>
      </c>
      <c r="D213" s="118">
        <v>45</v>
      </c>
      <c r="E213" s="118">
        <v>207.5</v>
      </c>
      <c r="F213" s="148"/>
      <c r="G213" s="121">
        <v>2</v>
      </c>
      <c r="H213" s="116" t="s">
        <v>6</v>
      </c>
      <c r="I213" s="117" t="s">
        <v>7</v>
      </c>
      <c r="J213" s="118">
        <v>45</v>
      </c>
      <c r="K213" s="118">
        <v>207.5</v>
      </c>
    </row>
    <row r="214" spans="1:11" s="119" customFormat="1" x14ac:dyDescent="0.3">
      <c r="A214" s="115" t="s">
        <v>0</v>
      </c>
      <c r="B214" s="116" t="s">
        <v>43</v>
      </c>
      <c r="C214" s="117" t="s">
        <v>17</v>
      </c>
      <c r="D214" s="118">
        <v>22</v>
      </c>
      <c r="E214" s="118">
        <v>85.199999999999989</v>
      </c>
      <c r="F214" s="148"/>
      <c r="G214" s="115" t="s">
        <v>0</v>
      </c>
      <c r="H214" s="116" t="s">
        <v>43</v>
      </c>
      <c r="I214" s="117" t="s">
        <v>44</v>
      </c>
      <c r="J214" s="118">
        <v>27</v>
      </c>
      <c r="K214" s="118">
        <v>102.24</v>
      </c>
    </row>
    <row r="215" spans="1:11" s="120" customFormat="1" x14ac:dyDescent="0.3">
      <c r="A215" s="121">
        <v>4</v>
      </c>
      <c r="B215" s="116" t="s">
        <v>69</v>
      </c>
      <c r="C215" s="117" t="s">
        <v>22</v>
      </c>
      <c r="D215" s="118">
        <v>17</v>
      </c>
      <c r="E215" s="118">
        <v>3.9199999999999995</v>
      </c>
      <c r="F215" s="148"/>
      <c r="G215" s="121">
        <v>4</v>
      </c>
      <c r="H215" s="116" t="s">
        <v>69</v>
      </c>
      <c r="I215" s="117" t="s">
        <v>22</v>
      </c>
      <c r="J215" s="118">
        <v>17</v>
      </c>
      <c r="K215" s="118">
        <v>3.9199999999999995</v>
      </c>
    </row>
    <row r="216" spans="1:11" s="120" customFormat="1" x14ac:dyDescent="0.3">
      <c r="A216" s="121">
        <v>5</v>
      </c>
      <c r="B216" s="116" t="s">
        <v>66</v>
      </c>
      <c r="C216" s="117" t="s">
        <v>2</v>
      </c>
      <c r="D216" s="118">
        <v>15</v>
      </c>
      <c r="E216" s="118">
        <v>112.8</v>
      </c>
      <c r="F216" s="154"/>
      <c r="G216" s="121">
        <v>5</v>
      </c>
      <c r="H216" s="116" t="s">
        <v>66</v>
      </c>
      <c r="I216" s="117" t="s">
        <v>2</v>
      </c>
      <c r="J216" s="118">
        <v>15</v>
      </c>
      <c r="K216" s="118">
        <v>112.8</v>
      </c>
    </row>
    <row r="217" spans="1:11" s="122" customFormat="1" x14ac:dyDescent="0.3">
      <c r="A217" s="115" t="s">
        <v>51</v>
      </c>
      <c r="B217" s="116" t="s">
        <v>107</v>
      </c>
      <c r="C217" s="117" t="s">
        <v>14</v>
      </c>
      <c r="D217" s="118">
        <v>3.1</v>
      </c>
      <c r="E217" s="118">
        <v>93.2</v>
      </c>
      <c r="F217" s="145"/>
      <c r="G217" s="115" t="s">
        <v>51</v>
      </c>
      <c r="H217" s="116" t="s">
        <v>107</v>
      </c>
      <c r="I217" s="117" t="s">
        <v>14</v>
      </c>
      <c r="J217" s="118">
        <v>3.1</v>
      </c>
      <c r="K217" s="118">
        <v>93.2</v>
      </c>
    </row>
    <row r="218" spans="1:11" s="122" customFormat="1" ht="19.5" customHeight="1" x14ac:dyDescent="0.3">
      <c r="A218" s="115" t="s">
        <v>15</v>
      </c>
      <c r="B218" s="116" t="s">
        <v>108</v>
      </c>
      <c r="C218" s="117" t="s">
        <v>65</v>
      </c>
      <c r="D218" s="118">
        <v>1.2</v>
      </c>
      <c r="E218" s="118">
        <f>43/2</f>
        <v>21.5</v>
      </c>
      <c r="F218" s="145"/>
      <c r="G218" s="115" t="s">
        <v>15</v>
      </c>
      <c r="H218" s="116" t="s">
        <v>108</v>
      </c>
      <c r="I218" s="117" t="s">
        <v>65</v>
      </c>
      <c r="J218" s="118">
        <v>1.2</v>
      </c>
      <c r="K218" s="118">
        <f>43/2</f>
        <v>21.5</v>
      </c>
    </row>
    <row r="219" spans="1:11" s="122" customFormat="1" ht="19.5" customHeight="1" x14ac:dyDescent="0.3">
      <c r="A219" s="115" t="s">
        <v>53</v>
      </c>
      <c r="B219" s="116" t="s">
        <v>11</v>
      </c>
      <c r="C219" s="117" t="s">
        <v>12</v>
      </c>
      <c r="D219" s="118">
        <v>46</v>
      </c>
      <c r="E219" s="118">
        <v>202</v>
      </c>
      <c r="F219" s="145"/>
      <c r="G219" s="115" t="s">
        <v>53</v>
      </c>
      <c r="H219" s="116" t="s">
        <v>11</v>
      </c>
      <c r="I219" s="117" t="s">
        <v>12</v>
      </c>
      <c r="J219" s="118">
        <v>46</v>
      </c>
      <c r="K219" s="118">
        <v>202</v>
      </c>
    </row>
    <row r="220" spans="1:11" s="122" customFormat="1" ht="19.5" customHeight="1" x14ac:dyDescent="0.3">
      <c r="A220" s="115"/>
      <c r="B220" s="116"/>
      <c r="C220" s="117"/>
      <c r="D220" s="118"/>
      <c r="E220" s="118"/>
      <c r="F220" s="145"/>
      <c r="G220" s="115"/>
      <c r="H220" s="116"/>
      <c r="I220" s="117"/>
      <c r="J220" s="118"/>
      <c r="K220" s="118"/>
    </row>
    <row r="221" spans="1:11" s="122" customFormat="1" x14ac:dyDescent="0.3">
      <c r="A221" s="115"/>
      <c r="B221" s="116"/>
      <c r="C221" s="117" t="s">
        <v>128</v>
      </c>
      <c r="D221" s="118">
        <f>SUM(D212:D219)</f>
        <v>199.29999999999998</v>
      </c>
      <c r="E221" s="118">
        <f>SUM(E212:E219)</f>
        <v>893.37</v>
      </c>
      <c r="F221" s="221">
        <v>213.75</v>
      </c>
      <c r="G221" s="115"/>
      <c r="H221" s="116"/>
      <c r="I221" s="117" t="s">
        <v>128</v>
      </c>
      <c r="J221" s="118">
        <f>SUM(J212:J219)</f>
        <v>204.29999999999998</v>
      </c>
      <c r="K221" s="118">
        <f>SUM(K212:K219)</f>
        <v>910.41000000000008</v>
      </c>
    </row>
    <row r="222" spans="1:11" s="122" customFormat="1" x14ac:dyDescent="0.3">
      <c r="A222" s="115"/>
      <c r="B222" s="116"/>
      <c r="C222" s="117"/>
      <c r="D222" s="118"/>
      <c r="E222" s="118"/>
      <c r="F222" s="221">
        <v>213.75</v>
      </c>
      <c r="G222" s="115"/>
      <c r="H222" s="116"/>
      <c r="I222" s="117"/>
      <c r="J222" s="118"/>
      <c r="K222" s="118"/>
    </row>
    <row r="223" spans="1:11" s="122" customFormat="1" x14ac:dyDescent="0.3">
      <c r="A223" s="121"/>
      <c r="B223" s="116"/>
      <c r="C223" s="117"/>
      <c r="D223" s="118"/>
      <c r="E223" s="118"/>
      <c r="F223" s="145"/>
      <c r="G223" s="121"/>
      <c r="H223" s="116"/>
      <c r="I223" s="117"/>
      <c r="J223" s="118"/>
      <c r="K223" s="118"/>
    </row>
    <row r="224" spans="1:11" s="122" customFormat="1" x14ac:dyDescent="0.3">
      <c r="A224" s="115"/>
      <c r="B224" s="116"/>
      <c r="C224" s="117" t="s">
        <v>136</v>
      </c>
      <c r="D224" s="118">
        <f>D208+D221</f>
        <v>427.1</v>
      </c>
      <c r="E224" s="118">
        <f>E208+E221</f>
        <v>1574.202</v>
      </c>
      <c r="F224" s="147">
        <f>SUM(F219:F223)</f>
        <v>427.5</v>
      </c>
      <c r="G224" s="118"/>
      <c r="H224" s="118"/>
      <c r="I224" s="118" t="s">
        <v>136</v>
      </c>
      <c r="J224" s="118">
        <f>J208+J221</f>
        <v>444.1</v>
      </c>
      <c r="K224" s="118">
        <f>K208+K221</f>
        <v>1673.7020000000002</v>
      </c>
    </row>
    <row r="225" spans="2:13" s="122" customFormat="1" ht="19.5" customHeight="1" x14ac:dyDescent="0.3">
      <c r="B225" s="123"/>
      <c r="C225" s="123"/>
      <c r="D225" s="123"/>
      <c r="E225" s="123"/>
      <c r="F225" s="146"/>
      <c r="H225" s="123"/>
      <c r="I225" s="123"/>
      <c r="J225" s="123"/>
      <c r="K225" s="123"/>
    </row>
    <row r="226" spans="2:13" s="122" customFormat="1" ht="19.5" customHeight="1" x14ac:dyDescent="0.3">
      <c r="B226" s="123"/>
      <c r="C226" s="123"/>
      <c r="D226" s="123"/>
      <c r="E226" s="123"/>
      <c r="F226" s="146"/>
      <c r="H226" s="123"/>
      <c r="I226" s="123"/>
      <c r="J226" s="123"/>
      <c r="K226" s="123"/>
    </row>
    <row r="227" spans="2:13" s="122" customFormat="1" ht="19.5" customHeight="1" x14ac:dyDescent="0.3">
      <c r="B227" s="124" t="s">
        <v>129</v>
      </c>
      <c r="C227" s="123"/>
      <c r="D227" s="123"/>
      <c r="E227" s="123"/>
      <c r="F227" s="146"/>
      <c r="H227" s="124" t="s">
        <v>129</v>
      </c>
      <c r="I227" s="123"/>
      <c r="J227" s="123"/>
      <c r="K227" s="123"/>
    </row>
    <row r="228" spans="2:13" s="122" customFormat="1" x14ac:dyDescent="0.3">
      <c r="B228" s="125" t="s">
        <v>130</v>
      </c>
      <c r="D228" s="126" t="s">
        <v>131</v>
      </c>
      <c r="E228" s="127"/>
      <c r="F228" s="146"/>
      <c r="H228" s="125" t="s">
        <v>130</v>
      </c>
      <c r="J228" s="126" t="s">
        <v>131</v>
      </c>
      <c r="K228" s="127"/>
    </row>
    <row r="229" spans="2:13" s="122" customFormat="1" ht="43.5" customHeight="1" x14ac:dyDescent="0.3">
      <c r="B229" s="128" t="s">
        <v>132</v>
      </c>
      <c r="D229" s="128" t="s">
        <v>140</v>
      </c>
      <c r="E229" s="129"/>
      <c r="F229" s="146"/>
      <c r="H229" s="128" t="s">
        <v>139</v>
      </c>
      <c r="J229" s="128" t="s">
        <v>140</v>
      </c>
      <c r="K229" s="129"/>
      <c r="M229" s="128"/>
    </row>
    <row r="230" spans="2:13" s="44" customFormat="1" x14ac:dyDescent="0.3">
      <c r="B230" s="45"/>
      <c r="C230" s="45"/>
      <c r="D230" s="45"/>
      <c r="E230" s="45"/>
      <c r="F230" s="264"/>
      <c r="H230" s="45"/>
      <c r="I230" s="45"/>
      <c r="J230" s="45"/>
      <c r="K230" s="45"/>
    </row>
    <row r="231" spans="2:13" s="44" customFormat="1" x14ac:dyDescent="0.3">
      <c r="B231" s="45"/>
      <c r="C231" s="45"/>
      <c r="D231" s="45"/>
      <c r="E231" s="45"/>
      <c r="F231" s="264"/>
      <c r="H231" s="45"/>
      <c r="I231" s="45"/>
      <c r="J231" s="45"/>
      <c r="K231" s="45"/>
    </row>
    <row r="233" spans="2:13" ht="19.5" customHeight="1" x14ac:dyDescent="0.3">
      <c r="B233" s="22" t="s">
        <v>115</v>
      </c>
      <c r="H233" s="22" t="s">
        <v>115</v>
      </c>
    </row>
    <row r="234" spans="2:13" ht="19.5" customHeight="1" x14ac:dyDescent="0.3">
      <c r="B234" s="22" t="s">
        <v>137</v>
      </c>
      <c r="F234" s="146"/>
      <c r="H234" s="22" t="s">
        <v>138</v>
      </c>
    </row>
    <row r="235" spans="2:13" ht="19.5" customHeight="1" x14ac:dyDescent="0.3">
      <c r="F235" s="146"/>
    </row>
    <row r="236" spans="2:13" ht="19.5" customHeight="1" x14ac:dyDescent="0.3">
      <c r="D236" s="21"/>
      <c r="E236" s="23" t="s">
        <v>116</v>
      </c>
      <c r="F236" s="146"/>
      <c r="J236" s="21"/>
      <c r="K236" s="23" t="s">
        <v>116</v>
      </c>
    </row>
    <row r="237" spans="2:13" ht="19.5" customHeight="1" x14ac:dyDescent="0.3">
      <c r="D237" s="21"/>
      <c r="E237" s="24" t="s">
        <v>134</v>
      </c>
      <c r="F237" s="146"/>
      <c r="J237" s="21"/>
      <c r="K237" s="24" t="s">
        <v>134</v>
      </c>
    </row>
    <row r="238" spans="2:13" ht="19.5" customHeight="1" x14ac:dyDescent="0.3">
      <c r="D238" s="21"/>
      <c r="E238" s="24" t="s">
        <v>117</v>
      </c>
      <c r="F238" s="146"/>
      <c r="J238" s="21"/>
      <c r="K238" s="24" t="s">
        <v>117</v>
      </c>
    </row>
    <row r="239" spans="2:13" ht="19.5" customHeight="1" x14ac:dyDescent="0.3">
      <c r="D239" s="21"/>
      <c r="E239" s="24" t="s">
        <v>118</v>
      </c>
      <c r="F239" s="146"/>
      <c r="J239" s="21"/>
      <c r="K239" s="24" t="s">
        <v>118</v>
      </c>
    </row>
    <row r="240" spans="2:13" ht="19.5" customHeight="1" x14ac:dyDescent="0.3"/>
    <row r="241" spans="1:11" s="25" customFormat="1" ht="19.5" customHeight="1" x14ac:dyDescent="0.3">
      <c r="B241" s="20"/>
      <c r="C241" s="20"/>
      <c r="D241" s="20"/>
      <c r="E241" s="20"/>
      <c r="F241" s="145"/>
      <c r="H241" s="20"/>
      <c r="I241" s="20"/>
      <c r="J241" s="20"/>
      <c r="K241" s="20"/>
    </row>
    <row r="242" spans="1:11" ht="19.5" customHeight="1" x14ac:dyDescent="0.3"/>
    <row r="243" spans="1:11" ht="19.5" customHeight="1" x14ac:dyDescent="0.3">
      <c r="B243" s="1612" t="s">
        <v>119</v>
      </c>
      <c r="C243" s="1612"/>
      <c r="D243" s="1612"/>
      <c r="E243" s="26"/>
      <c r="F243" s="146"/>
      <c r="H243" s="1612" t="s">
        <v>119</v>
      </c>
      <c r="I243" s="1612"/>
      <c r="J243" s="1612"/>
      <c r="K243" s="26"/>
    </row>
    <row r="244" spans="1:11" s="25" customFormat="1" ht="19.5" customHeight="1" x14ac:dyDescent="0.3">
      <c r="B244" s="1610">
        <v>44813</v>
      </c>
      <c r="C244" s="1610"/>
      <c r="D244" s="1610"/>
      <c r="E244" s="27"/>
      <c r="F244" s="146"/>
      <c r="H244" s="1610">
        <f>B244</f>
        <v>44813</v>
      </c>
      <c r="I244" s="1610"/>
      <c r="J244" s="1610"/>
      <c r="K244" s="27"/>
    </row>
    <row r="245" spans="1:11" ht="19.5" customHeight="1" x14ac:dyDescent="0.3">
      <c r="E245" s="27"/>
      <c r="F245" s="146"/>
      <c r="K245" s="27"/>
    </row>
    <row r="246" spans="1:11" ht="19.5" customHeight="1" x14ac:dyDescent="0.3">
      <c r="B246" s="40"/>
      <c r="E246" s="27"/>
      <c r="F246" s="146"/>
      <c r="H246" s="40"/>
      <c r="K246" s="27"/>
    </row>
    <row r="247" spans="1:11" ht="19.5" customHeight="1" x14ac:dyDescent="0.3">
      <c r="A247" s="28" t="s">
        <v>120</v>
      </c>
      <c r="B247" s="29" t="s">
        <v>121</v>
      </c>
      <c r="C247" s="1611" t="s">
        <v>122</v>
      </c>
      <c r="D247" s="1611"/>
      <c r="E247" s="1611"/>
      <c r="F247" s="146"/>
      <c r="G247" s="28" t="s">
        <v>120</v>
      </c>
      <c r="H247" s="29" t="s">
        <v>121</v>
      </c>
      <c r="I247" s="1611" t="s">
        <v>123</v>
      </c>
      <c r="J247" s="1611"/>
      <c r="K247" s="1611"/>
    </row>
    <row r="248" spans="1:11" ht="19.5" customHeight="1" x14ac:dyDescent="0.3">
      <c r="A248" s="28" t="s">
        <v>124</v>
      </c>
      <c r="B248" s="28" t="s">
        <v>141</v>
      </c>
      <c r="C248" s="29" t="s">
        <v>125</v>
      </c>
      <c r="D248" s="41" t="s">
        <v>126</v>
      </c>
      <c r="E248" s="41" t="s">
        <v>127</v>
      </c>
      <c r="F248" s="146"/>
      <c r="G248" s="28" t="s">
        <v>124</v>
      </c>
      <c r="H248" s="28" t="s">
        <v>142</v>
      </c>
      <c r="I248" s="29" t="s">
        <v>125</v>
      </c>
      <c r="J248" s="41" t="s">
        <v>126</v>
      </c>
      <c r="K248" s="41" t="s">
        <v>127</v>
      </c>
    </row>
    <row r="249" spans="1:11" s="10" customFormat="1" x14ac:dyDescent="0.3">
      <c r="A249" s="41">
        <v>1</v>
      </c>
      <c r="B249" s="6" t="s">
        <v>74</v>
      </c>
      <c r="C249" s="2" t="s">
        <v>17</v>
      </c>
      <c r="D249" s="3">
        <v>115</v>
      </c>
      <c r="E249" s="3">
        <v>187.64999999999998</v>
      </c>
      <c r="F249" s="148"/>
      <c r="G249" s="41">
        <v>1</v>
      </c>
      <c r="H249" s="6" t="s">
        <v>74</v>
      </c>
      <c r="I249" s="2" t="s">
        <v>17</v>
      </c>
      <c r="J249" s="3">
        <v>115</v>
      </c>
      <c r="K249" s="3">
        <v>187.64999999999998</v>
      </c>
    </row>
    <row r="250" spans="1:11" s="4" customFormat="1" x14ac:dyDescent="0.3">
      <c r="A250" s="43" t="s">
        <v>3</v>
      </c>
      <c r="B250" s="6" t="s">
        <v>36</v>
      </c>
      <c r="C250" s="2" t="s">
        <v>14</v>
      </c>
      <c r="D250" s="3">
        <v>20</v>
      </c>
      <c r="E250" s="3">
        <v>32.4</v>
      </c>
      <c r="F250" s="154"/>
      <c r="G250" s="43" t="s">
        <v>3</v>
      </c>
      <c r="H250" s="6" t="s">
        <v>36</v>
      </c>
      <c r="I250" s="2" t="s">
        <v>14</v>
      </c>
      <c r="J250" s="3">
        <v>20</v>
      </c>
      <c r="K250" s="3">
        <v>32.4</v>
      </c>
    </row>
    <row r="251" spans="1:11" x14ac:dyDescent="0.3">
      <c r="A251" s="5">
        <v>3</v>
      </c>
      <c r="B251" s="6" t="s">
        <v>114</v>
      </c>
      <c r="C251" s="2" t="s">
        <v>2</v>
      </c>
      <c r="D251" s="3">
        <v>5</v>
      </c>
      <c r="E251" s="3">
        <v>28</v>
      </c>
      <c r="G251" s="5">
        <v>3</v>
      </c>
      <c r="H251" s="6" t="s">
        <v>114</v>
      </c>
      <c r="I251" s="2" t="s">
        <v>2</v>
      </c>
      <c r="J251" s="3">
        <v>5</v>
      </c>
      <c r="K251" s="3">
        <v>28</v>
      </c>
    </row>
    <row r="252" spans="1:11" x14ac:dyDescent="0.3">
      <c r="A252" s="43" t="s">
        <v>77</v>
      </c>
      <c r="B252" s="6" t="s">
        <v>107</v>
      </c>
      <c r="C252" s="2" t="s">
        <v>22</v>
      </c>
      <c r="D252" s="3">
        <v>2.2999999999999998</v>
      </c>
      <c r="E252" s="3">
        <v>74.099999999999994</v>
      </c>
      <c r="G252" s="43" t="s">
        <v>77</v>
      </c>
      <c r="H252" s="6" t="s">
        <v>107</v>
      </c>
      <c r="I252" s="2" t="s">
        <v>22</v>
      </c>
      <c r="J252" s="3">
        <v>2.2999999999999998</v>
      </c>
      <c r="K252" s="3">
        <v>74.099999999999994</v>
      </c>
    </row>
    <row r="253" spans="1:11" x14ac:dyDescent="0.3">
      <c r="A253" s="5" t="s">
        <v>23</v>
      </c>
      <c r="B253" s="6" t="s">
        <v>82</v>
      </c>
      <c r="C253" s="2" t="s">
        <v>79</v>
      </c>
      <c r="D253" s="3">
        <v>47</v>
      </c>
      <c r="E253" s="3">
        <v>215.1</v>
      </c>
      <c r="G253" s="5" t="s">
        <v>23</v>
      </c>
      <c r="H253" s="6" t="s">
        <v>82</v>
      </c>
      <c r="I253" s="2" t="s">
        <v>79</v>
      </c>
      <c r="J253" s="3">
        <v>47</v>
      </c>
      <c r="K253" s="3">
        <v>215.1</v>
      </c>
    </row>
    <row r="254" spans="1:11" ht="19.5" customHeight="1" x14ac:dyDescent="0.3">
      <c r="A254" s="43"/>
      <c r="B254" s="6"/>
      <c r="C254" s="2"/>
      <c r="D254" s="3"/>
      <c r="E254" s="3"/>
      <c r="G254" s="43"/>
      <c r="H254" s="6"/>
      <c r="I254" s="2"/>
      <c r="J254" s="3"/>
      <c r="K254" s="3"/>
    </row>
    <row r="255" spans="1:11" s="10" customFormat="1" x14ac:dyDescent="0.3">
      <c r="A255" s="41"/>
      <c r="B255" s="1"/>
      <c r="C255" s="41"/>
      <c r="D255" s="7"/>
      <c r="E255" s="7"/>
      <c r="F255" s="148"/>
      <c r="G255" s="41"/>
      <c r="H255" s="1"/>
      <c r="I255" s="41"/>
      <c r="J255" s="7"/>
      <c r="K255" s="7"/>
    </row>
    <row r="256" spans="1:11" x14ac:dyDescent="0.3">
      <c r="A256" s="5"/>
      <c r="B256" s="6"/>
      <c r="C256" s="2" t="s">
        <v>128</v>
      </c>
      <c r="D256" s="3">
        <f>SUM(D249:D254)</f>
        <v>189.3</v>
      </c>
      <c r="E256" s="3">
        <f>SUM(E249:E253)</f>
        <v>537.25</v>
      </c>
      <c r="G256" s="5"/>
      <c r="H256" s="6"/>
      <c r="I256" s="2" t="s">
        <v>128</v>
      </c>
      <c r="J256" s="3">
        <f>SUM(J249:J254)</f>
        <v>189.3</v>
      </c>
      <c r="K256" s="3">
        <f>SUM(K249:K253)</f>
        <v>537.25</v>
      </c>
    </row>
    <row r="257" spans="1:11" x14ac:dyDescent="0.3">
      <c r="A257" s="5"/>
      <c r="B257" s="6"/>
      <c r="C257" s="2"/>
      <c r="D257" s="3"/>
      <c r="E257" s="3"/>
      <c r="G257" s="5"/>
      <c r="H257" s="6"/>
      <c r="I257" s="2"/>
      <c r="J257" s="3"/>
      <c r="K257" s="3"/>
    </row>
    <row r="258" spans="1:11" x14ac:dyDescent="0.3">
      <c r="A258" s="5"/>
      <c r="B258" s="6"/>
      <c r="C258" s="2"/>
      <c r="D258" s="3"/>
      <c r="E258" s="3"/>
      <c r="G258" s="5"/>
      <c r="H258" s="6"/>
      <c r="I258" s="2"/>
      <c r="J258" s="3"/>
      <c r="K258" s="3"/>
    </row>
    <row r="259" spans="1:11" x14ac:dyDescent="0.3">
      <c r="A259" s="28" t="s">
        <v>124</v>
      </c>
      <c r="B259" s="3" t="s">
        <v>205</v>
      </c>
      <c r="C259" s="2" t="s">
        <v>125</v>
      </c>
      <c r="D259" s="3" t="s">
        <v>126</v>
      </c>
      <c r="E259" s="3" t="s">
        <v>127</v>
      </c>
      <c r="G259" s="28" t="s">
        <v>124</v>
      </c>
      <c r="H259" s="3" t="s">
        <v>205</v>
      </c>
      <c r="I259" s="2" t="s">
        <v>125</v>
      </c>
      <c r="J259" s="3" t="s">
        <v>126</v>
      </c>
      <c r="K259" s="3" t="s">
        <v>127</v>
      </c>
    </row>
    <row r="260" spans="1:11" s="4" customFormat="1" x14ac:dyDescent="0.3">
      <c r="A260" s="5">
        <v>1</v>
      </c>
      <c r="B260" s="6" t="s">
        <v>100</v>
      </c>
      <c r="C260" s="2" t="s">
        <v>9</v>
      </c>
      <c r="D260" s="3">
        <v>50</v>
      </c>
      <c r="E260" s="3">
        <v>113</v>
      </c>
      <c r="F260" s="154"/>
      <c r="G260" s="5">
        <v>1</v>
      </c>
      <c r="H260" s="6" t="s">
        <v>100</v>
      </c>
      <c r="I260" s="2" t="s">
        <v>9</v>
      </c>
      <c r="J260" s="3">
        <v>50</v>
      </c>
      <c r="K260" s="3">
        <v>113</v>
      </c>
    </row>
    <row r="261" spans="1:11" s="9" customFormat="1" x14ac:dyDescent="0.3">
      <c r="A261" s="5">
        <v>2</v>
      </c>
      <c r="B261" s="6" t="s">
        <v>30</v>
      </c>
      <c r="C261" s="2" t="s">
        <v>7</v>
      </c>
      <c r="D261" s="3">
        <v>75</v>
      </c>
      <c r="E261" s="3">
        <v>185.25</v>
      </c>
      <c r="F261" s="154"/>
      <c r="G261" s="5">
        <v>2</v>
      </c>
      <c r="H261" s="6" t="s">
        <v>30</v>
      </c>
      <c r="I261" s="2" t="s">
        <v>29</v>
      </c>
      <c r="J261" s="3">
        <v>85</v>
      </c>
      <c r="K261" s="3">
        <v>222.3</v>
      </c>
    </row>
    <row r="262" spans="1:11" s="10" customFormat="1" x14ac:dyDescent="0.3">
      <c r="A262" s="43">
        <v>3</v>
      </c>
      <c r="B262" s="6" t="s">
        <v>45</v>
      </c>
      <c r="C262" s="2" t="s">
        <v>17</v>
      </c>
      <c r="D262" s="3">
        <v>15</v>
      </c>
      <c r="E262" s="3">
        <v>230.45</v>
      </c>
      <c r="F262" s="154"/>
      <c r="G262" s="43">
        <v>3</v>
      </c>
      <c r="H262" s="6" t="s">
        <v>45</v>
      </c>
      <c r="I262" s="2" t="s">
        <v>44</v>
      </c>
      <c r="J262" s="3">
        <v>18</v>
      </c>
      <c r="K262" s="3">
        <v>276.54000000000002</v>
      </c>
    </row>
    <row r="263" spans="1:11" s="4" customFormat="1" x14ac:dyDescent="0.3">
      <c r="A263" s="43" t="s">
        <v>77</v>
      </c>
      <c r="B263" s="6" t="s">
        <v>87</v>
      </c>
      <c r="C263" s="2" t="s">
        <v>22</v>
      </c>
      <c r="D263" s="3">
        <v>22</v>
      </c>
      <c r="E263" s="3">
        <v>5.5719999999999992</v>
      </c>
      <c r="F263" s="148"/>
      <c r="G263" s="43" t="s">
        <v>77</v>
      </c>
      <c r="H263" s="6" t="s">
        <v>87</v>
      </c>
      <c r="I263" s="2" t="s">
        <v>22</v>
      </c>
      <c r="J263" s="3">
        <v>22</v>
      </c>
      <c r="K263" s="3">
        <v>5.5719999999999992</v>
      </c>
    </row>
    <row r="264" spans="1:11" s="134" customFormat="1" x14ac:dyDescent="0.3">
      <c r="A264" s="130">
        <v>5</v>
      </c>
      <c r="B264" s="131" t="s">
        <v>66</v>
      </c>
      <c r="C264" s="132" t="s">
        <v>2</v>
      </c>
      <c r="D264" s="133">
        <v>15</v>
      </c>
      <c r="E264" s="133">
        <v>112.8</v>
      </c>
      <c r="F264" s="154"/>
      <c r="G264" s="130">
        <v>5</v>
      </c>
      <c r="H264" s="131" t="s">
        <v>66</v>
      </c>
      <c r="I264" s="132" t="s">
        <v>2</v>
      </c>
      <c r="J264" s="133">
        <v>15</v>
      </c>
      <c r="K264" s="133">
        <v>112.8</v>
      </c>
    </row>
    <row r="265" spans="1:11" s="136" customFormat="1" x14ac:dyDescent="0.3">
      <c r="A265" s="135" t="s">
        <v>51</v>
      </c>
      <c r="B265" s="131" t="s">
        <v>107</v>
      </c>
      <c r="C265" s="132" t="s">
        <v>14</v>
      </c>
      <c r="D265" s="133">
        <v>3.1</v>
      </c>
      <c r="E265" s="133">
        <v>93.2</v>
      </c>
      <c r="F265" s="145"/>
      <c r="G265" s="135" t="s">
        <v>51</v>
      </c>
      <c r="H265" s="131" t="s">
        <v>107</v>
      </c>
      <c r="I265" s="132" t="s">
        <v>14</v>
      </c>
      <c r="J265" s="133">
        <v>3.1</v>
      </c>
      <c r="K265" s="133">
        <v>93.2</v>
      </c>
    </row>
    <row r="266" spans="1:11" s="136" customFormat="1" ht="19.5" customHeight="1" x14ac:dyDescent="0.3">
      <c r="A266" s="135" t="s">
        <v>15</v>
      </c>
      <c r="B266" s="131" t="s">
        <v>108</v>
      </c>
      <c r="C266" s="132" t="s">
        <v>65</v>
      </c>
      <c r="D266" s="133">
        <v>1.2</v>
      </c>
      <c r="E266" s="133">
        <f>43/2</f>
        <v>21.5</v>
      </c>
      <c r="F266" s="145"/>
      <c r="G266" s="135" t="s">
        <v>15</v>
      </c>
      <c r="H266" s="131" t="s">
        <v>108</v>
      </c>
      <c r="I266" s="132" t="s">
        <v>65</v>
      </c>
      <c r="J266" s="133">
        <v>1.2</v>
      </c>
      <c r="K266" s="133">
        <f>43/2</f>
        <v>21.5</v>
      </c>
    </row>
    <row r="267" spans="1:11" s="137" customFormat="1" x14ac:dyDescent="0.3">
      <c r="A267" s="135"/>
      <c r="B267" s="131"/>
      <c r="C267" s="132"/>
      <c r="D267" s="133"/>
      <c r="E267" s="133"/>
      <c r="F267" s="145"/>
      <c r="G267" s="135"/>
      <c r="H267" s="131"/>
      <c r="I267" s="132"/>
      <c r="J267" s="133"/>
      <c r="K267" s="133"/>
    </row>
    <row r="268" spans="1:11" s="136" customFormat="1" x14ac:dyDescent="0.3">
      <c r="A268" s="135"/>
      <c r="B268" s="131"/>
      <c r="C268" s="132" t="s">
        <v>128</v>
      </c>
      <c r="D268" s="133">
        <f>SUM(D260:D267)</f>
        <v>181.29999999999998</v>
      </c>
      <c r="E268" s="133">
        <f>SUM(E260:E267)</f>
        <v>761.77200000000005</v>
      </c>
      <c r="F268" s="221">
        <v>213.75</v>
      </c>
      <c r="G268" s="135"/>
      <c r="H268" s="131"/>
      <c r="I268" s="132" t="s">
        <v>128</v>
      </c>
      <c r="J268" s="133">
        <f>SUM(J260:J267)</f>
        <v>194.29999999999998</v>
      </c>
      <c r="K268" s="133">
        <f>SUM(K260:K267)</f>
        <v>844.91200000000003</v>
      </c>
    </row>
    <row r="269" spans="1:11" s="136" customFormat="1" x14ac:dyDescent="0.3">
      <c r="A269" s="135"/>
      <c r="B269" s="131"/>
      <c r="C269" s="132"/>
      <c r="D269" s="133"/>
      <c r="E269" s="133"/>
      <c r="F269" s="221">
        <v>213.75</v>
      </c>
      <c r="G269" s="135"/>
      <c r="H269" s="131"/>
      <c r="I269" s="132"/>
      <c r="J269" s="133"/>
      <c r="K269" s="133"/>
    </row>
    <row r="270" spans="1:11" s="136" customFormat="1" x14ac:dyDescent="0.3">
      <c r="A270" s="130"/>
      <c r="B270" s="131"/>
      <c r="C270" s="132"/>
      <c r="D270" s="133"/>
      <c r="E270" s="133"/>
      <c r="F270" s="145"/>
      <c r="G270" s="130"/>
      <c r="H270" s="131"/>
      <c r="I270" s="132"/>
      <c r="J270" s="133"/>
      <c r="K270" s="133"/>
    </row>
    <row r="271" spans="1:11" s="136" customFormat="1" x14ac:dyDescent="0.3">
      <c r="A271" s="135"/>
      <c r="B271" s="131"/>
      <c r="C271" s="132" t="s">
        <v>136</v>
      </c>
      <c r="D271" s="133">
        <f>D256+D268</f>
        <v>370.6</v>
      </c>
      <c r="E271" s="133">
        <f>E256+E268</f>
        <v>1299.0219999999999</v>
      </c>
      <c r="F271" s="147">
        <f>SUM(F267:F270)</f>
        <v>427.5</v>
      </c>
      <c r="G271" s="133"/>
      <c r="H271" s="133"/>
      <c r="I271" s="133" t="s">
        <v>136</v>
      </c>
      <c r="J271" s="133">
        <f>J256+J268</f>
        <v>383.6</v>
      </c>
      <c r="K271" s="133">
        <f>K256+K268</f>
        <v>1382.162</v>
      </c>
    </row>
    <row r="272" spans="1:11" s="136" customFormat="1" ht="19.5" customHeight="1" x14ac:dyDescent="0.3">
      <c r="B272" s="138"/>
      <c r="C272" s="138"/>
      <c r="D272" s="138"/>
      <c r="E272" s="138"/>
      <c r="F272" s="146"/>
      <c r="H272" s="138"/>
      <c r="I272" s="138"/>
      <c r="J272" s="138"/>
      <c r="K272" s="138"/>
    </row>
    <row r="273" spans="2:13" s="136" customFormat="1" ht="19.5" customHeight="1" x14ac:dyDescent="0.3">
      <c r="B273" s="138"/>
      <c r="C273" s="138"/>
      <c r="D273" s="138"/>
      <c r="E273" s="138"/>
      <c r="F273" s="146"/>
      <c r="H273" s="138"/>
      <c r="I273" s="138"/>
      <c r="J273" s="138"/>
      <c r="K273" s="138"/>
    </row>
    <row r="274" spans="2:13" s="136" customFormat="1" ht="19.5" customHeight="1" x14ac:dyDescent="0.3">
      <c r="B274" s="139" t="s">
        <v>129</v>
      </c>
      <c r="C274" s="138"/>
      <c r="D274" s="138"/>
      <c r="E274" s="138"/>
      <c r="F274" s="146"/>
      <c r="H274" s="139" t="s">
        <v>129</v>
      </c>
      <c r="I274" s="138"/>
      <c r="J274" s="138"/>
      <c r="K274" s="138"/>
    </row>
    <row r="275" spans="2:13" s="136" customFormat="1" x14ac:dyDescent="0.3">
      <c r="B275" s="140" t="s">
        <v>130</v>
      </c>
      <c r="D275" s="141" t="s">
        <v>131</v>
      </c>
      <c r="E275" s="142"/>
      <c r="F275" s="146"/>
      <c r="H275" s="140" t="s">
        <v>130</v>
      </c>
      <c r="J275" s="141" t="s">
        <v>131</v>
      </c>
      <c r="K275" s="142"/>
    </row>
    <row r="276" spans="2:13" s="136" customFormat="1" ht="43.5" customHeight="1" x14ac:dyDescent="0.3">
      <c r="B276" s="143" t="s">
        <v>132</v>
      </c>
      <c r="D276" s="143" t="s">
        <v>140</v>
      </c>
      <c r="E276" s="144"/>
      <c r="F276" s="146"/>
      <c r="H276" s="143" t="s">
        <v>139</v>
      </c>
      <c r="J276" s="143" t="s">
        <v>140</v>
      </c>
      <c r="K276" s="144"/>
      <c r="M276" s="143"/>
    </row>
    <row r="277" spans="2:13" s="136" customFormat="1" x14ac:dyDescent="0.3">
      <c r="B277" s="142"/>
      <c r="C277" s="142"/>
      <c r="D277" s="142"/>
      <c r="E277" s="142"/>
      <c r="F277" s="145"/>
      <c r="H277" s="142"/>
      <c r="I277" s="142"/>
      <c r="J277" s="142"/>
      <c r="K277" s="142"/>
    </row>
    <row r="278" spans="2:13" s="44" customFormat="1" x14ac:dyDescent="0.3">
      <c r="B278" s="45"/>
      <c r="C278" s="45"/>
      <c r="D278" s="45"/>
      <c r="E278" s="45"/>
      <c r="F278" s="264"/>
      <c r="H278" s="45"/>
      <c r="I278" s="45"/>
      <c r="J278" s="45"/>
      <c r="K278" s="45"/>
    </row>
    <row r="279" spans="2:13" x14ac:dyDescent="0.3">
      <c r="G279" s="155"/>
      <c r="H279" s="156"/>
      <c r="I279" s="156"/>
      <c r="J279" s="156"/>
      <c r="K279" s="156"/>
    </row>
    <row r="280" spans="2:13" ht="19.5" customHeight="1" x14ac:dyDescent="0.3">
      <c r="B280" s="22" t="s">
        <v>115</v>
      </c>
      <c r="G280" s="155"/>
      <c r="H280" s="157" t="s">
        <v>115</v>
      </c>
      <c r="I280" s="156"/>
      <c r="J280" s="156"/>
      <c r="K280" s="156"/>
    </row>
    <row r="281" spans="2:13" ht="19.5" customHeight="1" x14ac:dyDescent="0.3">
      <c r="B281" s="22" t="s">
        <v>137</v>
      </c>
      <c r="F281" s="146"/>
      <c r="G281" s="155"/>
      <c r="H281" s="157" t="s">
        <v>138</v>
      </c>
      <c r="I281" s="156"/>
      <c r="J281" s="156"/>
      <c r="K281" s="156"/>
    </row>
    <row r="282" spans="2:13" ht="19.5" customHeight="1" x14ac:dyDescent="0.3">
      <c r="F282" s="146"/>
      <c r="G282" s="155"/>
      <c r="H282" s="156"/>
      <c r="I282" s="156"/>
      <c r="J282" s="156"/>
      <c r="K282" s="156"/>
    </row>
    <row r="283" spans="2:13" ht="19.5" customHeight="1" x14ac:dyDescent="0.3">
      <c r="D283" s="21"/>
      <c r="E283" s="23" t="s">
        <v>116</v>
      </c>
      <c r="F283" s="146"/>
      <c r="G283" s="155"/>
      <c r="H283" s="156"/>
      <c r="I283" s="156"/>
      <c r="J283" s="155"/>
      <c r="K283" s="158" t="s">
        <v>116</v>
      </c>
    </row>
    <row r="284" spans="2:13" ht="19.5" customHeight="1" x14ac:dyDescent="0.3">
      <c r="D284" s="21"/>
      <c r="E284" s="24" t="s">
        <v>134</v>
      </c>
      <c r="F284" s="146"/>
      <c r="G284" s="155"/>
      <c r="H284" s="156"/>
      <c r="I284" s="156"/>
      <c r="J284" s="155"/>
      <c r="K284" s="159" t="s">
        <v>134</v>
      </c>
    </row>
    <row r="285" spans="2:13" ht="19.5" customHeight="1" x14ac:dyDescent="0.3">
      <c r="D285" s="21"/>
      <c r="E285" s="24" t="s">
        <v>117</v>
      </c>
      <c r="F285" s="146"/>
      <c r="G285" s="155"/>
      <c r="H285" s="156"/>
      <c r="I285" s="156"/>
      <c r="J285" s="155"/>
      <c r="K285" s="159" t="s">
        <v>117</v>
      </c>
    </row>
    <row r="286" spans="2:13" ht="19.5" customHeight="1" x14ac:dyDescent="0.3">
      <c r="D286" s="21"/>
      <c r="E286" s="24" t="s">
        <v>118</v>
      </c>
      <c r="F286" s="146"/>
      <c r="G286" s="155"/>
      <c r="H286" s="156"/>
      <c r="I286" s="156"/>
      <c r="J286" s="155"/>
      <c r="K286" s="159" t="s">
        <v>118</v>
      </c>
    </row>
    <row r="287" spans="2:13" ht="19.5" customHeight="1" x14ac:dyDescent="0.3">
      <c r="G287" s="155"/>
      <c r="H287" s="156"/>
      <c r="I287" s="156"/>
      <c r="J287" s="156"/>
      <c r="K287" s="156"/>
    </row>
    <row r="288" spans="2:13" s="25" customFormat="1" ht="19.5" customHeight="1" x14ac:dyDescent="0.3">
      <c r="B288" s="20"/>
      <c r="C288" s="20"/>
      <c r="D288" s="20"/>
      <c r="E288" s="20"/>
      <c r="F288" s="145"/>
      <c r="G288" s="155"/>
      <c r="H288" s="156"/>
      <c r="I288" s="156"/>
      <c r="J288" s="156"/>
      <c r="K288" s="156"/>
    </row>
    <row r="289" spans="1:11" ht="19.5" customHeight="1" x14ac:dyDescent="0.3">
      <c r="G289" s="155"/>
      <c r="H289" s="156"/>
      <c r="I289" s="156"/>
      <c r="J289" s="156"/>
      <c r="K289" s="156"/>
    </row>
    <row r="290" spans="1:11" ht="19.5" customHeight="1" x14ac:dyDescent="0.3">
      <c r="B290" s="1612" t="s">
        <v>119</v>
      </c>
      <c r="C290" s="1612"/>
      <c r="D290" s="1612"/>
      <c r="E290" s="26"/>
      <c r="F290" s="146"/>
      <c r="G290" s="155"/>
      <c r="H290" s="1670" t="s">
        <v>119</v>
      </c>
      <c r="I290" s="1670"/>
      <c r="J290" s="1670"/>
      <c r="K290" s="160"/>
    </row>
    <row r="291" spans="1:11" s="25" customFormat="1" ht="19.5" customHeight="1" x14ac:dyDescent="0.3">
      <c r="B291" s="1610">
        <v>44816</v>
      </c>
      <c r="C291" s="1610"/>
      <c r="D291" s="1610"/>
      <c r="E291" s="27"/>
      <c r="F291" s="146"/>
      <c r="G291" s="155"/>
      <c r="H291" s="1671">
        <f>B291</f>
        <v>44816</v>
      </c>
      <c r="I291" s="1671"/>
      <c r="J291" s="1671"/>
      <c r="K291" s="161"/>
    </row>
    <row r="292" spans="1:11" ht="19.5" customHeight="1" x14ac:dyDescent="0.3">
      <c r="E292" s="27"/>
      <c r="F292" s="146"/>
      <c r="G292" s="155"/>
      <c r="H292" s="156"/>
      <c r="I292" s="156"/>
      <c r="J292" s="156"/>
      <c r="K292" s="161"/>
    </row>
    <row r="293" spans="1:11" ht="19.5" customHeight="1" x14ac:dyDescent="0.3">
      <c r="B293" s="42"/>
      <c r="E293" s="27"/>
      <c r="F293" s="146"/>
      <c r="G293" s="155"/>
      <c r="H293" s="162"/>
      <c r="I293" s="156"/>
      <c r="J293" s="156"/>
      <c r="K293" s="161"/>
    </row>
    <row r="294" spans="1:11" ht="19.5" customHeight="1" x14ac:dyDescent="0.3">
      <c r="A294" s="28" t="s">
        <v>120</v>
      </c>
      <c r="B294" s="29" t="s">
        <v>121</v>
      </c>
      <c r="C294" s="1611" t="s">
        <v>122</v>
      </c>
      <c r="D294" s="1611"/>
      <c r="E294" s="1611"/>
      <c r="F294" s="146"/>
      <c r="G294" s="163" t="s">
        <v>120</v>
      </c>
      <c r="H294" s="164" t="s">
        <v>121</v>
      </c>
      <c r="I294" s="1672" t="s">
        <v>123</v>
      </c>
      <c r="J294" s="1672"/>
      <c r="K294" s="1672"/>
    </row>
    <row r="295" spans="1:11" ht="19.5" customHeight="1" x14ac:dyDescent="0.3">
      <c r="A295" s="28" t="s">
        <v>124</v>
      </c>
      <c r="B295" s="28" t="s">
        <v>141</v>
      </c>
      <c r="C295" s="29" t="s">
        <v>125</v>
      </c>
      <c r="D295" s="43" t="s">
        <v>126</v>
      </c>
      <c r="E295" s="43" t="s">
        <v>127</v>
      </c>
      <c r="F295" s="146"/>
      <c r="G295" s="163" t="s">
        <v>124</v>
      </c>
      <c r="H295" s="163" t="s">
        <v>142</v>
      </c>
      <c r="I295" s="164" t="s">
        <v>125</v>
      </c>
      <c r="J295" s="165" t="s">
        <v>126</v>
      </c>
      <c r="K295" s="165" t="s">
        <v>127</v>
      </c>
    </row>
    <row r="296" spans="1:11" s="10" customFormat="1" x14ac:dyDescent="0.3">
      <c r="A296" s="5">
        <v>1</v>
      </c>
      <c r="B296" s="6" t="s">
        <v>48</v>
      </c>
      <c r="C296" s="2" t="s">
        <v>46</v>
      </c>
      <c r="D296" s="3">
        <v>20</v>
      </c>
      <c r="E296" s="3">
        <v>197</v>
      </c>
      <c r="F296" s="146"/>
      <c r="G296" s="166">
        <v>1</v>
      </c>
      <c r="H296" s="167" t="s">
        <v>48</v>
      </c>
      <c r="I296" s="168" t="s">
        <v>46</v>
      </c>
      <c r="J296" s="169">
        <v>20</v>
      </c>
      <c r="K296" s="169">
        <v>197</v>
      </c>
    </row>
    <row r="297" spans="1:11" s="10" customFormat="1" x14ac:dyDescent="0.3">
      <c r="A297" s="43">
        <v>2</v>
      </c>
      <c r="B297" s="6" t="s">
        <v>64</v>
      </c>
      <c r="C297" s="2" t="s">
        <v>65</v>
      </c>
      <c r="D297" s="3">
        <v>7</v>
      </c>
      <c r="E297" s="3">
        <v>75</v>
      </c>
      <c r="F297" s="146"/>
      <c r="G297" s="165">
        <v>2</v>
      </c>
      <c r="H297" s="167" t="s">
        <v>64</v>
      </c>
      <c r="I297" s="168" t="s">
        <v>65</v>
      </c>
      <c r="J297" s="169">
        <v>7</v>
      </c>
      <c r="K297" s="169">
        <v>75</v>
      </c>
    </row>
    <row r="298" spans="1:11" s="4" customFormat="1" x14ac:dyDescent="0.3">
      <c r="A298" s="11" t="s">
        <v>0</v>
      </c>
      <c r="B298" s="6" t="s">
        <v>102</v>
      </c>
      <c r="C298" s="2" t="s">
        <v>68</v>
      </c>
      <c r="D298" s="3">
        <v>30</v>
      </c>
      <c r="E298" s="3">
        <v>72</v>
      </c>
      <c r="F298" s="146"/>
      <c r="G298" s="170" t="s">
        <v>0</v>
      </c>
      <c r="H298" s="167" t="s">
        <v>102</v>
      </c>
      <c r="I298" s="168" t="s">
        <v>68</v>
      </c>
      <c r="J298" s="169">
        <v>30</v>
      </c>
      <c r="K298" s="169">
        <v>72</v>
      </c>
    </row>
    <row r="299" spans="1:11" x14ac:dyDescent="0.3">
      <c r="A299" s="5">
        <v>4</v>
      </c>
      <c r="B299" s="6" t="s">
        <v>114</v>
      </c>
      <c r="C299" s="2" t="s">
        <v>2</v>
      </c>
      <c r="D299" s="3">
        <v>5</v>
      </c>
      <c r="E299" s="3">
        <v>28</v>
      </c>
      <c r="F299" s="146"/>
      <c r="G299" s="166">
        <v>4</v>
      </c>
      <c r="H299" s="167" t="s">
        <v>114</v>
      </c>
      <c r="I299" s="168" t="s">
        <v>2</v>
      </c>
      <c r="J299" s="169">
        <v>5</v>
      </c>
      <c r="K299" s="169">
        <v>28</v>
      </c>
    </row>
    <row r="300" spans="1:11" x14ac:dyDescent="0.3">
      <c r="A300" s="43" t="s">
        <v>23</v>
      </c>
      <c r="B300" s="6" t="s">
        <v>107</v>
      </c>
      <c r="C300" s="2" t="s">
        <v>14</v>
      </c>
      <c r="D300" s="3">
        <v>3.1</v>
      </c>
      <c r="E300" s="3">
        <v>93.2</v>
      </c>
      <c r="F300" s="146"/>
      <c r="G300" s="165" t="s">
        <v>23</v>
      </c>
      <c r="H300" s="167" t="s">
        <v>107</v>
      </c>
      <c r="I300" s="168" t="s">
        <v>14</v>
      </c>
      <c r="J300" s="169">
        <v>3.1</v>
      </c>
      <c r="K300" s="169">
        <v>93.2</v>
      </c>
    </row>
    <row r="301" spans="1:11" x14ac:dyDescent="0.3">
      <c r="A301" s="5">
        <v>6</v>
      </c>
      <c r="B301" s="6" t="s">
        <v>37</v>
      </c>
      <c r="C301" s="2" t="s">
        <v>79</v>
      </c>
      <c r="D301" s="3">
        <v>130</v>
      </c>
      <c r="E301" s="3">
        <v>120</v>
      </c>
      <c r="G301" s="166">
        <v>6</v>
      </c>
      <c r="H301" s="167" t="s">
        <v>37</v>
      </c>
      <c r="I301" s="168" t="s">
        <v>79</v>
      </c>
      <c r="J301" s="169">
        <v>130</v>
      </c>
      <c r="K301" s="169">
        <v>120</v>
      </c>
    </row>
    <row r="302" spans="1:11" ht="19.5" customHeight="1" x14ac:dyDescent="0.3">
      <c r="A302" s="43"/>
      <c r="B302" s="6"/>
      <c r="C302" s="2"/>
      <c r="D302" s="3"/>
      <c r="E302" s="3"/>
      <c r="F302" s="146"/>
      <c r="G302" s="165"/>
      <c r="H302" s="167"/>
      <c r="I302" s="168"/>
      <c r="J302" s="169"/>
      <c r="K302" s="169"/>
    </row>
    <row r="303" spans="1:11" s="10" customFormat="1" x14ac:dyDescent="0.3">
      <c r="A303" s="43"/>
      <c r="B303" s="1"/>
      <c r="C303" s="43"/>
      <c r="D303" s="7"/>
      <c r="E303" s="7"/>
      <c r="F303" s="148"/>
      <c r="G303" s="165"/>
      <c r="H303" s="171"/>
      <c r="I303" s="165"/>
      <c r="J303" s="172"/>
      <c r="K303" s="172"/>
    </row>
    <row r="304" spans="1:11" x14ac:dyDescent="0.3">
      <c r="A304" s="5"/>
      <c r="B304" s="6"/>
      <c r="C304" s="2" t="s">
        <v>128</v>
      </c>
      <c r="D304" s="3">
        <f>SUM(D296:D302)</f>
        <v>195.1</v>
      </c>
      <c r="E304" s="3">
        <f>SUM(E296:E301)</f>
        <v>585.20000000000005</v>
      </c>
      <c r="G304" s="166"/>
      <c r="H304" s="167"/>
      <c r="I304" s="168" t="s">
        <v>128</v>
      </c>
      <c r="J304" s="169">
        <f>SUM(J296:J302)</f>
        <v>195.1</v>
      </c>
      <c r="K304" s="169">
        <f>SUM(K296:K301)</f>
        <v>585.20000000000005</v>
      </c>
    </row>
    <row r="305" spans="1:11" x14ac:dyDescent="0.3">
      <c r="A305" s="5"/>
      <c r="B305" s="6"/>
      <c r="C305" s="2"/>
      <c r="D305" s="3"/>
      <c r="E305" s="3"/>
      <c r="G305" s="166"/>
      <c r="H305" s="167"/>
      <c r="I305" s="168"/>
      <c r="J305" s="169"/>
      <c r="K305" s="169"/>
    </row>
    <row r="306" spans="1:11" x14ac:dyDescent="0.3">
      <c r="A306" s="5"/>
      <c r="B306" s="6"/>
      <c r="C306" s="2"/>
      <c r="D306" s="3"/>
      <c r="E306" s="3"/>
      <c r="G306" s="166"/>
      <c r="H306" s="167"/>
      <c r="I306" s="168"/>
      <c r="J306" s="169"/>
      <c r="K306" s="169"/>
    </row>
    <row r="307" spans="1:11" x14ac:dyDescent="0.3">
      <c r="A307" s="163" t="s">
        <v>124</v>
      </c>
      <c r="B307" s="169" t="s">
        <v>205</v>
      </c>
      <c r="C307" s="168" t="s">
        <v>125</v>
      </c>
      <c r="D307" s="169" t="s">
        <v>126</v>
      </c>
      <c r="E307" s="169" t="s">
        <v>127</v>
      </c>
      <c r="G307" s="163" t="s">
        <v>124</v>
      </c>
      <c r="H307" s="169" t="s">
        <v>205</v>
      </c>
      <c r="I307" s="168" t="s">
        <v>125</v>
      </c>
      <c r="J307" s="169" t="s">
        <v>126</v>
      </c>
      <c r="K307" s="169" t="s">
        <v>127</v>
      </c>
    </row>
    <row r="308" spans="1:11" s="8" customFormat="1" x14ac:dyDescent="0.3">
      <c r="A308" s="165" t="s">
        <v>8</v>
      </c>
      <c r="B308" s="167" t="s">
        <v>210</v>
      </c>
      <c r="C308" s="168" t="s">
        <v>9</v>
      </c>
      <c r="D308" s="169">
        <v>50</v>
      </c>
      <c r="E308" s="169">
        <v>122</v>
      </c>
      <c r="F308" s="154"/>
      <c r="G308" s="165" t="s">
        <v>8</v>
      </c>
      <c r="H308" s="167" t="s">
        <v>210</v>
      </c>
      <c r="I308" s="168" t="s">
        <v>9</v>
      </c>
      <c r="J308" s="169">
        <v>50</v>
      </c>
      <c r="K308" s="169">
        <v>122</v>
      </c>
    </row>
    <row r="309" spans="1:11" x14ac:dyDescent="0.3">
      <c r="A309" s="165" t="s">
        <v>3</v>
      </c>
      <c r="B309" s="167" t="s">
        <v>103</v>
      </c>
      <c r="C309" s="168" t="s">
        <v>104</v>
      </c>
      <c r="D309" s="169">
        <v>45</v>
      </c>
      <c r="E309" s="169">
        <v>220</v>
      </c>
      <c r="F309" s="154"/>
      <c r="G309" s="165" t="s">
        <v>3</v>
      </c>
      <c r="H309" s="167" t="s">
        <v>103</v>
      </c>
      <c r="I309" s="168" t="s">
        <v>104</v>
      </c>
      <c r="J309" s="169">
        <v>45</v>
      </c>
      <c r="K309" s="169">
        <v>220</v>
      </c>
    </row>
    <row r="310" spans="1:11" s="10" customFormat="1" x14ac:dyDescent="0.3">
      <c r="A310" s="165" t="s">
        <v>0</v>
      </c>
      <c r="B310" s="167" t="s">
        <v>45</v>
      </c>
      <c r="C310" s="168" t="s">
        <v>44</v>
      </c>
      <c r="D310" s="169">
        <v>18</v>
      </c>
      <c r="E310" s="169">
        <v>276.54000000000002</v>
      </c>
      <c r="F310" s="154"/>
      <c r="G310" s="165" t="s">
        <v>0</v>
      </c>
      <c r="H310" s="167" t="s">
        <v>45</v>
      </c>
      <c r="I310" s="168" t="s">
        <v>2</v>
      </c>
      <c r="J310" s="169">
        <v>20</v>
      </c>
      <c r="K310" s="169">
        <v>307.23594000000003</v>
      </c>
    </row>
    <row r="311" spans="1:11" s="4" customFormat="1" x14ac:dyDescent="0.3">
      <c r="A311" s="165" t="s">
        <v>77</v>
      </c>
      <c r="B311" s="167" t="s">
        <v>87</v>
      </c>
      <c r="C311" s="168" t="s">
        <v>22</v>
      </c>
      <c r="D311" s="169">
        <v>22</v>
      </c>
      <c r="E311" s="169">
        <v>5.5719999999999992</v>
      </c>
      <c r="F311" s="148"/>
      <c r="G311" s="165" t="s">
        <v>77</v>
      </c>
      <c r="H311" s="167" t="s">
        <v>87</v>
      </c>
      <c r="I311" s="168" t="s">
        <v>22</v>
      </c>
      <c r="J311" s="169">
        <v>22</v>
      </c>
      <c r="K311" s="169">
        <v>5.5719999999999992</v>
      </c>
    </row>
    <row r="312" spans="1:11" s="10" customFormat="1" x14ac:dyDescent="0.3">
      <c r="A312" s="166">
        <v>5</v>
      </c>
      <c r="B312" s="167" t="s">
        <v>66</v>
      </c>
      <c r="C312" s="168" t="s">
        <v>2</v>
      </c>
      <c r="D312" s="169">
        <v>15</v>
      </c>
      <c r="E312" s="169">
        <v>112.8</v>
      </c>
      <c r="F312" s="154"/>
      <c r="G312" s="166">
        <v>5</v>
      </c>
      <c r="H312" s="167" t="s">
        <v>66</v>
      </c>
      <c r="I312" s="168" t="s">
        <v>2</v>
      </c>
      <c r="J312" s="169">
        <v>15</v>
      </c>
      <c r="K312" s="169">
        <v>112.8</v>
      </c>
    </row>
    <row r="313" spans="1:11" x14ac:dyDescent="0.3">
      <c r="A313" s="165" t="s">
        <v>51</v>
      </c>
      <c r="B313" s="167" t="s">
        <v>107</v>
      </c>
      <c r="C313" s="168" t="s">
        <v>14</v>
      </c>
      <c r="D313" s="169">
        <v>3.1</v>
      </c>
      <c r="E313" s="169">
        <v>93.2</v>
      </c>
      <c r="G313" s="165" t="s">
        <v>51</v>
      </c>
      <c r="H313" s="167" t="s">
        <v>107</v>
      </c>
      <c r="I313" s="168" t="s">
        <v>14</v>
      </c>
      <c r="J313" s="169">
        <v>3.1</v>
      </c>
      <c r="K313" s="169">
        <v>93.2</v>
      </c>
    </row>
    <row r="314" spans="1:11" ht="19.5" customHeight="1" x14ac:dyDescent="0.3">
      <c r="A314" s="165" t="s">
        <v>15</v>
      </c>
      <c r="B314" s="167" t="s">
        <v>108</v>
      </c>
      <c r="C314" s="168" t="s">
        <v>65</v>
      </c>
      <c r="D314" s="169">
        <v>1.2</v>
      </c>
      <c r="E314" s="169">
        <f>43/2</f>
        <v>21.5</v>
      </c>
      <c r="G314" s="165" t="s">
        <v>15</v>
      </c>
      <c r="H314" s="167" t="s">
        <v>108</v>
      </c>
      <c r="I314" s="168" t="s">
        <v>65</v>
      </c>
      <c r="J314" s="169">
        <v>1.2</v>
      </c>
      <c r="K314" s="169">
        <f>43/2</f>
        <v>21.5</v>
      </c>
    </row>
    <row r="315" spans="1:11" s="10" customFormat="1" x14ac:dyDescent="0.3">
      <c r="A315" s="166" t="s">
        <v>53</v>
      </c>
      <c r="B315" s="167" t="s">
        <v>208</v>
      </c>
      <c r="C315" s="168" t="s">
        <v>5</v>
      </c>
      <c r="D315" s="169">
        <v>30</v>
      </c>
      <c r="E315" s="169">
        <v>105.16</v>
      </c>
      <c r="F315" s="154"/>
      <c r="G315" s="166" t="s">
        <v>53</v>
      </c>
      <c r="H315" s="167" t="s">
        <v>207</v>
      </c>
      <c r="I315" s="168" t="s">
        <v>5</v>
      </c>
      <c r="J315" s="169">
        <v>30</v>
      </c>
      <c r="K315" s="169">
        <v>105.16</v>
      </c>
    </row>
    <row r="316" spans="1:11" s="10" customFormat="1" x14ac:dyDescent="0.3">
      <c r="A316" s="166"/>
      <c r="B316" s="167"/>
      <c r="C316" s="168"/>
      <c r="D316" s="169"/>
      <c r="E316" s="169"/>
      <c r="F316" s="154"/>
      <c r="G316" s="166"/>
      <c r="H316" s="167"/>
      <c r="I316" s="168"/>
      <c r="J316" s="169"/>
      <c r="K316" s="169"/>
    </row>
    <row r="317" spans="1:11" x14ac:dyDescent="0.3">
      <c r="A317" s="165"/>
      <c r="B317" s="167"/>
      <c r="C317" s="168" t="s">
        <v>128</v>
      </c>
      <c r="D317" s="169">
        <f>SUM(D308:D315)</f>
        <v>184.29999999999998</v>
      </c>
      <c r="E317" s="169">
        <f>SUM(E308:E315)</f>
        <v>956.77199999999993</v>
      </c>
      <c r="F317" s="221">
        <v>213.75</v>
      </c>
      <c r="G317" s="165"/>
      <c r="H317" s="167"/>
      <c r="I317" s="168" t="s">
        <v>128</v>
      </c>
      <c r="J317" s="169">
        <f>SUM(J308:J315)</f>
        <v>186.29999999999998</v>
      </c>
      <c r="K317" s="169">
        <f>SUM(K308:K315)</f>
        <v>987.46794</v>
      </c>
    </row>
    <row r="318" spans="1:11" x14ac:dyDescent="0.3">
      <c r="A318" s="165"/>
      <c r="B318" s="167"/>
      <c r="C318" s="168"/>
      <c r="D318" s="169"/>
      <c r="E318" s="169"/>
      <c r="F318" s="221">
        <v>213.75</v>
      </c>
      <c r="G318" s="165"/>
      <c r="H318" s="167"/>
      <c r="I318" s="168"/>
      <c r="J318" s="169"/>
      <c r="K318" s="169"/>
    </row>
    <row r="319" spans="1:11" x14ac:dyDescent="0.3">
      <c r="A319" s="166"/>
      <c r="B319" s="167"/>
      <c r="C319" s="168"/>
      <c r="D319" s="169"/>
      <c r="E319" s="169"/>
      <c r="G319" s="166"/>
      <c r="H319" s="167"/>
      <c r="I319" s="168"/>
      <c r="J319" s="169"/>
      <c r="K319" s="169"/>
    </row>
    <row r="320" spans="1:11" x14ac:dyDescent="0.3">
      <c r="A320" s="165"/>
      <c r="B320" s="167"/>
      <c r="C320" s="168" t="s">
        <v>136</v>
      </c>
      <c r="D320" s="169">
        <f>D304+D317</f>
        <v>379.4</v>
      </c>
      <c r="E320" s="169">
        <f>E304+E317</f>
        <v>1541.972</v>
      </c>
      <c r="F320" s="147">
        <f>SUM(F315:F319)</f>
        <v>427.5</v>
      </c>
      <c r="G320" s="169"/>
      <c r="H320" s="169"/>
      <c r="I320" s="169" t="s">
        <v>136</v>
      </c>
      <c r="J320" s="169">
        <f>J304+J317</f>
        <v>381.4</v>
      </c>
      <c r="K320" s="169">
        <f>K304+K317</f>
        <v>1572.66794</v>
      </c>
    </row>
    <row r="321" spans="1:13" ht="19.5" customHeight="1" x14ac:dyDescent="0.3">
      <c r="A321" s="155"/>
      <c r="B321" s="173"/>
      <c r="C321" s="173"/>
      <c r="D321" s="173"/>
      <c r="E321" s="173"/>
      <c r="F321" s="146"/>
      <c r="G321" s="155"/>
      <c r="H321" s="173"/>
      <c r="I321" s="173"/>
      <c r="J321" s="173"/>
      <c r="K321" s="173"/>
    </row>
    <row r="322" spans="1:13" ht="19.5" customHeight="1" x14ac:dyDescent="0.3">
      <c r="A322" s="155"/>
      <c r="B322" s="173"/>
      <c r="C322" s="173"/>
      <c r="D322" s="173"/>
      <c r="E322" s="173"/>
      <c r="F322" s="146"/>
      <c r="G322" s="155"/>
      <c r="H322" s="173"/>
      <c r="I322" s="173"/>
      <c r="J322" s="173"/>
      <c r="K322" s="173"/>
    </row>
    <row r="323" spans="1:13" ht="19.5" customHeight="1" x14ac:dyDescent="0.3">
      <c r="A323" s="155"/>
      <c r="B323" s="174" t="s">
        <v>129</v>
      </c>
      <c r="C323" s="173"/>
      <c r="D323" s="173"/>
      <c r="E323" s="173"/>
      <c r="F323" s="146"/>
      <c r="G323" s="155"/>
      <c r="H323" s="174" t="s">
        <v>129</v>
      </c>
      <c r="I323" s="173"/>
      <c r="J323" s="173"/>
      <c r="K323" s="173"/>
    </row>
    <row r="324" spans="1:13" x14ac:dyDescent="0.3">
      <c r="A324" s="155"/>
      <c r="B324" s="175" t="s">
        <v>130</v>
      </c>
      <c r="C324" s="155"/>
      <c r="D324" s="176" t="s">
        <v>131</v>
      </c>
      <c r="E324" s="156"/>
      <c r="F324" s="146"/>
      <c r="G324" s="155"/>
      <c r="H324" s="175" t="s">
        <v>130</v>
      </c>
      <c r="I324" s="155"/>
      <c r="J324" s="176" t="s">
        <v>131</v>
      </c>
      <c r="K324" s="156"/>
    </row>
    <row r="325" spans="1:13" ht="43.5" customHeight="1" x14ac:dyDescent="0.3">
      <c r="A325" s="155"/>
      <c r="B325" s="177" t="s">
        <v>132</v>
      </c>
      <c r="C325" s="155"/>
      <c r="D325" s="177" t="s">
        <v>140</v>
      </c>
      <c r="E325" s="178"/>
      <c r="F325" s="146"/>
      <c r="G325" s="155"/>
      <c r="H325" s="177" t="s">
        <v>139</v>
      </c>
      <c r="I325" s="155"/>
      <c r="J325" s="177" t="s">
        <v>140</v>
      </c>
      <c r="K325" s="178"/>
      <c r="M325" s="38"/>
    </row>
    <row r="326" spans="1:13" x14ac:dyDescent="0.3">
      <c r="A326" s="155"/>
      <c r="B326" s="156"/>
      <c r="C326" s="156"/>
      <c r="D326" s="156"/>
      <c r="E326" s="156"/>
      <c r="G326" s="155"/>
      <c r="H326" s="156"/>
      <c r="I326" s="156"/>
      <c r="J326" s="156"/>
      <c r="K326" s="156"/>
    </row>
    <row r="327" spans="1:13" s="44" customFormat="1" x14ac:dyDescent="0.3">
      <c r="B327" s="45"/>
      <c r="C327" s="45"/>
      <c r="D327" s="45"/>
      <c r="E327" s="45"/>
      <c r="F327" s="264"/>
      <c r="H327" s="45"/>
      <c r="I327" s="45"/>
      <c r="J327" s="45"/>
      <c r="K327" s="45"/>
    </row>
    <row r="329" spans="1:13" ht="19.5" customHeight="1" x14ac:dyDescent="0.3">
      <c r="B329" s="22" t="s">
        <v>115</v>
      </c>
      <c r="H329" s="22" t="s">
        <v>115</v>
      </c>
    </row>
    <row r="330" spans="1:13" ht="19.5" customHeight="1" x14ac:dyDescent="0.3">
      <c r="B330" s="22" t="s">
        <v>137</v>
      </c>
      <c r="F330" s="146"/>
      <c r="H330" s="22" t="s">
        <v>138</v>
      </c>
    </row>
    <row r="331" spans="1:13" ht="19.5" customHeight="1" x14ac:dyDescent="0.3">
      <c r="F331" s="146"/>
    </row>
    <row r="332" spans="1:13" ht="19.5" customHeight="1" x14ac:dyDescent="0.3">
      <c r="D332" s="21"/>
      <c r="E332" s="23" t="s">
        <v>116</v>
      </c>
      <c r="F332" s="146"/>
      <c r="J332" s="21"/>
      <c r="K332" s="23" t="s">
        <v>116</v>
      </c>
    </row>
    <row r="333" spans="1:13" ht="19.5" customHeight="1" x14ac:dyDescent="0.3">
      <c r="D333" s="21"/>
      <c r="E333" s="24" t="s">
        <v>134</v>
      </c>
      <c r="F333" s="146"/>
      <c r="J333" s="21"/>
      <c r="K333" s="24" t="s">
        <v>134</v>
      </c>
    </row>
    <row r="334" spans="1:13" ht="19.5" customHeight="1" x14ac:dyDescent="0.3">
      <c r="D334" s="21"/>
      <c r="E334" s="24" t="s">
        <v>117</v>
      </c>
      <c r="F334" s="146"/>
      <c r="J334" s="21"/>
      <c r="K334" s="24" t="s">
        <v>117</v>
      </c>
    </row>
    <row r="335" spans="1:13" ht="19.5" customHeight="1" x14ac:dyDescent="0.3">
      <c r="D335" s="21"/>
      <c r="E335" s="24" t="s">
        <v>118</v>
      </c>
      <c r="F335" s="146"/>
      <c r="J335" s="21"/>
      <c r="K335" s="24" t="s">
        <v>118</v>
      </c>
    </row>
    <row r="336" spans="1:13" ht="19.5" customHeight="1" x14ac:dyDescent="0.3"/>
    <row r="337" spans="1:11" s="25" customFormat="1" ht="19.5" customHeight="1" x14ac:dyDescent="0.3">
      <c r="B337" s="20"/>
      <c r="C337" s="20"/>
      <c r="D337" s="20"/>
      <c r="E337" s="20"/>
      <c r="F337" s="145"/>
      <c r="H337" s="20"/>
      <c r="I337" s="20"/>
      <c r="J337" s="20"/>
      <c r="K337" s="20"/>
    </row>
    <row r="338" spans="1:11" ht="19.5" customHeight="1" x14ac:dyDescent="0.3"/>
    <row r="339" spans="1:11" ht="19.5" customHeight="1" x14ac:dyDescent="0.3">
      <c r="B339" s="1612" t="s">
        <v>119</v>
      </c>
      <c r="C339" s="1612"/>
      <c r="D339" s="1612"/>
      <c r="E339" s="26"/>
      <c r="F339" s="146"/>
      <c r="H339" s="1612" t="s">
        <v>119</v>
      </c>
      <c r="I339" s="1612"/>
      <c r="J339" s="1612"/>
      <c r="K339" s="26"/>
    </row>
    <row r="340" spans="1:11" s="25" customFormat="1" ht="19.5" customHeight="1" x14ac:dyDescent="0.3">
      <c r="B340" s="1610">
        <v>44817</v>
      </c>
      <c r="C340" s="1610"/>
      <c r="D340" s="1610"/>
      <c r="E340" s="27"/>
      <c r="F340" s="146"/>
      <c r="H340" s="1610">
        <f>B340</f>
        <v>44817</v>
      </c>
      <c r="I340" s="1610"/>
      <c r="J340" s="1610"/>
      <c r="K340" s="27"/>
    </row>
    <row r="341" spans="1:11" ht="19.5" customHeight="1" x14ac:dyDescent="0.3">
      <c r="E341" s="27"/>
      <c r="F341" s="146"/>
      <c r="K341" s="27"/>
    </row>
    <row r="342" spans="1:11" ht="19.5" customHeight="1" x14ac:dyDescent="0.3">
      <c r="B342" s="42"/>
      <c r="E342" s="27"/>
      <c r="F342" s="146"/>
      <c r="H342" s="42"/>
      <c r="K342" s="27"/>
    </row>
    <row r="343" spans="1:11" ht="19.5" customHeight="1" x14ac:dyDescent="0.3">
      <c r="A343" s="28" t="s">
        <v>120</v>
      </c>
      <c r="B343" s="29" t="s">
        <v>121</v>
      </c>
      <c r="C343" s="1611" t="s">
        <v>122</v>
      </c>
      <c r="D343" s="1611"/>
      <c r="E343" s="1611"/>
      <c r="F343" s="146"/>
      <c r="G343" s="28" t="s">
        <v>120</v>
      </c>
      <c r="H343" s="29" t="s">
        <v>121</v>
      </c>
      <c r="I343" s="1611" t="s">
        <v>123</v>
      </c>
      <c r="J343" s="1611"/>
      <c r="K343" s="1611"/>
    </row>
    <row r="344" spans="1:11" ht="19.5" customHeight="1" x14ac:dyDescent="0.3">
      <c r="A344" s="28" t="s">
        <v>124</v>
      </c>
      <c r="B344" s="28" t="s">
        <v>141</v>
      </c>
      <c r="C344" s="29" t="s">
        <v>125</v>
      </c>
      <c r="D344" s="43" t="s">
        <v>126</v>
      </c>
      <c r="E344" s="43" t="s">
        <v>127</v>
      </c>
      <c r="F344" s="146"/>
      <c r="G344" s="28" t="s">
        <v>124</v>
      </c>
      <c r="H344" s="28" t="s">
        <v>142</v>
      </c>
      <c r="I344" s="29" t="s">
        <v>125</v>
      </c>
      <c r="J344" s="43" t="s">
        <v>126</v>
      </c>
      <c r="K344" s="43" t="s">
        <v>127</v>
      </c>
    </row>
    <row r="345" spans="1:11" s="50" customFormat="1" x14ac:dyDescent="0.3">
      <c r="A345" s="5">
        <v>1</v>
      </c>
      <c r="B345" s="6" t="s">
        <v>209</v>
      </c>
      <c r="C345" s="2" t="s">
        <v>20</v>
      </c>
      <c r="D345" s="3">
        <v>45</v>
      </c>
      <c r="E345" s="3">
        <v>114.88</v>
      </c>
      <c r="F345" s="154"/>
      <c r="G345" s="5">
        <v>1</v>
      </c>
      <c r="H345" s="6" t="s">
        <v>209</v>
      </c>
      <c r="I345" s="2" t="s">
        <v>20</v>
      </c>
      <c r="J345" s="3">
        <v>45</v>
      </c>
      <c r="K345" s="3">
        <v>114.88</v>
      </c>
    </row>
    <row r="346" spans="1:11" s="10" customFormat="1" x14ac:dyDescent="0.3">
      <c r="A346" s="43" t="s">
        <v>3</v>
      </c>
      <c r="B346" s="6" t="s">
        <v>61</v>
      </c>
      <c r="C346" s="2" t="s">
        <v>44</v>
      </c>
      <c r="D346" s="3">
        <v>18</v>
      </c>
      <c r="E346" s="3">
        <v>273.77999999999997</v>
      </c>
      <c r="F346" s="154"/>
      <c r="G346" s="43" t="s">
        <v>3</v>
      </c>
      <c r="H346" s="6" t="s">
        <v>61</v>
      </c>
      <c r="I346" s="2" t="s">
        <v>2</v>
      </c>
      <c r="J346" s="3">
        <v>20</v>
      </c>
      <c r="K346" s="3">
        <v>304.2</v>
      </c>
    </row>
    <row r="347" spans="1:11" s="4" customFormat="1" x14ac:dyDescent="0.3">
      <c r="A347" s="11" t="s">
        <v>0</v>
      </c>
      <c r="B347" s="6" t="s">
        <v>69</v>
      </c>
      <c r="C347" s="2" t="s">
        <v>22</v>
      </c>
      <c r="D347" s="3">
        <v>17</v>
      </c>
      <c r="E347" s="3">
        <v>4.2</v>
      </c>
      <c r="F347" s="154"/>
      <c r="G347" s="11" t="s">
        <v>0</v>
      </c>
      <c r="H347" s="6" t="s">
        <v>69</v>
      </c>
      <c r="I347" s="2" t="s">
        <v>22</v>
      </c>
      <c r="J347" s="3">
        <v>17</v>
      </c>
      <c r="K347" s="3">
        <v>4.2</v>
      </c>
    </row>
    <row r="348" spans="1:11" x14ac:dyDescent="0.3">
      <c r="A348" s="5">
        <v>4</v>
      </c>
      <c r="B348" s="6" t="s">
        <v>114</v>
      </c>
      <c r="C348" s="2" t="s">
        <v>2</v>
      </c>
      <c r="D348" s="3">
        <v>5</v>
      </c>
      <c r="E348" s="3">
        <v>28</v>
      </c>
      <c r="G348" s="5">
        <v>4</v>
      </c>
      <c r="H348" s="6" t="s">
        <v>114</v>
      </c>
      <c r="I348" s="2" t="s">
        <v>2</v>
      </c>
      <c r="J348" s="3">
        <v>5</v>
      </c>
      <c r="K348" s="3">
        <v>28</v>
      </c>
    </row>
    <row r="349" spans="1:11" x14ac:dyDescent="0.3">
      <c r="A349" s="43" t="s">
        <v>23</v>
      </c>
      <c r="B349" s="6" t="s">
        <v>107</v>
      </c>
      <c r="C349" s="2" t="s">
        <v>14</v>
      </c>
      <c r="D349" s="3">
        <v>3.1</v>
      </c>
      <c r="E349" s="3">
        <v>93.2</v>
      </c>
      <c r="G349" s="43" t="s">
        <v>23</v>
      </c>
      <c r="H349" s="6" t="s">
        <v>107</v>
      </c>
      <c r="I349" s="2" t="s">
        <v>14</v>
      </c>
      <c r="J349" s="3">
        <v>3.1</v>
      </c>
      <c r="K349" s="3">
        <v>93.2</v>
      </c>
    </row>
    <row r="350" spans="1:11" s="4" customFormat="1" x14ac:dyDescent="0.3">
      <c r="A350" s="43" t="s">
        <v>51</v>
      </c>
      <c r="B350" s="6" t="s">
        <v>24</v>
      </c>
      <c r="C350" s="2" t="s">
        <v>5</v>
      </c>
      <c r="D350" s="3">
        <v>150</v>
      </c>
      <c r="E350" s="3">
        <v>91.2</v>
      </c>
      <c r="F350" s="146"/>
      <c r="G350" s="43" t="s">
        <v>51</v>
      </c>
      <c r="H350" s="6" t="s">
        <v>24</v>
      </c>
      <c r="I350" s="2" t="s">
        <v>2</v>
      </c>
      <c r="J350" s="3">
        <v>150</v>
      </c>
      <c r="K350" s="3">
        <v>91.2</v>
      </c>
    </row>
    <row r="351" spans="1:11" ht="19.5" customHeight="1" x14ac:dyDescent="0.3">
      <c r="A351" s="43"/>
      <c r="B351" s="6"/>
      <c r="C351" s="2"/>
      <c r="D351" s="3"/>
      <c r="E351" s="3"/>
      <c r="G351" s="43"/>
      <c r="H351" s="6"/>
      <c r="I351" s="2"/>
      <c r="J351" s="3"/>
      <c r="K351" s="3"/>
    </row>
    <row r="352" spans="1:11" s="10" customFormat="1" x14ac:dyDescent="0.3">
      <c r="A352" s="43"/>
      <c r="B352" s="1"/>
      <c r="C352" s="43"/>
      <c r="D352" s="7"/>
      <c r="E352" s="7"/>
      <c r="F352" s="148"/>
      <c r="G352" s="43"/>
      <c r="H352" s="1"/>
      <c r="I352" s="43"/>
      <c r="J352" s="7"/>
      <c r="K352" s="7"/>
    </row>
    <row r="353" spans="1:11" x14ac:dyDescent="0.3">
      <c r="A353" s="5"/>
      <c r="B353" s="6"/>
      <c r="C353" s="2" t="s">
        <v>128</v>
      </c>
      <c r="D353" s="3">
        <f>SUM(D345:D351)</f>
        <v>238.1</v>
      </c>
      <c r="E353" s="3">
        <f>SUM(E345:E350)</f>
        <v>605.26</v>
      </c>
      <c r="G353" s="5"/>
      <c r="H353" s="6"/>
      <c r="I353" s="2" t="s">
        <v>128</v>
      </c>
      <c r="J353" s="3">
        <f>SUM(J345:J351)</f>
        <v>240.1</v>
      </c>
      <c r="K353" s="3">
        <f>SUM(K345:K350)</f>
        <v>635.68000000000006</v>
      </c>
    </row>
    <row r="354" spans="1:11" x14ac:dyDescent="0.3">
      <c r="A354" s="5"/>
      <c r="B354" s="6"/>
      <c r="C354" s="2"/>
      <c r="D354" s="3"/>
      <c r="E354" s="3"/>
      <c r="G354" s="5"/>
      <c r="H354" s="6"/>
      <c r="I354" s="2"/>
      <c r="J354" s="3"/>
      <c r="K354" s="3"/>
    </row>
    <row r="355" spans="1:11" x14ac:dyDescent="0.3">
      <c r="A355" s="5"/>
      <c r="B355" s="6"/>
      <c r="C355" s="2"/>
      <c r="D355" s="3"/>
      <c r="E355" s="3"/>
      <c r="G355" s="5"/>
      <c r="H355" s="6"/>
      <c r="I355" s="2"/>
      <c r="J355" s="3"/>
      <c r="K355" s="3"/>
    </row>
    <row r="356" spans="1:11" x14ac:dyDescent="0.3">
      <c r="A356" s="28" t="s">
        <v>124</v>
      </c>
      <c r="B356" s="3" t="s">
        <v>205</v>
      </c>
      <c r="C356" s="2" t="s">
        <v>125</v>
      </c>
      <c r="D356" s="3" t="s">
        <v>126</v>
      </c>
      <c r="E356" s="3" t="s">
        <v>127</v>
      </c>
      <c r="G356" s="28" t="s">
        <v>124</v>
      </c>
      <c r="H356" s="3" t="s">
        <v>205</v>
      </c>
      <c r="I356" s="2" t="s">
        <v>125</v>
      </c>
      <c r="J356" s="3" t="s">
        <v>126</v>
      </c>
      <c r="K356" s="3" t="s">
        <v>127</v>
      </c>
    </row>
    <row r="357" spans="1:11" s="8" customFormat="1" x14ac:dyDescent="0.3">
      <c r="A357" s="43" t="s">
        <v>8</v>
      </c>
      <c r="B357" s="6" t="s">
        <v>96</v>
      </c>
      <c r="C357" s="2" t="s">
        <v>9</v>
      </c>
      <c r="D357" s="3">
        <v>55</v>
      </c>
      <c r="E357" s="3">
        <v>134.75</v>
      </c>
      <c r="F357" s="154"/>
      <c r="G357" s="43" t="s">
        <v>8</v>
      </c>
      <c r="H357" s="6" t="s">
        <v>96</v>
      </c>
      <c r="I357" s="2" t="s">
        <v>9</v>
      </c>
      <c r="J357" s="3">
        <v>55</v>
      </c>
      <c r="K357" s="3">
        <v>134.75</v>
      </c>
    </row>
    <row r="358" spans="1:11" x14ac:dyDescent="0.3">
      <c r="A358" s="43">
        <v>2</v>
      </c>
      <c r="B358" s="6" t="s">
        <v>30</v>
      </c>
      <c r="C358" s="2" t="s">
        <v>7</v>
      </c>
      <c r="D358" s="3">
        <v>70</v>
      </c>
      <c r="E358" s="3">
        <v>185.25</v>
      </c>
      <c r="F358" s="154"/>
      <c r="G358" s="43">
        <v>2</v>
      </c>
      <c r="H358" s="6" t="s">
        <v>30</v>
      </c>
      <c r="I358" s="2" t="s">
        <v>29</v>
      </c>
      <c r="J358" s="3">
        <v>75</v>
      </c>
      <c r="K358" s="3">
        <v>222.3</v>
      </c>
    </row>
    <row r="359" spans="1:11" s="10" customFormat="1" x14ac:dyDescent="0.3">
      <c r="A359" s="43">
        <v>3</v>
      </c>
      <c r="B359" s="6" t="s">
        <v>89</v>
      </c>
      <c r="C359" s="2" t="s">
        <v>17</v>
      </c>
      <c r="D359" s="3">
        <v>15</v>
      </c>
      <c r="E359" s="3">
        <v>202.40833333333333</v>
      </c>
      <c r="F359" s="154"/>
      <c r="G359" s="43">
        <v>3</v>
      </c>
      <c r="H359" s="6" t="s">
        <v>89</v>
      </c>
      <c r="I359" s="2" t="s">
        <v>44</v>
      </c>
      <c r="J359" s="3">
        <v>18</v>
      </c>
      <c r="K359" s="3">
        <v>242.89</v>
      </c>
    </row>
    <row r="360" spans="1:11" s="4" customFormat="1" x14ac:dyDescent="0.3">
      <c r="A360" s="43" t="s">
        <v>77</v>
      </c>
      <c r="B360" s="6" t="s">
        <v>87</v>
      </c>
      <c r="C360" s="2" t="s">
        <v>22</v>
      </c>
      <c r="D360" s="3">
        <v>22</v>
      </c>
      <c r="E360" s="3">
        <v>5.5719999999999992</v>
      </c>
      <c r="F360" s="148"/>
      <c r="G360" s="43" t="s">
        <v>77</v>
      </c>
      <c r="H360" s="6" t="s">
        <v>87</v>
      </c>
      <c r="I360" s="2" t="s">
        <v>22</v>
      </c>
      <c r="J360" s="3">
        <v>22</v>
      </c>
      <c r="K360" s="3">
        <v>5.5719999999999992</v>
      </c>
    </row>
    <row r="361" spans="1:11" s="10" customFormat="1" x14ac:dyDescent="0.3">
      <c r="A361" s="5">
        <v>5</v>
      </c>
      <c r="B361" s="6" t="s">
        <v>66</v>
      </c>
      <c r="C361" s="2" t="s">
        <v>2</v>
      </c>
      <c r="D361" s="3">
        <v>15</v>
      </c>
      <c r="E361" s="3">
        <v>112.8</v>
      </c>
      <c r="F361" s="154"/>
      <c r="G361" s="5">
        <v>5</v>
      </c>
      <c r="H361" s="6" t="s">
        <v>66</v>
      </c>
      <c r="I361" s="2" t="s">
        <v>2</v>
      </c>
      <c r="J361" s="3">
        <v>15</v>
      </c>
      <c r="K361" s="3">
        <v>112.8</v>
      </c>
    </row>
    <row r="362" spans="1:11" x14ac:dyDescent="0.3">
      <c r="A362" s="43" t="s">
        <v>51</v>
      </c>
      <c r="B362" s="6" t="s">
        <v>107</v>
      </c>
      <c r="C362" s="2" t="s">
        <v>14</v>
      </c>
      <c r="D362" s="3">
        <v>3.1</v>
      </c>
      <c r="E362" s="3">
        <v>93.2</v>
      </c>
      <c r="G362" s="43" t="s">
        <v>51</v>
      </c>
      <c r="H362" s="6" t="s">
        <v>107</v>
      </c>
      <c r="I362" s="2" t="s">
        <v>14</v>
      </c>
      <c r="J362" s="3">
        <v>3.1</v>
      </c>
      <c r="K362" s="3">
        <v>93.2</v>
      </c>
    </row>
    <row r="363" spans="1:11" ht="19.5" customHeight="1" x14ac:dyDescent="0.3">
      <c r="A363" s="43" t="s">
        <v>15</v>
      </c>
      <c r="B363" s="6" t="s">
        <v>108</v>
      </c>
      <c r="C363" s="2" t="s">
        <v>65</v>
      </c>
      <c r="D363" s="3">
        <v>1.2</v>
      </c>
      <c r="E363" s="3">
        <f>43/2</f>
        <v>21.5</v>
      </c>
      <c r="G363" s="43" t="s">
        <v>15</v>
      </c>
      <c r="H363" s="6" t="s">
        <v>108</v>
      </c>
      <c r="I363" s="2" t="s">
        <v>65</v>
      </c>
      <c r="J363" s="3">
        <v>1.2</v>
      </c>
      <c r="K363" s="3">
        <f>43/2</f>
        <v>21.5</v>
      </c>
    </row>
    <row r="364" spans="1:11" s="4" customFormat="1" x14ac:dyDescent="0.3">
      <c r="A364" s="43" t="s">
        <v>53</v>
      </c>
      <c r="B364" s="6" t="s">
        <v>211</v>
      </c>
      <c r="C364" s="2" t="s">
        <v>5</v>
      </c>
      <c r="D364" s="3">
        <v>60</v>
      </c>
      <c r="E364" s="3">
        <v>364</v>
      </c>
      <c r="F364" s="8"/>
      <c r="G364" s="43" t="s">
        <v>53</v>
      </c>
      <c r="H364" s="6" t="s">
        <v>211</v>
      </c>
      <c r="I364" s="2" t="s">
        <v>5</v>
      </c>
      <c r="J364" s="3">
        <v>60</v>
      </c>
      <c r="K364" s="3">
        <v>364</v>
      </c>
    </row>
    <row r="365" spans="1:11" s="4" customFormat="1" x14ac:dyDescent="0.3">
      <c r="A365" s="43"/>
      <c r="B365" s="6"/>
      <c r="C365" s="2"/>
      <c r="D365" s="3"/>
      <c r="E365" s="3"/>
      <c r="F365" s="8"/>
      <c r="G365" s="43"/>
      <c r="H365" s="6"/>
      <c r="I365" s="2"/>
      <c r="J365" s="3"/>
      <c r="K365" s="3"/>
    </row>
    <row r="366" spans="1:11" x14ac:dyDescent="0.3">
      <c r="A366" s="43"/>
      <c r="B366" s="6"/>
      <c r="C366" s="2" t="s">
        <v>128</v>
      </c>
      <c r="D366" s="3">
        <f>SUM(D357:D364)</f>
        <v>241.29999999999998</v>
      </c>
      <c r="E366" s="3">
        <f>SUM(E357:E364)</f>
        <v>1119.4803333333334</v>
      </c>
      <c r="F366" s="221">
        <v>213.75</v>
      </c>
      <c r="G366" s="43"/>
      <c r="H366" s="6"/>
      <c r="I366" s="2" t="s">
        <v>128</v>
      </c>
      <c r="J366" s="3">
        <f>SUM(J357:J364)</f>
        <v>249.29999999999998</v>
      </c>
      <c r="K366" s="3">
        <f>SUM(K357:K364)</f>
        <v>1197.0120000000002</v>
      </c>
    </row>
    <row r="367" spans="1:11" x14ac:dyDescent="0.3">
      <c r="A367" s="43"/>
      <c r="B367" s="6"/>
      <c r="C367" s="2"/>
      <c r="D367" s="3"/>
      <c r="E367" s="3"/>
      <c r="F367" s="221">
        <v>213.75</v>
      </c>
      <c r="G367" s="43"/>
      <c r="H367" s="6"/>
      <c r="I367" s="2"/>
      <c r="J367" s="3"/>
      <c r="K367" s="3"/>
    </row>
    <row r="368" spans="1:11" x14ac:dyDescent="0.3">
      <c r="A368" s="5"/>
      <c r="B368" s="6"/>
      <c r="C368" s="2"/>
      <c r="D368" s="3"/>
      <c r="E368" s="3"/>
      <c r="G368" s="5"/>
      <c r="H368" s="6"/>
      <c r="I368" s="2"/>
      <c r="J368" s="3"/>
      <c r="K368" s="3"/>
    </row>
    <row r="369" spans="1:13" x14ac:dyDescent="0.3">
      <c r="A369" s="43"/>
      <c r="B369" s="6"/>
      <c r="C369" s="2" t="s">
        <v>136</v>
      </c>
      <c r="D369" s="3">
        <f>D353+D366</f>
        <v>479.4</v>
      </c>
      <c r="E369" s="3">
        <f>E353+E366</f>
        <v>1724.7403333333334</v>
      </c>
      <c r="F369" s="147">
        <f>SUM(F364:F368)</f>
        <v>427.5</v>
      </c>
      <c r="G369" s="3"/>
      <c r="H369" s="3"/>
      <c r="I369" s="3" t="s">
        <v>136</v>
      </c>
      <c r="J369" s="3">
        <f>J353+J366</f>
        <v>489.4</v>
      </c>
      <c r="K369" s="3">
        <f>K353+K366</f>
        <v>1832.6920000000002</v>
      </c>
    </row>
    <row r="370" spans="1:13" ht="19.5" customHeight="1" x14ac:dyDescent="0.3">
      <c r="B370" s="35"/>
      <c r="C370" s="35"/>
      <c r="D370" s="35"/>
      <c r="E370" s="35"/>
      <c r="F370" s="146"/>
      <c r="H370" s="35"/>
      <c r="I370" s="35"/>
      <c r="J370" s="35"/>
      <c r="K370" s="35"/>
    </row>
    <row r="371" spans="1:13" ht="19.5" customHeight="1" x14ac:dyDescent="0.3">
      <c r="B371" s="35"/>
      <c r="C371" s="35"/>
      <c r="D371" s="35"/>
      <c r="E371" s="35"/>
      <c r="F371" s="146"/>
      <c r="H371" s="35"/>
      <c r="I371" s="35"/>
      <c r="J371" s="35"/>
      <c r="K371" s="35"/>
    </row>
    <row r="372" spans="1:13" ht="19.5" customHeight="1" x14ac:dyDescent="0.3">
      <c r="B372" s="36" t="s">
        <v>129</v>
      </c>
      <c r="C372" s="35"/>
      <c r="D372" s="35"/>
      <c r="E372" s="35"/>
      <c r="F372" s="146"/>
      <c r="H372" s="36" t="s">
        <v>129</v>
      </c>
      <c r="I372" s="35"/>
      <c r="J372" s="35"/>
      <c r="K372" s="35"/>
    </row>
    <row r="373" spans="1:13" x14ac:dyDescent="0.3">
      <c r="B373" s="37" t="s">
        <v>130</v>
      </c>
      <c r="C373" s="21"/>
      <c r="D373" s="94" t="s">
        <v>131</v>
      </c>
      <c r="F373" s="146"/>
      <c r="H373" s="37" t="s">
        <v>130</v>
      </c>
      <c r="I373" s="21"/>
      <c r="J373" s="94" t="s">
        <v>131</v>
      </c>
    </row>
    <row r="374" spans="1:13" ht="43.5" customHeight="1" x14ac:dyDescent="0.3">
      <c r="B374" s="38" t="s">
        <v>132</v>
      </c>
      <c r="C374" s="21"/>
      <c r="D374" s="38" t="s">
        <v>140</v>
      </c>
      <c r="E374" s="39"/>
      <c r="F374" s="146"/>
      <c r="H374" s="38" t="s">
        <v>139</v>
      </c>
      <c r="I374" s="21"/>
      <c r="J374" s="38" t="s">
        <v>140</v>
      </c>
      <c r="K374" s="39"/>
      <c r="M374" s="38"/>
    </row>
    <row r="375" spans="1:13" s="96" customFormat="1" x14ac:dyDescent="0.3">
      <c r="B375" s="19"/>
      <c r="C375" s="19"/>
      <c r="D375" s="19"/>
      <c r="E375" s="19"/>
      <c r="F375" s="145"/>
      <c r="H375" s="19"/>
      <c r="I375" s="19"/>
      <c r="J375" s="19"/>
      <c r="K375" s="19"/>
    </row>
    <row r="377" spans="1:13" ht="19.5" customHeight="1" x14ac:dyDescent="0.3">
      <c r="B377" s="22" t="s">
        <v>115</v>
      </c>
      <c r="H377" s="22" t="s">
        <v>115</v>
      </c>
    </row>
    <row r="378" spans="1:13" ht="19.5" customHeight="1" x14ac:dyDescent="0.3">
      <c r="B378" s="22" t="s">
        <v>137</v>
      </c>
      <c r="F378" s="146"/>
      <c r="H378" s="22" t="s">
        <v>138</v>
      </c>
    </row>
    <row r="379" spans="1:13" ht="19.5" customHeight="1" x14ac:dyDescent="0.3">
      <c r="F379" s="146"/>
    </row>
    <row r="380" spans="1:13" ht="19.5" customHeight="1" x14ac:dyDescent="0.3">
      <c r="D380" s="21"/>
      <c r="E380" s="23" t="s">
        <v>116</v>
      </c>
      <c r="F380" s="146"/>
      <c r="J380" s="21"/>
      <c r="K380" s="23" t="s">
        <v>116</v>
      </c>
    </row>
    <row r="381" spans="1:13" ht="19.5" customHeight="1" x14ac:dyDescent="0.3">
      <c r="D381" s="21"/>
      <c r="E381" s="24" t="s">
        <v>134</v>
      </c>
      <c r="F381" s="146"/>
      <c r="J381" s="21"/>
      <c r="K381" s="24" t="s">
        <v>134</v>
      </c>
    </row>
    <row r="382" spans="1:13" ht="19.5" customHeight="1" x14ac:dyDescent="0.3">
      <c r="D382" s="21"/>
      <c r="E382" s="24" t="s">
        <v>117</v>
      </c>
      <c r="F382" s="146"/>
      <c r="J382" s="21"/>
      <c r="K382" s="24" t="s">
        <v>117</v>
      </c>
    </row>
    <row r="383" spans="1:13" ht="19.5" customHeight="1" x14ac:dyDescent="0.3">
      <c r="D383" s="21"/>
      <c r="E383" s="24" t="s">
        <v>118</v>
      </c>
      <c r="F383" s="146"/>
      <c r="J383" s="21"/>
      <c r="K383" s="24" t="s">
        <v>118</v>
      </c>
    </row>
    <row r="384" spans="1:13" ht="19.5" customHeight="1" x14ac:dyDescent="0.3"/>
    <row r="385" spans="1:11" s="25" customFormat="1" ht="19.5" customHeight="1" x14ac:dyDescent="0.3">
      <c r="B385" s="20"/>
      <c r="C385" s="20"/>
      <c r="D385" s="20"/>
      <c r="E385" s="20"/>
      <c r="F385" s="145"/>
      <c r="H385" s="20"/>
      <c r="I385" s="20"/>
      <c r="J385" s="20"/>
      <c r="K385" s="20"/>
    </row>
    <row r="386" spans="1:11" ht="19.5" customHeight="1" x14ac:dyDescent="0.3"/>
    <row r="387" spans="1:11" ht="19.5" customHeight="1" x14ac:dyDescent="0.3">
      <c r="B387" s="1612" t="s">
        <v>119</v>
      </c>
      <c r="C387" s="1612"/>
      <c r="D387" s="1612"/>
      <c r="E387" s="26"/>
      <c r="F387" s="146"/>
      <c r="H387" s="1612" t="s">
        <v>119</v>
      </c>
      <c r="I387" s="1612"/>
      <c r="J387" s="1612"/>
      <c r="K387" s="26"/>
    </row>
    <row r="388" spans="1:11" s="25" customFormat="1" ht="19.5" customHeight="1" x14ac:dyDescent="0.3">
      <c r="B388" s="1610">
        <v>44818</v>
      </c>
      <c r="C388" s="1610"/>
      <c r="D388" s="1610"/>
      <c r="E388" s="27"/>
      <c r="F388" s="146"/>
      <c r="H388" s="1610">
        <f>B388</f>
        <v>44818</v>
      </c>
      <c r="I388" s="1610"/>
      <c r="J388" s="1610"/>
      <c r="K388" s="27"/>
    </row>
    <row r="389" spans="1:11" ht="19.5" customHeight="1" x14ac:dyDescent="0.3">
      <c r="E389" s="27"/>
      <c r="F389" s="146"/>
      <c r="K389" s="27"/>
    </row>
    <row r="390" spans="1:11" ht="19.5" customHeight="1" x14ac:dyDescent="0.3">
      <c r="B390" s="42"/>
      <c r="E390" s="27"/>
      <c r="F390" s="146"/>
      <c r="H390" s="42"/>
      <c r="K390" s="27"/>
    </row>
    <row r="391" spans="1:11" ht="19.5" customHeight="1" x14ac:dyDescent="0.3">
      <c r="A391" s="28" t="s">
        <v>120</v>
      </c>
      <c r="B391" s="29" t="s">
        <v>121</v>
      </c>
      <c r="C391" s="1611" t="s">
        <v>122</v>
      </c>
      <c r="D391" s="1611"/>
      <c r="E391" s="1611"/>
      <c r="F391" s="146"/>
      <c r="G391" s="28" t="s">
        <v>120</v>
      </c>
      <c r="H391" s="29" t="s">
        <v>121</v>
      </c>
      <c r="I391" s="1611" t="s">
        <v>123</v>
      </c>
      <c r="J391" s="1611"/>
      <c r="K391" s="1611"/>
    </row>
    <row r="392" spans="1:11" ht="19.5" customHeight="1" x14ac:dyDescent="0.3">
      <c r="A392" s="28" t="s">
        <v>124</v>
      </c>
      <c r="B392" s="28" t="s">
        <v>142</v>
      </c>
      <c r="C392" s="29" t="s">
        <v>125</v>
      </c>
      <c r="D392" s="43" t="s">
        <v>126</v>
      </c>
      <c r="E392" s="43" t="s">
        <v>127</v>
      </c>
      <c r="F392" s="146"/>
      <c r="G392" s="28" t="s">
        <v>124</v>
      </c>
      <c r="H392" s="28" t="s">
        <v>142</v>
      </c>
      <c r="I392" s="29" t="s">
        <v>125</v>
      </c>
      <c r="J392" s="43" t="s">
        <v>126</v>
      </c>
      <c r="K392" s="43" t="s">
        <v>127</v>
      </c>
    </row>
    <row r="393" spans="1:11" s="50" customFormat="1" x14ac:dyDescent="0.3">
      <c r="A393" s="5" t="s">
        <v>8</v>
      </c>
      <c r="B393" s="6" t="s">
        <v>72</v>
      </c>
      <c r="C393" s="2" t="s">
        <v>73</v>
      </c>
      <c r="D393" s="3">
        <v>58</v>
      </c>
      <c r="E393" s="3">
        <v>276.25</v>
      </c>
      <c r="F393" s="154"/>
      <c r="G393" s="5" t="s">
        <v>8</v>
      </c>
      <c r="H393" s="6" t="s">
        <v>72</v>
      </c>
      <c r="I393" s="2" t="s">
        <v>17</v>
      </c>
      <c r="J393" s="3">
        <v>69</v>
      </c>
      <c r="K393" s="3">
        <v>331.5</v>
      </c>
    </row>
    <row r="394" spans="1:11" s="4" customFormat="1" x14ac:dyDescent="0.3">
      <c r="A394" s="43" t="s">
        <v>0</v>
      </c>
      <c r="B394" s="6" t="s">
        <v>43</v>
      </c>
      <c r="C394" s="2" t="s">
        <v>44</v>
      </c>
      <c r="D394" s="3">
        <v>27</v>
      </c>
      <c r="E394" s="3">
        <v>102.24</v>
      </c>
      <c r="F394" s="8"/>
      <c r="G394" s="43" t="s">
        <v>0</v>
      </c>
      <c r="H394" s="6" t="s">
        <v>43</v>
      </c>
      <c r="I394" s="2" t="s">
        <v>2</v>
      </c>
      <c r="J394" s="3">
        <v>30</v>
      </c>
      <c r="K394" s="3">
        <v>113.6</v>
      </c>
    </row>
    <row r="395" spans="1:11" s="4" customFormat="1" x14ac:dyDescent="0.3">
      <c r="A395" s="43" t="s">
        <v>77</v>
      </c>
      <c r="B395" s="6" t="s">
        <v>87</v>
      </c>
      <c r="C395" s="2" t="s">
        <v>22</v>
      </c>
      <c r="D395" s="3">
        <v>22</v>
      </c>
      <c r="E395" s="3">
        <v>5.5719999999999992</v>
      </c>
      <c r="F395" s="265"/>
      <c r="G395" s="43" t="s">
        <v>23</v>
      </c>
      <c r="H395" s="6" t="s">
        <v>87</v>
      </c>
      <c r="I395" s="2" t="s">
        <v>22</v>
      </c>
      <c r="J395" s="3">
        <v>22</v>
      </c>
      <c r="K395" s="3">
        <v>5.5719999999999992</v>
      </c>
    </row>
    <row r="396" spans="1:11" x14ac:dyDescent="0.3">
      <c r="A396" s="5">
        <v>5</v>
      </c>
      <c r="B396" s="6" t="s">
        <v>114</v>
      </c>
      <c r="C396" s="2" t="s">
        <v>2</v>
      </c>
      <c r="D396" s="3">
        <v>5</v>
      </c>
      <c r="E396" s="3">
        <v>28</v>
      </c>
      <c r="G396" s="5">
        <v>5</v>
      </c>
      <c r="H396" s="6" t="s">
        <v>114</v>
      </c>
      <c r="I396" s="2" t="s">
        <v>2</v>
      </c>
      <c r="J396" s="3">
        <v>5</v>
      </c>
      <c r="K396" s="3">
        <v>28</v>
      </c>
    </row>
    <row r="397" spans="1:11" x14ac:dyDescent="0.3">
      <c r="A397" s="43" t="s">
        <v>51</v>
      </c>
      <c r="B397" s="6" t="s">
        <v>107</v>
      </c>
      <c r="C397" s="2" t="s">
        <v>22</v>
      </c>
      <c r="D397" s="3">
        <v>2.2999999999999998</v>
      </c>
      <c r="E397" s="3">
        <v>74.099999999999994</v>
      </c>
      <c r="G397" s="43" t="s">
        <v>51</v>
      </c>
      <c r="H397" s="6" t="s">
        <v>107</v>
      </c>
      <c r="I397" s="2" t="s">
        <v>22</v>
      </c>
      <c r="J397" s="3">
        <v>2.2999999999999998</v>
      </c>
      <c r="K397" s="3">
        <v>74.099999999999994</v>
      </c>
    </row>
    <row r="398" spans="1:11" s="10" customFormat="1" x14ac:dyDescent="0.3">
      <c r="A398" s="5">
        <v>7</v>
      </c>
      <c r="B398" s="6" t="s">
        <v>75</v>
      </c>
      <c r="C398" s="2" t="s">
        <v>76</v>
      </c>
      <c r="D398" s="3">
        <v>150</v>
      </c>
      <c r="E398" s="3">
        <v>461</v>
      </c>
      <c r="F398" s="8"/>
      <c r="G398" s="5">
        <v>7</v>
      </c>
      <c r="H398" s="6" t="s">
        <v>75</v>
      </c>
      <c r="I398" s="2" t="s">
        <v>76</v>
      </c>
      <c r="J398" s="3">
        <v>150</v>
      </c>
      <c r="K398" s="3">
        <v>461</v>
      </c>
    </row>
    <row r="399" spans="1:11" ht="19.5" customHeight="1" x14ac:dyDescent="0.3">
      <c r="A399" s="43"/>
      <c r="B399" s="6"/>
      <c r="C399" s="2"/>
      <c r="D399" s="3"/>
      <c r="E399" s="3"/>
      <c r="G399" s="43"/>
      <c r="H399" s="6"/>
      <c r="I399" s="2"/>
      <c r="J399" s="3"/>
      <c r="K399" s="3"/>
    </row>
    <row r="400" spans="1:11" s="180" customFormat="1" x14ac:dyDescent="0.25">
      <c r="A400" s="166"/>
      <c r="B400" s="171"/>
      <c r="C400" s="165" t="s">
        <v>128</v>
      </c>
      <c r="D400" s="179">
        <f>SUM(D393:D399)</f>
        <v>264.3</v>
      </c>
      <c r="E400" s="179">
        <f>SUM(E393:E398)</f>
        <v>947.16200000000003</v>
      </c>
      <c r="F400" s="145"/>
      <c r="G400" s="166"/>
      <c r="H400" s="171"/>
      <c r="I400" s="165" t="s">
        <v>128</v>
      </c>
      <c r="J400" s="179">
        <f>SUM(J393:J399)</f>
        <v>278.3</v>
      </c>
      <c r="K400" s="179">
        <f>SUM(K393:K398)</f>
        <v>1013.772</v>
      </c>
    </row>
    <row r="401" spans="1:11" s="155" customFormat="1" x14ac:dyDescent="0.3">
      <c r="A401" s="166"/>
      <c r="B401" s="167"/>
      <c r="C401" s="168"/>
      <c r="D401" s="169"/>
      <c r="E401" s="169"/>
      <c r="F401" s="145"/>
      <c r="G401" s="166"/>
      <c r="H401" s="167"/>
      <c r="I401" s="168"/>
      <c r="J401" s="169"/>
      <c r="K401" s="169"/>
    </row>
    <row r="402" spans="1:11" s="155" customFormat="1" x14ac:dyDescent="0.3">
      <c r="A402" s="166"/>
      <c r="B402" s="167"/>
      <c r="C402" s="168"/>
      <c r="D402" s="169"/>
      <c r="E402" s="169"/>
      <c r="F402" s="145"/>
      <c r="G402" s="166"/>
      <c r="H402" s="167"/>
      <c r="I402" s="168"/>
      <c r="J402" s="169"/>
      <c r="K402" s="169"/>
    </row>
    <row r="403" spans="1:11" s="155" customFormat="1" x14ac:dyDescent="0.3">
      <c r="A403" s="163" t="s">
        <v>124</v>
      </c>
      <c r="B403" s="169" t="s">
        <v>205</v>
      </c>
      <c r="C403" s="168" t="s">
        <v>125</v>
      </c>
      <c r="D403" s="169" t="s">
        <v>126</v>
      </c>
      <c r="E403" s="169" t="s">
        <v>127</v>
      </c>
      <c r="F403" s="145"/>
      <c r="G403" s="163" t="s">
        <v>124</v>
      </c>
      <c r="H403" s="169" t="s">
        <v>205</v>
      </c>
      <c r="I403" s="168" t="s">
        <v>125</v>
      </c>
      <c r="J403" s="169" t="s">
        <v>126</v>
      </c>
      <c r="K403" s="169" t="s">
        <v>127</v>
      </c>
    </row>
    <row r="404" spans="1:11" s="182" customFormat="1" x14ac:dyDescent="0.3">
      <c r="A404" s="165" t="s">
        <v>8</v>
      </c>
      <c r="B404" s="167" t="s">
        <v>146</v>
      </c>
      <c r="C404" s="168" t="s">
        <v>147</v>
      </c>
      <c r="D404" s="169">
        <v>50</v>
      </c>
      <c r="E404" s="169">
        <v>122</v>
      </c>
      <c r="F404" s="8"/>
      <c r="G404" s="165" t="s">
        <v>8</v>
      </c>
      <c r="H404" s="167" t="s">
        <v>146</v>
      </c>
      <c r="I404" s="168" t="s">
        <v>147</v>
      </c>
      <c r="J404" s="169">
        <v>50</v>
      </c>
      <c r="K404" s="169">
        <v>122</v>
      </c>
    </row>
    <row r="405" spans="1:11" s="181" customFormat="1" x14ac:dyDescent="0.3">
      <c r="A405" s="165" t="s">
        <v>3</v>
      </c>
      <c r="B405" s="167" t="s">
        <v>212</v>
      </c>
      <c r="C405" s="168" t="s">
        <v>104</v>
      </c>
      <c r="D405" s="169">
        <v>40</v>
      </c>
      <c r="E405" s="169">
        <v>97.5</v>
      </c>
      <c r="F405" s="8"/>
      <c r="G405" s="165" t="s">
        <v>3</v>
      </c>
      <c r="H405" s="167" t="s">
        <v>212</v>
      </c>
      <c r="I405" s="168" t="s">
        <v>104</v>
      </c>
      <c r="J405" s="169">
        <v>40</v>
      </c>
      <c r="K405" s="169">
        <v>97.5</v>
      </c>
    </row>
    <row r="406" spans="1:11" s="181" customFormat="1" x14ac:dyDescent="0.3">
      <c r="A406" s="166">
        <v>3</v>
      </c>
      <c r="B406" s="167" t="s">
        <v>61</v>
      </c>
      <c r="C406" s="168" t="s">
        <v>17</v>
      </c>
      <c r="D406" s="169">
        <v>15</v>
      </c>
      <c r="E406" s="169">
        <v>228.14999999999998</v>
      </c>
      <c r="F406" s="8"/>
      <c r="G406" s="166">
        <v>3</v>
      </c>
      <c r="H406" s="167" t="s">
        <v>61</v>
      </c>
      <c r="I406" s="168" t="s">
        <v>44</v>
      </c>
      <c r="J406" s="169">
        <v>18</v>
      </c>
      <c r="K406" s="169">
        <v>273.77999999999997</v>
      </c>
    </row>
    <row r="407" spans="1:11" s="181" customFormat="1" x14ac:dyDescent="0.3">
      <c r="A407" s="170" t="s">
        <v>0</v>
      </c>
      <c r="B407" s="167" t="s">
        <v>69</v>
      </c>
      <c r="C407" s="168" t="s">
        <v>22</v>
      </c>
      <c r="D407" s="169">
        <v>17</v>
      </c>
      <c r="E407" s="169">
        <v>4.2</v>
      </c>
      <c r="F407" s="154"/>
      <c r="G407" s="170" t="s">
        <v>0</v>
      </c>
      <c r="H407" s="167" t="s">
        <v>69</v>
      </c>
      <c r="I407" s="168" t="s">
        <v>22</v>
      </c>
      <c r="J407" s="169">
        <v>17</v>
      </c>
      <c r="K407" s="169">
        <v>4.2</v>
      </c>
    </row>
    <row r="408" spans="1:11" s="182" customFormat="1" x14ac:dyDescent="0.3">
      <c r="A408" s="166">
        <v>5</v>
      </c>
      <c r="B408" s="167" t="s">
        <v>66</v>
      </c>
      <c r="C408" s="168" t="s">
        <v>2</v>
      </c>
      <c r="D408" s="169">
        <v>15</v>
      </c>
      <c r="E408" s="169">
        <v>112.8</v>
      </c>
      <c r="F408" s="154"/>
      <c r="G408" s="166">
        <v>5</v>
      </c>
      <c r="H408" s="167" t="s">
        <v>66</v>
      </c>
      <c r="I408" s="168" t="s">
        <v>2</v>
      </c>
      <c r="J408" s="169">
        <v>15</v>
      </c>
      <c r="K408" s="169">
        <v>112.8</v>
      </c>
    </row>
    <row r="409" spans="1:11" s="155" customFormat="1" x14ac:dyDescent="0.3">
      <c r="A409" s="165" t="s">
        <v>51</v>
      </c>
      <c r="B409" s="167" t="s">
        <v>107</v>
      </c>
      <c r="C409" s="168" t="s">
        <v>14</v>
      </c>
      <c r="D409" s="169">
        <v>3.1</v>
      </c>
      <c r="E409" s="169">
        <v>93.2</v>
      </c>
      <c r="F409" s="145"/>
      <c r="G409" s="165" t="s">
        <v>51</v>
      </c>
      <c r="H409" s="167" t="s">
        <v>107</v>
      </c>
      <c r="I409" s="168" t="s">
        <v>14</v>
      </c>
      <c r="J409" s="169">
        <v>3.1</v>
      </c>
      <c r="K409" s="169">
        <v>93.2</v>
      </c>
    </row>
    <row r="410" spans="1:11" s="155" customFormat="1" ht="19.5" customHeight="1" x14ac:dyDescent="0.3">
      <c r="A410" s="165" t="s">
        <v>15</v>
      </c>
      <c r="B410" s="167" t="s">
        <v>108</v>
      </c>
      <c r="C410" s="168" t="s">
        <v>65</v>
      </c>
      <c r="D410" s="169">
        <v>1.2</v>
      </c>
      <c r="E410" s="169">
        <f>43/2</f>
        <v>21.5</v>
      </c>
      <c r="F410" s="145"/>
      <c r="G410" s="165" t="s">
        <v>15</v>
      </c>
      <c r="H410" s="167" t="s">
        <v>108</v>
      </c>
      <c r="I410" s="168" t="s">
        <v>65</v>
      </c>
      <c r="J410" s="169">
        <v>1.2</v>
      </c>
      <c r="K410" s="169">
        <f>43/2</f>
        <v>21.5</v>
      </c>
    </row>
    <row r="411" spans="1:11" s="181" customFormat="1" x14ac:dyDescent="0.3">
      <c r="A411" s="165" t="s">
        <v>53</v>
      </c>
      <c r="B411" s="167" t="s">
        <v>211</v>
      </c>
      <c r="C411" s="168" t="s">
        <v>5</v>
      </c>
      <c r="D411" s="169">
        <v>60</v>
      </c>
      <c r="E411" s="169">
        <v>364</v>
      </c>
      <c r="F411" s="8"/>
      <c r="G411" s="165" t="s">
        <v>53</v>
      </c>
      <c r="H411" s="167" t="s">
        <v>211</v>
      </c>
      <c r="I411" s="168" t="s">
        <v>5</v>
      </c>
      <c r="J411" s="169">
        <v>60</v>
      </c>
      <c r="K411" s="169">
        <v>364</v>
      </c>
    </row>
    <row r="412" spans="1:11" s="155" customFormat="1" x14ac:dyDescent="0.3">
      <c r="A412" s="165"/>
      <c r="B412" s="167"/>
      <c r="C412" s="168" t="s">
        <v>128</v>
      </c>
      <c r="D412" s="169">
        <f>SUM(D404:D411)</f>
        <v>201.29999999999998</v>
      </c>
      <c r="E412" s="169">
        <f>SUM(E404:E411)</f>
        <v>1043.3499999999999</v>
      </c>
      <c r="F412" s="221">
        <v>213.75</v>
      </c>
      <c r="G412" s="165"/>
      <c r="H412" s="167"/>
      <c r="I412" s="168" t="s">
        <v>128</v>
      </c>
      <c r="J412" s="169">
        <f>SUM(J404:J411)</f>
        <v>204.29999999999998</v>
      </c>
      <c r="K412" s="169">
        <f>SUM(K404:K411)</f>
        <v>1088.98</v>
      </c>
    </row>
    <row r="413" spans="1:11" s="155" customFormat="1" x14ac:dyDescent="0.3">
      <c r="A413" s="165"/>
      <c r="B413" s="167"/>
      <c r="C413" s="168"/>
      <c r="D413" s="169"/>
      <c r="E413" s="169"/>
      <c r="F413" s="221">
        <v>213.75</v>
      </c>
      <c r="G413" s="165"/>
      <c r="H413" s="167"/>
      <c r="I413" s="168"/>
      <c r="J413" s="169"/>
      <c r="K413" s="169"/>
    </row>
    <row r="414" spans="1:11" s="155" customFormat="1" x14ac:dyDescent="0.3">
      <c r="A414" s="166"/>
      <c r="B414" s="167"/>
      <c r="C414" s="168"/>
      <c r="D414" s="169"/>
      <c r="E414" s="169"/>
      <c r="F414" s="145"/>
      <c r="G414" s="166"/>
      <c r="H414" s="167"/>
      <c r="I414" s="168"/>
      <c r="J414" s="169"/>
      <c r="K414" s="169"/>
    </row>
    <row r="415" spans="1:11" s="155" customFormat="1" x14ac:dyDescent="0.3">
      <c r="A415" s="165"/>
      <c r="B415" s="167"/>
      <c r="C415" s="168" t="s">
        <v>136</v>
      </c>
      <c r="D415" s="169">
        <f>D400+D412</f>
        <v>465.6</v>
      </c>
      <c r="E415" s="169">
        <f>E400+E412</f>
        <v>1990.5119999999999</v>
      </c>
      <c r="F415" s="147">
        <f>SUM(F411:F414)</f>
        <v>427.5</v>
      </c>
      <c r="G415" s="169"/>
      <c r="H415" s="169"/>
      <c r="I415" s="169" t="s">
        <v>136</v>
      </c>
      <c r="J415" s="169">
        <f>J400+J412</f>
        <v>482.6</v>
      </c>
      <c r="K415" s="169">
        <f>K400+K412</f>
        <v>2102.752</v>
      </c>
    </row>
    <row r="416" spans="1:11" s="155" customFormat="1" ht="19.5" customHeight="1" x14ac:dyDescent="0.3">
      <c r="B416" s="173"/>
      <c r="C416" s="173"/>
      <c r="D416" s="173"/>
      <c r="E416" s="173"/>
      <c r="F416" s="146"/>
      <c r="H416" s="173"/>
      <c r="I416" s="173"/>
      <c r="J416" s="173"/>
      <c r="K416" s="173"/>
    </row>
    <row r="417" spans="1:13" s="155" customFormat="1" ht="19.5" customHeight="1" x14ac:dyDescent="0.3">
      <c r="B417" s="173"/>
      <c r="C417" s="173"/>
      <c r="D417" s="173"/>
      <c r="E417" s="173"/>
      <c r="F417" s="146"/>
      <c r="H417" s="173"/>
      <c r="I417" s="173"/>
      <c r="J417" s="173"/>
      <c r="K417" s="173"/>
    </row>
    <row r="418" spans="1:13" s="155" customFormat="1" ht="19.5" customHeight="1" x14ac:dyDescent="0.3">
      <c r="B418" s="174" t="s">
        <v>129</v>
      </c>
      <c r="C418" s="173"/>
      <c r="D418" s="173"/>
      <c r="E418" s="173"/>
      <c r="F418" s="146"/>
      <c r="H418" s="174" t="s">
        <v>129</v>
      </c>
      <c r="I418" s="173"/>
      <c r="J418" s="173"/>
      <c r="K418" s="173"/>
    </row>
    <row r="419" spans="1:13" s="155" customFormat="1" x14ac:dyDescent="0.3">
      <c r="B419" s="175" t="s">
        <v>130</v>
      </c>
      <c r="D419" s="176" t="s">
        <v>131</v>
      </c>
      <c r="E419" s="156"/>
      <c r="F419" s="146"/>
      <c r="H419" s="175" t="s">
        <v>130</v>
      </c>
      <c r="J419" s="176" t="s">
        <v>131</v>
      </c>
      <c r="K419" s="156"/>
    </row>
    <row r="420" spans="1:13" s="155" customFormat="1" ht="43.5" customHeight="1" x14ac:dyDescent="0.3">
      <c r="B420" s="177" t="s">
        <v>132</v>
      </c>
      <c r="D420" s="177" t="s">
        <v>140</v>
      </c>
      <c r="E420" s="178"/>
      <c r="F420" s="146"/>
      <c r="H420" s="177" t="s">
        <v>139</v>
      </c>
      <c r="J420" s="177" t="s">
        <v>140</v>
      </c>
      <c r="K420" s="178"/>
      <c r="M420" s="177"/>
    </row>
    <row r="423" spans="1:13" ht="19.5" customHeight="1" x14ac:dyDescent="0.3">
      <c r="A423" s="155"/>
      <c r="B423" s="157" t="s">
        <v>115</v>
      </c>
      <c r="C423" s="156"/>
      <c r="D423" s="156"/>
      <c r="E423" s="156"/>
      <c r="G423" s="155"/>
      <c r="H423" s="157" t="s">
        <v>115</v>
      </c>
      <c r="I423" s="156"/>
      <c r="J423" s="156"/>
      <c r="K423" s="156"/>
    </row>
    <row r="424" spans="1:13" ht="19.5" customHeight="1" x14ac:dyDescent="0.3">
      <c r="A424" s="155"/>
      <c r="B424" s="157" t="s">
        <v>137</v>
      </c>
      <c r="C424" s="156"/>
      <c r="D424" s="156"/>
      <c r="E424" s="156"/>
      <c r="F424" s="146"/>
      <c r="G424" s="155"/>
      <c r="H424" s="157" t="s">
        <v>138</v>
      </c>
      <c r="I424" s="156"/>
      <c r="J424" s="156"/>
      <c r="K424" s="156"/>
    </row>
    <row r="425" spans="1:13" ht="19.5" customHeight="1" x14ac:dyDescent="0.3">
      <c r="A425" s="155"/>
      <c r="B425" s="156"/>
      <c r="C425" s="156"/>
      <c r="D425" s="156"/>
      <c r="E425" s="156"/>
      <c r="F425" s="146"/>
      <c r="G425" s="155"/>
      <c r="H425" s="156"/>
      <c r="I425" s="156"/>
      <c r="J425" s="156"/>
      <c r="K425" s="156"/>
    </row>
    <row r="426" spans="1:13" ht="19.5" customHeight="1" x14ac:dyDescent="0.3">
      <c r="A426" s="155"/>
      <c r="B426" s="156"/>
      <c r="C426" s="156"/>
      <c r="D426" s="155"/>
      <c r="E426" s="158" t="s">
        <v>116</v>
      </c>
      <c r="F426" s="146"/>
      <c r="G426" s="155"/>
      <c r="H426" s="156"/>
      <c r="I426" s="156"/>
      <c r="J426" s="155"/>
      <c r="K426" s="158" t="s">
        <v>116</v>
      </c>
    </row>
    <row r="427" spans="1:13" ht="19.5" customHeight="1" x14ac:dyDescent="0.3">
      <c r="A427" s="155"/>
      <c r="B427" s="156"/>
      <c r="C427" s="156"/>
      <c r="D427" s="155"/>
      <c r="E427" s="159" t="s">
        <v>134</v>
      </c>
      <c r="F427" s="146"/>
      <c r="G427" s="155"/>
      <c r="H427" s="156"/>
      <c r="I427" s="156"/>
      <c r="J427" s="155"/>
      <c r="K427" s="159" t="s">
        <v>134</v>
      </c>
    </row>
    <row r="428" spans="1:13" ht="19.5" customHeight="1" x14ac:dyDescent="0.3">
      <c r="A428" s="155"/>
      <c r="B428" s="156"/>
      <c r="C428" s="156"/>
      <c r="D428" s="155"/>
      <c r="E428" s="159" t="s">
        <v>117</v>
      </c>
      <c r="F428" s="146"/>
      <c r="G428" s="155"/>
      <c r="H428" s="156"/>
      <c r="I428" s="156"/>
      <c r="J428" s="155"/>
      <c r="K428" s="159" t="s">
        <v>117</v>
      </c>
    </row>
    <row r="429" spans="1:13" ht="19.5" customHeight="1" x14ac:dyDescent="0.3">
      <c r="A429" s="155"/>
      <c r="B429" s="156"/>
      <c r="C429" s="156"/>
      <c r="D429" s="155"/>
      <c r="E429" s="159" t="s">
        <v>118</v>
      </c>
      <c r="F429" s="146"/>
      <c r="G429" s="155"/>
      <c r="H429" s="156"/>
      <c r="I429" s="156"/>
      <c r="J429" s="155"/>
      <c r="K429" s="159" t="s">
        <v>118</v>
      </c>
    </row>
    <row r="430" spans="1:13" ht="19.5" customHeight="1" x14ac:dyDescent="0.3">
      <c r="A430" s="155"/>
      <c r="B430" s="156"/>
      <c r="C430" s="156"/>
      <c r="D430" s="156"/>
      <c r="E430" s="156"/>
      <c r="G430" s="155"/>
      <c r="H430" s="156"/>
      <c r="I430" s="156"/>
      <c r="J430" s="156"/>
      <c r="K430" s="156"/>
    </row>
    <row r="431" spans="1:13" s="25" customFormat="1" ht="19.5" customHeight="1" x14ac:dyDescent="0.3">
      <c r="A431" s="155"/>
      <c r="B431" s="156"/>
      <c r="C431" s="156"/>
      <c r="D431" s="156"/>
      <c r="E431" s="156"/>
      <c r="F431" s="145"/>
      <c r="G431" s="155"/>
      <c r="H431" s="156"/>
      <c r="I431" s="156"/>
      <c r="J431" s="156"/>
      <c r="K431" s="156"/>
    </row>
    <row r="432" spans="1:13" ht="19.5" customHeight="1" x14ac:dyDescent="0.3">
      <c r="A432" s="155"/>
      <c r="B432" s="156"/>
      <c r="C432" s="156"/>
      <c r="D432" s="156"/>
      <c r="E432" s="156"/>
      <c r="G432" s="155"/>
      <c r="H432" s="156"/>
      <c r="I432" s="156"/>
      <c r="J432" s="156"/>
      <c r="K432" s="156"/>
    </row>
    <row r="433" spans="1:11" ht="19.5" customHeight="1" x14ac:dyDescent="0.3">
      <c r="A433" s="155"/>
      <c r="B433" s="1670" t="s">
        <v>119</v>
      </c>
      <c r="C433" s="1670"/>
      <c r="D433" s="1670"/>
      <c r="E433" s="160"/>
      <c r="F433" s="146"/>
      <c r="G433" s="155"/>
      <c r="H433" s="1670" t="s">
        <v>119</v>
      </c>
      <c r="I433" s="1670"/>
      <c r="J433" s="1670"/>
      <c r="K433" s="160"/>
    </row>
    <row r="434" spans="1:11" s="25" customFormat="1" ht="19.5" customHeight="1" x14ac:dyDescent="0.3">
      <c r="A434" s="155"/>
      <c r="B434" s="1671">
        <v>44819</v>
      </c>
      <c r="C434" s="1671"/>
      <c r="D434" s="1671"/>
      <c r="E434" s="161"/>
      <c r="F434" s="146"/>
      <c r="G434" s="155"/>
      <c r="H434" s="1671">
        <f>B434</f>
        <v>44819</v>
      </c>
      <c r="I434" s="1671"/>
      <c r="J434" s="1671"/>
      <c r="K434" s="161"/>
    </row>
    <row r="435" spans="1:11" ht="19.5" customHeight="1" x14ac:dyDescent="0.3">
      <c r="A435" s="155"/>
      <c r="B435" s="156"/>
      <c r="C435" s="156"/>
      <c r="D435" s="156"/>
      <c r="E435" s="161"/>
      <c r="F435" s="146"/>
      <c r="G435" s="155"/>
      <c r="H435" s="156"/>
      <c r="I435" s="156"/>
      <c r="J435" s="156"/>
      <c r="K435" s="161"/>
    </row>
    <row r="436" spans="1:11" ht="19.5" customHeight="1" x14ac:dyDescent="0.3">
      <c r="A436" s="155"/>
      <c r="B436" s="162"/>
      <c r="C436" s="156"/>
      <c r="D436" s="156"/>
      <c r="E436" s="161"/>
      <c r="F436" s="146"/>
      <c r="G436" s="155"/>
      <c r="H436" s="162"/>
      <c r="I436" s="156"/>
      <c r="J436" s="156"/>
      <c r="K436" s="161"/>
    </row>
    <row r="437" spans="1:11" ht="19.5" customHeight="1" x14ac:dyDescent="0.3">
      <c r="A437" s="163" t="s">
        <v>120</v>
      </c>
      <c r="B437" s="164" t="s">
        <v>121</v>
      </c>
      <c r="C437" s="1672" t="s">
        <v>122</v>
      </c>
      <c r="D437" s="1672"/>
      <c r="E437" s="1672"/>
      <c r="F437" s="146"/>
      <c r="G437" s="163" t="s">
        <v>120</v>
      </c>
      <c r="H437" s="164" t="s">
        <v>121</v>
      </c>
      <c r="I437" s="1672" t="s">
        <v>123</v>
      </c>
      <c r="J437" s="1672"/>
      <c r="K437" s="1672"/>
    </row>
    <row r="438" spans="1:11" ht="19.5" customHeight="1" x14ac:dyDescent="0.3">
      <c r="A438" s="163" t="s">
        <v>124</v>
      </c>
      <c r="B438" s="163" t="s">
        <v>142</v>
      </c>
      <c r="C438" s="164" t="s">
        <v>125</v>
      </c>
      <c r="D438" s="165" t="s">
        <v>126</v>
      </c>
      <c r="E438" s="165" t="s">
        <v>127</v>
      </c>
      <c r="F438" s="146"/>
      <c r="G438" s="163" t="s">
        <v>124</v>
      </c>
      <c r="H438" s="163" t="s">
        <v>142</v>
      </c>
      <c r="I438" s="164" t="s">
        <v>125</v>
      </c>
      <c r="J438" s="165" t="s">
        <v>126</v>
      </c>
      <c r="K438" s="165" t="s">
        <v>127</v>
      </c>
    </row>
    <row r="439" spans="1:11" s="50" customFormat="1" x14ac:dyDescent="0.3">
      <c r="A439" s="166">
        <v>1</v>
      </c>
      <c r="B439" s="167" t="s">
        <v>94</v>
      </c>
      <c r="C439" s="168" t="s">
        <v>5</v>
      </c>
      <c r="D439" s="169">
        <v>60</v>
      </c>
      <c r="E439" s="169">
        <v>125</v>
      </c>
      <c r="F439" s="154"/>
      <c r="G439" s="166">
        <v>1</v>
      </c>
      <c r="H439" s="167" t="s">
        <v>94</v>
      </c>
      <c r="I439" s="168" t="s">
        <v>5</v>
      </c>
      <c r="J439" s="169">
        <v>60</v>
      </c>
      <c r="K439" s="169">
        <v>125</v>
      </c>
    </row>
    <row r="440" spans="1:11" s="10" customFormat="1" x14ac:dyDescent="0.3">
      <c r="A440" s="165" t="s">
        <v>3</v>
      </c>
      <c r="B440" s="167" t="s">
        <v>61</v>
      </c>
      <c r="C440" s="168" t="s">
        <v>44</v>
      </c>
      <c r="D440" s="169">
        <v>18</v>
      </c>
      <c r="E440" s="169">
        <v>273.77999999999997</v>
      </c>
      <c r="F440" s="8"/>
      <c r="G440" s="165" t="s">
        <v>3</v>
      </c>
      <c r="H440" s="167" t="s">
        <v>61</v>
      </c>
      <c r="I440" s="168" t="s">
        <v>2</v>
      </c>
      <c r="J440" s="169">
        <v>20</v>
      </c>
      <c r="K440" s="169">
        <v>304.2</v>
      </c>
    </row>
    <row r="441" spans="1:11" s="4" customFormat="1" x14ac:dyDescent="0.3">
      <c r="A441" s="165" t="s">
        <v>0</v>
      </c>
      <c r="B441" s="167" t="s">
        <v>87</v>
      </c>
      <c r="C441" s="168" t="s">
        <v>22</v>
      </c>
      <c r="D441" s="169">
        <v>22</v>
      </c>
      <c r="E441" s="169">
        <v>5.625</v>
      </c>
      <c r="F441" s="265"/>
      <c r="G441" s="165" t="s">
        <v>0</v>
      </c>
      <c r="H441" s="167" t="s">
        <v>87</v>
      </c>
      <c r="I441" s="168" t="s">
        <v>22</v>
      </c>
      <c r="J441" s="169">
        <v>22</v>
      </c>
      <c r="K441" s="169">
        <v>5.625</v>
      </c>
    </row>
    <row r="442" spans="1:11" x14ac:dyDescent="0.3">
      <c r="A442" s="166">
        <v>4</v>
      </c>
      <c r="B442" s="167" t="s">
        <v>114</v>
      </c>
      <c r="C442" s="168" t="s">
        <v>2</v>
      </c>
      <c r="D442" s="169">
        <v>5</v>
      </c>
      <c r="E442" s="169">
        <v>28</v>
      </c>
      <c r="G442" s="166">
        <v>4</v>
      </c>
      <c r="H442" s="167" t="s">
        <v>114</v>
      </c>
      <c r="I442" s="168" t="s">
        <v>2</v>
      </c>
      <c r="J442" s="169">
        <v>5</v>
      </c>
      <c r="K442" s="169">
        <v>28</v>
      </c>
    </row>
    <row r="443" spans="1:11" x14ac:dyDescent="0.3">
      <c r="A443" s="165" t="s">
        <v>23</v>
      </c>
      <c r="B443" s="167" t="s">
        <v>107</v>
      </c>
      <c r="C443" s="168" t="s">
        <v>14</v>
      </c>
      <c r="D443" s="169">
        <v>3.1</v>
      </c>
      <c r="E443" s="169">
        <v>93.2</v>
      </c>
      <c r="G443" s="165" t="s">
        <v>23</v>
      </c>
      <c r="H443" s="167" t="s">
        <v>107</v>
      </c>
      <c r="I443" s="168" t="s">
        <v>14</v>
      </c>
      <c r="J443" s="169">
        <v>3.1</v>
      </c>
      <c r="K443" s="169">
        <v>93.2</v>
      </c>
    </row>
    <row r="444" spans="1:11" s="4" customFormat="1" x14ac:dyDescent="0.3">
      <c r="A444" s="165" t="s">
        <v>51</v>
      </c>
      <c r="B444" s="171" t="s">
        <v>1</v>
      </c>
      <c r="C444" s="168" t="s">
        <v>5</v>
      </c>
      <c r="D444" s="169">
        <v>150</v>
      </c>
      <c r="E444" s="169">
        <v>86</v>
      </c>
      <c r="F444" s="8"/>
      <c r="G444" s="165" t="s">
        <v>51</v>
      </c>
      <c r="H444" s="171" t="s">
        <v>1</v>
      </c>
      <c r="I444" s="168" t="s">
        <v>5</v>
      </c>
      <c r="J444" s="169">
        <v>150</v>
      </c>
      <c r="K444" s="169">
        <v>86</v>
      </c>
    </row>
    <row r="445" spans="1:11" ht="19.5" customHeight="1" x14ac:dyDescent="0.3">
      <c r="A445" s="165"/>
      <c r="B445" s="167"/>
      <c r="C445" s="168"/>
      <c r="D445" s="169"/>
      <c r="E445" s="169"/>
      <c r="G445" s="165"/>
      <c r="H445" s="167"/>
      <c r="I445" s="168"/>
      <c r="J445" s="169"/>
      <c r="K445" s="169"/>
    </row>
    <row r="446" spans="1:11" x14ac:dyDescent="0.3">
      <c r="A446" s="166"/>
      <c r="B446" s="167"/>
      <c r="C446" s="168" t="s">
        <v>128</v>
      </c>
      <c r="D446" s="169">
        <f>SUM(D439:D445)</f>
        <v>258.10000000000002</v>
      </c>
      <c r="E446" s="169">
        <f>SUM(E439:E444)</f>
        <v>611.60500000000002</v>
      </c>
      <c r="G446" s="166"/>
      <c r="H446" s="167"/>
      <c r="I446" s="168" t="s">
        <v>128</v>
      </c>
      <c r="J446" s="169">
        <f>SUM(J439:J445)</f>
        <v>260.10000000000002</v>
      </c>
      <c r="K446" s="169">
        <f>SUM(K439:K444)</f>
        <v>642.02499999999998</v>
      </c>
    </row>
    <row r="447" spans="1:11" x14ac:dyDescent="0.3">
      <c r="A447" s="166"/>
      <c r="B447" s="167"/>
      <c r="C447" s="168"/>
      <c r="D447" s="169"/>
      <c r="E447" s="169"/>
      <c r="G447" s="166"/>
      <c r="H447" s="167"/>
      <c r="I447" s="168"/>
      <c r="J447" s="169"/>
      <c r="K447" s="169"/>
    </row>
    <row r="448" spans="1:11" x14ac:dyDescent="0.3">
      <c r="A448" s="166"/>
      <c r="B448" s="167"/>
      <c r="C448" s="168"/>
      <c r="D448" s="169"/>
      <c r="E448" s="169"/>
      <c r="G448" s="166"/>
      <c r="H448" s="167"/>
      <c r="I448" s="168"/>
      <c r="J448" s="169"/>
      <c r="K448" s="169"/>
    </row>
    <row r="449" spans="1:11" x14ac:dyDescent="0.3">
      <c r="A449" s="163" t="s">
        <v>124</v>
      </c>
      <c r="B449" s="169" t="s">
        <v>205</v>
      </c>
      <c r="C449" s="168" t="s">
        <v>125</v>
      </c>
      <c r="D449" s="169" t="s">
        <v>126</v>
      </c>
      <c r="E449" s="169" t="s">
        <v>127</v>
      </c>
      <c r="G449" s="163" t="s">
        <v>124</v>
      </c>
      <c r="H449" s="169" t="s">
        <v>205</v>
      </c>
      <c r="I449" s="168" t="s">
        <v>125</v>
      </c>
      <c r="J449" s="169" t="s">
        <v>126</v>
      </c>
      <c r="K449" s="169" t="s">
        <v>127</v>
      </c>
    </row>
    <row r="450" spans="1:11" s="10" customFormat="1" x14ac:dyDescent="0.3">
      <c r="A450" s="165">
        <v>1</v>
      </c>
      <c r="B450" s="167" t="s">
        <v>95</v>
      </c>
      <c r="C450" s="168" t="s">
        <v>9</v>
      </c>
      <c r="D450" s="169">
        <v>50</v>
      </c>
      <c r="E450" s="169">
        <v>104.75</v>
      </c>
      <c r="F450" s="8"/>
      <c r="G450" s="165">
        <v>1</v>
      </c>
      <c r="H450" s="167" t="s">
        <v>95</v>
      </c>
      <c r="I450" s="168" t="s">
        <v>9</v>
      </c>
      <c r="J450" s="169">
        <v>50</v>
      </c>
      <c r="K450" s="169">
        <v>104.75</v>
      </c>
    </row>
    <row r="451" spans="1:11" s="4" customFormat="1" x14ac:dyDescent="0.3">
      <c r="A451" s="166">
        <v>2</v>
      </c>
      <c r="B451" s="167" t="s">
        <v>56</v>
      </c>
      <c r="C451" s="168" t="s">
        <v>7</v>
      </c>
      <c r="D451" s="169">
        <v>45</v>
      </c>
      <c r="E451" s="169">
        <v>207.5</v>
      </c>
      <c r="F451" s="265"/>
      <c r="G451" s="166">
        <v>2</v>
      </c>
      <c r="H451" s="167" t="s">
        <v>56</v>
      </c>
      <c r="I451" s="168" t="s">
        <v>7</v>
      </c>
      <c r="J451" s="169">
        <v>45</v>
      </c>
      <c r="K451" s="169">
        <v>207.5</v>
      </c>
    </row>
    <row r="452" spans="1:11" s="4" customFormat="1" x14ac:dyDescent="0.3">
      <c r="A452" s="166">
        <v>3</v>
      </c>
      <c r="B452" s="167" t="s">
        <v>89</v>
      </c>
      <c r="C452" s="168" t="s">
        <v>17</v>
      </c>
      <c r="D452" s="169">
        <v>15</v>
      </c>
      <c r="E452" s="169">
        <v>202.41</v>
      </c>
      <c r="F452" s="8"/>
      <c r="G452" s="166">
        <v>3</v>
      </c>
      <c r="H452" s="167" t="s">
        <v>89</v>
      </c>
      <c r="I452" s="168" t="s">
        <v>44</v>
      </c>
      <c r="J452" s="169">
        <v>18</v>
      </c>
      <c r="K452" s="169">
        <v>242.89</v>
      </c>
    </row>
    <row r="453" spans="1:11" s="10" customFormat="1" x14ac:dyDescent="0.3">
      <c r="A453" s="166">
        <v>2</v>
      </c>
      <c r="B453" s="167" t="s">
        <v>69</v>
      </c>
      <c r="C453" s="168" t="s">
        <v>22</v>
      </c>
      <c r="D453" s="169">
        <v>17</v>
      </c>
      <c r="E453" s="169">
        <v>4.2</v>
      </c>
      <c r="F453" s="8"/>
      <c r="G453" s="166">
        <v>2</v>
      </c>
      <c r="H453" s="167" t="s">
        <v>69</v>
      </c>
      <c r="I453" s="168" t="s">
        <v>22</v>
      </c>
      <c r="J453" s="169">
        <v>17</v>
      </c>
      <c r="K453" s="169">
        <v>4.2</v>
      </c>
    </row>
    <row r="454" spans="1:11" s="10" customFormat="1" x14ac:dyDescent="0.3">
      <c r="A454" s="166">
        <v>5</v>
      </c>
      <c r="B454" s="167" t="s">
        <v>66</v>
      </c>
      <c r="C454" s="168" t="s">
        <v>2</v>
      </c>
      <c r="D454" s="169">
        <v>15</v>
      </c>
      <c r="E454" s="169">
        <v>112.8</v>
      </c>
      <c r="F454" s="154"/>
      <c r="G454" s="166">
        <v>5</v>
      </c>
      <c r="H454" s="167" t="s">
        <v>66</v>
      </c>
      <c r="I454" s="168" t="s">
        <v>2</v>
      </c>
      <c r="J454" s="169">
        <v>15</v>
      </c>
      <c r="K454" s="169">
        <v>112.8</v>
      </c>
    </row>
    <row r="455" spans="1:11" x14ac:dyDescent="0.3">
      <c r="A455" s="165" t="s">
        <v>51</v>
      </c>
      <c r="B455" s="167" t="s">
        <v>107</v>
      </c>
      <c r="C455" s="168" t="s">
        <v>14</v>
      </c>
      <c r="D455" s="169">
        <v>3.1</v>
      </c>
      <c r="E455" s="169">
        <v>93.2</v>
      </c>
      <c r="G455" s="165" t="s">
        <v>51</v>
      </c>
      <c r="H455" s="167" t="s">
        <v>107</v>
      </c>
      <c r="I455" s="168" t="s">
        <v>14</v>
      </c>
      <c r="J455" s="169">
        <v>3.1</v>
      </c>
      <c r="K455" s="169">
        <v>93.2</v>
      </c>
    </row>
    <row r="456" spans="1:11" ht="19.5" customHeight="1" x14ac:dyDescent="0.3">
      <c r="A456" s="165" t="s">
        <v>15</v>
      </c>
      <c r="B456" s="167" t="s">
        <v>108</v>
      </c>
      <c r="C456" s="168" t="s">
        <v>65</v>
      </c>
      <c r="D456" s="169">
        <v>1.2</v>
      </c>
      <c r="E456" s="169">
        <f>43/2</f>
        <v>21.5</v>
      </c>
      <c r="G456" s="165" t="s">
        <v>15</v>
      </c>
      <c r="H456" s="167" t="s">
        <v>108</v>
      </c>
      <c r="I456" s="168" t="s">
        <v>65</v>
      </c>
      <c r="J456" s="169">
        <v>1.2</v>
      </c>
      <c r="K456" s="169">
        <f>43/2</f>
        <v>21.5</v>
      </c>
    </row>
    <row r="457" spans="1:11" s="4" customFormat="1" x14ac:dyDescent="0.3">
      <c r="A457" s="165" t="s">
        <v>53</v>
      </c>
      <c r="B457" s="167" t="s">
        <v>211</v>
      </c>
      <c r="C457" s="168" t="s">
        <v>5</v>
      </c>
      <c r="D457" s="169">
        <v>60</v>
      </c>
      <c r="E457" s="169">
        <v>364</v>
      </c>
      <c r="F457" s="8"/>
      <c r="G457" s="165" t="s">
        <v>53</v>
      </c>
      <c r="H457" s="167" t="s">
        <v>211</v>
      </c>
      <c r="I457" s="168" t="s">
        <v>5</v>
      </c>
      <c r="J457" s="169">
        <v>60</v>
      </c>
      <c r="K457" s="169">
        <v>364</v>
      </c>
    </row>
    <row r="458" spans="1:11" s="4" customFormat="1" x14ac:dyDescent="0.3">
      <c r="A458" s="165"/>
      <c r="B458" s="167"/>
      <c r="C458" s="168"/>
      <c r="D458" s="169"/>
      <c r="E458" s="169"/>
      <c r="F458" s="8"/>
      <c r="G458" s="165"/>
      <c r="H458" s="167"/>
      <c r="I458" s="168"/>
      <c r="J458" s="169"/>
      <c r="K458" s="169"/>
    </row>
    <row r="459" spans="1:11" x14ac:dyDescent="0.3">
      <c r="A459" s="165"/>
      <c r="B459" s="167"/>
      <c r="C459" s="168" t="s">
        <v>128</v>
      </c>
      <c r="D459" s="169">
        <f>SUM(D450:D457)</f>
        <v>206.29999999999998</v>
      </c>
      <c r="E459" s="169">
        <f>SUM(E450:E457)</f>
        <v>1110.3600000000001</v>
      </c>
      <c r="F459" s="221">
        <v>213.75</v>
      </c>
      <c r="G459" s="165"/>
      <c r="H459" s="167"/>
      <c r="I459" s="168" t="s">
        <v>128</v>
      </c>
      <c r="J459" s="169">
        <f>SUM(J450:J457)</f>
        <v>209.29999999999998</v>
      </c>
      <c r="K459" s="169">
        <f>SUM(K450:K457)</f>
        <v>1150.8400000000001</v>
      </c>
    </row>
    <row r="460" spans="1:11" x14ac:dyDescent="0.3">
      <c r="A460" s="165"/>
      <c r="B460" s="167"/>
      <c r="C460" s="168"/>
      <c r="D460" s="169"/>
      <c r="E460" s="169"/>
      <c r="F460" s="221">
        <v>213.75</v>
      </c>
      <c r="G460" s="165"/>
      <c r="H460" s="167"/>
      <c r="I460" s="168"/>
      <c r="J460" s="169"/>
      <c r="K460" s="169"/>
    </row>
    <row r="461" spans="1:11" x14ac:dyDescent="0.3">
      <c r="A461" s="165"/>
      <c r="B461" s="167"/>
      <c r="C461" s="168" t="s">
        <v>136</v>
      </c>
      <c r="D461" s="169">
        <f>D446+D459</f>
        <v>464.4</v>
      </c>
      <c r="E461" s="169">
        <f>E446+E459</f>
        <v>1721.9650000000001</v>
      </c>
      <c r="F461" s="147">
        <f>SUM(F457:F460)</f>
        <v>427.5</v>
      </c>
      <c r="G461" s="169"/>
      <c r="H461" s="169"/>
      <c r="I461" s="169" t="s">
        <v>136</v>
      </c>
      <c r="J461" s="169">
        <f>J446+J459</f>
        <v>469.4</v>
      </c>
      <c r="K461" s="169">
        <f>K446+K459</f>
        <v>1792.8650000000002</v>
      </c>
    </row>
    <row r="462" spans="1:11" ht="19.5" customHeight="1" x14ac:dyDescent="0.3">
      <c r="A462" s="155"/>
      <c r="B462" s="173"/>
      <c r="C462" s="173"/>
      <c r="D462" s="173"/>
      <c r="E462" s="173"/>
      <c r="F462" s="146"/>
      <c r="G462" s="155"/>
      <c r="H462" s="173"/>
      <c r="I462" s="173"/>
      <c r="J462" s="173"/>
      <c r="K462" s="173"/>
    </row>
    <row r="463" spans="1:11" ht="19.5" customHeight="1" x14ac:dyDescent="0.3">
      <c r="A463" s="155"/>
      <c r="B463" s="173"/>
      <c r="C463" s="173"/>
      <c r="D463" s="173"/>
      <c r="E463" s="173"/>
      <c r="F463" s="146"/>
      <c r="G463" s="155"/>
      <c r="H463" s="173"/>
      <c r="I463" s="173"/>
      <c r="J463" s="173"/>
      <c r="K463" s="173"/>
    </row>
    <row r="464" spans="1:11" ht="19.5" customHeight="1" x14ac:dyDescent="0.3">
      <c r="A464" s="155"/>
      <c r="B464" s="174" t="s">
        <v>129</v>
      </c>
      <c r="C464" s="173"/>
      <c r="D464" s="173"/>
      <c r="E464" s="173"/>
      <c r="F464" s="146"/>
      <c r="G464" s="155"/>
      <c r="H464" s="174" t="s">
        <v>129</v>
      </c>
      <c r="I464" s="173"/>
      <c r="J464" s="173"/>
      <c r="K464" s="173"/>
    </row>
    <row r="465" spans="1:13" x14ac:dyDescent="0.3">
      <c r="A465" s="155"/>
      <c r="B465" s="175" t="s">
        <v>130</v>
      </c>
      <c r="C465" s="155"/>
      <c r="D465" s="176" t="s">
        <v>131</v>
      </c>
      <c r="E465" s="156"/>
      <c r="F465" s="146"/>
      <c r="G465" s="155"/>
      <c r="H465" s="175" t="s">
        <v>130</v>
      </c>
      <c r="I465" s="155"/>
      <c r="J465" s="176" t="s">
        <v>131</v>
      </c>
      <c r="K465" s="156"/>
    </row>
    <row r="466" spans="1:13" ht="43.5" customHeight="1" x14ac:dyDescent="0.3">
      <c r="A466" s="155"/>
      <c r="B466" s="177" t="s">
        <v>132</v>
      </c>
      <c r="C466" s="155"/>
      <c r="D466" s="177" t="s">
        <v>140</v>
      </c>
      <c r="E466" s="178"/>
      <c r="F466" s="146"/>
      <c r="G466" s="155"/>
      <c r="H466" s="177" t="s">
        <v>139</v>
      </c>
      <c r="I466" s="155"/>
      <c r="J466" s="177" t="s">
        <v>140</v>
      </c>
      <c r="K466" s="178"/>
      <c r="M466" s="38"/>
    </row>
    <row r="467" spans="1:13" s="96" customFormat="1" x14ac:dyDescent="0.3">
      <c r="B467" s="19"/>
      <c r="C467" s="19"/>
      <c r="D467" s="19"/>
      <c r="E467" s="19"/>
      <c r="F467" s="145"/>
      <c r="H467" s="19"/>
      <c r="I467" s="19"/>
      <c r="J467" s="19"/>
      <c r="K467" s="19"/>
    </row>
    <row r="468" spans="1:13" ht="19.5" customHeight="1" x14ac:dyDescent="0.3">
      <c r="B468" s="22" t="s">
        <v>115</v>
      </c>
      <c r="H468" s="22" t="s">
        <v>115</v>
      </c>
    </row>
    <row r="469" spans="1:13" ht="19.5" customHeight="1" x14ac:dyDescent="0.3">
      <c r="B469" s="22" t="s">
        <v>137</v>
      </c>
      <c r="F469" s="146"/>
      <c r="H469" s="22" t="s">
        <v>138</v>
      </c>
    </row>
    <row r="470" spans="1:13" ht="19.5" customHeight="1" x14ac:dyDescent="0.3">
      <c r="F470" s="146"/>
    </row>
    <row r="471" spans="1:13" ht="19.5" customHeight="1" x14ac:dyDescent="0.3">
      <c r="D471" s="21"/>
      <c r="E471" s="23" t="s">
        <v>116</v>
      </c>
      <c r="F471" s="146"/>
      <c r="J471" s="21"/>
      <c r="K471" s="23" t="s">
        <v>116</v>
      </c>
    </row>
    <row r="472" spans="1:13" ht="19.5" customHeight="1" x14ac:dyDescent="0.3">
      <c r="D472" s="21"/>
      <c r="E472" s="24" t="s">
        <v>134</v>
      </c>
      <c r="F472" s="146"/>
      <c r="J472" s="21"/>
      <c r="K472" s="24" t="s">
        <v>134</v>
      </c>
    </row>
    <row r="473" spans="1:13" ht="19.5" customHeight="1" x14ac:dyDescent="0.3">
      <c r="D473" s="21"/>
      <c r="E473" s="24" t="s">
        <v>117</v>
      </c>
      <c r="F473" s="146"/>
      <c r="J473" s="21"/>
      <c r="K473" s="24" t="s">
        <v>117</v>
      </c>
    </row>
    <row r="474" spans="1:13" ht="19.5" customHeight="1" x14ac:dyDescent="0.3">
      <c r="D474" s="21"/>
      <c r="E474" s="24" t="s">
        <v>118</v>
      </c>
      <c r="F474" s="146"/>
      <c r="J474" s="21"/>
      <c r="K474" s="24" t="s">
        <v>118</v>
      </c>
    </row>
    <row r="475" spans="1:13" ht="19.5" customHeight="1" x14ac:dyDescent="0.3"/>
    <row r="476" spans="1:13" s="25" customFormat="1" ht="19.5" customHeight="1" x14ac:dyDescent="0.3">
      <c r="B476" s="20"/>
      <c r="C476" s="20"/>
      <c r="D476" s="20"/>
      <c r="E476" s="20"/>
      <c r="F476" s="145"/>
      <c r="H476" s="20"/>
      <c r="I476" s="20"/>
      <c r="J476" s="20"/>
      <c r="K476" s="20"/>
    </row>
    <row r="477" spans="1:13" ht="19.5" customHeight="1" x14ac:dyDescent="0.3"/>
    <row r="478" spans="1:13" ht="19.5" customHeight="1" x14ac:dyDescent="0.3">
      <c r="B478" s="1612" t="s">
        <v>119</v>
      </c>
      <c r="C478" s="1612"/>
      <c r="D478" s="1612"/>
      <c r="E478" s="26"/>
      <c r="F478" s="146"/>
      <c r="H478" s="1612" t="s">
        <v>119</v>
      </c>
      <c r="I478" s="1612"/>
      <c r="J478" s="1612"/>
      <c r="K478" s="26"/>
    </row>
    <row r="479" spans="1:13" s="25" customFormat="1" ht="19.5" customHeight="1" x14ac:dyDescent="0.3">
      <c r="B479" s="1610">
        <v>44820</v>
      </c>
      <c r="C479" s="1610"/>
      <c r="D479" s="1610"/>
      <c r="E479" s="27"/>
      <c r="F479" s="146"/>
      <c r="H479" s="1610">
        <f>B479</f>
        <v>44820</v>
      </c>
      <c r="I479" s="1610"/>
      <c r="J479" s="1610"/>
      <c r="K479" s="27"/>
    </row>
    <row r="480" spans="1:13" ht="19.5" customHeight="1" x14ac:dyDescent="0.3">
      <c r="E480" s="27"/>
      <c r="F480" s="146"/>
      <c r="K480" s="27"/>
    </row>
    <row r="481" spans="1:11" ht="19.5" customHeight="1" x14ac:dyDescent="0.3">
      <c r="B481" s="42"/>
      <c r="E481" s="27"/>
      <c r="F481" s="146"/>
      <c r="H481" s="42"/>
      <c r="K481" s="27"/>
    </row>
    <row r="482" spans="1:11" ht="19.5" customHeight="1" x14ac:dyDescent="0.3">
      <c r="A482" s="28" t="s">
        <v>120</v>
      </c>
      <c r="B482" s="29" t="s">
        <v>121</v>
      </c>
      <c r="C482" s="1611" t="s">
        <v>122</v>
      </c>
      <c r="D482" s="1611"/>
      <c r="E482" s="1611"/>
      <c r="F482" s="146"/>
      <c r="G482" s="28" t="s">
        <v>120</v>
      </c>
      <c r="H482" s="29" t="s">
        <v>121</v>
      </c>
      <c r="I482" s="1611" t="s">
        <v>123</v>
      </c>
      <c r="J482" s="1611"/>
      <c r="K482" s="1611"/>
    </row>
    <row r="483" spans="1:11" ht="19.5" customHeight="1" x14ac:dyDescent="0.3">
      <c r="A483" s="28" t="s">
        <v>124</v>
      </c>
      <c r="B483" s="28" t="s">
        <v>142</v>
      </c>
      <c r="C483" s="29" t="s">
        <v>125</v>
      </c>
      <c r="D483" s="43" t="s">
        <v>126</v>
      </c>
      <c r="E483" s="43" t="s">
        <v>127</v>
      </c>
      <c r="F483" s="146"/>
      <c r="G483" s="28" t="s">
        <v>124</v>
      </c>
      <c r="H483" s="28" t="s">
        <v>142</v>
      </c>
      <c r="I483" s="29" t="s">
        <v>125</v>
      </c>
      <c r="J483" s="43" t="s">
        <v>126</v>
      </c>
      <c r="K483" s="43" t="s">
        <v>127</v>
      </c>
    </row>
    <row r="484" spans="1:11" s="8" customFormat="1" x14ac:dyDescent="0.3">
      <c r="A484" s="95" t="s">
        <v>8</v>
      </c>
      <c r="B484" s="6" t="s">
        <v>135</v>
      </c>
      <c r="C484" s="2" t="s">
        <v>33</v>
      </c>
      <c r="D484" s="3">
        <v>85</v>
      </c>
      <c r="E484" s="3">
        <v>230.25</v>
      </c>
      <c r="G484" s="95" t="s">
        <v>8</v>
      </c>
      <c r="H484" s="6" t="s">
        <v>135</v>
      </c>
      <c r="I484" s="2" t="s">
        <v>35</v>
      </c>
      <c r="J484" s="3">
        <v>100</v>
      </c>
      <c r="K484" s="3">
        <v>279.60000000000002</v>
      </c>
    </row>
    <row r="485" spans="1:11" s="200" customFormat="1" x14ac:dyDescent="0.3">
      <c r="A485" s="196">
        <v>2</v>
      </c>
      <c r="B485" s="197" t="s">
        <v>114</v>
      </c>
      <c r="C485" s="198" t="s">
        <v>2</v>
      </c>
      <c r="D485" s="199">
        <v>5</v>
      </c>
      <c r="E485" s="199">
        <v>28</v>
      </c>
      <c r="F485" s="145"/>
      <c r="G485" s="196">
        <v>2</v>
      </c>
      <c r="H485" s="197" t="s">
        <v>114</v>
      </c>
      <c r="I485" s="198" t="s">
        <v>2</v>
      </c>
      <c r="J485" s="199">
        <v>5</v>
      </c>
      <c r="K485" s="199">
        <v>28</v>
      </c>
    </row>
    <row r="486" spans="1:11" s="203" customFormat="1" x14ac:dyDescent="0.3">
      <c r="A486" s="201" t="s">
        <v>0</v>
      </c>
      <c r="B486" s="197" t="s">
        <v>110</v>
      </c>
      <c r="C486" s="198" t="s">
        <v>2</v>
      </c>
      <c r="D486" s="199">
        <v>120</v>
      </c>
      <c r="E486" s="199">
        <v>94</v>
      </c>
      <c r="F486" s="8"/>
      <c r="G486" s="201" t="s">
        <v>0</v>
      </c>
      <c r="H486" s="197" t="s">
        <v>110</v>
      </c>
      <c r="I486" s="198" t="s">
        <v>2</v>
      </c>
      <c r="J486" s="199">
        <v>120</v>
      </c>
      <c r="K486" s="199">
        <v>94</v>
      </c>
    </row>
    <row r="487" spans="1:11" s="200" customFormat="1" x14ac:dyDescent="0.3">
      <c r="A487" s="196"/>
      <c r="B487" s="197"/>
      <c r="C487" s="198"/>
      <c r="D487" s="199"/>
      <c r="E487" s="199"/>
      <c r="F487" s="145"/>
      <c r="G487" s="196"/>
      <c r="H487" s="197"/>
      <c r="I487" s="198"/>
      <c r="J487" s="199"/>
      <c r="K487" s="199"/>
    </row>
    <row r="488" spans="1:11" s="200" customFormat="1" x14ac:dyDescent="0.3">
      <c r="A488" s="196"/>
      <c r="B488" s="197"/>
      <c r="C488" s="198" t="s">
        <v>128</v>
      </c>
      <c r="D488" s="199">
        <f>SUM(D484:D487)</f>
        <v>210</v>
      </c>
      <c r="E488" s="199">
        <f>SUM(E484:E487)</f>
        <v>352.25</v>
      </c>
      <c r="F488" s="145"/>
      <c r="G488" s="196"/>
      <c r="H488" s="197"/>
      <c r="I488" s="198" t="s">
        <v>128</v>
      </c>
      <c r="J488" s="199">
        <f>SUM(J484:J487)</f>
        <v>225</v>
      </c>
      <c r="K488" s="199">
        <f>SUM(K484:K487)</f>
        <v>401.6</v>
      </c>
    </row>
    <row r="489" spans="1:11" s="200" customFormat="1" x14ac:dyDescent="0.3">
      <c r="A489" s="196"/>
      <c r="B489" s="197"/>
      <c r="C489" s="198"/>
      <c r="D489" s="199"/>
      <c r="E489" s="199"/>
      <c r="F489" s="145"/>
      <c r="G489" s="196"/>
      <c r="H489" s="197"/>
      <c r="I489" s="198"/>
      <c r="J489" s="199"/>
      <c r="K489" s="199"/>
    </row>
    <row r="490" spans="1:11" s="200" customFormat="1" x14ac:dyDescent="0.3">
      <c r="A490" s="196"/>
      <c r="B490" s="197"/>
      <c r="C490" s="198"/>
      <c r="D490" s="199"/>
      <c r="E490" s="199"/>
      <c r="F490" s="145"/>
      <c r="G490" s="196"/>
      <c r="H490" s="197"/>
      <c r="I490" s="198"/>
      <c r="J490" s="199"/>
      <c r="K490" s="199"/>
    </row>
    <row r="491" spans="1:11" s="200" customFormat="1" x14ac:dyDescent="0.3">
      <c r="A491" s="204" t="s">
        <v>124</v>
      </c>
      <c r="B491" s="199" t="s">
        <v>205</v>
      </c>
      <c r="C491" s="198" t="s">
        <v>125</v>
      </c>
      <c r="D491" s="199" t="s">
        <v>126</v>
      </c>
      <c r="E491" s="199" t="s">
        <v>127</v>
      </c>
      <c r="F491" s="145"/>
      <c r="G491" s="204" t="s">
        <v>124</v>
      </c>
      <c r="H491" s="199" t="s">
        <v>205</v>
      </c>
      <c r="I491" s="198" t="s">
        <v>125</v>
      </c>
      <c r="J491" s="199" t="s">
        <v>126</v>
      </c>
      <c r="K491" s="199" t="s">
        <v>127</v>
      </c>
    </row>
    <row r="492" spans="1:11" s="202" customFormat="1" x14ac:dyDescent="0.3">
      <c r="A492" s="196">
        <v>1</v>
      </c>
      <c r="B492" s="197" t="s">
        <v>100</v>
      </c>
      <c r="C492" s="198" t="s">
        <v>9</v>
      </c>
      <c r="D492" s="199">
        <v>50</v>
      </c>
      <c r="E492" s="199">
        <v>113</v>
      </c>
      <c r="F492" s="145"/>
      <c r="G492" s="196">
        <v>1</v>
      </c>
      <c r="H492" s="197" t="s">
        <v>100</v>
      </c>
      <c r="I492" s="198" t="s">
        <v>9</v>
      </c>
      <c r="J492" s="199">
        <v>50</v>
      </c>
      <c r="K492" s="199">
        <v>113</v>
      </c>
    </row>
    <row r="493" spans="1:11" s="203" customFormat="1" x14ac:dyDescent="0.3">
      <c r="A493" s="205" t="s">
        <v>3</v>
      </c>
      <c r="B493" s="197" t="s">
        <v>49</v>
      </c>
      <c r="C493" s="198" t="s">
        <v>14</v>
      </c>
      <c r="D493" s="199">
        <v>50</v>
      </c>
      <c r="E493" s="199">
        <v>103</v>
      </c>
      <c r="F493" s="145"/>
      <c r="G493" s="205" t="s">
        <v>3</v>
      </c>
      <c r="H493" s="197" t="s">
        <v>49</v>
      </c>
      <c r="I493" s="198" t="s">
        <v>50</v>
      </c>
      <c r="J493" s="199">
        <v>55</v>
      </c>
      <c r="K493" s="199">
        <v>115.875</v>
      </c>
    </row>
    <row r="494" spans="1:11" s="202" customFormat="1" x14ac:dyDescent="0.3">
      <c r="A494" s="205" t="s">
        <v>0</v>
      </c>
      <c r="B494" s="197" t="s">
        <v>43</v>
      </c>
      <c r="C494" s="198" t="s">
        <v>17</v>
      </c>
      <c r="D494" s="199">
        <v>22</v>
      </c>
      <c r="E494" s="199">
        <v>85.199999999999989</v>
      </c>
      <c r="F494" s="145"/>
      <c r="G494" s="205" t="s">
        <v>0</v>
      </c>
      <c r="H494" s="197" t="s">
        <v>43</v>
      </c>
      <c r="I494" s="198" t="s">
        <v>44</v>
      </c>
      <c r="J494" s="199">
        <v>27</v>
      </c>
      <c r="K494" s="199">
        <v>102.24</v>
      </c>
    </row>
    <row r="495" spans="1:11" s="202" customFormat="1" x14ac:dyDescent="0.3">
      <c r="A495" s="205" t="s">
        <v>77</v>
      </c>
      <c r="B495" s="197" t="s">
        <v>87</v>
      </c>
      <c r="C495" s="198" t="s">
        <v>22</v>
      </c>
      <c r="D495" s="199">
        <v>22</v>
      </c>
      <c r="E495" s="199">
        <v>5.625</v>
      </c>
      <c r="F495" s="145"/>
      <c r="G495" s="205" t="s">
        <v>77</v>
      </c>
      <c r="H495" s="197" t="s">
        <v>87</v>
      </c>
      <c r="I495" s="198" t="s">
        <v>22</v>
      </c>
      <c r="J495" s="199">
        <v>22</v>
      </c>
      <c r="K495" s="199">
        <v>5.625</v>
      </c>
    </row>
    <row r="496" spans="1:11" s="203" customFormat="1" x14ac:dyDescent="0.3">
      <c r="A496" s="196">
        <v>5</v>
      </c>
      <c r="B496" s="197" t="s">
        <v>66</v>
      </c>
      <c r="C496" s="198" t="s">
        <v>2</v>
      </c>
      <c r="D496" s="199">
        <v>15</v>
      </c>
      <c r="E496" s="199">
        <v>112.8</v>
      </c>
      <c r="F496" s="145"/>
      <c r="G496" s="196">
        <v>5</v>
      </c>
      <c r="H496" s="197" t="s">
        <v>66</v>
      </c>
      <c r="I496" s="198" t="s">
        <v>2</v>
      </c>
      <c r="J496" s="199">
        <v>15</v>
      </c>
      <c r="K496" s="199">
        <v>112.8</v>
      </c>
    </row>
    <row r="497" spans="1:13" s="200" customFormat="1" x14ac:dyDescent="0.3">
      <c r="A497" s="205" t="s">
        <v>51</v>
      </c>
      <c r="B497" s="197" t="s">
        <v>107</v>
      </c>
      <c r="C497" s="198" t="s">
        <v>14</v>
      </c>
      <c r="D497" s="199">
        <v>3.1</v>
      </c>
      <c r="E497" s="199">
        <v>93.2</v>
      </c>
      <c r="F497" s="145"/>
      <c r="G497" s="205" t="s">
        <v>51</v>
      </c>
      <c r="H497" s="197" t="s">
        <v>107</v>
      </c>
      <c r="I497" s="198" t="s">
        <v>14</v>
      </c>
      <c r="J497" s="199">
        <v>3.1</v>
      </c>
      <c r="K497" s="199">
        <v>93.2</v>
      </c>
    </row>
    <row r="498" spans="1:13" s="200" customFormat="1" ht="19.5" customHeight="1" x14ac:dyDescent="0.3">
      <c r="A498" s="205" t="s">
        <v>15</v>
      </c>
      <c r="B498" s="197" t="s">
        <v>108</v>
      </c>
      <c r="C498" s="198" t="s">
        <v>65</v>
      </c>
      <c r="D498" s="199">
        <v>1.2</v>
      </c>
      <c r="E498" s="199">
        <f>43/2</f>
        <v>21.5</v>
      </c>
      <c r="F498" s="145"/>
      <c r="G498" s="205" t="s">
        <v>15</v>
      </c>
      <c r="H498" s="197" t="s">
        <v>108</v>
      </c>
      <c r="I498" s="198" t="s">
        <v>65</v>
      </c>
      <c r="J498" s="199">
        <v>1.2</v>
      </c>
      <c r="K498" s="199">
        <f>43/2</f>
        <v>21.5</v>
      </c>
    </row>
    <row r="499" spans="1:13" s="203" customFormat="1" x14ac:dyDescent="0.3">
      <c r="A499" s="201" t="s">
        <v>53</v>
      </c>
      <c r="B499" s="197" t="s">
        <v>54</v>
      </c>
      <c r="C499" s="198" t="s">
        <v>50</v>
      </c>
      <c r="D499" s="199">
        <v>30</v>
      </c>
      <c r="E499" s="199">
        <v>170.07</v>
      </c>
      <c r="F499" s="145"/>
      <c r="G499" s="201" t="s">
        <v>53</v>
      </c>
      <c r="H499" s="197" t="s">
        <v>54</v>
      </c>
      <c r="I499" s="198" t="s">
        <v>50</v>
      </c>
      <c r="J499" s="199">
        <v>30</v>
      </c>
      <c r="K499" s="199">
        <v>170.07</v>
      </c>
    </row>
    <row r="500" spans="1:13" s="206" customFormat="1" x14ac:dyDescent="0.3">
      <c r="A500" s="205"/>
      <c r="B500" s="197"/>
      <c r="C500" s="198"/>
      <c r="D500" s="199"/>
      <c r="E500" s="199"/>
      <c r="F500" s="145"/>
      <c r="G500" s="205"/>
      <c r="H500" s="197"/>
      <c r="I500" s="198"/>
      <c r="J500" s="199"/>
      <c r="K500" s="199"/>
    </row>
    <row r="501" spans="1:13" s="200" customFormat="1" x14ac:dyDescent="0.3">
      <c r="A501" s="205"/>
      <c r="B501" s="197"/>
      <c r="C501" s="198" t="s">
        <v>128</v>
      </c>
      <c r="D501" s="199">
        <f>SUM(D492:D499)</f>
        <v>193.29999999999998</v>
      </c>
      <c r="E501" s="199">
        <f>SUM(E492:E499)</f>
        <v>704.39499999999998</v>
      </c>
      <c r="F501" s="221">
        <v>213.75</v>
      </c>
      <c r="G501" s="205"/>
      <c r="H501" s="197"/>
      <c r="I501" s="198" t="s">
        <v>128</v>
      </c>
      <c r="J501" s="199">
        <f>SUM(J492:J499)</f>
        <v>203.29999999999998</v>
      </c>
      <c r="K501" s="199">
        <f>SUM(K492:K499)</f>
        <v>734.31</v>
      </c>
    </row>
    <row r="502" spans="1:13" s="200" customFormat="1" x14ac:dyDescent="0.3">
      <c r="A502" s="205"/>
      <c r="B502" s="197"/>
      <c r="C502" s="198"/>
      <c r="D502" s="199"/>
      <c r="E502" s="199"/>
      <c r="F502" s="221">
        <v>213.75</v>
      </c>
      <c r="G502" s="205"/>
      <c r="H502" s="197"/>
      <c r="I502" s="198"/>
      <c r="J502" s="199"/>
      <c r="K502" s="199"/>
    </row>
    <row r="503" spans="1:13" s="200" customFormat="1" x14ac:dyDescent="0.3">
      <c r="A503" s="196"/>
      <c r="B503" s="197"/>
      <c r="C503" s="198"/>
      <c r="D503" s="199"/>
      <c r="E503" s="199"/>
      <c r="F503" s="145"/>
      <c r="G503" s="196"/>
      <c r="H503" s="197"/>
      <c r="I503" s="198"/>
      <c r="J503" s="199"/>
      <c r="K503" s="199"/>
    </row>
    <row r="504" spans="1:13" s="200" customFormat="1" x14ac:dyDescent="0.3">
      <c r="A504" s="205"/>
      <c r="B504" s="197"/>
      <c r="C504" s="198" t="s">
        <v>136</v>
      </c>
      <c r="D504" s="199">
        <f>D488+D501</f>
        <v>403.29999999999995</v>
      </c>
      <c r="E504" s="199">
        <f>E488+E501</f>
        <v>1056.645</v>
      </c>
      <c r="F504" s="147">
        <f>SUM(F499:F503)</f>
        <v>427.5</v>
      </c>
      <c r="G504" s="199"/>
      <c r="H504" s="199"/>
      <c r="I504" s="199" t="s">
        <v>136</v>
      </c>
      <c r="J504" s="199">
        <f>J488+J501</f>
        <v>428.29999999999995</v>
      </c>
      <c r="K504" s="199">
        <f>K488+K501</f>
        <v>1135.9099999999999</v>
      </c>
    </row>
    <row r="505" spans="1:13" s="188" customFormat="1" ht="19.5" customHeight="1" x14ac:dyDescent="0.3">
      <c r="B505" s="189"/>
      <c r="C505" s="189"/>
      <c r="D505" s="189"/>
      <c r="E505" s="189"/>
      <c r="F505" s="146"/>
      <c r="H505" s="189"/>
      <c r="I505" s="189"/>
      <c r="J505" s="189"/>
      <c r="K505" s="189"/>
    </row>
    <row r="506" spans="1:13" s="188" customFormat="1" ht="19.5" customHeight="1" x14ac:dyDescent="0.3">
      <c r="B506" s="189"/>
      <c r="C506" s="189"/>
      <c r="D506" s="189"/>
      <c r="E506" s="189"/>
      <c r="F506" s="146"/>
      <c r="H506" s="189"/>
      <c r="I506" s="189"/>
      <c r="J506" s="189"/>
      <c r="K506" s="189"/>
    </row>
    <row r="507" spans="1:13" s="188" customFormat="1" ht="19.5" customHeight="1" x14ac:dyDescent="0.3">
      <c r="B507" s="190" t="s">
        <v>129</v>
      </c>
      <c r="C507" s="189"/>
      <c r="D507" s="189"/>
      <c r="E507" s="189"/>
      <c r="F507" s="146"/>
      <c r="H507" s="190" t="s">
        <v>129</v>
      </c>
      <c r="I507" s="189"/>
      <c r="J507" s="189"/>
      <c r="K507" s="189"/>
    </row>
    <row r="508" spans="1:13" s="188" customFormat="1" x14ac:dyDescent="0.3">
      <c r="B508" s="191" t="s">
        <v>130</v>
      </c>
      <c r="D508" s="192" t="s">
        <v>131</v>
      </c>
      <c r="E508" s="193"/>
      <c r="F508" s="146"/>
      <c r="H508" s="191" t="s">
        <v>130</v>
      </c>
      <c r="J508" s="192" t="s">
        <v>131</v>
      </c>
      <c r="K508" s="193"/>
    </row>
    <row r="509" spans="1:13" s="188" customFormat="1" ht="43.5" customHeight="1" x14ac:dyDescent="0.3">
      <c r="B509" s="194" t="s">
        <v>132</v>
      </c>
      <c r="D509" s="194" t="s">
        <v>140</v>
      </c>
      <c r="E509" s="195"/>
      <c r="F509" s="146"/>
      <c r="H509" s="194" t="s">
        <v>139</v>
      </c>
      <c r="J509" s="194" t="s">
        <v>140</v>
      </c>
      <c r="K509" s="195"/>
      <c r="M509" s="194"/>
    </row>
    <row r="510" spans="1:13" s="188" customFormat="1" x14ac:dyDescent="0.3">
      <c r="B510" s="193"/>
      <c r="C510" s="193"/>
      <c r="D510" s="193"/>
      <c r="E510" s="193"/>
      <c r="F510" s="145"/>
      <c r="H510" s="193"/>
      <c r="I510" s="193"/>
      <c r="J510" s="193"/>
      <c r="K510" s="193"/>
    </row>
    <row r="511" spans="1:13" s="207" customFormat="1" x14ac:dyDescent="0.3">
      <c r="B511" s="208"/>
      <c r="C511" s="208"/>
      <c r="D511" s="208"/>
      <c r="E511" s="208"/>
      <c r="F511" s="145"/>
      <c r="H511" s="208"/>
      <c r="I511" s="208"/>
      <c r="J511" s="208"/>
      <c r="K511" s="208"/>
    </row>
    <row r="512" spans="1:13" ht="19.5" customHeight="1" x14ac:dyDescent="0.3">
      <c r="B512" s="22" t="s">
        <v>115</v>
      </c>
      <c r="G512" s="213"/>
      <c r="H512" s="222" t="s">
        <v>115</v>
      </c>
      <c r="I512" s="218"/>
      <c r="J512" s="218"/>
      <c r="K512" s="218"/>
    </row>
    <row r="513" spans="1:11" ht="19.5" customHeight="1" x14ac:dyDescent="0.3">
      <c r="B513" s="22" t="s">
        <v>137</v>
      </c>
      <c r="F513" s="146"/>
      <c r="G513" s="213"/>
      <c r="H513" s="222" t="s">
        <v>138</v>
      </c>
      <c r="I513" s="218"/>
      <c r="J513" s="218"/>
      <c r="K513" s="218"/>
    </row>
    <row r="514" spans="1:11" ht="19.5" customHeight="1" x14ac:dyDescent="0.3">
      <c r="F514" s="146"/>
      <c r="G514" s="213"/>
      <c r="H514" s="218"/>
      <c r="I514" s="218"/>
      <c r="J514" s="218"/>
      <c r="K514" s="218"/>
    </row>
    <row r="515" spans="1:11" ht="19.5" customHeight="1" x14ac:dyDescent="0.3">
      <c r="D515" s="21"/>
      <c r="E515" s="23" t="s">
        <v>116</v>
      </c>
      <c r="F515" s="146"/>
      <c r="G515" s="213"/>
      <c r="H515" s="218"/>
      <c r="I515" s="218"/>
      <c r="J515" s="213"/>
      <c r="K515" s="223" t="s">
        <v>116</v>
      </c>
    </row>
    <row r="516" spans="1:11" ht="19.5" customHeight="1" x14ac:dyDescent="0.3">
      <c r="D516" s="21"/>
      <c r="E516" s="24" t="s">
        <v>134</v>
      </c>
      <c r="F516" s="146"/>
      <c r="G516" s="213"/>
      <c r="H516" s="218"/>
      <c r="I516" s="218"/>
      <c r="J516" s="213"/>
      <c r="K516" s="224" t="s">
        <v>134</v>
      </c>
    </row>
    <row r="517" spans="1:11" ht="19.5" customHeight="1" x14ac:dyDescent="0.3">
      <c r="D517" s="21"/>
      <c r="E517" s="24" t="s">
        <v>117</v>
      </c>
      <c r="F517" s="146"/>
      <c r="G517" s="213"/>
      <c r="H517" s="218"/>
      <c r="I517" s="218"/>
      <c r="J517" s="213"/>
      <c r="K517" s="224" t="s">
        <v>117</v>
      </c>
    </row>
    <row r="518" spans="1:11" ht="19.5" customHeight="1" x14ac:dyDescent="0.3">
      <c r="D518" s="21"/>
      <c r="E518" s="24" t="s">
        <v>118</v>
      </c>
      <c r="F518" s="146"/>
      <c r="G518" s="213"/>
      <c r="H518" s="218"/>
      <c r="I518" s="218"/>
      <c r="J518" s="213"/>
      <c r="K518" s="224" t="s">
        <v>118</v>
      </c>
    </row>
    <row r="519" spans="1:11" ht="19.5" customHeight="1" x14ac:dyDescent="0.3">
      <c r="G519" s="213"/>
      <c r="H519" s="218"/>
      <c r="I519" s="218"/>
      <c r="J519" s="218"/>
      <c r="K519" s="218"/>
    </row>
    <row r="520" spans="1:11" s="25" customFormat="1" ht="19.5" customHeight="1" x14ac:dyDescent="0.3">
      <c r="B520" s="20"/>
      <c r="C520" s="20"/>
      <c r="D520" s="20"/>
      <c r="E520" s="20"/>
      <c r="F520" s="145"/>
      <c r="G520" s="213"/>
      <c r="H520" s="218"/>
      <c r="I520" s="218"/>
      <c r="J520" s="218"/>
      <c r="K520" s="218"/>
    </row>
    <row r="521" spans="1:11" ht="19.5" customHeight="1" x14ac:dyDescent="0.3">
      <c r="G521" s="213"/>
      <c r="H521" s="218"/>
      <c r="I521" s="218"/>
      <c r="J521" s="218"/>
      <c r="K521" s="218"/>
    </row>
    <row r="522" spans="1:11" ht="19.5" customHeight="1" x14ac:dyDescent="0.3">
      <c r="B522" s="1612" t="s">
        <v>119</v>
      </c>
      <c r="C522" s="1612"/>
      <c r="D522" s="1612"/>
      <c r="E522" s="26"/>
      <c r="F522" s="146"/>
      <c r="G522" s="213"/>
      <c r="H522" s="1661" t="s">
        <v>119</v>
      </c>
      <c r="I522" s="1661"/>
      <c r="J522" s="1661"/>
      <c r="K522" s="225"/>
    </row>
    <row r="523" spans="1:11" s="25" customFormat="1" ht="19.5" customHeight="1" x14ac:dyDescent="0.3">
      <c r="B523" s="1610">
        <v>44823</v>
      </c>
      <c r="C523" s="1610"/>
      <c r="D523" s="1610"/>
      <c r="E523" s="27"/>
      <c r="F523" s="146"/>
      <c r="G523" s="213"/>
      <c r="H523" s="1662">
        <f>B523</f>
        <v>44823</v>
      </c>
      <c r="I523" s="1662"/>
      <c r="J523" s="1662"/>
      <c r="K523" s="226"/>
    </row>
    <row r="524" spans="1:11" ht="19.5" customHeight="1" x14ac:dyDescent="0.3">
      <c r="E524" s="27"/>
      <c r="F524" s="146"/>
      <c r="G524" s="213"/>
      <c r="H524" s="218"/>
      <c r="I524" s="218"/>
      <c r="J524" s="218"/>
      <c r="K524" s="226"/>
    </row>
    <row r="525" spans="1:11" s="25" customFormat="1" ht="19.5" customHeight="1" x14ac:dyDescent="0.3">
      <c r="B525" s="184"/>
      <c r="C525" s="20"/>
      <c r="D525" s="20"/>
      <c r="E525" s="27"/>
      <c r="F525" s="146"/>
      <c r="G525" s="213"/>
      <c r="H525" s="227"/>
      <c r="I525" s="218"/>
      <c r="J525" s="218"/>
      <c r="K525" s="226"/>
    </row>
    <row r="526" spans="1:11" s="25" customFormat="1" ht="19.5" customHeight="1" x14ac:dyDescent="0.3">
      <c r="A526" s="28" t="s">
        <v>120</v>
      </c>
      <c r="B526" s="29" t="s">
        <v>121</v>
      </c>
      <c r="C526" s="1611" t="s">
        <v>122</v>
      </c>
      <c r="D526" s="1611"/>
      <c r="E526" s="1611"/>
      <c r="F526" s="146"/>
      <c r="G526" s="228" t="s">
        <v>120</v>
      </c>
      <c r="H526" s="229" t="s">
        <v>121</v>
      </c>
      <c r="I526" s="1663" t="s">
        <v>123</v>
      </c>
      <c r="J526" s="1663"/>
      <c r="K526" s="1663"/>
    </row>
    <row r="527" spans="1:11" s="25" customFormat="1" ht="19.5" customHeight="1" x14ac:dyDescent="0.3">
      <c r="A527" s="28" t="s">
        <v>124</v>
      </c>
      <c r="B527" s="28" t="s">
        <v>142</v>
      </c>
      <c r="C527" s="29" t="s">
        <v>125</v>
      </c>
      <c r="D527" s="185" t="s">
        <v>126</v>
      </c>
      <c r="E527" s="185" t="s">
        <v>127</v>
      </c>
      <c r="F527" s="146"/>
      <c r="G527" s="228" t="s">
        <v>124</v>
      </c>
      <c r="H527" s="228" t="s">
        <v>142</v>
      </c>
      <c r="I527" s="229" t="s">
        <v>125</v>
      </c>
      <c r="J527" s="209" t="s">
        <v>126</v>
      </c>
      <c r="K527" s="209" t="s">
        <v>127</v>
      </c>
    </row>
    <row r="528" spans="1:11" s="50" customFormat="1" x14ac:dyDescent="0.3">
      <c r="A528" s="11" t="s">
        <v>8</v>
      </c>
      <c r="B528" s="6" t="s">
        <v>145</v>
      </c>
      <c r="C528" s="2" t="s">
        <v>46</v>
      </c>
      <c r="D528" s="3">
        <v>20</v>
      </c>
      <c r="E528" s="3">
        <v>206.2</v>
      </c>
      <c r="F528" s="148"/>
      <c r="G528" s="230" t="s">
        <v>8</v>
      </c>
      <c r="H528" s="212" t="s">
        <v>145</v>
      </c>
      <c r="I528" s="211" t="s">
        <v>46</v>
      </c>
      <c r="J528" s="210">
        <v>20</v>
      </c>
      <c r="K528" s="210">
        <v>206.2</v>
      </c>
    </row>
    <row r="529" spans="1:11" s="50" customFormat="1" x14ac:dyDescent="0.3">
      <c r="A529" s="185">
        <v>2</v>
      </c>
      <c r="B529" s="6" t="s">
        <v>64</v>
      </c>
      <c r="C529" s="2" t="s">
        <v>65</v>
      </c>
      <c r="D529" s="3">
        <v>8</v>
      </c>
      <c r="E529" s="3">
        <v>75</v>
      </c>
      <c r="F529" s="148"/>
      <c r="G529" s="209">
        <v>2</v>
      </c>
      <c r="H529" s="212" t="s">
        <v>64</v>
      </c>
      <c r="I529" s="211" t="s">
        <v>65</v>
      </c>
      <c r="J529" s="210">
        <v>8</v>
      </c>
      <c r="K529" s="210">
        <v>75</v>
      </c>
    </row>
    <row r="530" spans="1:11" s="8" customFormat="1" x14ac:dyDescent="0.3">
      <c r="A530" s="11" t="s">
        <v>0</v>
      </c>
      <c r="B530" s="6" t="s">
        <v>102</v>
      </c>
      <c r="C530" s="2" t="s">
        <v>68</v>
      </c>
      <c r="D530" s="3">
        <v>26</v>
      </c>
      <c r="E530" s="3">
        <v>72</v>
      </c>
      <c r="G530" s="230" t="s">
        <v>0</v>
      </c>
      <c r="H530" s="212" t="s">
        <v>102</v>
      </c>
      <c r="I530" s="211" t="s">
        <v>68</v>
      </c>
      <c r="J530" s="210">
        <v>26</v>
      </c>
      <c r="K530" s="210">
        <v>72</v>
      </c>
    </row>
    <row r="531" spans="1:11" s="25" customFormat="1" x14ac:dyDescent="0.3">
      <c r="A531" s="5">
        <v>4</v>
      </c>
      <c r="B531" s="6" t="s">
        <v>114</v>
      </c>
      <c r="C531" s="2" t="s">
        <v>2</v>
      </c>
      <c r="D531" s="3">
        <v>4.5</v>
      </c>
      <c r="E531" s="3">
        <v>28</v>
      </c>
      <c r="F531" s="145"/>
      <c r="G531" s="231">
        <v>4</v>
      </c>
      <c r="H531" s="212" t="s">
        <v>114</v>
      </c>
      <c r="I531" s="211" t="s">
        <v>2</v>
      </c>
      <c r="J531" s="210">
        <v>4.5</v>
      </c>
      <c r="K531" s="210">
        <v>28</v>
      </c>
    </row>
    <row r="532" spans="1:11" s="25" customFormat="1" x14ac:dyDescent="0.3">
      <c r="A532" s="185" t="s">
        <v>23</v>
      </c>
      <c r="B532" s="6" t="s">
        <v>107</v>
      </c>
      <c r="C532" s="2" t="s">
        <v>14</v>
      </c>
      <c r="D532" s="3">
        <v>3.1</v>
      </c>
      <c r="E532" s="3">
        <v>93.2</v>
      </c>
      <c r="F532" s="145"/>
      <c r="G532" s="209" t="s">
        <v>23</v>
      </c>
      <c r="H532" s="212" t="s">
        <v>107</v>
      </c>
      <c r="I532" s="211" t="s">
        <v>14</v>
      </c>
      <c r="J532" s="210">
        <v>3.1</v>
      </c>
      <c r="K532" s="210">
        <v>93.2</v>
      </c>
    </row>
    <row r="533" spans="1:11" s="25" customFormat="1" x14ac:dyDescent="0.3">
      <c r="A533" s="5">
        <v>6</v>
      </c>
      <c r="B533" s="6" t="s">
        <v>37</v>
      </c>
      <c r="C533" s="2" t="s">
        <v>38</v>
      </c>
      <c r="D533" s="3">
        <v>130</v>
      </c>
      <c r="E533" s="3">
        <v>120</v>
      </c>
      <c r="F533" s="145"/>
      <c r="G533" s="231">
        <v>6</v>
      </c>
      <c r="H533" s="212" t="s">
        <v>37</v>
      </c>
      <c r="I533" s="211" t="s">
        <v>38</v>
      </c>
      <c r="J533" s="210">
        <v>130</v>
      </c>
      <c r="K533" s="210">
        <v>120</v>
      </c>
    </row>
    <row r="534" spans="1:11" s="25" customFormat="1" x14ac:dyDescent="0.3">
      <c r="A534" s="5"/>
      <c r="B534" s="6"/>
      <c r="C534" s="2"/>
      <c r="D534" s="3"/>
      <c r="E534" s="3"/>
      <c r="F534" s="145"/>
      <c r="G534" s="231"/>
      <c r="H534" s="212"/>
      <c r="I534" s="211"/>
      <c r="J534" s="210"/>
      <c r="K534" s="210"/>
    </row>
    <row r="535" spans="1:11" s="25" customFormat="1" x14ac:dyDescent="0.3">
      <c r="A535" s="5"/>
      <c r="B535" s="6"/>
      <c r="C535" s="2" t="s">
        <v>128</v>
      </c>
      <c r="D535" s="3">
        <f>SUM(D528:D533)</f>
        <v>191.6</v>
      </c>
      <c r="E535" s="3">
        <f>SUM(E528:E533)</f>
        <v>594.4</v>
      </c>
      <c r="F535" s="145"/>
      <c r="G535" s="231"/>
      <c r="H535" s="212"/>
      <c r="I535" s="211" t="s">
        <v>128</v>
      </c>
      <c r="J535" s="210">
        <f>SUM(J528:J533)</f>
        <v>191.6</v>
      </c>
      <c r="K535" s="210">
        <f>SUM(K528:K533)</f>
        <v>594.4</v>
      </c>
    </row>
    <row r="536" spans="1:11" s="25" customFormat="1" x14ac:dyDescent="0.3">
      <c r="A536" s="5"/>
      <c r="B536" s="6"/>
      <c r="C536" s="2"/>
      <c r="D536" s="3"/>
      <c r="E536" s="3"/>
      <c r="F536" s="145"/>
      <c r="G536" s="231"/>
      <c r="H536" s="212"/>
      <c r="I536" s="211"/>
      <c r="J536" s="210"/>
      <c r="K536" s="210"/>
    </row>
    <row r="537" spans="1:11" s="25" customFormat="1" x14ac:dyDescent="0.3">
      <c r="A537" s="185"/>
      <c r="B537" s="3" t="s">
        <v>143</v>
      </c>
      <c r="C537" s="2" t="s">
        <v>125</v>
      </c>
      <c r="D537" s="3" t="s">
        <v>126</v>
      </c>
      <c r="E537" s="3" t="s">
        <v>127</v>
      </c>
      <c r="F537" s="145"/>
      <c r="G537" s="209"/>
      <c r="H537" s="210" t="s">
        <v>143</v>
      </c>
      <c r="I537" s="211" t="s">
        <v>125</v>
      </c>
      <c r="J537" s="210" t="s">
        <v>126</v>
      </c>
      <c r="K537" s="210" t="s">
        <v>127</v>
      </c>
    </row>
    <row r="538" spans="1:11" s="8" customFormat="1" x14ac:dyDescent="0.3">
      <c r="A538" s="185" t="s">
        <v>8</v>
      </c>
      <c r="B538" s="6" t="s">
        <v>10</v>
      </c>
      <c r="C538" s="2" t="s">
        <v>9</v>
      </c>
      <c r="D538" s="3">
        <v>55</v>
      </c>
      <c r="E538" s="3">
        <v>122</v>
      </c>
      <c r="F538" s="148"/>
      <c r="G538" s="209" t="s">
        <v>8</v>
      </c>
      <c r="H538" s="212" t="s">
        <v>10</v>
      </c>
      <c r="I538" s="211" t="s">
        <v>9</v>
      </c>
      <c r="J538" s="210">
        <v>55</v>
      </c>
      <c r="K538" s="210">
        <v>122</v>
      </c>
    </row>
    <row r="539" spans="1:11" s="8" customFormat="1" x14ac:dyDescent="0.3">
      <c r="A539" s="185" t="s">
        <v>3</v>
      </c>
      <c r="B539" s="6" t="s">
        <v>103</v>
      </c>
      <c r="C539" s="2" t="s">
        <v>104</v>
      </c>
      <c r="D539" s="3">
        <v>50</v>
      </c>
      <c r="E539" s="3">
        <v>220</v>
      </c>
      <c r="F539" s="148"/>
      <c r="G539" s="209" t="s">
        <v>3</v>
      </c>
      <c r="H539" s="212" t="s">
        <v>103</v>
      </c>
      <c r="I539" s="211" t="s">
        <v>104</v>
      </c>
      <c r="J539" s="210">
        <v>50</v>
      </c>
      <c r="K539" s="210">
        <v>220</v>
      </c>
    </row>
    <row r="540" spans="1:11" s="50" customFormat="1" x14ac:dyDescent="0.3">
      <c r="A540" s="185">
        <v>3</v>
      </c>
      <c r="B540" s="6" t="s">
        <v>45</v>
      </c>
      <c r="C540" s="2" t="s">
        <v>17</v>
      </c>
      <c r="D540" s="3">
        <v>15</v>
      </c>
      <c r="E540" s="3">
        <v>230.45</v>
      </c>
      <c r="F540" s="148"/>
      <c r="G540" s="209">
        <v>3</v>
      </c>
      <c r="H540" s="212" t="s">
        <v>45</v>
      </c>
      <c r="I540" s="211" t="s">
        <v>44</v>
      </c>
      <c r="J540" s="210">
        <v>18</v>
      </c>
      <c r="K540" s="210">
        <v>276.54000000000002</v>
      </c>
    </row>
    <row r="541" spans="1:11" s="8" customFormat="1" x14ac:dyDescent="0.3">
      <c r="A541" s="185" t="s">
        <v>77</v>
      </c>
      <c r="B541" s="6" t="s">
        <v>87</v>
      </c>
      <c r="C541" s="2" t="s">
        <v>70</v>
      </c>
      <c r="D541" s="3">
        <v>23</v>
      </c>
      <c r="E541" s="3">
        <v>5.5719999999999992</v>
      </c>
      <c r="F541" s="148"/>
      <c r="G541" s="209" t="s">
        <v>77</v>
      </c>
      <c r="H541" s="212" t="s">
        <v>87</v>
      </c>
      <c r="I541" s="211" t="s">
        <v>70</v>
      </c>
      <c r="J541" s="210">
        <v>23</v>
      </c>
      <c r="K541" s="210">
        <v>5.5719999999999992</v>
      </c>
    </row>
    <row r="542" spans="1:11" s="183" customFormat="1" x14ac:dyDescent="0.3">
      <c r="A542" s="185" t="s">
        <v>23</v>
      </c>
      <c r="B542" s="6" t="s">
        <v>144</v>
      </c>
      <c r="C542" s="2" t="s">
        <v>2</v>
      </c>
      <c r="D542" s="3">
        <v>15</v>
      </c>
      <c r="E542" s="3">
        <v>112.8</v>
      </c>
      <c r="F542" s="145"/>
      <c r="G542" s="209" t="s">
        <v>23</v>
      </c>
      <c r="H542" s="212" t="s">
        <v>144</v>
      </c>
      <c r="I542" s="211" t="s">
        <v>2</v>
      </c>
      <c r="J542" s="210">
        <v>15</v>
      </c>
      <c r="K542" s="210">
        <v>112.8</v>
      </c>
    </row>
    <row r="543" spans="1:11" s="25" customFormat="1" x14ac:dyDescent="0.3">
      <c r="A543" s="185" t="s">
        <v>51</v>
      </c>
      <c r="B543" s="6" t="s">
        <v>107</v>
      </c>
      <c r="C543" s="2" t="s">
        <v>14</v>
      </c>
      <c r="D543" s="3">
        <v>3.1</v>
      </c>
      <c r="E543" s="3">
        <v>93.2</v>
      </c>
      <c r="F543" s="145"/>
      <c r="G543" s="209" t="s">
        <v>51</v>
      </c>
      <c r="H543" s="212" t="s">
        <v>107</v>
      </c>
      <c r="I543" s="211" t="s">
        <v>14</v>
      </c>
      <c r="J543" s="210">
        <v>3.1</v>
      </c>
      <c r="K543" s="210">
        <v>93.2</v>
      </c>
    </row>
    <row r="544" spans="1:11" s="25" customFormat="1" ht="19.5" customHeight="1" x14ac:dyDescent="0.3">
      <c r="A544" s="185" t="s">
        <v>15</v>
      </c>
      <c r="B544" s="6" t="s">
        <v>108</v>
      </c>
      <c r="C544" s="2" t="s">
        <v>65</v>
      </c>
      <c r="D544" s="3">
        <v>1.2</v>
      </c>
      <c r="E544" s="3">
        <f>43/2</f>
        <v>21.5</v>
      </c>
      <c r="F544" s="145"/>
      <c r="G544" s="209" t="s">
        <v>15</v>
      </c>
      <c r="H544" s="212" t="s">
        <v>108</v>
      </c>
      <c r="I544" s="211" t="s">
        <v>65</v>
      </c>
      <c r="J544" s="210">
        <v>1.2</v>
      </c>
      <c r="K544" s="210">
        <f>43/2</f>
        <v>21.5</v>
      </c>
    </row>
    <row r="545" spans="1:13" s="183" customFormat="1" x14ac:dyDescent="0.3">
      <c r="A545" s="209" t="s">
        <v>53</v>
      </c>
      <c r="B545" s="212" t="s">
        <v>213</v>
      </c>
      <c r="C545" s="211" t="s">
        <v>214</v>
      </c>
      <c r="D545" s="210">
        <v>80</v>
      </c>
      <c r="E545" s="210">
        <v>370</v>
      </c>
      <c r="F545" s="145"/>
      <c r="G545" s="209" t="s">
        <v>53</v>
      </c>
      <c r="H545" s="212" t="s">
        <v>213</v>
      </c>
      <c r="I545" s="211" t="s">
        <v>214</v>
      </c>
      <c r="J545" s="210">
        <v>80</v>
      </c>
      <c r="K545" s="210">
        <v>370</v>
      </c>
    </row>
    <row r="546" spans="1:13" s="183" customFormat="1" x14ac:dyDescent="0.3">
      <c r="A546" s="209"/>
      <c r="B546" s="212"/>
      <c r="C546" s="211"/>
      <c r="D546" s="210"/>
      <c r="E546" s="210"/>
      <c r="F546" s="145"/>
      <c r="G546" s="209"/>
      <c r="H546" s="212"/>
      <c r="I546" s="211"/>
      <c r="J546" s="210"/>
      <c r="K546" s="210"/>
    </row>
    <row r="547" spans="1:13" s="25" customFormat="1" x14ac:dyDescent="0.3">
      <c r="A547" s="209"/>
      <c r="B547" s="212"/>
      <c r="C547" s="211" t="s">
        <v>128</v>
      </c>
      <c r="D547" s="210">
        <f>SUM(D538:D545)</f>
        <v>242.29999999999998</v>
      </c>
      <c r="E547" s="210">
        <f>SUM(E538:E545)</f>
        <v>1175.5219999999999</v>
      </c>
      <c r="F547" s="221">
        <v>213.75</v>
      </c>
      <c r="G547" s="209"/>
      <c r="H547" s="212"/>
      <c r="I547" s="211" t="s">
        <v>128</v>
      </c>
      <c r="J547" s="210">
        <f>SUM(J538:J545)</f>
        <v>245.29999999999998</v>
      </c>
      <c r="K547" s="210">
        <f>SUM(K538:K545)</f>
        <v>1221.6120000000001</v>
      </c>
    </row>
    <row r="548" spans="1:13" s="25" customFormat="1" x14ac:dyDescent="0.3">
      <c r="A548" s="209"/>
      <c r="B548" s="212"/>
      <c r="C548" s="211"/>
      <c r="D548" s="210"/>
      <c r="E548" s="210"/>
      <c r="F548" s="221">
        <v>213.75</v>
      </c>
      <c r="G548" s="209"/>
      <c r="H548" s="212"/>
      <c r="I548" s="211"/>
      <c r="J548" s="210"/>
      <c r="K548" s="210"/>
    </row>
    <row r="549" spans="1:13" s="25" customFormat="1" x14ac:dyDescent="0.3">
      <c r="A549" s="209"/>
      <c r="B549" s="212"/>
      <c r="C549" s="211" t="s">
        <v>136</v>
      </c>
      <c r="D549" s="210">
        <f>D547+D535</f>
        <v>433.9</v>
      </c>
      <c r="E549" s="210">
        <f>E547+E535</f>
        <v>1769.922</v>
      </c>
      <c r="F549" s="147">
        <f>SUM(F545:F548)</f>
        <v>427.5</v>
      </c>
      <c r="G549" s="210"/>
      <c r="H549" s="210"/>
      <c r="I549" s="210" t="s">
        <v>136</v>
      </c>
      <c r="J549" s="210">
        <f>J547+J535</f>
        <v>436.9</v>
      </c>
      <c r="K549" s="210">
        <f>K547+K535</f>
        <v>1816.0120000000002</v>
      </c>
    </row>
    <row r="550" spans="1:13" s="25" customFormat="1" ht="19.5" customHeight="1" x14ac:dyDescent="0.3">
      <c r="A550" s="213"/>
      <c r="B550" s="214"/>
      <c r="C550" s="214"/>
      <c r="D550" s="214"/>
      <c r="E550" s="214"/>
      <c r="F550" s="146"/>
      <c r="G550" s="213"/>
      <c r="H550" s="214"/>
      <c r="I550" s="214"/>
      <c r="J550" s="214"/>
      <c r="K550" s="214"/>
    </row>
    <row r="551" spans="1:13" s="25" customFormat="1" ht="19.5" customHeight="1" x14ac:dyDescent="0.3">
      <c r="A551" s="213"/>
      <c r="B551" s="214"/>
      <c r="C551" s="214"/>
      <c r="D551" s="214"/>
      <c r="E551" s="214"/>
      <c r="F551" s="146"/>
      <c r="G551" s="213"/>
      <c r="H551" s="214"/>
      <c r="I551" s="214"/>
      <c r="J551" s="214"/>
      <c r="K551" s="214"/>
    </row>
    <row r="552" spans="1:13" s="25" customFormat="1" ht="19.5" customHeight="1" x14ac:dyDescent="0.3">
      <c r="A552" s="213"/>
      <c r="B552" s="215" t="s">
        <v>129</v>
      </c>
      <c r="C552" s="214"/>
      <c r="D552" s="214"/>
      <c r="E552" s="214"/>
      <c r="F552" s="146"/>
      <c r="G552" s="213"/>
      <c r="H552" s="215" t="s">
        <v>129</v>
      </c>
      <c r="I552" s="214"/>
      <c r="J552" s="214"/>
      <c r="K552" s="214"/>
    </row>
    <row r="553" spans="1:13" s="25" customFormat="1" x14ac:dyDescent="0.3">
      <c r="A553" s="213"/>
      <c r="B553" s="216" t="s">
        <v>130</v>
      </c>
      <c r="C553" s="213"/>
      <c r="D553" s="217" t="s">
        <v>131</v>
      </c>
      <c r="E553" s="218"/>
      <c r="F553" s="146"/>
      <c r="G553" s="213"/>
      <c r="H553" s="216" t="s">
        <v>130</v>
      </c>
      <c r="I553" s="213"/>
      <c r="J553" s="217" t="s">
        <v>131</v>
      </c>
      <c r="K553" s="218"/>
    </row>
    <row r="554" spans="1:13" s="25" customFormat="1" ht="43.5" customHeight="1" x14ac:dyDescent="0.3">
      <c r="A554" s="213"/>
      <c r="B554" s="219" t="s">
        <v>132</v>
      </c>
      <c r="C554" s="213"/>
      <c r="D554" s="219" t="s">
        <v>140</v>
      </c>
      <c r="E554" s="220"/>
      <c r="F554" s="146"/>
      <c r="G554" s="213"/>
      <c r="H554" s="219" t="s">
        <v>139</v>
      </c>
      <c r="I554" s="213"/>
      <c r="J554" s="219" t="s">
        <v>140</v>
      </c>
      <c r="K554" s="220"/>
      <c r="M554" s="38"/>
    </row>
    <row r="555" spans="1:13" s="96" customFormat="1" x14ac:dyDescent="0.3">
      <c r="B555" s="19"/>
      <c r="C555" s="19"/>
      <c r="D555" s="19"/>
      <c r="E555" s="19"/>
      <c r="F555" s="145"/>
      <c r="H555" s="19"/>
      <c r="I555" s="19"/>
      <c r="J555" s="19"/>
      <c r="K555" s="19"/>
    </row>
    <row r="556" spans="1:13" ht="19.5" customHeight="1" x14ac:dyDescent="0.3">
      <c r="A556" s="25"/>
      <c r="B556" s="22" t="s">
        <v>115</v>
      </c>
      <c r="G556" s="25"/>
      <c r="H556" s="22" t="s">
        <v>115</v>
      </c>
    </row>
    <row r="557" spans="1:13" ht="19.5" customHeight="1" x14ac:dyDescent="0.3">
      <c r="A557" s="25"/>
      <c r="B557" s="22" t="s">
        <v>137</v>
      </c>
      <c r="F557" s="146"/>
      <c r="G557" s="25"/>
      <c r="H557" s="22" t="s">
        <v>138</v>
      </c>
    </row>
    <row r="558" spans="1:13" ht="19.5" customHeight="1" x14ac:dyDescent="0.3">
      <c r="A558" s="25"/>
      <c r="F558" s="146"/>
      <c r="G558" s="25"/>
    </row>
    <row r="559" spans="1:13" ht="19.5" customHeight="1" x14ac:dyDescent="0.3">
      <c r="A559" s="25"/>
      <c r="D559" s="25"/>
      <c r="E559" s="23" t="s">
        <v>116</v>
      </c>
      <c r="F559" s="146"/>
      <c r="G559" s="25"/>
      <c r="J559" s="25"/>
      <c r="K559" s="23" t="s">
        <v>116</v>
      </c>
    </row>
    <row r="560" spans="1:13" ht="19.5" customHeight="1" x14ac:dyDescent="0.3">
      <c r="A560" s="25"/>
      <c r="D560" s="25"/>
      <c r="E560" s="24" t="s">
        <v>134</v>
      </c>
      <c r="F560" s="146"/>
      <c r="G560" s="25"/>
      <c r="J560" s="25"/>
      <c r="K560" s="24" t="s">
        <v>134</v>
      </c>
    </row>
    <row r="561" spans="1:12" ht="19.5" customHeight="1" x14ac:dyDescent="0.3">
      <c r="A561" s="25"/>
      <c r="D561" s="25"/>
      <c r="E561" s="24" t="s">
        <v>117</v>
      </c>
      <c r="F561" s="146"/>
      <c r="G561" s="25"/>
      <c r="J561" s="25"/>
      <c r="K561" s="24" t="s">
        <v>117</v>
      </c>
    </row>
    <row r="562" spans="1:12" ht="19.5" customHeight="1" x14ac:dyDescent="0.3">
      <c r="A562" s="25"/>
      <c r="D562" s="25"/>
      <c r="E562" s="24" t="s">
        <v>118</v>
      </c>
      <c r="F562" s="146"/>
      <c r="G562" s="25"/>
      <c r="J562" s="25"/>
      <c r="K562" s="24" t="s">
        <v>118</v>
      </c>
    </row>
    <row r="563" spans="1:12" ht="19.5" customHeight="1" x14ac:dyDescent="0.3">
      <c r="A563" s="25"/>
      <c r="G563" s="25"/>
    </row>
    <row r="564" spans="1:12" s="25" customFormat="1" ht="19.5" customHeight="1" x14ac:dyDescent="0.3">
      <c r="B564" s="20"/>
      <c r="C564" s="20"/>
      <c r="D564" s="20"/>
      <c r="E564" s="20"/>
      <c r="F564" s="145"/>
      <c r="H564" s="20"/>
      <c r="I564" s="20"/>
      <c r="J564" s="20"/>
      <c r="K564" s="20"/>
    </row>
    <row r="565" spans="1:12" ht="19.5" customHeight="1" x14ac:dyDescent="0.3">
      <c r="A565" s="25"/>
      <c r="G565" s="25"/>
    </row>
    <row r="566" spans="1:12" ht="19.5" customHeight="1" x14ac:dyDescent="0.3">
      <c r="A566" s="25"/>
      <c r="B566" s="1612" t="s">
        <v>119</v>
      </c>
      <c r="C566" s="1612"/>
      <c r="D566" s="1612"/>
      <c r="E566" s="26"/>
      <c r="F566" s="146"/>
      <c r="G566" s="25"/>
      <c r="H566" s="1612" t="s">
        <v>119</v>
      </c>
      <c r="I566" s="1612"/>
      <c r="J566" s="1612"/>
      <c r="K566" s="26"/>
    </row>
    <row r="567" spans="1:12" s="25" customFormat="1" ht="19.5" customHeight="1" x14ac:dyDescent="0.3">
      <c r="B567" s="1610">
        <v>44824</v>
      </c>
      <c r="C567" s="1610"/>
      <c r="D567" s="1610"/>
      <c r="E567" s="27"/>
      <c r="F567" s="146"/>
      <c r="H567" s="1610">
        <f>B567</f>
        <v>44824</v>
      </c>
      <c r="I567" s="1610"/>
      <c r="J567" s="1610"/>
      <c r="K567" s="27"/>
    </row>
    <row r="568" spans="1:12" ht="19.5" customHeight="1" x14ac:dyDescent="0.3">
      <c r="A568" s="25"/>
      <c r="E568" s="27"/>
      <c r="F568" s="146"/>
      <c r="G568" s="25"/>
      <c r="K568" s="27"/>
    </row>
    <row r="569" spans="1:12" ht="19.5" customHeight="1" x14ac:dyDescent="0.3">
      <c r="A569" s="25"/>
      <c r="B569" s="186"/>
      <c r="E569" s="27"/>
      <c r="F569" s="146"/>
      <c r="G569" s="25"/>
      <c r="H569" s="186"/>
      <c r="K569" s="27"/>
    </row>
    <row r="570" spans="1:12" ht="19.5" customHeight="1" x14ac:dyDescent="0.3">
      <c r="A570" s="28" t="s">
        <v>120</v>
      </c>
      <c r="B570" s="29" t="s">
        <v>121</v>
      </c>
      <c r="C570" s="1611" t="s">
        <v>122</v>
      </c>
      <c r="D570" s="1611"/>
      <c r="E570" s="1611"/>
      <c r="F570" s="146"/>
      <c r="G570" s="28" t="s">
        <v>120</v>
      </c>
      <c r="H570" s="29" t="s">
        <v>121</v>
      </c>
      <c r="I570" s="1611" t="s">
        <v>123</v>
      </c>
      <c r="J570" s="1611"/>
      <c r="K570" s="1611"/>
    </row>
    <row r="571" spans="1:12" ht="19.5" customHeight="1" x14ac:dyDescent="0.3">
      <c r="A571" s="28" t="s">
        <v>124</v>
      </c>
      <c r="B571" s="28" t="s">
        <v>142</v>
      </c>
      <c r="C571" s="29" t="s">
        <v>125</v>
      </c>
      <c r="D571" s="187" t="s">
        <v>126</v>
      </c>
      <c r="E571" s="187" t="s">
        <v>127</v>
      </c>
      <c r="F571" s="146"/>
      <c r="G571" s="28" t="s">
        <v>124</v>
      </c>
      <c r="H571" s="28" t="s">
        <v>142</v>
      </c>
      <c r="I571" s="29" t="s">
        <v>125</v>
      </c>
      <c r="J571" s="187" t="s">
        <v>126</v>
      </c>
      <c r="K571" s="187" t="s">
        <v>127</v>
      </c>
    </row>
    <row r="572" spans="1:12" s="9" customFormat="1" x14ac:dyDescent="0.3">
      <c r="A572" s="5">
        <v>1</v>
      </c>
      <c r="B572" s="6" t="s">
        <v>26</v>
      </c>
      <c r="C572" s="2" t="s">
        <v>7</v>
      </c>
      <c r="D572" s="3">
        <v>60</v>
      </c>
      <c r="E572" s="3">
        <v>103.88</v>
      </c>
      <c r="F572" s="8"/>
      <c r="G572" s="5">
        <v>1</v>
      </c>
      <c r="H572" s="6" t="s">
        <v>26</v>
      </c>
      <c r="I572" s="2" t="s">
        <v>90</v>
      </c>
      <c r="J572" s="3">
        <v>75</v>
      </c>
      <c r="K572" s="3">
        <f>103.88*1.4</f>
        <v>145.43199999999999</v>
      </c>
      <c r="L572" s="232">
        <f>E572+E573</f>
        <v>377.65999999999997</v>
      </c>
    </row>
    <row r="573" spans="1:12" s="50" customFormat="1" x14ac:dyDescent="0.3">
      <c r="A573" s="187" t="s">
        <v>3</v>
      </c>
      <c r="B573" s="6" t="s">
        <v>61</v>
      </c>
      <c r="C573" s="2" t="s">
        <v>44</v>
      </c>
      <c r="D573" s="3">
        <v>32</v>
      </c>
      <c r="E573" s="3">
        <v>273.77999999999997</v>
      </c>
      <c r="F573" s="8"/>
      <c r="G573" s="187" t="s">
        <v>3</v>
      </c>
      <c r="H573" s="6" t="s">
        <v>61</v>
      </c>
      <c r="I573" s="2" t="s">
        <v>2</v>
      </c>
      <c r="J573" s="3">
        <v>35</v>
      </c>
      <c r="K573" s="3">
        <v>304.2</v>
      </c>
    </row>
    <row r="574" spans="1:12" s="50" customFormat="1" x14ac:dyDescent="0.3">
      <c r="A574" s="5">
        <v>3</v>
      </c>
      <c r="B574" s="6" t="s">
        <v>69</v>
      </c>
      <c r="C574" s="2" t="s">
        <v>22</v>
      </c>
      <c r="D574" s="3">
        <v>17</v>
      </c>
      <c r="E574" s="3">
        <v>4.2</v>
      </c>
      <c r="F574" s="8"/>
      <c r="G574" s="5">
        <v>3</v>
      </c>
      <c r="H574" s="6" t="s">
        <v>69</v>
      </c>
      <c r="I574" s="2" t="s">
        <v>22</v>
      </c>
      <c r="J574" s="3">
        <v>17</v>
      </c>
      <c r="K574" s="3">
        <v>4.2</v>
      </c>
    </row>
    <row r="575" spans="1:12" s="25" customFormat="1" x14ac:dyDescent="0.3">
      <c r="A575" s="5">
        <v>4</v>
      </c>
      <c r="B575" s="6" t="s">
        <v>114</v>
      </c>
      <c r="C575" s="2" t="s">
        <v>2</v>
      </c>
      <c r="D575" s="3">
        <v>5</v>
      </c>
      <c r="E575" s="3">
        <v>28</v>
      </c>
      <c r="F575" s="145"/>
      <c r="G575" s="5">
        <v>4</v>
      </c>
      <c r="H575" s="6" t="s">
        <v>114</v>
      </c>
      <c r="I575" s="2" t="s">
        <v>2</v>
      </c>
      <c r="J575" s="3">
        <v>5</v>
      </c>
      <c r="K575" s="3">
        <v>28</v>
      </c>
    </row>
    <row r="576" spans="1:12" x14ac:dyDescent="0.3">
      <c r="A576" s="187" t="s">
        <v>23</v>
      </c>
      <c r="B576" s="6" t="s">
        <v>107</v>
      </c>
      <c r="C576" s="2" t="s">
        <v>14</v>
      </c>
      <c r="D576" s="3">
        <v>3.1</v>
      </c>
      <c r="E576" s="3">
        <v>93.2</v>
      </c>
      <c r="G576" s="187" t="s">
        <v>23</v>
      </c>
      <c r="H576" s="6" t="s">
        <v>107</v>
      </c>
      <c r="I576" s="2" t="s">
        <v>14</v>
      </c>
      <c r="J576" s="3">
        <v>3.1</v>
      </c>
      <c r="K576" s="3">
        <v>93.2</v>
      </c>
    </row>
    <row r="577" spans="1:11" s="10" customFormat="1" x14ac:dyDescent="0.3">
      <c r="A577" s="5">
        <v>6</v>
      </c>
      <c r="B577" s="6" t="s">
        <v>75</v>
      </c>
      <c r="C577" s="2" t="s">
        <v>76</v>
      </c>
      <c r="D577" s="3">
        <v>150</v>
      </c>
      <c r="E577" s="3">
        <v>461</v>
      </c>
      <c r="F577" s="8"/>
      <c r="G577" s="5">
        <v>6</v>
      </c>
      <c r="H577" s="6" t="s">
        <v>75</v>
      </c>
      <c r="I577" s="2" t="s">
        <v>76</v>
      </c>
      <c r="J577" s="3">
        <v>150</v>
      </c>
      <c r="K577" s="3">
        <v>461</v>
      </c>
    </row>
    <row r="578" spans="1:11" ht="19.5" customHeight="1" x14ac:dyDescent="0.3">
      <c r="A578" s="187"/>
      <c r="B578" s="6"/>
      <c r="C578" s="2"/>
      <c r="D578" s="3"/>
      <c r="E578" s="3"/>
      <c r="G578" s="187"/>
      <c r="H578" s="6"/>
      <c r="I578" s="2"/>
      <c r="J578" s="3"/>
      <c r="K578" s="3"/>
    </row>
    <row r="579" spans="1:11" x14ac:dyDescent="0.3">
      <c r="A579" s="5"/>
      <c r="B579" s="6"/>
      <c r="C579" s="2" t="s">
        <v>128</v>
      </c>
      <c r="D579" s="3">
        <f>SUM(D572:D578)</f>
        <v>267.10000000000002</v>
      </c>
      <c r="E579" s="3">
        <f>SUM(E572:E577)</f>
        <v>964.06</v>
      </c>
      <c r="G579" s="5"/>
      <c r="H579" s="6"/>
      <c r="I579" s="2" t="s">
        <v>128</v>
      </c>
      <c r="J579" s="3">
        <f>SUM(J572:J578)</f>
        <v>285.10000000000002</v>
      </c>
      <c r="K579" s="3">
        <f>SUM(K572:K577)</f>
        <v>1036.0319999999999</v>
      </c>
    </row>
    <row r="580" spans="1:11" x14ac:dyDescent="0.3">
      <c r="A580" s="5"/>
      <c r="B580" s="6"/>
      <c r="C580" s="2"/>
      <c r="D580" s="3"/>
      <c r="E580" s="3"/>
      <c r="G580" s="5"/>
      <c r="H580" s="6"/>
      <c r="I580" s="2"/>
      <c r="J580" s="3"/>
      <c r="K580" s="3"/>
    </row>
    <row r="581" spans="1:11" x14ac:dyDescent="0.3">
      <c r="A581" s="5"/>
      <c r="B581" s="6"/>
      <c r="C581" s="2"/>
      <c r="D581" s="3"/>
      <c r="E581" s="3"/>
      <c r="G581" s="5"/>
      <c r="H581" s="6"/>
      <c r="I581" s="2"/>
      <c r="J581" s="3"/>
      <c r="K581" s="3"/>
    </row>
    <row r="582" spans="1:11" x14ac:dyDescent="0.3">
      <c r="A582" s="28" t="s">
        <v>124</v>
      </c>
      <c r="B582" s="3" t="s">
        <v>205</v>
      </c>
      <c r="C582" s="2" t="s">
        <v>125</v>
      </c>
      <c r="D582" s="3" t="s">
        <v>126</v>
      </c>
      <c r="E582" s="3" t="s">
        <v>127</v>
      </c>
      <c r="G582" s="28" t="s">
        <v>124</v>
      </c>
      <c r="H582" s="3" t="s">
        <v>205</v>
      </c>
      <c r="I582" s="2" t="s">
        <v>125</v>
      </c>
      <c r="J582" s="3" t="s">
        <v>126</v>
      </c>
      <c r="K582" s="3" t="s">
        <v>127</v>
      </c>
    </row>
    <row r="583" spans="1:11" s="10" customFormat="1" x14ac:dyDescent="0.3">
      <c r="A583" s="187" t="s">
        <v>8</v>
      </c>
      <c r="B583" s="6" t="s">
        <v>98</v>
      </c>
      <c r="C583" s="2" t="s">
        <v>9</v>
      </c>
      <c r="D583" s="3">
        <v>50</v>
      </c>
      <c r="E583" s="3">
        <v>134.75</v>
      </c>
      <c r="F583" s="8"/>
      <c r="G583" s="187" t="s">
        <v>8</v>
      </c>
      <c r="H583" s="6" t="s">
        <v>98</v>
      </c>
      <c r="I583" s="2" t="s">
        <v>9</v>
      </c>
      <c r="J583" s="3">
        <v>50</v>
      </c>
      <c r="K583" s="3">
        <v>134.75</v>
      </c>
    </row>
    <row r="584" spans="1:11" s="10" customFormat="1" x14ac:dyDescent="0.3">
      <c r="A584" s="187" t="s">
        <v>3</v>
      </c>
      <c r="B584" s="6" t="s">
        <v>72</v>
      </c>
      <c r="C584" s="2" t="s">
        <v>73</v>
      </c>
      <c r="D584" s="3">
        <v>54</v>
      </c>
      <c r="E584" s="3">
        <v>276.25</v>
      </c>
      <c r="F584" s="8"/>
      <c r="G584" s="187" t="s">
        <v>8</v>
      </c>
      <c r="H584" s="6" t="s">
        <v>72</v>
      </c>
      <c r="I584" s="2" t="s">
        <v>17</v>
      </c>
      <c r="J584" s="3">
        <v>65</v>
      </c>
      <c r="K584" s="3">
        <v>331.5</v>
      </c>
    </row>
    <row r="585" spans="1:11" s="280" customFormat="1" x14ac:dyDescent="0.3">
      <c r="A585" s="275">
        <v>3</v>
      </c>
      <c r="B585" s="276" t="s">
        <v>89</v>
      </c>
      <c r="C585" s="277" t="s">
        <v>17</v>
      </c>
      <c r="D585" s="278">
        <v>15</v>
      </c>
      <c r="E585" s="278">
        <v>202.40833333333333</v>
      </c>
      <c r="F585" s="279"/>
      <c r="G585" s="275">
        <v>3</v>
      </c>
      <c r="H585" s="276" t="s">
        <v>89</v>
      </c>
      <c r="I585" s="277" t="s">
        <v>44</v>
      </c>
      <c r="J585" s="278">
        <v>18</v>
      </c>
      <c r="K585" s="278">
        <v>242.89</v>
      </c>
    </row>
    <row r="586" spans="1:11" s="279" customFormat="1" x14ac:dyDescent="0.3">
      <c r="A586" s="281" t="s">
        <v>77</v>
      </c>
      <c r="B586" s="276" t="s">
        <v>87</v>
      </c>
      <c r="C586" s="277" t="s">
        <v>22</v>
      </c>
      <c r="D586" s="278">
        <v>22</v>
      </c>
      <c r="E586" s="278">
        <v>5.625</v>
      </c>
      <c r="F586" s="282"/>
      <c r="G586" s="281" t="s">
        <v>77</v>
      </c>
      <c r="H586" s="276" t="s">
        <v>87</v>
      </c>
      <c r="I586" s="277" t="s">
        <v>22</v>
      </c>
      <c r="J586" s="278">
        <v>22</v>
      </c>
      <c r="K586" s="278">
        <v>5.625</v>
      </c>
    </row>
    <row r="587" spans="1:11" s="280" customFormat="1" x14ac:dyDescent="0.3">
      <c r="A587" s="275">
        <v>5</v>
      </c>
      <c r="B587" s="276" t="s">
        <v>66</v>
      </c>
      <c r="C587" s="277" t="s">
        <v>2</v>
      </c>
      <c r="D587" s="278">
        <v>15</v>
      </c>
      <c r="E587" s="278">
        <v>112.8</v>
      </c>
      <c r="F587" s="283"/>
      <c r="G587" s="275">
        <v>5</v>
      </c>
      <c r="H587" s="276" t="s">
        <v>66</v>
      </c>
      <c r="I587" s="277" t="s">
        <v>2</v>
      </c>
      <c r="J587" s="278">
        <v>15</v>
      </c>
      <c r="K587" s="278">
        <v>112.8</v>
      </c>
    </row>
    <row r="588" spans="1:11" s="285" customFormat="1" x14ac:dyDescent="0.3">
      <c r="A588" s="281" t="s">
        <v>51</v>
      </c>
      <c r="B588" s="276" t="s">
        <v>107</v>
      </c>
      <c r="C588" s="277" t="s">
        <v>14</v>
      </c>
      <c r="D588" s="278">
        <v>3.1</v>
      </c>
      <c r="E588" s="278">
        <v>93.2</v>
      </c>
      <c r="F588" s="284"/>
      <c r="G588" s="281" t="s">
        <v>51</v>
      </c>
      <c r="H588" s="276" t="s">
        <v>107</v>
      </c>
      <c r="I588" s="277" t="s">
        <v>14</v>
      </c>
      <c r="J588" s="278">
        <v>3.1</v>
      </c>
      <c r="K588" s="278">
        <v>93.2</v>
      </c>
    </row>
    <row r="589" spans="1:11" s="285" customFormat="1" ht="19.5" customHeight="1" x14ac:dyDescent="0.3">
      <c r="A589" s="281" t="s">
        <v>15</v>
      </c>
      <c r="B589" s="276" t="s">
        <v>108</v>
      </c>
      <c r="C589" s="277" t="s">
        <v>65</v>
      </c>
      <c r="D589" s="278">
        <v>1.2</v>
      </c>
      <c r="E589" s="278">
        <f>43/2</f>
        <v>21.5</v>
      </c>
      <c r="F589" s="284"/>
      <c r="G589" s="281" t="s">
        <v>15</v>
      </c>
      <c r="H589" s="276" t="s">
        <v>108</v>
      </c>
      <c r="I589" s="277" t="s">
        <v>65</v>
      </c>
      <c r="J589" s="278">
        <v>1.2</v>
      </c>
      <c r="K589" s="278">
        <f>43/2</f>
        <v>21.5</v>
      </c>
    </row>
    <row r="590" spans="1:11" s="290" customFormat="1" x14ac:dyDescent="0.3">
      <c r="A590" s="286">
        <v>8</v>
      </c>
      <c r="B590" s="287" t="s">
        <v>21</v>
      </c>
      <c r="C590" s="288" t="s">
        <v>22</v>
      </c>
      <c r="D590" s="289">
        <v>30</v>
      </c>
      <c r="E590" s="289">
        <v>162</v>
      </c>
      <c r="G590" s="286">
        <v>8</v>
      </c>
      <c r="H590" s="287" t="s">
        <v>21</v>
      </c>
      <c r="I590" s="288" t="s">
        <v>22</v>
      </c>
      <c r="J590" s="289">
        <v>30</v>
      </c>
      <c r="K590" s="289">
        <v>162</v>
      </c>
    </row>
    <row r="591" spans="1:11" s="290" customFormat="1" x14ac:dyDescent="0.3">
      <c r="A591" s="286"/>
      <c r="B591" s="287"/>
      <c r="C591" s="288"/>
      <c r="D591" s="289"/>
      <c r="E591" s="289"/>
      <c r="G591" s="286"/>
      <c r="H591" s="287"/>
      <c r="I591" s="288"/>
      <c r="J591" s="289"/>
      <c r="K591" s="289"/>
    </row>
    <row r="592" spans="1:11" s="293" customFormat="1" x14ac:dyDescent="0.3">
      <c r="A592" s="291"/>
      <c r="B592" s="287"/>
      <c r="C592" s="288" t="s">
        <v>128</v>
      </c>
      <c r="D592" s="289">
        <f>SUM(D583:D590)</f>
        <v>190.29999999999998</v>
      </c>
      <c r="E592" s="289">
        <f>SUM(E583:E590)</f>
        <v>1008.5333333333333</v>
      </c>
      <c r="F592" s="292">
        <v>213.75</v>
      </c>
      <c r="G592" s="291"/>
      <c r="H592" s="287"/>
      <c r="I592" s="288" t="s">
        <v>128</v>
      </c>
      <c r="J592" s="289">
        <f>SUM(J583:J590)</f>
        <v>204.29999999999998</v>
      </c>
      <c r="K592" s="289">
        <f>SUM(K583:K590)</f>
        <v>1104.2649999999999</v>
      </c>
    </row>
    <row r="593" spans="1:13" s="293" customFormat="1" x14ac:dyDescent="0.3">
      <c r="A593" s="291"/>
      <c r="B593" s="287"/>
      <c r="C593" s="288"/>
      <c r="D593" s="289"/>
      <c r="E593" s="289"/>
      <c r="F593" s="292">
        <v>213.75</v>
      </c>
      <c r="G593" s="291"/>
      <c r="H593" s="287"/>
      <c r="I593" s="288"/>
      <c r="J593" s="289"/>
      <c r="K593" s="289"/>
    </row>
    <row r="594" spans="1:13" s="293" customFormat="1" x14ac:dyDescent="0.3">
      <c r="A594" s="291"/>
      <c r="B594" s="287"/>
      <c r="C594" s="288" t="s">
        <v>136</v>
      </c>
      <c r="D594" s="289">
        <f>D579+D592</f>
        <v>457.4</v>
      </c>
      <c r="E594" s="289">
        <f>E579+E592</f>
        <v>1972.5933333333332</v>
      </c>
      <c r="F594" s="294">
        <f>SUM(F590:F593)</f>
        <v>427.5</v>
      </c>
      <c r="G594" s="289"/>
      <c r="H594" s="289"/>
      <c r="I594" s="289" t="s">
        <v>136</v>
      </c>
      <c r="J594" s="289">
        <f>J579+J592</f>
        <v>489.4</v>
      </c>
      <c r="K594" s="289">
        <f>K579+K592</f>
        <v>2140.2969999999996</v>
      </c>
    </row>
    <row r="595" spans="1:13" s="31" customFormat="1" ht="19.5" customHeight="1" x14ac:dyDescent="0.3">
      <c r="A595" s="257"/>
      <c r="B595" s="258"/>
      <c r="C595" s="258"/>
      <c r="D595" s="258"/>
      <c r="E595" s="258"/>
      <c r="F595" s="266"/>
      <c r="G595" s="257"/>
      <c r="H595" s="258"/>
      <c r="I595" s="258"/>
      <c r="J595" s="258"/>
      <c r="K595" s="258"/>
    </row>
    <row r="596" spans="1:13" s="31" customFormat="1" ht="19.5" customHeight="1" x14ac:dyDescent="0.3">
      <c r="A596" s="257"/>
      <c r="B596" s="258"/>
      <c r="C596" s="258"/>
      <c r="D596" s="258"/>
      <c r="E596" s="258"/>
      <c r="F596" s="266"/>
      <c r="G596" s="257"/>
      <c r="H596" s="258"/>
      <c r="I596" s="258"/>
      <c r="J596" s="258"/>
      <c r="K596" s="258"/>
    </row>
    <row r="597" spans="1:13" s="31" customFormat="1" ht="19.5" customHeight="1" x14ac:dyDescent="0.3">
      <c r="A597" s="257"/>
      <c r="B597" s="259" t="s">
        <v>129</v>
      </c>
      <c r="C597" s="258"/>
      <c r="D597" s="258"/>
      <c r="E597" s="258"/>
      <c r="F597" s="266"/>
      <c r="G597" s="257"/>
      <c r="H597" s="259" t="s">
        <v>129</v>
      </c>
      <c r="I597" s="258"/>
      <c r="J597" s="258"/>
      <c r="K597" s="258"/>
    </row>
    <row r="598" spans="1:13" s="31" customFormat="1" x14ac:dyDescent="0.3">
      <c r="A598" s="257"/>
      <c r="B598" s="260" t="s">
        <v>130</v>
      </c>
      <c r="C598" s="257"/>
      <c r="D598" s="261" t="s">
        <v>131</v>
      </c>
      <c r="E598" s="32"/>
      <c r="F598" s="266"/>
      <c r="G598" s="257"/>
      <c r="H598" s="260" t="s">
        <v>130</v>
      </c>
      <c r="I598" s="257"/>
      <c r="J598" s="261" t="s">
        <v>131</v>
      </c>
      <c r="K598" s="32"/>
    </row>
    <row r="599" spans="1:13" s="31" customFormat="1" ht="43.5" customHeight="1" x14ac:dyDescent="0.3">
      <c r="A599" s="257"/>
      <c r="B599" s="262" t="s">
        <v>132</v>
      </c>
      <c r="C599" s="257"/>
      <c r="D599" s="262" t="s">
        <v>140</v>
      </c>
      <c r="E599" s="263"/>
      <c r="F599" s="266"/>
      <c r="G599" s="257"/>
      <c r="H599" s="262" t="s">
        <v>139</v>
      </c>
      <c r="I599" s="257"/>
      <c r="J599" s="262" t="s">
        <v>140</v>
      </c>
      <c r="K599" s="263"/>
      <c r="M599" s="262"/>
    </row>
    <row r="600" spans="1:13" s="96" customFormat="1" x14ac:dyDescent="0.3">
      <c r="B600" s="19"/>
      <c r="C600" s="19"/>
      <c r="D600" s="19"/>
      <c r="E600" s="19"/>
      <c r="F600" s="145"/>
      <c r="H600" s="19"/>
      <c r="I600" s="19"/>
      <c r="J600" s="19"/>
      <c r="K600" s="19"/>
    </row>
    <row r="601" spans="1:13" ht="19.5" customHeight="1" x14ac:dyDescent="0.3">
      <c r="A601" s="235"/>
      <c r="B601" s="267" t="s">
        <v>115</v>
      </c>
      <c r="C601" s="236"/>
      <c r="D601" s="236"/>
      <c r="E601" s="236"/>
      <c r="G601" s="25"/>
      <c r="H601" s="22" t="s">
        <v>115</v>
      </c>
    </row>
    <row r="602" spans="1:13" ht="19.5" customHeight="1" x14ac:dyDescent="0.3">
      <c r="A602" s="235"/>
      <c r="B602" s="267" t="s">
        <v>137</v>
      </c>
      <c r="C602" s="236"/>
      <c r="D602" s="236"/>
      <c r="E602" s="236"/>
      <c r="F602" s="146"/>
      <c r="G602" s="25"/>
      <c r="H602" s="22" t="s">
        <v>138</v>
      </c>
    </row>
    <row r="603" spans="1:13" ht="19.5" customHeight="1" x14ac:dyDescent="0.3">
      <c r="A603" s="235"/>
      <c r="B603" s="236"/>
      <c r="C603" s="236"/>
      <c r="D603" s="236"/>
      <c r="E603" s="236"/>
      <c r="F603" s="146"/>
      <c r="G603" s="25"/>
    </row>
    <row r="604" spans="1:13" ht="19.5" customHeight="1" x14ac:dyDescent="0.3">
      <c r="A604" s="235"/>
      <c r="B604" s="236"/>
      <c r="C604" s="236"/>
      <c r="D604" s="235"/>
      <c r="E604" s="268" t="s">
        <v>116</v>
      </c>
      <c r="F604" s="146"/>
      <c r="G604" s="25"/>
      <c r="J604" s="25"/>
      <c r="K604" s="23" t="s">
        <v>116</v>
      </c>
    </row>
    <row r="605" spans="1:13" ht="19.5" customHeight="1" x14ac:dyDescent="0.3">
      <c r="A605" s="235"/>
      <c r="B605" s="236"/>
      <c r="C605" s="236"/>
      <c r="D605" s="235"/>
      <c r="E605" s="237" t="s">
        <v>134</v>
      </c>
      <c r="F605" s="146"/>
      <c r="G605" s="25"/>
      <c r="J605" s="25"/>
      <c r="K605" s="24" t="s">
        <v>134</v>
      </c>
    </row>
    <row r="606" spans="1:13" ht="19.5" customHeight="1" x14ac:dyDescent="0.3">
      <c r="A606" s="235"/>
      <c r="B606" s="236"/>
      <c r="C606" s="236"/>
      <c r="D606" s="235"/>
      <c r="E606" s="237" t="s">
        <v>117</v>
      </c>
      <c r="F606" s="146"/>
      <c r="G606" s="25"/>
      <c r="J606" s="25"/>
      <c r="K606" s="24" t="s">
        <v>117</v>
      </c>
    </row>
    <row r="607" spans="1:13" ht="19.5" customHeight="1" x14ac:dyDescent="0.3">
      <c r="A607" s="235"/>
      <c r="B607" s="236"/>
      <c r="C607" s="236"/>
      <c r="D607" s="235"/>
      <c r="E607" s="237" t="s">
        <v>118</v>
      </c>
      <c r="F607" s="146"/>
      <c r="G607" s="25"/>
      <c r="J607" s="25"/>
      <c r="K607" s="24" t="s">
        <v>118</v>
      </c>
    </row>
    <row r="608" spans="1:13" ht="19.5" customHeight="1" x14ac:dyDescent="0.3">
      <c r="A608" s="235"/>
      <c r="B608" s="236"/>
      <c r="C608" s="236"/>
      <c r="D608" s="236"/>
      <c r="E608" s="236"/>
      <c r="G608" s="25"/>
    </row>
    <row r="609" spans="1:20" s="25" customFormat="1" ht="19.5" customHeight="1" x14ac:dyDescent="0.3">
      <c r="A609" s="235"/>
      <c r="B609" s="236"/>
      <c r="C609" s="236"/>
      <c r="D609" s="236"/>
      <c r="E609" s="236"/>
      <c r="F609" s="145"/>
      <c r="H609" s="20"/>
      <c r="I609" s="20"/>
      <c r="J609" s="20"/>
      <c r="K609" s="20"/>
    </row>
    <row r="610" spans="1:20" ht="19.5" customHeight="1" x14ac:dyDescent="0.3">
      <c r="A610" s="235"/>
      <c r="B610" s="236"/>
      <c r="C610" s="236"/>
      <c r="D610" s="236"/>
      <c r="E610" s="236"/>
      <c r="G610" s="25"/>
    </row>
    <row r="611" spans="1:20" ht="19.5" customHeight="1" x14ac:dyDescent="0.3">
      <c r="A611" s="235"/>
      <c r="B611" s="1667" t="s">
        <v>119</v>
      </c>
      <c r="C611" s="1667"/>
      <c r="D611" s="1667"/>
      <c r="E611" s="238"/>
      <c r="F611" s="146"/>
      <c r="G611" s="25"/>
      <c r="H611" s="1612" t="s">
        <v>119</v>
      </c>
      <c r="I611" s="1612"/>
      <c r="J611" s="1612"/>
      <c r="K611" s="26"/>
    </row>
    <row r="612" spans="1:20" s="25" customFormat="1" ht="19.5" customHeight="1" x14ac:dyDescent="0.3">
      <c r="A612" s="235"/>
      <c r="B612" s="1668">
        <v>44825</v>
      </c>
      <c r="C612" s="1668"/>
      <c r="D612" s="1668"/>
      <c r="E612" s="239"/>
      <c r="F612" s="146"/>
      <c r="H612" s="1610">
        <f>B612</f>
        <v>44825</v>
      </c>
      <c r="I612" s="1610"/>
      <c r="J612" s="1610"/>
      <c r="K612" s="27"/>
    </row>
    <row r="613" spans="1:20" ht="19.5" customHeight="1" x14ac:dyDescent="0.3">
      <c r="A613" s="235"/>
      <c r="B613" s="236"/>
      <c r="C613" s="236"/>
      <c r="D613" s="236"/>
      <c r="E613" s="239"/>
      <c r="F613" s="146"/>
      <c r="G613" s="25"/>
      <c r="K613" s="27"/>
    </row>
    <row r="614" spans="1:20" ht="19.5" customHeight="1" x14ac:dyDescent="0.3">
      <c r="A614" s="235"/>
      <c r="B614" s="240"/>
      <c r="C614" s="236"/>
      <c r="D614" s="236"/>
      <c r="E614" s="239"/>
      <c r="F614" s="146"/>
      <c r="G614" s="25"/>
      <c r="H614" s="186"/>
      <c r="K614" s="27"/>
    </row>
    <row r="615" spans="1:20" ht="19.5" customHeight="1" x14ac:dyDescent="0.3">
      <c r="A615" s="241" t="s">
        <v>120</v>
      </c>
      <c r="B615" s="242" t="s">
        <v>121</v>
      </c>
      <c r="C615" s="1669" t="s">
        <v>122</v>
      </c>
      <c r="D615" s="1669"/>
      <c r="E615" s="1669"/>
      <c r="F615" s="146"/>
      <c r="G615" s="28" t="s">
        <v>120</v>
      </c>
      <c r="H615" s="29" t="s">
        <v>121</v>
      </c>
      <c r="I615" s="1611" t="s">
        <v>123</v>
      </c>
      <c r="J615" s="1611"/>
      <c r="K615" s="1611"/>
    </row>
    <row r="616" spans="1:20" ht="19.5" customHeight="1" x14ac:dyDescent="0.3">
      <c r="A616" s="241" t="s">
        <v>124</v>
      </c>
      <c r="B616" s="241" t="s">
        <v>142</v>
      </c>
      <c r="C616" s="242" t="s">
        <v>125</v>
      </c>
      <c r="D616" s="243" t="s">
        <v>126</v>
      </c>
      <c r="E616" s="243" t="s">
        <v>127</v>
      </c>
      <c r="F616" s="146"/>
      <c r="G616" s="28" t="s">
        <v>124</v>
      </c>
      <c r="H616" s="28" t="s">
        <v>142</v>
      </c>
      <c r="I616" s="29" t="s">
        <v>125</v>
      </c>
      <c r="J616" s="187" t="s">
        <v>126</v>
      </c>
      <c r="K616" s="187" t="s">
        <v>127</v>
      </c>
    </row>
    <row r="617" spans="1:20" s="4" customFormat="1" x14ac:dyDescent="0.3">
      <c r="A617" s="243" t="s">
        <v>8</v>
      </c>
      <c r="B617" s="245" t="s">
        <v>83</v>
      </c>
      <c r="C617" s="246" t="s">
        <v>84</v>
      </c>
      <c r="D617" s="247">
        <v>75</v>
      </c>
      <c r="E617" s="247">
        <v>446.67</v>
      </c>
      <c r="F617" s="265"/>
      <c r="G617" s="187" t="s">
        <v>8</v>
      </c>
      <c r="H617" s="6" t="s">
        <v>83</v>
      </c>
      <c r="I617" s="2" t="s">
        <v>85</v>
      </c>
      <c r="J617" s="3">
        <v>85</v>
      </c>
      <c r="K617" s="3">
        <v>500.08</v>
      </c>
    </row>
    <row r="618" spans="1:20" s="4" customFormat="1" x14ac:dyDescent="0.3">
      <c r="A618" s="243" t="s">
        <v>3</v>
      </c>
      <c r="B618" s="245" t="s">
        <v>87</v>
      </c>
      <c r="C618" s="246" t="s">
        <v>22</v>
      </c>
      <c r="D618" s="247">
        <v>22</v>
      </c>
      <c r="E618" s="247">
        <v>5.625</v>
      </c>
      <c r="F618" s="265"/>
      <c r="G618" s="187" t="s">
        <v>3</v>
      </c>
      <c r="H618" s="6" t="s">
        <v>87</v>
      </c>
      <c r="I618" s="2" t="s">
        <v>22</v>
      </c>
      <c r="J618" s="3">
        <v>22</v>
      </c>
      <c r="K618" s="3">
        <v>5.625</v>
      </c>
    </row>
    <row r="619" spans="1:20" x14ac:dyDescent="0.3">
      <c r="A619" s="244">
        <v>3</v>
      </c>
      <c r="B619" s="245" t="s">
        <v>114</v>
      </c>
      <c r="C619" s="246" t="s">
        <v>2</v>
      </c>
      <c r="D619" s="247">
        <v>5</v>
      </c>
      <c r="E619" s="247">
        <v>28</v>
      </c>
      <c r="G619" s="5">
        <v>3</v>
      </c>
      <c r="H619" s="6" t="s">
        <v>114</v>
      </c>
      <c r="I619" s="2" t="s">
        <v>2</v>
      </c>
      <c r="J619" s="3">
        <v>5</v>
      </c>
      <c r="K619" s="3">
        <v>28</v>
      </c>
    </row>
    <row r="620" spans="1:20" x14ac:dyDescent="0.3">
      <c r="A620" s="243" t="s">
        <v>77</v>
      </c>
      <c r="B620" s="245" t="s">
        <v>107</v>
      </c>
      <c r="C620" s="246" t="s">
        <v>14</v>
      </c>
      <c r="D620" s="247">
        <v>3.1</v>
      </c>
      <c r="E620" s="247">
        <v>93.2</v>
      </c>
      <c r="G620" s="187" t="s">
        <v>77</v>
      </c>
      <c r="H620" s="6" t="s">
        <v>107</v>
      </c>
      <c r="I620" s="2" t="s">
        <v>14</v>
      </c>
      <c r="J620" s="3">
        <v>3.1</v>
      </c>
      <c r="K620" s="3">
        <v>93.2</v>
      </c>
    </row>
    <row r="621" spans="1:20" s="10" customFormat="1" x14ac:dyDescent="0.3">
      <c r="A621" s="243" t="s">
        <v>23</v>
      </c>
      <c r="B621" s="245" t="s">
        <v>110</v>
      </c>
      <c r="C621" s="246" t="s">
        <v>17</v>
      </c>
      <c r="D621" s="247">
        <v>100</v>
      </c>
      <c r="E621" s="247">
        <v>70.5</v>
      </c>
      <c r="F621" s="8"/>
      <c r="G621" s="187" t="s">
        <v>23</v>
      </c>
      <c r="H621" s="6" t="s">
        <v>110</v>
      </c>
      <c r="I621" s="2" t="s">
        <v>17</v>
      </c>
      <c r="J621" s="3">
        <v>100</v>
      </c>
      <c r="K621" s="3">
        <v>70.5</v>
      </c>
    </row>
    <row r="622" spans="1:20" s="10" customFormat="1" x14ac:dyDescent="0.3">
      <c r="A622" s="243"/>
      <c r="B622" s="269"/>
      <c r="C622" s="243"/>
      <c r="D622" s="270"/>
      <c r="E622" s="270"/>
      <c r="F622" s="148"/>
      <c r="G622" s="187"/>
      <c r="H622" s="1"/>
      <c r="I622" s="187"/>
      <c r="J622" s="7"/>
      <c r="K622" s="7"/>
    </row>
    <row r="623" spans="1:20" x14ac:dyDescent="0.3">
      <c r="A623" s="244"/>
      <c r="B623" s="245"/>
      <c r="C623" s="246" t="s">
        <v>128</v>
      </c>
      <c r="D623" s="247">
        <f>SUM(D617:D621)</f>
        <v>205.1</v>
      </c>
      <c r="E623" s="247">
        <f>SUM(E617:E621)</f>
        <v>643.995</v>
      </c>
      <c r="G623" s="5"/>
      <c r="H623" s="6"/>
      <c r="I623" s="2" t="s">
        <v>128</v>
      </c>
      <c r="J623" s="3">
        <f>SUM(J617:J621)</f>
        <v>215.1</v>
      </c>
      <c r="K623" s="3">
        <f>SUM(K617:K621)</f>
        <v>697.40499999999997</v>
      </c>
    </row>
    <row r="624" spans="1:20" x14ac:dyDescent="0.3">
      <c r="A624" s="244"/>
      <c r="B624" s="245"/>
      <c r="C624" s="246"/>
      <c r="D624" s="247"/>
      <c r="E624" s="247"/>
      <c r="G624" s="5"/>
      <c r="H624" s="6"/>
      <c r="I624" s="2"/>
      <c r="J624" s="3"/>
      <c r="K624" s="3"/>
      <c r="M624" s="256"/>
      <c r="N624" s="256"/>
      <c r="O624" s="256"/>
      <c r="P624" s="256"/>
      <c r="Q624" s="256"/>
      <c r="R624" s="256"/>
      <c r="S624" s="256"/>
      <c r="T624" s="256"/>
    </row>
    <row r="625" spans="1:13" x14ac:dyDescent="0.3">
      <c r="A625" s="244"/>
      <c r="B625" s="245"/>
      <c r="C625" s="246"/>
      <c r="D625" s="247"/>
      <c r="E625" s="247"/>
      <c r="G625" s="5"/>
      <c r="H625" s="6"/>
      <c r="I625" s="2"/>
      <c r="J625" s="3"/>
      <c r="K625" s="3"/>
    </row>
    <row r="626" spans="1:13" x14ac:dyDescent="0.3">
      <c r="A626" s="241" t="s">
        <v>124</v>
      </c>
      <c r="B626" s="247" t="s">
        <v>205</v>
      </c>
      <c r="C626" s="246" t="s">
        <v>125</v>
      </c>
      <c r="D626" s="247" t="s">
        <v>126</v>
      </c>
      <c r="E626" s="247" t="s">
        <v>127</v>
      </c>
      <c r="G626" s="28" t="s">
        <v>124</v>
      </c>
      <c r="H626" s="3" t="s">
        <v>205</v>
      </c>
      <c r="I626" s="2" t="s">
        <v>125</v>
      </c>
      <c r="J626" s="3" t="s">
        <v>126</v>
      </c>
      <c r="K626" s="3" t="s">
        <v>127</v>
      </c>
      <c r="M626" s="256"/>
    </row>
    <row r="627" spans="1:13" s="10" customFormat="1" x14ac:dyDescent="0.3">
      <c r="A627" s="243" t="s">
        <v>8</v>
      </c>
      <c r="B627" s="245" t="s">
        <v>88</v>
      </c>
      <c r="C627" s="246" t="s">
        <v>9</v>
      </c>
      <c r="D627" s="247">
        <v>55</v>
      </c>
      <c r="E627" s="247">
        <v>144.9</v>
      </c>
      <c r="F627" s="8"/>
      <c r="G627" s="187" t="s">
        <v>8</v>
      </c>
      <c r="H627" s="6" t="s">
        <v>88</v>
      </c>
      <c r="I627" s="2" t="s">
        <v>9</v>
      </c>
      <c r="J627" s="3">
        <v>55</v>
      </c>
      <c r="K627" s="3">
        <v>144.9</v>
      </c>
      <c r="M627" s="256"/>
    </row>
    <row r="628" spans="1:13" s="4" customFormat="1" x14ac:dyDescent="0.3">
      <c r="A628" s="244">
        <v>2</v>
      </c>
      <c r="B628" s="245" t="s">
        <v>56</v>
      </c>
      <c r="C628" s="246" t="s">
        <v>7</v>
      </c>
      <c r="D628" s="247">
        <v>50</v>
      </c>
      <c r="E628" s="247">
        <v>207.5</v>
      </c>
      <c r="F628" s="265"/>
      <c r="G628" s="5">
        <v>2</v>
      </c>
      <c r="H628" s="6" t="s">
        <v>56</v>
      </c>
      <c r="I628" s="2" t="s">
        <v>7</v>
      </c>
      <c r="J628" s="3">
        <v>50</v>
      </c>
      <c r="K628" s="3">
        <v>207.5</v>
      </c>
      <c r="M628" s="256"/>
    </row>
    <row r="629" spans="1:13" s="4" customFormat="1" x14ac:dyDescent="0.3">
      <c r="A629" s="244">
        <v>3</v>
      </c>
      <c r="B629" s="245" t="s">
        <v>61</v>
      </c>
      <c r="C629" s="246" t="s">
        <v>17</v>
      </c>
      <c r="D629" s="247">
        <v>25</v>
      </c>
      <c r="E629" s="247">
        <v>228.14999999999998</v>
      </c>
      <c r="F629" s="8"/>
      <c r="G629" s="5">
        <v>3</v>
      </c>
      <c r="H629" s="6" t="s">
        <v>61</v>
      </c>
      <c r="I629" s="2" t="s">
        <v>44</v>
      </c>
      <c r="J629" s="3">
        <v>32</v>
      </c>
      <c r="K629" s="3">
        <v>273.77999999999997</v>
      </c>
      <c r="M629" s="256"/>
    </row>
    <row r="630" spans="1:13" s="50" customFormat="1" x14ac:dyDescent="0.3">
      <c r="A630" s="244">
        <v>4</v>
      </c>
      <c r="B630" s="245" t="s">
        <v>69</v>
      </c>
      <c r="C630" s="246" t="s">
        <v>22</v>
      </c>
      <c r="D630" s="247">
        <v>17</v>
      </c>
      <c r="E630" s="247">
        <v>4.2</v>
      </c>
      <c r="F630" s="8"/>
      <c r="G630" s="5">
        <v>4</v>
      </c>
      <c r="H630" s="6" t="s">
        <v>69</v>
      </c>
      <c r="I630" s="2" t="s">
        <v>22</v>
      </c>
      <c r="J630" s="3">
        <v>17</v>
      </c>
      <c r="K630" s="3">
        <v>4.2</v>
      </c>
      <c r="M630" s="256"/>
    </row>
    <row r="631" spans="1:13" s="10" customFormat="1" x14ac:dyDescent="0.3">
      <c r="A631" s="244">
        <v>5</v>
      </c>
      <c r="B631" s="245" t="s">
        <v>66</v>
      </c>
      <c r="C631" s="246" t="s">
        <v>2</v>
      </c>
      <c r="D631" s="247">
        <v>15</v>
      </c>
      <c r="E631" s="247">
        <v>112.8</v>
      </c>
      <c r="F631" s="154"/>
      <c r="G631" s="5">
        <v>5</v>
      </c>
      <c r="H631" s="6" t="s">
        <v>66</v>
      </c>
      <c r="I631" s="2" t="s">
        <v>2</v>
      </c>
      <c r="J631" s="3">
        <v>15</v>
      </c>
      <c r="K631" s="3">
        <v>112.8</v>
      </c>
      <c r="M631" s="256"/>
    </row>
    <row r="632" spans="1:13" x14ac:dyDescent="0.3">
      <c r="A632" s="243" t="s">
        <v>51</v>
      </c>
      <c r="B632" s="245" t="s">
        <v>107</v>
      </c>
      <c r="C632" s="246" t="s">
        <v>14</v>
      </c>
      <c r="D632" s="247">
        <v>3.1</v>
      </c>
      <c r="E632" s="247">
        <v>93.2</v>
      </c>
      <c r="G632" s="187" t="s">
        <v>51</v>
      </c>
      <c r="H632" s="6" t="s">
        <v>107</v>
      </c>
      <c r="I632" s="2" t="s">
        <v>14</v>
      </c>
      <c r="J632" s="3">
        <v>3.1</v>
      </c>
      <c r="K632" s="3">
        <v>93.2</v>
      </c>
      <c r="M632" s="256"/>
    </row>
    <row r="633" spans="1:13" ht="19.5" customHeight="1" x14ac:dyDescent="0.3">
      <c r="A633" s="243" t="s">
        <v>15</v>
      </c>
      <c r="B633" s="245" t="s">
        <v>108</v>
      </c>
      <c r="C633" s="246" t="s">
        <v>65</v>
      </c>
      <c r="D633" s="247">
        <v>1.2</v>
      </c>
      <c r="E633" s="247">
        <f>43/2</f>
        <v>21.5</v>
      </c>
      <c r="G633" s="187" t="s">
        <v>15</v>
      </c>
      <c r="H633" s="6" t="s">
        <v>108</v>
      </c>
      <c r="I633" s="2" t="s">
        <v>65</v>
      </c>
      <c r="J633" s="3">
        <v>1.2</v>
      </c>
      <c r="K633" s="3">
        <f>43/2</f>
        <v>21.5</v>
      </c>
      <c r="M633" s="256"/>
    </row>
    <row r="634" spans="1:13" s="4" customFormat="1" x14ac:dyDescent="0.3">
      <c r="A634" s="243" t="s">
        <v>53</v>
      </c>
      <c r="B634" s="245" t="s">
        <v>213</v>
      </c>
      <c r="C634" s="246" t="s">
        <v>81</v>
      </c>
      <c r="D634" s="247">
        <v>35</v>
      </c>
      <c r="E634" s="247">
        <v>216.76646706586828</v>
      </c>
      <c r="F634" s="8"/>
      <c r="G634" s="187" t="s">
        <v>53</v>
      </c>
      <c r="H634" s="6" t="s">
        <v>213</v>
      </c>
      <c r="I634" s="2" t="s">
        <v>81</v>
      </c>
      <c r="J634" s="3">
        <v>35</v>
      </c>
      <c r="K634" s="3">
        <v>216.76646706586828</v>
      </c>
    </row>
    <row r="635" spans="1:13" s="4" customFormat="1" x14ac:dyDescent="0.3">
      <c r="A635" s="243"/>
      <c r="B635" s="245"/>
      <c r="C635" s="246"/>
      <c r="D635" s="247"/>
      <c r="E635" s="247"/>
      <c r="F635" s="8"/>
      <c r="G635" s="187"/>
      <c r="H635" s="6"/>
      <c r="I635" s="2"/>
      <c r="J635" s="3"/>
      <c r="K635" s="3"/>
    </row>
    <row r="636" spans="1:13" x14ac:dyDescent="0.3">
      <c r="A636" s="243"/>
      <c r="B636" s="245"/>
      <c r="C636" s="246" t="s">
        <v>128</v>
      </c>
      <c r="D636" s="247">
        <f>SUM(D627:D634)</f>
        <v>201.29999999999998</v>
      </c>
      <c r="E636" s="247">
        <f>SUM(E627:E634)</f>
        <v>1029.0164670658683</v>
      </c>
      <c r="F636" s="221">
        <v>213.75</v>
      </c>
      <c r="G636" s="187"/>
      <c r="H636" s="6"/>
      <c r="I636" s="2" t="s">
        <v>128</v>
      </c>
      <c r="J636" s="3">
        <f>SUM(J627:J634)</f>
        <v>208.29999999999998</v>
      </c>
      <c r="K636" s="3">
        <f>SUM(K627:K634)</f>
        <v>1074.6464670658684</v>
      </c>
    </row>
    <row r="637" spans="1:13" x14ac:dyDescent="0.3">
      <c r="A637" s="243"/>
      <c r="B637" s="245"/>
      <c r="C637" s="246"/>
      <c r="D637" s="247"/>
      <c r="E637" s="247"/>
      <c r="F637" s="221">
        <v>213.75</v>
      </c>
      <c r="G637" s="187"/>
      <c r="H637" s="6"/>
      <c r="I637" s="2"/>
      <c r="J637" s="3"/>
      <c r="K637" s="3"/>
    </row>
    <row r="638" spans="1:13" x14ac:dyDescent="0.3">
      <c r="A638" s="244"/>
      <c r="B638" s="245"/>
      <c r="C638" s="246"/>
      <c r="D638" s="247"/>
      <c r="E638" s="247"/>
      <c r="G638" s="5"/>
      <c r="H638" s="6"/>
      <c r="I638" s="2"/>
      <c r="J638" s="3"/>
      <c r="K638" s="3"/>
    </row>
    <row r="639" spans="1:13" x14ac:dyDescent="0.3">
      <c r="A639" s="243"/>
      <c r="B639" s="245"/>
      <c r="C639" s="246" t="s">
        <v>136</v>
      </c>
      <c r="D639" s="247">
        <f>D623+D636</f>
        <v>406.4</v>
      </c>
      <c r="E639" s="247">
        <f>E623+E636</f>
        <v>1673.0114670658681</v>
      </c>
      <c r="F639" s="147">
        <f>SUM(F634:F638)</f>
        <v>427.5</v>
      </c>
      <c r="G639" s="3"/>
      <c r="H639" s="3"/>
      <c r="I639" s="3" t="s">
        <v>136</v>
      </c>
      <c r="J639" s="3">
        <f>J623+J636</f>
        <v>423.4</v>
      </c>
      <c r="K639" s="3">
        <f>K623+K636</f>
        <v>1772.0514670658683</v>
      </c>
    </row>
    <row r="640" spans="1:13" ht="19.5" customHeight="1" x14ac:dyDescent="0.3">
      <c r="A640" s="235"/>
      <c r="B640" s="248"/>
      <c r="C640" s="248"/>
      <c r="D640" s="248"/>
      <c r="E640" s="248"/>
      <c r="F640" s="146"/>
      <c r="G640" s="25"/>
      <c r="H640" s="35"/>
      <c r="I640" s="35"/>
      <c r="J640" s="35"/>
      <c r="K640" s="35"/>
    </row>
    <row r="641" spans="1:13" ht="19.5" customHeight="1" x14ac:dyDescent="0.3">
      <c r="A641" s="235"/>
      <c r="B641" s="248"/>
      <c r="C641" s="248"/>
      <c r="D641" s="248"/>
      <c r="E641" s="248"/>
      <c r="F641" s="146"/>
      <c r="G641" s="25"/>
      <c r="H641" s="35"/>
      <c r="I641" s="35"/>
      <c r="J641" s="35"/>
      <c r="K641" s="35"/>
    </row>
    <row r="642" spans="1:13" ht="19.5" customHeight="1" x14ac:dyDescent="0.3">
      <c r="A642" s="235"/>
      <c r="B642" s="249" t="s">
        <v>129</v>
      </c>
      <c r="C642" s="248"/>
      <c r="D642" s="248"/>
      <c r="E642" s="248"/>
      <c r="F642" s="146"/>
      <c r="G642" s="25"/>
      <c r="H642" s="36" t="s">
        <v>129</v>
      </c>
      <c r="I642" s="35"/>
      <c r="J642" s="35"/>
      <c r="K642" s="35"/>
    </row>
    <row r="643" spans="1:13" x14ac:dyDescent="0.3">
      <c r="A643" s="235"/>
      <c r="B643" s="250" t="s">
        <v>130</v>
      </c>
      <c r="C643" s="235"/>
      <c r="D643" s="251" t="s">
        <v>131</v>
      </c>
      <c r="E643" s="236"/>
      <c r="F643" s="146"/>
      <c r="G643" s="25"/>
      <c r="H643" s="37" t="s">
        <v>130</v>
      </c>
      <c r="I643" s="25"/>
      <c r="J643" s="94" t="s">
        <v>131</v>
      </c>
    </row>
    <row r="644" spans="1:13" ht="43.5" customHeight="1" x14ac:dyDescent="0.3">
      <c r="A644" s="235"/>
      <c r="B644" s="252" t="s">
        <v>132</v>
      </c>
      <c r="C644" s="235"/>
      <c r="D644" s="252" t="s">
        <v>140</v>
      </c>
      <c r="E644" s="253"/>
      <c r="F644" s="146"/>
      <c r="G644" s="25"/>
      <c r="H644" s="38" t="s">
        <v>139</v>
      </c>
      <c r="I644" s="25"/>
      <c r="J644" s="38" t="s">
        <v>140</v>
      </c>
      <c r="K644" s="39"/>
      <c r="M644" s="38"/>
    </row>
    <row r="645" spans="1:13" s="96" customFormat="1" ht="21.75" customHeight="1" x14ac:dyDescent="0.3">
      <c r="B645" s="254"/>
      <c r="D645" s="254"/>
      <c r="E645" s="255"/>
      <c r="F645" s="146"/>
      <c r="H645" s="254"/>
      <c r="J645" s="254"/>
      <c r="K645" s="255"/>
      <c r="M645" s="254"/>
    </row>
    <row r="646" spans="1:13" ht="19.5" customHeight="1" x14ac:dyDescent="0.3">
      <c r="A646" s="285"/>
      <c r="B646" s="308" t="s">
        <v>115</v>
      </c>
      <c r="C646" s="304"/>
      <c r="D646" s="304"/>
      <c r="E646" s="304"/>
      <c r="G646" s="25"/>
      <c r="H646" s="22" t="s">
        <v>115</v>
      </c>
    </row>
    <row r="647" spans="1:13" ht="19.5" customHeight="1" x14ac:dyDescent="0.3">
      <c r="A647" s="285"/>
      <c r="B647" s="308" t="s">
        <v>137</v>
      </c>
      <c r="C647" s="304"/>
      <c r="D647" s="304"/>
      <c r="E647" s="304"/>
      <c r="F647" s="146"/>
      <c r="G647" s="25"/>
      <c r="H647" s="22" t="s">
        <v>138</v>
      </c>
    </row>
    <row r="648" spans="1:13" ht="19.5" customHeight="1" x14ac:dyDescent="0.3">
      <c r="A648" s="285"/>
      <c r="B648" s="304"/>
      <c r="C648" s="304"/>
      <c r="D648" s="304"/>
      <c r="E648" s="304"/>
      <c r="F648" s="146"/>
      <c r="G648" s="25"/>
    </row>
    <row r="649" spans="1:13" ht="19.5" customHeight="1" x14ac:dyDescent="0.3">
      <c r="A649" s="285"/>
      <c r="B649" s="304"/>
      <c r="C649" s="304"/>
      <c r="D649" s="285"/>
      <c r="E649" s="309" t="s">
        <v>116</v>
      </c>
      <c r="F649" s="146"/>
      <c r="G649" s="25"/>
      <c r="J649" s="25"/>
      <c r="K649" s="23" t="s">
        <v>116</v>
      </c>
    </row>
    <row r="650" spans="1:13" ht="19.5" customHeight="1" x14ac:dyDescent="0.3">
      <c r="A650" s="285"/>
      <c r="B650" s="304"/>
      <c r="C650" s="304"/>
      <c r="D650" s="285"/>
      <c r="E650" s="310" t="s">
        <v>134</v>
      </c>
      <c r="F650" s="146"/>
      <c r="G650" s="25"/>
      <c r="J650" s="25"/>
      <c r="K650" s="24" t="s">
        <v>134</v>
      </c>
    </row>
    <row r="651" spans="1:13" ht="19.5" customHeight="1" x14ac:dyDescent="0.3">
      <c r="A651" s="285"/>
      <c r="B651" s="304"/>
      <c r="C651" s="304"/>
      <c r="D651" s="285"/>
      <c r="E651" s="310" t="s">
        <v>117</v>
      </c>
      <c r="F651" s="146"/>
      <c r="G651" s="25"/>
      <c r="J651" s="25"/>
      <c r="K651" s="24" t="s">
        <v>117</v>
      </c>
    </row>
    <row r="652" spans="1:13" ht="19.5" customHeight="1" x14ac:dyDescent="0.3">
      <c r="A652" s="285"/>
      <c r="B652" s="304"/>
      <c r="C652" s="304"/>
      <c r="D652" s="285"/>
      <c r="E652" s="310" t="s">
        <v>118</v>
      </c>
      <c r="F652" s="146"/>
      <c r="G652" s="25"/>
      <c r="J652" s="25"/>
      <c r="K652" s="24" t="s">
        <v>118</v>
      </c>
    </row>
    <row r="653" spans="1:13" ht="19.5" customHeight="1" x14ac:dyDescent="0.3">
      <c r="A653" s="285"/>
      <c r="B653" s="304"/>
      <c r="C653" s="304"/>
      <c r="D653" s="304"/>
      <c r="E653" s="304"/>
      <c r="G653" s="25"/>
    </row>
    <row r="654" spans="1:13" s="25" customFormat="1" ht="19.5" customHeight="1" x14ac:dyDescent="0.3">
      <c r="A654" s="285"/>
      <c r="B654" s="304"/>
      <c r="C654" s="304"/>
      <c r="D654" s="304"/>
      <c r="E654" s="304"/>
      <c r="F654" s="145"/>
      <c r="H654" s="20"/>
      <c r="I654" s="20"/>
      <c r="J654" s="20"/>
      <c r="K654" s="20"/>
    </row>
    <row r="655" spans="1:13" ht="19.5" customHeight="1" x14ac:dyDescent="0.3">
      <c r="A655" s="285"/>
      <c r="B655" s="304"/>
      <c r="C655" s="304"/>
      <c r="D655" s="304"/>
      <c r="E655" s="304"/>
      <c r="G655" s="25"/>
    </row>
    <row r="656" spans="1:13" ht="19.5" customHeight="1" x14ac:dyDescent="0.3">
      <c r="A656" s="285"/>
      <c r="B656" s="1658" t="s">
        <v>119</v>
      </c>
      <c r="C656" s="1658"/>
      <c r="D656" s="1658"/>
      <c r="E656" s="311"/>
      <c r="F656" s="146"/>
      <c r="G656" s="25"/>
      <c r="H656" s="1612" t="s">
        <v>119</v>
      </c>
      <c r="I656" s="1612"/>
      <c r="J656" s="1612"/>
      <c r="K656" s="26"/>
    </row>
    <row r="657" spans="1:13" s="25" customFormat="1" ht="19.5" customHeight="1" x14ac:dyDescent="0.3">
      <c r="A657" s="285"/>
      <c r="B657" s="1659">
        <v>44826</v>
      </c>
      <c r="C657" s="1659"/>
      <c r="D657" s="1659"/>
      <c r="E657" s="312"/>
      <c r="F657" s="146"/>
      <c r="H657" s="1610">
        <f>B657</f>
        <v>44826</v>
      </c>
      <c r="I657" s="1610"/>
      <c r="J657" s="1610"/>
      <c r="K657" s="27"/>
    </row>
    <row r="658" spans="1:13" ht="19.5" customHeight="1" x14ac:dyDescent="0.3">
      <c r="A658" s="285"/>
      <c r="B658" s="304"/>
      <c r="C658" s="304"/>
      <c r="D658" s="304"/>
      <c r="E658" s="312"/>
      <c r="F658" s="146"/>
      <c r="G658" s="25"/>
      <c r="K658" s="27"/>
    </row>
    <row r="659" spans="1:13" ht="19.5" customHeight="1" x14ac:dyDescent="0.3">
      <c r="A659" s="285"/>
      <c r="B659" s="313"/>
      <c r="C659" s="304"/>
      <c r="D659" s="304"/>
      <c r="E659" s="312"/>
      <c r="F659" s="146"/>
      <c r="G659" s="25"/>
      <c r="H659" s="233"/>
      <c r="K659" s="27"/>
    </row>
    <row r="660" spans="1:13" ht="19.5" customHeight="1" x14ac:dyDescent="0.3">
      <c r="A660" s="295" t="s">
        <v>120</v>
      </c>
      <c r="B660" s="314" t="s">
        <v>121</v>
      </c>
      <c r="C660" s="1660" t="s">
        <v>122</v>
      </c>
      <c r="D660" s="1660"/>
      <c r="E660" s="1660"/>
      <c r="F660" s="146"/>
      <c r="G660" s="28" t="s">
        <v>120</v>
      </c>
      <c r="H660" s="29" t="s">
        <v>121</v>
      </c>
      <c r="I660" s="1611" t="s">
        <v>123</v>
      </c>
      <c r="J660" s="1611"/>
      <c r="K660" s="1611"/>
    </row>
    <row r="661" spans="1:13" ht="19.5" customHeight="1" x14ac:dyDescent="0.3">
      <c r="A661" s="295" t="s">
        <v>124</v>
      </c>
      <c r="B661" s="295" t="s">
        <v>142</v>
      </c>
      <c r="C661" s="314" t="s">
        <v>125</v>
      </c>
      <c r="D661" s="281" t="s">
        <v>126</v>
      </c>
      <c r="E661" s="281" t="s">
        <v>127</v>
      </c>
      <c r="F661" s="146"/>
      <c r="G661" s="28" t="s">
        <v>124</v>
      </c>
      <c r="H661" s="28" t="s">
        <v>142</v>
      </c>
      <c r="I661" s="29" t="s">
        <v>125</v>
      </c>
      <c r="J661" s="234" t="s">
        <v>126</v>
      </c>
      <c r="K661" s="234" t="s">
        <v>127</v>
      </c>
    </row>
    <row r="662" spans="1:13" s="4" customFormat="1" x14ac:dyDescent="0.3">
      <c r="A662" s="281" t="s">
        <v>8</v>
      </c>
      <c r="B662" s="276" t="s">
        <v>216</v>
      </c>
      <c r="C662" s="277" t="s">
        <v>7</v>
      </c>
      <c r="D662" s="278">
        <v>80</v>
      </c>
      <c r="E662" s="278">
        <v>170.12</v>
      </c>
      <c r="F662" s="8"/>
      <c r="G662" s="234" t="s">
        <v>8</v>
      </c>
      <c r="H662" s="6" t="s">
        <v>216</v>
      </c>
      <c r="I662" s="2" t="s">
        <v>90</v>
      </c>
      <c r="J662" s="3">
        <v>95</v>
      </c>
      <c r="K662" s="3">
        <v>238.17</v>
      </c>
    </row>
    <row r="663" spans="1:13" s="4" customFormat="1" x14ac:dyDescent="0.3">
      <c r="A663" s="281" t="s">
        <v>0</v>
      </c>
      <c r="B663" s="276" t="s">
        <v>43</v>
      </c>
      <c r="C663" s="277" t="s">
        <v>44</v>
      </c>
      <c r="D663" s="278">
        <v>34</v>
      </c>
      <c r="E663" s="278">
        <v>102.24</v>
      </c>
      <c r="F663" s="8"/>
      <c r="G663" s="234" t="s">
        <v>0</v>
      </c>
      <c r="H663" s="6" t="s">
        <v>43</v>
      </c>
      <c r="I663" s="2" t="s">
        <v>2</v>
      </c>
      <c r="J663" s="3">
        <v>38</v>
      </c>
      <c r="K663" s="3">
        <v>113.6</v>
      </c>
    </row>
    <row r="664" spans="1:13" s="50" customFormat="1" x14ac:dyDescent="0.3">
      <c r="A664" s="275">
        <v>3</v>
      </c>
      <c r="B664" s="276" t="s">
        <v>217</v>
      </c>
      <c r="C664" s="277" t="s">
        <v>22</v>
      </c>
      <c r="D664" s="278">
        <v>17</v>
      </c>
      <c r="E664" s="278">
        <v>4.2</v>
      </c>
      <c r="F664" s="8"/>
      <c r="G664" s="5">
        <v>3</v>
      </c>
      <c r="H664" s="6" t="s">
        <v>217</v>
      </c>
      <c r="I664" s="2" t="s">
        <v>22</v>
      </c>
      <c r="J664" s="3">
        <v>17</v>
      </c>
      <c r="K664" s="3">
        <v>4.2</v>
      </c>
      <c r="M664" s="256"/>
    </row>
    <row r="665" spans="1:13" x14ac:dyDescent="0.3">
      <c r="A665" s="275">
        <v>4</v>
      </c>
      <c r="B665" s="276" t="s">
        <v>114</v>
      </c>
      <c r="C665" s="277" t="s">
        <v>2</v>
      </c>
      <c r="D665" s="278">
        <v>5</v>
      </c>
      <c r="E665" s="278">
        <v>28</v>
      </c>
      <c r="G665" s="5">
        <v>4</v>
      </c>
      <c r="H665" s="6" t="s">
        <v>114</v>
      </c>
      <c r="I665" s="2" t="s">
        <v>2</v>
      </c>
      <c r="J665" s="3">
        <v>5</v>
      </c>
      <c r="K665" s="3">
        <v>28</v>
      </c>
    </row>
    <row r="666" spans="1:13" x14ac:dyDescent="0.3">
      <c r="A666" s="281" t="s">
        <v>23</v>
      </c>
      <c r="B666" s="276" t="s">
        <v>107</v>
      </c>
      <c r="C666" s="277" t="s">
        <v>14</v>
      </c>
      <c r="D666" s="278">
        <v>3.1</v>
      </c>
      <c r="E666" s="278">
        <v>93.2</v>
      </c>
      <c r="G666" s="234" t="s">
        <v>23</v>
      </c>
      <c r="H666" s="6" t="s">
        <v>107</v>
      </c>
      <c r="I666" s="2" t="s">
        <v>14</v>
      </c>
      <c r="J666" s="3">
        <v>3.1</v>
      </c>
      <c r="K666" s="3">
        <v>93.2</v>
      </c>
    </row>
    <row r="667" spans="1:13" s="8" customFormat="1" x14ac:dyDescent="0.3">
      <c r="A667" s="281" t="s">
        <v>51</v>
      </c>
      <c r="B667" s="276" t="s">
        <v>31</v>
      </c>
      <c r="C667" s="277" t="s">
        <v>68</v>
      </c>
      <c r="D667" s="278">
        <v>50</v>
      </c>
      <c r="E667" s="278">
        <v>88</v>
      </c>
      <c r="G667" s="234" t="s">
        <v>51</v>
      </c>
      <c r="H667" s="6" t="s">
        <v>31</v>
      </c>
      <c r="I667" s="2" t="s">
        <v>68</v>
      </c>
      <c r="J667" s="3">
        <v>50</v>
      </c>
      <c r="K667" s="3">
        <v>88</v>
      </c>
    </row>
    <row r="668" spans="1:13" s="10" customFormat="1" x14ac:dyDescent="0.3">
      <c r="A668" s="281"/>
      <c r="B668" s="316"/>
      <c r="C668" s="281"/>
      <c r="D668" s="317"/>
      <c r="E668" s="317"/>
      <c r="F668" s="148"/>
      <c r="G668" s="234"/>
      <c r="H668" s="1"/>
      <c r="I668" s="234"/>
      <c r="J668" s="7"/>
      <c r="K668" s="7"/>
    </row>
    <row r="669" spans="1:13" x14ac:dyDescent="0.3">
      <c r="A669" s="275"/>
      <c r="B669" s="276"/>
      <c r="C669" s="277" t="s">
        <v>128</v>
      </c>
      <c r="D669" s="278">
        <f>SUM(D662:D667)</f>
        <v>189.1</v>
      </c>
      <c r="E669" s="278">
        <f>SUM(E662:E667)</f>
        <v>485.76</v>
      </c>
      <c r="G669" s="5"/>
      <c r="H669" s="6"/>
      <c r="I669" s="2" t="s">
        <v>128</v>
      </c>
      <c r="J669" s="3">
        <f>SUM(J662:J667)</f>
        <v>208.1</v>
      </c>
      <c r="K669" s="3">
        <f>SUM(K662:K667)</f>
        <v>565.16999999999996</v>
      </c>
    </row>
    <row r="670" spans="1:13" x14ac:dyDescent="0.3">
      <c r="A670" s="275"/>
      <c r="B670" s="276"/>
      <c r="C670" s="277"/>
      <c r="D670" s="278"/>
      <c r="E670" s="278"/>
      <c r="G670" s="5"/>
      <c r="H670" s="6"/>
      <c r="I670" s="2"/>
      <c r="J670" s="3"/>
      <c r="K670" s="3"/>
    </row>
    <row r="671" spans="1:13" x14ac:dyDescent="0.3">
      <c r="A671" s="295" t="s">
        <v>124</v>
      </c>
      <c r="B671" s="278" t="s">
        <v>205</v>
      </c>
      <c r="C671" s="277" t="s">
        <v>125</v>
      </c>
      <c r="D671" s="278" t="s">
        <v>126</v>
      </c>
      <c r="E671" s="278" t="s">
        <v>127</v>
      </c>
      <c r="F671" s="284"/>
      <c r="G671" s="28" t="s">
        <v>124</v>
      </c>
      <c r="H671" s="3" t="s">
        <v>205</v>
      </c>
      <c r="I671" s="2" t="s">
        <v>125</v>
      </c>
      <c r="J671" s="3" t="s">
        <v>126</v>
      </c>
      <c r="K671" s="3" t="s">
        <v>127</v>
      </c>
    </row>
    <row r="672" spans="1:13" s="10" customFormat="1" x14ac:dyDescent="0.3">
      <c r="A672" s="296">
        <v>1</v>
      </c>
      <c r="B672" s="276" t="s">
        <v>99</v>
      </c>
      <c r="C672" s="277" t="s">
        <v>9</v>
      </c>
      <c r="D672" s="278">
        <v>60</v>
      </c>
      <c r="E672" s="278">
        <v>148.5</v>
      </c>
      <c r="F672" s="279"/>
      <c r="G672" s="18">
        <v>1</v>
      </c>
      <c r="H672" s="6" t="s">
        <v>99</v>
      </c>
      <c r="I672" s="2" t="s">
        <v>9</v>
      </c>
      <c r="J672" s="3">
        <v>60</v>
      </c>
      <c r="K672" s="3">
        <v>148.5</v>
      </c>
    </row>
    <row r="673" spans="1:13" s="9" customFormat="1" x14ac:dyDescent="0.3">
      <c r="A673" s="275">
        <v>2</v>
      </c>
      <c r="B673" s="276" t="s">
        <v>30</v>
      </c>
      <c r="C673" s="277" t="s">
        <v>7</v>
      </c>
      <c r="D673" s="278">
        <v>75</v>
      </c>
      <c r="E673" s="278">
        <v>185.25</v>
      </c>
      <c r="F673" s="279"/>
      <c r="G673" s="5">
        <v>2</v>
      </c>
      <c r="H673" s="6" t="s">
        <v>30</v>
      </c>
      <c r="I673" s="2" t="s">
        <v>29</v>
      </c>
      <c r="J673" s="3">
        <v>85</v>
      </c>
      <c r="K673" s="3">
        <v>222.3</v>
      </c>
    </row>
    <row r="674" spans="1:13" s="10" customFormat="1" x14ac:dyDescent="0.3">
      <c r="A674" s="281">
        <v>3</v>
      </c>
      <c r="B674" s="276" t="s">
        <v>45</v>
      </c>
      <c r="C674" s="277" t="s">
        <v>17</v>
      </c>
      <c r="D674" s="278">
        <v>15</v>
      </c>
      <c r="E674" s="278">
        <v>230.45</v>
      </c>
      <c r="F674" s="279"/>
      <c r="G674" s="234">
        <v>3</v>
      </c>
      <c r="H674" s="6" t="s">
        <v>45</v>
      </c>
      <c r="I674" s="2" t="s">
        <v>44</v>
      </c>
      <c r="J674" s="3">
        <v>18</v>
      </c>
      <c r="K674" s="3">
        <v>276.54000000000002</v>
      </c>
    </row>
    <row r="675" spans="1:13" s="4" customFormat="1" x14ac:dyDescent="0.3">
      <c r="A675" s="281" t="s">
        <v>77</v>
      </c>
      <c r="B675" s="276" t="s">
        <v>217</v>
      </c>
      <c r="C675" s="277" t="s">
        <v>22</v>
      </c>
      <c r="D675" s="278">
        <v>22</v>
      </c>
      <c r="E675" s="278">
        <v>5.625</v>
      </c>
      <c r="F675" s="282"/>
      <c r="G675" s="234" t="s">
        <v>77</v>
      </c>
      <c r="H675" s="6" t="s">
        <v>217</v>
      </c>
      <c r="I675" s="2" t="s">
        <v>22</v>
      </c>
      <c r="J675" s="3">
        <v>22</v>
      </c>
      <c r="K675" s="3">
        <v>5.625</v>
      </c>
    </row>
    <row r="676" spans="1:13" s="10" customFormat="1" x14ac:dyDescent="0.3">
      <c r="A676" s="275">
        <v>5</v>
      </c>
      <c r="B676" s="276" t="s">
        <v>66</v>
      </c>
      <c r="C676" s="277" t="s">
        <v>2</v>
      </c>
      <c r="D676" s="278">
        <v>15</v>
      </c>
      <c r="E676" s="278">
        <v>112.8</v>
      </c>
      <c r="F676" s="283"/>
      <c r="G676" s="5">
        <v>5</v>
      </c>
      <c r="H676" s="6" t="s">
        <v>66</v>
      </c>
      <c r="I676" s="2" t="s">
        <v>2</v>
      </c>
      <c r="J676" s="3">
        <v>15</v>
      </c>
      <c r="K676" s="3">
        <v>112.8</v>
      </c>
    </row>
    <row r="677" spans="1:13" x14ac:dyDescent="0.3">
      <c r="A677" s="281" t="s">
        <v>51</v>
      </c>
      <c r="B677" s="276" t="s">
        <v>107</v>
      </c>
      <c r="C677" s="277" t="s">
        <v>14</v>
      </c>
      <c r="D677" s="278">
        <v>3.1</v>
      </c>
      <c r="E677" s="278">
        <v>93.2</v>
      </c>
      <c r="F677" s="284"/>
      <c r="G677" s="234" t="s">
        <v>51</v>
      </c>
      <c r="H677" s="6" t="s">
        <v>107</v>
      </c>
      <c r="I677" s="2" t="s">
        <v>14</v>
      </c>
      <c r="J677" s="3">
        <v>3.1</v>
      </c>
      <c r="K677" s="3">
        <v>93.2</v>
      </c>
    </row>
    <row r="678" spans="1:13" ht="19.5" customHeight="1" x14ac:dyDescent="0.3">
      <c r="A678" s="281" t="s">
        <v>15</v>
      </c>
      <c r="B678" s="276" t="s">
        <v>108</v>
      </c>
      <c r="C678" s="277" t="s">
        <v>65</v>
      </c>
      <c r="D678" s="278">
        <v>1.2</v>
      </c>
      <c r="E678" s="278">
        <f>43/2</f>
        <v>21.5</v>
      </c>
      <c r="F678" s="284"/>
      <c r="G678" s="234" t="s">
        <v>15</v>
      </c>
      <c r="H678" s="6" t="s">
        <v>108</v>
      </c>
      <c r="I678" s="2" t="s">
        <v>65</v>
      </c>
      <c r="J678" s="3">
        <v>1.2</v>
      </c>
      <c r="K678" s="3">
        <f>43/2</f>
        <v>21.5</v>
      </c>
    </row>
    <row r="679" spans="1:13" ht="20.25" x14ac:dyDescent="0.3">
      <c r="A679" s="281">
        <v>8</v>
      </c>
      <c r="B679" s="276" t="s">
        <v>133</v>
      </c>
      <c r="C679" s="277" t="s">
        <v>22</v>
      </c>
      <c r="D679" s="278">
        <v>30</v>
      </c>
      <c r="E679" s="278">
        <v>162</v>
      </c>
      <c r="F679" s="284"/>
      <c r="G679" s="234">
        <v>8</v>
      </c>
      <c r="H679" s="6" t="s">
        <v>133</v>
      </c>
      <c r="I679" s="2" t="s">
        <v>22</v>
      </c>
      <c r="J679" s="3">
        <v>30</v>
      </c>
      <c r="K679" s="3">
        <v>162</v>
      </c>
      <c r="L679" s="90" t="s">
        <v>219</v>
      </c>
    </row>
    <row r="680" spans="1:13" x14ac:dyDescent="0.3">
      <c r="A680" s="281"/>
      <c r="B680" s="276"/>
      <c r="C680" s="277"/>
      <c r="D680" s="278"/>
      <c r="E680" s="278"/>
      <c r="F680" s="284"/>
      <c r="G680" s="234"/>
      <c r="H680" s="6"/>
      <c r="I680" s="2"/>
      <c r="J680" s="3"/>
      <c r="K680" s="3"/>
    </row>
    <row r="681" spans="1:13" x14ac:dyDescent="0.3">
      <c r="A681" s="281"/>
      <c r="B681" s="276"/>
      <c r="C681" s="277" t="s">
        <v>128</v>
      </c>
      <c r="D681" s="278">
        <f>SUM(D672:D679)</f>
        <v>221.29999999999998</v>
      </c>
      <c r="E681" s="278">
        <f>SUM(E672:E679)</f>
        <v>959.32500000000005</v>
      </c>
      <c r="F681" s="297">
        <v>213.75</v>
      </c>
      <c r="G681" s="234"/>
      <c r="H681" s="6"/>
      <c r="I681" s="2" t="s">
        <v>128</v>
      </c>
      <c r="J681" s="3">
        <f>SUM(J672:J679)</f>
        <v>234.29999999999998</v>
      </c>
      <c r="K681" s="3">
        <f>SUM(K672:K679)</f>
        <v>1042.4650000000001</v>
      </c>
    </row>
    <row r="682" spans="1:13" x14ac:dyDescent="0.3">
      <c r="A682" s="281"/>
      <c r="B682" s="276"/>
      <c r="C682" s="277"/>
      <c r="D682" s="278"/>
      <c r="E682" s="278"/>
      <c r="F682" s="297">
        <v>213.75</v>
      </c>
      <c r="G682" s="234"/>
      <c r="H682" s="6"/>
      <c r="I682" s="2"/>
      <c r="J682" s="3"/>
      <c r="K682" s="3"/>
    </row>
    <row r="683" spans="1:13" x14ac:dyDescent="0.3">
      <c r="A683" s="281"/>
      <c r="B683" s="276"/>
      <c r="C683" s="277" t="s">
        <v>136</v>
      </c>
      <c r="D683" s="278">
        <f>D669+D681</f>
        <v>410.4</v>
      </c>
      <c r="E683" s="278">
        <f>E669+E681</f>
        <v>1445.085</v>
      </c>
      <c r="F683" s="298">
        <f>SUM(F679:F682)</f>
        <v>427.5</v>
      </c>
      <c r="G683" s="3"/>
      <c r="H683" s="3"/>
      <c r="I683" s="3" t="s">
        <v>136</v>
      </c>
      <c r="J683" s="3">
        <f>J669+J681</f>
        <v>442.4</v>
      </c>
      <c r="K683" s="3">
        <f>K669+K681</f>
        <v>1607.6350000000002</v>
      </c>
    </row>
    <row r="684" spans="1:13" ht="19.5" customHeight="1" x14ac:dyDescent="0.3">
      <c r="A684" s="285"/>
      <c r="B684" s="299"/>
      <c r="C684" s="299"/>
      <c r="D684" s="299"/>
      <c r="E684" s="299"/>
      <c r="F684" s="300"/>
      <c r="G684" s="25"/>
      <c r="H684" s="35"/>
      <c r="I684" s="35"/>
      <c r="J684" s="35"/>
      <c r="K684" s="35"/>
    </row>
    <row r="685" spans="1:13" ht="19.5" customHeight="1" x14ac:dyDescent="0.3">
      <c r="A685" s="285"/>
      <c r="B685" s="299"/>
      <c r="C685" s="299"/>
      <c r="D685" s="299"/>
      <c r="E685" s="299"/>
      <c r="F685" s="300"/>
      <c r="G685" s="25"/>
      <c r="H685" s="35"/>
      <c r="I685" s="35"/>
      <c r="J685" s="35"/>
      <c r="K685" s="35"/>
    </row>
    <row r="686" spans="1:13" ht="19.5" customHeight="1" x14ac:dyDescent="0.3">
      <c r="A686" s="285"/>
      <c r="B686" s="301" t="s">
        <v>129</v>
      </c>
      <c r="C686" s="299"/>
      <c r="D686" s="299"/>
      <c r="E686" s="299"/>
      <c r="F686" s="300"/>
      <c r="G686" s="25"/>
      <c r="H686" s="36" t="s">
        <v>129</v>
      </c>
      <c r="I686" s="35"/>
      <c r="J686" s="35"/>
      <c r="K686" s="35"/>
    </row>
    <row r="687" spans="1:13" x14ac:dyDescent="0.3">
      <c r="A687" s="285"/>
      <c r="B687" s="302" t="s">
        <v>130</v>
      </c>
      <c r="C687" s="285"/>
      <c r="D687" s="303" t="s">
        <v>131</v>
      </c>
      <c r="E687" s="304"/>
      <c r="F687" s="300"/>
      <c r="G687" s="25"/>
      <c r="H687" s="37" t="s">
        <v>130</v>
      </c>
      <c r="I687" s="25"/>
      <c r="J687" s="94" t="s">
        <v>131</v>
      </c>
    </row>
    <row r="688" spans="1:13" ht="43.5" customHeight="1" x14ac:dyDescent="0.3">
      <c r="A688" s="285"/>
      <c r="B688" s="305" t="s">
        <v>132</v>
      </c>
      <c r="C688" s="285"/>
      <c r="D688" s="305" t="s">
        <v>140</v>
      </c>
      <c r="E688" s="306"/>
      <c r="F688" s="300"/>
      <c r="G688" s="25"/>
      <c r="H688" s="38" t="s">
        <v>139</v>
      </c>
      <c r="I688" s="25"/>
      <c r="J688" s="38" t="s">
        <v>140</v>
      </c>
      <c r="K688" s="39"/>
      <c r="M688" s="38"/>
    </row>
    <row r="689" spans="1:11" s="96" customFormat="1" x14ac:dyDescent="0.3">
      <c r="B689" s="19"/>
      <c r="C689" s="19"/>
      <c r="D689" s="19"/>
      <c r="E689" s="19"/>
      <c r="F689" s="307"/>
      <c r="H689" s="19"/>
      <c r="I689" s="19"/>
      <c r="J689" s="19"/>
      <c r="K689" s="19"/>
    </row>
    <row r="690" spans="1:11" ht="19.5" customHeight="1" x14ac:dyDescent="0.3">
      <c r="B690" s="22" t="s">
        <v>115</v>
      </c>
      <c r="G690" s="322"/>
      <c r="H690" s="323" t="s">
        <v>115</v>
      </c>
      <c r="I690" s="324"/>
      <c r="J690" s="324"/>
      <c r="K690" s="324"/>
    </row>
    <row r="691" spans="1:11" ht="19.5" customHeight="1" x14ac:dyDescent="0.3">
      <c r="B691" s="22" t="s">
        <v>137</v>
      </c>
      <c r="F691" s="146"/>
      <c r="G691" s="322"/>
      <c r="H691" s="323" t="s">
        <v>138</v>
      </c>
      <c r="I691" s="324"/>
      <c r="J691" s="324"/>
      <c r="K691" s="324"/>
    </row>
    <row r="692" spans="1:11" ht="19.5" customHeight="1" x14ac:dyDescent="0.3">
      <c r="F692" s="146"/>
      <c r="G692" s="322"/>
      <c r="H692" s="324"/>
      <c r="I692" s="324"/>
      <c r="J692" s="324"/>
      <c r="K692" s="324"/>
    </row>
    <row r="693" spans="1:11" ht="19.5" customHeight="1" x14ac:dyDescent="0.3">
      <c r="D693" s="21"/>
      <c r="E693" s="23" t="s">
        <v>116</v>
      </c>
      <c r="F693" s="146"/>
      <c r="G693" s="322"/>
      <c r="H693" s="324"/>
      <c r="I693" s="324"/>
      <c r="J693" s="322"/>
      <c r="K693" s="325" t="s">
        <v>116</v>
      </c>
    </row>
    <row r="694" spans="1:11" ht="19.5" customHeight="1" x14ac:dyDescent="0.3">
      <c r="D694" s="21"/>
      <c r="E694" s="24" t="s">
        <v>134</v>
      </c>
      <c r="F694" s="146"/>
      <c r="G694" s="322"/>
      <c r="H694" s="324"/>
      <c r="I694" s="324"/>
      <c r="J694" s="322"/>
      <c r="K694" s="326" t="s">
        <v>134</v>
      </c>
    </row>
    <row r="695" spans="1:11" ht="19.5" customHeight="1" x14ac:dyDescent="0.3">
      <c r="D695" s="21"/>
      <c r="E695" s="24" t="s">
        <v>117</v>
      </c>
      <c r="F695" s="146"/>
      <c r="G695" s="322"/>
      <c r="H695" s="324"/>
      <c r="I695" s="324"/>
      <c r="J695" s="322"/>
      <c r="K695" s="326" t="s">
        <v>117</v>
      </c>
    </row>
    <row r="696" spans="1:11" ht="19.5" customHeight="1" x14ac:dyDescent="0.3">
      <c r="D696" s="21"/>
      <c r="E696" s="24" t="s">
        <v>118</v>
      </c>
      <c r="F696" s="146"/>
      <c r="G696" s="322"/>
      <c r="H696" s="324"/>
      <c r="I696" s="324"/>
      <c r="J696" s="322"/>
      <c r="K696" s="326" t="s">
        <v>118</v>
      </c>
    </row>
    <row r="697" spans="1:11" ht="19.5" customHeight="1" x14ac:dyDescent="0.3">
      <c r="G697" s="322"/>
      <c r="H697" s="324"/>
      <c r="I697" s="324"/>
      <c r="J697" s="324"/>
      <c r="K697" s="324"/>
    </row>
    <row r="698" spans="1:11" s="25" customFormat="1" ht="19.5" customHeight="1" x14ac:dyDescent="0.3">
      <c r="B698" s="20"/>
      <c r="C698" s="20"/>
      <c r="D698" s="20"/>
      <c r="E698" s="20"/>
      <c r="F698" s="145"/>
      <c r="G698" s="322"/>
      <c r="H698" s="324"/>
      <c r="I698" s="324"/>
      <c r="J698" s="324"/>
      <c r="K698" s="324"/>
    </row>
    <row r="699" spans="1:11" ht="19.5" customHeight="1" x14ac:dyDescent="0.3">
      <c r="G699" s="322"/>
      <c r="H699" s="324"/>
      <c r="I699" s="324"/>
      <c r="J699" s="324"/>
      <c r="K699" s="324"/>
    </row>
    <row r="700" spans="1:11" ht="19.5" customHeight="1" x14ac:dyDescent="0.3">
      <c r="B700" s="1612" t="s">
        <v>119</v>
      </c>
      <c r="C700" s="1612"/>
      <c r="D700" s="1612"/>
      <c r="E700" s="26"/>
      <c r="F700" s="146"/>
      <c r="G700" s="322"/>
      <c r="H700" s="1664" t="s">
        <v>119</v>
      </c>
      <c r="I700" s="1664"/>
      <c r="J700" s="1664"/>
      <c r="K700" s="327"/>
    </row>
    <row r="701" spans="1:11" s="25" customFormat="1" ht="19.5" customHeight="1" x14ac:dyDescent="0.3">
      <c r="B701" s="1610">
        <v>44827</v>
      </c>
      <c r="C701" s="1610"/>
      <c r="D701" s="1610"/>
      <c r="E701" s="27"/>
      <c r="F701" s="146"/>
      <c r="G701" s="322"/>
      <c r="H701" s="1665">
        <f>B701</f>
        <v>44827</v>
      </c>
      <c r="I701" s="1665"/>
      <c r="J701" s="1665"/>
      <c r="K701" s="328"/>
    </row>
    <row r="702" spans="1:11" ht="19.5" customHeight="1" x14ac:dyDescent="0.3">
      <c r="E702" s="27"/>
      <c r="F702" s="146"/>
      <c r="G702" s="322"/>
      <c r="H702" s="324"/>
      <c r="I702" s="324"/>
      <c r="J702" s="324"/>
      <c r="K702" s="328"/>
    </row>
    <row r="703" spans="1:11" ht="19.5" customHeight="1" x14ac:dyDescent="0.3">
      <c r="B703" s="184"/>
      <c r="E703" s="27"/>
      <c r="F703" s="146"/>
      <c r="G703" s="322"/>
      <c r="H703" s="329"/>
      <c r="I703" s="324"/>
      <c r="J703" s="324"/>
      <c r="K703" s="328"/>
    </row>
    <row r="704" spans="1:11" ht="19.5" customHeight="1" x14ac:dyDescent="0.3">
      <c r="A704" s="28" t="s">
        <v>120</v>
      </c>
      <c r="B704" s="29" t="s">
        <v>121</v>
      </c>
      <c r="C704" s="1611" t="s">
        <v>122</v>
      </c>
      <c r="D704" s="1611"/>
      <c r="E704" s="1611"/>
      <c r="F704" s="146"/>
      <c r="G704" s="330" t="s">
        <v>120</v>
      </c>
      <c r="H704" s="331" t="s">
        <v>121</v>
      </c>
      <c r="I704" s="1666" t="s">
        <v>123</v>
      </c>
      <c r="J704" s="1666"/>
      <c r="K704" s="1666"/>
    </row>
    <row r="705" spans="1:11" ht="19.5" customHeight="1" x14ac:dyDescent="0.3">
      <c r="A705" s="28" t="s">
        <v>124</v>
      </c>
      <c r="B705" s="28" t="s">
        <v>142</v>
      </c>
      <c r="C705" s="29" t="s">
        <v>125</v>
      </c>
      <c r="D705" s="185" t="s">
        <v>126</v>
      </c>
      <c r="E705" s="185" t="s">
        <v>127</v>
      </c>
      <c r="F705" s="146"/>
      <c r="G705" s="330" t="s">
        <v>124</v>
      </c>
      <c r="H705" s="330" t="s">
        <v>142</v>
      </c>
      <c r="I705" s="331" t="s">
        <v>125</v>
      </c>
      <c r="J705" s="332" t="s">
        <v>126</v>
      </c>
      <c r="K705" s="332" t="s">
        <v>127</v>
      </c>
    </row>
    <row r="706" spans="1:11" s="10" customFormat="1" x14ac:dyDescent="0.3">
      <c r="A706" s="234" t="s">
        <v>8</v>
      </c>
      <c r="B706" s="6" t="s">
        <v>58</v>
      </c>
      <c r="C706" s="2" t="s">
        <v>59</v>
      </c>
      <c r="D706" s="3">
        <v>85</v>
      </c>
      <c r="E706" s="3">
        <v>344.70942444000002</v>
      </c>
      <c r="F706" s="4"/>
      <c r="G706" s="332" t="s">
        <v>8</v>
      </c>
      <c r="H706" s="334" t="s">
        <v>58</v>
      </c>
      <c r="I706" s="335" t="s">
        <v>60</v>
      </c>
      <c r="J706" s="336">
        <v>98</v>
      </c>
      <c r="K706" s="336">
        <v>377.53884887999999</v>
      </c>
    </row>
    <row r="707" spans="1:11" s="10" customFormat="1" x14ac:dyDescent="0.3">
      <c r="A707" s="185" t="s">
        <v>3</v>
      </c>
      <c r="B707" s="6" t="s">
        <v>87</v>
      </c>
      <c r="C707" s="2" t="s">
        <v>22</v>
      </c>
      <c r="D707" s="3">
        <v>22</v>
      </c>
      <c r="E707" s="3">
        <v>5.625</v>
      </c>
      <c r="F707" s="154"/>
      <c r="G707" s="332" t="s">
        <v>3</v>
      </c>
      <c r="H707" s="334" t="s">
        <v>87</v>
      </c>
      <c r="I707" s="335" t="s">
        <v>22</v>
      </c>
      <c r="J707" s="336">
        <v>22</v>
      </c>
      <c r="K707" s="336">
        <v>5.625</v>
      </c>
    </row>
    <row r="708" spans="1:11" x14ac:dyDescent="0.3">
      <c r="A708" s="5">
        <v>3</v>
      </c>
      <c r="B708" s="6" t="s">
        <v>114</v>
      </c>
      <c r="C708" s="2" t="s">
        <v>2</v>
      </c>
      <c r="D708" s="3">
        <v>5</v>
      </c>
      <c r="E708" s="3">
        <v>28</v>
      </c>
      <c r="G708" s="333">
        <v>3</v>
      </c>
      <c r="H708" s="334" t="s">
        <v>114</v>
      </c>
      <c r="I708" s="335" t="s">
        <v>2</v>
      </c>
      <c r="J708" s="336">
        <v>5</v>
      </c>
      <c r="K708" s="336">
        <v>28</v>
      </c>
    </row>
    <row r="709" spans="1:11" x14ac:dyDescent="0.3">
      <c r="A709" s="234" t="s">
        <v>77</v>
      </c>
      <c r="B709" s="6" t="s">
        <v>107</v>
      </c>
      <c r="C709" s="2" t="s">
        <v>14</v>
      </c>
      <c r="D709" s="3">
        <v>3.1</v>
      </c>
      <c r="E709" s="3">
        <v>93.2</v>
      </c>
      <c r="G709" s="332" t="s">
        <v>77</v>
      </c>
      <c r="H709" s="334" t="s">
        <v>107</v>
      </c>
      <c r="I709" s="335" t="s">
        <v>14</v>
      </c>
      <c r="J709" s="336">
        <v>3.1</v>
      </c>
      <c r="K709" s="336">
        <v>93.2</v>
      </c>
    </row>
    <row r="710" spans="1:11" s="4" customFormat="1" x14ac:dyDescent="0.3">
      <c r="A710" s="271" t="s">
        <v>23</v>
      </c>
      <c r="B710" s="1" t="s">
        <v>16</v>
      </c>
      <c r="C710" s="2" t="s">
        <v>12</v>
      </c>
      <c r="D710" s="3">
        <v>90</v>
      </c>
      <c r="E710" s="3">
        <v>270</v>
      </c>
      <c r="G710" s="332" t="s">
        <v>23</v>
      </c>
      <c r="H710" s="337" t="s">
        <v>16</v>
      </c>
      <c r="I710" s="335" t="s">
        <v>12</v>
      </c>
      <c r="J710" s="336">
        <v>90</v>
      </c>
      <c r="K710" s="336">
        <v>270</v>
      </c>
    </row>
    <row r="711" spans="1:11" ht="19.5" customHeight="1" x14ac:dyDescent="0.3">
      <c r="A711" s="185"/>
      <c r="B711" s="6"/>
      <c r="C711" s="2"/>
      <c r="D711" s="3"/>
      <c r="E711" s="3"/>
      <c r="G711" s="332"/>
      <c r="H711" s="334"/>
      <c r="I711" s="335"/>
      <c r="J711" s="336"/>
      <c r="K711" s="336"/>
    </row>
    <row r="712" spans="1:11" s="10" customFormat="1" x14ac:dyDescent="0.3">
      <c r="A712" s="185"/>
      <c r="B712" s="337"/>
      <c r="C712" s="332"/>
      <c r="D712" s="338"/>
      <c r="E712" s="338"/>
      <c r="F712" s="345"/>
      <c r="G712" s="332"/>
      <c r="H712" s="337"/>
      <c r="I712" s="332"/>
      <c r="J712" s="338"/>
      <c r="K712" s="338"/>
    </row>
    <row r="713" spans="1:11" x14ac:dyDescent="0.3">
      <c r="A713" s="5"/>
      <c r="B713" s="334"/>
      <c r="C713" s="335" t="s">
        <v>128</v>
      </c>
      <c r="D713" s="336">
        <f>SUM(D706:D711)</f>
        <v>205.1</v>
      </c>
      <c r="E713" s="336">
        <f>SUM(E706:E710)</f>
        <v>741.53442444000007</v>
      </c>
      <c r="F713" s="346"/>
      <c r="G713" s="333"/>
      <c r="H713" s="334"/>
      <c r="I713" s="335" t="s">
        <v>128</v>
      </c>
      <c r="J713" s="336">
        <f>SUM(J706:J711)</f>
        <v>218.1</v>
      </c>
      <c r="K713" s="336">
        <f>SUM(K706:K710)</f>
        <v>774.36384887999998</v>
      </c>
    </row>
    <row r="714" spans="1:11" x14ac:dyDescent="0.3">
      <c r="A714" s="5"/>
      <c r="B714" s="334"/>
      <c r="C714" s="335"/>
      <c r="D714" s="336"/>
      <c r="E714" s="336"/>
      <c r="F714" s="346"/>
      <c r="G714" s="333"/>
      <c r="H714" s="334"/>
      <c r="I714" s="335"/>
      <c r="J714" s="336"/>
      <c r="K714" s="336"/>
    </row>
    <row r="715" spans="1:11" x14ac:dyDescent="0.3">
      <c r="A715" s="5"/>
      <c r="B715" s="334"/>
      <c r="C715" s="335"/>
      <c r="D715" s="336"/>
      <c r="E715" s="336"/>
      <c r="F715" s="346"/>
      <c r="G715" s="333"/>
      <c r="H715" s="334"/>
      <c r="I715" s="335"/>
      <c r="J715" s="336"/>
      <c r="K715" s="336"/>
    </row>
    <row r="716" spans="1:11" x14ac:dyDescent="0.3">
      <c r="A716" s="28" t="s">
        <v>124</v>
      </c>
      <c r="B716" s="336" t="s">
        <v>205</v>
      </c>
      <c r="C716" s="335" t="s">
        <v>125</v>
      </c>
      <c r="D716" s="336" t="s">
        <v>126</v>
      </c>
      <c r="E716" s="336" t="s">
        <v>127</v>
      </c>
      <c r="F716" s="346"/>
      <c r="G716" s="330" t="s">
        <v>124</v>
      </c>
      <c r="H716" s="336" t="s">
        <v>205</v>
      </c>
      <c r="I716" s="335" t="s">
        <v>125</v>
      </c>
      <c r="J716" s="336" t="s">
        <v>126</v>
      </c>
      <c r="K716" s="336" t="s">
        <v>127</v>
      </c>
    </row>
    <row r="717" spans="1:11" s="4" customFormat="1" x14ac:dyDescent="0.3">
      <c r="A717" s="5">
        <v>1</v>
      </c>
      <c r="B717" s="334" t="s">
        <v>100</v>
      </c>
      <c r="C717" s="335" t="s">
        <v>9</v>
      </c>
      <c r="D717" s="336">
        <v>50</v>
      </c>
      <c r="E717" s="336">
        <v>113</v>
      </c>
      <c r="F717" s="347"/>
      <c r="G717" s="333">
        <v>1</v>
      </c>
      <c r="H717" s="334" t="s">
        <v>100</v>
      </c>
      <c r="I717" s="335" t="s">
        <v>9</v>
      </c>
      <c r="J717" s="336">
        <v>50</v>
      </c>
      <c r="K717" s="336">
        <v>113</v>
      </c>
    </row>
    <row r="718" spans="1:11" s="10" customFormat="1" x14ac:dyDescent="0.3">
      <c r="A718" s="234" t="s">
        <v>3</v>
      </c>
      <c r="B718" s="334" t="s">
        <v>49</v>
      </c>
      <c r="C718" s="335" t="s">
        <v>14</v>
      </c>
      <c r="D718" s="336">
        <v>50</v>
      </c>
      <c r="E718" s="336">
        <v>103</v>
      </c>
      <c r="F718" s="347"/>
      <c r="G718" s="332" t="s">
        <v>3</v>
      </c>
      <c r="H718" s="334" t="s">
        <v>49</v>
      </c>
      <c r="I718" s="335" t="s">
        <v>50</v>
      </c>
      <c r="J718" s="336">
        <v>55</v>
      </c>
      <c r="K718" s="336">
        <v>115.875</v>
      </c>
    </row>
    <row r="719" spans="1:11" s="4" customFormat="1" x14ac:dyDescent="0.3">
      <c r="A719" s="234" t="s">
        <v>0</v>
      </c>
      <c r="B719" s="334" t="s">
        <v>43</v>
      </c>
      <c r="C719" s="335" t="s">
        <v>17</v>
      </c>
      <c r="D719" s="336">
        <v>28</v>
      </c>
      <c r="E719" s="336">
        <v>85.199999999999989</v>
      </c>
      <c r="F719" s="348"/>
      <c r="G719" s="332" t="s">
        <v>0</v>
      </c>
      <c r="H719" s="334" t="s">
        <v>43</v>
      </c>
      <c r="I719" s="335" t="s">
        <v>44</v>
      </c>
      <c r="J719" s="336">
        <v>34</v>
      </c>
      <c r="K719" s="336">
        <v>102.24</v>
      </c>
    </row>
    <row r="720" spans="1:11" s="10" customFormat="1" x14ac:dyDescent="0.3">
      <c r="A720" s="5">
        <v>4</v>
      </c>
      <c r="B720" s="334" t="s">
        <v>69</v>
      </c>
      <c r="C720" s="335" t="s">
        <v>22</v>
      </c>
      <c r="D720" s="336">
        <v>17</v>
      </c>
      <c r="E720" s="336">
        <v>4.2</v>
      </c>
      <c r="F720" s="347"/>
      <c r="G720" s="333">
        <v>4</v>
      </c>
      <c r="H720" s="334" t="s">
        <v>69</v>
      </c>
      <c r="I720" s="335" t="s">
        <v>22</v>
      </c>
      <c r="J720" s="336">
        <v>17</v>
      </c>
      <c r="K720" s="336">
        <v>4.2</v>
      </c>
    </row>
    <row r="721" spans="1:13" s="10" customFormat="1" x14ac:dyDescent="0.3">
      <c r="A721" s="5">
        <v>5</v>
      </c>
      <c r="B721" s="334" t="s">
        <v>66</v>
      </c>
      <c r="C721" s="335" t="s">
        <v>2</v>
      </c>
      <c r="D721" s="336">
        <v>15</v>
      </c>
      <c r="E721" s="336">
        <v>112.8</v>
      </c>
      <c r="F721" s="349"/>
      <c r="G721" s="333">
        <v>5</v>
      </c>
      <c r="H721" s="334" t="s">
        <v>66</v>
      </c>
      <c r="I721" s="335" t="s">
        <v>2</v>
      </c>
      <c r="J721" s="336">
        <v>15</v>
      </c>
      <c r="K721" s="336">
        <v>112.8</v>
      </c>
    </row>
    <row r="722" spans="1:13" x14ac:dyDescent="0.3">
      <c r="A722" s="332" t="s">
        <v>51</v>
      </c>
      <c r="B722" s="334" t="s">
        <v>107</v>
      </c>
      <c r="C722" s="335" t="s">
        <v>14</v>
      </c>
      <c r="D722" s="336">
        <v>3.1</v>
      </c>
      <c r="E722" s="336">
        <v>93.2</v>
      </c>
      <c r="F722" s="346"/>
      <c r="G722" s="332" t="s">
        <v>51</v>
      </c>
      <c r="H722" s="334" t="s">
        <v>107</v>
      </c>
      <c r="I722" s="335" t="s">
        <v>14</v>
      </c>
      <c r="J722" s="336">
        <v>3.1</v>
      </c>
      <c r="K722" s="336">
        <v>93.2</v>
      </c>
    </row>
    <row r="723" spans="1:13" ht="19.5" customHeight="1" x14ac:dyDescent="0.3">
      <c r="A723" s="332" t="s">
        <v>15</v>
      </c>
      <c r="B723" s="334" t="s">
        <v>108</v>
      </c>
      <c r="C723" s="335" t="s">
        <v>65</v>
      </c>
      <c r="D723" s="336">
        <v>1.2</v>
      </c>
      <c r="E723" s="336">
        <f>43/2</f>
        <v>21.5</v>
      </c>
      <c r="F723" s="346"/>
      <c r="G723" s="332" t="s">
        <v>15</v>
      </c>
      <c r="H723" s="334" t="s">
        <v>108</v>
      </c>
      <c r="I723" s="335" t="s">
        <v>65</v>
      </c>
      <c r="J723" s="336">
        <v>1.2</v>
      </c>
      <c r="K723" s="336">
        <f>43/2</f>
        <v>21.5</v>
      </c>
    </row>
    <row r="724" spans="1:13" s="10" customFormat="1" x14ac:dyDescent="0.3">
      <c r="A724" s="332" t="s">
        <v>53</v>
      </c>
      <c r="B724" s="334" t="s">
        <v>110</v>
      </c>
      <c r="C724" s="335" t="s">
        <v>4</v>
      </c>
      <c r="D724" s="336">
        <v>100</v>
      </c>
      <c r="E724" s="336">
        <v>47</v>
      </c>
      <c r="F724" s="347"/>
      <c r="G724" s="332" t="s">
        <v>53</v>
      </c>
      <c r="H724" s="334" t="s">
        <v>110</v>
      </c>
      <c r="I724" s="335" t="s">
        <v>4</v>
      </c>
      <c r="J724" s="336">
        <v>100</v>
      </c>
      <c r="K724" s="336">
        <v>47</v>
      </c>
    </row>
    <row r="725" spans="1:13" s="10" customFormat="1" x14ac:dyDescent="0.3">
      <c r="A725" s="332"/>
      <c r="B725" s="334"/>
      <c r="C725" s="335"/>
      <c r="D725" s="336"/>
      <c r="E725" s="336"/>
      <c r="F725" s="347"/>
      <c r="G725" s="332"/>
      <c r="H725" s="334"/>
      <c r="I725" s="335"/>
      <c r="J725" s="336"/>
      <c r="K725" s="336"/>
    </row>
    <row r="726" spans="1:13" x14ac:dyDescent="0.3">
      <c r="A726" s="332"/>
      <c r="B726" s="334"/>
      <c r="C726" s="335" t="s">
        <v>128</v>
      </c>
      <c r="D726" s="336">
        <f>SUM(D717:D724)</f>
        <v>264.29999999999995</v>
      </c>
      <c r="E726" s="336">
        <f>SUM(E717:E724)</f>
        <v>579.9</v>
      </c>
      <c r="F726" s="350">
        <v>213.75</v>
      </c>
      <c r="G726" s="332"/>
      <c r="H726" s="334"/>
      <c r="I726" s="335" t="s">
        <v>128</v>
      </c>
      <c r="J726" s="336">
        <f>SUM(J717:J724)</f>
        <v>275.29999999999995</v>
      </c>
      <c r="K726" s="336">
        <f>SUM(K717:K724)</f>
        <v>609.81500000000005</v>
      </c>
    </row>
    <row r="727" spans="1:13" x14ac:dyDescent="0.3">
      <c r="A727" s="332"/>
      <c r="B727" s="334"/>
      <c r="C727" s="335"/>
      <c r="D727" s="336"/>
      <c r="E727" s="336"/>
      <c r="F727" s="350">
        <v>213.75</v>
      </c>
      <c r="G727" s="332"/>
      <c r="H727" s="334"/>
      <c r="I727" s="335"/>
      <c r="J727" s="336"/>
      <c r="K727" s="336"/>
    </row>
    <row r="728" spans="1:13" x14ac:dyDescent="0.3">
      <c r="A728" s="333"/>
      <c r="B728" s="334"/>
      <c r="C728" s="335"/>
      <c r="D728" s="336"/>
      <c r="E728" s="336"/>
      <c r="F728" s="346"/>
      <c r="G728" s="333"/>
      <c r="H728" s="334"/>
      <c r="I728" s="335"/>
      <c r="J728" s="336"/>
      <c r="K728" s="336"/>
    </row>
    <row r="729" spans="1:13" x14ac:dyDescent="0.3">
      <c r="A729" s="332"/>
      <c r="B729" s="334"/>
      <c r="C729" s="335" t="s">
        <v>136</v>
      </c>
      <c r="D729" s="336">
        <f>D713+D726</f>
        <v>469.4</v>
      </c>
      <c r="E729" s="336">
        <f>E713+E726</f>
        <v>1321.4344244399999</v>
      </c>
      <c r="F729" s="351">
        <f>SUM(F724:F728)</f>
        <v>427.5</v>
      </c>
      <c r="G729" s="336"/>
      <c r="H729" s="336"/>
      <c r="I729" s="336" t="s">
        <v>136</v>
      </c>
      <c r="J729" s="336">
        <f>J713+J726</f>
        <v>493.4</v>
      </c>
      <c r="K729" s="336">
        <f>K713+K726</f>
        <v>1384.17884888</v>
      </c>
    </row>
    <row r="730" spans="1:13" ht="19.5" customHeight="1" x14ac:dyDescent="0.3">
      <c r="A730" s="322"/>
      <c r="B730" s="339"/>
      <c r="C730" s="339"/>
      <c r="D730" s="339"/>
      <c r="E730" s="339"/>
      <c r="F730" s="352"/>
      <c r="G730" s="322"/>
      <c r="H730" s="339"/>
      <c r="I730" s="339"/>
      <c r="J730" s="339"/>
      <c r="K730" s="339"/>
    </row>
    <row r="731" spans="1:13" ht="19.5" customHeight="1" x14ac:dyDescent="0.3">
      <c r="A731" s="322"/>
      <c r="B731" s="339"/>
      <c r="C731" s="339"/>
      <c r="D731" s="339"/>
      <c r="E731" s="339"/>
      <c r="F731" s="352"/>
      <c r="G731" s="322"/>
      <c r="H731" s="339"/>
      <c r="I731" s="339"/>
      <c r="J731" s="339"/>
      <c r="K731" s="339"/>
    </row>
    <row r="732" spans="1:13" ht="19.5" customHeight="1" x14ac:dyDescent="0.3">
      <c r="A732" s="322"/>
      <c r="B732" s="340" t="s">
        <v>129</v>
      </c>
      <c r="C732" s="339"/>
      <c r="D732" s="339"/>
      <c r="E732" s="339"/>
      <c r="F732" s="352"/>
      <c r="G732" s="322"/>
      <c r="H732" s="340" t="s">
        <v>129</v>
      </c>
      <c r="I732" s="339"/>
      <c r="J732" s="339"/>
      <c r="K732" s="339"/>
    </row>
    <row r="733" spans="1:13" x14ac:dyDescent="0.3">
      <c r="A733" s="322"/>
      <c r="B733" s="341" t="s">
        <v>130</v>
      </c>
      <c r="C733" s="322"/>
      <c r="D733" s="342" t="s">
        <v>131</v>
      </c>
      <c r="E733" s="324"/>
      <c r="F733" s="352"/>
      <c r="G733" s="322"/>
      <c r="H733" s="341" t="s">
        <v>130</v>
      </c>
      <c r="I733" s="322"/>
      <c r="J733" s="342" t="s">
        <v>131</v>
      </c>
      <c r="K733" s="324"/>
    </row>
    <row r="734" spans="1:13" ht="43.5" customHeight="1" x14ac:dyDescent="0.3">
      <c r="A734" s="322"/>
      <c r="B734" s="343" t="s">
        <v>132</v>
      </c>
      <c r="C734" s="322"/>
      <c r="D734" s="343" t="s">
        <v>140</v>
      </c>
      <c r="E734" s="344"/>
      <c r="F734" s="352"/>
      <c r="G734" s="322"/>
      <c r="H734" s="343" t="s">
        <v>139</v>
      </c>
      <c r="I734" s="322"/>
      <c r="J734" s="343" t="s">
        <v>140</v>
      </c>
      <c r="K734" s="344"/>
      <c r="M734" s="38"/>
    </row>
    <row r="737" spans="1:11" ht="19.5" customHeight="1" x14ac:dyDescent="0.3">
      <c r="A737" s="25"/>
      <c r="B737" s="22" t="s">
        <v>115</v>
      </c>
      <c r="G737" s="25"/>
      <c r="H737" s="22" t="s">
        <v>115</v>
      </c>
    </row>
    <row r="738" spans="1:11" ht="19.5" customHeight="1" x14ac:dyDescent="0.3">
      <c r="A738" s="25"/>
      <c r="B738" s="22" t="s">
        <v>137</v>
      </c>
      <c r="F738" s="146"/>
      <c r="G738" s="25"/>
      <c r="H738" s="22" t="s">
        <v>138</v>
      </c>
    </row>
    <row r="739" spans="1:11" ht="19.5" customHeight="1" x14ac:dyDescent="0.3">
      <c r="A739" s="25"/>
      <c r="F739" s="146"/>
      <c r="G739" s="25"/>
    </row>
    <row r="740" spans="1:11" ht="19.5" customHeight="1" x14ac:dyDescent="0.3">
      <c r="A740" s="25"/>
      <c r="D740" s="25"/>
      <c r="E740" s="23" t="s">
        <v>116</v>
      </c>
      <c r="F740" s="146"/>
      <c r="G740" s="25"/>
      <c r="J740" s="25"/>
      <c r="K740" s="23" t="s">
        <v>116</v>
      </c>
    </row>
    <row r="741" spans="1:11" ht="19.5" customHeight="1" x14ac:dyDescent="0.3">
      <c r="A741" s="25"/>
      <c r="D741" s="25"/>
      <c r="E741" s="24" t="s">
        <v>134</v>
      </c>
      <c r="F741" s="146"/>
      <c r="G741" s="25"/>
      <c r="J741" s="25"/>
      <c r="K741" s="24" t="s">
        <v>134</v>
      </c>
    </row>
    <row r="742" spans="1:11" ht="19.5" customHeight="1" x14ac:dyDescent="0.3">
      <c r="A742" s="25"/>
      <c r="D742" s="25"/>
      <c r="E742" s="24" t="s">
        <v>117</v>
      </c>
      <c r="F742" s="146"/>
      <c r="G742" s="25"/>
      <c r="J742" s="25"/>
      <c r="K742" s="24" t="s">
        <v>117</v>
      </c>
    </row>
    <row r="743" spans="1:11" ht="19.5" customHeight="1" x14ac:dyDescent="0.3">
      <c r="A743" s="25"/>
      <c r="D743" s="25"/>
      <c r="E743" s="24" t="s">
        <v>118</v>
      </c>
      <c r="F743" s="146"/>
      <c r="G743" s="25"/>
      <c r="J743" s="25"/>
      <c r="K743" s="24" t="s">
        <v>118</v>
      </c>
    </row>
    <row r="744" spans="1:11" ht="19.5" customHeight="1" x14ac:dyDescent="0.3">
      <c r="A744" s="25"/>
      <c r="G744" s="25"/>
    </row>
    <row r="745" spans="1:11" s="25" customFormat="1" ht="19.5" customHeight="1" x14ac:dyDescent="0.3">
      <c r="B745" s="20"/>
      <c r="C745" s="20"/>
      <c r="D745" s="20"/>
      <c r="E745" s="20"/>
      <c r="F745" s="145"/>
      <c r="H745" s="20"/>
      <c r="I745" s="20"/>
      <c r="J745" s="20"/>
      <c r="K745" s="20"/>
    </row>
    <row r="746" spans="1:11" ht="19.5" customHeight="1" x14ac:dyDescent="0.3">
      <c r="A746" s="25"/>
      <c r="G746" s="25"/>
    </row>
    <row r="747" spans="1:11" ht="19.5" customHeight="1" x14ac:dyDescent="0.3">
      <c r="A747" s="25"/>
      <c r="B747" s="1612" t="s">
        <v>119</v>
      </c>
      <c r="C747" s="1612"/>
      <c r="D747" s="1612"/>
      <c r="E747" s="446"/>
      <c r="F747" s="146"/>
      <c r="G747" s="25"/>
      <c r="H747" s="1612" t="s">
        <v>119</v>
      </c>
      <c r="I747" s="1612"/>
      <c r="J747" s="1612"/>
      <c r="K747" s="26"/>
    </row>
    <row r="748" spans="1:11" s="25" customFormat="1" ht="19.5" customHeight="1" x14ac:dyDescent="0.3">
      <c r="B748" s="1610">
        <v>44830</v>
      </c>
      <c r="C748" s="1610"/>
      <c r="D748" s="1610"/>
      <c r="E748" s="27"/>
      <c r="F748" s="146"/>
      <c r="H748" s="1610">
        <f>B748</f>
        <v>44830</v>
      </c>
      <c r="I748" s="1610"/>
      <c r="J748" s="1610"/>
      <c r="K748" s="27"/>
    </row>
    <row r="749" spans="1:11" ht="19.5" customHeight="1" x14ac:dyDescent="0.3">
      <c r="A749" s="25"/>
      <c r="E749" s="27"/>
      <c r="F749" s="146"/>
      <c r="G749" s="25"/>
      <c r="K749" s="27"/>
    </row>
    <row r="750" spans="1:11" ht="19.5" customHeight="1" x14ac:dyDescent="0.3">
      <c r="A750" s="25"/>
      <c r="B750" s="272"/>
      <c r="E750" s="27"/>
      <c r="F750" s="146"/>
      <c r="G750" s="25"/>
      <c r="H750" s="272"/>
      <c r="K750" s="27"/>
    </row>
    <row r="751" spans="1:11" ht="19.5" customHeight="1" x14ac:dyDescent="0.3">
      <c r="A751" s="28" t="s">
        <v>120</v>
      </c>
      <c r="B751" s="29" t="s">
        <v>121</v>
      </c>
      <c r="C751" s="1611" t="s">
        <v>122</v>
      </c>
      <c r="D751" s="1611"/>
      <c r="E751" s="1611"/>
      <c r="F751" s="146"/>
      <c r="G751" s="28" t="s">
        <v>120</v>
      </c>
      <c r="H751" s="29" t="s">
        <v>121</v>
      </c>
      <c r="I751" s="1611" t="s">
        <v>123</v>
      </c>
      <c r="J751" s="1611"/>
      <c r="K751" s="1611"/>
    </row>
    <row r="752" spans="1:11" ht="19.5" customHeight="1" x14ac:dyDescent="0.3">
      <c r="A752" s="28" t="s">
        <v>124</v>
      </c>
      <c r="B752" s="28" t="s">
        <v>142</v>
      </c>
      <c r="C752" s="29" t="s">
        <v>125</v>
      </c>
      <c r="D752" s="271" t="s">
        <v>126</v>
      </c>
      <c r="E752" s="271" t="s">
        <v>127</v>
      </c>
      <c r="F752" s="146"/>
      <c r="G752" s="28" t="s">
        <v>124</v>
      </c>
      <c r="H752" s="28" t="s">
        <v>142</v>
      </c>
      <c r="I752" s="29" t="s">
        <v>125</v>
      </c>
      <c r="J752" s="271" t="s">
        <v>126</v>
      </c>
      <c r="K752" s="271" t="s">
        <v>127</v>
      </c>
    </row>
    <row r="753" spans="1:11" s="50" customFormat="1" x14ac:dyDescent="0.3">
      <c r="A753" s="231">
        <v>1</v>
      </c>
      <c r="B753" s="212" t="s">
        <v>48</v>
      </c>
      <c r="C753" s="211" t="s">
        <v>46</v>
      </c>
      <c r="D753" s="210">
        <v>40</v>
      </c>
      <c r="E753" s="210">
        <v>197</v>
      </c>
      <c r="F753" s="353"/>
      <c r="G753" s="231">
        <v>1</v>
      </c>
      <c r="H753" s="212" t="s">
        <v>48</v>
      </c>
      <c r="I753" s="211" t="s">
        <v>46</v>
      </c>
      <c r="J753" s="210">
        <v>40</v>
      </c>
      <c r="K753" s="210">
        <v>197</v>
      </c>
    </row>
    <row r="754" spans="1:11" s="50" customFormat="1" x14ac:dyDescent="0.3">
      <c r="A754" s="274">
        <v>2</v>
      </c>
      <c r="B754" s="212" t="s">
        <v>64</v>
      </c>
      <c r="C754" s="211" t="s">
        <v>65</v>
      </c>
      <c r="D754" s="210">
        <v>12</v>
      </c>
      <c r="E754" s="210">
        <v>75</v>
      </c>
      <c r="F754" s="353"/>
      <c r="G754" s="274">
        <v>2</v>
      </c>
      <c r="H754" s="212" t="s">
        <v>64</v>
      </c>
      <c r="I754" s="211" t="s">
        <v>65</v>
      </c>
      <c r="J754" s="210">
        <v>12</v>
      </c>
      <c r="K754" s="210">
        <v>75</v>
      </c>
    </row>
    <row r="755" spans="1:11" s="8" customFormat="1" x14ac:dyDescent="0.3">
      <c r="A755" s="230" t="s">
        <v>0</v>
      </c>
      <c r="B755" s="212" t="s">
        <v>102</v>
      </c>
      <c r="C755" s="211" t="s">
        <v>22</v>
      </c>
      <c r="D755" s="210">
        <v>45</v>
      </c>
      <c r="E755" s="210">
        <v>72</v>
      </c>
      <c r="F755" s="353"/>
      <c r="G755" s="230" t="s">
        <v>0</v>
      </c>
      <c r="H755" s="212" t="s">
        <v>102</v>
      </c>
      <c r="I755" s="211" t="s">
        <v>22</v>
      </c>
      <c r="J755" s="210">
        <v>45</v>
      </c>
      <c r="K755" s="210">
        <v>72</v>
      </c>
    </row>
    <row r="756" spans="1:11" s="25" customFormat="1" x14ac:dyDescent="0.3">
      <c r="A756" s="231">
        <v>4</v>
      </c>
      <c r="B756" s="212" t="s">
        <v>114</v>
      </c>
      <c r="C756" s="211" t="s">
        <v>2</v>
      </c>
      <c r="D756" s="210">
        <v>5</v>
      </c>
      <c r="E756" s="210">
        <v>28</v>
      </c>
      <c r="F756" s="353"/>
      <c r="G756" s="231">
        <v>4</v>
      </c>
      <c r="H756" s="212" t="s">
        <v>114</v>
      </c>
      <c r="I756" s="211" t="s">
        <v>2</v>
      </c>
      <c r="J756" s="210">
        <v>5</v>
      </c>
      <c r="K756" s="210">
        <v>28</v>
      </c>
    </row>
    <row r="757" spans="1:11" s="25" customFormat="1" x14ac:dyDescent="0.3">
      <c r="A757" s="274" t="s">
        <v>23</v>
      </c>
      <c r="B757" s="212" t="s">
        <v>107</v>
      </c>
      <c r="C757" s="211" t="s">
        <v>14</v>
      </c>
      <c r="D757" s="210">
        <v>3.1</v>
      </c>
      <c r="E757" s="210">
        <v>93.2</v>
      </c>
      <c r="F757" s="353"/>
      <c r="G757" s="274" t="s">
        <v>23</v>
      </c>
      <c r="H757" s="212" t="s">
        <v>107</v>
      </c>
      <c r="I757" s="211" t="s">
        <v>14</v>
      </c>
      <c r="J757" s="210">
        <v>3.1</v>
      </c>
      <c r="K757" s="210">
        <v>93.2</v>
      </c>
    </row>
    <row r="758" spans="1:11" s="8" customFormat="1" x14ac:dyDescent="0.3">
      <c r="A758" s="274" t="s">
        <v>51</v>
      </c>
      <c r="B758" s="212" t="s">
        <v>11</v>
      </c>
      <c r="C758" s="211" t="s">
        <v>218</v>
      </c>
      <c r="D758" s="210">
        <v>100</v>
      </c>
      <c r="E758" s="210">
        <v>202</v>
      </c>
      <c r="F758" s="354"/>
      <c r="G758" s="274" t="s">
        <v>51</v>
      </c>
      <c r="H758" s="212" t="s">
        <v>11</v>
      </c>
      <c r="I758" s="211" t="s">
        <v>218</v>
      </c>
      <c r="J758" s="210">
        <v>100</v>
      </c>
      <c r="K758" s="210">
        <v>202</v>
      </c>
    </row>
    <row r="759" spans="1:11" s="25" customFormat="1" ht="19.5" customHeight="1" x14ac:dyDescent="0.3">
      <c r="A759" s="274"/>
      <c r="B759" s="212"/>
      <c r="C759" s="211"/>
      <c r="D759" s="210"/>
      <c r="E759" s="210"/>
      <c r="F759" s="353"/>
      <c r="G759" s="274"/>
      <c r="H759" s="212"/>
      <c r="I759" s="211"/>
      <c r="J759" s="210"/>
      <c r="K759" s="210"/>
    </row>
    <row r="760" spans="1:11" s="50" customFormat="1" x14ac:dyDescent="0.3">
      <c r="A760" s="274"/>
      <c r="B760" s="320"/>
      <c r="C760" s="274"/>
      <c r="D760" s="321"/>
      <c r="E760" s="321"/>
      <c r="F760" s="355"/>
      <c r="G760" s="274"/>
      <c r="H760" s="320"/>
      <c r="I760" s="274"/>
      <c r="J760" s="321"/>
      <c r="K760" s="321"/>
    </row>
    <row r="761" spans="1:11" s="25" customFormat="1" x14ac:dyDescent="0.3">
      <c r="A761" s="231"/>
      <c r="B761" s="212"/>
      <c r="C761" s="211" t="s">
        <v>128</v>
      </c>
      <c r="D761" s="210">
        <f>SUM(D753:D759)</f>
        <v>205.1</v>
      </c>
      <c r="E761" s="210">
        <f>SUM(E753:E758)</f>
        <v>667.2</v>
      </c>
      <c r="F761" s="356"/>
      <c r="G761" s="231"/>
      <c r="H761" s="212"/>
      <c r="I761" s="211" t="s">
        <v>128</v>
      </c>
      <c r="J761" s="210">
        <f>SUM(J753:J759)</f>
        <v>205.1</v>
      </c>
      <c r="K761" s="210">
        <f>SUM(K753:K758)</f>
        <v>667.2</v>
      </c>
    </row>
    <row r="762" spans="1:11" s="25" customFormat="1" x14ac:dyDescent="0.3">
      <c r="A762" s="231"/>
      <c r="B762" s="212"/>
      <c r="C762" s="211"/>
      <c r="D762" s="210"/>
      <c r="E762" s="210"/>
      <c r="F762" s="356"/>
      <c r="G762" s="231"/>
      <c r="H762" s="212"/>
      <c r="I762" s="211"/>
      <c r="J762" s="210"/>
      <c r="K762" s="210"/>
    </row>
    <row r="763" spans="1:11" s="25" customFormat="1" x14ac:dyDescent="0.3">
      <c r="A763" s="231"/>
      <c r="B763" s="212"/>
      <c r="C763" s="211"/>
      <c r="D763" s="210"/>
      <c r="E763" s="210"/>
      <c r="F763" s="356"/>
      <c r="G763" s="231"/>
      <c r="H763" s="212"/>
      <c r="I763" s="211"/>
      <c r="J763" s="210"/>
      <c r="K763" s="210"/>
    </row>
    <row r="764" spans="1:11" s="25" customFormat="1" x14ac:dyDescent="0.3">
      <c r="A764" s="228" t="s">
        <v>124</v>
      </c>
      <c r="B764" s="210" t="s">
        <v>205</v>
      </c>
      <c r="C764" s="211" t="s">
        <v>125</v>
      </c>
      <c r="D764" s="210" t="s">
        <v>126</v>
      </c>
      <c r="E764" s="210" t="s">
        <v>127</v>
      </c>
      <c r="F764" s="356"/>
      <c r="G764" s="228" t="s">
        <v>124</v>
      </c>
      <c r="H764" s="210" t="s">
        <v>205</v>
      </c>
      <c r="I764" s="211" t="s">
        <v>125</v>
      </c>
      <c r="J764" s="210" t="s">
        <v>126</v>
      </c>
      <c r="K764" s="210" t="s">
        <v>127</v>
      </c>
    </row>
    <row r="765" spans="1:11" s="8" customFormat="1" x14ac:dyDescent="0.3">
      <c r="A765" s="274" t="s">
        <v>8</v>
      </c>
      <c r="B765" s="212" t="s">
        <v>210</v>
      </c>
      <c r="C765" s="211" t="s">
        <v>9</v>
      </c>
      <c r="D765" s="210">
        <v>50</v>
      </c>
      <c r="E765" s="210">
        <v>122</v>
      </c>
      <c r="F765" s="357"/>
      <c r="G765" s="274" t="s">
        <v>8</v>
      </c>
      <c r="H765" s="212" t="s">
        <v>210</v>
      </c>
      <c r="I765" s="211" t="s">
        <v>9</v>
      </c>
      <c r="J765" s="210">
        <v>50</v>
      </c>
      <c r="K765" s="210">
        <v>122</v>
      </c>
    </row>
    <row r="766" spans="1:11" s="25" customFormat="1" x14ac:dyDescent="0.3">
      <c r="A766" s="274" t="s">
        <v>3</v>
      </c>
      <c r="B766" s="212" t="s">
        <v>103</v>
      </c>
      <c r="C766" s="211" t="s">
        <v>104</v>
      </c>
      <c r="D766" s="210">
        <v>45</v>
      </c>
      <c r="E766" s="210">
        <v>220</v>
      </c>
      <c r="F766" s="357"/>
      <c r="G766" s="274" t="s">
        <v>3</v>
      </c>
      <c r="H766" s="212" t="s">
        <v>103</v>
      </c>
      <c r="I766" s="211" t="s">
        <v>104</v>
      </c>
      <c r="J766" s="210">
        <v>45</v>
      </c>
      <c r="K766" s="210">
        <v>220</v>
      </c>
    </row>
    <row r="767" spans="1:11" s="50" customFormat="1" x14ac:dyDescent="0.3">
      <c r="A767" s="274" t="s">
        <v>0</v>
      </c>
      <c r="B767" s="212" t="s">
        <v>45</v>
      </c>
      <c r="C767" s="211" t="s">
        <v>44</v>
      </c>
      <c r="D767" s="210">
        <v>18</v>
      </c>
      <c r="E767" s="210">
        <v>276.54000000000002</v>
      </c>
      <c r="F767" s="357"/>
      <c r="G767" s="274" t="s">
        <v>0</v>
      </c>
      <c r="H767" s="212" t="s">
        <v>45</v>
      </c>
      <c r="I767" s="211" t="s">
        <v>2</v>
      </c>
      <c r="J767" s="210">
        <v>20</v>
      </c>
      <c r="K767" s="210">
        <v>307.23594000000003</v>
      </c>
    </row>
    <row r="768" spans="1:11" s="8" customFormat="1" x14ac:dyDescent="0.3">
      <c r="A768" s="274" t="s">
        <v>77</v>
      </c>
      <c r="B768" s="212" t="s">
        <v>87</v>
      </c>
      <c r="C768" s="211" t="s">
        <v>22</v>
      </c>
      <c r="D768" s="210">
        <v>22</v>
      </c>
      <c r="E768" s="210">
        <v>5.5719999999999992</v>
      </c>
      <c r="F768" s="355"/>
      <c r="G768" s="274" t="s">
        <v>77</v>
      </c>
      <c r="H768" s="212" t="s">
        <v>87</v>
      </c>
      <c r="I768" s="211" t="s">
        <v>22</v>
      </c>
      <c r="J768" s="210">
        <v>22</v>
      </c>
      <c r="K768" s="210">
        <v>5.5719999999999992</v>
      </c>
    </row>
    <row r="769" spans="1:13" s="50" customFormat="1" x14ac:dyDescent="0.3">
      <c r="A769" s="231">
        <v>5</v>
      </c>
      <c r="B769" s="212" t="s">
        <v>66</v>
      </c>
      <c r="C769" s="211" t="s">
        <v>2</v>
      </c>
      <c r="D769" s="210">
        <v>15</v>
      </c>
      <c r="E769" s="210">
        <v>112.8</v>
      </c>
      <c r="F769" s="357"/>
      <c r="G769" s="231">
        <v>5</v>
      </c>
      <c r="H769" s="212" t="s">
        <v>66</v>
      </c>
      <c r="I769" s="211" t="s">
        <v>2</v>
      </c>
      <c r="J769" s="210">
        <v>15</v>
      </c>
      <c r="K769" s="210">
        <v>112.8</v>
      </c>
    </row>
    <row r="770" spans="1:13" s="25" customFormat="1" x14ac:dyDescent="0.3">
      <c r="A770" s="274" t="s">
        <v>51</v>
      </c>
      <c r="B770" s="212" t="s">
        <v>107</v>
      </c>
      <c r="C770" s="211" t="s">
        <v>14</v>
      </c>
      <c r="D770" s="210">
        <v>3.1</v>
      </c>
      <c r="E770" s="210">
        <v>93.2</v>
      </c>
      <c r="F770" s="356"/>
      <c r="G770" s="274" t="s">
        <v>51</v>
      </c>
      <c r="H770" s="212" t="s">
        <v>107</v>
      </c>
      <c r="I770" s="211" t="s">
        <v>14</v>
      </c>
      <c r="J770" s="210">
        <v>3.1</v>
      </c>
      <c r="K770" s="210">
        <v>93.2</v>
      </c>
    </row>
    <row r="771" spans="1:13" s="25" customFormat="1" ht="19.5" customHeight="1" x14ac:dyDescent="0.3">
      <c r="A771" s="274" t="s">
        <v>15</v>
      </c>
      <c r="B771" s="212" t="s">
        <v>108</v>
      </c>
      <c r="C771" s="211" t="s">
        <v>65</v>
      </c>
      <c r="D771" s="210">
        <v>1.2</v>
      </c>
      <c r="E771" s="210">
        <f>43/2</f>
        <v>21.5</v>
      </c>
      <c r="F771" s="356"/>
      <c r="G771" s="274" t="s">
        <v>15</v>
      </c>
      <c r="H771" s="212" t="s">
        <v>108</v>
      </c>
      <c r="I771" s="211" t="s">
        <v>65</v>
      </c>
      <c r="J771" s="210">
        <v>1.2</v>
      </c>
      <c r="K771" s="210">
        <f>43/2</f>
        <v>21.5</v>
      </c>
    </row>
    <row r="772" spans="1:13" s="8" customFormat="1" x14ac:dyDescent="0.3">
      <c r="A772" s="274" t="s">
        <v>53</v>
      </c>
      <c r="B772" s="320" t="s">
        <v>19</v>
      </c>
      <c r="C772" s="211" t="s">
        <v>218</v>
      </c>
      <c r="D772" s="210">
        <v>40</v>
      </c>
      <c r="E772" s="210">
        <v>162</v>
      </c>
      <c r="F772" s="354"/>
      <c r="G772" s="274" t="s">
        <v>53</v>
      </c>
      <c r="H772" s="320" t="s">
        <v>19</v>
      </c>
      <c r="I772" s="211" t="s">
        <v>218</v>
      </c>
      <c r="J772" s="210">
        <v>40</v>
      </c>
      <c r="K772" s="210">
        <v>162</v>
      </c>
    </row>
    <row r="773" spans="1:13" s="50" customFormat="1" x14ac:dyDescent="0.3">
      <c r="A773" s="231"/>
      <c r="B773" s="212"/>
      <c r="C773" s="211"/>
      <c r="D773" s="210"/>
      <c r="E773" s="210"/>
      <c r="F773" s="357"/>
      <c r="G773" s="231"/>
      <c r="H773" s="212"/>
      <c r="I773" s="211"/>
      <c r="J773" s="210"/>
      <c r="K773" s="210"/>
    </row>
    <row r="774" spans="1:13" s="25" customFormat="1" x14ac:dyDescent="0.3">
      <c r="A774" s="274"/>
      <c r="B774" s="212"/>
      <c r="C774" s="211" t="s">
        <v>128</v>
      </c>
      <c r="D774" s="210">
        <f>SUM(D765:D772)</f>
        <v>194.29999999999998</v>
      </c>
      <c r="E774" s="210">
        <f>SUM(E765:E772)</f>
        <v>1013.612</v>
      </c>
      <c r="F774" s="358">
        <v>213.75</v>
      </c>
      <c r="G774" s="274"/>
      <c r="H774" s="212"/>
      <c r="I774" s="211" t="s">
        <v>128</v>
      </c>
      <c r="J774" s="210">
        <f>SUM(J765:J772)</f>
        <v>196.29999999999998</v>
      </c>
      <c r="K774" s="210">
        <f>SUM(K765:K772)</f>
        <v>1044.3079400000001</v>
      </c>
    </row>
    <row r="775" spans="1:13" s="25" customFormat="1" x14ac:dyDescent="0.3">
      <c r="A775" s="274"/>
      <c r="B775" s="212"/>
      <c r="C775" s="211"/>
      <c r="D775" s="210"/>
      <c r="E775" s="210"/>
      <c r="F775" s="358">
        <v>213.75</v>
      </c>
      <c r="G775" s="274"/>
      <c r="H775" s="212"/>
      <c r="I775" s="211"/>
      <c r="J775" s="210"/>
      <c r="K775" s="210"/>
    </row>
    <row r="776" spans="1:13" s="25" customFormat="1" x14ac:dyDescent="0.3">
      <c r="A776" s="231"/>
      <c r="B776" s="212"/>
      <c r="C776" s="211"/>
      <c r="D776" s="210"/>
      <c r="E776" s="210"/>
      <c r="F776" s="356"/>
      <c r="G776" s="231"/>
      <c r="H776" s="212"/>
      <c r="I776" s="211"/>
      <c r="J776" s="210"/>
      <c r="K776" s="210"/>
    </row>
    <row r="777" spans="1:13" s="25" customFormat="1" x14ac:dyDescent="0.3">
      <c r="A777" s="274"/>
      <c r="B777" s="212"/>
      <c r="C777" s="211" t="s">
        <v>136</v>
      </c>
      <c r="D777" s="210">
        <f>D761+D774</f>
        <v>399.4</v>
      </c>
      <c r="E777" s="210">
        <f>E761+E774</f>
        <v>1680.8119999999999</v>
      </c>
      <c r="F777" s="359">
        <f>SUM(F772:F776)</f>
        <v>427.5</v>
      </c>
      <c r="G777" s="210"/>
      <c r="H777" s="210"/>
      <c r="I777" s="210" t="s">
        <v>136</v>
      </c>
      <c r="J777" s="210">
        <f>J761+J774</f>
        <v>401.4</v>
      </c>
      <c r="K777" s="210">
        <f>K761+K774</f>
        <v>1711.5079400000002</v>
      </c>
    </row>
    <row r="778" spans="1:13" ht="19.5" customHeight="1" x14ac:dyDescent="0.3">
      <c r="A778" s="213"/>
      <c r="B778" s="214"/>
      <c r="C778" s="214"/>
      <c r="D778" s="214"/>
      <c r="E778" s="214"/>
      <c r="F778" s="353"/>
      <c r="G778" s="213"/>
      <c r="H778" s="214"/>
      <c r="I778" s="214"/>
      <c r="J778" s="214"/>
      <c r="K778" s="214"/>
    </row>
    <row r="779" spans="1:13" ht="19.5" customHeight="1" x14ac:dyDescent="0.3">
      <c r="A779" s="213"/>
      <c r="B779" s="215" t="s">
        <v>129</v>
      </c>
      <c r="C779" s="214"/>
      <c r="D779" s="214"/>
      <c r="E779" s="214"/>
      <c r="F779" s="353"/>
      <c r="G779" s="213"/>
      <c r="H779" s="215" t="s">
        <v>129</v>
      </c>
      <c r="I779" s="214"/>
      <c r="J779" s="214"/>
      <c r="K779" s="214"/>
    </row>
    <row r="780" spans="1:13" x14ac:dyDescent="0.3">
      <c r="A780" s="213"/>
      <c r="B780" s="216" t="s">
        <v>130</v>
      </c>
      <c r="C780" s="213"/>
      <c r="D780" s="217" t="s">
        <v>131</v>
      </c>
      <c r="E780" s="218"/>
      <c r="F780" s="353"/>
      <c r="G780" s="213"/>
      <c r="H780" s="216" t="s">
        <v>130</v>
      </c>
      <c r="I780" s="213"/>
      <c r="J780" s="217" t="s">
        <v>131</v>
      </c>
      <c r="K780" s="218"/>
    </row>
    <row r="781" spans="1:13" ht="43.5" customHeight="1" x14ac:dyDescent="0.3">
      <c r="A781" s="213"/>
      <c r="B781" s="219" t="s">
        <v>132</v>
      </c>
      <c r="C781" s="213"/>
      <c r="D781" s="219" t="s">
        <v>140</v>
      </c>
      <c r="E781" s="220"/>
      <c r="F781" s="353"/>
      <c r="G781" s="213"/>
      <c r="H781" s="219" t="s">
        <v>139</v>
      </c>
      <c r="I781" s="213"/>
      <c r="J781" s="219" t="s">
        <v>140</v>
      </c>
      <c r="K781" s="220"/>
      <c r="M781" s="38"/>
    </row>
    <row r="783" spans="1:13" ht="19.5" customHeight="1" x14ac:dyDescent="0.3">
      <c r="A783" s="213"/>
      <c r="B783" s="222" t="s">
        <v>115</v>
      </c>
      <c r="C783" s="218"/>
      <c r="D783" s="218"/>
      <c r="E783" s="218"/>
      <c r="H783" s="22" t="s">
        <v>115</v>
      </c>
    </row>
    <row r="784" spans="1:13" ht="19.5" customHeight="1" x14ac:dyDescent="0.3">
      <c r="A784" s="213"/>
      <c r="B784" s="222" t="s">
        <v>137</v>
      </c>
      <c r="C784" s="218"/>
      <c r="D784" s="218"/>
      <c r="E784" s="218"/>
      <c r="F784" s="146"/>
      <c r="H784" s="22" t="s">
        <v>138</v>
      </c>
    </row>
    <row r="785" spans="1:11" ht="19.5" customHeight="1" x14ac:dyDescent="0.3">
      <c r="A785" s="213"/>
      <c r="B785" s="218"/>
      <c r="C785" s="218"/>
      <c r="D785" s="218"/>
      <c r="E785" s="218"/>
      <c r="F785" s="146"/>
    </row>
    <row r="786" spans="1:11" ht="19.5" customHeight="1" x14ac:dyDescent="0.3">
      <c r="A786" s="213"/>
      <c r="B786" s="218"/>
      <c r="C786" s="218"/>
      <c r="D786" s="213"/>
      <c r="E786" s="223" t="s">
        <v>116</v>
      </c>
      <c r="F786" s="146"/>
      <c r="J786" s="21"/>
      <c r="K786" s="23" t="s">
        <v>116</v>
      </c>
    </row>
    <row r="787" spans="1:11" ht="19.5" customHeight="1" x14ac:dyDescent="0.3">
      <c r="A787" s="213"/>
      <c r="B787" s="218"/>
      <c r="C787" s="218"/>
      <c r="D787" s="213"/>
      <c r="E787" s="224" t="s">
        <v>134</v>
      </c>
      <c r="F787" s="146"/>
      <c r="J787" s="21"/>
      <c r="K787" s="24" t="s">
        <v>134</v>
      </c>
    </row>
    <row r="788" spans="1:11" ht="19.5" customHeight="1" x14ac:dyDescent="0.3">
      <c r="A788" s="213"/>
      <c r="B788" s="218"/>
      <c r="C788" s="218"/>
      <c r="D788" s="213"/>
      <c r="E788" s="224" t="s">
        <v>117</v>
      </c>
      <c r="F788" s="146"/>
      <c r="J788" s="21"/>
      <c r="K788" s="24" t="s">
        <v>117</v>
      </c>
    </row>
    <row r="789" spans="1:11" ht="19.5" customHeight="1" x14ac:dyDescent="0.3">
      <c r="A789" s="213"/>
      <c r="B789" s="218"/>
      <c r="C789" s="218"/>
      <c r="D789" s="213"/>
      <c r="E789" s="224" t="s">
        <v>118</v>
      </c>
      <c r="F789" s="146"/>
      <c r="J789" s="21"/>
      <c r="K789" s="24" t="s">
        <v>118</v>
      </c>
    </row>
    <row r="790" spans="1:11" ht="19.5" customHeight="1" x14ac:dyDescent="0.3">
      <c r="A790" s="213"/>
      <c r="B790" s="218"/>
      <c r="C790" s="218"/>
      <c r="D790" s="218"/>
      <c r="E790" s="218"/>
    </row>
    <row r="791" spans="1:11" s="25" customFormat="1" ht="19.5" customHeight="1" x14ac:dyDescent="0.3">
      <c r="A791" s="213"/>
      <c r="B791" s="218"/>
      <c r="C791" s="218"/>
      <c r="D791" s="218"/>
      <c r="E791" s="218"/>
      <c r="F791" s="145"/>
      <c r="H791" s="20"/>
      <c r="I791" s="20"/>
      <c r="J791" s="20"/>
      <c r="K791" s="20"/>
    </row>
    <row r="792" spans="1:11" ht="19.5" customHeight="1" x14ac:dyDescent="0.3">
      <c r="A792" s="213"/>
      <c r="B792" s="218"/>
      <c r="C792" s="218"/>
      <c r="D792" s="218"/>
      <c r="E792" s="218"/>
    </row>
    <row r="793" spans="1:11" ht="19.5" customHeight="1" x14ac:dyDescent="0.3">
      <c r="A793" s="213"/>
      <c r="B793" s="1661" t="s">
        <v>119</v>
      </c>
      <c r="C793" s="1661"/>
      <c r="D793" s="1661"/>
      <c r="E793" s="225"/>
      <c r="F793" s="146"/>
      <c r="H793" s="1612" t="s">
        <v>119</v>
      </c>
      <c r="I793" s="1612"/>
      <c r="J793" s="1612"/>
      <c r="K793" s="26"/>
    </row>
    <row r="794" spans="1:11" s="25" customFormat="1" ht="19.5" customHeight="1" x14ac:dyDescent="0.3">
      <c r="A794" s="213"/>
      <c r="B794" s="1662">
        <v>44831</v>
      </c>
      <c r="C794" s="1662"/>
      <c r="D794" s="1662"/>
      <c r="E794" s="226"/>
      <c r="F794" s="146"/>
      <c r="H794" s="1610">
        <f>B794</f>
        <v>44831</v>
      </c>
      <c r="I794" s="1610"/>
      <c r="J794" s="1610"/>
      <c r="K794" s="27"/>
    </row>
    <row r="795" spans="1:11" ht="19.5" customHeight="1" x14ac:dyDescent="0.3">
      <c r="A795" s="213"/>
      <c r="B795" s="218"/>
      <c r="C795" s="218"/>
      <c r="D795" s="218"/>
      <c r="E795" s="226"/>
      <c r="F795" s="146"/>
      <c r="K795" s="27"/>
    </row>
    <row r="796" spans="1:11" ht="19.5" customHeight="1" x14ac:dyDescent="0.3">
      <c r="A796" s="213"/>
      <c r="B796" s="273"/>
      <c r="C796" s="218"/>
      <c r="D796" s="218"/>
      <c r="E796" s="226"/>
      <c r="F796" s="146"/>
      <c r="H796" s="184"/>
      <c r="K796" s="27"/>
    </row>
    <row r="797" spans="1:11" ht="19.5" customHeight="1" x14ac:dyDescent="0.3">
      <c r="A797" s="228" t="s">
        <v>120</v>
      </c>
      <c r="B797" s="229" t="s">
        <v>121</v>
      </c>
      <c r="C797" s="1663" t="s">
        <v>122</v>
      </c>
      <c r="D797" s="1663"/>
      <c r="E797" s="1663"/>
      <c r="F797" s="146"/>
      <c r="G797" s="28" t="s">
        <v>120</v>
      </c>
      <c r="H797" s="29" t="s">
        <v>121</v>
      </c>
      <c r="I797" s="1611" t="s">
        <v>123</v>
      </c>
      <c r="J797" s="1611"/>
      <c r="K797" s="1611"/>
    </row>
    <row r="798" spans="1:11" ht="19.5" customHeight="1" x14ac:dyDescent="0.3">
      <c r="A798" s="228" t="s">
        <v>124</v>
      </c>
      <c r="B798" s="228" t="s">
        <v>142</v>
      </c>
      <c r="C798" s="229" t="s">
        <v>125</v>
      </c>
      <c r="D798" s="274" t="s">
        <v>126</v>
      </c>
      <c r="E798" s="274" t="s">
        <v>127</v>
      </c>
      <c r="F798" s="146"/>
      <c r="G798" s="28" t="s">
        <v>124</v>
      </c>
      <c r="H798" s="28" t="s">
        <v>142</v>
      </c>
      <c r="I798" s="29" t="s">
        <v>125</v>
      </c>
      <c r="J798" s="185" t="s">
        <v>126</v>
      </c>
      <c r="K798" s="185" t="s">
        <v>127</v>
      </c>
    </row>
    <row r="799" spans="1:11" s="50" customFormat="1" x14ac:dyDescent="0.3">
      <c r="A799" s="231">
        <v>1</v>
      </c>
      <c r="B799" s="212" t="s">
        <v>220</v>
      </c>
      <c r="C799" s="211" t="s">
        <v>183</v>
      </c>
      <c r="D799" s="210">
        <v>45</v>
      </c>
      <c r="E799" s="210">
        <v>114.88</v>
      </c>
      <c r="F799" s="154"/>
      <c r="G799" s="5">
        <v>1</v>
      </c>
      <c r="H799" s="6" t="s">
        <v>220</v>
      </c>
      <c r="I799" s="2" t="s">
        <v>183</v>
      </c>
      <c r="J799" s="3">
        <v>45</v>
      </c>
      <c r="K799" s="3">
        <v>114.88</v>
      </c>
    </row>
    <row r="800" spans="1:11" s="10" customFormat="1" x14ac:dyDescent="0.3">
      <c r="A800" s="274" t="s">
        <v>3</v>
      </c>
      <c r="B800" s="212" t="s">
        <v>61</v>
      </c>
      <c r="C800" s="211" t="s">
        <v>44</v>
      </c>
      <c r="D800" s="210">
        <v>32</v>
      </c>
      <c r="E800" s="210">
        <v>273.77999999999997</v>
      </c>
      <c r="F800" s="154"/>
      <c r="G800" s="271" t="s">
        <v>3</v>
      </c>
      <c r="H800" s="6" t="s">
        <v>61</v>
      </c>
      <c r="I800" s="2" t="s">
        <v>2</v>
      </c>
      <c r="J800" s="3">
        <v>35</v>
      </c>
      <c r="K800" s="3">
        <v>304.2</v>
      </c>
    </row>
    <row r="801" spans="1:11" s="4" customFormat="1" x14ac:dyDescent="0.3">
      <c r="A801" s="230" t="s">
        <v>0</v>
      </c>
      <c r="B801" s="212" t="s">
        <v>69</v>
      </c>
      <c r="C801" s="211" t="s">
        <v>22</v>
      </c>
      <c r="D801" s="210">
        <v>17</v>
      </c>
      <c r="E801" s="210">
        <v>4.2</v>
      </c>
      <c r="F801" s="154"/>
      <c r="G801" s="11" t="s">
        <v>0</v>
      </c>
      <c r="H801" s="6" t="s">
        <v>69</v>
      </c>
      <c r="I801" s="2" t="s">
        <v>22</v>
      </c>
      <c r="J801" s="3">
        <v>17</v>
      </c>
      <c r="K801" s="3">
        <v>4.2</v>
      </c>
    </row>
    <row r="802" spans="1:11" x14ac:dyDescent="0.3">
      <c r="A802" s="231">
        <v>4</v>
      </c>
      <c r="B802" s="212" t="s">
        <v>114</v>
      </c>
      <c r="C802" s="211" t="s">
        <v>2</v>
      </c>
      <c r="D802" s="210">
        <v>5</v>
      </c>
      <c r="E802" s="210">
        <v>28</v>
      </c>
      <c r="G802" s="5">
        <v>4</v>
      </c>
      <c r="H802" s="6" t="s">
        <v>114</v>
      </c>
      <c r="I802" s="2" t="s">
        <v>2</v>
      </c>
      <c r="J802" s="3">
        <v>5</v>
      </c>
      <c r="K802" s="3">
        <v>28</v>
      </c>
    </row>
    <row r="803" spans="1:11" x14ac:dyDescent="0.3">
      <c r="A803" s="274" t="s">
        <v>23</v>
      </c>
      <c r="B803" s="212" t="s">
        <v>107</v>
      </c>
      <c r="C803" s="211" t="s">
        <v>14</v>
      </c>
      <c r="D803" s="210">
        <v>3.1</v>
      </c>
      <c r="E803" s="210">
        <v>93.2</v>
      </c>
      <c r="G803" s="271" t="s">
        <v>23</v>
      </c>
      <c r="H803" s="6" t="s">
        <v>107</v>
      </c>
      <c r="I803" s="2" t="s">
        <v>14</v>
      </c>
      <c r="J803" s="3">
        <v>3.1</v>
      </c>
      <c r="K803" s="3">
        <v>93.2</v>
      </c>
    </row>
    <row r="804" spans="1:11" s="8" customFormat="1" x14ac:dyDescent="0.3">
      <c r="A804" s="274" t="s">
        <v>51</v>
      </c>
      <c r="B804" s="320" t="s">
        <v>16</v>
      </c>
      <c r="C804" s="211" t="s">
        <v>12</v>
      </c>
      <c r="D804" s="210">
        <v>90</v>
      </c>
      <c r="E804" s="210">
        <v>270</v>
      </c>
      <c r="G804" s="271" t="s">
        <v>51</v>
      </c>
      <c r="H804" s="1" t="s">
        <v>16</v>
      </c>
      <c r="I804" s="2" t="s">
        <v>12</v>
      </c>
      <c r="J804" s="3">
        <v>90</v>
      </c>
      <c r="K804" s="3">
        <v>270</v>
      </c>
    </row>
    <row r="805" spans="1:11" ht="19.5" customHeight="1" x14ac:dyDescent="0.3">
      <c r="A805" s="274"/>
      <c r="B805" s="212"/>
      <c r="C805" s="211"/>
      <c r="D805" s="210"/>
      <c r="E805" s="210"/>
      <c r="G805" s="185"/>
      <c r="H805" s="6"/>
      <c r="I805" s="2"/>
      <c r="J805" s="3"/>
      <c r="K805" s="3"/>
    </row>
    <row r="806" spans="1:11" s="10" customFormat="1" x14ac:dyDescent="0.3">
      <c r="A806" s="274"/>
      <c r="B806" s="320"/>
      <c r="C806" s="274"/>
      <c r="D806" s="321"/>
      <c r="E806" s="321"/>
      <c r="F806" s="148"/>
      <c r="G806" s="185"/>
      <c r="H806" s="1"/>
      <c r="I806" s="185"/>
      <c r="J806" s="7"/>
      <c r="K806" s="7"/>
    </row>
    <row r="807" spans="1:11" x14ac:dyDescent="0.3">
      <c r="A807" s="231"/>
      <c r="B807" s="212"/>
      <c r="C807" s="211" t="s">
        <v>128</v>
      </c>
      <c r="D807" s="210">
        <f>SUM(D799:D805)</f>
        <v>192.1</v>
      </c>
      <c r="E807" s="210">
        <f>SUM(E799:E804)</f>
        <v>784.06</v>
      </c>
      <c r="G807" s="5"/>
      <c r="H807" s="6"/>
      <c r="I807" s="2" t="s">
        <v>128</v>
      </c>
      <c r="J807" s="3">
        <f>SUM(J799:J805)</f>
        <v>195.1</v>
      </c>
      <c r="K807" s="3">
        <f>SUM(K799:K804)</f>
        <v>814.48</v>
      </c>
    </row>
    <row r="808" spans="1:11" x14ac:dyDescent="0.3">
      <c r="A808" s="231"/>
      <c r="B808" s="212"/>
      <c r="C808" s="211"/>
      <c r="D808" s="210"/>
      <c r="E808" s="210"/>
      <c r="G808" s="5"/>
      <c r="H808" s="6"/>
      <c r="I808" s="2"/>
      <c r="J808" s="3"/>
      <c r="K808" s="3"/>
    </row>
    <row r="809" spans="1:11" x14ac:dyDescent="0.3">
      <c r="A809" s="231"/>
      <c r="B809" s="212"/>
      <c r="C809" s="211"/>
      <c r="D809" s="210"/>
      <c r="E809" s="210"/>
      <c r="G809" s="5"/>
      <c r="H809" s="6"/>
      <c r="I809" s="2"/>
      <c r="J809" s="3"/>
      <c r="K809" s="3"/>
    </row>
    <row r="810" spans="1:11" x14ac:dyDescent="0.3">
      <c r="A810" s="228" t="s">
        <v>124</v>
      </c>
      <c r="B810" s="210" t="s">
        <v>205</v>
      </c>
      <c r="C810" s="211" t="s">
        <v>125</v>
      </c>
      <c r="D810" s="210" t="s">
        <v>126</v>
      </c>
      <c r="E810" s="210" t="s">
        <v>127</v>
      </c>
      <c r="F810" s="356"/>
      <c r="G810" s="228" t="s">
        <v>124</v>
      </c>
      <c r="H810" s="210" t="s">
        <v>205</v>
      </c>
      <c r="I810" s="211" t="s">
        <v>125</v>
      </c>
      <c r="J810" s="210" t="s">
        <v>126</v>
      </c>
      <c r="K810" s="210" t="s">
        <v>127</v>
      </c>
    </row>
    <row r="811" spans="1:11" s="8" customFormat="1" x14ac:dyDescent="0.3">
      <c r="A811" s="274">
        <v>1</v>
      </c>
      <c r="B811" s="212" t="s">
        <v>95</v>
      </c>
      <c r="C811" s="211" t="s">
        <v>9</v>
      </c>
      <c r="D811" s="210">
        <v>50</v>
      </c>
      <c r="E811" s="210">
        <v>104.75</v>
      </c>
      <c r="F811" s="357"/>
      <c r="G811" s="274">
        <v>1</v>
      </c>
      <c r="H811" s="212" t="s">
        <v>95</v>
      </c>
      <c r="I811" s="211" t="s">
        <v>9</v>
      </c>
      <c r="J811" s="210">
        <v>50</v>
      </c>
      <c r="K811" s="210">
        <v>104.75</v>
      </c>
    </row>
    <row r="812" spans="1:11" s="4" customFormat="1" x14ac:dyDescent="0.3">
      <c r="A812" s="274" t="s">
        <v>3</v>
      </c>
      <c r="B812" s="212" t="s">
        <v>40</v>
      </c>
      <c r="C812" s="211" t="s">
        <v>41</v>
      </c>
      <c r="D812" s="210">
        <v>130</v>
      </c>
      <c r="E812" s="210">
        <v>293.76</v>
      </c>
      <c r="F812" s="357"/>
      <c r="G812" s="274" t="s">
        <v>3</v>
      </c>
      <c r="H812" s="212" t="s">
        <v>40</v>
      </c>
      <c r="I812" s="211" t="s">
        <v>42</v>
      </c>
      <c r="J812" s="210">
        <v>150</v>
      </c>
      <c r="K812" s="210">
        <v>316.8</v>
      </c>
    </row>
    <row r="813" spans="1:11" s="10" customFormat="1" x14ac:dyDescent="0.3">
      <c r="A813" s="274" t="s">
        <v>0</v>
      </c>
      <c r="B813" s="212" t="s">
        <v>87</v>
      </c>
      <c r="C813" s="211" t="s">
        <v>22</v>
      </c>
      <c r="D813" s="210">
        <v>22</v>
      </c>
      <c r="E813" s="210">
        <v>5.5719999999999992</v>
      </c>
      <c r="F813" s="357"/>
      <c r="G813" s="274" t="s">
        <v>0</v>
      </c>
      <c r="H813" s="212" t="s">
        <v>87</v>
      </c>
      <c r="I813" s="211" t="s">
        <v>22</v>
      </c>
      <c r="J813" s="210">
        <v>22</v>
      </c>
      <c r="K813" s="210">
        <v>5.5719999999999992</v>
      </c>
    </row>
    <row r="814" spans="1:11" s="10" customFormat="1" x14ac:dyDescent="0.3">
      <c r="A814" s="231">
        <v>4</v>
      </c>
      <c r="B814" s="212" t="s">
        <v>66</v>
      </c>
      <c r="C814" s="211" t="s">
        <v>2</v>
      </c>
      <c r="D814" s="210">
        <v>15</v>
      </c>
      <c r="E814" s="210">
        <v>112.8</v>
      </c>
      <c r="F814" s="357"/>
      <c r="G814" s="231">
        <v>4</v>
      </c>
      <c r="H814" s="212" t="s">
        <v>66</v>
      </c>
      <c r="I814" s="211" t="s">
        <v>2</v>
      </c>
      <c r="J814" s="210">
        <v>15</v>
      </c>
      <c r="K814" s="210">
        <v>112.8</v>
      </c>
    </row>
    <row r="815" spans="1:11" x14ac:dyDescent="0.3">
      <c r="A815" s="274" t="s">
        <v>23</v>
      </c>
      <c r="B815" s="212" t="s">
        <v>107</v>
      </c>
      <c r="C815" s="211" t="s">
        <v>14</v>
      </c>
      <c r="D815" s="210">
        <v>3.1</v>
      </c>
      <c r="E815" s="210">
        <v>93.2</v>
      </c>
      <c r="F815" s="356"/>
      <c r="G815" s="274" t="s">
        <v>23</v>
      </c>
      <c r="H815" s="212" t="s">
        <v>107</v>
      </c>
      <c r="I815" s="211" t="s">
        <v>14</v>
      </c>
      <c r="J815" s="210">
        <v>3.1</v>
      </c>
      <c r="K815" s="210">
        <v>93.2</v>
      </c>
    </row>
    <row r="816" spans="1:11" ht="19.5" customHeight="1" x14ac:dyDescent="0.3">
      <c r="A816" s="274" t="s">
        <v>51</v>
      </c>
      <c r="B816" s="212" t="s">
        <v>108</v>
      </c>
      <c r="C816" s="211" t="s">
        <v>65</v>
      </c>
      <c r="D816" s="210">
        <v>1.2</v>
      </c>
      <c r="E816" s="210">
        <f>43/2</f>
        <v>21.5</v>
      </c>
      <c r="F816" s="356"/>
      <c r="G816" s="274" t="s">
        <v>51</v>
      </c>
      <c r="H816" s="212" t="s">
        <v>108</v>
      </c>
      <c r="I816" s="211" t="s">
        <v>65</v>
      </c>
      <c r="J816" s="210">
        <v>1.2</v>
      </c>
      <c r="K816" s="210">
        <f>43/2</f>
        <v>21.5</v>
      </c>
    </row>
    <row r="817" spans="1:13" s="10" customFormat="1" x14ac:dyDescent="0.3">
      <c r="A817" s="274"/>
      <c r="B817" s="320"/>
      <c r="C817" s="274"/>
      <c r="D817" s="321"/>
      <c r="E817" s="321"/>
      <c r="F817" s="354"/>
      <c r="G817" s="274"/>
      <c r="H817" s="320"/>
      <c r="I817" s="274"/>
      <c r="J817" s="321"/>
      <c r="K817" s="321"/>
    </row>
    <row r="818" spans="1:13" s="183" customFormat="1" x14ac:dyDescent="0.3">
      <c r="A818" s="274"/>
      <c r="B818" s="212"/>
      <c r="C818" s="211"/>
      <c r="D818" s="210"/>
      <c r="E818" s="210"/>
      <c r="F818" s="356"/>
      <c r="G818" s="274"/>
      <c r="H818" s="212"/>
      <c r="I818" s="211"/>
      <c r="J818" s="210"/>
      <c r="K818" s="210"/>
    </row>
    <row r="819" spans="1:13" x14ac:dyDescent="0.3">
      <c r="A819" s="274"/>
      <c r="B819" s="212"/>
      <c r="C819" s="211" t="s">
        <v>128</v>
      </c>
      <c r="D819" s="210">
        <f>SUM(D811:D818)</f>
        <v>221.29999999999998</v>
      </c>
      <c r="E819" s="210">
        <f>SUM(E811:E818)</f>
        <v>631.58199999999999</v>
      </c>
      <c r="F819" s="358">
        <v>213.75</v>
      </c>
      <c r="G819" s="274"/>
      <c r="H819" s="212"/>
      <c r="I819" s="211" t="s">
        <v>128</v>
      </c>
      <c r="J819" s="210">
        <f>SUM(J811:J818)</f>
        <v>241.29999999999998</v>
      </c>
      <c r="K819" s="210">
        <f>SUM(K811:K818)</f>
        <v>654.62200000000007</v>
      </c>
    </row>
    <row r="820" spans="1:13" x14ac:dyDescent="0.3">
      <c r="A820" s="274"/>
      <c r="B820" s="212"/>
      <c r="C820" s="211"/>
      <c r="D820" s="210"/>
      <c r="E820" s="210"/>
      <c r="F820" s="358">
        <v>213.75</v>
      </c>
      <c r="G820" s="274"/>
      <c r="H820" s="212"/>
      <c r="I820" s="211"/>
      <c r="J820" s="210"/>
      <c r="K820" s="210"/>
    </row>
    <row r="821" spans="1:13" x14ac:dyDescent="0.3">
      <c r="A821" s="231"/>
      <c r="B821" s="212"/>
      <c r="C821" s="211"/>
      <c r="D821" s="210"/>
      <c r="E821" s="210"/>
      <c r="F821" s="356"/>
      <c r="G821" s="231"/>
      <c r="H821" s="212"/>
      <c r="I821" s="211"/>
      <c r="J821" s="210"/>
      <c r="K821" s="210"/>
    </row>
    <row r="822" spans="1:13" x14ac:dyDescent="0.3">
      <c r="A822" s="274"/>
      <c r="B822" s="212"/>
      <c r="C822" s="211" t="s">
        <v>136</v>
      </c>
      <c r="D822" s="210">
        <f>D807+D819</f>
        <v>413.4</v>
      </c>
      <c r="E822" s="210">
        <f>E807+E819</f>
        <v>1415.6419999999998</v>
      </c>
      <c r="F822" s="359">
        <f>SUM(F818:F821)</f>
        <v>427.5</v>
      </c>
      <c r="G822" s="210"/>
      <c r="H822" s="210"/>
      <c r="I822" s="210" t="s">
        <v>136</v>
      </c>
      <c r="J822" s="210">
        <f>J807+J819</f>
        <v>436.4</v>
      </c>
      <c r="K822" s="210">
        <f>K807+K819</f>
        <v>1469.1020000000001</v>
      </c>
    </row>
    <row r="823" spans="1:13" ht="19.5" customHeight="1" x14ac:dyDescent="0.3">
      <c r="A823" s="213"/>
      <c r="B823" s="214"/>
      <c r="C823" s="214"/>
      <c r="D823" s="214"/>
      <c r="E823" s="214"/>
      <c r="F823" s="353"/>
      <c r="G823" s="213"/>
      <c r="H823" s="214"/>
      <c r="I823" s="214"/>
      <c r="J823" s="214"/>
      <c r="K823" s="214"/>
    </row>
    <row r="824" spans="1:13" ht="19.5" customHeight="1" x14ac:dyDescent="0.3">
      <c r="A824" s="213"/>
      <c r="B824" s="214"/>
      <c r="C824" s="214"/>
      <c r="D824" s="214"/>
      <c r="E824" s="214"/>
      <c r="F824" s="353"/>
      <c r="G824" s="213"/>
      <c r="H824" s="214"/>
      <c r="I824" s="214"/>
      <c r="J824" s="214"/>
      <c r="K824" s="214"/>
    </row>
    <row r="825" spans="1:13" ht="19.5" customHeight="1" x14ac:dyDescent="0.3">
      <c r="A825" s="213"/>
      <c r="B825" s="215" t="s">
        <v>129</v>
      </c>
      <c r="C825" s="214"/>
      <c r="D825" s="214"/>
      <c r="E825" s="214"/>
      <c r="F825" s="353"/>
      <c r="G825" s="213"/>
      <c r="H825" s="215" t="s">
        <v>129</v>
      </c>
      <c r="I825" s="214"/>
      <c r="J825" s="214"/>
      <c r="K825" s="214"/>
    </row>
    <row r="826" spans="1:13" x14ac:dyDescent="0.3">
      <c r="A826" s="213"/>
      <c r="B826" s="216" t="s">
        <v>130</v>
      </c>
      <c r="C826" s="213"/>
      <c r="D826" s="217" t="s">
        <v>131</v>
      </c>
      <c r="E826" s="218"/>
      <c r="F826" s="353"/>
      <c r="G826" s="213"/>
      <c r="H826" s="216" t="s">
        <v>130</v>
      </c>
      <c r="I826" s="213"/>
      <c r="J826" s="217" t="s">
        <v>131</v>
      </c>
      <c r="K826" s="218"/>
    </row>
    <row r="827" spans="1:13" ht="43.5" customHeight="1" x14ac:dyDescent="0.3">
      <c r="A827" s="213"/>
      <c r="B827" s="219" t="s">
        <v>132</v>
      </c>
      <c r="C827" s="213"/>
      <c r="D827" s="219" t="s">
        <v>140</v>
      </c>
      <c r="E827" s="220"/>
      <c r="F827" s="353"/>
      <c r="G827" s="213"/>
      <c r="H827" s="219" t="s">
        <v>139</v>
      </c>
      <c r="I827" s="213"/>
      <c r="J827" s="219" t="s">
        <v>140</v>
      </c>
      <c r="K827" s="220"/>
      <c r="M827" s="38"/>
    </row>
    <row r="828" spans="1:13" s="96" customFormat="1" x14ac:dyDescent="0.3">
      <c r="B828" s="19"/>
      <c r="C828" s="19"/>
      <c r="D828" s="19"/>
      <c r="E828" s="19"/>
      <c r="F828" s="307"/>
      <c r="H828" s="19"/>
      <c r="I828" s="19"/>
      <c r="J828" s="19"/>
      <c r="K828" s="19"/>
    </row>
    <row r="829" spans="1:13" ht="19.5" customHeight="1" x14ac:dyDescent="0.3">
      <c r="B829" s="22" t="s">
        <v>115</v>
      </c>
      <c r="H829" s="22" t="s">
        <v>115</v>
      </c>
    </row>
    <row r="830" spans="1:13" ht="19.5" customHeight="1" x14ac:dyDescent="0.3">
      <c r="B830" s="22" t="s">
        <v>137</v>
      </c>
      <c r="F830" s="146"/>
      <c r="H830" s="22" t="s">
        <v>138</v>
      </c>
    </row>
    <row r="831" spans="1:13" ht="19.5" customHeight="1" x14ac:dyDescent="0.3">
      <c r="F831" s="146"/>
    </row>
    <row r="832" spans="1:13" ht="19.5" customHeight="1" x14ac:dyDescent="0.3">
      <c r="D832" s="21"/>
      <c r="E832" s="23" t="s">
        <v>116</v>
      </c>
      <c r="F832" s="146"/>
      <c r="J832" s="21"/>
      <c r="K832" s="23" t="s">
        <v>116</v>
      </c>
    </row>
    <row r="833" spans="1:11" ht="19.5" customHeight="1" x14ac:dyDescent="0.3">
      <c r="D833" s="21"/>
      <c r="E833" s="24" t="s">
        <v>134</v>
      </c>
      <c r="F833" s="146"/>
      <c r="J833" s="21"/>
      <c r="K833" s="24" t="s">
        <v>134</v>
      </c>
    </row>
    <row r="834" spans="1:11" ht="19.5" customHeight="1" x14ac:dyDescent="0.3">
      <c r="D834" s="21"/>
      <c r="E834" s="24" t="s">
        <v>117</v>
      </c>
      <c r="F834" s="146"/>
      <c r="J834" s="21"/>
      <c r="K834" s="24" t="s">
        <v>117</v>
      </c>
    </row>
    <row r="835" spans="1:11" ht="19.5" customHeight="1" x14ac:dyDescent="0.3">
      <c r="D835" s="21"/>
      <c r="E835" s="24" t="s">
        <v>118</v>
      </c>
      <c r="F835" s="146"/>
      <c r="J835" s="21"/>
      <c r="K835" s="24" t="s">
        <v>118</v>
      </c>
    </row>
    <row r="836" spans="1:11" ht="19.5" customHeight="1" x14ac:dyDescent="0.3"/>
    <row r="837" spans="1:11" s="25" customFormat="1" ht="19.5" customHeight="1" x14ac:dyDescent="0.3">
      <c r="B837" s="20"/>
      <c r="C837" s="20"/>
      <c r="D837" s="20"/>
      <c r="E837" s="20"/>
      <c r="F837" s="145"/>
      <c r="H837" s="20"/>
      <c r="I837" s="20"/>
      <c r="J837" s="20"/>
      <c r="K837" s="20"/>
    </row>
    <row r="838" spans="1:11" ht="19.5" customHeight="1" x14ac:dyDescent="0.3"/>
    <row r="839" spans="1:11" ht="19.5" customHeight="1" x14ac:dyDescent="0.3">
      <c r="B839" s="1612" t="s">
        <v>119</v>
      </c>
      <c r="C839" s="1612"/>
      <c r="D839" s="1612"/>
      <c r="E839" s="26"/>
      <c r="F839" s="146"/>
      <c r="H839" s="1612" t="s">
        <v>119</v>
      </c>
      <c r="I839" s="1612"/>
      <c r="J839" s="1612"/>
      <c r="K839" s="26"/>
    </row>
    <row r="840" spans="1:11" s="25" customFormat="1" ht="19.5" customHeight="1" x14ac:dyDescent="0.3">
      <c r="B840" s="1610">
        <v>44832</v>
      </c>
      <c r="C840" s="1610"/>
      <c r="D840" s="1610"/>
      <c r="E840" s="27"/>
      <c r="F840" s="146"/>
      <c r="H840" s="1610">
        <f>B840</f>
        <v>44832</v>
      </c>
      <c r="I840" s="1610"/>
      <c r="J840" s="1610"/>
      <c r="K840" s="27"/>
    </row>
    <row r="841" spans="1:11" ht="19.5" customHeight="1" x14ac:dyDescent="0.3">
      <c r="E841" s="27"/>
      <c r="F841" s="146"/>
      <c r="K841" s="27"/>
    </row>
    <row r="842" spans="1:11" ht="19.5" customHeight="1" x14ac:dyDescent="0.3">
      <c r="B842" s="184"/>
      <c r="E842" s="27"/>
      <c r="F842" s="146"/>
      <c r="H842" s="184"/>
      <c r="K842" s="27"/>
    </row>
    <row r="843" spans="1:11" ht="19.5" customHeight="1" x14ac:dyDescent="0.3">
      <c r="A843" s="28" t="s">
        <v>120</v>
      </c>
      <c r="B843" s="29" t="s">
        <v>121</v>
      </c>
      <c r="C843" s="1611" t="s">
        <v>122</v>
      </c>
      <c r="D843" s="1611"/>
      <c r="E843" s="1611"/>
      <c r="F843" s="146"/>
      <c r="G843" s="28" t="s">
        <v>120</v>
      </c>
      <c r="H843" s="29" t="s">
        <v>121</v>
      </c>
      <c r="I843" s="1611" t="s">
        <v>123</v>
      </c>
      <c r="J843" s="1611"/>
      <c r="K843" s="1611"/>
    </row>
    <row r="844" spans="1:11" ht="19.5" customHeight="1" x14ac:dyDescent="0.3">
      <c r="A844" s="28" t="s">
        <v>124</v>
      </c>
      <c r="B844" s="28" t="s">
        <v>142</v>
      </c>
      <c r="C844" s="29" t="s">
        <v>125</v>
      </c>
      <c r="D844" s="185" t="s">
        <v>126</v>
      </c>
      <c r="E844" s="185" t="s">
        <v>127</v>
      </c>
      <c r="F844" s="146"/>
      <c r="G844" s="28" t="s">
        <v>124</v>
      </c>
      <c r="H844" s="28" t="s">
        <v>142</v>
      </c>
      <c r="I844" s="29" t="s">
        <v>125</v>
      </c>
      <c r="J844" s="185" t="s">
        <v>126</v>
      </c>
      <c r="K844" s="185" t="s">
        <v>127</v>
      </c>
    </row>
    <row r="845" spans="1:11" s="9" customFormat="1" x14ac:dyDescent="0.3">
      <c r="A845" s="5">
        <v>1</v>
      </c>
      <c r="B845" s="6" t="s">
        <v>30</v>
      </c>
      <c r="C845" s="2" t="s">
        <v>7</v>
      </c>
      <c r="D845" s="3">
        <v>75</v>
      </c>
      <c r="E845" s="3">
        <v>185.25</v>
      </c>
      <c r="F845" s="8"/>
      <c r="G845" s="5">
        <v>1</v>
      </c>
      <c r="H845" s="6" t="s">
        <v>30</v>
      </c>
      <c r="I845" s="2" t="s">
        <v>29</v>
      </c>
      <c r="J845" s="3">
        <v>85</v>
      </c>
      <c r="K845" s="3">
        <v>222.3</v>
      </c>
    </row>
    <row r="846" spans="1:11" s="9" customFormat="1" x14ac:dyDescent="0.3">
      <c r="A846" s="5">
        <v>2</v>
      </c>
      <c r="B846" s="6" t="s">
        <v>43</v>
      </c>
      <c r="C846" s="2" t="s">
        <v>44</v>
      </c>
      <c r="D846" s="3">
        <v>34</v>
      </c>
      <c r="E846" s="3">
        <v>102.24</v>
      </c>
      <c r="F846" s="8"/>
      <c r="G846" s="5">
        <v>2</v>
      </c>
      <c r="H846" s="6" t="s">
        <v>43</v>
      </c>
      <c r="I846" s="2" t="s">
        <v>2</v>
      </c>
      <c r="J846" s="3">
        <v>38</v>
      </c>
      <c r="K846" s="3">
        <v>113.6</v>
      </c>
    </row>
    <row r="847" spans="1:11" s="9" customFormat="1" x14ac:dyDescent="0.3">
      <c r="A847" s="5">
        <v>3</v>
      </c>
      <c r="B847" s="6" t="s">
        <v>87</v>
      </c>
      <c r="C847" s="2" t="s">
        <v>22</v>
      </c>
      <c r="D847" s="3">
        <v>22</v>
      </c>
      <c r="E847" s="3">
        <v>5.5719999999999992</v>
      </c>
      <c r="F847" s="8"/>
      <c r="G847" s="5">
        <v>3</v>
      </c>
      <c r="H847" s="6" t="s">
        <v>87</v>
      </c>
      <c r="I847" s="2" t="s">
        <v>22</v>
      </c>
      <c r="J847" s="3">
        <v>22</v>
      </c>
      <c r="K847" s="3">
        <v>5.5719999999999992</v>
      </c>
    </row>
    <row r="848" spans="1:11" s="9" customFormat="1" x14ac:dyDescent="0.3">
      <c r="A848" s="5">
        <v>4</v>
      </c>
      <c r="B848" s="6" t="s">
        <v>114</v>
      </c>
      <c r="C848" s="2" t="s">
        <v>2</v>
      </c>
      <c r="D848" s="3">
        <v>5</v>
      </c>
      <c r="E848" s="3">
        <v>28</v>
      </c>
      <c r="F848" s="8"/>
      <c r="G848" s="5">
        <v>4</v>
      </c>
      <c r="H848" s="6" t="s">
        <v>114</v>
      </c>
      <c r="I848" s="2" t="s">
        <v>2</v>
      </c>
      <c r="J848" s="3">
        <v>5</v>
      </c>
      <c r="K848" s="3">
        <v>28</v>
      </c>
    </row>
    <row r="849" spans="1:11" s="9" customFormat="1" x14ac:dyDescent="0.3">
      <c r="A849" s="5">
        <v>5</v>
      </c>
      <c r="B849" s="6" t="s">
        <v>107</v>
      </c>
      <c r="C849" s="2" t="s">
        <v>14</v>
      </c>
      <c r="D849" s="3">
        <v>3.1</v>
      </c>
      <c r="E849" s="3">
        <v>93.2</v>
      </c>
      <c r="F849" s="8"/>
      <c r="G849" s="5">
        <v>5</v>
      </c>
      <c r="H849" s="6" t="s">
        <v>107</v>
      </c>
      <c r="I849" s="2" t="s">
        <v>14</v>
      </c>
      <c r="J849" s="3">
        <v>3.1</v>
      </c>
      <c r="K849" s="3">
        <v>93.2</v>
      </c>
    </row>
    <row r="850" spans="1:11" s="9" customFormat="1" x14ac:dyDescent="0.3">
      <c r="A850" s="5">
        <v>6</v>
      </c>
      <c r="B850" s="6" t="s">
        <v>110</v>
      </c>
      <c r="C850" s="2" t="s">
        <v>52</v>
      </c>
      <c r="D850" s="3">
        <v>120</v>
      </c>
      <c r="E850" s="3">
        <v>76.800000000000011</v>
      </c>
      <c r="F850" s="8"/>
      <c r="G850" s="5">
        <v>6</v>
      </c>
      <c r="H850" s="6" t="s">
        <v>110</v>
      </c>
      <c r="I850" s="2" t="s">
        <v>52</v>
      </c>
      <c r="J850" s="3">
        <v>120</v>
      </c>
      <c r="K850" s="3">
        <v>76.800000000000011</v>
      </c>
    </row>
    <row r="851" spans="1:11" ht="19.5" customHeight="1" x14ac:dyDescent="0.3">
      <c r="A851" s="185"/>
      <c r="B851" s="6"/>
      <c r="C851" s="2"/>
      <c r="D851" s="3"/>
      <c r="E851" s="3"/>
      <c r="G851" s="185"/>
      <c r="H851" s="6"/>
      <c r="I851" s="2"/>
      <c r="J851" s="3"/>
      <c r="K851" s="3"/>
    </row>
    <row r="852" spans="1:11" s="10" customFormat="1" x14ac:dyDescent="0.3">
      <c r="A852" s="185"/>
      <c r="B852" s="1"/>
      <c r="C852" s="185"/>
      <c r="D852" s="7"/>
      <c r="E852" s="7"/>
      <c r="F852" s="148"/>
      <c r="G852" s="185"/>
      <c r="H852" s="1"/>
      <c r="I852" s="185"/>
      <c r="J852" s="7"/>
      <c r="K852" s="7"/>
    </row>
    <row r="853" spans="1:11" x14ac:dyDescent="0.3">
      <c r="A853" s="5"/>
      <c r="B853" s="6"/>
      <c r="C853" s="2" t="s">
        <v>128</v>
      </c>
      <c r="D853" s="3">
        <f>SUM(D845:D851)</f>
        <v>259.10000000000002</v>
      </c>
      <c r="E853" s="3">
        <f>SUM(E845:E850)</f>
        <v>491.06200000000001</v>
      </c>
      <c r="G853" s="5"/>
      <c r="H853" s="6"/>
      <c r="I853" s="2" t="s">
        <v>128</v>
      </c>
      <c r="J853" s="3">
        <f>SUM(J845:J851)</f>
        <v>273.10000000000002</v>
      </c>
      <c r="K853" s="3">
        <f>SUM(K845:K850)</f>
        <v>539.47199999999998</v>
      </c>
    </row>
    <row r="854" spans="1:11" x14ac:dyDescent="0.3">
      <c r="A854" s="5"/>
      <c r="B854" s="6"/>
      <c r="C854" s="2"/>
      <c r="D854" s="3"/>
      <c r="E854" s="3"/>
      <c r="G854" s="5"/>
      <c r="H854" s="6"/>
      <c r="I854" s="2"/>
      <c r="J854" s="3"/>
      <c r="K854" s="3"/>
    </row>
    <row r="855" spans="1:11" x14ac:dyDescent="0.3">
      <c r="A855" s="5"/>
      <c r="B855" s="6"/>
      <c r="C855" s="2"/>
      <c r="D855" s="3"/>
      <c r="E855" s="3"/>
      <c r="G855" s="5"/>
      <c r="H855" s="6"/>
      <c r="I855" s="2"/>
      <c r="J855" s="3"/>
      <c r="K855" s="3"/>
    </row>
    <row r="856" spans="1:11" x14ac:dyDescent="0.3">
      <c r="A856" s="330" t="s">
        <v>124</v>
      </c>
      <c r="B856" s="336" t="s">
        <v>205</v>
      </c>
      <c r="C856" s="335" t="s">
        <v>125</v>
      </c>
      <c r="D856" s="336" t="s">
        <v>126</v>
      </c>
      <c r="E856" s="336" t="s">
        <v>127</v>
      </c>
      <c r="F856" s="346"/>
      <c r="G856" s="330" t="s">
        <v>124</v>
      </c>
      <c r="H856" s="336" t="s">
        <v>205</v>
      </c>
      <c r="I856" s="335" t="s">
        <v>125</v>
      </c>
      <c r="J856" s="336" t="s">
        <v>126</v>
      </c>
      <c r="K856" s="336" t="s">
        <v>127</v>
      </c>
    </row>
    <row r="857" spans="1:11" s="8" customFormat="1" x14ac:dyDescent="0.3">
      <c r="A857" s="332" t="s">
        <v>8</v>
      </c>
      <c r="B857" s="334" t="s">
        <v>91</v>
      </c>
      <c r="C857" s="335" t="s">
        <v>92</v>
      </c>
      <c r="D857" s="336">
        <v>50</v>
      </c>
      <c r="E857" s="336">
        <v>122</v>
      </c>
      <c r="F857" s="349"/>
      <c r="G857" s="332" t="s">
        <v>8</v>
      </c>
      <c r="H857" s="334" t="s">
        <v>91</v>
      </c>
      <c r="I857" s="335" t="s">
        <v>92</v>
      </c>
      <c r="J857" s="336">
        <v>50</v>
      </c>
      <c r="K857" s="336">
        <v>122</v>
      </c>
    </row>
    <row r="858" spans="1:11" x14ac:dyDescent="0.3">
      <c r="A858" s="332">
        <v>2</v>
      </c>
      <c r="B858" s="334" t="s">
        <v>56</v>
      </c>
      <c r="C858" s="335" t="s">
        <v>7</v>
      </c>
      <c r="D858" s="336">
        <v>50</v>
      </c>
      <c r="E858" s="336">
        <v>207.5</v>
      </c>
      <c r="F858" s="349"/>
      <c r="G858" s="332">
        <v>2</v>
      </c>
      <c r="H858" s="334" t="s">
        <v>56</v>
      </c>
      <c r="I858" s="335" t="s">
        <v>7</v>
      </c>
      <c r="J858" s="336">
        <v>50</v>
      </c>
      <c r="K858" s="336">
        <v>207.5</v>
      </c>
    </row>
    <row r="859" spans="1:11" s="10" customFormat="1" x14ac:dyDescent="0.3">
      <c r="A859" s="332">
        <v>3</v>
      </c>
      <c r="B859" s="334" t="s">
        <v>61</v>
      </c>
      <c r="C859" s="335" t="s">
        <v>17</v>
      </c>
      <c r="D859" s="336">
        <v>25</v>
      </c>
      <c r="E859" s="336">
        <v>228.14999999999998</v>
      </c>
      <c r="F859" s="349"/>
      <c r="G859" s="332">
        <v>3</v>
      </c>
      <c r="H859" s="334" t="s">
        <v>61</v>
      </c>
      <c r="I859" s="335" t="s">
        <v>44</v>
      </c>
      <c r="J859" s="336">
        <v>32</v>
      </c>
      <c r="K859" s="336">
        <v>273.77999999999997</v>
      </c>
    </row>
    <row r="860" spans="1:11" s="4" customFormat="1" x14ac:dyDescent="0.3">
      <c r="A860" s="332" t="s">
        <v>77</v>
      </c>
      <c r="B860" s="334" t="s">
        <v>69</v>
      </c>
      <c r="C860" s="335" t="s">
        <v>22</v>
      </c>
      <c r="D860" s="336">
        <v>17</v>
      </c>
      <c r="E860" s="336">
        <v>4.2</v>
      </c>
      <c r="F860" s="345"/>
      <c r="G860" s="332" t="s">
        <v>77</v>
      </c>
      <c r="H860" s="334" t="s">
        <v>69</v>
      </c>
      <c r="I860" s="335" t="s">
        <v>22</v>
      </c>
      <c r="J860" s="336">
        <v>17</v>
      </c>
      <c r="K860" s="336">
        <v>4.2</v>
      </c>
    </row>
    <row r="861" spans="1:11" s="10" customFormat="1" x14ac:dyDescent="0.3">
      <c r="A861" s="333">
        <v>5</v>
      </c>
      <c r="B861" s="334" t="s">
        <v>66</v>
      </c>
      <c r="C861" s="335" t="s">
        <v>2</v>
      </c>
      <c r="D861" s="336">
        <v>15</v>
      </c>
      <c r="E861" s="336">
        <v>112.8</v>
      </c>
      <c r="F861" s="349"/>
      <c r="G861" s="333">
        <v>5</v>
      </c>
      <c r="H861" s="334" t="s">
        <v>66</v>
      </c>
      <c r="I861" s="335" t="s">
        <v>2</v>
      </c>
      <c r="J861" s="336">
        <v>15</v>
      </c>
      <c r="K861" s="336">
        <v>112.8</v>
      </c>
    </row>
    <row r="862" spans="1:11" x14ac:dyDescent="0.3">
      <c r="A862" s="332" t="s">
        <v>51</v>
      </c>
      <c r="B862" s="334" t="s">
        <v>107</v>
      </c>
      <c r="C862" s="335" t="s">
        <v>14</v>
      </c>
      <c r="D862" s="336">
        <v>3.1</v>
      </c>
      <c r="E862" s="336">
        <v>93.2</v>
      </c>
      <c r="F862" s="346"/>
      <c r="G862" s="332" t="s">
        <v>51</v>
      </c>
      <c r="H862" s="334" t="s">
        <v>107</v>
      </c>
      <c r="I862" s="335" t="s">
        <v>14</v>
      </c>
      <c r="J862" s="336">
        <v>3.1</v>
      </c>
      <c r="K862" s="336">
        <v>93.2</v>
      </c>
    </row>
    <row r="863" spans="1:11" ht="19.5" customHeight="1" x14ac:dyDescent="0.3">
      <c r="A863" s="332" t="s">
        <v>15</v>
      </c>
      <c r="B863" s="334" t="s">
        <v>108</v>
      </c>
      <c r="C863" s="335" t="s">
        <v>65</v>
      </c>
      <c r="D863" s="336">
        <v>1.2</v>
      </c>
      <c r="E863" s="336">
        <f>43/2</f>
        <v>21.5</v>
      </c>
      <c r="F863" s="346"/>
      <c r="G863" s="332" t="s">
        <v>15</v>
      </c>
      <c r="H863" s="334" t="s">
        <v>108</v>
      </c>
      <c r="I863" s="335" t="s">
        <v>65</v>
      </c>
      <c r="J863" s="336">
        <v>1.2</v>
      </c>
      <c r="K863" s="336">
        <f>43/2</f>
        <v>21.5</v>
      </c>
    </row>
    <row r="864" spans="1:11" s="8" customFormat="1" x14ac:dyDescent="0.3">
      <c r="A864" s="332" t="s">
        <v>53</v>
      </c>
      <c r="B864" s="334" t="s">
        <v>211</v>
      </c>
      <c r="C864" s="335" t="s">
        <v>81</v>
      </c>
      <c r="D864" s="336">
        <v>35</v>
      </c>
      <c r="E864" s="336">
        <v>216.76646706586828</v>
      </c>
      <c r="F864" s="349"/>
      <c r="G864" s="332" t="s">
        <v>53</v>
      </c>
      <c r="H864" s="334" t="s">
        <v>211</v>
      </c>
      <c r="I864" s="335" t="s">
        <v>81</v>
      </c>
      <c r="J864" s="336">
        <v>35</v>
      </c>
      <c r="K864" s="336">
        <v>216.76646706586828</v>
      </c>
    </row>
    <row r="865" spans="1:13" s="8" customFormat="1" x14ac:dyDescent="0.3">
      <c r="A865" s="332"/>
      <c r="B865" s="334"/>
      <c r="C865" s="335"/>
      <c r="D865" s="336"/>
      <c r="E865" s="336"/>
      <c r="F865" s="349"/>
      <c r="G865" s="332"/>
      <c r="H865" s="334"/>
      <c r="I865" s="335"/>
      <c r="J865" s="336"/>
      <c r="K865" s="336"/>
    </row>
    <row r="866" spans="1:13" x14ac:dyDescent="0.3">
      <c r="A866" s="332"/>
      <c r="B866" s="334"/>
      <c r="C866" s="335" t="s">
        <v>128</v>
      </c>
      <c r="D866" s="336">
        <f>SUM(D857:D864)</f>
        <v>196.29999999999998</v>
      </c>
      <c r="E866" s="336">
        <f>SUM(E857:E864)</f>
        <v>1006.1164670658683</v>
      </c>
      <c r="F866" s="350">
        <v>213.75</v>
      </c>
      <c r="G866" s="332"/>
      <c r="H866" s="334"/>
      <c r="I866" s="335" t="s">
        <v>128</v>
      </c>
      <c r="J866" s="336">
        <f>SUM(J857:J864)</f>
        <v>203.29999999999998</v>
      </c>
      <c r="K866" s="336">
        <f>SUM(K857:K864)</f>
        <v>1051.7464670658683</v>
      </c>
    </row>
    <row r="867" spans="1:13" x14ac:dyDescent="0.3">
      <c r="A867" s="332"/>
      <c r="B867" s="334"/>
      <c r="C867" s="335"/>
      <c r="D867" s="336"/>
      <c r="E867" s="336"/>
      <c r="F867" s="350">
        <v>213.75</v>
      </c>
      <c r="G867" s="332"/>
      <c r="H867" s="334"/>
      <c r="I867" s="335"/>
      <c r="J867" s="336"/>
      <c r="K867" s="336"/>
    </row>
    <row r="868" spans="1:13" x14ac:dyDescent="0.3">
      <c r="A868" s="333"/>
      <c r="B868" s="334"/>
      <c r="C868" s="335"/>
      <c r="D868" s="336"/>
      <c r="E868" s="336"/>
      <c r="F868" s="346"/>
      <c r="G868" s="333"/>
      <c r="H868" s="334"/>
      <c r="I868" s="335"/>
      <c r="J868" s="336"/>
      <c r="K868" s="336"/>
    </row>
    <row r="869" spans="1:13" x14ac:dyDescent="0.3">
      <c r="A869" s="332"/>
      <c r="B869" s="334"/>
      <c r="C869" s="335" t="s">
        <v>136</v>
      </c>
      <c r="D869" s="336">
        <f>D853+D866</f>
        <v>455.4</v>
      </c>
      <c r="E869" s="336">
        <f>E853+E866</f>
        <v>1497.1784670658683</v>
      </c>
      <c r="F869" s="351">
        <f>SUM(F864:F868)</f>
        <v>427.5</v>
      </c>
      <c r="G869" s="336"/>
      <c r="H869" s="336"/>
      <c r="I869" s="336" t="s">
        <v>136</v>
      </c>
      <c r="J869" s="336">
        <f>J853+J866</f>
        <v>476.4</v>
      </c>
      <c r="K869" s="336">
        <f>K853+K866</f>
        <v>1591.2184670658683</v>
      </c>
    </row>
    <row r="870" spans="1:13" ht="19.5" customHeight="1" x14ac:dyDescent="0.3">
      <c r="A870" s="322"/>
      <c r="B870" s="339"/>
      <c r="C870" s="339"/>
      <c r="D870" s="339"/>
      <c r="E870" s="339"/>
      <c r="F870" s="352"/>
      <c r="G870" s="322"/>
      <c r="H870" s="339"/>
      <c r="I870" s="339"/>
      <c r="J870" s="339"/>
      <c r="K870" s="339"/>
    </row>
    <row r="871" spans="1:13" ht="19.5" customHeight="1" x14ac:dyDescent="0.3">
      <c r="A871" s="322"/>
      <c r="B871" s="339"/>
      <c r="C871" s="339"/>
      <c r="D871" s="339"/>
      <c r="E871" s="339"/>
      <c r="F871" s="352"/>
      <c r="G871" s="322"/>
      <c r="H871" s="339"/>
      <c r="I871" s="339"/>
      <c r="J871" s="339"/>
      <c r="K871" s="339"/>
    </row>
    <row r="872" spans="1:13" ht="19.5" customHeight="1" x14ac:dyDescent="0.3">
      <c r="A872" s="322"/>
      <c r="B872" s="340" t="s">
        <v>129</v>
      </c>
      <c r="C872" s="339"/>
      <c r="D872" s="339"/>
      <c r="E872" s="339"/>
      <c r="F872" s="352"/>
      <c r="G872" s="322"/>
      <c r="H872" s="340" t="s">
        <v>129</v>
      </c>
      <c r="I872" s="339"/>
      <c r="J872" s="339"/>
      <c r="K872" s="339"/>
    </row>
    <row r="873" spans="1:13" x14ac:dyDescent="0.3">
      <c r="A873" s="322"/>
      <c r="B873" s="341" t="s">
        <v>130</v>
      </c>
      <c r="C873" s="322"/>
      <c r="D873" s="342" t="s">
        <v>131</v>
      </c>
      <c r="E873" s="324"/>
      <c r="F873" s="352"/>
      <c r="G873" s="322"/>
      <c r="H873" s="341" t="s">
        <v>130</v>
      </c>
      <c r="I873" s="322"/>
      <c r="J873" s="342" t="s">
        <v>131</v>
      </c>
      <c r="K873" s="324"/>
    </row>
    <row r="874" spans="1:13" ht="43.5" customHeight="1" x14ac:dyDescent="0.3">
      <c r="A874" s="322"/>
      <c r="B874" s="343" t="s">
        <v>132</v>
      </c>
      <c r="C874" s="322"/>
      <c r="D874" s="343" t="s">
        <v>140</v>
      </c>
      <c r="E874" s="344"/>
      <c r="F874" s="352"/>
      <c r="G874" s="322"/>
      <c r="H874" s="343" t="s">
        <v>139</v>
      </c>
      <c r="I874" s="322"/>
      <c r="J874" s="343" t="s">
        <v>140</v>
      </c>
      <c r="K874" s="344"/>
      <c r="M874" s="38"/>
    </row>
    <row r="875" spans="1:13" s="96" customFormat="1" x14ac:dyDescent="0.3">
      <c r="B875" s="19"/>
      <c r="C875" s="19"/>
      <c r="D875" s="19"/>
      <c r="E875" s="19"/>
      <c r="F875" s="307"/>
      <c r="H875" s="19"/>
      <c r="I875" s="19"/>
      <c r="J875" s="19"/>
      <c r="K875" s="19"/>
    </row>
    <row r="876" spans="1:13" ht="19.5" customHeight="1" x14ac:dyDescent="0.3">
      <c r="A876" s="285"/>
      <c r="B876" s="308" t="s">
        <v>115</v>
      </c>
      <c r="C876" s="304"/>
      <c r="D876" s="304"/>
      <c r="E876" s="304"/>
      <c r="G876" s="285"/>
      <c r="H876" s="308" t="s">
        <v>115</v>
      </c>
      <c r="I876" s="304"/>
      <c r="J876" s="304"/>
      <c r="K876" s="304"/>
    </row>
    <row r="877" spans="1:13" ht="19.5" customHeight="1" x14ac:dyDescent="0.3">
      <c r="A877" s="285"/>
      <c r="B877" s="308" t="s">
        <v>137</v>
      </c>
      <c r="C877" s="304"/>
      <c r="D877" s="304"/>
      <c r="E877" s="304"/>
      <c r="F877" s="146"/>
      <c r="G877" s="285"/>
      <c r="H877" s="308" t="s">
        <v>138</v>
      </c>
      <c r="I877" s="304"/>
      <c r="J877" s="304"/>
      <c r="K877" s="304"/>
    </row>
    <row r="878" spans="1:13" ht="19.5" customHeight="1" x14ac:dyDescent="0.3">
      <c r="A878" s="285"/>
      <c r="B878" s="304"/>
      <c r="C878" s="304"/>
      <c r="D878" s="304"/>
      <c r="E878" s="304"/>
      <c r="F878" s="146"/>
      <c r="G878" s="285"/>
      <c r="H878" s="304"/>
      <c r="I878" s="304"/>
      <c r="J878" s="304"/>
      <c r="K878" s="304"/>
    </row>
    <row r="879" spans="1:13" ht="19.5" customHeight="1" x14ac:dyDescent="0.3">
      <c r="A879" s="285"/>
      <c r="B879" s="304"/>
      <c r="C879" s="304"/>
      <c r="D879" s="285"/>
      <c r="E879" s="309" t="s">
        <v>116</v>
      </c>
      <c r="F879" s="146"/>
      <c r="G879" s="285"/>
      <c r="H879" s="304"/>
      <c r="I879" s="304"/>
      <c r="J879" s="285"/>
      <c r="K879" s="309" t="s">
        <v>116</v>
      </c>
    </row>
    <row r="880" spans="1:13" ht="19.5" customHeight="1" x14ac:dyDescent="0.3">
      <c r="A880" s="285"/>
      <c r="B880" s="304"/>
      <c r="C880" s="304"/>
      <c r="D880" s="285"/>
      <c r="E880" s="310" t="s">
        <v>134</v>
      </c>
      <c r="F880" s="146"/>
      <c r="G880" s="285"/>
      <c r="H880" s="304"/>
      <c r="I880" s="304"/>
      <c r="J880" s="285"/>
      <c r="K880" s="310" t="s">
        <v>134</v>
      </c>
    </row>
    <row r="881" spans="1:12" ht="19.5" customHeight="1" x14ac:dyDescent="0.3">
      <c r="A881" s="285"/>
      <c r="B881" s="304"/>
      <c r="C881" s="304"/>
      <c r="D881" s="285"/>
      <c r="E881" s="310" t="s">
        <v>117</v>
      </c>
      <c r="F881" s="146"/>
      <c r="G881" s="285"/>
      <c r="H881" s="304"/>
      <c r="I881" s="304"/>
      <c r="J881" s="285"/>
      <c r="K881" s="310" t="s">
        <v>117</v>
      </c>
    </row>
    <row r="882" spans="1:12" ht="19.5" customHeight="1" x14ac:dyDescent="0.3">
      <c r="A882" s="285"/>
      <c r="B882" s="304"/>
      <c r="C882" s="304"/>
      <c r="D882" s="285"/>
      <c r="E882" s="310" t="s">
        <v>118</v>
      </c>
      <c r="F882" s="146"/>
      <c r="G882" s="285"/>
      <c r="H882" s="304"/>
      <c r="I882" s="304"/>
      <c r="J882" s="285"/>
      <c r="K882" s="310" t="s">
        <v>118</v>
      </c>
    </row>
    <row r="883" spans="1:12" ht="19.5" customHeight="1" x14ac:dyDescent="0.3">
      <c r="A883" s="285"/>
      <c r="B883" s="304"/>
      <c r="C883" s="304"/>
      <c r="D883" s="304"/>
      <c r="E883" s="304"/>
      <c r="G883" s="285"/>
      <c r="H883" s="304"/>
      <c r="I883" s="304"/>
      <c r="J883" s="304"/>
      <c r="K883" s="304"/>
    </row>
    <row r="884" spans="1:12" s="25" customFormat="1" ht="19.5" customHeight="1" x14ac:dyDescent="0.3">
      <c r="A884" s="285"/>
      <c r="B884" s="304"/>
      <c r="C884" s="304"/>
      <c r="D884" s="304"/>
      <c r="E884" s="304"/>
      <c r="F884" s="145"/>
      <c r="G884" s="285"/>
      <c r="H884" s="304"/>
      <c r="I884" s="304"/>
      <c r="J884" s="304"/>
      <c r="K884" s="304"/>
    </row>
    <row r="885" spans="1:12" ht="19.5" customHeight="1" x14ac:dyDescent="0.3">
      <c r="A885" s="285"/>
      <c r="B885" s="304"/>
      <c r="C885" s="304"/>
      <c r="D885" s="304"/>
      <c r="E885" s="304"/>
      <c r="G885" s="285"/>
      <c r="H885" s="304"/>
      <c r="I885" s="304"/>
      <c r="J885" s="304"/>
      <c r="K885" s="304"/>
    </row>
    <row r="886" spans="1:12" ht="19.5" customHeight="1" x14ac:dyDescent="0.3">
      <c r="A886" s="285"/>
      <c r="B886" s="1658" t="s">
        <v>119</v>
      </c>
      <c r="C886" s="1658"/>
      <c r="D886" s="1658"/>
      <c r="E886" s="311"/>
      <c r="F886" s="146"/>
      <c r="G886" s="285"/>
      <c r="H886" s="1658" t="s">
        <v>119</v>
      </c>
      <c r="I886" s="1658"/>
      <c r="J886" s="1658"/>
      <c r="K886" s="311"/>
    </row>
    <row r="887" spans="1:12" s="25" customFormat="1" ht="19.5" customHeight="1" x14ac:dyDescent="0.3">
      <c r="A887" s="285"/>
      <c r="B887" s="1659">
        <v>44833</v>
      </c>
      <c r="C887" s="1659"/>
      <c r="D887" s="1659"/>
      <c r="E887" s="312"/>
      <c r="F887" s="146"/>
      <c r="G887" s="285"/>
      <c r="H887" s="1659">
        <f>B887</f>
        <v>44833</v>
      </c>
      <c r="I887" s="1659"/>
      <c r="J887" s="1659"/>
      <c r="K887" s="312"/>
    </row>
    <row r="888" spans="1:12" ht="19.5" customHeight="1" x14ac:dyDescent="0.3">
      <c r="A888" s="285"/>
      <c r="B888" s="304"/>
      <c r="C888" s="304"/>
      <c r="D888" s="304"/>
      <c r="E888" s="312"/>
      <c r="F888" s="146"/>
      <c r="G888" s="285"/>
      <c r="H888" s="304"/>
      <c r="I888" s="304"/>
      <c r="J888" s="304"/>
      <c r="K888" s="312"/>
    </row>
    <row r="889" spans="1:12" ht="19.5" customHeight="1" x14ac:dyDescent="0.3">
      <c r="A889" s="285"/>
      <c r="B889" s="313"/>
      <c r="C889" s="304"/>
      <c r="D889" s="304"/>
      <c r="E889" s="312"/>
      <c r="F889" s="146"/>
      <c r="G889" s="285"/>
      <c r="H889" s="313"/>
      <c r="I889" s="304"/>
      <c r="J889" s="304"/>
      <c r="K889" s="312"/>
    </row>
    <row r="890" spans="1:12" ht="19.5" customHeight="1" x14ac:dyDescent="0.3">
      <c r="A890" s="295" t="s">
        <v>120</v>
      </c>
      <c r="B890" s="314" t="s">
        <v>121</v>
      </c>
      <c r="C890" s="1660" t="s">
        <v>122</v>
      </c>
      <c r="D890" s="1660"/>
      <c r="E890" s="1660"/>
      <c r="F890" s="146"/>
      <c r="G890" s="295" t="s">
        <v>120</v>
      </c>
      <c r="H890" s="314" t="s">
        <v>121</v>
      </c>
      <c r="I890" s="1660" t="s">
        <v>123</v>
      </c>
      <c r="J890" s="1660"/>
      <c r="K890" s="1660"/>
    </row>
    <row r="891" spans="1:12" ht="19.5" customHeight="1" x14ac:dyDescent="0.3">
      <c r="A891" s="295" t="s">
        <v>124</v>
      </c>
      <c r="B891" s="295" t="s">
        <v>142</v>
      </c>
      <c r="C891" s="314" t="s">
        <v>125</v>
      </c>
      <c r="D891" s="315" t="s">
        <v>126</v>
      </c>
      <c r="E891" s="315" t="s">
        <v>127</v>
      </c>
      <c r="F891" s="146"/>
      <c r="G891" s="295" t="s">
        <v>124</v>
      </c>
      <c r="H891" s="295" t="s">
        <v>142</v>
      </c>
      <c r="I891" s="314" t="s">
        <v>125</v>
      </c>
      <c r="J891" s="315" t="s">
        <v>126</v>
      </c>
      <c r="K891" s="315" t="s">
        <v>127</v>
      </c>
    </row>
    <row r="892" spans="1:12" s="10" customFormat="1" x14ac:dyDescent="0.3">
      <c r="A892" s="275">
        <v>1</v>
      </c>
      <c r="B892" s="276" t="s">
        <v>74</v>
      </c>
      <c r="C892" s="277" t="s">
        <v>17</v>
      </c>
      <c r="D892" s="278">
        <v>130</v>
      </c>
      <c r="E892" s="278">
        <v>187.64999999999998</v>
      </c>
      <c r="F892" s="4"/>
      <c r="G892" s="275">
        <v>1</v>
      </c>
      <c r="H892" s="276" t="s">
        <v>74</v>
      </c>
      <c r="I892" s="277" t="s">
        <v>17</v>
      </c>
      <c r="J892" s="278">
        <v>130</v>
      </c>
      <c r="K892" s="278">
        <v>187.64999999999998</v>
      </c>
      <c r="L892" s="4"/>
    </row>
    <row r="893" spans="1:12" s="10" customFormat="1" x14ac:dyDescent="0.3">
      <c r="A893" s="315" t="s">
        <v>3</v>
      </c>
      <c r="B893" s="276" t="s">
        <v>87</v>
      </c>
      <c r="C893" s="277" t="s">
        <v>22</v>
      </c>
      <c r="D893" s="278">
        <v>22</v>
      </c>
      <c r="E893" s="278">
        <v>5.5719999999999992</v>
      </c>
      <c r="F893" s="154"/>
      <c r="G893" s="315" t="s">
        <v>3</v>
      </c>
      <c r="H893" s="276" t="s">
        <v>87</v>
      </c>
      <c r="I893" s="277" t="s">
        <v>22</v>
      </c>
      <c r="J893" s="278">
        <v>22</v>
      </c>
      <c r="K893" s="278">
        <v>5.5719999999999992</v>
      </c>
    </row>
    <row r="894" spans="1:12" x14ac:dyDescent="0.3">
      <c r="A894" s="315" t="s">
        <v>0</v>
      </c>
      <c r="B894" s="276" t="s">
        <v>107</v>
      </c>
      <c r="C894" s="277" t="s">
        <v>14</v>
      </c>
      <c r="D894" s="278">
        <v>3.1</v>
      </c>
      <c r="E894" s="278">
        <v>93.2</v>
      </c>
      <c r="G894" s="315" t="s">
        <v>0</v>
      </c>
      <c r="H894" s="276" t="s">
        <v>107</v>
      </c>
      <c r="I894" s="277" t="s">
        <v>14</v>
      </c>
      <c r="J894" s="278">
        <v>3.1</v>
      </c>
      <c r="K894" s="278">
        <v>93.2</v>
      </c>
    </row>
    <row r="895" spans="1:12" s="10" customFormat="1" x14ac:dyDescent="0.3">
      <c r="A895" s="315" t="s">
        <v>77</v>
      </c>
      <c r="B895" s="276" t="s">
        <v>93</v>
      </c>
      <c r="C895" s="277" t="s">
        <v>2</v>
      </c>
      <c r="D895" s="278">
        <v>42</v>
      </c>
      <c r="E895" s="278">
        <v>94.25</v>
      </c>
      <c r="F895" s="4"/>
      <c r="G895" s="315" t="s">
        <v>77</v>
      </c>
      <c r="H895" s="276" t="s">
        <v>93</v>
      </c>
      <c r="I895" s="277" t="s">
        <v>2</v>
      </c>
      <c r="J895" s="278">
        <v>50</v>
      </c>
      <c r="K895" s="278">
        <v>94.25</v>
      </c>
      <c r="L895" s="4"/>
    </row>
    <row r="896" spans="1:12" x14ac:dyDescent="0.3">
      <c r="A896" s="315" t="s">
        <v>23</v>
      </c>
      <c r="B896" s="276" t="s">
        <v>107</v>
      </c>
      <c r="C896" s="277" t="s">
        <v>14</v>
      </c>
      <c r="D896" s="278">
        <v>3.1</v>
      </c>
      <c r="E896" s="278">
        <v>93.2</v>
      </c>
      <c r="G896" s="315" t="s">
        <v>23</v>
      </c>
      <c r="H896" s="276" t="s">
        <v>107</v>
      </c>
      <c r="I896" s="277" t="s">
        <v>14</v>
      </c>
      <c r="J896" s="278">
        <v>3.1</v>
      </c>
      <c r="K896" s="278">
        <v>93.2</v>
      </c>
    </row>
    <row r="897" spans="1:12" s="8" customFormat="1" x14ac:dyDescent="0.3">
      <c r="A897" s="315" t="s">
        <v>51</v>
      </c>
      <c r="B897" s="276" t="s">
        <v>221</v>
      </c>
      <c r="C897" s="277" t="s">
        <v>71</v>
      </c>
      <c r="D897" s="278">
        <v>16.5</v>
      </c>
      <c r="E897" s="278">
        <v>56.69</v>
      </c>
      <c r="F897" s="146"/>
      <c r="G897" s="315" t="s">
        <v>51</v>
      </c>
      <c r="H897" s="276" t="s">
        <v>221</v>
      </c>
      <c r="I897" s="277" t="s">
        <v>71</v>
      </c>
      <c r="J897" s="278">
        <v>16.5</v>
      </c>
      <c r="K897" s="278">
        <v>56.69</v>
      </c>
    </row>
    <row r="898" spans="1:12" s="10" customFormat="1" x14ac:dyDescent="0.3">
      <c r="A898" s="315"/>
      <c r="B898" s="316"/>
      <c r="C898" s="315"/>
      <c r="D898" s="317"/>
      <c r="E898" s="317"/>
      <c r="F898" s="148"/>
      <c r="G898" s="315"/>
      <c r="H898" s="316"/>
      <c r="I898" s="315"/>
      <c r="J898" s="317"/>
      <c r="K898" s="317"/>
    </row>
    <row r="899" spans="1:12" x14ac:dyDescent="0.3">
      <c r="A899" s="275"/>
      <c r="B899" s="276"/>
      <c r="C899" s="277" t="s">
        <v>128</v>
      </c>
      <c r="D899" s="278">
        <f>SUM(D892:D897)</f>
        <v>216.7</v>
      </c>
      <c r="E899" s="278">
        <f>SUM(E892:E897)</f>
        <v>530.5619999999999</v>
      </c>
      <c r="G899" s="275"/>
      <c r="H899" s="276"/>
      <c r="I899" s="277" t="s">
        <v>128</v>
      </c>
      <c r="J899" s="278">
        <f>SUM(J892:J897)</f>
        <v>224.7</v>
      </c>
      <c r="K899" s="278">
        <f>SUM(K892:K897)</f>
        <v>530.5619999999999</v>
      </c>
    </row>
    <row r="900" spans="1:12" x14ac:dyDescent="0.3">
      <c r="A900" s="275"/>
      <c r="B900" s="276"/>
      <c r="C900" s="277"/>
      <c r="D900" s="278"/>
      <c r="E900" s="278"/>
      <c r="G900" s="275"/>
      <c r="H900" s="276"/>
      <c r="I900" s="277"/>
      <c r="J900" s="278"/>
      <c r="K900" s="278"/>
    </row>
    <row r="901" spans="1:12" x14ac:dyDescent="0.3">
      <c r="A901" s="275"/>
      <c r="B901" s="276"/>
      <c r="C901" s="277"/>
      <c r="D901" s="278"/>
      <c r="E901" s="278"/>
      <c r="G901" s="275"/>
      <c r="H901" s="276"/>
      <c r="I901" s="277"/>
      <c r="J901" s="278"/>
      <c r="K901" s="278"/>
    </row>
    <row r="902" spans="1:12" x14ac:dyDescent="0.3">
      <c r="A902" s="295" t="s">
        <v>124</v>
      </c>
      <c r="B902" s="278" t="s">
        <v>205</v>
      </c>
      <c r="C902" s="277" t="s">
        <v>125</v>
      </c>
      <c r="D902" s="278" t="s">
        <v>126</v>
      </c>
      <c r="E902" s="278" t="s">
        <v>127</v>
      </c>
      <c r="G902" s="295" t="s">
        <v>124</v>
      </c>
      <c r="H902" s="278" t="s">
        <v>205</v>
      </c>
      <c r="I902" s="277" t="s">
        <v>125</v>
      </c>
      <c r="J902" s="278" t="s">
        <v>126</v>
      </c>
      <c r="K902" s="278" t="s">
        <v>127</v>
      </c>
    </row>
    <row r="903" spans="1:12" s="8" customFormat="1" x14ac:dyDescent="0.3">
      <c r="A903" s="315" t="s">
        <v>8</v>
      </c>
      <c r="B903" s="276" t="s">
        <v>97</v>
      </c>
      <c r="C903" s="277" t="s">
        <v>9</v>
      </c>
      <c r="D903" s="278">
        <v>60</v>
      </c>
      <c r="E903" s="278">
        <v>167.25</v>
      </c>
      <c r="F903" s="154"/>
      <c r="G903" s="315" t="s">
        <v>8</v>
      </c>
      <c r="H903" s="276" t="s">
        <v>97</v>
      </c>
      <c r="I903" s="277" t="s">
        <v>9</v>
      </c>
      <c r="J903" s="278">
        <v>60</v>
      </c>
      <c r="K903" s="278">
        <v>167.25</v>
      </c>
    </row>
    <row r="904" spans="1:12" x14ac:dyDescent="0.3">
      <c r="A904" s="315">
        <v>2</v>
      </c>
      <c r="B904" s="276" t="s">
        <v>26</v>
      </c>
      <c r="C904" s="277" t="s">
        <v>7</v>
      </c>
      <c r="D904" s="278">
        <v>48</v>
      </c>
      <c r="E904" s="278">
        <v>103.88</v>
      </c>
      <c r="F904" s="154"/>
      <c r="G904" s="315">
        <v>2</v>
      </c>
      <c r="H904" s="276" t="s">
        <v>26</v>
      </c>
      <c r="I904" s="277" t="s">
        <v>90</v>
      </c>
      <c r="J904" s="278">
        <v>67</v>
      </c>
      <c r="K904" s="278">
        <v>145.43199999999999</v>
      </c>
    </row>
    <row r="905" spans="1:12" s="10" customFormat="1" x14ac:dyDescent="0.3">
      <c r="A905" s="315">
        <v>3</v>
      </c>
      <c r="B905" s="276" t="s">
        <v>45</v>
      </c>
      <c r="C905" s="277" t="s">
        <v>17</v>
      </c>
      <c r="D905" s="278">
        <v>22.5</v>
      </c>
      <c r="E905" s="278">
        <v>230.45</v>
      </c>
      <c r="F905" s="4"/>
      <c r="G905" s="315">
        <v>3</v>
      </c>
      <c r="H905" s="276" t="s">
        <v>45</v>
      </c>
      <c r="I905" s="277" t="s">
        <v>44</v>
      </c>
      <c r="J905" s="278">
        <v>27</v>
      </c>
      <c r="K905" s="278">
        <v>276.54000000000002</v>
      </c>
      <c r="L905" s="4"/>
    </row>
    <row r="906" spans="1:12" s="10" customFormat="1" x14ac:dyDescent="0.3">
      <c r="A906" s="315" t="s">
        <v>77</v>
      </c>
      <c r="B906" s="276" t="s">
        <v>69</v>
      </c>
      <c r="C906" s="277" t="s">
        <v>22</v>
      </c>
      <c r="D906" s="278">
        <v>17</v>
      </c>
      <c r="E906" s="278">
        <v>4.2</v>
      </c>
      <c r="F906" s="4"/>
      <c r="G906" s="315" t="s">
        <v>77</v>
      </c>
      <c r="H906" s="276" t="s">
        <v>69</v>
      </c>
      <c r="I906" s="277" t="s">
        <v>22</v>
      </c>
      <c r="J906" s="278">
        <v>17</v>
      </c>
      <c r="K906" s="278">
        <v>4.2</v>
      </c>
      <c r="L906" s="4"/>
    </row>
    <row r="907" spans="1:12" s="10" customFormat="1" x14ac:dyDescent="0.3">
      <c r="A907" s="275">
        <v>5</v>
      </c>
      <c r="B907" s="276" t="s">
        <v>66</v>
      </c>
      <c r="C907" s="277" t="s">
        <v>2</v>
      </c>
      <c r="D907" s="278">
        <v>15</v>
      </c>
      <c r="E907" s="278">
        <v>112.8</v>
      </c>
      <c r="F907" s="154"/>
      <c r="G907" s="275">
        <v>5</v>
      </c>
      <c r="H907" s="276" t="s">
        <v>66</v>
      </c>
      <c r="I907" s="277" t="s">
        <v>2</v>
      </c>
      <c r="J907" s="278">
        <v>15</v>
      </c>
      <c r="K907" s="278">
        <v>112.8</v>
      </c>
    </row>
    <row r="908" spans="1:12" x14ac:dyDescent="0.3">
      <c r="A908" s="315" t="s">
        <v>51</v>
      </c>
      <c r="B908" s="276" t="s">
        <v>107</v>
      </c>
      <c r="C908" s="277" t="s">
        <v>14</v>
      </c>
      <c r="D908" s="278">
        <v>3.1</v>
      </c>
      <c r="E908" s="278">
        <v>93.2</v>
      </c>
      <c r="G908" s="315" t="s">
        <v>51</v>
      </c>
      <c r="H908" s="276" t="s">
        <v>107</v>
      </c>
      <c r="I908" s="277" t="s">
        <v>14</v>
      </c>
      <c r="J908" s="278">
        <v>3.1</v>
      </c>
      <c r="K908" s="278">
        <v>93.2</v>
      </c>
    </row>
    <row r="909" spans="1:12" ht="19.5" customHeight="1" x14ac:dyDescent="0.3">
      <c r="A909" s="315" t="s">
        <v>15</v>
      </c>
      <c r="B909" s="276" t="s">
        <v>108</v>
      </c>
      <c r="C909" s="277" t="s">
        <v>65</v>
      </c>
      <c r="D909" s="278">
        <v>1.2</v>
      </c>
      <c r="E909" s="278">
        <f>43/2</f>
        <v>21.5</v>
      </c>
      <c r="G909" s="315" t="s">
        <v>15</v>
      </c>
      <c r="H909" s="276" t="s">
        <v>108</v>
      </c>
      <c r="I909" s="277" t="s">
        <v>65</v>
      </c>
      <c r="J909" s="278">
        <v>1.2</v>
      </c>
      <c r="K909" s="278">
        <f>43/2</f>
        <v>21.5</v>
      </c>
    </row>
    <row r="910" spans="1:12" s="10" customFormat="1" x14ac:dyDescent="0.3">
      <c r="A910" s="315" t="s">
        <v>53</v>
      </c>
      <c r="B910" s="316" t="s">
        <v>78</v>
      </c>
      <c r="C910" s="315" t="s">
        <v>22</v>
      </c>
      <c r="D910" s="317">
        <v>40</v>
      </c>
      <c r="E910" s="317">
        <v>21.27</v>
      </c>
      <c r="F910" s="4"/>
      <c r="G910" s="315" t="s">
        <v>53</v>
      </c>
      <c r="H910" s="316" t="s">
        <v>78</v>
      </c>
      <c r="I910" s="315" t="s">
        <v>22</v>
      </c>
      <c r="J910" s="317">
        <v>40</v>
      </c>
      <c r="K910" s="317">
        <v>21.27</v>
      </c>
      <c r="L910" s="4"/>
    </row>
    <row r="911" spans="1:12" s="10" customFormat="1" x14ac:dyDescent="0.3">
      <c r="A911" s="315"/>
      <c r="B911" s="316"/>
      <c r="C911" s="315"/>
      <c r="D911" s="317"/>
      <c r="E911" s="317"/>
      <c r="F911" s="4"/>
      <c r="G911" s="315"/>
      <c r="H911" s="316"/>
      <c r="I911" s="315"/>
      <c r="J911" s="317"/>
      <c r="K911" s="317"/>
      <c r="L911" s="4"/>
    </row>
    <row r="912" spans="1:12" x14ac:dyDescent="0.3">
      <c r="A912" s="315"/>
      <c r="B912" s="276"/>
      <c r="C912" s="277" t="s">
        <v>128</v>
      </c>
      <c r="D912" s="278">
        <f>SUM(D903:D910)</f>
        <v>206.79999999999998</v>
      </c>
      <c r="E912" s="278">
        <f>SUM(E903:E910)</f>
        <v>754.55</v>
      </c>
      <c r="F912" s="221">
        <v>213.75</v>
      </c>
      <c r="G912" s="315"/>
      <c r="H912" s="276"/>
      <c r="I912" s="277" t="s">
        <v>128</v>
      </c>
      <c r="J912" s="278">
        <f>SUM(J903:J910)</f>
        <v>230.29999999999998</v>
      </c>
      <c r="K912" s="278">
        <f>SUM(K903:K910)</f>
        <v>842.19200000000001</v>
      </c>
    </row>
    <row r="913" spans="1:13" x14ac:dyDescent="0.3">
      <c r="A913" s="315"/>
      <c r="B913" s="276"/>
      <c r="C913" s="277"/>
      <c r="D913" s="278"/>
      <c r="E913" s="278"/>
      <c r="F913" s="221">
        <v>213.75</v>
      </c>
      <c r="G913" s="315"/>
      <c r="H913" s="276"/>
      <c r="I913" s="277"/>
      <c r="J913" s="278"/>
      <c r="K913" s="278"/>
    </row>
    <row r="914" spans="1:13" x14ac:dyDescent="0.3">
      <c r="A914" s="275"/>
      <c r="B914" s="276"/>
      <c r="C914" s="277"/>
      <c r="D914" s="278"/>
      <c r="E914" s="278"/>
      <c r="G914" s="275"/>
      <c r="H914" s="276"/>
      <c r="I914" s="277"/>
      <c r="J914" s="278"/>
      <c r="K914" s="278"/>
    </row>
    <row r="915" spans="1:13" x14ac:dyDescent="0.3">
      <c r="A915" s="315"/>
      <c r="B915" s="276"/>
      <c r="C915" s="277" t="s">
        <v>136</v>
      </c>
      <c r="D915" s="278">
        <f>D899+D912</f>
        <v>423.5</v>
      </c>
      <c r="E915" s="278">
        <f>E899+E912</f>
        <v>1285.1119999999999</v>
      </c>
      <c r="F915" s="147">
        <f>SUM(F910:F914)</f>
        <v>427.5</v>
      </c>
      <c r="G915" s="278"/>
      <c r="H915" s="278"/>
      <c r="I915" s="278" t="s">
        <v>136</v>
      </c>
      <c r="J915" s="278">
        <f>J899+J912</f>
        <v>455</v>
      </c>
      <c r="K915" s="278">
        <f>K899+K912</f>
        <v>1372.7539999999999</v>
      </c>
    </row>
    <row r="916" spans="1:13" ht="19.5" customHeight="1" x14ac:dyDescent="0.3">
      <c r="A916" s="285"/>
      <c r="B916" s="299"/>
      <c r="C916" s="299"/>
      <c r="D916" s="299"/>
      <c r="E916" s="299"/>
      <c r="F916" s="146"/>
      <c r="G916" s="285"/>
      <c r="H916" s="299"/>
      <c r="I916" s="299"/>
      <c r="J916" s="299"/>
      <c r="K916" s="299"/>
    </row>
    <row r="917" spans="1:13" ht="19.5" customHeight="1" x14ac:dyDescent="0.3">
      <c r="A917" s="285"/>
      <c r="B917" s="299"/>
      <c r="C917" s="299"/>
      <c r="D917" s="299"/>
      <c r="E917" s="299"/>
      <c r="F917" s="146"/>
      <c r="G917" s="285"/>
      <c r="H917" s="299"/>
      <c r="I917" s="299"/>
      <c r="J917" s="299"/>
      <c r="K917" s="299"/>
    </row>
    <row r="918" spans="1:13" ht="19.5" customHeight="1" x14ac:dyDescent="0.3">
      <c r="A918" s="285"/>
      <c r="B918" s="301" t="s">
        <v>129</v>
      </c>
      <c r="C918" s="299"/>
      <c r="D918" s="299"/>
      <c r="E918" s="299"/>
      <c r="F918" s="146"/>
      <c r="G918" s="285"/>
      <c r="H918" s="301" t="s">
        <v>129</v>
      </c>
      <c r="I918" s="299"/>
      <c r="J918" s="299"/>
      <c r="K918" s="299"/>
    </row>
    <row r="919" spans="1:13" x14ac:dyDescent="0.3">
      <c r="A919" s="285"/>
      <c r="B919" s="302" t="s">
        <v>130</v>
      </c>
      <c r="C919" s="285"/>
      <c r="D919" s="303" t="s">
        <v>131</v>
      </c>
      <c r="E919" s="304"/>
      <c r="F919" s="146"/>
      <c r="G919" s="285"/>
      <c r="H919" s="302" t="s">
        <v>130</v>
      </c>
      <c r="I919" s="285"/>
      <c r="J919" s="303" t="s">
        <v>131</v>
      </c>
      <c r="K919" s="304"/>
    </row>
    <row r="920" spans="1:13" ht="43.5" customHeight="1" x14ac:dyDescent="0.3">
      <c r="A920" s="285"/>
      <c r="B920" s="305" t="s">
        <v>132</v>
      </c>
      <c r="C920" s="285"/>
      <c r="D920" s="305" t="s">
        <v>140</v>
      </c>
      <c r="E920" s="306"/>
      <c r="F920" s="146"/>
      <c r="G920" s="285"/>
      <c r="H920" s="305" t="s">
        <v>139</v>
      </c>
      <c r="I920" s="285"/>
      <c r="J920" s="305" t="s">
        <v>140</v>
      </c>
      <c r="K920" s="306"/>
      <c r="M920" s="38"/>
    </row>
    <row r="921" spans="1:13" s="96" customFormat="1" x14ac:dyDescent="0.3">
      <c r="B921" s="19"/>
      <c r="C921" s="19"/>
      <c r="D921" s="19"/>
      <c r="E921" s="19"/>
      <c r="F921" s="307"/>
      <c r="H921" s="19"/>
      <c r="I921" s="19"/>
      <c r="J921" s="19"/>
      <c r="K921" s="19"/>
    </row>
    <row r="922" spans="1:13" ht="19.5" customHeight="1" x14ac:dyDescent="0.3">
      <c r="A922" s="360"/>
      <c r="B922" s="361" t="s">
        <v>115</v>
      </c>
      <c r="C922" s="362"/>
      <c r="D922" s="362"/>
      <c r="E922" s="362"/>
      <c r="G922" s="25"/>
      <c r="H922" s="22" t="s">
        <v>115</v>
      </c>
    </row>
    <row r="923" spans="1:13" ht="19.5" customHeight="1" x14ac:dyDescent="0.3">
      <c r="A923" s="360"/>
      <c r="B923" s="361" t="s">
        <v>137</v>
      </c>
      <c r="C923" s="362"/>
      <c r="D923" s="362"/>
      <c r="E923" s="362"/>
      <c r="F923" s="146"/>
      <c r="G923" s="25"/>
      <c r="H923" s="22" t="s">
        <v>138</v>
      </c>
    </row>
    <row r="924" spans="1:13" ht="19.5" customHeight="1" x14ac:dyDescent="0.3">
      <c r="A924" s="360"/>
      <c r="B924" s="362"/>
      <c r="C924" s="362"/>
      <c r="D924" s="362"/>
      <c r="E924" s="362"/>
      <c r="F924" s="146"/>
      <c r="G924" s="25"/>
    </row>
    <row r="925" spans="1:13" ht="19.5" customHeight="1" x14ac:dyDescent="0.3">
      <c r="A925" s="360"/>
      <c r="B925" s="362"/>
      <c r="C925" s="362"/>
      <c r="D925" s="360"/>
      <c r="E925" s="363" t="s">
        <v>116</v>
      </c>
      <c r="F925" s="146"/>
      <c r="G925" s="25"/>
      <c r="J925" s="25"/>
      <c r="K925" s="23" t="s">
        <v>116</v>
      </c>
    </row>
    <row r="926" spans="1:13" ht="19.5" customHeight="1" x14ac:dyDescent="0.3">
      <c r="A926" s="360"/>
      <c r="B926" s="362"/>
      <c r="C926" s="362"/>
      <c r="D926" s="360"/>
      <c r="E926" s="364" t="s">
        <v>134</v>
      </c>
      <c r="F926" s="146"/>
      <c r="G926" s="25"/>
      <c r="J926" s="25"/>
      <c r="K926" s="24" t="s">
        <v>134</v>
      </c>
    </row>
    <row r="927" spans="1:13" ht="19.5" customHeight="1" x14ac:dyDescent="0.3">
      <c r="A927" s="360"/>
      <c r="B927" s="362"/>
      <c r="C927" s="362"/>
      <c r="D927" s="360"/>
      <c r="E927" s="364" t="s">
        <v>117</v>
      </c>
      <c r="F927" s="146"/>
      <c r="G927" s="25"/>
      <c r="J927" s="25"/>
      <c r="K927" s="24" t="s">
        <v>117</v>
      </c>
    </row>
    <row r="928" spans="1:13" ht="19.5" customHeight="1" x14ac:dyDescent="0.3">
      <c r="A928" s="360"/>
      <c r="B928" s="362"/>
      <c r="C928" s="362"/>
      <c r="D928" s="360"/>
      <c r="E928" s="364" t="s">
        <v>118</v>
      </c>
      <c r="F928" s="146"/>
      <c r="G928" s="25"/>
      <c r="J928" s="25"/>
      <c r="K928" s="24" t="s">
        <v>118</v>
      </c>
    </row>
    <row r="929" spans="1:11" ht="19.5" customHeight="1" x14ac:dyDescent="0.3">
      <c r="A929" s="360"/>
      <c r="B929" s="362"/>
      <c r="C929" s="362"/>
      <c r="D929" s="362"/>
      <c r="E929" s="362"/>
      <c r="G929" s="25"/>
    </row>
    <row r="930" spans="1:11" s="25" customFormat="1" ht="19.5" customHeight="1" x14ac:dyDescent="0.3">
      <c r="A930" s="360"/>
      <c r="B930" s="362"/>
      <c r="C930" s="362"/>
      <c r="D930" s="362"/>
      <c r="E930" s="362"/>
      <c r="F930" s="145"/>
      <c r="H930" s="20"/>
      <c r="I930" s="20"/>
      <c r="J930" s="20"/>
      <c r="K930" s="20"/>
    </row>
    <row r="931" spans="1:11" ht="19.5" customHeight="1" x14ac:dyDescent="0.3">
      <c r="A931" s="360"/>
      <c r="B931" s="362"/>
      <c r="C931" s="362"/>
      <c r="D931" s="362"/>
      <c r="E931" s="362"/>
      <c r="G931" s="25"/>
    </row>
    <row r="932" spans="1:11" ht="19.5" customHeight="1" x14ac:dyDescent="0.3">
      <c r="A932" s="360"/>
      <c r="B932" s="1655" t="s">
        <v>119</v>
      </c>
      <c r="C932" s="1655"/>
      <c r="D932" s="1655"/>
      <c r="E932" s="365"/>
      <c r="F932" s="146"/>
      <c r="G932" s="25"/>
      <c r="H932" s="1612" t="s">
        <v>119</v>
      </c>
      <c r="I932" s="1612"/>
      <c r="J932" s="1612"/>
      <c r="K932" s="26"/>
    </row>
    <row r="933" spans="1:11" s="25" customFormat="1" ht="19.5" customHeight="1" x14ac:dyDescent="0.3">
      <c r="A933" s="360"/>
      <c r="B933" s="1656">
        <v>44834</v>
      </c>
      <c r="C933" s="1656"/>
      <c r="D933" s="1656"/>
      <c r="E933" s="366"/>
      <c r="F933" s="146"/>
      <c r="H933" s="1610">
        <f>B933</f>
        <v>44834</v>
      </c>
      <c r="I933" s="1610"/>
      <c r="J933" s="1610"/>
      <c r="K933" s="27"/>
    </row>
    <row r="934" spans="1:11" ht="19.5" customHeight="1" x14ac:dyDescent="0.3">
      <c r="A934" s="360"/>
      <c r="B934" s="362"/>
      <c r="C934" s="362"/>
      <c r="D934" s="362"/>
      <c r="E934" s="366"/>
      <c r="F934" s="146"/>
      <c r="G934" s="25"/>
      <c r="K934" s="27"/>
    </row>
    <row r="935" spans="1:11" ht="19.5" customHeight="1" x14ac:dyDescent="0.3">
      <c r="A935" s="360"/>
      <c r="B935" s="367"/>
      <c r="C935" s="362"/>
      <c r="D935" s="362"/>
      <c r="E935" s="366"/>
      <c r="F935" s="146"/>
      <c r="G935" s="25"/>
      <c r="H935" s="318"/>
      <c r="K935" s="27"/>
    </row>
    <row r="936" spans="1:11" ht="19.5" customHeight="1" x14ac:dyDescent="0.3">
      <c r="A936" s="368" t="s">
        <v>120</v>
      </c>
      <c r="B936" s="369" t="s">
        <v>121</v>
      </c>
      <c r="C936" s="1657" t="s">
        <v>122</v>
      </c>
      <c r="D936" s="1657"/>
      <c r="E936" s="1657"/>
      <c r="F936" s="146"/>
      <c r="G936" s="28" t="s">
        <v>120</v>
      </c>
      <c r="H936" s="29" t="s">
        <v>121</v>
      </c>
      <c r="I936" s="1611" t="s">
        <v>123</v>
      </c>
      <c r="J936" s="1611"/>
      <c r="K936" s="1611"/>
    </row>
    <row r="937" spans="1:11" ht="19.5" customHeight="1" x14ac:dyDescent="0.3">
      <c r="A937" s="368" t="s">
        <v>124</v>
      </c>
      <c r="B937" s="368" t="s">
        <v>142</v>
      </c>
      <c r="C937" s="369" t="s">
        <v>125</v>
      </c>
      <c r="D937" s="370" t="s">
        <v>126</v>
      </c>
      <c r="E937" s="370" t="s">
        <v>127</v>
      </c>
      <c r="F937" s="146"/>
      <c r="G937" s="28" t="s">
        <v>124</v>
      </c>
      <c r="H937" s="28" t="s">
        <v>142</v>
      </c>
      <c r="I937" s="29" t="s">
        <v>125</v>
      </c>
      <c r="J937" s="319" t="s">
        <v>126</v>
      </c>
      <c r="K937" s="319" t="s">
        <v>127</v>
      </c>
    </row>
    <row r="938" spans="1:11" s="50" customFormat="1" x14ac:dyDescent="0.3">
      <c r="A938" s="371" t="s">
        <v>8</v>
      </c>
      <c r="B938" s="372" t="s">
        <v>32</v>
      </c>
      <c r="C938" s="373" t="s">
        <v>33</v>
      </c>
      <c r="D938" s="374">
        <v>83</v>
      </c>
      <c r="E938" s="374">
        <v>230.25</v>
      </c>
      <c r="F938" s="154"/>
      <c r="G938" s="5" t="s">
        <v>8</v>
      </c>
      <c r="H938" s="6" t="s">
        <v>32</v>
      </c>
      <c r="I938" s="2" t="s">
        <v>34</v>
      </c>
      <c r="J938" s="3">
        <v>100</v>
      </c>
      <c r="K938" s="3">
        <v>279.60000000000002</v>
      </c>
    </row>
    <row r="939" spans="1:11" x14ac:dyDescent="0.3">
      <c r="A939" s="371">
        <v>2</v>
      </c>
      <c r="B939" s="372" t="s">
        <v>114</v>
      </c>
      <c r="C939" s="373" t="s">
        <v>2</v>
      </c>
      <c r="D939" s="374">
        <v>5</v>
      </c>
      <c r="E939" s="374">
        <v>28</v>
      </c>
      <c r="G939" s="5">
        <v>2</v>
      </c>
      <c r="H939" s="6" t="s">
        <v>114</v>
      </c>
      <c r="I939" s="2" t="s">
        <v>2</v>
      </c>
      <c r="J939" s="3">
        <v>5</v>
      </c>
      <c r="K939" s="3">
        <v>28</v>
      </c>
    </row>
    <row r="940" spans="1:11" x14ac:dyDescent="0.3">
      <c r="A940" s="371">
        <v>3</v>
      </c>
      <c r="B940" s="372" t="s">
        <v>110</v>
      </c>
      <c r="C940" s="373" t="s">
        <v>5</v>
      </c>
      <c r="D940" s="374">
        <v>120</v>
      </c>
      <c r="E940" s="374">
        <v>76.800000000000011</v>
      </c>
      <c r="G940" s="5">
        <v>3</v>
      </c>
      <c r="H940" s="6" t="s">
        <v>110</v>
      </c>
      <c r="I940" s="2" t="s">
        <v>5</v>
      </c>
      <c r="J940" s="3">
        <v>120</v>
      </c>
      <c r="K940" s="3">
        <v>76.800000000000011</v>
      </c>
    </row>
    <row r="941" spans="1:11" x14ac:dyDescent="0.3">
      <c r="A941" s="371"/>
      <c r="B941" s="372"/>
      <c r="C941" s="373"/>
      <c r="D941" s="374"/>
      <c r="E941" s="374"/>
      <c r="G941" s="5"/>
      <c r="H941" s="6"/>
      <c r="I941" s="2"/>
      <c r="J941" s="3"/>
      <c r="K941" s="3"/>
    </row>
    <row r="942" spans="1:11" s="10" customFormat="1" x14ac:dyDescent="0.3">
      <c r="A942" s="370"/>
      <c r="B942" s="375"/>
      <c r="C942" s="370"/>
      <c r="D942" s="376"/>
      <c r="E942" s="376"/>
      <c r="F942" s="148"/>
      <c r="G942" s="319"/>
      <c r="H942" s="1"/>
      <c r="I942" s="319"/>
      <c r="J942" s="7"/>
      <c r="K942" s="7"/>
    </row>
    <row r="943" spans="1:11" x14ac:dyDescent="0.3">
      <c r="A943" s="371"/>
      <c r="B943" s="372"/>
      <c r="C943" s="373" t="s">
        <v>128</v>
      </c>
      <c r="D943" s="374">
        <f>SUM(D938:D941)</f>
        <v>208</v>
      </c>
      <c r="E943" s="374">
        <f>SUM(E938:E941)</f>
        <v>335.05</v>
      </c>
      <c r="G943" s="5"/>
      <c r="H943" s="6"/>
      <c r="I943" s="2" t="s">
        <v>128</v>
      </c>
      <c r="J943" s="3">
        <f>SUM(J938:J941)</f>
        <v>225</v>
      </c>
      <c r="K943" s="3">
        <f>SUM(K938:K941)</f>
        <v>384.40000000000003</v>
      </c>
    </row>
    <row r="944" spans="1:11" x14ac:dyDescent="0.3">
      <c r="A944" s="371"/>
      <c r="B944" s="372"/>
      <c r="C944" s="373"/>
      <c r="D944" s="374"/>
      <c r="E944" s="374"/>
      <c r="G944" s="5"/>
      <c r="H944" s="6"/>
      <c r="I944" s="2"/>
      <c r="J944" s="3"/>
      <c r="K944" s="3"/>
    </row>
    <row r="945" spans="1:12" x14ac:dyDescent="0.3">
      <c r="A945" s="371"/>
      <c r="B945" s="372"/>
      <c r="C945" s="373"/>
      <c r="D945" s="374"/>
      <c r="E945" s="374"/>
      <c r="G945" s="5"/>
      <c r="H945" s="6"/>
      <c r="I945" s="2"/>
      <c r="J945" s="3"/>
      <c r="K945" s="3"/>
    </row>
    <row r="946" spans="1:12" x14ac:dyDescent="0.3">
      <c r="A946" s="368" t="s">
        <v>124</v>
      </c>
      <c r="B946" s="374" t="s">
        <v>205</v>
      </c>
      <c r="C946" s="373" t="s">
        <v>125</v>
      </c>
      <c r="D946" s="374" t="s">
        <v>126</v>
      </c>
      <c r="E946" s="374" t="s">
        <v>127</v>
      </c>
      <c r="G946" s="28" t="s">
        <v>124</v>
      </c>
      <c r="H946" s="3" t="s">
        <v>205</v>
      </c>
      <c r="I946" s="2" t="s">
        <v>125</v>
      </c>
      <c r="J946" s="3" t="s">
        <v>126</v>
      </c>
      <c r="K946" s="3" t="s">
        <v>127</v>
      </c>
    </row>
    <row r="947" spans="1:12" s="10" customFormat="1" x14ac:dyDescent="0.3">
      <c r="A947" s="370" t="s">
        <v>8</v>
      </c>
      <c r="B947" s="372" t="s">
        <v>96</v>
      </c>
      <c r="C947" s="373" t="s">
        <v>9</v>
      </c>
      <c r="D947" s="374">
        <v>55</v>
      </c>
      <c r="E947" s="374">
        <v>134.75</v>
      </c>
      <c r="F947" s="145"/>
      <c r="G947" s="319" t="s">
        <v>8</v>
      </c>
      <c r="H947" s="6" t="s">
        <v>96</v>
      </c>
      <c r="I947" s="2" t="s">
        <v>9</v>
      </c>
      <c r="J947" s="3">
        <v>55</v>
      </c>
      <c r="K947" s="3">
        <v>134.75</v>
      </c>
      <c r="L947" s="4"/>
    </row>
    <row r="948" spans="1:12" s="10" customFormat="1" x14ac:dyDescent="0.3">
      <c r="A948" s="370" t="s">
        <v>3</v>
      </c>
      <c r="B948" s="372" t="s">
        <v>72</v>
      </c>
      <c r="C948" s="373" t="s">
        <v>73</v>
      </c>
      <c r="D948" s="374">
        <v>54</v>
      </c>
      <c r="E948" s="374">
        <v>276.25</v>
      </c>
      <c r="F948" s="145">
        <v>226</v>
      </c>
      <c r="G948" s="319" t="s">
        <v>3</v>
      </c>
      <c r="H948" s="6" t="s">
        <v>72</v>
      </c>
      <c r="I948" s="2" t="s">
        <v>17</v>
      </c>
      <c r="J948" s="3">
        <v>65</v>
      </c>
      <c r="K948" s="3">
        <v>331.5</v>
      </c>
      <c r="L948" s="4"/>
    </row>
    <row r="949" spans="1:12" s="10" customFormat="1" x14ac:dyDescent="0.3">
      <c r="A949" s="371">
        <v>3</v>
      </c>
      <c r="B949" s="372" t="s">
        <v>89</v>
      </c>
      <c r="C949" s="373" t="s">
        <v>17</v>
      </c>
      <c r="D949" s="374">
        <v>15</v>
      </c>
      <c r="E949" s="374">
        <v>202.40833333333333</v>
      </c>
      <c r="F949" s="145">
        <v>202</v>
      </c>
      <c r="G949" s="5">
        <v>3</v>
      </c>
      <c r="H949" s="6" t="s">
        <v>89</v>
      </c>
      <c r="I949" s="2" t="s">
        <v>44</v>
      </c>
      <c r="J949" s="3">
        <v>18</v>
      </c>
      <c r="K949" s="3">
        <v>242.89</v>
      </c>
      <c r="L949" s="4"/>
    </row>
    <row r="950" spans="1:12" s="10" customFormat="1" x14ac:dyDescent="0.3">
      <c r="A950" s="371">
        <v>4</v>
      </c>
      <c r="B950" s="372" t="s">
        <v>69</v>
      </c>
      <c r="C950" s="373" t="s">
        <v>22</v>
      </c>
      <c r="D950" s="374">
        <v>17</v>
      </c>
      <c r="E950" s="374">
        <v>4.2</v>
      </c>
      <c r="F950" s="145">
        <v>112.8</v>
      </c>
      <c r="G950" s="5">
        <v>4</v>
      </c>
      <c r="H950" s="6" t="s">
        <v>69</v>
      </c>
      <c r="I950" s="2" t="s">
        <v>22</v>
      </c>
      <c r="J950" s="3">
        <v>17</v>
      </c>
      <c r="K950" s="3">
        <v>4.2</v>
      </c>
      <c r="L950" s="4"/>
    </row>
    <row r="951" spans="1:12" s="10" customFormat="1" x14ac:dyDescent="0.3">
      <c r="A951" s="371">
        <v>5</v>
      </c>
      <c r="B951" s="372" t="s">
        <v>66</v>
      </c>
      <c r="C951" s="373" t="s">
        <v>2</v>
      </c>
      <c r="D951" s="374">
        <v>15</v>
      </c>
      <c r="E951" s="374">
        <v>112.8</v>
      </c>
      <c r="F951" s="145">
        <v>93.2</v>
      </c>
      <c r="G951" s="5">
        <v>5</v>
      </c>
      <c r="H951" s="6" t="s">
        <v>66</v>
      </c>
      <c r="I951" s="2" t="s">
        <v>2</v>
      </c>
      <c r="J951" s="3">
        <v>15</v>
      </c>
      <c r="K951" s="3">
        <v>112.8</v>
      </c>
    </row>
    <row r="952" spans="1:12" x14ac:dyDescent="0.3">
      <c r="A952" s="370" t="s">
        <v>51</v>
      </c>
      <c r="B952" s="372" t="s">
        <v>107</v>
      </c>
      <c r="C952" s="373" t="s">
        <v>14</v>
      </c>
      <c r="D952" s="374">
        <v>3.1</v>
      </c>
      <c r="E952" s="374">
        <v>93.2</v>
      </c>
      <c r="F952" s="145">
        <v>21.5</v>
      </c>
      <c r="G952" s="319" t="s">
        <v>51</v>
      </c>
      <c r="H952" s="6" t="s">
        <v>107</v>
      </c>
      <c r="I952" s="2" t="s">
        <v>14</v>
      </c>
      <c r="J952" s="3">
        <v>3.1</v>
      </c>
      <c r="K952" s="3">
        <v>93.2</v>
      </c>
    </row>
    <row r="953" spans="1:12" ht="19.5" customHeight="1" x14ac:dyDescent="0.3">
      <c r="A953" s="370" t="s">
        <v>15</v>
      </c>
      <c r="B953" s="372" t="s">
        <v>108</v>
      </c>
      <c r="C953" s="373" t="s">
        <v>65</v>
      </c>
      <c r="D953" s="374">
        <v>1.2</v>
      </c>
      <c r="E953" s="374">
        <f>43/2</f>
        <v>21.5</v>
      </c>
      <c r="F953" s="145">
        <v>129</v>
      </c>
      <c r="G953" s="319" t="s">
        <v>15</v>
      </c>
      <c r="H953" s="6" t="s">
        <v>108</v>
      </c>
      <c r="I953" s="2" t="s">
        <v>65</v>
      </c>
      <c r="J953" s="3">
        <v>1.2</v>
      </c>
      <c r="K953" s="3">
        <f>43/2</f>
        <v>21.5</v>
      </c>
    </row>
    <row r="954" spans="1:12" s="10" customFormat="1" x14ac:dyDescent="0.3">
      <c r="A954" s="370" t="s">
        <v>53</v>
      </c>
      <c r="B954" s="375" t="s">
        <v>78</v>
      </c>
      <c r="C954" s="370" t="s">
        <v>22</v>
      </c>
      <c r="D954" s="376">
        <v>42</v>
      </c>
      <c r="E954" s="376">
        <v>132</v>
      </c>
      <c r="F954" s="4"/>
      <c r="G954" s="319" t="s">
        <v>53</v>
      </c>
      <c r="H954" s="6" t="s">
        <v>11</v>
      </c>
      <c r="I954" s="2" t="s">
        <v>12</v>
      </c>
      <c r="J954" s="3">
        <v>50</v>
      </c>
      <c r="K954" s="3">
        <v>202</v>
      </c>
      <c r="L954" s="4"/>
    </row>
    <row r="955" spans="1:12" s="10" customFormat="1" x14ac:dyDescent="0.3">
      <c r="A955" s="370"/>
      <c r="B955" s="372"/>
      <c r="C955" s="373"/>
      <c r="D955" s="374"/>
      <c r="E955" s="374"/>
      <c r="F955" s="4"/>
      <c r="G955" s="319"/>
      <c r="H955" s="1"/>
      <c r="I955" s="319"/>
      <c r="J955" s="7"/>
      <c r="K955" s="7"/>
      <c r="L955" s="4"/>
    </row>
    <row r="956" spans="1:12" x14ac:dyDescent="0.3">
      <c r="A956" s="370"/>
      <c r="B956" s="372"/>
      <c r="C956" s="373" t="s">
        <v>128</v>
      </c>
      <c r="D956" s="374">
        <f>SUM(D947:D954)</f>
        <v>202.29999999999998</v>
      </c>
      <c r="E956" s="374">
        <f>SUM(E947:E954)</f>
        <v>977.10833333333335</v>
      </c>
      <c r="F956" s="221">
        <v>213.75</v>
      </c>
      <c r="G956" s="319"/>
      <c r="H956" s="6"/>
      <c r="I956" s="2" t="s">
        <v>128</v>
      </c>
      <c r="J956" s="3">
        <f>SUM(J947:J954)</f>
        <v>224.29999999999998</v>
      </c>
      <c r="K956" s="3">
        <f>SUM(K947:K954)</f>
        <v>1142.8400000000001</v>
      </c>
    </row>
    <row r="957" spans="1:12" x14ac:dyDescent="0.3">
      <c r="A957" s="370"/>
      <c r="B957" s="372"/>
      <c r="C957" s="373"/>
      <c r="D957" s="374"/>
      <c r="E957" s="374"/>
      <c r="F957" s="221">
        <v>213.75</v>
      </c>
      <c r="G957" s="319"/>
      <c r="H957" s="6"/>
      <c r="I957" s="2"/>
      <c r="J957" s="3"/>
      <c r="K957" s="3"/>
    </row>
    <row r="958" spans="1:12" x14ac:dyDescent="0.3">
      <c r="A958" s="371"/>
      <c r="B958" s="372"/>
      <c r="C958" s="373"/>
      <c r="D958" s="374"/>
      <c r="E958" s="374"/>
      <c r="G958" s="5"/>
      <c r="H958" s="6"/>
      <c r="I958" s="2"/>
      <c r="J958" s="3"/>
      <c r="K958" s="3"/>
    </row>
    <row r="959" spans="1:12" x14ac:dyDescent="0.3">
      <c r="A959" s="370"/>
      <c r="B959" s="372"/>
      <c r="C959" s="373" t="s">
        <v>136</v>
      </c>
      <c r="D959" s="374">
        <f>D943+D956</f>
        <v>410.29999999999995</v>
      </c>
      <c r="E959" s="374">
        <f>E943+E956</f>
        <v>1312.1583333333333</v>
      </c>
      <c r="F959" s="147">
        <f>SUM(F954:F958)</f>
        <v>427.5</v>
      </c>
      <c r="G959" s="3"/>
      <c r="H959" s="3"/>
      <c r="I959" s="3" t="s">
        <v>136</v>
      </c>
      <c r="J959" s="3">
        <f>J943+J956</f>
        <v>449.29999999999995</v>
      </c>
      <c r="K959" s="3">
        <f>K943+K956</f>
        <v>1527.2400000000002</v>
      </c>
    </row>
    <row r="960" spans="1:12" ht="19.5" customHeight="1" x14ac:dyDescent="0.3">
      <c r="A960" s="360"/>
      <c r="B960" s="377"/>
      <c r="C960" s="377"/>
      <c r="D960" s="377"/>
      <c r="E960" s="377"/>
      <c r="F960" s="146"/>
      <c r="G960" s="25"/>
      <c r="H960" s="35"/>
      <c r="I960" s="35"/>
      <c r="J960" s="35"/>
      <c r="K960" s="35"/>
    </row>
    <row r="961" spans="1:13" ht="19.5" customHeight="1" x14ac:dyDescent="0.3">
      <c r="A961" s="360"/>
      <c r="B961" s="377"/>
      <c r="C961" s="377"/>
      <c r="D961" s="377"/>
      <c r="E961" s="377"/>
      <c r="F961" s="146"/>
      <c r="G961" s="25"/>
      <c r="H961" s="35"/>
      <c r="I961" s="35"/>
      <c r="J961" s="35"/>
      <c r="K961" s="35"/>
    </row>
    <row r="962" spans="1:13" ht="19.5" customHeight="1" x14ac:dyDescent="0.3">
      <c r="A962" s="360"/>
      <c r="B962" s="378" t="s">
        <v>129</v>
      </c>
      <c r="C962" s="377"/>
      <c r="D962" s="377"/>
      <c r="E962" s="377"/>
      <c r="F962" s="146"/>
      <c r="G962" s="25"/>
      <c r="H962" s="36" t="s">
        <v>129</v>
      </c>
      <c r="I962" s="35"/>
      <c r="J962" s="35"/>
      <c r="K962" s="35"/>
    </row>
    <row r="963" spans="1:13" x14ac:dyDescent="0.3">
      <c r="A963" s="360"/>
      <c r="B963" s="379" t="s">
        <v>130</v>
      </c>
      <c r="C963" s="360"/>
      <c r="D963" s="380" t="s">
        <v>131</v>
      </c>
      <c r="E963" s="362"/>
      <c r="F963" s="146"/>
      <c r="G963" s="25"/>
      <c r="H963" s="37" t="s">
        <v>130</v>
      </c>
      <c r="I963" s="25"/>
      <c r="J963" s="94" t="s">
        <v>131</v>
      </c>
    </row>
    <row r="964" spans="1:13" ht="43.5" customHeight="1" x14ac:dyDescent="0.3">
      <c r="A964" s="360"/>
      <c r="B964" s="381" t="s">
        <v>132</v>
      </c>
      <c r="C964" s="360"/>
      <c r="D964" s="381" t="s">
        <v>140</v>
      </c>
      <c r="E964" s="382"/>
      <c r="F964" s="146"/>
      <c r="G964" s="25"/>
      <c r="H964" s="38" t="s">
        <v>139</v>
      </c>
      <c r="I964" s="25"/>
      <c r="J964" s="38" t="s">
        <v>140</v>
      </c>
      <c r="K964" s="39"/>
      <c r="M964" s="38"/>
    </row>
    <row r="965" spans="1:13" s="96" customFormat="1" x14ac:dyDescent="0.3">
      <c r="B965" s="19"/>
      <c r="C965" s="19"/>
      <c r="D965" s="19"/>
      <c r="E965" s="19"/>
      <c r="F965" s="307"/>
      <c r="H965" s="19"/>
      <c r="I965" s="19"/>
      <c r="J965" s="19"/>
      <c r="K965" s="19"/>
    </row>
    <row r="966" spans="1:13" ht="19.5" customHeight="1" x14ac:dyDescent="0.3">
      <c r="B966" s="22" t="s">
        <v>115</v>
      </c>
      <c r="H966" s="22" t="s">
        <v>115</v>
      </c>
    </row>
    <row r="967" spans="1:13" ht="19.5" customHeight="1" x14ac:dyDescent="0.3">
      <c r="B967" s="22" t="s">
        <v>137</v>
      </c>
      <c r="F967" s="146"/>
      <c r="H967" s="22" t="s">
        <v>138</v>
      </c>
    </row>
    <row r="968" spans="1:13" ht="19.5" customHeight="1" x14ac:dyDescent="0.3">
      <c r="F968" s="146"/>
    </row>
    <row r="969" spans="1:13" ht="19.5" customHeight="1" x14ac:dyDescent="0.3">
      <c r="D969" s="21"/>
      <c r="E969" s="23" t="s">
        <v>116</v>
      </c>
      <c r="F969" s="146"/>
      <c r="J969" s="21"/>
      <c r="K969" s="23" t="s">
        <v>116</v>
      </c>
    </row>
    <row r="970" spans="1:13" ht="19.5" customHeight="1" x14ac:dyDescent="0.3">
      <c r="D970" s="21"/>
      <c r="E970" s="24" t="s">
        <v>134</v>
      </c>
      <c r="F970" s="146"/>
      <c r="J970" s="21"/>
      <c r="K970" s="24" t="s">
        <v>134</v>
      </c>
    </row>
    <row r="971" spans="1:13" ht="19.5" customHeight="1" x14ac:dyDescent="0.3">
      <c r="D971" s="21"/>
      <c r="E971" s="24" t="s">
        <v>117</v>
      </c>
      <c r="F971" s="146"/>
      <c r="J971" s="21"/>
      <c r="K971" s="24" t="s">
        <v>117</v>
      </c>
    </row>
    <row r="972" spans="1:13" ht="19.5" customHeight="1" x14ac:dyDescent="0.3">
      <c r="D972" s="21"/>
      <c r="E972" s="24" t="s">
        <v>118</v>
      </c>
      <c r="F972" s="146"/>
      <c r="J972" s="21"/>
      <c r="K972" s="24" t="s">
        <v>118</v>
      </c>
    </row>
    <row r="973" spans="1:13" ht="19.5" customHeight="1" x14ac:dyDescent="0.3"/>
    <row r="974" spans="1:13" s="25" customFormat="1" ht="19.5" customHeight="1" x14ac:dyDescent="0.3">
      <c r="B974" s="20"/>
      <c r="C974" s="20"/>
      <c r="D974" s="20"/>
      <c r="E974" s="20"/>
      <c r="F974" s="145"/>
    </row>
    <row r="975" spans="1:13" ht="19.5" customHeight="1" x14ac:dyDescent="0.3"/>
    <row r="976" spans="1:13" ht="19.5" customHeight="1" x14ac:dyDescent="0.3">
      <c r="B976" s="1612" t="s">
        <v>119</v>
      </c>
      <c r="C976" s="1612"/>
      <c r="D976" s="1612"/>
      <c r="E976" s="26"/>
      <c r="F976" s="146"/>
      <c r="H976" s="1612" t="s">
        <v>119</v>
      </c>
      <c r="I976" s="1612"/>
      <c r="J976" s="1612"/>
      <c r="K976" s="26"/>
    </row>
    <row r="977" spans="1:11" s="25" customFormat="1" ht="19.5" customHeight="1" x14ac:dyDescent="0.3">
      <c r="B977" s="1610"/>
      <c r="C977" s="1610"/>
      <c r="D977" s="1610"/>
      <c r="E977" s="27"/>
      <c r="F977" s="146"/>
      <c r="H977" s="1610">
        <f>B977</f>
        <v>0</v>
      </c>
      <c r="I977" s="1610"/>
      <c r="J977" s="1610"/>
      <c r="K977" s="27"/>
    </row>
    <row r="978" spans="1:11" ht="19.5" customHeight="1" x14ac:dyDescent="0.3">
      <c r="E978" s="27"/>
      <c r="F978" s="146"/>
      <c r="K978" s="27"/>
    </row>
    <row r="979" spans="1:11" ht="19.5" customHeight="1" x14ac:dyDescent="0.3">
      <c r="B979" s="184"/>
      <c r="E979" s="27"/>
      <c r="F979" s="146"/>
      <c r="H979" s="184"/>
      <c r="K979" s="27"/>
    </row>
    <row r="980" spans="1:11" ht="19.5" customHeight="1" x14ac:dyDescent="0.3">
      <c r="A980" s="28" t="s">
        <v>120</v>
      </c>
      <c r="B980" s="29" t="s">
        <v>121</v>
      </c>
      <c r="C980" s="1611" t="s">
        <v>122</v>
      </c>
      <c r="D980" s="1611"/>
      <c r="E980" s="1611"/>
      <c r="F980" s="146"/>
      <c r="G980" s="28" t="s">
        <v>120</v>
      </c>
      <c r="H980" s="29" t="s">
        <v>121</v>
      </c>
      <c r="I980" s="1611" t="s">
        <v>123</v>
      </c>
      <c r="J980" s="1611"/>
      <c r="K980" s="1611"/>
    </row>
    <row r="981" spans="1:11" ht="19.5" customHeight="1" x14ac:dyDescent="0.3">
      <c r="A981" s="28" t="s">
        <v>124</v>
      </c>
      <c r="B981" s="28" t="s">
        <v>142</v>
      </c>
      <c r="C981" s="29" t="s">
        <v>125</v>
      </c>
      <c r="D981" s="185" t="s">
        <v>126</v>
      </c>
      <c r="E981" s="185" t="s">
        <v>127</v>
      </c>
      <c r="F981" s="146"/>
      <c r="G981" s="28" t="s">
        <v>124</v>
      </c>
      <c r="H981" s="28" t="s">
        <v>142</v>
      </c>
      <c r="I981" s="29" t="s">
        <v>125</v>
      </c>
      <c r="J981" s="185" t="s">
        <v>126</v>
      </c>
      <c r="K981" s="185" t="s">
        <v>127</v>
      </c>
    </row>
    <row r="982" spans="1:11" s="50" customFormat="1" x14ac:dyDescent="0.3">
      <c r="A982" s="5"/>
      <c r="B982" s="6"/>
      <c r="C982" s="2"/>
      <c r="D982" s="3"/>
      <c r="E982" s="3"/>
      <c r="F982" s="154"/>
      <c r="G982" s="5"/>
      <c r="H982" s="6"/>
      <c r="I982" s="2"/>
      <c r="J982" s="3"/>
      <c r="K982" s="3"/>
    </row>
    <row r="983" spans="1:11" s="10" customFormat="1" x14ac:dyDescent="0.3">
      <c r="A983" s="185"/>
      <c r="B983" s="6"/>
      <c r="C983" s="2"/>
      <c r="D983" s="3"/>
      <c r="E983" s="3"/>
      <c r="F983" s="154"/>
      <c r="G983" s="185"/>
      <c r="H983" s="6"/>
      <c r="I983" s="2"/>
      <c r="J983" s="3"/>
      <c r="K983" s="3"/>
    </row>
    <row r="984" spans="1:11" s="4" customFormat="1" x14ac:dyDescent="0.3">
      <c r="A984" s="11"/>
      <c r="B984" s="6"/>
      <c r="C984" s="2"/>
      <c r="D984" s="3"/>
      <c r="E984" s="3"/>
      <c r="F984" s="154"/>
      <c r="G984" s="11"/>
      <c r="H984" s="6"/>
      <c r="I984" s="2"/>
      <c r="J984" s="3"/>
      <c r="K984" s="3"/>
    </row>
    <row r="985" spans="1:11" x14ac:dyDescent="0.3">
      <c r="A985" s="5">
        <v>4</v>
      </c>
      <c r="B985" s="6" t="s">
        <v>114</v>
      </c>
      <c r="C985" s="2" t="s">
        <v>2</v>
      </c>
      <c r="D985" s="3">
        <v>5</v>
      </c>
      <c r="E985" s="3">
        <v>28</v>
      </c>
      <c r="G985" s="5">
        <v>4</v>
      </c>
      <c r="H985" s="6" t="s">
        <v>114</v>
      </c>
      <c r="I985" s="2" t="s">
        <v>2</v>
      </c>
      <c r="J985" s="3">
        <v>5</v>
      </c>
      <c r="K985" s="3">
        <v>28</v>
      </c>
    </row>
    <row r="986" spans="1:11" x14ac:dyDescent="0.3">
      <c r="A986" s="185" t="s">
        <v>23</v>
      </c>
      <c r="B986" s="6" t="s">
        <v>107</v>
      </c>
      <c r="C986" s="2" t="s">
        <v>14</v>
      </c>
      <c r="D986" s="3">
        <v>3.1</v>
      </c>
      <c r="E986" s="3">
        <v>93.2</v>
      </c>
      <c r="G986" s="185" t="s">
        <v>23</v>
      </c>
      <c r="H986" s="6" t="s">
        <v>107</v>
      </c>
      <c r="I986" s="2" t="s">
        <v>14</v>
      </c>
      <c r="J986" s="3">
        <v>3.1</v>
      </c>
      <c r="K986" s="3">
        <v>93.2</v>
      </c>
    </row>
    <row r="987" spans="1:11" s="17" customFormat="1" x14ac:dyDescent="0.3">
      <c r="A987" s="47"/>
      <c r="B987" s="48"/>
      <c r="C987" s="49"/>
      <c r="D987" s="46"/>
      <c r="E987" s="46"/>
      <c r="F987" s="146"/>
      <c r="G987" s="47"/>
      <c r="H987" s="48"/>
      <c r="I987" s="49"/>
      <c r="J987" s="46"/>
      <c r="K987" s="46"/>
    </row>
    <row r="988" spans="1:11" ht="19.5" customHeight="1" x14ac:dyDescent="0.3">
      <c r="A988" s="185"/>
      <c r="B988" s="6"/>
      <c r="C988" s="2"/>
      <c r="D988" s="3"/>
      <c r="E988" s="3"/>
      <c r="G988" s="185"/>
      <c r="H988" s="6"/>
      <c r="I988" s="2"/>
      <c r="J988" s="3"/>
      <c r="K988" s="3"/>
    </row>
    <row r="989" spans="1:11" s="10" customFormat="1" x14ac:dyDescent="0.3">
      <c r="A989" s="185"/>
      <c r="B989" s="1"/>
      <c r="C989" s="185"/>
      <c r="D989" s="7"/>
      <c r="E989" s="7"/>
      <c r="F989" s="148"/>
      <c r="G989" s="185"/>
      <c r="H989" s="1"/>
      <c r="I989" s="185"/>
      <c r="J989" s="7"/>
      <c r="K989" s="7"/>
    </row>
    <row r="990" spans="1:11" x14ac:dyDescent="0.3">
      <c r="A990" s="5"/>
      <c r="B990" s="6"/>
      <c r="C990" s="2" t="s">
        <v>128</v>
      </c>
      <c r="D990" s="3">
        <f>SUM(D982:D988)</f>
        <v>8.1</v>
      </c>
      <c r="E990" s="3">
        <f>SUM(E982:E987)</f>
        <v>121.2</v>
      </c>
      <c r="G990" s="5"/>
      <c r="H990" s="6"/>
      <c r="I990" s="2" t="s">
        <v>128</v>
      </c>
      <c r="J990" s="3">
        <f>SUM(J982:J988)</f>
        <v>8.1</v>
      </c>
      <c r="K990" s="3">
        <f>SUM(K982:K987)</f>
        <v>121.2</v>
      </c>
    </row>
    <row r="991" spans="1:11" x14ac:dyDescent="0.3">
      <c r="A991" s="5"/>
      <c r="B991" s="6"/>
      <c r="C991" s="2"/>
      <c r="D991" s="3"/>
      <c r="E991" s="3"/>
      <c r="G991" s="5"/>
      <c r="H991" s="6"/>
      <c r="I991" s="2"/>
      <c r="J991" s="3"/>
      <c r="K991" s="3"/>
    </row>
    <row r="992" spans="1:11" x14ac:dyDescent="0.3">
      <c r="A992" s="5"/>
      <c r="B992" s="6"/>
      <c r="C992" s="2"/>
      <c r="D992" s="3"/>
      <c r="E992" s="3"/>
      <c r="G992" s="5"/>
      <c r="H992" s="6"/>
      <c r="I992" s="2"/>
      <c r="J992" s="3"/>
      <c r="K992" s="3"/>
    </row>
    <row r="993" spans="1:11" x14ac:dyDescent="0.3">
      <c r="A993" s="28" t="s">
        <v>124</v>
      </c>
      <c r="B993" s="3" t="s">
        <v>205</v>
      </c>
      <c r="C993" s="2" t="s">
        <v>125</v>
      </c>
      <c r="D993" s="3" t="s">
        <v>126</v>
      </c>
      <c r="E993" s="3" t="s">
        <v>127</v>
      </c>
      <c r="G993" s="28" t="s">
        <v>124</v>
      </c>
      <c r="H993" s="3" t="s">
        <v>205</v>
      </c>
      <c r="I993" s="2" t="s">
        <v>125</v>
      </c>
      <c r="J993" s="3" t="s">
        <v>126</v>
      </c>
      <c r="K993" s="3" t="s">
        <v>127</v>
      </c>
    </row>
    <row r="994" spans="1:11" s="8" customFormat="1" x14ac:dyDescent="0.3">
      <c r="A994" s="185"/>
      <c r="B994" s="6"/>
      <c r="C994" s="2"/>
      <c r="D994" s="3"/>
      <c r="E994" s="3"/>
      <c r="F994" s="154"/>
      <c r="G994" s="185"/>
      <c r="H994" s="6"/>
      <c r="I994" s="2"/>
      <c r="J994" s="3"/>
      <c r="K994" s="3"/>
    </row>
    <row r="995" spans="1:11" x14ac:dyDescent="0.3">
      <c r="A995" s="185"/>
      <c r="B995" s="6"/>
      <c r="C995" s="2"/>
      <c r="D995" s="3"/>
      <c r="E995" s="3"/>
      <c r="F995" s="154"/>
      <c r="G995" s="185"/>
      <c r="H995" s="6"/>
      <c r="I995" s="2"/>
      <c r="J995" s="3"/>
      <c r="K995" s="3"/>
    </row>
    <row r="996" spans="1:11" s="10" customFormat="1" x14ac:dyDescent="0.3">
      <c r="A996" s="185"/>
      <c r="B996" s="6"/>
      <c r="C996" s="2"/>
      <c r="D996" s="3"/>
      <c r="E996" s="3"/>
      <c r="F996" s="154"/>
      <c r="G996" s="185"/>
      <c r="H996" s="6"/>
      <c r="I996" s="2"/>
      <c r="J996" s="3"/>
      <c r="K996" s="3"/>
    </row>
    <row r="997" spans="1:11" s="4" customFormat="1" x14ac:dyDescent="0.3">
      <c r="A997" s="185"/>
      <c r="B997" s="6"/>
      <c r="C997" s="2"/>
      <c r="D997" s="3"/>
      <c r="E997" s="3"/>
      <c r="F997" s="148"/>
      <c r="G997" s="185"/>
      <c r="H997" s="6"/>
      <c r="I997" s="2"/>
      <c r="J997" s="3"/>
      <c r="K997" s="3"/>
    </row>
    <row r="998" spans="1:11" s="10" customFormat="1" x14ac:dyDescent="0.3">
      <c r="A998" s="5">
        <v>5</v>
      </c>
      <c r="B998" s="6" t="s">
        <v>66</v>
      </c>
      <c r="C998" s="2" t="s">
        <v>2</v>
      </c>
      <c r="D998" s="3">
        <v>15</v>
      </c>
      <c r="E998" s="3">
        <v>112.8</v>
      </c>
      <c r="F998" s="154"/>
      <c r="G998" s="5">
        <v>5</v>
      </c>
      <c r="H998" s="6" t="s">
        <v>66</v>
      </c>
      <c r="I998" s="2" t="s">
        <v>2</v>
      </c>
      <c r="J998" s="3">
        <v>15</v>
      </c>
      <c r="K998" s="3">
        <v>112.8</v>
      </c>
    </row>
    <row r="999" spans="1:11" x14ac:dyDescent="0.3">
      <c r="A999" s="185" t="s">
        <v>51</v>
      </c>
      <c r="B999" s="6" t="s">
        <v>107</v>
      </c>
      <c r="C999" s="2" t="s">
        <v>14</v>
      </c>
      <c r="D999" s="3">
        <v>3.1</v>
      </c>
      <c r="E999" s="3">
        <v>93.2</v>
      </c>
      <c r="G999" s="185" t="s">
        <v>51</v>
      </c>
      <c r="H999" s="6" t="s">
        <v>107</v>
      </c>
      <c r="I999" s="2" t="s">
        <v>14</v>
      </c>
      <c r="J999" s="3">
        <v>3.1</v>
      </c>
      <c r="K999" s="3">
        <v>93.2</v>
      </c>
    </row>
    <row r="1000" spans="1:11" ht="19.5" customHeight="1" x14ac:dyDescent="0.3">
      <c r="A1000" s="185" t="s">
        <v>15</v>
      </c>
      <c r="B1000" s="6" t="s">
        <v>108</v>
      </c>
      <c r="C1000" s="2" t="s">
        <v>65</v>
      </c>
      <c r="D1000" s="3">
        <v>1.2</v>
      </c>
      <c r="E1000" s="3">
        <f>43/2</f>
        <v>21.5</v>
      </c>
      <c r="G1000" s="185" t="s">
        <v>15</v>
      </c>
      <c r="H1000" s="6" t="s">
        <v>108</v>
      </c>
      <c r="I1000" s="2" t="s">
        <v>65</v>
      </c>
      <c r="J1000" s="3">
        <v>1.2</v>
      </c>
      <c r="K1000" s="3">
        <f>43/2</f>
        <v>21.5</v>
      </c>
    </row>
    <row r="1001" spans="1:11" s="97" customFormat="1" x14ac:dyDescent="0.3">
      <c r="A1001" s="47"/>
      <c r="B1001" s="48"/>
      <c r="C1001" s="49"/>
      <c r="D1001" s="46"/>
      <c r="E1001" s="46"/>
      <c r="F1001" s="145"/>
      <c r="G1001" s="47"/>
      <c r="H1001" s="48"/>
      <c r="I1001" s="49"/>
      <c r="J1001" s="46"/>
      <c r="K1001" s="46"/>
    </row>
    <row r="1002" spans="1:11" x14ac:dyDescent="0.3">
      <c r="A1002" s="185"/>
      <c r="B1002" s="6"/>
      <c r="C1002" s="2" t="s">
        <v>128</v>
      </c>
      <c r="D1002" s="3">
        <f>SUM(D994:D1001)</f>
        <v>19.3</v>
      </c>
      <c r="E1002" s="3">
        <f>SUM(E994:E1001)</f>
        <v>227.5</v>
      </c>
      <c r="F1002" s="221">
        <v>213.75</v>
      </c>
      <c r="G1002" s="185"/>
      <c r="H1002" s="6"/>
      <c r="I1002" s="2" t="s">
        <v>128</v>
      </c>
      <c r="J1002" s="3">
        <f>SUM(J994:J1001)</f>
        <v>19.3</v>
      </c>
      <c r="K1002" s="3">
        <f>SUM(K994:K1001)</f>
        <v>227.5</v>
      </c>
    </row>
    <row r="1003" spans="1:11" x14ac:dyDescent="0.3">
      <c r="A1003" s="185"/>
      <c r="B1003" s="6"/>
      <c r="C1003" s="2"/>
      <c r="D1003" s="3"/>
      <c r="E1003" s="3"/>
      <c r="F1003" s="221">
        <v>213.75</v>
      </c>
      <c r="G1003" s="185"/>
      <c r="H1003" s="6"/>
      <c r="I1003" s="2"/>
      <c r="J1003" s="3"/>
      <c r="K1003" s="3"/>
    </row>
    <row r="1004" spans="1:11" x14ac:dyDescent="0.3">
      <c r="A1004" s="5"/>
      <c r="B1004" s="6"/>
      <c r="C1004" s="2"/>
      <c r="D1004" s="3"/>
      <c r="E1004" s="3"/>
      <c r="G1004" s="5"/>
      <c r="H1004" s="6"/>
      <c r="I1004" s="2"/>
      <c r="J1004" s="3"/>
      <c r="K1004" s="3"/>
    </row>
    <row r="1005" spans="1:11" x14ac:dyDescent="0.3">
      <c r="A1005" s="185"/>
      <c r="B1005" s="6"/>
      <c r="C1005" s="2" t="s">
        <v>136</v>
      </c>
      <c r="D1005" s="3">
        <f>D990+D1002</f>
        <v>27.4</v>
      </c>
      <c r="E1005" s="3">
        <f>E990+E1002</f>
        <v>348.7</v>
      </c>
      <c r="F1005" s="147">
        <f>SUM(F1001:F1004)</f>
        <v>427.5</v>
      </c>
      <c r="G1005" s="3"/>
      <c r="H1005" s="3"/>
      <c r="I1005" s="3" t="s">
        <v>136</v>
      </c>
      <c r="J1005" s="3">
        <f>J990+J1002</f>
        <v>27.4</v>
      </c>
      <c r="K1005" s="3">
        <f>K990+K1002</f>
        <v>348.7</v>
      </c>
    </row>
    <row r="1006" spans="1:11" ht="19.5" customHeight="1" x14ac:dyDescent="0.3">
      <c r="B1006" s="35"/>
      <c r="C1006" s="35"/>
      <c r="D1006" s="35"/>
      <c r="E1006" s="35"/>
      <c r="F1006" s="146"/>
      <c r="H1006" s="35"/>
      <c r="I1006" s="35"/>
      <c r="J1006" s="35"/>
      <c r="K1006" s="35"/>
    </row>
    <row r="1007" spans="1:11" ht="19.5" customHeight="1" x14ac:dyDescent="0.3">
      <c r="B1007" s="35"/>
      <c r="C1007" s="35"/>
      <c r="D1007" s="35"/>
      <c r="E1007" s="35"/>
      <c r="F1007" s="146"/>
      <c r="H1007" s="35"/>
      <c r="I1007" s="35"/>
      <c r="J1007" s="35"/>
      <c r="K1007" s="35"/>
    </row>
    <row r="1008" spans="1:11" ht="19.5" customHeight="1" x14ac:dyDescent="0.3">
      <c r="B1008" s="36" t="s">
        <v>129</v>
      </c>
      <c r="C1008" s="35"/>
      <c r="D1008" s="35"/>
      <c r="E1008" s="35"/>
      <c r="F1008" s="146"/>
      <c r="H1008" s="36" t="s">
        <v>129</v>
      </c>
      <c r="I1008" s="35"/>
      <c r="J1008" s="35"/>
      <c r="K1008" s="35"/>
    </row>
    <row r="1009" spans="2:13" x14ac:dyDescent="0.3">
      <c r="B1009" s="37" t="s">
        <v>130</v>
      </c>
      <c r="C1009" s="21"/>
      <c r="D1009" s="94" t="s">
        <v>131</v>
      </c>
      <c r="F1009" s="146"/>
      <c r="H1009" s="37" t="s">
        <v>130</v>
      </c>
      <c r="I1009" s="21"/>
      <c r="J1009" s="94" t="s">
        <v>131</v>
      </c>
    </row>
    <row r="1010" spans="2:13" ht="43.5" customHeight="1" x14ac:dyDescent="0.3">
      <c r="B1010" s="38" t="s">
        <v>132</v>
      </c>
      <c r="C1010" s="21"/>
      <c r="D1010" s="38" t="s">
        <v>140</v>
      </c>
      <c r="E1010" s="39"/>
      <c r="F1010" s="146"/>
      <c r="H1010" s="38" t="s">
        <v>139</v>
      </c>
      <c r="I1010" s="21"/>
      <c r="J1010" s="38" t="s">
        <v>140</v>
      </c>
      <c r="K1010" s="39"/>
      <c r="M1010" s="38"/>
    </row>
    <row r="1013" spans="2:13" ht="19.5" customHeight="1" x14ac:dyDescent="0.3">
      <c r="B1013" s="22" t="s">
        <v>115</v>
      </c>
      <c r="H1013" s="22" t="s">
        <v>115</v>
      </c>
    </row>
    <row r="1014" spans="2:13" ht="19.5" customHeight="1" x14ac:dyDescent="0.3">
      <c r="B1014" s="22" t="s">
        <v>137</v>
      </c>
      <c r="F1014" s="146"/>
      <c r="H1014" s="22" t="s">
        <v>138</v>
      </c>
    </row>
    <row r="1015" spans="2:13" ht="19.5" customHeight="1" x14ac:dyDescent="0.3">
      <c r="F1015" s="146"/>
    </row>
    <row r="1016" spans="2:13" ht="19.5" customHeight="1" x14ac:dyDescent="0.3">
      <c r="D1016" s="21"/>
      <c r="E1016" s="23" t="s">
        <v>116</v>
      </c>
      <c r="F1016" s="146"/>
      <c r="J1016" s="21"/>
      <c r="K1016" s="23" t="s">
        <v>116</v>
      </c>
    </row>
    <row r="1017" spans="2:13" ht="19.5" customHeight="1" x14ac:dyDescent="0.3">
      <c r="D1017" s="21"/>
      <c r="E1017" s="24" t="s">
        <v>134</v>
      </c>
      <c r="F1017" s="146"/>
      <c r="J1017" s="21"/>
      <c r="K1017" s="24" t="s">
        <v>134</v>
      </c>
    </row>
    <row r="1018" spans="2:13" ht="19.5" customHeight="1" x14ac:dyDescent="0.3">
      <c r="D1018" s="21"/>
      <c r="E1018" s="24" t="s">
        <v>117</v>
      </c>
      <c r="F1018" s="146"/>
      <c r="J1018" s="21"/>
      <c r="K1018" s="24" t="s">
        <v>117</v>
      </c>
    </row>
    <row r="1019" spans="2:13" ht="19.5" customHeight="1" x14ac:dyDescent="0.3">
      <c r="D1019" s="21"/>
      <c r="E1019" s="24" t="s">
        <v>118</v>
      </c>
      <c r="F1019" s="146"/>
      <c r="J1019" s="21"/>
      <c r="K1019" s="24" t="s">
        <v>118</v>
      </c>
    </row>
    <row r="1020" spans="2:13" ht="19.5" customHeight="1" x14ac:dyDescent="0.3"/>
    <row r="1021" spans="2:13" s="25" customFormat="1" ht="19.5" customHeight="1" x14ac:dyDescent="0.3">
      <c r="B1021" s="20"/>
      <c r="C1021" s="20"/>
      <c r="D1021" s="20"/>
      <c r="E1021" s="20"/>
      <c r="F1021" s="145"/>
      <c r="H1021" s="20"/>
      <c r="I1021" s="20"/>
      <c r="J1021" s="20"/>
      <c r="K1021" s="20"/>
    </row>
    <row r="1022" spans="2:13" ht="19.5" customHeight="1" x14ac:dyDescent="0.3"/>
    <row r="1023" spans="2:13" ht="19.5" customHeight="1" x14ac:dyDescent="0.3">
      <c r="B1023" s="1612" t="s">
        <v>119</v>
      </c>
      <c r="C1023" s="1612"/>
      <c r="D1023" s="1612"/>
      <c r="E1023" s="26"/>
      <c r="F1023" s="146"/>
      <c r="H1023" s="1612" t="s">
        <v>119</v>
      </c>
      <c r="I1023" s="1612"/>
      <c r="J1023" s="1612"/>
      <c r="K1023" s="26"/>
    </row>
    <row r="1024" spans="2:13" s="25" customFormat="1" ht="19.5" customHeight="1" x14ac:dyDescent="0.3">
      <c r="B1024" s="1610"/>
      <c r="C1024" s="1610"/>
      <c r="D1024" s="1610"/>
      <c r="E1024" s="27"/>
      <c r="F1024" s="146"/>
      <c r="H1024" s="1610">
        <f>B1024</f>
        <v>0</v>
      </c>
      <c r="I1024" s="1610"/>
      <c r="J1024" s="1610"/>
      <c r="K1024" s="27"/>
    </row>
    <row r="1025" spans="1:11" ht="19.5" customHeight="1" x14ac:dyDescent="0.3">
      <c r="E1025" s="27"/>
      <c r="F1025" s="146"/>
      <c r="K1025" s="27"/>
    </row>
    <row r="1026" spans="1:11" ht="19.5" customHeight="1" x14ac:dyDescent="0.3">
      <c r="B1026" s="184"/>
      <c r="E1026" s="27"/>
      <c r="F1026" s="146"/>
      <c r="H1026" s="184"/>
      <c r="K1026" s="27"/>
    </row>
    <row r="1027" spans="1:11" ht="19.5" customHeight="1" x14ac:dyDescent="0.3">
      <c r="A1027" s="28" t="s">
        <v>120</v>
      </c>
      <c r="B1027" s="29" t="s">
        <v>121</v>
      </c>
      <c r="C1027" s="1611" t="s">
        <v>122</v>
      </c>
      <c r="D1027" s="1611"/>
      <c r="E1027" s="1611"/>
      <c r="F1027" s="146"/>
      <c r="G1027" s="28" t="s">
        <v>120</v>
      </c>
      <c r="H1027" s="29" t="s">
        <v>121</v>
      </c>
      <c r="I1027" s="1611" t="s">
        <v>123</v>
      </c>
      <c r="J1027" s="1611"/>
      <c r="K1027" s="1611"/>
    </row>
    <row r="1028" spans="1:11" ht="19.5" customHeight="1" x14ac:dyDescent="0.3">
      <c r="A1028" s="28" t="s">
        <v>124</v>
      </c>
      <c r="B1028" s="28" t="s">
        <v>142</v>
      </c>
      <c r="C1028" s="29" t="s">
        <v>125</v>
      </c>
      <c r="D1028" s="185" t="s">
        <v>126</v>
      </c>
      <c r="E1028" s="185" t="s">
        <v>127</v>
      </c>
      <c r="F1028" s="146"/>
      <c r="G1028" s="28" t="s">
        <v>124</v>
      </c>
      <c r="H1028" s="28" t="s">
        <v>142</v>
      </c>
      <c r="I1028" s="29" t="s">
        <v>125</v>
      </c>
      <c r="J1028" s="185" t="s">
        <v>126</v>
      </c>
      <c r="K1028" s="185" t="s">
        <v>127</v>
      </c>
    </row>
    <row r="1029" spans="1:11" s="50" customFormat="1" x14ac:dyDescent="0.3">
      <c r="A1029" s="5"/>
      <c r="B1029" s="6"/>
      <c r="C1029" s="2"/>
      <c r="D1029" s="3"/>
      <c r="E1029" s="3"/>
      <c r="F1029" s="154"/>
      <c r="G1029" s="5"/>
      <c r="H1029" s="6"/>
      <c r="I1029" s="2"/>
      <c r="J1029" s="3"/>
      <c r="K1029" s="3"/>
    </row>
    <row r="1030" spans="1:11" s="10" customFormat="1" x14ac:dyDescent="0.3">
      <c r="A1030" s="185"/>
      <c r="B1030" s="6"/>
      <c r="C1030" s="2"/>
      <c r="D1030" s="3"/>
      <c r="E1030" s="3"/>
      <c r="F1030" s="154"/>
      <c r="G1030" s="185"/>
      <c r="H1030" s="6"/>
      <c r="I1030" s="2"/>
      <c r="J1030" s="3"/>
      <c r="K1030" s="3"/>
    </row>
    <row r="1031" spans="1:11" s="4" customFormat="1" x14ac:dyDescent="0.3">
      <c r="A1031" s="11"/>
      <c r="B1031" s="6"/>
      <c r="C1031" s="2"/>
      <c r="D1031" s="3"/>
      <c r="E1031" s="3"/>
      <c r="F1031" s="154"/>
      <c r="G1031" s="11"/>
      <c r="H1031" s="6"/>
      <c r="I1031" s="2"/>
      <c r="J1031" s="3"/>
      <c r="K1031" s="3"/>
    </row>
    <row r="1032" spans="1:11" x14ac:dyDescent="0.3">
      <c r="A1032" s="5">
        <v>4</v>
      </c>
      <c r="B1032" s="6" t="s">
        <v>114</v>
      </c>
      <c r="C1032" s="2" t="s">
        <v>2</v>
      </c>
      <c r="D1032" s="3">
        <v>5</v>
      </c>
      <c r="E1032" s="3">
        <v>28</v>
      </c>
      <c r="G1032" s="5">
        <v>4</v>
      </c>
      <c r="H1032" s="6" t="s">
        <v>114</v>
      </c>
      <c r="I1032" s="2" t="s">
        <v>2</v>
      </c>
      <c r="J1032" s="3">
        <v>5</v>
      </c>
      <c r="K1032" s="3">
        <v>28</v>
      </c>
    </row>
    <row r="1033" spans="1:11" x14ac:dyDescent="0.3">
      <c r="A1033" s="185" t="s">
        <v>23</v>
      </c>
      <c r="B1033" s="6" t="s">
        <v>107</v>
      </c>
      <c r="C1033" s="2" t="s">
        <v>14</v>
      </c>
      <c r="D1033" s="3">
        <v>3.1</v>
      </c>
      <c r="E1033" s="3">
        <v>93.2</v>
      </c>
      <c r="G1033" s="185" t="s">
        <v>23</v>
      </c>
      <c r="H1033" s="6" t="s">
        <v>107</v>
      </c>
      <c r="I1033" s="2" t="s">
        <v>14</v>
      </c>
      <c r="J1033" s="3">
        <v>3.1</v>
      </c>
      <c r="K1033" s="3">
        <v>93.2</v>
      </c>
    </row>
    <row r="1034" spans="1:11" s="17" customFormat="1" x14ac:dyDescent="0.3">
      <c r="A1034" s="47"/>
      <c r="B1034" s="48"/>
      <c r="C1034" s="49"/>
      <c r="D1034" s="46"/>
      <c r="E1034" s="46"/>
      <c r="F1034" s="146"/>
      <c r="G1034" s="47"/>
      <c r="H1034" s="48"/>
      <c r="I1034" s="49"/>
      <c r="J1034" s="46"/>
      <c r="K1034" s="46"/>
    </row>
    <row r="1035" spans="1:11" ht="19.5" customHeight="1" x14ac:dyDescent="0.3">
      <c r="A1035" s="185"/>
      <c r="B1035" s="6"/>
      <c r="C1035" s="2"/>
      <c r="D1035" s="3"/>
      <c r="E1035" s="3"/>
      <c r="G1035" s="185"/>
      <c r="H1035" s="6"/>
      <c r="I1035" s="2"/>
      <c r="J1035" s="3"/>
      <c r="K1035" s="3"/>
    </row>
    <row r="1036" spans="1:11" s="10" customFormat="1" x14ac:dyDescent="0.3">
      <c r="A1036" s="185"/>
      <c r="B1036" s="1"/>
      <c r="C1036" s="185"/>
      <c r="D1036" s="7"/>
      <c r="E1036" s="7"/>
      <c r="F1036" s="148"/>
      <c r="G1036" s="185"/>
      <c r="H1036" s="1"/>
      <c r="I1036" s="185"/>
      <c r="J1036" s="7"/>
      <c r="K1036" s="7"/>
    </row>
    <row r="1037" spans="1:11" x14ac:dyDescent="0.3">
      <c r="A1037" s="5"/>
      <c r="B1037" s="6"/>
      <c r="C1037" s="2" t="s">
        <v>128</v>
      </c>
      <c r="D1037" s="3">
        <f>SUM(D1029:D1035)</f>
        <v>8.1</v>
      </c>
      <c r="E1037" s="3">
        <f>SUM(E1029:E1034)</f>
        <v>121.2</v>
      </c>
      <c r="G1037" s="5"/>
      <c r="H1037" s="6"/>
      <c r="I1037" s="2" t="s">
        <v>128</v>
      </c>
      <c r="J1037" s="3">
        <f>SUM(J1029:J1035)</f>
        <v>8.1</v>
      </c>
      <c r="K1037" s="3">
        <f>SUM(K1029:K1034)</f>
        <v>121.2</v>
      </c>
    </row>
    <row r="1038" spans="1:11" x14ac:dyDescent="0.3">
      <c r="A1038" s="5"/>
      <c r="B1038" s="6"/>
      <c r="C1038" s="2"/>
      <c r="D1038" s="3"/>
      <c r="E1038" s="3"/>
      <c r="G1038" s="5"/>
      <c r="H1038" s="6"/>
      <c r="I1038" s="2"/>
      <c r="J1038" s="3"/>
      <c r="K1038" s="3"/>
    </row>
    <row r="1039" spans="1:11" x14ac:dyDescent="0.3">
      <c r="A1039" s="5"/>
      <c r="B1039" s="6"/>
      <c r="C1039" s="2"/>
      <c r="D1039" s="3"/>
      <c r="E1039" s="3"/>
      <c r="G1039" s="5"/>
      <c r="H1039" s="6"/>
      <c r="I1039" s="2"/>
      <c r="J1039" s="3"/>
      <c r="K1039" s="3"/>
    </row>
    <row r="1040" spans="1:11" x14ac:dyDescent="0.3">
      <c r="A1040" s="28" t="s">
        <v>124</v>
      </c>
      <c r="B1040" s="3" t="s">
        <v>205</v>
      </c>
      <c r="C1040" s="2" t="s">
        <v>125</v>
      </c>
      <c r="D1040" s="3" t="s">
        <v>126</v>
      </c>
      <c r="E1040" s="3" t="s">
        <v>127</v>
      </c>
      <c r="G1040" s="28" t="s">
        <v>124</v>
      </c>
      <c r="H1040" s="3" t="s">
        <v>205</v>
      </c>
      <c r="I1040" s="2" t="s">
        <v>125</v>
      </c>
      <c r="J1040" s="3" t="s">
        <v>126</v>
      </c>
      <c r="K1040" s="3" t="s">
        <v>127</v>
      </c>
    </row>
    <row r="1041" spans="1:11" s="8" customFormat="1" x14ac:dyDescent="0.3">
      <c r="A1041" s="185"/>
      <c r="B1041" s="6"/>
      <c r="C1041" s="2"/>
      <c r="D1041" s="3"/>
      <c r="E1041" s="3"/>
      <c r="F1041" s="154"/>
      <c r="G1041" s="185"/>
      <c r="H1041" s="6"/>
      <c r="I1041" s="2"/>
      <c r="J1041" s="3"/>
      <c r="K1041" s="3"/>
    </row>
    <row r="1042" spans="1:11" x14ac:dyDescent="0.3">
      <c r="A1042" s="185"/>
      <c r="B1042" s="6"/>
      <c r="C1042" s="2"/>
      <c r="D1042" s="3"/>
      <c r="E1042" s="3"/>
      <c r="F1042" s="154"/>
      <c r="G1042" s="185"/>
      <c r="H1042" s="6"/>
      <c r="I1042" s="2"/>
      <c r="J1042" s="3"/>
      <c r="K1042" s="3"/>
    </row>
    <row r="1043" spans="1:11" s="10" customFormat="1" x14ac:dyDescent="0.3">
      <c r="A1043" s="185"/>
      <c r="B1043" s="6"/>
      <c r="C1043" s="2"/>
      <c r="D1043" s="3"/>
      <c r="E1043" s="3"/>
      <c r="F1043" s="154"/>
      <c r="G1043" s="185"/>
      <c r="H1043" s="6"/>
      <c r="I1043" s="2"/>
      <c r="J1043" s="3"/>
      <c r="K1043" s="3"/>
    </row>
    <row r="1044" spans="1:11" s="4" customFormat="1" x14ac:dyDescent="0.3">
      <c r="A1044" s="185"/>
      <c r="B1044" s="6"/>
      <c r="C1044" s="2"/>
      <c r="D1044" s="3"/>
      <c r="E1044" s="3"/>
      <c r="F1044" s="148"/>
      <c r="G1044" s="185"/>
      <c r="H1044" s="6"/>
      <c r="I1044" s="2"/>
      <c r="J1044" s="3"/>
      <c r="K1044" s="3"/>
    </row>
    <row r="1045" spans="1:11" s="10" customFormat="1" x14ac:dyDescent="0.3">
      <c r="A1045" s="5">
        <v>5</v>
      </c>
      <c r="B1045" s="6" t="s">
        <v>66</v>
      </c>
      <c r="C1045" s="2" t="s">
        <v>2</v>
      </c>
      <c r="D1045" s="3">
        <v>15</v>
      </c>
      <c r="E1045" s="3">
        <v>112.8</v>
      </c>
      <c r="F1045" s="154"/>
      <c r="G1045" s="5">
        <v>5</v>
      </c>
      <c r="H1045" s="6" t="s">
        <v>66</v>
      </c>
      <c r="I1045" s="2" t="s">
        <v>2</v>
      </c>
      <c r="J1045" s="3">
        <v>15</v>
      </c>
      <c r="K1045" s="3">
        <v>112.8</v>
      </c>
    </row>
    <row r="1046" spans="1:11" x14ac:dyDescent="0.3">
      <c r="A1046" s="185" t="s">
        <v>51</v>
      </c>
      <c r="B1046" s="6" t="s">
        <v>107</v>
      </c>
      <c r="C1046" s="2" t="s">
        <v>14</v>
      </c>
      <c r="D1046" s="3">
        <v>3.1</v>
      </c>
      <c r="E1046" s="3">
        <v>93.2</v>
      </c>
      <c r="G1046" s="185" t="s">
        <v>51</v>
      </c>
      <c r="H1046" s="6" t="s">
        <v>107</v>
      </c>
      <c r="I1046" s="2" t="s">
        <v>14</v>
      </c>
      <c r="J1046" s="3">
        <v>3.1</v>
      </c>
      <c r="K1046" s="3">
        <v>93.2</v>
      </c>
    </row>
    <row r="1047" spans="1:11" ht="19.5" customHeight="1" x14ac:dyDescent="0.3">
      <c r="A1047" s="185" t="s">
        <v>15</v>
      </c>
      <c r="B1047" s="6" t="s">
        <v>108</v>
      </c>
      <c r="C1047" s="2" t="s">
        <v>65</v>
      </c>
      <c r="D1047" s="3">
        <v>1.2</v>
      </c>
      <c r="E1047" s="3">
        <f>43/2</f>
        <v>21.5</v>
      </c>
      <c r="G1047" s="185" t="s">
        <v>15</v>
      </c>
      <c r="H1047" s="6" t="s">
        <v>108</v>
      </c>
      <c r="I1047" s="2" t="s">
        <v>65</v>
      </c>
      <c r="J1047" s="3">
        <v>1.2</v>
      </c>
      <c r="K1047" s="3">
        <f>43/2</f>
        <v>21.5</v>
      </c>
    </row>
    <row r="1048" spans="1:11" s="97" customFormat="1" x14ac:dyDescent="0.3">
      <c r="A1048" s="47"/>
      <c r="B1048" s="48"/>
      <c r="C1048" s="49"/>
      <c r="D1048" s="46"/>
      <c r="E1048" s="46"/>
      <c r="F1048" s="145"/>
      <c r="G1048" s="47"/>
      <c r="H1048" s="48"/>
      <c r="I1048" s="49"/>
      <c r="J1048" s="46"/>
      <c r="K1048" s="46"/>
    </row>
    <row r="1049" spans="1:11" x14ac:dyDescent="0.3">
      <c r="A1049" s="185"/>
      <c r="B1049" s="6"/>
      <c r="C1049" s="2" t="s">
        <v>128</v>
      </c>
      <c r="D1049" s="3">
        <f>SUM(D1041:D1048)</f>
        <v>19.3</v>
      </c>
      <c r="E1049" s="3">
        <f>SUM(E1041:E1048)</f>
        <v>227.5</v>
      </c>
      <c r="F1049" s="221">
        <v>213.75</v>
      </c>
      <c r="G1049" s="185"/>
      <c r="H1049" s="6"/>
      <c r="I1049" s="2" t="s">
        <v>128</v>
      </c>
      <c r="J1049" s="3">
        <f>SUM(J1041:J1048)</f>
        <v>19.3</v>
      </c>
      <c r="K1049" s="3">
        <f>SUM(K1041:K1048)</f>
        <v>227.5</v>
      </c>
    </row>
    <row r="1050" spans="1:11" x14ac:dyDescent="0.3">
      <c r="A1050" s="185"/>
      <c r="B1050" s="6"/>
      <c r="C1050" s="2"/>
      <c r="D1050" s="3"/>
      <c r="E1050" s="3"/>
      <c r="F1050" s="221">
        <v>213.75</v>
      </c>
      <c r="G1050" s="185"/>
      <c r="H1050" s="6"/>
      <c r="I1050" s="2"/>
      <c r="J1050" s="3"/>
      <c r="K1050" s="3"/>
    </row>
    <row r="1051" spans="1:11" x14ac:dyDescent="0.3">
      <c r="A1051" s="5"/>
      <c r="B1051" s="6"/>
      <c r="C1051" s="2"/>
      <c r="D1051" s="3"/>
      <c r="E1051" s="3"/>
      <c r="G1051" s="5"/>
      <c r="H1051" s="6"/>
      <c r="I1051" s="2"/>
      <c r="J1051" s="3"/>
      <c r="K1051" s="3"/>
    </row>
    <row r="1052" spans="1:11" x14ac:dyDescent="0.3">
      <c r="A1052" s="185"/>
      <c r="B1052" s="6"/>
      <c r="C1052" s="2" t="s">
        <v>136</v>
      </c>
      <c r="D1052" s="3">
        <f>D1037+D1049</f>
        <v>27.4</v>
      </c>
      <c r="E1052" s="3">
        <f>E1037+E1049</f>
        <v>348.7</v>
      </c>
      <c r="F1052" s="147">
        <f>SUM(F1048:F1051)</f>
        <v>427.5</v>
      </c>
      <c r="G1052" s="3"/>
      <c r="H1052" s="3"/>
      <c r="I1052" s="3" t="s">
        <v>136</v>
      </c>
      <c r="J1052" s="3">
        <f>J1037+J1049</f>
        <v>27.4</v>
      </c>
      <c r="K1052" s="3">
        <f>K1037+K1049</f>
        <v>348.7</v>
      </c>
    </row>
    <row r="1053" spans="1:11" ht="19.5" customHeight="1" x14ac:dyDescent="0.3">
      <c r="B1053" s="35"/>
      <c r="C1053" s="35"/>
      <c r="D1053" s="35"/>
      <c r="E1053" s="35"/>
      <c r="F1053" s="146"/>
      <c r="H1053" s="35"/>
      <c r="I1053" s="35"/>
      <c r="J1053" s="35"/>
      <c r="K1053" s="35"/>
    </row>
    <row r="1054" spans="1:11" ht="19.5" customHeight="1" x14ac:dyDescent="0.3">
      <c r="B1054" s="35"/>
      <c r="C1054" s="35"/>
      <c r="D1054" s="35"/>
      <c r="E1054" s="35"/>
      <c r="F1054" s="146"/>
      <c r="H1054" s="35"/>
      <c r="I1054" s="35"/>
      <c r="J1054" s="35"/>
      <c r="K1054" s="35"/>
    </row>
    <row r="1055" spans="1:11" ht="19.5" customHeight="1" x14ac:dyDescent="0.3">
      <c r="B1055" s="36" t="s">
        <v>129</v>
      </c>
      <c r="C1055" s="35"/>
      <c r="D1055" s="35"/>
      <c r="E1055" s="35"/>
      <c r="F1055" s="146"/>
      <c r="H1055" s="36" t="s">
        <v>129</v>
      </c>
      <c r="I1055" s="35"/>
      <c r="J1055" s="35"/>
      <c r="K1055" s="35"/>
    </row>
    <row r="1056" spans="1:11" x14ac:dyDescent="0.3">
      <c r="B1056" s="37" t="s">
        <v>130</v>
      </c>
      <c r="C1056" s="21"/>
      <c r="D1056" s="94" t="s">
        <v>131</v>
      </c>
      <c r="F1056" s="146"/>
      <c r="H1056" s="37" t="s">
        <v>130</v>
      </c>
      <c r="I1056" s="21"/>
      <c r="J1056" s="94" t="s">
        <v>131</v>
      </c>
    </row>
    <row r="1057" spans="2:13" ht="43.5" customHeight="1" x14ac:dyDescent="0.3">
      <c r="B1057" s="38" t="s">
        <v>132</v>
      </c>
      <c r="C1057" s="21"/>
      <c r="D1057" s="38" t="s">
        <v>140</v>
      </c>
      <c r="E1057" s="39"/>
      <c r="F1057" s="146"/>
      <c r="H1057" s="38" t="s">
        <v>139</v>
      </c>
      <c r="I1057" s="21"/>
      <c r="J1057" s="38" t="s">
        <v>140</v>
      </c>
      <c r="K1057" s="39"/>
      <c r="M1057" s="38"/>
    </row>
    <row r="1058" spans="2:13" s="96" customFormat="1" ht="21.75" customHeight="1" x14ac:dyDescent="0.3">
      <c r="B1058" s="254"/>
      <c r="D1058" s="254"/>
      <c r="E1058" s="255"/>
      <c r="F1058" s="146"/>
      <c r="H1058" s="254"/>
      <c r="J1058" s="254"/>
      <c r="K1058" s="255"/>
      <c r="M1058" s="254"/>
    </row>
    <row r="1059" spans="2:13" ht="19.5" customHeight="1" x14ac:dyDescent="0.3">
      <c r="B1059" s="22" t="s">
        <v>115</v>
      </c>
      <c r="H1059" s="22" t="s">
        <v>115</v>
      </c>
    </row>
    <row r="1060" spans="2:13" ht="19.5" customHeight="1" x14ac:dyDescent="0.3">
      <c r="B1060" s="22" t="s">
        <v>137</v>
      </c>
      <c r="F1060" s="146"/>
      <c r="H1060" s="22" t="s">
        <v>138</v>
      </c>
    </row>
    <row r="1061" spans="2:13" ht="19.5" customHeight="1" x14ac:dyDescent="0.3">
      <c r="F1061" s="146"/>
    </row>
    <row r="1062" spans="2:13" ht="19.5" customHeight="1" x14ac:dyDescent="0.3">
      <c r="D1062" s="21"/>
      <c r="E1062" s="23" t="s">
        <v>116</v>
      </c>
      <c r="F1062" s="146"/>
      <c r="J1062" s="21"/>
      <c r="K1062" s="23" t="s">
        <v>116</v>
      </c>
    </row>
    <row r="1063" spans="2:13" ht="19.5" customHeight="1" x14ac:dyDescent="0.3">
      <c r="D1063" s="21"/>
      <c r="E1063" s="24" t="s">
        <v>134</v>
      </c>
      <c r="F1063" s="146"/>
      <c r="J1063" s="21"/>
      <c r="K1063" s="24" t="s">
        <v>134</v>
      </c>
    </row>
    <row r="1064" spans="2:13" ht="19.5" customHeight="1" x14ac:dyDescent="0.3">
      <c r="D1064" s="21"/>
      <c r="E1064" s="24" t="s">
        <v>117</v>
      </c>
      <c r="F1064" s="146"/>
      <c r="J1064" s="21"/>
      <c r="K1064" s="24" t="s">
        <v>117</v>
      </c>
    </row>
    <row r="1065" spans="2:13" ht="19.5" customHeight="1" x14ac:dyDescent="0.3">
      <c r="D1065" s="21"/>
      <c r="E1065" s="24" t="s">
        <v>118</v>
      </c>
      <c r="F1065" s="146"/>
      <c r="J1065" s="21"/>
      <c r="K1065" s="24" t="s">
        <v>118</v>
      </c>
    </row>
    <row r="1066" spans="2:13" ht="19.5" customHeight="1" x14ac:dyDescent="0.3"/>
    <row r="1067" spans="2:13" s="25" customFormat="1" ht="19.5" customHeight="1" x14ac:dyDescent="0.3">
      <c r="B1067" s="20"/>
      <c r="C1067" s="20"/>
      <c r="D1067" s="20"/>
      <c r="E1067" s="20"/>
      <c r="F1067" s="145"/>
      <c r="H1067" s="20"/>
      <c r="I1067" s="20"/>
      <c r="J1067" s="20"/>
      <c r="K1067" s="20"/>
    </row>
    <row r="1068" spans="2:13" ht="19.5" customHeight="1" x14ac:dyDescent="0.3"/>
    <row r="1069" spans="2:13" ht="19.5" customHeight="1" x14ac:dyDescent="0.3">
      <c r="B1069" s="1612" t="s">
        <v>119</v>
      </c>
      <c r="C1069" s="1612"/>
      <c r="D1069" s="1612"/>
      <c r="E1069" s="26"/>
      <c r="F1069" s="146"/>
      <c r="H1069" s="1612" t="s">
        <v>119</v>
      </c>
      <c r="I1069" s="1612"/>
      <c r="J1069" s="1612"/>
      <c r="K1069" s="26"/>
    </row>
    <row r="1070" spans="2:13" s="25" customFormat="1" ht="19.5" customHeight="1" x14ac:dyDescent="0.3">
      <c r="B1070" s="1610"/>
      <c r="C1070" s="1610"/>
      <c r="D1070" s="1610"/>
      <c r="E1070" s="27"/>
      <c r="F1070" s="146"/>
      <c r="H1070" s="1610">
        <f>B1070</f>
        <v>0</v>
      </c>
      <c r="I1070" s="1610"/>
      <c r="J1070" s="1610"/>
      <c r="K1070" s="27"/>
    </row>
    <row r="1071" spans="2:13" ht="19.5" customHeight="1" x14ac:dyDescent="0.3">
      <c r="E1071" s="27"/>
      <c r="F1071" s="146"/>
      <c r="K1071" s="27"/>
    </row>
    <row r="1072" spans="2:13" ht="19.5" customHeight="1" x14ac:dyDescent="0.3">
      <c r="B1072" s="186"/>
      <c r="E1072" s="27"/>
      <c r="F1072" s="146"/>
      <c r="H1072" s="186"/>
      <c r="K1072" s="27"/>
    </row>
    <row r="1073" spans="1:11" ht="19.5" customHeight="1" x14ac:dyDescent="0.3">
      <c r="A1073" s="28" t="s">
        <v>120</v>
      </c>
      <c r="B1073" s="29" t="s">
        <v>121</v>
      </c>
      <c r="C1073" s="1611" t="s">
        <v>122</v>
      </c>
      <c r="D1073" s="1611"/>
      <c r="E1073" s="1611"/>
      <c r="F1073" s="146"/>
      <c r="G1073" s="28" t="s">
        <v>120</v>
      </c>
      <c r="H1073" s="29" t="s">
        <v>121</v>
      </c>
      <c r="I1073" s="1611" t="s">
        <v>123</v>
      </c>
      <c r="J1073" s="1611"/>
      <c r="K1073" s="1611"/>
    </row>
    <row r="1074" spans="1:11" ht="19.5" customHeight="1" x14ac:dyDescent="0.3">
      <c r="A1074" s="28" t="s">
        <v>124</v>
      </c>
      <c r="B1074" s="28" t="s">
        <v>142</v>
      </c>
      <c r="C1074" s="29" t="s">
        <v>125</v>
      </c>
      <c r="D1074" s="187" t="s">
        <v>126</v>
      </c>
      <c r="E1074" s="187" t="s">
        <v>127</v>
      </c>
      <c r="F1074" s="146"/>
      <c r="G1074" s="28" t="s">
        <v>124</v>
      </c>
      <c r="H1074" s="28" t="s">
        <v>142</v>
      </c>
      <c r="I1074" s="29" t="s">
        <v>125</v>
      </c>
      <c r="J1074" s="187" t="s">
        <v>126</v>
      </c>
      <c r="K1074" s="187" t="s">
        <v>127</v>
      </c>
    </row>
    <row r="1075" spans="1:11" s="50" customFormat="1" x14ac:dyDescent="0.3">
      <c r="A1075" s="5"/>
      <c r="B1075" s="6"/>
      <c r="C1075" s="2"/>
      <c r="D1075" s="3"/>
      <c r="E1075" s="3"/>
      <c r="F1075" s="154"/>
      <c r="G1075" s="5"/>
      <c r="H1075" s="6"/>
      <c r="I1075" s="2"/>
      <c r="J1075" s="3"/>
      <c r="K1075" s="3"/>
    </row>
    <row r="1076" spans="1:11" s="10" customFormat="1" x14ac:dyDescent="0.3">
      <c r="A1076" s="187"/>
      <c r="B1076" s="6"/>
      <c r="C1076" s="2"/>
      <c r="D1076" s="3"/>
      <c r="E1076" s="3"/>
      <c r="F1076" s="154"/>
      <c r="G1076" s="187"/>
      <c r="H1076" s="6"/>
      <c r="I1076" s="2"/>
      <c r="J1076" s="3"/>
      <c r="K1076" s="3"/>
    </row>
    <row r="1077" spans="1:11" s="4" customFormat="1" x14ac:dyDescent="0.3">
      <c r="A1077" s="11"/>
      <c r="B1077" s="6"/>
      <c r="C1077" s="2"/>
      <c r="D1077" s="3"/>
      <c r="E1077" s="3"/>
      <c r="F1077" s="154"/>
      <c r="G1077" s="11"/>
      <c r="H1077" s="6"/>
      <c r="I1077" s="2"/>
      <c r="J1077" s="3"/>
      <c r="K1077" s="3"/>
    </row>
    <row r="1078" spans="1:11" x14ac:dyDescent="0.3">
      <c r="A1078" s="5">
        <v>4</v>
      </c>
      <c r="B1078" s="6" t="s">
        <v>114</v>
      </c>
      <c r="C1078" s="2" t="s">
        <v>2</v>
      </c>
      <c r="D1078" s="3">
        <v>5</v>
      </c>
      <c r="E1078" s="3">
        <v>28</v>
      </c>
      <c r="G1078" s="5">
        <v>4</v>
      </c>
      <c r="H1078" s="6" t="s">
        <v>114</v>
      </c>
      <c r="I1078" s="2" t="s">
        <v>2</v>
      </c>
      <c r="J1078" s="3">
        <v>5</v>
      </c>
      <c r="K1078" s="3">
        <v>28</v>
      </c>
    </row>
    <row r="1079" spans="1:11" x14ac:dyDescent="0.3">
      <c r="A1079" s="187" t="s">
        <v>23</v>
      </c>
      <c r="B1079" s="6" t="s">
        <v>107</v>
      </c>
      <c r="C1079" s="2" t="s">
        <v>14</v>
      </c>
      <c r="D1079" s="3">
        <v>3.1</v>
      </c>
      <c r="E1079" s="3">
        <v>93.2</v>
      </c>
      <c r="G1079" s="187" t="s">
        <v>23</v>
      </c>
      <c r="H1079" s="6" t="s">
        <v>107</v>
      </c>
      <c r="I1079" s="2" t="s">
        <v>14</v>
      </c>
      <c r="J1079" s="3">
        <v>3.1</v>
      </c>
      <c r="K1079" s="3">
        <v>93.2</v>
      </c>
    </row>
    <row r="1080" spans="1:11" s="17" customFormat="1" x14ac:dyDescent="0.3">
      <c r="A1080" s="47"/>
      <c r="B1080" s="48"/>
      <c r="C1080" s="49"/>
      <c r="D1080" s="46"/>
      <c r="E1080" s="46"/>
      <c r="F1080" s="146"/>
      <c r="G1080" s="47"/>
      <c r="H1080" s="48"/>
      <c r="I1080" s="49"/>
      <c r="J1080" s="46"/>
      <c r="K1080" s="46"/>
    </row>
    <row r="1081" spans="1:11" ht="19.5" customHeight="1" x14ac:dyDescent="0.3">
      <c r="A1081" s="187"/>
      <c r="B1081" s="6"/>
      <c r="C1081" s="2"/>
      <c r="D1081" s="3"/>
      <c r="E1081" s="3"/>
      <c r="G1081" s="187"/>
      <c r="H1081" s="6"/>
      <c r="I1081" s="2"/>
      <c r="J1081" s="3"/>
      <c r="K1081" s="3"/>
    </row>
    <row r="1082" spans="1:11" s="10" customFormat="1" x14ac:dyDescent="0.3">
      <c r="A1082" s="187"/>
      <c r="B1082" s="1"/>
      <c r="C1082" s="187"/>
      <c r="D1082" s="7"/>
      <c r="E1082" s="7"/>
      <c r="F1082" s="148"/>
      <c r="G1082" s="187"/>
      <c r="H1082" s="1"/>
      <c r="I1082" s="187"/>
      <c r="J1082" s="7"/>
      <c r="K1082" s="7"/>
    </row>
    <row r="1083" spans="1:11" x14ac:dyDescent="0.3">
      <c r="A1083" s="5"/>
      <c r="B1083" s="6"/>
      <c r="C1083" s="2" t="s">
        <v>128</v>
      </c>
      <c r="D1083" s="3">
        <f>SUM(D1075:D1081)</f>
        <v>8.1</v>
      </c>
      <c r="E1083" s="3">
        <f>SUM(E1075:E1080)</f>
        <v>121.2</v>
      </c>
      <c r="G1083" s="5"/>
      <c r="H1083" s="6"/>
      <c r="I1083" s="2" t="s">
        <v>128</v>
      </c>
      <c r="J1083" s="3">
        <f>SUM(J1075:J1081)</f>
        <v>8.1</v>
      </c>
      <c r="K1083" s="3">
        <f>SUM(K1075:K1080)</f>
        <v>121.2</v>
      </c>
    </row>
    <row r="1084" spans="1:11" x14ac:dyDescent="0.3">
      <c r="A1084" s="5"/>
      <c r="B1084" s="6"/>
      <c r="C1084" s="2"/>
      <c r="D1084" s="3"/>
      <c r="E1084" s="3"/>
      <c r="G1084" s="5"/>
      <c r="H1084" s="6"/>
      <c r="I1084" s="2"/>
      <c r="J1084" s="3"/>
      <c r="K1084" s="3"/>
    </row>
    <row r="1085" spans="1:11" x14ac:dyDescent="0.3">
      <c r="A1085" s="5"/>
      <c r="B1085" s="6"/>
      <c r="C1085" s="2"/>
      <c r="D1085" s="3"/>
      <c r="E1085" s="3"/>
      <c r="G1085" s="5"/>
      <c r="H1085" s="6"/>
      <c r="I1085" s="2"/>
      <c r="J1085" s="3"/>
      <c r="K1085" s="3"/>
    </row>
    <row r="1086" spans="1:11" x14ac:dyDescent="0.3">
      <c r="A1086" s="28" t="s">
        <v>124</v>
      </c>
      <c r="B1086" s="3" t="s">
        <v>205</v>
      </c>
      <c r="C1086" s="2" t="s">
        <v>125</v>
      </c>
      <c r="D1086" s="3" t="s">
        <v>126</v>
      </c>
      <c r="E1086" s="3" t="s">
        <v>127</v>
      </c>
      <c r="G1086" s="28" t="s">
        <v>124</v>
      </c>
      <c r="H1086" s="3" t="s">
        <v>205</v>
      </c>
      <c r="I1086" s="2" t="s">
        <v>125</v>
      </c>
      <c r="J1086" s="3" t="s">
        <v>126</v>
      </c>
      <c r="K1086" s="3" t="s">
        <v>127</v>
      </c>
    </row>
    <row r="1087" spans="1:11" s="8" customFormat="1" x14ac:dyDescent="0.3">
      <c r="A1087" s="187"/>
      <c r="B1087" s="6"/>
      <c r="C1087" s="2"/>
      <c r="D1087" s="3"/>
      <c r="E1087" s="3"/>
      <c r="F1087" s="154"/>
      <c r="G1087" s="187"/>
      <c r="H1087" s="6"/>
      <c r="I1087" s="2"/>
      <c r="J1087" s="3"/>
      <c r="K1087" s="3"/>
    </row>
    <row r="1088" spans="1:11" x14ac:dyDescent="0.3">
      <c r="A1088" s="187"/>
      <c r="B1088" s="6"/>
      <c r="C1088" s="2"/>
      <c r="D1088" s="3"/>
      <c r="E1088" s="3"/>
      <c r="F1088" s="154"/>
      <c r="G1088" s="187"/>
      <c r="H1088" s="6"/>
      <c r="I1088" s="2"/>
      <c r="J1088" s="3"/>
      <c r="K1088" s="3"/>
    </row>
    <row r="1089" spans="1:13" s="10" customFormat="1" x14ac:dyDescent="0.3">
      <c r="A1089" s="187"/>
      <c r="B1089" s="6"/>
      <c r="C1089" s="2"/>
      <c r="D1089" s="3"/>
      <c r="E1089" s="3"/>
      <c r="F1089" s="154"/>
      <c r="G1089" s="187"/>
      <c r="H1089" s="6"/>
      <c r="I1089" s="2"/>
      <c r="J1089" s="3"/>
      <c r="K1089" s="3"/>
    </row>
    <row r="1090" spans="1:13" s="4" customFormat="1" x14ac:dyDescent="0.3">
      <c r="A1090" s="187"/>
      <c r="B1090" s="6"/>
      <c r="C1090" s="2"/>
      <c r="D1090" s="3"/>
      <c r="E1090" s="3"/>
      <c r="F1090" s="148"/>
      <c r="G1090" s="187"/>
      <c r="H1090" s="6"/>
      <c r="I1090" s="2"/>
      <c r="J1090" s="3"/>
      <c r="K1090" s="3"/>
    </row>
    <row r="1091" spans="1:13" s="10" customFormat="1" x14ac:dyDescent="0.3">
      <c r="A1091" s="5">
        <v>5</v>
      </c>
      <c r="B1091" s="6" t="s">
        <v>66</v>
      </c>
      <c r="C1091" s="2" t="s">
        <v>2</v>
      </c>
      <c r="D1091" s="3">
        <v>15</v>
      </c>
      <c r="E1091" s="3">
        <v>112.8</v>
      </c>
      <c r="F1091" s="154"/>
      <c r="G1091" s="5">
        <v>5</v>
      </c>
      <c r="H1091" s="6" t="s">
        <v>66</v>
      </c>
      <c r="I1091" s="2" t="s">
        <v>2</v>
      </c>
      <c r="J1091" s="3">
        <v>15</v>
      </c>
      <c r="K1091" s="3">
        <v>112.8</v>
      </c>
    </row>
    <row r="1092" spans="1:13" x14ac:dyDescent="0.3">
      <c r="A1092" s="187" t="s">
        <v>51</v>
      </c>
      <c r="B1092" s="6" t="s">
        <v>107</v>
      </c>
      <c r="C1092" s="2" t="s">
        <v>14</v>
      </c>
      <c r="D1092" s="3">
        <v>3.1</v>
      </c>
      <c r="E1092" s="3">
        <v>93.2</v>
      </c>
      <c r="G1092" s="187" t="s">
        <v>51</v>
      </c>
      <c r="H1092" s="6" t="s">
        <v>107</v>
      </c>
      <c r="I1092" s="2" t="s">
        <v>14</v>
      </c>
      <c r="J1092" s="3">
        <v>3.1</v>
      </c>
      <c r="K1092" s="3">
        <v>93.2</v>
      </c>
    </row>
    <row r="1093" spans="1:13" ht="19.5" customHeight="1" x14ac:dyDescent="0.3">
      <c r="A1093" s="187" t="s">
        <v>15</v>
      </c>
      <c r="B1093" s="6" t="s">
        <v>108</v>
      </c>
      <c r="C1093" s="2" t="s">
        <v>65</v>
      </c>
      <c r="D1093" s="3">
        <v>1.2</v>
      </c>
      <c r="E1093" s="3">
        <f>43/2</f>
        <v>21.5</v>
      </c>
      <c r="G1093" s="187" t="s">
        <v>15</v>
      </c>
      <c r="H1093" s="6" t="s">
        <v>108</v>
      </c>
      <c r="I1093" s="2" t="s">
        <v>65</v>
      </c>
      <c r="J1093" s="3">
        <v>1.2</v>
      </c>
      <c r="K1093" s="3">
        <f>43/2</f>
        <v>21.5</v>
      </c>
    </row>
    <row r="1094" spans="1:13" s="97" customFormat="1" x14ac:dyDescent="0.3">
      <c r="A1094" s="47"/>
      <c r="B1094" s="48"/>
      <c r="C1094" s="49"/>
      <c r="D1094" s="46"/>
      <c r="E1094" s="46"/>
      <c r="F1094" s="145"/>
      <c r="G1094" s="47"/>
      <c r="H1094" s="48"/>
      <c r="I1094" s="49"/>
      <c r="J1094" s="46"/>
      <c r="K1094" s="46"/>
    </row>
    <row r="1095" spans="1:13" x14ac:dyDescent="0.3">
      <c r="A1095" s="187"/>
      <c r="B1095" s="6"/>
      <c r="C1095" s="2" t="s">
        <v>128</v>
      </c>
      <c r="D1095" s="3">
        <f>SUM(D1087:D1094)</f>
        <v>19.3</v>
      </c>
      <c r="E1095" s="3">
        <f>SUM(E1087:E1094)</f>
        <v>227.5</v>
      </c>
      <c r="F1095" s="221">
        <v>213.75</v>
      </c>
      <c r="G1095" s="187"/>
      <c r="H1095" s="6"/>
      <c r="I1095" s="2" t="s">
        <v>128</v>
      </c>
      <c r="J1095" s="3">
        <f>SUM(J1087:J1094)</f>
        <v>19.3</v>
      </c>
      <c r="K1095" s="3">
        <f>SUM(K1087:K1094)</f>
        <v>227.5</v>
      </c>
    </row>
    <row r="1096" spans="1:13" x14ac:dyDescent="0.3">
      <c r="A1096" s="187"/>
      <c r="B1096" s="6"/>
      <c r="C1096" s="2"/>
      <c r="D1096" s="3"/>
      <c r="E1096" s="3"/>
      <c r="F1096" s="221">
        <v>213.75</v>
      </c>
      <c r="G1096" s="187"/>
      <c r="H1096" s="6"/>
      <c r="I1096" s="2"/>
      <c r="J1096" s="3"/>
      <c r="K1096" s="3"/>
    </row>
    <row r="1097" spans="1:13" x14ac:dyDescent="0.3">
      <c r="A1097" s="5"/>
      <c r="B1097" s="6"/>
      <c r="C1097" s="2"/>
      <c r="D1097" s="3"/>
      <c r="E1097" s="3"/>
      <c r="G1097" s="5"/>
      <c r="H1097" s="6"/>
      <c r="I1097" s="2"/>
      <c r="J1097" s="3"/>
      <c r="K1097" s="3"/>
    </row>
    <row r="1098" spans="1:13" x14ac:dyDescent="0.3">
      <c r="A1098" s="187"/>
      <c r="B1098" s="6"/>
      <c r="C1098" s="2" t="s">
        <v>136</v>
      </c>
      <c r="D1098" s="3">
        <f>D1083+D1095</f>
        <v>27.4</v>
      </c>
      <c r="E1098" s="3">
        <f>E1083+E1095</f>
        <v>348.7</v>
      </c>
      <c r="F1098" s="147">
        <f>SUM(F1094:F1097)</f>
        <v>427.5</v>
      </c>
      <c r="G1098" s="3"/>
      <c r="H1098" s="3"/>
      <c r="I1098" s="3" t="s">
        <v>136</v>
      </c>
      <c r="J1098" s="3">
        <f>J1083+J1095</f>
        <v>27.4</v>
      </c>
      <c r="K1098" s="3">
        <f>K1083+K1095</f>
        <v>348.7</v>
      </c>
    </row>
    <row r="1099" spans="1:13" ht="19.5" customHeight="1" x14ac:dyDescent="0.3">
      <c r="B1099" s="35"/>
      <c r="C1099" s="35"/>
      <c r="D1099" s="35"/>
      <c r="E1099" s="35"/>
      <c r="F1099" s="146"/>
      <c r="H1099" s="35"/>
      <c r="I1099" s="35"/>
      <c r="J1099" s="35"/>
      <c r="K1099" s="35"/>
    </row>
    <row r="1100" spans="1:13" ht="19.5" customHeight="1" x14ac:dyDescent="0.3">
      <c r="B1100" s="35"/>
      <c r="C1100" s="35"/>
      <c r="D1100" s="35"/>
      <c r="E1100" s="35"/>
      <c r="F1100" s="146"/>
      <c r="H1100" s="35"/>
      <c r="I1100" s="35"/>
      <c r="J1100" s="35"/>
      <c r="K1100" s="35"/>
    </row>
    <row r="1101" spans="1:13" ht="19.5" customHeight="1" x14ac:dyDescent="0.3">
      <c r="B1101" s="36" t="s">
        <v>129</v>
      </c>
      <c r="C1101" s="35"/>
      <c r="D1101" s="35"/>
      <c r="E1101" s="35"/>
      <c r="F1101" s="146"/>
      <c r="H1101" s="36" t="s">
        <v>129</v>
      </c>
      <c r="I1101" s="35"/>
      <c r="J1101" s="35"/>
      <c r="K1101" s="35"/>
    </row>
    <row r="1102" spans="1:13" x14ac:dyDescent="0.3">
      <c r="B1102" s="37" t="s">
        <v>130</v>
      </c>
      <c r="C1102" s="21"/>
      <c r="D1102" s="94" t="s">
        <v>131</v>
      </c>
      <c r="F1102" s="146"/>
      <c r="H1102" s="37" t="s">
        <v>130</v>
      </c>
      <c r="I1102" s="21"/>
      <c r="J1102" s="94" t="s">
        <v>131</v>
      </c>
    </row>
    <row r="1103" spans="1:13" ht="43.5" customHeight="1" x14ac:dyDescent="0.3">
      <c r="B1103" s="38" t="s">
        <v>132</v>
      </c>
      <c r="C1103" s="21"/>
      <c r="D1103" s="38" t="s">
        <v>140</v>
      </c>
      <c r="E1103" s="39"/>
      <c r="F1103" s="146"/>
      <c r="H1103" s="38" t="s">
        <v>139</v>
      </c>
      <c r="I1103" s="21"/>
      <c r="J1103" s="38" t="s">
        <v>140</v>
      </c>
      <c r="K1103" s="39"/>
      <c r="M1103" s="38"/>
    </row>
    <row r="1104" spans="1:13" s="96" customFormat="1" ht="21.75" customHeight="1" x14ac:dyDescent="0.3">
      <c r="B1104" s="254"/>
      <c r="D1104" s="254"/>
      <c r="E1104" s="255"/>
      <c r="F1104" s="146"/>
      <c r="H1104" s="254"/>
      <c r="J1104" s="254"/>
      <c r="K1104" s="255"/>
      <c r="M1104" s="254"/>
    </row>
    <row r="1105" spans="1:11" ht="19.5" customHeight="1" x14ac:dyDescent="0.3">
      <c r="B1105" s="22" t="s">
        <v>115</v>
      </c>
      <c r="H1105" s="22" t="s">
        <v>115</v>
      </c>
    </row>
    <row r="1106" spans="1:11" ht="19.5" customHeight="1" x14ac:dyDescent="0.3">
      <c r="B1106" s="22" t="s">
        <v>137</v>
      </c>
      <c r="F1106" s="146"/>
      <c r="H1106" s="22" t="s">
        <v>138</v>
      </c>
    </row>
    <row r="1107" spans="1:11" ht="19.5" customHeight="1" x14ac:dyDescent="0.3">
      <c r="F1107" s="146"/>
    </row>
    <row r="1108" spans="1:11" ht="19.5" customHeight="1" x14ac:dyDescent="0.3">
      <c r="D1108" s="21"/>
      <c r="E1108" s="23" t="s">
        <v>116</v>
      </c>
      <c r="F1108" s="146"/>
      <c r="J1108" s="21"/>
      <c r="K1108" s="23" t="s">
        <v>116</v>
      </c>
    </row>
    <row r="1109" spans="1:11" ht="19.5" customHeight="1" x14ac:dyDescent="0.3">
      <c r="D1109" s="21"/>
      <c r="E1109" s="24" t="s">
        <v>134</v>
      </c>
      <c r="F1109" s="146"/>
      <c r="J1109" s="21"/>
      <c r="K1109" s="24" t="s">
        <v>134</v>
      </c>
    </row>
    <row r="1110" spans="1:11" ht="19.5" customHeight="1" x14ac:dyDescent="0.3">
      <c r="D1110" s="21"/>
      <c r="E1110" s="24" t="s">
        <v>117</v>
      </c>
      <c r="F1110" s="146"/>
      <c r="J1110" s="21"/>
      <c r="K1110" s="24" t="s">
        <v>117</v>
      </c>
    </row>
    <row r="1111" spans="1:11" ht="19.5" customHeight="1" x14ac:dyDescent="0.3">
      <c r="D1111" s="21"/>
      <c r="E1111" s="24" t="s">
        <v>118</v>
      </c>
      <c r="F1111" s="146"/>
      <c r="J1111" s="21"/>
      <c r="K1111" s="24" t="s">
        <v>118</v>
      </c>
    </row>
    <row r="1112" spans="1:11" ht="19.5" customHeight="1" x14ac:dyDescent="0.3"/>
    <row r="1113" spans="1:11" s="25" customFormat="1" ht="19.5" customHeight="1" x14ac:dyDescent="0.3">
      <c r="B1113" s="20"/>
      <c r="C1113" s="20"/>
      <c r="D1113" s="20"/>
      <c r="E1113" s="20"/>
      <c r="F1113" s="145"/>
      <c r="H1113" s="20"/>
      <c r="I1113" s="20"/>
      <c r="J1113" s="20"/>
      <c r="K1113" s="20"/>
    </row>
    <row r="1114" spans="1:11" ht="19.5" customHeight="1" x14ac:dyDescent="0.3"/>
    <row r="1115" spans="1:11" ht="19.5" customHeight="1" x14ac:dyDescent="0.3">
      <c r="B1115" s="1612" t="s">
        <v>119</v>
      </c>
      <c r="C1115" s="1612"/>
      <c r="D1115" s="1612"/>
      <c r="E1115" s="26"/>
      <c r="F1115" s="146"/>
      <c r="H1115" s="1612" t="s">
        <v>119</v>
      </c>
      <c r="I1115" s="1612"/>
      <c r="J1115" s="1612"/>
      <c r="K1115" s="26"/>
    </row>
    <row r="1116" spans="1:11" s="25" customFormat="1" ht="19.5" customHeight="1" x14ac:dyDescent="0.3">
      <c r="B1116" s="1610"/>
      <c r="C1116" s="1610"/>
      <c r="D1116" s="1610"/>
      <c r="E1116" s="27"/>
      <c r="F1116" s="146"/>
      <c r="H1116" s="1610">
        <f>B1116</f>
        <v>0</v>
      </c>
      <c r="I1116" s="1610"/>
      <c r="J1116" s="1610"/>
      <c r="K1116" s="27"/>
    </row>
    <row r="1117" spans="1:11" ht="19.5" customHeight="1" x14ac:dyDescent="0.3">
      <c r="E1117" s="27"/>
      <c r="F1117" s="146"/>
      <c r="K1117" s="27"/>
    </row>
    <row r="1118" spans="1:11" ht="19.5" customHeight="1" x14ac:dyDescent="0.3">
      <c r="B1118" s="186"/>
      <c r="E1118" s="27"/>
      <c r="F1118" s="146"/>
      <c r="H1118" s="186"/>
      <c r="K1118" s="27"/>
    </row>
    <row r="1119" spans="1:11" ht="19.5" customHeight="1" x14ac:dyDescent="0.3">
      <c r="A1119" s="28" t="s">
        <v>120</v>
      </c>
      <c r="B1119" s="29" t="s">
        <v>121</v>
      </c>
      <c r="C1119" s="1611" t="s">
        <v>122</v>
      </c>
      <c r="D1119" s="1611"/>
      <c r="E1119" s="1611"/>
      <c r="F1119" s="146"/>
      <c r="G1119" s="28" t="s">
        <v>120</v>
      </c>
      <c r="H1119" s="29" t="s">
        <v>121</v>
      </c>
      <c r="I1119" s="1611" t="s">
        <v>123</v>
      </c>
      <c r="J1119" s="1611"/>
      <c r="K1119" s="1611"/>
    </row>
    <row r="1120" spans="1:11" ht="19.5" customHeight="1" x14ac:dyDescent="0.3">
      <c r="A1120" s="28" t="s">
        <v>124</v>
      </c>
      <c r="B1120" s="28" t="s">
        <v>142</v>
      </c>
      <c r="C1120" s="29" t="s">
        <v>125</v>
      </c>
      <c r="D1120" s="187" t="s">
        <v>126</v>
      </c>
      <c r="E1120" s="187" t="s">
        <v>127</v>
      </c>
      <c r="F1120" s="146"/>
      <c r="G1120" s="28" t="s">
        <v>124</v>
      </c>
      <c r="H1120" s="28" t="s">
        <v>142</v>
      </c>
      <c r="I1120" s="29" t="s">
        <v>125</v>
      </c>
      <c r="J1120" s="187" t="s">
        <v>126</v>
      </c>
      <c r="K1120" s="187" t="s">
        <v>127</v>
      </c>
    </row>
    <row r="1121" spans="1:11" s="50" customFormat="1" x14ac:dyDescent="0.3">
      <c r="A1121" s="5"/>
      <c r="B1121" s="6"/>
      <c r="C1121" s="2"/>
      <c r="D1121" s="3"/>
      <c r="E1121" s="3"/>
      <c r="F1121" s="154"/>
      <c r="G1121" s="5"/>
      <c r="H1121" s="6"/>
      <c r="I1121" s="2"/>
      <c r="J1121" s="3"/>
      <c r="K1121" s="3"/>
    </row>
    <row r="1122" spans="1:11" s="10" customFormat="1" x14ac:dyDescent="0.3">
      <c r="A1122" s="187"/>
      <c r="B1122" s="6"/>
      <c r="C1122" s="2"/>
      <c r="D1122" s="3"/>
      <c r="E1122" s="3"/>
      <c r="F1122" s="154"/>
      <c r="G1122" s="187"/>
      <c r="H1122" s="6"/>
      <c r="I1122" s="2"/>
      <c r="J1122" s="3"/>
      <c r="K1122" s="3"/>
    </row>
    <row r="1123" spans="1:11" s="4" customFormat="1" x14ac:dyDescent="0.3">
      <c r="A1123" s="11"/>
      <c r="B1123" s="6"/>
      <c r="C1123" s="2"/>
      <c r="D1123" s="3"/>
      <c r="E1123" s="3"/>
      <c r="F1123" s="154"/>
      <c r="G1123" s="11"/>
      <c r="H1123" s="6"/>
      <c r="I1123" s="2"/>
      <c r="J1123" s="3"/>
      <c r="K1123" s="3"/>
    </row>
    <row r="1124" spans="1:11" x14ac:dyDescent="0.3">
      <c r="A1124" s="5">
        <v>4</v>
      </c>
      <c r="B1124" s="6" t="s">
        <v>114</v>
      </c>
      <c r="C1124" s="2" t="s">
        <v>2</v>
      </c>
      <c r="D1124" s="3">
        <v>5</v>
      </c>
      <c r="E1124" s="3">
        <v>28</v>
      </c>
      <c r="G1124" s="5">
        <v>4</v>
      </c>
      <c r="H1124" s="6" t="s">
        <v>114</v>
      </c>
      <c r="I1124" s="2" t="s">
        <v>2</v>
      </c>
      <c r="J1124" s="3">
        <v>5</v>
      </c>
      <c r="K1124" s="3">
        <v>28</v>
      </c>
    </row>
    <row r="1125" spans="1:11" x14ac:dyDescent="0.3">
      <c r="A1125" s="187" t="s">
        <v>23</v>
      </c>
      <c r="B1125" s="6" t="s">
        <v>107</v>
      </c>
      <c r="C1125" s="2" t="s">
        <v>14</v>
      </c>
      <c r="D1125" s="3">
        <v>3.1</v>
      </c>
      <c r="E1125" s="3">
        <v>93.2</v>
      </c>
      <c r="G1125" s="187" t="s">
        <v>23</v>
      </c>
      <c r="H1125" s="6" t="s">
        <v>107</v>
      </c>
      <c r="I1125" s="2" t="s">
        <v>14</v>
      </c>
      <c r="J1125" s="3">
        <v>3.1</v>
      </c>
      <c r="K1125" s="3">
        <v>93.2</v>
      </c>
    </row>
    <row r="1126" spans="1:11" s="17" customFormat="1" x14ac:dyDescent="0.3">
      <c r="A1126" s="47"/>
      <c r="B1126" s="48"/>
      <c r="C1126" s="49"/>
      <c r="D1126" s="46"/>
      <c r="E1126" s="46"/>
      <c r="F1126" s="146"/>
      <c r="G1126" s="47"/>
      <c r="H1126" s="48"/>
      <c r="I1126" s="49"/>
      <c r="J1126" s="46"/>
      <c r="K1126" s="46"/>
    </row>
    <row r="1127" spans="1:11" ht="19.5" customHeight="1" x14ac:dyDescent="0.3">
      <c r="A1127" s="187"/>
      <c r="B1127" s="6"/>
      <c r="C1127" s="2"/>
      <c r="D1127" s="3"/>
      <c r="E1127" s="3"/>
      <c r="G1127" s="187"/>
      <c r="H1127" s="6"/>
      <c r="I1127" s="2"/>
      <c r="J1127" s="3"/>
      <c r="K1127" s="3"/>
    </row>
    <row r="1128" spans="1:11" s="10" customFormat="1" x14ac:dyDescent="0.3">
      <c r="A1128" s="187"/>
      <c r="B1128" s="1"/>
      <c r="C1128" s="187"/>
      <c r="D1128" s="7"/>
      <c r="E1128" s="7"/>
      <c r="F1128" s="148"/>
      <c r="G1128" s="187"/>
      <c r="H1128" s="1"/>
      <c r="I1128" s="187"/>
      <c r="J1128" s="7"/>
      <c r="K1128" s="7"/>
    </row>
    <row r="1129" spans="1:11" x14ac:dyDescent="0.3">
      <c r="A1129" s="5"/>
      <c r="B1129" s="6"/>
      <c r="C1129" s="2" t="s">
        <v>128</v>
      </c>
      <c r="D1129" s="3">
        <f>SUM(D1121:D1127)</f>
        <v>8.1</v>
      </c>
      <c r="E1129" s="3">
        <f>SUM(E1121:E1126)</f>
        <v>121.2</v>
      </c>
      <c r="G1129" s="5"/>
      <c r="H1129" s="6"/>
      <c r="I1129" s="2" t="s">
        <v>128</v>
      </c>
      <c r="J1129" s="3">
        <f>SUM(J1121:J1127)</f>
        <v>8.1</v>
      </c>
      <c r="K1129" s="3">
        <f>SUM(K1121:K1126)</f>
        <v>121.2</v>
      </c>
    </row>
    <row r="1130" spans="1:11" x14ac:dyDescent="0.3">
      <c r="A1130" s="5"/>
      <c r="B1130" s="6"/>
      <c r="C1130" s="2"/>
      <c r="D1130" s="3"/>
      <c r="E1130" s="3"/>
      <c r="G1130" s="5"/>
      <c r="H1130" s="6"/>
      <c r="I1130" s="2"/>
      <c r="J1130" s="3"/>
      <c r="K1130" s="3"/>
    </row>
    <row r="1131" spans="1:11" x14ac:dyDescent="0.3">
      <c r="A1131" s="5"/>
      <c r="B1131" s="6"/>
      <c r="C1131" s="2"/>
      <c r="D1131" s="3"/>
      <c r="E1131" s="3"/>
      <c r="G1131" s="5"/>
      <c r="H1131" s="6"/>
      <c r="I1131" s="2"/>
      <c r="J1131" s="3"/>
      <c r="K1131" s="3"/>
    </row>
    <row r="1132" spans="1:11" x14ac:dyDescent="0.3">
      <c r="A1132" s="28" t="s">
        <v>124</v>
      </c>
      <c r="B1132" s="3" t="s">
        <v>205</v>
      </c>
      <c r="C1132" s="2" t="s">
        <v>125</v>
      </c>
      <c r="D1132" s="3" t="s">
        <v>126</v>
      </c>
      <c r="E1132" s="3" t="s">
        <v>127</v>
      </c>
      <c r="G1132" s="28" t="s">
        <v>124</v>
      </c>
      <c r="H1132" s="3" t="s">
        <v>205</v>
      </c>
      <c r="I1132" s="2" t="s">
        <v>125</v>
      </c>
      <c r="J1132" s="3" t="s">
        <v>126</v>
      </c>
      <c r="K1132" s="3" t="s">
        <v>127</v>
      </c>
    </row>
    <row r="1133" spans="1:11" s="8" customFormat="1" x14ac:dyDescent="0.3">
      <c r="A1133" s="187"/>
      <c r="B1133" s="6"/>
      <c r="C1133" s="2"/>
      <c r="D1133" s="3"/>
      <c r="E1133" s="3"/>
      <c r="F1133" s="154"/>
      <c r="G1133" s="187"/>
      <c r="H1133" s="6"/>
      <c r="I1133" s="2"/>
      <c r="J1133" s="3"/>
      <c r="K1133" s="3"/>
    </row>
    <row r="1134" spans="1:11" x14ac:dyDescent="0.3">
      <c r="A1134" s="187"/>
      <c r="B1134" s="6"/>
      <c r="C1134" s="2"/>
      <c r="D1134" s="3"/>
      <c r="E1134" s="3"/>
      <c r="F1134" s="154"/>
      <c r="G1134" s="187"/>
      <c r="H1134" s="6"/>
      <c r="I1134" s="2"/>
      <c r="J1134" s="3"/>
      <c r="K1134" s="3"/>
    </row>
    <row r="1135" spans="1:11" s="10" customFormat="1" x14ac:dyDescent="0.3">
      <c r="A1135" s="187"/>
      <c r="B1135" s="6"/>
      <c r="C1135" s="2"/>
      <c r="D1135" s="3"/>
      <c r="E1135" s="3"/>
      <c r="F1135" s="154"/>
      <c r="G1135" s="187"/>
      <c r="H1135" s="6"/>
      <c r="I1135" s="2"/>
      <c r="J1135" s="3"/>
      <c r="K1135" s="3"/>
    </row>
    <row r="1136" spans="1:11" s="4" customFormat="1" x14ac:dyDescent="0.3">
      <c r="A1136" s="187"/>
      <c r="B1136" s="6"/>
      <c r="C1136" s="2"/>
      <c r="D1136" s="3"/>
      <c r="E1136" s="3"/>
      <c r="F1136" s="148"/>
      <c r="G1136" s="187"/>
      <c r="H1136" s="6"/>
      <c r="I1136" s="2"/>
      <c r="J1136" s="3"/>
      <c r="K1136" s="3"/>
    </row>
    <row r="1137" spans="1:13" s="10" customFormat="1" x14ac:dyDescent="0.3">
      <c r="A1137" s="5">
        <v>5</v>
      </c>
      <c r="B1137" s="6" t="s">
        <v>66</v>
      </c>
      <c r="C1137" s="2" t="s">
        <v>2</v>
      </c>
      <c r="D1137" s="3">
        <v>15</v>
      </c>
      <c r="E1137" s="3">
        <v>112.8</v>
      </c>
      <c r="F1137" s="154"/>
      <c r="G1137" s="5">
        <v>5</v>
      </c>
      <c r="H1137" s="6" t="s">
        <v>66</v>
      </c>
      <c r="I1137" s="2" t="s">
        <v>2</v>
      </c>
      <c r="J1137" s="3">
        <v>15</v>
      </c>
      <c r="K1137" s="3">
        <v>112.8</v>
      </c>
    </row>
    <row r="1138" spans="1:13" x14ac:dyDescent="0.3">
      <c r="A1138" s="187" t="s">
        <v>51</v>
      </c>
      <c r="B1138" s="6" t="s">
        <v>107</v>
      </c>
      <c r="C1138" s="2" t="s">
        <v>14</v>
      </c>
      <c r="D1138" s="3">
        <v>3.1</v>
      </c>
      <c r="E1138" s="3">
        <v>93.2</v>
      </c>
      <c r="G1138" s="187" t="s">
        <v>51</v>
      </c>
      <c r="H1138" s="6" t="s">
        <v>107</v>
      </c>
      <c r="I1138" s="2" t="s">
        <v>14</v>
      </c>
      <c r="J1138" s="3">
        <v>3.1</v>
      </c>
      <c r="K1138" s="3">
        <v>93.2</v>
      </c>
    </row>
    <row r="1139" spans="1:13" ht="19.5" customHeight="1" x14ac:dyDescent="0.3">
      <c r="A1139" s="187" t="s">
        <v>15</v>
      </c>
      <c r="B1139" s="6" t="s">
        <v>108</v>
      </c>
      <c r="C1139" s="2" t="s">
        <v>65</v>
      </c>
      <c r="D1139" s="3">
        <v>1.2</v>
      </c>
      <c r="E1139" s="3">
        <f>43/2</f>
        <v>21.5</v>
      </c>
      <c r="G1139" s="187" t="s">
        <v>15</v>
      </c>
      <c r="H1139" s="6" t="s">
        <v>108</v>
      </c>
      <c r="I1139" s="2" t="s">
        <v>65</v>
      </c>
      <c r="J1139" s="3">
        <v>1.2</v>
      </c>
      <c r="K1139" s="3">
        <f>43/2</f>
        <v>21.5</v>
      </c>
    </row>
    <row r="1140" spans="1:13" s="97" customFormat="1" x14ac:dyDescent="0.3">
      <c r="A1140" s="47"/>
      <c r="B1140" s="48"/>
      <c r="C1140" s="49"/>
      <c r="D1140" s="46"/>
      <c r="E1140" s="46"/>
      <c r="F1140" s="145"/>
      <c r="G1140" s="47"/>
      <c r="H1140" s="48"/>
      <c r="I1140" s="49"/>
      <c r="J1140" s="46"/>
      <c r="K1140" s="46"/>
    </row>
    <row r="1141" spans="1:13" x14ac:dyDescent="0.3">
      <c r="A1141" s="187"/>
      <c r="B1141" s="6"/>
      <c r="C1141" s="2" t="s">
        <v>128</v>
      </c>
      <c r="D1141" s="3">
        <f>SUM(D1133:D1140)</f>
        <v>19.3</v>
      </c>
      <c r="E1141" s="3">
        <f>SUM(E1133:E1140)</f>
        <v>227.5</v>
      </c>
      <c r="F1141" s="221">
        <v>213.75</v>
      </c>
      <c r="G1141" s="187"/>
      <c r="H1141" s="6"/>
      <c r="I1141" s="2" t="s">
        <v>128</v>
      </c>
      <c r="J1141" s="3">
        <f>SUM(J1133:J1140)</f>
        <v>19.3</v>
      </c>
      <c r="K1141" s="3">
        <f>SUM(K1133:K1140)</f>
        <v>227.5</v>
      </c>
    </row>
    <row r="1142" spans="1:13" x14ac:dyDescent="0.3">
      <c r="A1142" s="187"/>
      <c r="B1142" s="6"/>
      <c r="C1142" s="2"/>
      <c r="D1142" s="3"/>
      <c r="E1142" s="3"/>
      <c r="F1142" s="221">
        <v>213.75</v>
      </c>
      <c r="G1142" s="187"/>
      <c r="H1142" s="6"/>
      <c r="I1142" s="2"/>
      <c r="J1142" s="3"/>
      <c r="K1142" s="3"/>
    </row>
    <row r="1143" spans="1:13" x14ac:dyDescent="0.3">
      <c r="A1143" s="5"/>
      <c r="B1143" s="6"/>
      <c r="C1143" s="2"/>
      <c r="D1143" s="3"/>
      <c r="E1143" s="3"/>
      <c r="G1143" s="5"/>
      <c r="H1143" s="6"/>
      <c r="I1143" s="2"/>
      <c r="J1143" s="3"/>
      <c r="K1143" s="3"/>
    </row>
    <row r="1144" spans="1:13" x14ac:dyDescent="0.3">
      <c r="A1144" s="187"/>
      <c r="B1144" s="6"/>
      <c r="C1144" s="2" t="s">
        <v>136</v>
      </c>
      <c r="D1144" s="3">
        <f>D1129+D1141</f>
        <v>27.4</v>
      </c>
      <c r="E1144" s="3">
        <f>E1129+E1141</f>
        <v>348.7</v>
      </c>
      <c r="F1144" s="147">
        <f>SUM(F1140:F1143)</f>
        <v>427.5</v>
      </c>
      <c r="G1144" s="3"/>
      <c r="H1144" s="3"/>
      <c r="I1144" s="3" t="s">
        <v>136</v>
      </c>
      <c r="J1144" s="3">
        <f>J1129+J1141</f>
        <v>27.4</v>
      </c>
      <c r="K1144" s="3">
        <f>K1129+K1141</f>
        <v>348.7</v>
      </c>
    </row>
    <row r="1145" spans="1:13" ht="19.5" customHeight="1" x14ac:dyDescent="0.3">
      <c r="B1145" s="35"/>
      <c r="C1145" s="35"/>
      <c r="D1145" s="35"/>
      <c r="E1145" s="35"/>
      <c r="F1145" s="146"/>
      <c r="H1145" s="35"/>
      <c r="I1145" s="35"/>
      <c r="J1145" s="35"/>
      <c r="K1145" s="35"/>
    </row>
    <row r="1146" spans="1:13" ht="19.5" customHeight="1" x14ac:dyDescent="0.3">
      <c r="B1146" s="35"/>
      <c r="C1146" s="35"/>
      <c r="D1146" s="35"/>
      <c r="E1146" s="35"/>
      <c r="F1146" s="146"/>
      <c r="H1146" s="35"/>
      <c r="I1146" s="35"/>
      <c r="J1146" s="35"/>
      <c r="K1146" s="35"/>
    </row>
    <row r="1147" spans="1:13" ht="19.5" customHeight="1" x14ac:dyDescent="0.3">
      <c r="B1147" s="36" t="s">
        <v>129</v>
      </c>
      <c r="C1147" s="35"/>
      <c r="D1147" s="35"/>
      <c r="E1147" s="35"/>
      <c r="F1147" s="146"/>
      <c r="H1147" s="36" t="s">
        <v>129</v>
      </c>
      <c r="I1147" s="35"/>
      <c r="J1147" s="35"/>
      <c r="K1147" s="35"/>
    </row>
    <row r="1148" spans="1:13" x14ac:dyDescent="0.3">
      <c r="B1148" s="37" t="s">
        <v>130</v>
      </c>
      <c r="C1148" s="21"/>
      <c r="D1148" s="94" t="s">
        <v>131</v>
      </c>
      <c r="F1148" s="146"/>
      <c r="H1148" s="37" t="s">
        <v>130</v>
      </c>
      <c r="I1148" s="21"/>
      <c r="J1148" s="94" t="s">
        <v>131</v>
      </c>
    </row>
    <row r="1149" spans="1:13" ht="43.5" customHeight="1" x14ac:dyDescent="0.3">
      <c r="B1149" s="38" t="s">
        <v>132</v>
      </c>
      <c r="C1149" s="21"/>
      <c r="D1149" s="38" t="s">
        <v>140</v>
      </c>
      <c r="E1149" s="39"/>
      <c r="F1149" s="146"/>
      <c r="H1149" s="38" t="s">
        <v>139</v>
      </c>
      <c r="I1149" s="21"/>
      <c r="J1149" s="38" t="s">
        <v>140</v>
      </c>
      <c r="K1149" s="39"/>
      <c r="M1149" s="38"/>
    </row>
    <row r="1150" spans="1:13" s="96" customFormat="1" ht="21.75" customHeight="1" x14ac:dyDescent="0.3">
      <c r="B1150" s="254"/>
      <c r="D1150" s="254"/>
      <c r="E1150" s="255"/>
      <c r="F1150" s="146"/>
      <c r="H1150" s="254"/>
      <c r="J1150" s="254"/>
      <c r="K1150" s="255"/>
      <c r="M1150" s="254"/>
    </row>
    <row r="1151" spans="1:13" ht="19.5" customHeight="1" x14ac:dyDescent="0.3">
      <c r="B1151" s="22" t="s">
        <v>115</v>
      </c>
      <c r="H1151" s="22" t="s">
        <v>115</v>
      </c>
    </row>
    <row r="1152" spans="1:13" ht="19.5" customHeight="1" x14ac:dyDescent="0.3">
      <c r="B1152" s="22" t="s">
        <v>137</v>
      </c>
      <c r="F1152" s="146"/>
      <c r="H1152" s="22" t="s">
        <v>138</v>
      </c>
    </row>
    <row r="1153" spans="1:11" ht="19.5" customHeight="1" x14ac:dyDescent="0.3">
      <c r="F1153" s="146"/>
    </row>
    <row r="1154" spans="1:11" ht="19.5" customHeight="1" x14ac:dyDescent="0.3">
      <c r="D1154" s="21"/>
      <c r="E1154" s="23" t="s">
        <v>116</v>
      </c>
      <c r="F1154" s="146"/>
      <c r="J1154" s="21"/>
      <c r="K1154" s="23" t="s">
        <v>116</v>
      </c>
    </row>
    <row r="1155" spans="1:11" ht="19.5" customHeight="1" x14ac:dyDescent="0.3">
      <c r="D1155" s="21"/>
      <c r="E1155" s="24" t="s">
        <v>134</v>
      </c>
      <c r="F1155" s="146"/>
      <c r="J1155" s="21"/>
      <c r="K1155" s="24" t="s">
        <v>134</v>
      </c>
    </row>
    <row r="1156" spans="1:11" ht="19.5" customHeight="1" x14ac:dyDescent="0.3">
      <c r="D1156" s="21"/>
      <c r="E1156" s="24" t="s">
        <v>117</v>
      </c>
      <c r="F1156" s="146"/>
      <c r="J1156" s="21"/>
      <c r="K1156" s="24" t="s">
        <v>117</v>
      </c>
    </row>
    <row r="1157" spans="1:11" ht="19.5" customHeight="1" x14ac:dyDescent="0.3">
      <c r="D1157" s="21"/>
      <c r="E1157" s="24" t="s">
        <v>118</v>
      </c>
      <c r="F1157" s="146"/>
      <c r="J1157" s="21"/>
      <c r="K1157" s="24" t="s">
        <v>118</v>
      </c>
    </row>
    <row r="1158" spans="1:11" ht="19.5" customHeight="1" x14ac:dyDescent="0.3"/>
    <row r="1159" spans="1:11" s="25" customFormat="1" ht="19.5" customHeight="1" x14ac:dyDescent="0.3">
      <c r="B1159" s="20"/>
      <c r="C1159" s="20"/>
      <c r="D1159" s="20"/>
      <c r="E1159" s="20"/>
      <c r="F1159" s="145"/>
      <c r="H1159" s="20"/>
      <c r="I1159" s="20"/>
      <c r="J1159" s="20"/>
      <c r="K1159" s="20"/>
    </row>
    <row r="1160" spans="1:11" ht="19.5" customHeight="1" x14ac:dyDescent="0.3"/>
    <row r="1161" spans="1:11" ht="19.5" customHeight="1" x14ac:dyDescent="0.3">
      <c r="B1161" s="1612" t="s">
        <v>119</v>
      </c>
      <c r="C1161" s="1612"/>
      <c r="D1161" s="1612"/>
      <c r="E1161" s="26"/>
      <c r="F1161" s="146"/>
      <c r="H1161" s="1612" t="s">
        <v>119</v>
      </c>
      <c r="I1161" s="1612"/>
      <c r="J1161" s="1612"/>
      <c r="K1161" s="26"/>
    </row>
    <row r="1162" spans="1:11" s="25" customFormat="1" ht="19.5" customHeight="1" x14ac:dyDescent="0.3">
      <c r="B1162" s="1610"/>
      <c r="C1162" s="1610"/>
      <c r="D1162" s="1610"/>
      <c r="E1162" s="27"/>
      <c r="F1162" s="146"/>
      <c r="H1162" s="1610">
        <f>B1162</f>
        <v>0</v>
      </c>
      <c r="I1162" s="1610"/>
      <c r="J1162" s="1610"/>
      <c r="K1162" s="27"/>
    </row>
    <row r="1163" spans="1:11" ht="19.5" customHeight="1" x14ac:dyDescent="0.3">
      <c r="E1163" s="27"/>
      <c r="F1163" s="146"/>
      <c r="K1163" s="27"/>
    </row>
    <row r="1164" spans="1:11" ht="19.5" customHeight="1" x14ac:dyDescent="0.3">
      <c r="B1164" s="186"/>
      <c r="E1164" s="27"/>
      <c r="F1164" s="146"/>
      <c r="H1164" s="186"/>
      <c r="K1164" s="27"/>
    </row>
    <row r="1165" spans="1:11" ht="19.5" customHeight="1" x14ac:dyDescent="0.3">
      <c r="A1165" s="28" t="s">
        <v>120</v>
      </c>
      <c r="B1165" s="29" t="s">
        <v>121</v>
      </c>
      <c r="C1165" s="1611" t="s">
        <v>122</v>
      </c>
      <c r="D1165" s="1611"/>
      <c r="E1165" s="1611"/>
      <c r="F1165" s="146"/>
      <c r="G1165" s="28" t="s">
        <v>120</v>
      </c>
      <c r="H1165" s="29" t="s">
        <v>121</v>
      </c>
      <c r="I1165" s="1611" t="s">
        <v>123</v>
      </c>
      <c r="J1165" s="1611"/>
      <c r="K1165" s="1611"/>
    </row>
    <row r="1166" spans="1:11" ht="19.5" customHeight="1" x14ac:dyDescent="0.3">
      <c r="A1166" s="28" t="s">
        <v>124</v>
      </c>
      <c r="B1166" s="28" t="s">
        <v>142</v>
      </c>
      <c r="C1166" s="29" t="s">
        <v>125</v>
      </c>
      <c r="D1166" s="187" t="s">
        <v>126</v>
      </c>
      <c r="E1166" s="187" t="s">
        <v>127</v>
      </c>
      <c r="F1166" s="146"/>
      <c r="G1166" s="28" t="s">
        <v>124</v>
      </c>
      <c r="H1166" s="28" t="s">
        <v>142</v>
      </c>
      <c r="I1166" s="29" t="s">
        <v>125</v>
      </c>
      <c r="J1166" s="187" t="s">
        <v>126</v>
      </c>
      <c r="K1166" s="187" t="s">
        <v>127</v>
      </c>
    </row>
    <row r="1167" spans="1:11" s="50" customFormat="1" x14ac:dyDescent="0.3">
      <c r="A1167" s="5"/>
      <c r="B1167" s="6"/>
      <c r="C1167" s="2"/>
      <c r="D1167" s="3"/>
      <c r="E1167" s="3"/>
      <c r="F1167" s="154"/>
      <c r="G1167" s="5"/>
      <c r="H1167" s="6"/>
      <c r="I1167" s="2"/>
      <c r="J1167" s="3"/>
      <c r="K1167" s="3"/>
    </row>
    <row r="1168" spans="1:11" s="10" customFormat="1" x14ac:dyDescent="0.3">
      <c r="A1168" s="187"/>
      <c r="B1168" s="6"/>
      <c r="C1168" s="2"/>
      <c r="D1168" s="3"/>
      <c r="E1168" s="3"/>
      <c r="F1168" s="154"/>
      <c r="G1168" s="187"/>
      <c r="H1168" s="6"/>
      <c r="I1168" s="2"/>
      <c r="J1168" s="3"/>
      <c r="K1168" s="3"/>
    </row>
    <row r="1169" spans="1:11" s="4" customFormat="1" x14ac:dyDescent="0.3">
      <c r="A1169" s="11"/>
      <c r="B1169" s="6"/>
      <c r="C1169" s="2"/>
      <c r="D1169" s="3"/>
      <c r="E1169" s="3"/>
      <c r="F1169" s="154"/>
      <c r="G1169" s="11"/>
      <c r="H1169" s="6"/>
      <c r="I1169" s="2"/>
      <c r="J1169" s="3"/>
      <c r="K1169" s="3"/>
    </row>
    <row r="1170" spans="1:11" x14ac:dyDescent="0.3">
      <c r="A1170" s="5">
        <v>4</v>
      </c>
      <c r="B1170" s="6" t="s">
        <v>114</v>
      </c>
      <c r="C1170" s="2" t="s">
        <v>2</v>
      </c>
      <c r="D1170" s="3">
        <v>5</v>
      </c>
      <c r="E1170" s="3">
        <v>28</v>
      </c>
      <c r="G1170" s="5">
        <v>4</v>
      </c>
      <c r="H1170" s="6" t="s">
        <v>114</v>
      </c>
      <c r="I1170" s="2" t="s">
        <v>2</v>
      </c>
      <c r="J1170" s="3">
        <v>5</v>
      </c>
      <c r="K1170" s="3">
        <v>28</v>
      </c>
    </row>
    <row r="1171" spans="1:11" x14ac:dyDescent="0.3">
      <c r="A1171" s="187" t="s">
        <v>23</v>
      </c>
      <c r="B1171" s="6" t="s">
        <v>107</v>
      </c>
      <c r="C1171" s="2" t="s">
        <v>14</v>
      </c>
      <c r="D1171" s="3">
        <v>3.1</v>
      </c>
      <c r="E1171" s="3">
        <v>93.2</v>
      </c>
      <c r="G1171" s="187" t="s">
        <v>23</v>
      </c>
      <c r="H1171" s="6" t="s">
        <v>107</v>
      </c>
      <c r="I1171" s="2" t="s">
        <v>14</v>
      </c>
      <c r="J1171" s="3">
        <v>3.1</v>
      </c>
      <c r="K1171" s="3">
        <v>93.2</v>
      </c>
    </row>
    <row r="1172" spans="1:11" s="17" customFormat="1" x14ac:dyDescent="0.3">
      <c r="A1172" s="47"/>
      <c r="B1172" s="48"/>
      <c r="C1172" s="49"/>
      <c r="D1172" s="46"/>
      <c r="E1172" s="46"/>
      <c r="F1172" s="146"/>
      <c r="G1172" s="47"/>
      <c r="H1172" s="48"/>
      <c r="I1172" s="49"/>
      <c r="J1172" s="46"/>
      <c r="K1172" s="46"/>
    </row>
    <row r="1173" spans="1:11" ht="19.5" customHeight="1" x14ac:dyDescent="0.3">
      <c r="A1173" s="187"/>
      <c r="B1173" s="6"/>
      <c r="C1173" s="2"/>
      <c r="D1173" s="3"/>
      <c r="E1173" s="3"/>
      <c r="G1173" s="187"/>
      <c r="H1173" s="6"/>
      <c r="I1173" s="2"/>
      <c r="J1173" s="3"/>
      <c r="K1173" s="3"/>
    </row>
    <row r="1174" spans="1:11" s="10" customFormat="1" x14ac:dyDescent="0.3">
      <c r="A1174" s="187"/>
      <c r="B1174" s="1"/>
      <c r="C1174" s="187"/>
      <c r="D1174" s="7"/>
      <c r="E1174" s="7"/>
      <c r="F1174" s="148"/>
      <c r="G1174" s="187"/>
      <c r="H1174" s="1"/>
      <c r="I1174" s="187"/>
      <c r="J1174" s="7"/>
      <c r="K1174" s="7"/>
    </row>
    <row r="1175" spans="1:11" x14ac:dyDescent="0.3">
      <c r="A1175" s="5"/>
      <c r="B1175" s="6"/>
      <c r="C1175" s="2" t="s">
        <v>128</v>
      </c>
      <c r="D1175" s="3">
        <f>SUM(D1167:D1173)</f>
        <v>8.1</v>
      </c>
      <c r="E1175" s="3">
        <f>SUM(E1167:E1172)</f>
        <v>121.2</v>
      </c>
      <c r="G1175" s="5"/>
      <c r="H1175" s="6"/>
      <c r="I1175" s="2" t="s">
        <v>128</v>
      </c>
      <c r="J1175" s="3">
        <f>SUM(J1167:J1173)</f>
        <v>8.1</v>
      </c>
      <c r="K1175" s="3">
        <f>SUM(K1167:K1172)</f>
        <v>121.2</v>
      </c>
    </row>
    <row r="1176" spans="1:11" x14ac:dyDescent="0.3">
      <c r="A1176" s="5"/>
      <c r="B1176" s="6"/>
      <c r="C1176" s="2"/>
      <c r="D1176" s="3"/>
      <c r="E1176" s="3"/>
      <c r="G1176" s="5"/>
      <c r="H1176" s="6"/>
      <c r="I1176" s="2"/>
      <c r="J1176" s="3"/>
      <c r="K1176" s="3"/>
    </row>
    <row r="1177" spans="1:11" x14ac:dyDescent="0.3">
      <c r="A1177" s="5"/>
      <c r="B1177" s="6"/>
      <c r="C1177" s="2"/>
      <c r="D1177" s="3"/>
      <c r="E1177" s="3"/>
      <c r="G1177" s="5"/>
      <c r="H1177" s="6"/>
      <c r="I1177" s="2"/>
      <c r="J1177" s="3"/>
      <c r="K1177" s="3"/>
    </row>
    <row r="1178" spans="1:11" x14ac:dyDescent="0.3">
      <c r="A1178" s="28" t="s">
        <v>124</v>
      </c>
      <c r="B1178" s="3" t="s">
        <v>205</v>
      </c>
      <c r="C1178" s="2" t="s">
        <v>125</v>
      </c>
      <c r="D1178" s="3" t="s">
        <v>126</v>
      </c>
      <c r="E1178" s="3" t="s">
        <v>127</v>
      </c>
      <c r="G1178" s="28" t="s">
        <v>124</v>
      </c>
      <c r="H1178" s="3" t="s">
        <v>205</v>
      </c>
      <c r="I1178" s="2" t="s">
        <v>125</v>
      </c>
      <c r="J1178" s="3" t="s">
        <v>126</v>
      </c>
      <c r="K1178" s="3" t="s">
        <v>127</v>
      </c>
    </row>
    <row r="1179" spans="1:11" s="8" customFormat="1" x14ac:dyDescent="0.3">
      <c r="A1179" s="187"/>
      <c r="B1179" s="6"/>
      <c r="C1179" s="2"/>
      <c r="D1179" s="3"/>
      <c r="E1179" s="3"/>
      <c r="F1179" s="154"/>
      <c r="G1179" s="187"/>
      <c r="H1179" s="6"/>
      <c r="I1179" s="2"/>
      <c r="J1179" s="3"/>
      <c r="K1179" s="3"/>
    </row>
    <row r="1180" spans="1:11" x14ac:dyDescent="0.3">
      <c r="A1180" s="187"/>
      <c r="B1180" s="6"/>
      <c r="C1180" s="2"/>
      <c r="D1180" s="3"/>
      <c r="E1180" s="3"/>
      <c r="F1180" s="154"/>
      <c r="G1180" s="187"/>
      <c r="H1180" s="6"/>
      <c r="I1180" s="2"/>
      <c r="J1180" s="3"/>
      <c r="K1180" s="3"/>
    </row>
    <row r="1181" spans="1:11" s="10" customFormat="1" x14ac:dyDescent="0.3">
      <c r="A1181" s="187"/>
      <c r="B1181" s="6"/>
      <c r="C1181" s="2"/>
      <c r="D1181" s="3"/>
      <c r="E1181" s="3"/>
      <c r="F1181" s="154"/>
      <c r="G1181" s="187"/>
      <c r="H1181" s="6"/>
      <c r="I1181" s="2"/>
      <c r="J1181" s="3"/>
      <c r="K1181" s="3"/>
    </row>
    <row r="1182" spans="1:11" s="4" customFormat="1" x14ac:dyDescent="0.3">
      <c r="A1182" s="187"/>
      <c r="B1182" s="6"/>
      <c r="C1182" s="2"/>
      <c r="D1182" s="3"/>
      <c r="E1182" s="3"/>
      <c r="F1182" s="148"/>
      <c r="G1182" s="187"/>
      <c r="H1182" s="6"/>
      <c r="I1182" s="2"/>
      <c r="J1182" s="3"/>
      <c r="K1182" s="3"/>
    </row>
    <row r="1183" spans="1:11" s="10" customFormat="1" x14ac:dyDescent="0.3">
      <c r="A1183" s="5">
        <v>5</v>
      </c>
      <c r="B1183" s="6" t="s">
        <v>66</v>
      </c>
      <c r="C1183" s="2" t="s">
        <v>2</v>
      </c>
      <c r="D1183" s="3">
        <v>15</v>
      </c>
      <c r="E1183" s="3">
        <v>112.8</v>
      </c>
      <c r="F1183" s="154"/>
      <c r="G1183" s="5">
        <v>5</v>
      </c>
      <c r="H1183" s="6" t="s">
        <v>66</v>
      </c>
      <c r="I1183" s="2" t="s">
        <v>2</v>
      </c>
      <c r="J1183" s="3">
        <v>15</v>
      </c>
      <c r="K1183" s="3">
        <v>112.8</v>
      </c>
    </row>
    <row r="1184" spans="1:11" x14ac:dyDescent="0.3">
      <c r="A1184" s="187" t="s">
        <v>51</v>
      </c>
      <c r="B1184" s="6" t="s">
        <v>107</v>
      </c>
      <c r="C1184" s="2" t="s">
        <v>14</v>
      </c>
      <c r="D1184" s="3">
        <v>3.1</v>
      </c>
      <c r="E1184" s="3">
        <v>93.2</v>
      </c>
      <c r="G1184" s="187" t="s">
        <v>51</v>
      </c>
      <c r="H1184" s="6" t="s">
        <v>107</v>
      </c>
      <c r="I1184" s="2" t="s">
        <v>14</v>
      </c>
      <c r="J1184" s="3">
        <v>3.1</v>
      </c>
      <c r="K1184" s="3">
        <v>93.2</v>
      </c>
    </row>
    <row r="1185" spans="1:13" ht="19.5" customHeight="1" x14ac:dyDescent="0.3">
      <c r="A1185" s="187" t="s">
        <v>15</v>
      </c>
      <c r="B1185" s="6" t="s">
        <v>108</v>
      </c>
      <c r="C1185" s="2" t="s">
        <v>65</v>
      </c>
      <c r="D1185" s="3">
        <v>1.2</v>
      </c>
      <c r="E1185" s="3">
        <f>43/2</f>
        <v>21.5</v>
      </c>
      <c r="G1185" s="187" t="s">
        <v>15</v>
      </c>
      <c r="H1185" s="6" t="s">
        <v>108</v>
      </c>
      <c r="I1185" s="2" t="s">
        <v>65</v>
      </c>
      <c r="J1185" s="3">
        <v>1.2</v>
      </c>
      <c r="K1185" s="3">
        <f>43/2</f>
        <v>21.5</v>
      </c>
    </row>
    <row r="1186" spans="1:13" s="97" customFormat="1" x14ac:dyDescent="0.3">
      <c r="A1186" s="47"/>
      <c r="B1186" s="48"/>
      <c r="C1186" s="49"/>
      <c r="D1186" s="46"/>
      <c r="E1186" s="46"/>
      <c r="F1186" s="145"/>
      <c r="G1186" s="47"/>
      <c r="H1186" s="48"/>
      <c r="I1186" s="49"/>
      <c r="J1186" s="46"/>
      <c r="K1186" s="46"/>
    </row>
    <row r="1187" spans="1:13" x14ac:dyDescent="0.3">
      <c r="A1187" s="187"/>
      <c r="B1187" s="6"/>
      <c r="C1187" s="2" t="s">
        <v>128</v>
      </c>
      <c r="D1187" s="3">
        <f>SUM(D1179:D1186)</f>
        <v>19.3</v>
      </c>
      <c r="E1187" s="3">
        <f>SUM(E1179:E1186)</f>
        <v>227.5</v>
      </c>
      <c r="F1187" s="221">
        <v>213.75</v>
      </c>
      <c r="G1187" s="187"/>
      <c r="H1187" s="6"/>
      <c r="I1187" s="2" t="s">
        <v>128</v>
      </c>
      <c r="J1187" s="3">
        <f>SUM(J1179:J1186)</f>
        <v>19.3</v>
      </c>
      <c r="K1187" s="3">
        <f>SUM(K1179:K1186)</f>
        <v>227.5</v>
      </c>
    </row>
    <row r="1188" spans="1:13" x14ac:dyDescent="0.3">
      <c r="A1188" s="187"/>
      <c r="B1188" s="6"/>
      <c r="C1188" s="2"/>
      <c r="D1188" s="3"/>
      <c r="E1188" s="3"/>
      <c r="F1188" s="221">
        <v>213.75</v>
      </c>
      <c r="G1188" s="187"/>
      <c r="H1188" s="6"/>
      <c r="I1188" s="2"/>
      <c r="J1188" s="3"/>
      <c r="K1188" s="3"/>
    </row>
    <row r="1189" spans="1:13" x14ac:dyDescent="0.3">
      <c r="A1189" s="5"/>
      <c r="B1189" s="6"/>
      <c r="C1189" s="2"/>
      <c r="D1189" s="3"/>
      <c r="E1189" s="3"/>
      <c r="G1189" s="5"/>
      <c r="H1189" s="6"/>
      <c r="I1189" s="2"/>
      <c r="J1189" s="3"/>
      <c r="K1189" s="3"/>
    </row>
    <row r="1190" spans="1:13" x14ac:dyDescent="0.3">
      <c r="A1190" s="187"/>
      <c r="B1190" s="6"/>
      <c r="C1190" s="2" t="s">
        <v>136</v>
      </c>
      <c r="D1190" s="3">
        <f>D1175+D1187</f>
        <v>27.4</v>
      </c>
      <c r="E1190" s="3">
        <f>E1175+E1187</f>
        <v>348.7</v>
      </c>
      <c r="F1190" s="147">
        <f>SUM(F1186:F1189)</f>
        <v>427.5</v>
      </c>
      <c r="G1190" s="3"/>
      <c r="H1190" s="3"/>
      <c r="I1190" s="3" t="s">
        <v>136</v>
      </c>
      <c r="J1190" s="3">
        <f>J1175+J1187</f>
        <v>27.4</v>
      </c>
      <c r="K1190" s="3">
        <f>K1175+K1187</f>
        <v>348.7</v>
      </c>
    </row>
    <row r="1191" spans="1:13" ht="19.5" customHeight="1" x14ac:dyDescent="0.3">
      <c r="B1191" s="35"/>
      <c r="C1191" s="35"/>
      <c r="D1191" s="35"/>
      <c r="E1191" s="35"/>
      <c r="F1191" s="146"/>
      <c r="H1191" s="35"/>
      <c r="I1191" s="35"/>
      <c r="J1191" s="35"/>
      <c r="K1191" s="35"/>
    </row>
    <row r="1192" spans="1:13" ht="19.5" customHeight="1" x14ac:dyDescent="0.3">
      <c r="B1192" s="35"/>
      <c r="C1192" s="35"/>
      <c r="D1192" s="35"/>
      <c r="E1192" s="35"/>
      <c r="F1192" s="146"/>
      <c r="H1192" s="35"/>
      <c r="I1192" s="35"/>
      <c r="J1192" s="35"/>
      <c r="K1192" s="35"/>
    </row>
    <row r="1193" spans="1:13" ht="19.5" customHeight="1" x14ac:dyDescent="0.3">
      <c r="B1193" s="36" t="s">
        <v>129</v>
      </c>
      <c r="C1193" s="35"/>
      <c r="D1193" s="35"/>
      <c r="E1193" s="35"/>
      <c r="F1193" s="146"/>
      <c r="H1193" s="36" t="s">
        <v>129</v>
      </c>
      <c r="I1193" s="35"/>
      <c r="J1193" s="35"/>
      <c r="K1193" s="35"/>
    </row>
    <row r="1194" spans="1:13" x14ac:dyDescent="0.3">
      <c r="B1194" s="37" t="s">
        <v>130</v>
      </c>
      <c r="C1194" s="21"/>
      <c r="D1194" s="94" t="s">
        <v>131</v>
      </c>
      <c r="F1194" s="146"/>
      <c r="H1194" s="37" t="s">
        <v>130</v>
      </c>
      <c r="I1194" s="21"/>
      <c r="J1194" s="94" t="s">
        <v>131</v>
      </c>
    </row>
    <row r="1195" spans="1:13" ht="43.5" customHeight="1" x14ac:dyDescent="0.3">
      <c r="B1195" s="38" t="s">
        <v>132</v>
      </c>
      <c r="C1195" s="21"/>
      <c r="D1195" s="38" t="s">
        <v>140</v>
      </c>
      <c r="E1195" s="39"/>
      <c r="F1195" s="146"/>
      <c r="H1195" s="38" t="s">
        <v>139</v>
      </c>
      <c r="I1195" s="21"/>
      <c r="J1195" s="38" t="s">
        <v>140</v>
      </c>
      <c r="K1195" s="39"/>
      <c r="M1195" s="38"/>
    </row>
    <row r="1196" spans="1:13" s="96" customFormat="1" ht="21.75" customHeight="1" x14ac:dyDescent="0.3">
      <c r="B1196" s="254"/>
      <c r="D1196" s="254"/>
      <c r="E1196" s="255"/>
      <c r="F1196" s="146"/>
      <c r="H1196" s="254"/>
      <c r="J1196" s="254"/>
      <c r="K1196" s="255"/>
      <c r="M1196" s="254"/>
    </row>
    <row r="1197" spans="1:13" ht="19.5" customHeight="1" x14ac:dyDescent="0.3">
      <c r="B1197" s="22" t="s">
        <v>115</v>
      </c>
      <c r="H1197" s="22" t="s">
        <v>115</v>
      </c>
    </row>
    <row r="1198" spans="1:13" ht="19.5" customHeight="1" x14ac:dyDescent="0.3">
      <c r="B1198" s="22" t="s">
        <v>137</v>
      </c>
      <c r="F1198" s="146"/>
      <c r="H1198" s="22" t="s">
        <v>138</v>
      </c>
    </row>
    <row r="1199" spans="1:13" ht="19.5" customHeight="1" x14ac:dyDescent="0.3">
      <c r="F1199" s="146"/>
    </row>
    <row r="1200" spans="1:13" ht="19.5" customHeight="1" x14ac:dyDescent="0.3">
      <c r="D1200" s="21"/>
      <c r="E1200" s="23" t="s">
        <v>116</v>
      </c>
      <c r="F1200" s="146"/>
      <c r="J1200" s="21"/>
      <c r="K1200" s="23" t="s">
        <v>116</v>
      </c>
    </row>
    <row r="1201" spans="1:11" ht="19.5" customHeight="1" x14ac:dyDescent="0.3">
      <c r="D1201" s="21"/>
      <c r="E1201" s="24" t="s">
        <v>134</v>
      </c>
      <c r="F1201" s="146"/>
      <c r="J1201" s="21"/>
      <c r="K1201" s="24" t="s">
        <v>134</v>
      </c>
    </row>
    <row r="1202" spans="1:11" ht="19.5" customHeight="1" x14ac:dyDescent="0.3">
      <c r="D1202" s="21"/>
      <c r="E1202" s="24" t="s">
        <v>117</v>
      </c>
      <c r="F1202" s="146"/>
      <c r="J1202" s="21"/>
      <c r="K1202" s="24" t="s">
        <v>117</v>
      </c>
    </row>
    <row r="1203" spans="1:11" ht="19.5" customHeight="1" x14ac:dyDescent="0.3">
      <c r="D1203" s="21"/>
      <c r="E1203" s="24" t="s">
        <v>118</v>
      </c>
      <c r="F1203" s="146"/>
      <c r="J1203" s="21"/>
      <c r="K1203" s="24" t="s">
        <v>118</v>
      </c>
    </row>
    <row r="1204" spans="1:11" ht="19.5" customHeight="1" x14ac:dyDescent="0.3"/>
    <row r="1205" spans="1:11" s="25" customFormat="1" ht="19.5" customHeight="1" x14ac:dyDescent="0.3">
      <c r="B1205" s="20"/>
      <c r="C1205" s="20"/>
      <c r="D1205" s="20"/>
      <c r="E1205" s="20"/>
      <c r="F1205" s="145"/>
      <c r="H1205" s="20"/>
      <c r="I1205" s="20"/>
      <c r="J1205" s="20"/>
      <c r="K1205" s="20"/>
    </row>
    <row r="1206" spans="1:11" ht="19.5" customHeight="1" x14ac:dyDescent="0.3"/>
    <row r="1207" spans="1:11" ht="19.5" customHeight="1" x14ac:dyDescent="0.3">
      <c r="B1207" s="1612" t="s">
        <v>119</v>
      </c>
      <c r="C1207" s="1612"/>
      <c r="D1207" s="1612"/>
      <c r="E1207" s="26"/>
      <c r="F1207" s="146"/>
      <c r="H1207" s="1612" t="s">
        <v>119</v>
      </c>
      <c r="I1207" s="1612"/>
      <c r="J1207" s="1612"/>
      <c r="K1207" s="26"/>
    </row>
    <row r="1208" spans="1:11" s="25" customFormat="1" ht="19.5" customHeight="1" x14ac:dyDescent="0.3">
      <c r="B1208" s="1610"/>
      <c r="C1208" s="1610"/>
      <c r="D1208" s="1610"/>
      <c r="E1208" s="27"/>
      <c r="F1208" s="146"/>
      <c r="H1208" s="1610">
        <f>B1208</f>
        <v>0</v>
      </c>
      <c r="I1208" s="1610"/>
      <c r="J1208" s="1610"/>
      <c r="K1208" s="27"/>
    </row>
    <row r="1209" spans="1:11" ht="19.5" customHeight="1" x14ac:dyDescent="0.3">
      <c r="E1209" s="27"/>
      <c r="F1209" s="146"/>
      <c r="K1209" s="27"/>
    </row>
    <row r="1210" spans="1:11" ht="19.5" customHeight="1" x14ac:dyDescent="0.3">
      <c r="B1210" s="186"/>
      <c r="E1210" s="27"/>
      <c r="F1210" s="146"/>
      <c r="H1210" s="186"/>
      <c r="K1210" s="27"/>
    </row>
    <row r="1211" spans="1:11" ht="19.5" customHeight="1" x14ac:dyDescent="0.3">
      <c r="A1211" s="28" t="s">
        <v>120</v>
      </c>
      <c r="B1211" s="29" t="s">
        <v>121</v>
      </c>
      <c r="C1211" s="1611" t="s">
        <v>122</v>
      </c>
      <c r="D1211" s="1611"/>
      <c r="E1211" s="1611"/>
      <c r="F1211" s="146"/>
      <c r="G1211" s="28" t="s">
        <v>120</v>
      </c>
      <c r="H1211" s="29" t="s">
        <v>121</v>
      </c>
      <c r="I1211" s="1611" t="s">
        <v>123</v>
      </c>
      <c r="J1211" s="1611"/>
      <c r="K1211" s="1611"/>
    </row>
    <row r="1212" spans="1:11" ht="19.5" customHeight="1" x14ac:dyDescent="0.3">
      <c r="A1212" s="28" t="s">
        <v>124</v>
      </c>
      <c r="B1212" s="28" t="s">
        <v>142</v>
      </c>
      <c r="C1212" s="29" t="s">
        <v>125</v>
      </c>
      <c r="D1212" s="187" t="s">
        <v>126</v>
      </c>
      <c r="E1212" s="187" t="s">
        <v>127</v>
      </c>
      <c r="F1212" s="146"/>
      <c r="G1212" s="28" t="s">
        <v>124</v>
      </c>
      <c r="H1212" s="28" t="s">
        <v>142</v>
      </c>
      <c r="I1212" s="29" t="s">
        <v>125</v>
      </c>
      <c r="J1212" s="187" t="s">
        <v>126</v>
      </c>
      <c r="K1212" s="187" t="s">
        <v>127</v>
      </c>
    </row>
    <row r="1213" spans="1:11" s="50" customFormat="1" x14ac:dyDescent="0.3">
      <c r="A1213" s="5"/>
      <c r="B1213" s="6"/>
      <c r="C1213" s="2"/>
      <c r="D1213" s="3"/>
      <c r="E1213" s="3"/>
      <c r="F1213" s="154"/>
      <c r="G1213" s="5"/>
      <c r="H1213" s="6"/>
      <c r="I1213" s="2"/>
      <c r="J1213" s="3"/>
      <c r="K1213" s="3"/>
    </row>
    <row r="1214" spans="1:11" s="10" customFormat="1" x14ac:dyDescent="0.3">
      <c r="A1214" s="187"/>
      <c r="B1214" s="6"/>
      <c r="C1214" s="2"/>
      <c r="D1214" s="3"/>
      <c r="E1214" s="3"/>
      <c r="F1214" s="154"/>
      <c r="G1214" s="187"/>
      <c r="H1214" s="6"/>
      <c r="I1214" s="2"/>
      <c r="J1214" s="3"/>
      <c r="K1214" s="3"/>
    </row>
    <row r="1215" spans="1:11" s="4" customFormat="1" x14ac:dyDescent="0.3">
      <c r="A1215" s="11"/>
      <c r="B1215" s="6"/>
      <c r="C1215" s="2"/>
      <c r="D1215" s="3"/>
      <c r="E1215" s="3"/>
      <c r="F1215" s="154"/>
      <c r="G1215" s="11"/>
      <c r="H1215" s="6"/>
      <c r="I1215" s="2"/>
      <c r="J1215" s="3"/>
      <c r="K1215" s="3"/>
    </row>
    <row r="1216" spans="1:11" x14ac:dyDescent="0.3">
      <c r="A1216" s="5">
        <v>4</v>
      </c>
      <c r="B1216" s="6" t="s">
        <v>114</v>
      </c>
      <c r="C1216" s="2" t="s">
        <v>2</v>
      </c>
      <c r="D1216" s="3">
        <v>5</v>
      </c>
      <c r="E1216" s="3">
        <v>28</v>
      </c>
      <c r="G1216" s="5">
        <v>4</v>
      </c>
      <c r="H1216" s="6" t="s">
        <v>114</v>
      </c>
      <c r="I1216" s="2" t="s">
        <v>2</v>
      </c>
      <c r="J1216" s="3">
        <v>5</v>
      </c>
      <c r="K1216" s="3">
        <v>28</v>
      </c>
    </row>
    <row r="1217" spans="1:11" x14ac:dyDescent="0.3">
      <c r="A1217" s="187" t="s">
        <v>23</v>
      </c>
      <c r="B1217" s="6" t="s">
        <v>107</v>
      </c>
      <c r="C1217" s="2" t="s">
        <v>14</v>
      </c>
      <c r="D1217" s="3">
        <v>3.1</v>
      </c>
      <c r="E1217" s="3">
        <v>93.2</v>
      </c>
      <c r="G1217" s="187" t="s">
        <v>23</v>
      </c>
      <c r="H1217" s="6" t="s">
        <v>107</v>
      </c>
      <c r="I1217" s="2" t="s">
        <v>14</v>
      </c>
      <c r="J1217" s="3">
        <v>3.1</v>
      </c>
      <c r="K1217" s="3">
        <v>93.2</v>
      </c>
    </row>
    <row r="1218" spans="1:11" s="17" customFormat="1" x14ac:dyDescent="0.3">
      <c r="A1218" s="47"/>
      <c r="B1218" s="48"/>
      <c r="C1218" s="49"/>
      <c r="D1218" s="46"/>
      <c r="E1218" s="46"/>
      <c r="F1218" s="146"/>
      <c r="G1218" s="47"/>
      <c r="H1218" s="48"/>
      <c r="I1218" s="49"/>
      <c r="J1218" s="46"/>
      <c r="K1218" s="46"/>
    </row>
    <row r="1219" spans="1:11" ht="19.5" customHeight="1" x14ac:dyDescent="0.3">
      <c r="A1219" s="187"/>
      <c r="B1219" s="6"/>
      <c r="C1219" s="2"/>
      <c r="D1219" s="3"/>
      <c r="E1219" s="3"/>
      <c r="G1219" s="187"/>
      <c r="H1219" s="6"/>
      <c r="I1219" s="2"/>
      <c r="J1219" s="3"/>
      <c r="K1219" s="3"/>
    </row>
    <row r="1220" spans="1:11" s="10" customFormat="1" x14ac:dyDescent="0.3">
      <c r="A1220" s="187"/>
      <c r="B1220" s="1"/>
      <c r="C1220" s="187"/>
      <c r="D1220" s="7"/>
      <c r="E1220" s="7"/>
      <c r="F1220" s="148"/>
      <c r="G1220" s="187"/>
      <c r="H1220" s="1"/>
      <c r="I1220" s="187"/>
      <c r="J1220" s="7"/>
      <c r="K1220" s="7"/>
    </row>
    <row r="1221" spans="1:11" x14ac:dyDescent="0.3">
      <c r="A1221" s="5"/>
      <c r="B1221" s="6"/>
      <c r="C1221" s="2" t="s">
        <v>128</v>
      </c>
      <c r="D1221" s="3">
        <f>SUM(D1213:D1219)</f>
        <v>8.1</v>
      </c>
      <c r="E1221" s="3">
        <f>SUM(E1213:E1218)</f>
        <v>121.2</v>
      </c>
      <c r="G1221" s="5"/>
      <c r="H1221" s="6"/>
      <c r="I1221" s="2" t="s">
        <v>128</v>
      </c>
      <c r="J1221" s="3">
        <f>SUM(J1213:J1219)</f>
        <v>8.1</v>
      </c>
      <c r="K1221" s="3">
        <f>SUM(K1213:K1218)</f>
        <v>121.2</v>
      </c>
    </row>
    <row r="1222" spans="1:11" x14ac:dyDescent="0.3">
      <c r="A1222" s="5"/>
      <c r="B1222" s="6"/>
      <c r="C1222" s="2"/>
      <c r="D1222" s="3"/>
      <c r="E1222" s="3"/>
      <c r="G1222" s="5"/>
      <c r="H1222" s="6"/>
      <c r="I1222" s="2"/>
      <c r="J1222" s="3"/>
      <c r="K1222" s="3"/>
    </row>
    <row r="1223" spans="1:11" x14ac:dyDescent="0.3">
      <c r="A1223" s="5"/>
      <c r="B1223" s="6"/>
      <c r="C1223" s="2"/>
      <c r="D1223" s="3"/>
      <c r="E1223" s="3"/>
      <c r="G1223" s="5"/>
      <c r="H1223" s="6"/>
      <c r="I1223" s="2"/>
      <c r="J1223" s="3"/>
      <c r="K1223" s="3"/>
    </row>
    <row r="1224" spans="1:11" x14ac:dyDescent="0.3">
      <c r="A1224" s="28" t="s">
        <v>124</v>
      </c>
      <c r="B1224" s="3" t="s">
        <v>205</v>
      </c>
      <c r="C1224" s="2" t="s">
        <v>125</v>
      </c>
      <c r="D1224" s="3" t="s">
        <v>126</v>
      </c>
      <c r="E1224" s="3" t="s">
        <v>127</v>
      </c>
      <c r="G1224" s="28" t="s">
        <v>124</v>
      </c>
      <c r="H1224" s="3" t="s">
        <v>205</v>
      </c>
      <c r="I1224" s="2" t="s">
        <v>125</v>
      </c>
      <c r="J1224" s="3" t="s">
        <v>126</v>
      </c>
      <c r="K1224" s="3" t="s">
        <v>127</v>
      </c>
    </row>
    <row r="1225" spans="1:11" s="8" customFormat="1" x14ac:dyDescent="0.3">
      <c r="A1225" s="187"/>
      <c r="B1225" s="6"/>
      <c r="C1225" s="2"/>
      <c r="D1225" s="3"/>
      <c r="E1225" s="3"/>
      <c r="F1225" s="154"/>
      <c r="G1225" s="187"/>
      <c r="H1225" s="6"/>
      <c r="I1225" s="2"/>
      <c r="J1225" s="3"/>
      <c r="K1225" s="3"/>
    </row>
    <row r="1226" spans="1:11" x14ac:dyDescent="0.3">
      <c r="A1226" s="187"/>
      <c r="B1226" s="6"/>
      <c r="C1226" s="2"/>
      <c r="D1226" s="3"/>
      <c r="E1226" s="3"/>
      <c r="F1226" s="154"/>
      <c r="G1226" s="187"/>
      <c r="H1226" s="6"/>
      <c r="I1226" s="2"/>
      <c r="J1226" s="3"/>
      <c r="K1226" s="3"/>
    </row>
    <row r="1227" spans="1:11" s="10" customFormat="1" x14ac:dyDescent="0.3">
      <c r="A1227" s="187"/>
      <c r="B1227" s="6"/>
      <c r="C1227" s="2"/>
      <c r="D1227" s="3"/>
      <c r="E1227" s="3"/>
      <c r="F1227" s="154"/>
      <c r="G1227" s="187"/>
      <c r="H1227" s="6"/>
      <c r="I1227" s="2"/>
      <c r="J1227" s="3"/>
      <c r="K1227" s="3"/>
    </row>
    <row r="1228" spans="1:11" s="4" customFormat="1" x14ac:dyDescent="0.3">
      <c r="A1228" s="187"/>
      <c r="B1228" s="6"/>
      <c r="C1228" s="2"/>
      <c r="D1228" s="3"/>
      <c r="E1228" s="3"/>
      <c r="F1228" s="148"/>
      <c r="G1228" s="187"/>
      <c r="H1228" s="6"/>
      <c r="I1228" s="2"/>
      <c r="J1228" s="3"/>
      <c r="K1228" s="3"/>
    </row>
    <row r="1229" spans="1:11" s="10" customFormat="1" x14ac:dyDescent="0.3">
      <c r="A1229" s="5">
        <v>5</v>
      </c>
      <c r="B1229" s="6" t="s">
        <v>66</v>
      </c>
      <c r="C1229" s="2" t="s">
        <v>2</v>
      </c>
      <c r="D1229" s="3">
        <v>15</v>
      </c>
      <c r="E1229" s="3">
        <v>112.8</v>
      </c>
      <c r="F1229" s="154"/>
      <c r="G1229" s="5">
        <v>5</v>
      </c>
      <c r="H1229" s="6" t="s">
        <v>66</v>
      </c>
      <c r="I1229" s="2" t="s">
        <v>2</v>
      </c>
      <c r="J1229" s="3">
        <v>15</v>
      </c>
      <c r="K1229" s="3">
        <v>112.8</v>
      </c>
    </row>
    <row r="1230" spans="1:11" x14ac:dyDescent="0.3">
      <c r="A1230" s="187" t="s">
        <v>51</v>
      </c>
      <c r="B1230" s="6" t="s">
        <v>107</v>
      </c>
      <c r="C1230" s="2" t="s">
        <v>14</v>
      </c>
      <c r="D1230" s="3">
        <v>3.1</v>
      </c>
      <c r="E1230" s="3">
        <v>93.2</v>
      </c>
      <c r="G1230" s="187" t="s">
        <v>51</v>
      </c>
      <c r="H1230" s="6" t="s">
        <v>107</v>
      </c>
      <c r="I1230" s="2" t="s">
        <v>14</v>
      </c>
      <c r="J1230" s="3">
        <v>3.1</v>
      </c>
      <c r="K1230" s="3">
        <v>93.2</v>
      </c>
    </row>
    <row r="1231" spans="1:11" ht="19.5" customHeight="1" x14ac:dyDescent="0.3">
      <c r="A1231" s="187" t="s">
        <v>15</v>
      </c>
      <c r="B1231" s="6" t="s">
        <v>108</v>
      </c>
      <c r="C1231" s="2" t="s">
        <v>65</v>
      </c>
      <c r="D1231" s="3">
        <v>1.2</v>
      </c>
      <c r="E1231" s="3">
        <f>43/2</f>
        <v>21.5</v>
      </c>
      <c r="G1231" s="187" t="s">
        <v>15</v>
      </c>
      <c r="H1231" s="6" t="s">
        <v>108</v>
      </c>
      <c r="I1231" s="2" t="s">
        <v>65</v>
      </c>
      <c r="J1231" s="3">
        <v>1.2</v>
      </c>
      <c r="K1231" s="3">
        <f>43/2</f>
        <v>21.5</v>
      </c>
    </row>
    <row r="1232" spans="1:11" s="97" customFormat="1" x14ac:dyDescent="0.3">
      <c r="A1232" s="47"/>
      <c r="B1232" s="48"/>
      <c r="C1232" s="49"/>
      <c r="D1232" s="46"/>
      <c r="E1232" s="46"/>
      <c r="F1232" s="145"/>
      <c r="G1232" s="47"/>
      <c r="H1232" s="48"/>
      <c r="I1232" s="49"/>
      <c r="J1232" s="46"/>
      <c r="K1232" s="46"/>
    </row>
    <row r="1233" spans="1:13" x14ac:dyDescent="0.3">
      <c r="A1233" s="187"/>
      <c r="B1233" s="6"/>
      <c r="C1233" s="2" t="s">
        <v>128</v>
      </c>
      <c r="D1233" s="3">
        <f>SUM(D1225:D1232)</f>
        <v>19.3</v>
      </c>
      <c r="E1233" s="3">
        <f>SUM(E1225:E1232)</f>
        <v>227.5</v>
      </c>
      <c r="F1233" s="221">
        <v>213.75</v>
      </c>
      <c r="G1233" s="187"/>
      <c r="H1233" s="6"/>
      <c r="I1233" s="2" t="s">
        <v>128</v>
      </c>
      <c r="J1233" s="3">
        <f>SUM(J1225:J1232)</f>
        <v>19.3</v>
      </c>
      <c r="K1233" s="3">
        <f>SUM(K1225:K1232)</f>
        <v>227.5</v>
      </c>
    </row>
    <row r="1234" spans="1:13" x14ac:dyDescent="0.3">
      <c r="A1234" s="187"/>
      <c r="B1234" s="6"/>
      <c r="C1234" s="2"/>
      <c r="D1234" s="3"/>
      <c r="E1234" s="3"/>
      <c r="F1234" s="221">
        <v>213.75</v>
      </c>
      <c r="G1234" s="187"/>
      <c r="H1234" s="6"/>
      <c r="I1234" s="2"/>
      <c r="J1234" s="3"/>
      <c r="K1234" s="3"/>
    </row>
    <row r="1235" spans="1:13" x14ac:dyDescent="0.3">
      <c r="A1235" s="5"/>
      <c r="B1235" s="6"/>
      <c r="C1235" s="2"/>
      <c r="D1235" s="3"/>
      <c r="E1235" s="3"/>
      <c r="G1235" s="5"/>
      <c r="H1235" s="6"/>
      <c r="I1235" s="2"/>
      <c r="J1235" s="3"/>
      <c r="K1235" s="3"/>
    </row>
    <row r="1236" spans="1:13" x14ac:dyDescent="0.3">
      <c r="A1236" s="187"/>
      <c r="B1236" s="6"/>
      <c r="C1236" s="2" t="s">
        <v>136</v>
      </c>
      <c r="D1236" s="3">
        <f>D1221+D1233</f>
        <v>27.4</v>
      </c>
      <c r="E1236" s="3">
        <f>E1221+E1233</f>
        <v>348.7</v>
      </c>
      <c r="F1236" s="147">
        <f>SUM(F1232:F1235)</f>
        <v>427.5</v>
      </c>
      <c r="G1236" s="3"/>
      <c r="H1236" s="3"/>
      <c r="I1236" s="3" t="s">
        <v>136</v>
      </c>
      <c r="J1236" s="3">
        <f>J1221+J1233</f>
        <v>27.4</v>
      </c>
      <c r="K1236" s="3">
        <f>K1221+K1233</f>
        <v>348.7</v>
      </c>
    </row>
    <row r="1237" spans="1:13" ht="19.5" customHeight="1" x14ac:dyDescent="0.3">
      <c r="B1237" s="35"/>
      <c r="C1237" s="35"/>
      <c r="D1237" s="35"/>
      <c r="E1237" s="35"/>
      <c r="F1237" s="146"/>
      <c r="H1237" s="35"/>
      <c r="I1237" s="35"/>
      <c r="J1237" s="35"/>
      <c r="K1237" s="35"/>
    </row>
    <row r="1238" spans="1:13" ht="19.5" customHeight="1" x14ac:dyDescent="0.3">
      <c r="B1238" s="35"/>
      <c r="C1238" s="35"/>
      <c r="D1238" s="35"/>
      <c r="E1238" s="35"/>
      <c r="F1238" s="146"/>
      <c r="H1238" s="35"/>
      <c r="I1238" s="35"/>
      <c r="J1238" s="35"/>
      <c r="K1238" s="35"/>
    </row>
    <row r="1239" spans="1:13" ht="19.5" customHeight="1" x14ac:dyDescent="0.3">
      <c r="B1239" s="36" t="s">
        <v>129</v>
      </c>
      <c r="C1239" s="35"/>
      <c r="D1239" s="35"/>
      <c r="E1239" s="35"/>
      <c r="F1239" s="146"/>
      <c r="H1239" s="36" t="s">
        <v>129</v>
      </c>
      <c r="I1239" s="35"/>
      <c r="J1239" s="35"/>
      <c r="K1239" s="35"/>
    </row>
    <row r="1240" spans="1:13" x14ac:dyDescent="0.3">
      <c r="B1240" s="37" t="s">
        <v>130</v>
      </c>
      <c r="C1240" s="21"/>
      <c r="D1240" s="94" t="s">
        <v>131</v>
      </c>
      <c r="F1240" s="146"/>
      <c r="H1240" s="37" t="s">
        <v>130</v>
      </c>
      <c r="I1240" s="21"/>
      <c r="J1240" s="94" t="s">
        <v>131</v>
      </c>
    </row>
    <row r="1241" spans="1:13" ht="43.5" customHeight="1" x14ac:dyDescent="0.3">
      <c r="B1241" s="38" t="s">
        <v>132</v>
      </c>
      <c r="C1241" s="21"/>
      <c r="D1241" s="38" t="s">
        <v>140</v>
      </c>
      <c r="E1241" s="39"/>
      <c r="F1241" s="146"/>
      <c r="H1241" s="38" t="s">
        <v>139</v>
      </c>
      <c r="I1241" s="21"/>
      <c r="J1241" s="38" t="s">
        <v>140</v>
      </c>
      <c r="K1241" s="39"/>
      <c r="M1241" s="38"/>
    </row>
    <row r="1242" spans="1:13" s="96" customFormat="1" ht="21.75" customHeight="1" x14ac:dyDescent="0.3">
      <c r="B1242" s="254"/>
      <c r="D1242" s="254"/>
      <c r="E1242" s="255"/>
      <c r="F1242" s="146"/>
      <c r="H1242" s="254"/>
      <c r="J1242" s="254"/>
      <c r="K1242" s="255"/>
      <c r="M1242" s="254"/>
    </row>
    <row r="1243" spans="1:13" ht="19.5" customHeight="1" x14ac:dyDescent="0.3">
      <c r="B1243" s="22" t="s">
        <v>115</v>
      </c>
      <c r="H1243" s="22" t="s">
        <v>115</v>
      </c>
    </row>
    <row r="1244" spans="1:13" ht="19.5" customHeight="1" x14ac:dyDescent="0.3">
      <c r="B1244" s="22" t="s">
        <v>137</v>
      </c>
      <c r="F1244" s="146"/>
      <c r="H1244" s="22" t="s">
        <v>138</v>
      </c>
    </row>
    <row r="1245" spans="1:13" ht="19.5" customHeight="1" x14ac:dyDescent="0.3">
      <c r="F1245" s="146"/>
    </row>
    <row r="1246" spans="1:13" ht="19.5" customHeight="1" x14ac:dyDescent="0.3">
      <c r="D1246" s="21"/>
      <c r="E1246" s="23" t="s">
        <v>116</v>
      </c>
      <c r="F1246" s="146"/>
      <c r="J1246" s="21"/>
      <c r="K1246" s="23" t="s">
        <v>116</v>
      </c>
    </row>
    <row r="1247" spans="1:13" ht="19.5" customHeight="1" x14ac:dyDescent="0.3">
      <c r="D1247" s="21"/>
      <c r="E1247" s="24" t="s">
        <v>134</v>
      </c>
      <c r="F1247" s="146"/>
      <c r="J1247" s="21"/>
      <c r="K1247" s="24" t="s">
        <v>134</v>
      </c>
    </row>
    <row r="1248" spans="1:13" ht="19.5" customHeight="1" x14ac:dyDescent="0.3">
      <c r="D1248" s="21"/>
      <c r="E1248" s="24" t="s">
        <v>117</v>
      </c>
      <c r="F1248" s="146"/>
      <c r="J1248" s="21"/>
      <c r="K1248" s="24" t="s">
        <v>117</v>
      </c>
    </row>
    <row r="1249" spans="1:11" ht="19.5" customHeight="1" x14ac:dyDescent="0.3">
      <c r="D1249" s="21"/>
      <c r="E1249" s="24" t="s">
        <v>118</v>
      </c>
      <c r="F1249" s="146"/>
      <c r="J1249" s="21"/>
      <c r="K1249" s="24" t="s">
        <v>118</v>
      </c>
    </row>
    <row r="1250" spans="1:11" ht="19.5" customHeight="1" x14ac:dyDescent="0.3"/>
    <row r="1251" spans="1:11" s="25" customFormat="1" ht="19.5" customHeight="1" x14ac:dyDescent="0.3">
      <c r="B1251" s="20"/>
      <c r="C1251" s="20"/>
      <c r="D1251" s="20"/>
      <c r="E1251" s="20"/>
      <c r="F1251" s="145"/>
      <c r="H1251" s="20"/>
      <c r="I1251" s="20"/>
      <c r="J1251" s="20"/>
      <c r="K1251" s="20"/>
    </row>
    <row r="1252" spans="1:11" ht="19.5" customHeight="1" x14ac:dyDescent="0.3"/>
    <row r="1253" spans="1:11" ht="19.5" customHeight="1" x14ac:dyDescent="0.3">
      <c r="B1253" s="1612" t="s">
        <v>119</v>
      </c>
      <c r="C1253" s="1612"/>
      <c r="D1253" s="1612"/>
      <c r="E1253" s="26"/>
      <c r="F1253" s="146"/>
      <c r="H1253" s="1612" t="s">
        <v>119</v>
      </c>
      <c r="I1253" s="1612"/>
      <c r="J1253" s="1612"/>
      <c r="K1253" s="26"/>
    </row>
    <row r="1254" spans="1:11" s="25" customFormat="1" ht="19.5" customHeight="1" x14ac:dyDescent="0.3">
      <c r="B1254" s="1610"/>
      <c r="C1254" s="1610"/>
      <c r="D1254" s="1610"/>
      <c r="E1254" s="27"/>
      <c r="F1254" s="146"/>
      <c r="H1254" s="1610">
        <f>B1254</f>
        <v>0</v>
      </c>
      <c r="I1254" s="1610"/>
      <c r="J1254" s="1610"/>
      <c r="K1254" s="27"/>
    </row>
    <row r="1255" spans="1:11" ht="19.5" customHeight="1" x14ac:dyDescent="0.3">
      <c r="E1255" s="27"/>
      <c r="F1255" s="146"/>
      <c r="K1255" s="27"/>
    </row>
    <row r="1256" spans="1:11" ht="19.5" customHeight="1" x14ac:dyDescent="0.3">
      <c r="B1256" s="186"/>
      <c r="E1256" s="27"/>
      <c r="F1256" s="146"/>
      <c r="H1256" s="186"/>
      <c r="K1256" s="27"/>
    </row>
    <row r="1257" spans="1:11" ht="19.5" customHeight="1" x14ac:dyDescent="0.3">
      <c r="A1257" s="28" t="s">
        <v>120</v>
      </c>
      <c r="B1257" s="29" t="s">
        <v>121</v>
      </c>
      <c r="C1257" s="1611" t="s">
        <v>122</v>
      </c>
      <c r="D1257" s="1611"/>
      <c r="E1257" s="1611"/>
      <c r="F1257" s="146"/>
      <c r="G1257" s="28" t="s">
        <v>120</v>
      </c>
      <c r="H1257" s="29" t="s">
        <v>121</v>
      </c>
      <c r="I1257" s="1611" t="s">
        <v>123</v>
      </c>
      <c r="J1257" s="1611"/>
      <c r="K1257" s="1611"/>
    </row>
    <row r="1258" spans="1:11" ht="19.5" customHeight="1" x14ac:dyDescent="0.3">
      <c r="A1258" s="28" t="s">
        <v>124</v>
      </c>
      <c r="B1258" s="28" t="s">
        <v>142</v>
      </c>
      <c r="C1258" s="29" t="s">
        <v>125</v>
      </c>
      <c r="D1258" s="187" t="s">
        <v>126</v>
      </c>
      <c r="E1258" s="187" t="s">
        <v>127</v>
      </c>
      <c r="F1258" s="146"/>
      <c r="G1258" s="28" t="s">
        <v>124</v>
      </c>
      <c r="H1258" s="28" t="s">
        <v>142</v>
      </c>
      <c r="I1258" s="29" t="s">
        <v>125</v>
      </c>
      <c r="J1258" s="187" t="s">
        <v>126</v>
      </c>
      <c r="K1258" s="187" t="s">
        <v>127</v>
      </c>
    </row>
    <row r="1259" spans="1:11" s="50" customFormat="1" x14ac:dyDescent="0.3">
      <c r="A1259" s="5"/>
      <c r="B1259" s="6"/>
      <c r="C1259" s="2"/>
      <c r="D1259" s="3"/>
      <c r="E1259" s="3"/>
      <c r="F1259" s="154"/>
      <c r="G1259" s="5"/>
      <c r="H1259" s="6"/>
      <c r="I1259" s="2"/>
      <c r="J1259" s="3"/>
      <c r="K1259" s="3"/>
    </row>
    <row r="1260" spans="1:11" s="10" customFormat="1" x14ac:dyDescent="0.3">
      <c r="A1260" s="187"/>
      <c r="B1260" s="6"/>
      <c r="C1260" s="2"/>
      <c r="D1260" s="3"/>
      <c r="E1260" s="3"/>
      <c r="F1260" s="154"/>
      <c r="G1260" s="187"/>
      <c r="H1260" s="6"/>
      <c r="I1260" s="2"/>
      <c r="J1260" s="3"/>
      <c r="K1260" s="3"/>
    </row>
    <row r="1261" spans="1:11" s="4" customFormat="1" x14ac:dyDescent="0.3">
      <c r="A1261" s="11"/>
      <c r="B1261" s="6"/>
      <c r="C1261" s="2"/>
      <c r="D1261" s="3"/>
      <c r="E1261" s="3"/>
      <c r="F1261" s="154"/>
      <c r="G1261" s="11"/>
      <c r="H1261" s="6"/>
      <c r="I1261" s="2"/>
      <c r="J1261" s="3"/>
      <c r="K1261" s="3"/>
    </row>
    <row r="1262" spans="1:11" x14ac:dyDescent="0.3">
      <c r="A1262" s="5">
        <v>4</v>
      </c>
      <c r="B1262" s="6" t="s">
        <v>114</v>
      </c>
      <c r="C1262" s="2" t="s">
        <v>2</v>
      </c>
      <c r="D1262" s="3">
        <v>5</v>
      </c>
      <c r="E1262" s="3">
        <v>28</v>
      </c>
      <c r="G1262" s="5">
        <v>4</v>
      </c>
      <c r="H1262" s="6" t="s">
        <v>114</v>
      </c>
      <c r="I1262" s="2" t="s">
        <v>2</v>
      </c>
      <c r="J1262" s="3">
        <v>5</v>
      </c>
      <c r="K1262" s="3">
        <v>28</v>
      </c>
    </row>
    <row r="1263" spans="1:11" x14ac:dyDescent="0.3">
      <c r="A1263" s="187" t="s">
        <v>23</v>
      </c>
      <c r="B1263" s="6" t="s">
        <v>107</v>
      </c>
      <c r="C1263" s="2" t="s">
        <v>14</v>
      </c>
      <c r="D1263" s="3">
        <v>3.1</v>
      </c>
      <c r="E1263" s="3">
        <v>93.2</v>
      </c>
      <c r="G1263" s="187" t="s">
        <v>23</v>
      </c>
      <c r="H1263" s="6" t="s">
        <v>107</v>
      </c>
      <c r="I1263" s="2" t="s">
        <v>14</v>
      </c>
      <c r="J1263" s="3">
        <v>3.1</v>
      </c>
      <c r="K1263" s="3">
        <v>93.2</v>
      </c>
    </row>
    <row r="1264" spans="1:11" s="17" customFormat="1" x14ac:dyDescent="0.3">
      <c r="A1264" s="47"/>
      <c r="B1264" s="48"/>
      <c r="C1264" s="49"/>
      <c r="D1264" s="46"/>
      <c r="E1264" s="46"/>
      <c r="F1264" s="146"/>
      <c r="G1264" s="47"/>
      <c r="H1264" s="48"/>
      <c r="I1264" s="49"/>
      <c r="J1264" s="46"/>
      <c r="K1264" s="46"/>
    </row>
    <row r="1265" spans="1:11" ht="19.5" customHeight="1" x14ac:dyDescent="0.3">
      <c r="A1265" s="187"/>
      <c r="B1265" s="6"/>
      <c r="C1265" s="2"/>
      <c r="D1265" s="3"/>
      <c r="E1265" s="3"/>
      <c r="G1265" s="187"/>
      <c r="H1265" s="6"/>
      <c r="I1265" s="2"/>
      <c r="J1265" s="3"/>
      <c r="K1265" s="3"/>
    </row>
    <row r="1266" spans="1:11" s="10" customFormat="1" x14ac:dyDescent="0.3">
      <c r="A1266" s="187"/>
      <c r="B1266" s="1"/>
      <c r="C1266" s="187"/>
      <c r="D1266" s="7"/>
      <c r="E1266" s="7"/>
      <c r="F1266" s="148"/>
      <c r="G1266" s="187"/>
      <c r="H1266" s="1"/>
      <c r="I1266" s="187"/>
      <c r="J1266" s="7"/>
      <c r="K1266" s="7"/>
    </row>
    <row r="1267" spans="1:11" x14ac:dyDescent="0.3">
      <c r="A1267" s="5"/>
      <c r="B1267" s="6"/>
      <c r="C1267" s="2" t="s">
        <v>128</v>
      </c>
      <c r="D1267" s="3">
        <f>SUM(D1259:D1265)</f>
        <v>8.1</v>
      </c>
      <c r="E1267" s="3">
        <f>SUM(E1259:E1264)</f>
        <v>121.2</v>
      </c>
      <c r="G1267" s="5"/>
      <c r="H1267" s="6"/>
      <c r="I1267" s="2" t="s">
        <v>128</v>
      </c>
      <c r="J1267" s="3">
        <f>SUM(J1259:J1265)</f>
        <v>8.1</v>
      </c>
      <c r="K1267" s="3">
        <f>SUM(K1259:K1264)</f>
        <v>121.2</v>
      </c>
    </row>
    <row r="1268" spans="1:11" x14ac:dyDescent="0.3">
      <c r="A1268" s="5"/>
      <c r="B1268" s="6"/>
      <c r="C1268" s="2"/>
      <c r="D1268" s="3"/>
      <c r="E1268" s="3"/>
      <c r="G1268" s="5"/>
      <c r="H1268" s="6"/>
      <c r="I1268" s="2"/>
      <c r="J1268" s="3"/>
      <c r="K1268" s="3"/>
    </row>
    <row r="1269" spans="1:11" x14ac:dyDescent="0.3">
      <c r="A1269" s="5"/>
      <c r="B1269" s="6"/>
      <c r="C1269" s="2"/>
      <c r="D1269" s="3"/>
      <c r="E1269" s="3"/>
      <c r="G1269" s="5"/>
      <c r="H1269" s="6"/>
      <c r="I1269" s="2"/>
      <c r="J1269" s="3"/>
      <c r="K1269" s="3"/>
    </row>
    <row r="1270" spans="1:11" x14ac:dyDescent="0.3">
      <c r="A1270" s="28" t="s">
        <v>124</v>
      </c>
      <c r="B1270" s="3" t="s">
        <v>205</v>
      </c>
      <c r="C1270" s="2" t="s">
        <v>125</v>
      </c>
      <c r="D1270" s="3" t="s">
        <v>126</v>
      </c>
      <c r="E1270" s="3" t="s">
        <v>127</v>
      </c>
      <c r="G1270" s="28" t="s">
        <v>124</v>
      </c>
      <c r="H1270" s="3" t="s">
        <v>205</v>
      </c>
      <c r="I1270" s="2" t="s">
        <v>125</v>
      </c>
      <c r="J1270" s="3" t="s">
        <v>126</v>
      </c>
      <c r="K1270" s="3" t="s">
        <v>127</v>
      </c>
    </row>
    <row r="1271" spans="1:11" s="8" customFormat="1" x14ac:dyDescent="0.3">
      <c r="A1271" s="187"/>
      <c r="B1271" s="6"/>
      <c r="C1271" s="2"/>
      <c r="D1271" s="3"/>
      <c r="E1271" s="3"/>
      <c r="F1271" s="154"/>
      <c r="G1271" s="187"/>
      <c r="H1271" s="6"/>
      <c r="I1271" s="2"/>
      <c r="J1271" s="3"/>
      <c r="K1271" s="3"/>
    </row>
    <row r="1272" spans="1:11" x14ac:dyDescent="0.3">
      <c r="A1272" s="187"/>
      <c r="B1272" s="6"/>
      <c r="C1272" s="2"/>
      <c r="D1272" s="3"/>
      <c r="E1272" s="3"/>
      <c r="F1272" s="154"/>
      <c r="G1272" s="187"/>
      <c r="H1272" s="6"/>
      <c r="I1272" s="2"/>
      <c r="J1272" s="3"/>
      <c r="K1272" s="3"/>
    </row>
    <row r="1273" spans="1:11" s="10" customFormat="1" x14ac:dyDescent="0.3">
      <c r="A1273" s="187"/>
      <c r="B1273" s="6"/>
      <c r="C1273" s="2"/>
      <c r="D1273" s="3"/>
      <c r="E1273" s="3"/>
      <c r="F1273" s="154"/>
      <c r="G1273" s="187"/>
      <c r="H1273" s="6"/>
      <c r="I1273" s="2"/>
      <c r="J1273" s="3"/>
      <c r="K1273" s="3"/>
    </row>
    <row r="1274" spans="1:11" s="4" customFormat="1" x14ac:dyDescent="0.3">
      <c r="A1274" s="187"/>
      <c r="B1274" s="6"/>
      <c r="C1274" s="2"/>
      <c r="D1274" s="3"/>
      <c r="E1274" s="3"/>
      <c r="F1274" s="148"/>
      <c r="G1274" s="187"/>
      <c r="H1274" s="6"/>
      <c r="I1274" s="2"/>
      <c r="J1274" s="3"/>
      <c r="K1274" s="3"/>
    </row>
    <row r="1275" spans="1:11" s="10" customFormat="1" x14ac:dyDescent="0.3">
      <c r="A1275" s="5">
        <v>5</v>
      </c>
      <c r="B1275" s="6" t="s">
        <v>66</v>
      </c>
      <c r="C1275" s="2" t="s">
        <v>2</v>
      </c>
      <c r="D1275" s="3">
        <v>15</v>
      </c>
      <c r="E1275" s="3">
        <v>112.8</v>
      </c>
      <c r="F1275" s="154"/>
      <c r="G1275" s="5">
        <v>5</v>
      </c>
      <c r="H1275" s="6" t="s">
        <v>66</v>
      </c>
      <c r="I1275" s="2" t="s">
        <v>2</v>
      </c>
      <c r="J1275" s="3">
        <v>15</v>
      </c>
      <c r="K1275" s="3">
        <v>112.8</v>
      </c>
    </row>
    <row r="1276" spans="1:11" x14ac:dyDescent="0.3">
      <c r="A1276" s="187" t="s">
        <v>51</v>
      </c>
      <c r="B1276" s="6" t="s">
        <v>107</v>
      </c>
      <c r="C1276" s="2" t="s">
        <v>14</v>
      </c>
      <c r="D1276" s="3">
        <v>3.1</v>
      </c>
      <c r="E1276" s="3">
        <v>93.2</v>
      </c>
      <c r="G1276" s="187" t="s">
        <v>51</v>
      </c>
      <c r="H1276" s="6" t="s">
        <v>107</v>
      </c>
      <c r="I1276" s="2" t="s">
        <v>14</v>
      </c>
      <c r="J1276" s="3">
        <v>3.1</v>
      </c>
      <c r="K1276" s="3">
        <v>93.2</v>
      </c>
    </row>
    <row r="1277" spans="1:11" ht="19.5" customHeight="1" x14ac:dyDescent="0.3">
      <c r="A1277" s="187" t="s">
        <v>15</v>
      </c>
      <c r="B1277" s="6" t="s">
        <v>108</v>
      </c>
      <c r="C1277" s="2" t="s">
        <v>65</v>
      </c>
      <c r="D1277" s="3">
        <v>1.2</v>
      </c>
      <c r="E1277" s="3">
        <f>43/2</f>
        <v>21.5</v>
      </c>
      <c r="G1277" s="187" t="s">
        <v>15</v>
      </c>
      <c r="H1277" s="6" t="s">
        <v>108</v>
      </c>
      <c r="I1277" s="2" t="s">
        <v>65</v>
      </c>
      <c r="J1277" s="3">
        <v>1.2</v>
      </c>
      <c r="K1277" s="3">
        <f>43/2</f>
        <v>21.5</v>
      </c>
    </row>
    <row r="1278" spans="1:11" s="97" customFormat="1" x14ac:dyDescent="0.3">
      <c r="A1278" s="47"/>
      <c r="B1278" s="48"/>
      <c r="C1278" s="49"/>
      <c r="D1278" s="46"/>
      <c r="E1278" s="46"/>
      <c r="F1278" s="145"/>
      <c r="G1278" s="47"/>
      <c r="H1278" s="48"/>
      <c r="I1278" s="49"/>
      <c r="J1278" s="46"/>
      <c r="K1278" s="46"/>
    </row>
    <row r="1279" spans="1:11" x14ac:dyDescent="0.3">
      <c r="A1279" s="187"/>
      <c r="B1279" s="6"/>
      <c r="C1279" s="2" t="s">
        <v>128</v>
      </c>
      <c r="D1279" s="3">
        <f>SUM(D1271:D1278)</f>
        <v>19.3</v>
      </c>
      <c r="E1279" s="3">
        <f>SUM(E1271:E1278)</f>
        <v>227.5</v>
      </c>
      <c r="F1279" s="221">
        <v>213.75</v>
      </c>
      <c r="G1279" s="187"/>
      <c r="H1279" s="6"/>
      <c r="I1279" s="2" t="s">
        <v>128</v>
      </c>
      <c r="J1279" s="3">
        <f>SUM(J1271:J1278)</f>
        <v>19.3</v>
      </c>
      <c r="K1279" s="3">
        <f>SUM(K1271:K1278)</f>
        <v>227.5</v>
      </c>
    </row>
    <row r="1280" spans="1:11" x14ac:dyDescent="0.3">
      <c r="A1280" s="187"/>
      <c r="B1280" s="6"/>
      <c r="C1280" s="2"/>
      <c r="D1280" s="3"/>
      <c r="E1280" s="3"/>
      <c r="F1280" s="221">
        <v>213.75</v>
      </c>
      <c r="G1280" s="187"/>
      <c r="H1280" s="6"/>
      <c r="I1280" s="2"/>
      <c r="J1280" s="3"/>
      <c r="K1280" s="3"/>
    </row>
    <row r="1281" spans="1:13" x14ac:dyDescent="0.3">
      <c r="A1281" s="5"/>
      <c r="B1281" s="6"/>
      <c r="C1281" s="2"/>
      <c r="D1281" s="3"/>
      <c r="E1281" s="3"/>
      <c r="G1281" s="5"/>
      <c r="H1281" s="6"/>
      <c r="I1281" s="2"/>
      <c r="J1281" s="3"/>
      <c r="K1281" s="3"/>
    </row>
    <row r="1282" spans="1:13" x14ac:dyDescent="0.3">
      <c r="A1282" s="187"/>
      <c r="B1282" s="6"/>
      <c r="C1282" s="2" t="s">
        <v>136</v>
      </c>
      <c r="D1282" s="3">
        <f>D1267+D1279</f>
        <v>27.4</v>
      </c>
      <c r="E1282" s="3">
        <f>E1267+E1279</f>
        <v>348.7</v>
      </c>
      <c r="F1282" s="147">
        <f>SUM(F1278:F1281)</f>
        <v>427.5</v>
      </c>
      <c r="G1282" s="3"/>
      <c r="H1282" s="3"/>
      <c r="I1282" s="3" t="s">
        <v>136</v>
      </c>
      <c r="J1282" s="3">
        <f>J1267+J1279</f>
        <v>27.4</v>
      </c>
      <c r="K1282" s="3">
        <f>K1267+K1279</f>
        <v>348.7</v>
      </c>
    </row>
    <row r="1283" spans="1:13" ht="19.5" customHeight="1" x14ac:dyDescent="0.3">
      <c r="B1283" s="35"/>
      <c r="C1283" s="35"/>
      <c r="D1283" s="35"/>
      <c r="E1283" s="35"/>
      <c r="F1283" s="146"/>
      <c r="H1283" s="35"/>
      <c r="I1283" s="35"/>
      <c r="J1283" s="35"/>
      <c r="K1283" s="35"/>
    </row>
    <row r="1284" spans="1:13" ht="19.5" customHeight="1" x14ac:dyDescent="0.3">
      <c r="B1284" s="35"/>
      <c r="C1284" s="35"/>
      <c r="D1284" s="35"/>
      <c r="E1284" s="35"/>
      <c r="F1284" s="146"/>
      <c r="H1284" s="35"/>
      <c r="I1284" s="35"/>
      <c r="J1284" s="35"/>
      <c r="K1284" s="35"/>
    </row>
    <row r="1285" spans="1:13" ht="19.5" customHeight="1" x14ac:dyDescent="0.3">
      <c r="B1285" s="36" t="s">
        <v>129</v>
      </c>
      <c r="C1285" s="35"/>
      <c r="D1285" s="35"/>
      <c r="E1285" s="35"/>
      <c r="F1285" s="146"/>
      <c r="H1285" s="36" t="s">
        <v>129</v>
      </c>
      <c r="I1285" s="35"/>
      <c r="J1285" s="35"/>
      <c r="K1285" s="35"/>
    </row>
    <row r="1286" spans="1:13" x14ac:dyDescent="0.3">
      <c r="B1286" s="37" t="s">
        <v>130</v>
      </c>
      <c r="C1286" s="21"/>
      <c r="D1286" s="94" t="s">
        <v>131</v>
      </c>
      <c r="F1286" s="146"/>
      <c r="H1286" s="37" t="s">
        <v>130</v>
      </c>
      <c r="I1286" s="21"/>
      <c r="J1286" s="94" t="s">
        <v>131</v>
      </c>
    </row>
    <row r="1287" spans="1:13" ht="43.5" customHeight="1" x14ac:dyDescent="0.3">
      <c r="B1287" s="38" t="s">
        <v>132</v>
      </c>
      <c r="C1287" s="21"/>
      <c r="D1287" s="38" t="s">
        <v>140</v>
      </c>
      <c r="E1287" s="39"/>
      <c r="F1287" s="146"/>
      <c r="H1287" s="38" t="s">
        <v>139</v>
      </c>
      <c r="I1287" s="21"/>
      <c r="J1287" s="38" t="s">
        <v>140</v>
      </c>
      <c r="K1287" s="39"/>
      <c r="M1287" s="38"/>
    </row>
  </sheetData>
  <mergeCells count="168">
    <mergeCell ref="C1211:E1211"/>
    <mergeCell ref="I1211:K1211"/>
    <mergeCell ref="B1253:D1253"/>
    <mergeCell ref="H1253:J1253"/>
    <mergeCell ref="B1254:D1254"/>
    <mergeCell ref="H1254:J1254"/>
    <mergeCell ref="C1257:E1257"/>
    <mergeCell ref="I1257:K1257"/>
    <mergeCell ref="B1161:D1161"/>
    <mergeCell ref="H1161:J1161"/>
    <mergeCell ref="B1162:D1162"/>
    <mergeCell ref="H1162:J1162"/>
    <mergeCell ref="C1165:E1165"/>
    <mergeCell ref="I1165:K1165"/>
    <mergeCell ref="B1207:D1207"/>
    <mergeCell ref="H1207:J1207"/>
    <mergeCell ref="B1208:D1208"/>
    <mergeCell ref="H1208:J1208"/>
    <mergeCell ref="B1070:D1070"/>
    <mergeCell ref="H1070:J1070"/>
    <mergeCell ref="C1073:E1073"/>
    <mergeCell ref="I1073:K1073"/>
    <mergeCell ref="B1115:D1115"/>
    <mergeCell ref="H1115:J1115"/>
    <mergeCell ref="B1116:D1116"/>
    <mergeCell ref="H1116:J1116"/>
    <mergeCell ref="C1119:E1119"/>
    <mergeCell ref="I1119:K1119"/>
    <mergeCell ref="B1069:D1069"/>
    <mergeCell ref="H1069:J1069"/>
    <mergeCell ref="B290:D290"/>
    <mergeCell ref="H290:J290"/>
    <mergeCell ref="B291:D291"/>
    <mergeCell ref="H291:J291"/>
    <mergeCell ref="C294:E294"/>
    <mergeCell ref="I294:K294"/>
    <mergeCell ref="B388:D388"/>
    <mergeCell ref="H388:J388"/>
    <mergeCell ref="C391:E391"/>
    <mergeCell ref="I391:K391"/>
    <mergeCell ref="B478:D478"/>
    <mergeCell ref="H478:J478"/>
    <mergeCell ref="B479:D479"/>
    <mergeCell ref="H479:J479"/>
    <mergeCell ref="C482:E482"/>
    <mergeCell ref="I482:K482"/>
    <mergeCell ref="B433:D433"/>
    <mergeCell ref="H433:J433"/>
    <mergeCell ref="B434:D434"/>
    <mergeCell ref="H434:J434"/>
    <mergeCell ref="C437:E437"/>
    <mergeCell ref="I437:K437"/>
    <mergeCell ref="B196:D196"/>
    <mergeCell ref="H196:J196"/>
    <mergeCell ref="C199:E199"/>
    <mergeCell ref="I199:K199"/>
    <mergeCell ref="B243:D243"/>
    <mergeCell ref="H243:J243"/>
    <mergeCell ref="B244:D244"/>
    <mergeCell ref="H244:J244"/>
    <mergeCell ref="C247:E247"/>
    <mergeCell ref="I247:K247"/>
    <mergeCell ref="B11:D11"/>
    <mergeCell ref="H11:J11"/>
    <mergeCell ref="B12:D12"/>
    <mergeCell ref="H12:J12"/>
    <mergeCell ref="C15:E15"/>
    <mergeCell ref="I15:K15"/>
    <mergeCell ref="B55:D55"/>
    <mergeCell ref="H55:J55"/>
    <mergeCell ref="B56:D56"/>
    <mergeCell ref="H56:J56"/>
    <mergeCell ref="C59:E59"/>
    <mergeCell ref="I59:K59"/>
    <mergeCell ref="B102:D102"/>
    <mergeCell ref="H102:J102"/>
    <mergeCell ref="B103:D103"/>
    <mergeCell ref="H103:J103"/>
    <mergeCell ref="C106:E106"/>
    <mergeCell ref="I106:K106"/>
    <mergeCell ref="B387:D387"/>
    <mergeCell ref="H387:J387"/>
    <mergeCell ref="B339:D339"/>
    <mergeCell ref="H339:J339"/>
    <mergeCell ref="B340:D340"/>
    <mergeCell ref="H340:J340"/>
    <mergeCell ref="C343:E343"/>
    <mergeCell ref="I343:K343"/>
    <mergeCell ref="B148:D148"/>
    <mergeCell ref="H148:J148"/>
    <mergeCell ref="B149:D149"/>
    <mergeCell ref="H149:J149"/>
    <mergeCell ref="C152:E152"/>
    <mergeCell ref="I152:K152"/>
    <mergeCell ref="B195:D195"/>
    <mergeCell ref="H195:J195"/>
    <mergeCell ref="B566:D566"/>
    <mergeCell ref="H566:J566"/>
    <mergeCell ref="B567:D567"/>
    <mergeCell ref="H567:J567"/>
    <mergeCell ref="C570:E570"/>
    <mergeCell ref="I570:K570"/>
    <mergeCell ref="B522:D522"/>
    <mergeCell ref="H522:J522"/>
    <mergeCell ref="B523:D523"/>
    <mergeCell ref="H523:J523"/>
    <mergeCell ref="C526:E526"/>
    <mergeCell ref="I526:K526"/>
    <mergeCell ref="B656:D656"/>
    <mergeCell ref="H656:J656"/>
    <mergeCell ref="B657:D657"/>
    <mergeCell ref="H657:J657"/>
    <mergeCell ref="C660:E660"/>
    <mergeCell ref="I660:K660"/>
    <mergeCell ref="B611:D611"/>
    <mergeCell ref="H611:J611"/>
    <mergeCell ref="B612:D612"/>
    <mergeCell ref="H612:J612"/>
    <mergeCell ref="C615:E615"/>
    <mergeCell ref="I615:K615"/>
    <mergeCell ref="B747:D747"/>
    <mergeCell ref="H747:J747"/>
    <mergeCell ref="B748:D748"/>
    <mergeCell ref="H748:J748"/>
    <mergeCell ref="C751:E751"/>
    <mergeCell ref="I751:K751"/>
    <mergeCell ref="B700:D700"/>
    <mergeCell ref="H700:J700"/>
    <mergeCell ref="B701:D701"/>
    <mergeCell ref="H701:J701"/>
    <mergeCell ref="C704:E704"/>
    <mergeCell ref="I704:K704"/>
    <mergeCell ref="B839:D839"/>
    <mergeCell ref="H839:J839"/>
    <mergeCell ref="B840:D840"/>
    <mergeCell ref="H840:J840"/>
    <mergeCell ref="C843:E843"/>
    <mergeCell ref="I843:K843"/>
    <mergeCell ref="B793:D793"/>
    <mergeCell ref="H793:J793"/>
    <mergeCell ref="B794:D794"/>
    <mergeCell ref="H794:J794"/>
    <mergeCell ref="C797:E797"/>
    <mergeCell ref="I797:K797"/>
    <mergeCell ref="B932:D932"/>
    <mergeCell ref="H932:J932"/>
    <mergeCell ref="B933:D933"/>
    <mergeCell ref="H933:J933"/>
    <mergeCell ref="C936:E936"/>
    <mergeCell ref="I936:K936"/>
    <mergeCell ref="B886:D886"/>
    <mergeCell ref="H886:J886"/>
    <mergeCell ref="B887:D887"/>
    <mergeCell ref="H887:J887"/>
    <mergeCell ref="C890:E890"/>
    <mergeCell ref="I890:K890"/>
    <mergeCell ref="B1023:D1023"/>
    <mergeCell ref="H1023:J1023"/>
    <mergeCell ref="B1024:D1024"/>
    <mergeCell ref="H1024:J1024"/>
    <mergeCell ref="C1027:E1027"/>
    <mergeCell ref="I1027:K1027"/>
    <mergeCell ref="B976:D976"/>
    <mergeCell ref="H976:J976"/>
    <mergeCell ref="B977:D977"/>
    <mergeCell ref="H977:J977"/>
    <mergeCell ref="C980:E980"/>
    <mergeCell ref="I980:K980"/>
  </mergeCells>
  <printOptions horizontalCentered="1"/>
  <pageMargins left="0.59055118110236227" right="0.59055118110236227" top="0.78740157480314965" bottom="0.78740157480314965" header="0.31496062992125984" footer="0.31496062992125984"/>
  <pageSetup paperSize="9" scale="1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/>
  <dimension ref="A1:T357"/>
  <sheetViews>
    <sheetView topLeftCell="A239" zoomScale="60" zoomScaleNormal="60" zoomScalePageLayoutView="60" workbookViewId="0">
      <selection activeCell="Q299" sqref="Q299"/>
    </sheetView>
  </sheetViews>
  <sheetFormatPr defaultRowHeight="18.75" x14ac:dyDescent="0.3"/>
  <cols>
    <col min="1" max="1" width="13.75" style="390" customWidth="1"/>
    <col min="2" max="2" width="7.375" style="21" customWidth="1"/>
    <col min="3" max="3" width="37.5" style="20" customWidth="1"/>
    <col min="4" max="4" width="15.625" style="20" customWidth="1"/>
    <col min="5" max="5" width="13.5" style="20" customWidth="1"/>
    <col min="6" max="6" width="15.25" style="20" customWidth="1"/>
    <col min="7" max="7" width="14.75" style="21" customWidth="1"/>
    <col min="8" max="16" width="2.875" style="21" customWidth="1"/>
    <col min="17" max="17" width="14.875" style="21" customWidth="1"/>
    <col min="18" max="20" width="10.875" style="21" customWidth="1"/>
    <col min="21" max="35" width="6.5" style="21" customWidth="1"/>
    <col min="36" max="16384" width="9" style="21"/>
  </cols>
  <sheetData>
    <row r="1" spans="1:7" s="25" customFormat="1" ht="18.75" customHeight="1" x14ac:dyDescent="0.3">
      <c r="A1" s="145"/>
      <c r="C1" s="22" t="s">
        <v>115</v>
      </c>
      <c r="D1" s="20"/>
      <c r="E1" s="20"/>
      <c r="F1" s="20"/>
    </row>
    <row r="2" spans="1:7" s="25" customFormat="1" ht="18.75" customHeight="1" x14ac:dyDescent="0.3">
      <c r="A2" s="146"/>
      <c r="C2" s="22" t="s">
        <v>137</v>
      </c>
      <c r="D2" s="20"/>
      <c r="E2" s="20"/>
      <c r="F2" s="20"/>
    </row>
    <row r="3" spans="1:7" s="25" customFormat="1" ht="18.75" customHeight="1" x14ac:dyDescent="0.3">
      <c r="A3" s="146"/>
      <c r="C3" s="20"/>
      <c r="D3" s="20"/>
      <c r="F3" s="23" t="s">
        <v>116</v>
      </c>
    </row>
    <row r="4" spans="1:7" s="25" customFormat="1" ht="18.75" customHeight="1" x14ac:dyDescent="0.3">
      <c r="A4" s="146"/>
      <c r="C4" s="20"/>
      <c r="D4" s="20"/>
      <c r="F4" s="24" t="s">
        <v>134</v>
      </c>
    </row>
    <row r="5" spans="1:7" s="25" customFormat="1" ht="18.75" customHeight="1" x14ac:dyDescent="0.3">
      <c r="A5" s="146"/>
      <c r="C5" s="20"/>
      <c r="D5" s="20"/>
      <c r="F5" s="24" t="s">
        <v>117</v>
      </c>
    </row>
    <row r="6" spans="1:7" s="25" customFormat="1" ht="18.75" customHeight="1" x14ac:dyDescent="0.3">
      <c r="A6" s="146"/>
      <c r="C6" s="20"/>
      <c r="D6" s="20"/>
      <c r="F6" s="24" t="s">
        <v>417</v>
      </c>
    </row>
    <row r="7" spans="1:7" s="25" customFormat="1" ht="18.75" customHeight="1" x14ac:dyDescent="0.3">
      <c r="A7" s="145"/>
      <c r="C7" s="20"/>
      <c r="D7" s="20"/>
      <c r="E7" s="20"/>
      <c r="F7" s="20"/>
    </row>
    <row r="8" spans="1:7" s="25" customFormat="1" ht="18.75" customHeight="1" x14ac:dyDescent="0.3">
      <c r="A8" s="146"/>
      <c r="C8" s="1612" t="s">
        <v>119</v>
      </c>
      <c r="D8" s="1612"/>
      <c r="E8" s="1612"/>
      <c r="F8" s="26"/>
    </row>
    <row r="9" spans="1:7" s="25" customFormat="1" ht="18.75" customHeight="1" x14ac:dyDescent="0.3">
      <c r="A9" s="146"/>
      <c r="C9" s="1610">
        <v>45425</v>
      </c>
      <c r="D9" s="1610"/>
      <c r="E9" s="1610"/>
      <c r="F9" s="27"/>
    </row>
    <row r="10" spans="1:7" s="25" customFormat="1" ht="18.75" customHeight="1" x14ac:dyDescent="0.3">
      <c r="A10" s="146"/>
      <c r="C10" s="1253"/>
      <c r="D10" s="1253"/>
      <c r="E10" s="1253"/>
      <c r="F10" s="27"/>
    </row>
    <row r="11" spans="1:7" s="25" customFormat="1" ht="18.75" customHeight="1" x14ac:dyDescent="0.3">
      <c r="A11" s="146"/>
      <c r="B11" s="599"/>
      <c r="C11" s="20"/>
      <c r="D11" s="20"/>
      <c r="E11" s="20"/>
      <c r="F11" s="27"/>
    </row>
    <row r="12" spans="1:7" s="25" customFormat="1" ht="18.75" customHeight="1" x14ac:dyDescent="0.3">
      <c r="A12" s="146"/>
      <c r="C12" s="1252"/>
      <c r="D12" s="20"/>
      <c r="E12" s="20"/>
      <c r="F12" s="27"/>
    </row>
    <row r="13" spans="1:7" s="25" customFormat="1" ht="18.75" customHeight="1" x14ac:dyDescent="0.3">
      <c r="A13" s="146"/>
      <c r="B13" s="28" t="s">
        <v>120</v>
      </c>
      <c r="C13" s="29" t="s">
        <v>121</v>
      </c>
      <c r="D13" s="1611" t="s">
        <v>123</v>
      </c>
      <c r="E13" s="1611"/>
      <c r="F13" s="1611"/>
    </row>
    <row r="14" spans="1:7" s="25" customFormat="1" ht="18.75" customHeight="1" x14ac:dyDescent="0.3">
      <c r="A14" s="146"/>
      <c r="B14" s="28" t="s">
        <v>124</v>
      </c>
      <c r="C14" s="28" t="s">
        <v>265</v>
      </c>
      <c r="D14" s="29" t="s">
        <v>125</v>
      </c>
      <c r="E14" s="1254" t="s">
        <v>126</v>
      </c>
      <c r="F14" s="1254" t="s">
        <v>127</v>
      </c>
    </row>
    <row r="15" spans="1:7" s="420" customFormat="1" x14ac:dyDescent="0.3">
      <c r="A15" s="526"/>
      <c r="B15" s="1254" t="s">
        <v>8</v>
      </c>
      <c r="C15" s="6" t="s">
        <v>47</v>
      </c>
      <c r="D15" s="2" t="s">
        <v>46</v>
      </c>
      <c r="E15" s="3">
        <v>43.300000000000068</v>
      </c>
      <c r="F15" s="3">
        <v>206.2</v>
      </c>
    </row>
    <row r="16" spans="1:7" s="420" customFormat="1" x14ac:dyDescent="0.3">
      <c r="A16" s="526"/>
      <c r="B16" s="1254" t="s">
        <v>3</v>
      </c>
      <c r="C16" s="6" t="s">
        <v>64</v>
      </c>
      <c r="D16" s="2" t="s">
        <v>65</v>
      </c>
      <c r="E16" s="3">
        <v>13</v>
      </c>
      <c r="F16" s="3">
        <v>75</v>
      </c>
      <c r="G16" s="493"/>
    </row>
    <row r="17" spans="1:7" s="420" customFormat="1" x14ac:dyDescent="0.3">
      <c r="A17" s="526"/>
      <c r="B17" s="1254" t="s">
        <v>0</v>
      </c>
      <c r="C17" s="6" t="s">
        <v>102</v>
      </c>
      <c r="D17" s="2" t="s">
        <v>22</v>
      </c>
      <c r="E17" s="3">
        <v>48</v>
      </c>
      <c r="F17" s="3">
        <v>84</v>
      </c>
      <c r="G17" s="389">
        <f>1600*0.03</f>
        <v>48</v>
      </c>
    </row>
    <row r="18" spans="1:7" s="420" customFormat="1" x14ac:dyDescent="0.3">
      <c r="A18" s="526"/>
      <c r="B18" s="5">
        <v>4</v>
      </c>
      <c r="C18" s="6" t="s">
        <v>114</v>
      </c>
      <c r="D18" s="2" t="s">
        <v>2</v>
      </c>
      <c r="E18" s="3">
        <v>6</v>
      </c>
      <c r="F18" s="3">
        <v>28</v>
      </c>
      <c r="G18" s="389"/>
    </row>
    <row r="19" spans="1:7" s="50" customFormat="1" x14ac:dyDescent="0.3">
      <c r="A19" s="490"/>
      <c r="B19" s="1254" t="s">
        <v>23</v>
      </c>
      <c r="C19" s="6" t="s">
        <v>107</v>
      </c>
      <c r="D19" s="2" t="s">
        <v>414</v>
      </c>
      <c r="E19" s="3">
        <v>6.8</v>
      </c>
      <c r="F19" s="3">
        <v>186.4</v>
      </c>
      <c r="G19" s="8"/>
    </row>
    <row r="20" spans="1:7" s="25" customFormat="1" ht="19.5" customHeight="1" x14ac:dyDescent="0.3">
      <c r="A20" s="490"/>
      <c r="B20" s="1254"/>
      <c r="C20" s="6"/>
      <c r="D20" s="2"/>
      <c r="E20" s="3"/>
      <c r="F20" s="3"/>
    </row>
    <row r="21" spans="1:7" s="25" customFormat="1" x14ac:dyDescent="0.3">
      <c r="A21" s="145"/>
      <c r="B21" s="5"/>
      <c r="C21" s="6"/>
      <c r="D21" s="2" t="s">
        <v>128</v>
      </c>
      <c r="E21" s="3">
        <f>SUM(E15:E20)</f>
        <v>117.10000000000007</v>
      </c>
      <c r="F21" s="3">
        <f>SUM(F15:F20)</f>
        <v>579.6</v>
      </c>
    </row>
    <row r="22" spans="1:7" s="25" customFormat="1" x14ac:dyDescent="0.3">
      <c r="A22" s="145"/>
      <c r="B22" s="5"/>
      <c r="C22" s="6"/>
      <c r="D22" s="2"/>
      <c r="E22" s="3"/>
      <c r="F22" s="3"/>
    </row>
    <row r="23" spans="1:7" s="25" customFormat="1" x14ac:dyDescent="0.3">
      <c r="A23" s="145"/>
      <c r="B23" s="28" t="s">
        <v>124</v>
      </c>
      <c r="C23" s="3" t="s">
        <v>247</v>
      </c>
      <c r="D23" s="2" t="s">
        <v>125</v>
      </c>
      <c r="E23" s="3" t="s">
        <v>126</v>
      </c>
      <c r="F23" s="3" t="s">
        <v>127</v>
      </c>
    </row>
    <row r="24" spans="1:7" s="474" customFormat="1" x14ac:dyDescent="0.3">
      <c r="A24" s="389"/>
      <c r="B24" s="1254" t="s">
        <v>8</v>
      </c>
      <c r="C24" s="6" t="s">
        <v>210</v>
      </c>
      <c r="D24" s="2" t="s">
        <v>9</v>
      </c>
      <c r="E24" s="3">
        <v>70</v>
      </c>
      <c r="F24" s="3">
        <v>122</v>
      </c>
    </row>
    <row r="25" spans="1:7" s="257" customFormat="1" x14ac:dyDescent="0.3">
      <c r="A25" s="389"/>
      <c r="B25" s="5">
        <v>2</v>
      </c>
      <c r="C25" s="6" t="s">
        <v>103</v>
      </c>
      <c r="D25" s="2" t="s">
        <v>104</v>
      </c>
      <c r="E25" s="3">
        <v>50</v>
      </c>
      <c r="F25" s="3">
        <v>220</v>
      </c>
    </row>
    <row r="26" spans="1:7" s="420" customFormat="1" x14ac:dyDescent="0.3">
      <c r="A26" s="389"/>
      <c r="B26" s="1254" t="s">
        <v>0</v>
      </c>
      <c r="C26" s="6" t="s">
        <v>260</v>
      </c>
      <c r="D26" s="2" t="s">
        <v>17</v>
      </c>
      <c r="E26" s="3">
        <v>27</v>
      </c>
      <c r="F26" s="3">
        <v>182.25</v>
      </c>
    </row>
    <row r="27" spans="1:7" s="25" customFormat="1" ht="19.5" customHeight="1" x14ac:dyDescent="0.3">
      <c r="A27" s="145"/>
      <c r="B27" s="1254" t="s">
        <v>77</v>
      </c>
      <c r="C27" s="6" t="s">
        <v>346</v>
      </c>
      <c r="D27" s="2" t="s">
        <v>22</v>
      </c>
      <c r="E27" s="3">
        <v>24</v>
      </c>
      <c r="F27" s="3">
        <v>4.5</v>
      </c>
    </row>
    <row r="28" spans="1:7" s="50" customFormat="1" x14ac:dyDescent="0.3">
      <c r="A28" s="8"/>
      <c r="B28" s="1254" t="s">
        <v>23</v>
      </c>
      <c r="C28" s="6" t="s">
        <v>144</v>
      </c>
      <c r="D28" s="2" t="s">
        <v>2</v>
      </c>
      <c r="E28" s="3">
        <v>15</v>
      </c>
      <c r="F28" s="3">
        <v>88</v>
      </c>
      <c r="G28" s="8"/>
    </row>
    <row r="29" spans="1:7" s="25" customFormat="1" ht="19.5" customHeight="1" x14ac:dyDescent="0.3">
      <c r="A29" s="145"/>
      <c r="B29" s="1254" t="s">
        <v>51</v>
      </c>
      <c r="C29" s="6" t="s">
        <v>107</v>
      </c>
      <c r="D29" s="2" t="s">
        <v>414</v>
      </c>
      <c r="E29" s="3">
        <v>6.8</v>
      </c>
      <c r="F29" s="3">
        <v>186.4</v>
      </c>
    </row>
    <row r="30" spans="1:7" s="257" customFormat="1" x14ac:dyDescent="0.3">
      <c r="A30" s="264"/>
      <c r="B30" s="1254" t="s">
        <v>15</v>
      </c>
      <c r="C30" s="6" t="s">
        <v>108</v>
      </c>
      <c r="D30" s="2" t="s">
        <v>65</v>
      </c>
      <c r="E30" s="3">
        <v>1.2</v>
      </c>
      <c r="F30" s="3">
        <v>21.5</v>
      </c>
    </row>
    <row r="31" spans="1:7" s="25" customFormat="1" x14ac:dyDescent="0.3">
      <c r="A31" s="145"/>
      <c r="B31" s="5"/>
      <c r="C31" s="6"/>
      <c r="D31" s="2"/>
      <c r="E31" s="3"/>
      <c r="F31" s="3"/>
    </row>
    <row r="32" spans="1:7" s="25" customFormat="1" x14ac:dyDescent="0.3">
      <c r="A32" s="221"/>
      <c r="B32" s="1254"/>
      <c r="C32" s="6"/>
      <c r="D32" s="2" t="s">
        <v>128</v>
      </c>
      <c r="E32" s="3">
        <f>SUM(E24:E30)</f>
        <v>194</v>
      </c>
      <c r="F32" s="3">
        <f>SUM(F24:F30)</f>
        <v>824.65</v>
      </c>
    </row>
    <row r="33" spans="1:7" s="25" customFormat="1" x14ac:dyDescent="0.3">
      <c r="A33" s="221"/>
      <c r="B33" s="1254"/>
      <c r="C33" s="6"/>
      <c r="D33" s="2"/>
      <c r="E33" s="3"/>
      <c r="F33" s="3"/>
    </row>
    <row r="34" spans="1:7" s="25" customFormat="1" x14ac:dyDescent="0.3">
      <c r="A34" s="221"/>
      <c r="B34" s="28" t="s">
        <v>124</v>
      </c>
      <c r="C34" s="6" t="s">
        <v>282</v>
      </c>
      <c r="D34" s="2" t="s">
        <v>125</v>
      </c>
      <c r="E34" s="3" t="s">
        <v>126</v>
      </c>
      <c r="F34" s="3" t="s">
        <v>127</v>
      </c>
    </row>
    <row r="35" spans="1:7" s="25" customFormat="1" x14ac:dyDescent="0.3">
      <c r="A35" s="221"/>
      <c r="B35" s="1254" t="s">
        <v>8</v>
      </c>
      <c r="C35" s="6" t="s">
        <v>26</v>
      </c>
      <c r="D35" s="2" t="s">
        <v>7</v>
      </c>
      <c r="E35" s="3">
        <v>60</v>
      </c>
      <c r="F35" s="3">
        <v>152.375</v>
      </c>
    </row>
    <row r="36" spans="1:7" s="25" customFormat="1" x14ac:dyDescent="0.3">
      <c r="A36" s="221"/>
      <c r="B36" s="1254" t="s">
        <v>3</v>
      </c>
      <c r="C36" s="6" t="s">
        <v>61</v>
      </c>
      <c r="D36" s="2" t="s">
        <v>44</v>
      </c>
      <c r="E36" s="3">
        <v>30</v>
      </c>
      <c r="F36" s="3">
        <v>216</v>
      </c>
    </row>
    <row r="37" spans="1:7" s="25" customFormat="1" ht="19.5" customHeight="1" x14ac:dyDescent="0.3">
      <c r="A37" s="145"/>
      <c r="B37" s="1254" t="s">
        <v>0</v>
      </c>
      <c r="C37" s="6" t="s">
        <v>475</v>
      </c>
      <c r="D37" s="2" t="s">
        <v>22</v>
      </c>
      <c r="E37" s="3">
        <v>24</v>
      </c>
      <c r="F37" s="3">
        <v>4.5</v>
      </c>
    </row>
    <row r="38" spans="1:7" s="50" customFormat="1" x14ac:dyDescent="0.3">
      <c r="A38" s="92"/>
      <c r="B38" s="1254" t="s">
        <v>77</v>
      </c>
      <c r="C38" s="6" t="s">
        <v>114</v>
      </c>
      <c r="D38" s="2" t="s">
        <v>2</v>
      </c>
      <c r="E38" s="3">
        <v>6</v>
      </c>
      <c r="F38" s="3">
        <v>28</v>
      </c>
      <c r="G38" s="8"/>
    </row>
    <row r="39" spans="1:7" s="50" customFormat="1" x14ac:dyDescent="0.3">
      <c r="A39" s="8"/>
      <c r="B39" s="1258" t="s">
        <v>23</v>
      </c>
      <c r="C39" s="6" t="s">
        <v>107</v>
      </c>
      <c r="D39" s="2" t="s">
        <v>81</v>
      </c>
      <c r="E39" s="3">
        <v>5.0999999999999996</v>
      </c>
      <c r="F39" s="3">
        <v>93.2</v>
      </c>
      <c r="G39" s="8"/>
    </row>
    <row r="40" spans="1:7" s="50" customFormat="1" x14ac:dyDescent="0.3">
      <c r="A40" s="8"/>
      <c r="B40" s="1258"/>
      <c r="C40" s="6"/>
      <c r="D40" s="2"/>
      <c r="E40" s="3"/>
      <c r="F40" s="3"/>
      <c r="G40" s="8"/>
    </row>
    <row r="41" spans="1:7" s="50" customFormat="1" x14ac:dyDescent="0.3">
      <c r="A41" s="8"/>
      <c r="B41" s="1258"/>
      <c r="C41" s="6"/>
      <c r="D41" s="2" t="s">
        <v>128</v>
      </c>
      <c r="E41" s="3">
        <f>SUM(E35:E39)</f>
        <v>125.1</v>
      </c>
      <c r="F41" s="3">
        <f>SUM(F35:F39)</f>
        <v>494.07499999999999</v>
      </c>
      <c r="G41" s="8"/>
    </row>
    <row r="42" spans="1:7" s="50" customFormat="1" x14ac:dyDescent="0.3">
      <c r="A42" s="92"/>
      <c r="B42" s="1254"/>
      <c r="C42" s="6"/>
      <c r="D42" s="2"/>
      <c r="E42" s="3"/>
      <c r="F42" s="3"/>
      <c r="G42" s="8"/>
    </row>
    <row r="43" spans="1:7" s="50" customFormat="1" x14ac:dyDescent="0.3">
      <c r="A43" s="92"/>
      <c r="B43" s="28" t="s">
        <v>124</v>
      </c>
      <c r="C43" s="6" t="s">
        <v>284</v>
      </c>
      <c r="D43" s="2" t="s">
        <v>125</v>
      </c>
      <c r="E43" s="3" t="s">
        <v>126</v>
      </c>
      <c r="F43" s="3" t="s">
        <v>127</v>
      </c>
      <c r="G43" s="8"/>
    </row>
    <row r="44" spans="1:7" s="50" customFormat="1" x14ac:dyDescent="0.3">
      <c r="A44" s="8"/>
      <c r="B44" s="1254" t="s">
        <v>8</v>
      </c>
      <c r="C44" s="6" t="s">
        <v>101</v>
      </c>
      <c r="D44" s="2" t="s">
        <v>22</v>
      </c>
      <c r="E44" s="3">
        <v>48</v>
      </c>
      <c r="F44" s="3">
        <v>111.09</v>
      </c>
      <c r="G44" s="8"/>
    </row>
    <row r="45" spans="1:7" s="50" customFormat="1" x14ac:dyDescent="0.3">
      <c r="A45" s="8"/>
      <c r="B45" s="1254" t="s">
        <v>3</v>
      </c>
      <c r="C45" s="6" t="s">
        <v>64</v>
      </c>
      <c r="D45" s="2" t="s">
        <v>65</v>
      </c>
      <c r="E45" s="3">
        <v>13</v>
      </c>
      <c r="F45" s="3">
        <v>75</v>
      </c>
      <c r="G45" s="8"/>
    </row>
    <row r="46" spans="1:7" s="8" customFormat="1" x14ac:dyDescent="0.3">
      <c r="B46" s="1254" t="s">
        <v>0</v>
      </c>
      <c r="C46" s="6" t="s">
        <v>107</v>
      </c>
      <c r="D46" s="2" t="s">
        <v>414</v>
      </c>
      <c r="E46" s="3">
        <v>6.8</v>
      </c>
      <c r="F46" s="3">
        <v>186.4</v>
      </c>
    </row>
    <row r="47" spans="1:7" s="50" customFormat="1" x14ac:dyDescent="0.3">
      <c r="A47" s="8"/>
      <c r="B47" s="1258" t="s">
        <v>77</v>
      </c>
      <c r="C47" s="6" t="s">
        <v>114</v>
      </c>
      <c r="D47" s="2" t="s">
        <v>2</v>
      </c>
      <c r="E47" s="3">
        <v>6</v>
      </c>
      <c r="F47" s="3">
        <v>28</v>
      </c>
      <c r="G47" s="8"/>
    </row>
    <row r="48" spans="1:7" s="25" customFormat="1" x14ac:dyDescent="0.3">
      <c r="A48" s="145"/>
      <c r="B48" s="5">
        <v>5</v>
      </c>
      <c r="C48" s="6" t="s">
        <v>93</v>
      </c>
      <c r="D48" s="2" t="s">
        <v>2</v>
      </c>
      <c r="E48" s="3">
        <v>75</v>
      </c>
      <c r="F48" s="3">
        <v>94.25</v>
      </c>
      <c r="G48" s="8"/>
    </row>
    <row r="49" spans="1:7" s="25" customFormat="1" x14ac:dyDescent="0.3">
      <c r="A49" s="145"/>
      <c r="B49" s="5"/>
      <c r="C49" s="6"/>
      <c r="D49" s="2"/>
      <c r="E49" s="3"/>
      <c r="F49" s="3"/>
      <c r="G49" s="8"/>
    </row>
    <row r="50" spans="1:7" s="25" customFormat="1" x14ac:dyDescent="0.3">
      <c r="A50" s="147"/>
      <c r="B50" s="5"/>
      <c r="C50" s="6"/>
      <c r="D50" s="2" t="s">
        <v>128</v>
      </c>
      <c r="E50" s="3">
        <f>SUM(E44:E49)</f>
        <v>148.80000000000001</v>
      </c>
      <c r="F50" s="3">
        <f>SUM(F44:F49)</f>
        <v>494.74</v>
      </c>
      <c r="G50" s="8"/>
    </row>
    <row r="51" spans="1:7" s="25" customFormat="1" ht="23.25" x14ac:dyDescent="0.35">
      <c r="A51" s="36"/>
      <c r="B51" s="5"/>
      <c r="C51" s="6"/>
      <c r="D51" s="2"/>
      <c r="E51" s="3"/>
      <c r="F51" s="3"/>
      <c r="G51" s="529">
        <v>45425</v>
      </c>
    </row>
    <row r="52" spans="1:7" s="25" customFormat="1" ht="22.5" x14ac:dyDescent="0.3">
      <c r="A52" s="147"/>
      <c r="B52" s="3"/>
      <c r="C52" s="3"/>
      <c r="D52" s="3" t="s">
        <v>136</v>
      </c>
      <c r="E52" s="3">
        <f>+E50+E41+E32+E21</f>
        <v>585</v>
      </c>
      <c r="F52" s="3">
        <f>+F50+F41+F32+F21</f>
        <v>2393.0650000000001</v>
      </c>
      <c r="G52" s="527">
        <v>585</v>
      </c>
    </row>
    <row r="53" spans="1:7" s="25" customFormat="1" x14ac:dyDescent="0.3">
      <c r="A53" s="147"/>
      <c r="B53" s="463"/>
      <c r="C53" s="463"/>
      <c r="D53" s="463"/>
      <c r="E53" s="463"/>
      <c r="F53" s="463"/>
      <c r="G53" s="528">
        <f>G52-E52</f>
        <v>0</v>
      </c>
    </row>
    <row r="54" spans="1:7" s="25" customFormat="1" x14ac:dyDescent="0.3">
      <c r="A54" s="147"/>
      <c r="B54" s="463"/>
      <c r="C54" s="463"/>
      <c r="D54" s="463"/>
      <c r="E54" s="463"/>
      <c r="F54" s="463"/>
    </row>
    <row r="55" spans="1:7" s="25" customFormat="1" ht="18.75" customHeight="1" x14ac:dyDescent="0.3">
      <c r="A55" s="146"/>
      <c r="C55" s="37" t="s">
        <v>130</v>
      </c>
      <c r="E55" s="94" t="s">
        <v>131</v>
      </c>
      <c r="F55" s="20"/>
      <c r="G55" s="25">
        <f>G53/2</f>
        <v>0</v>
      </c>
    </row>
    <row r="56" spans="1:7" s="25" customFormat="1" ht="51.75" customHeight="1" x14ac:dyDescent="0.3">
      <c r="A56" s="146"/>
      <c r="C56" s="38" t="s">
        <v>132</v>
      </c>
      <c r="E56" s="38" t="s">
        <v>140</v>
      </c>
      <c r="F56" s="39"/>
    </row>
    <row r="57" spans="1:7" s="25" customFormat="1" ht="23.25" customHeight="1" x14ac:dyDescent="0.3">
      <c r="A57" s="146"/>
      <c r="B57" s="38"/>
      <c r="D57" s="38"/>
      <c r="E57" s="39"/>
      <c r="F57" s="38"/>
    </row>
    <row r="58" spans="1:7" s="96" customFormat="1" ht="23.25" customHeight="1" x14ac:dyDescent="0.3">
      <c r="A58" s="460"/>
      <c r="B58" s="254"/>
      <c r="D58" s="254"/>
      <c r="E58" s="255"/>
      <c r="F58" s="254"/>
    </row>
    <row r="59" spans="1:7" s="25" customFormat="1" ht="18.75" customHeight="1" x14ac:dyDescent="0.3">
      <c r="A59" s="145"/>
      <c r="C59" s="22" t="s">
        <v>115</v>
      </c>
      <c r="D59" s="20"/>
      <c r="E59" s="20"/>
      <c r="F59" s="20"/>
    </row>
    <row r="60" spans="1:7" s="25" customFormat="1" ht="18.75" customHeight="1" x14ac:dyDescent="0.3">
      <c r="A60" s="146"/>
      <c r="C60" s="22" t="s">
        <v>137</v>
      </c>
      <c r="D60" s="20"/>
      <c r="E60" s="20"/>
      <c r="F60" s="20"/>
    </row>
    <row r="61" spans="1:7" s="25" customFormat="1" ht="18.75" customHeight="1" x14ac:dyDescent="0.3">
      <c r="A61" s="146"/>
      <c r="C61" s="20"/>
      <c r="D61" s="20"/>
      <c r="F61" s="23" t="s">
        <v>116</v>
      </c>
    </row>
    <row r="62" spans="1:7" s="25" customFormat="1" ht="18.75" customHeight="1" x14ac:dyDescent="0.3">
      <c r="A62" s="146"/>
      <c r="C62" s="20"/>
      <c r="D62" s="20"/>
      <c r="F62" s="24" t="s">
        <v>134</v>
      </c>
    </row>
    <row r="63" spans="1:7" s="25" customFormat="1" ht="18.75" customHeight="1" x14ac:dyDescent="0.3">
      <c r="A63" s="146"/>
      <c r="C63" s="20"/>
      <c r="D63" s="20"/>
      <c r="F63" s="24" t="s">
        <v>117</v>
      </c>
    </row>
    <row r="64" spans="1:7" s="25" customFormat="1" ht="18.75" customHeight="1" x14ac:dyDescent="0.3">
      <c r="A64" s="146"/>
      <c r="C64" s="20"/>
      <c r="D64" s="20"/>
      <c r="F64" s="24" t="s">
        <v>417</v>
      </c>
    </row>
    <row r="65" spans="1:20" s="25" customFormat="1" ht="18.75" customHeight="1" x14ac:dyDescent="0.3">
      <c r="A65" s="145"/>
      <c r="C65" s="20"/>
      <c r="D65" s="20"/>
      <c r="E65" s="20"/>
      <c r="F65" s="20"/>
    </row>
    <row r="66" spans="1:20" s="25" customFormat="1" ht="18.75" customHeight="1" x14ac:dyDescent="0.3">
      <c r="A66" s="146"/>
      <c r="C66" s="1612" t="s">
        <v>119</v>
      </c>
      <c r="D66" s="1612"/>
      <c r="E66" s="1612"/>
      <c r="F66" s="26"/>
    </row>
    <row r="67" spans="1:20" s="25" customFormat="1" ht="18.75" customHeight="1" x14ac:dyDescent="0.3">
      <c r="A67" s="146"/>
      <c r="C67" s="1610">
        <v>45426</v>
      </c>
      <c r="D67" s="1610"/>
      <c r="E67" s="1610"/>
      <c r="F67" s="27"/>
    </row>
    <row r="68" spans="1:20" s="25" customFormat="1" ht="18.75" customHeight="1" x14ac:dyDescent="0.3">
      <c r="A68" s="146"/>
      <c r="C68" s="1261"/>
      <c r="D68" s="1261"/>
      <c r="E68" s="1261"/>
      <c r="F68" s="27"/>
    </row>
    <row r="69" spans="1:20" s="25" customFormat="1" ht="18.75" customHeight="1" x14ac:dyDescent="0.3">
      <c r="A69" s="146"/>
      <c r="C69" s="1260"/>
      <c r="D69" s="20"/>
      <c r="E69" s="20"/>
      <c r="F69" s="27"/>
    </row>
    <row r="70" spans="1:20" s="25" customFormat="1" ht="18.75" customHeight="1" x14ac:dyDescent="0.3">
      <c r="A70" s="146"/>
      <c r="B70" s="28" t="s">
        <v>120</v>
      </c>
      <c r="C70" s="29" t="s">
        <v>121</v>
      </c>
      <c r="D70" s="1611" t="s">
        <v>123</v>
      </c>
      <c r="E70" s="1611"/>
      <c r="F70" s="1611"/>
    </row>
    <row r="71" spans="1:20" s="25" customFormat="1" ht="18.75" customHeight="1" x14ac:dyDescent="0.3">
      <c r="A71" s="146"/>
      <c r="B71" s="28" t="s">
        <v>124</v>
      </c>
      <c r="C71" s="28" t="s">
        <v>265</v>
      </c>
      <c r="D71" s="29" t="s">
        <v>125</v>
      </c>
      <c r="E71" s="1262" t="s">
        <v>126</v>
      </c>
      <c r="F71" s="1262" t="s">
        <v>127</v>
      </c>
    </row>
    <row r="72" spans="1:20" s="50" customFormat="1" x14ac:dyDescent="0.3">
      <c r="A72" s="490"/>
      <c r="B72" s="5">
        <v>1</v>
      </c>
      <c r="C72" s="6" t="s">
        <v>26</v>
      </c>
      <c r="D72" s="2" t="s">
        <v>7</v>
      </c>
      <c r="E72" s="3">
        <v>80</v>
      </c>
      <c r="F72" s="3">
        <v>152.375</v>
      </c>
    </row>
    <row r="73" spans="1:20" s="50" customFormat="1" x14ac:dyDescent="0.3">
      <c r="A73" s="490"/>
      <c r="B73" s="1262" t="s">
        <v>3</v>
      </c>
      <c r="C73" s="6" t="s">
        <v>43</v>
      </c>
      <c r="D73" s="2" t="s">
        <v>44</v>
      </c>
      <c r="E73" s="3">
        <v>45</v>
      </c>
      <c r="F73" s="3">
        <v>298.71999999999997</v>
      </c>
      <c r="G73" s="8"/>
    </row>
    <row r="74" spans="1:20" s="50" customFormat="1" x14ac:dyDescent="0.3">
      <c r="A74" s="490"/>
      <c r="B74" s="1262" t="s">
        <v>0</v>
      </c>
      <c r="C74" s="6" t="s">
        <v>69</v>
      </c>
      <c r="D74" s="2" t="s">
        <v>22</v>
      </c>
      <c r="E74" s="3">
        <v>25</v>
      </c>
      <c r="F74" s="3">
        <v>3.9199999999999995</v>
      </c>
      <c r="G74" s="8"/>
    </row>
    <row r="75" spans="1:20" s="50" customFormat="1" x14ac:dyDescent="0.3">
      <c r="A75" s="490"/>
      <c r="B75" s="1262" t="s">
        <v>77</v>
      </c>
      <c r="C75" s="6" t="s">
        <v>114</v>
      </c>
      <c r="D75" s="2" t="s">
        <v>2</v>
      </c>
      <c r="E75" s="3">
        <v>6</v>
      </c>
      <c r="F75" s="3">
        <v>28</v>
      </c>
      <c r="G75" s="8"/>
    </row>
    <row r="76" spans="1:20" s="50" customFormat="1" x14ac:dyDescent="0.3">
      <c r="A76" s="490"/>
      <c r="B76" s="1262" t="s">
        <v>23</v>
      </c>
      <c r="C76" s="6" t="s">
        <v>107</v>
      </c>
      <c r="D76" s="2" t="s">
        <v>414</v>
      </c>
      <c r="E76" s="3">
        <f>3.4*2</f>
        <v>6.8</v>
      </c>
      <c r="F76" s="3">
        <f>93.2*2</f>
        <v>186.4</v>
      </c>
      <c r="G76" s="8"/>
    </row>
    <row r="77" spans="1:20" s="25" customFormat="1" x14ac:dyDescent="0.3">
      <c r="A77" s="491"/>
      <c r="B77" s="1262"/>
      <c r="C77" s="6"/>
      <c r="D77" s="2"/>
      <c r="E77" s="3"/>
      <c r="F77" s="3"/>
      <c r="Q77" s="6" t="s">
        <v>107</v>
      </c>
      <c r="R77" s="2" t="s">
        <v>414</v>
      </c>
      <c r="S77" s="3">
        <f>3.4*2</f>
        <v>6.8</v>
      </c>
      <c r="T77" s="3">
        <f>93.2*2</f>
        <v>186.4</v>
      </c>
    </row>
    <row r="78" spans="1:20" s="25" customFormat="1" ht="19.5" customHeight="1" x14ac:dyDescent="0.3">
      <c r="A78" s="490"/>
      <c r="B78" s="1262"/>
      <c r="C78" s="6"/>
      <c r="D78" s="2"/>
      <c r="E78" s="3"/>
      <c r="F78" s="3"/>
      <c r="Q78" s="6" t="s">
        <v>107</v>
      </c>
      <c r="R78" s="2" t="s">
        <v>14</v>
      </c>
      <c r="S78" s="3">
        <v>3.4</v>
      </c>
      <c r="T78" s="3">
        <v>93.2</v>
      </c>
    </row>
    <row r="79" spans="1:20" s="25" customFormat="1" x14ac:dyDescent="0.3">
      <c r="A79" s="145"/>
      <c r="B79" s="5"/>
      <c r="C79" s="6"/>
      <c r="D79" s="2" t="s">
        <v>128</v>
      </c>
      <c r="E79" s="3">
        <f>SUM(E72:E78)</f>
        <v>162.80000000000001</v>
      </c>
      <c r="F79" s="3">
        <f>SUM(F72:F78)</f>
        <v>669.41499999999996</v>
      </c>
      <c r="Q79" s="6" t="s">
        <v>107</v>
      </c>
      <c r="R79" s="2" t="s">
        <v>81</v>
      </c>
      <c r="S79" s="3">
        <v>5.0999999999999996</v>
      </c>
      <c r="T79" s="3">
        <v>139.80000000000001</v>
      </c>
    </row>
    <row r="80" spans="1:20" s="25" customFormat="1" hidden="1" x14ac:dyDescent="0.3">
      <c r="A80" s="145"/>
      <c r="B80" s="5"/>
      <c r="C80" s="6"/>
      <c r="D80" s="2"/>
      <c r="E80" s="3"/>
      <c r="F80" s="3"/>
    </row>
    <row r="81" spans="1:6" s="25" customFormat="1" hidden="1" x14ac:dyDescent="0.3">
      <c r="A81" s="145"/>
      <c r="B81" s="5">
        <v>1</v>
      </c>
      <c r="C81" s="6" t="s">
        <v>1</v>
      </c>
      <c r="D81" s="2" t="s">
        <v>5</v>
      </c>
      <c r="E81" s="3">
        <v>200</v>
      </c>
      <c r="F81" s="3">
        <v>86</v>
      </c>
    </row>
    <row r="82" spans="1:6" s="25" customFormat="1" hidden="1" x14ac:dyDescent="0.3">
      <c r="A82" s="145"/>
      <c r="B82" s="5">
        <v>2</v>
      </c>
      <c r="C82" s="6" t="s">
        <v>238</v>
      </c>
      <c r="D82" s="2" t="s">
        <v>251</v>
      </c>
      <c r="E82" s="3">
        <v>225</v>
      </c>
      <c r="F82" s="3">
        <v>114</v>
      </c>
    </row>
    <row r="83" spans="1:6" s="25" customFormat="1" hidden="1" x14ac:dyDescent="0.3">
      <c r="A83" s="145"/>
      <c r="B83" s="5">
        <v>3</v>
      </c>
      <c r="C83" s="6" t="s">
        <v>93</v>
      </c>
      <c r="D83" s="2" t="s">
        <v>5</v>
      </c>
      <c r="E83" s="3">
        <v>135</v>
      </c>
      <c r="F83" s="3">
        <v>94.25</v>
      </c>
    </row>
    <row r="84" spans="1:6" s="25" customFormat="1" hidden="1" x14ac:dyDescent="0.3">
      <c r="A84" s="145"/>
      <c r="B84" s="5">
        <v>4</v>
      </c>
      <c r="C84" s="6" t="s">
        <v>253</v>
      </c>
      <c r="D84" s="2" t="s">
        <v>218</v>
      </c>
      <c r="E84" s="3">
        <v>125</v>
      </c>
      <c r="F84" s="3">
        <v>146.4</v>
      </c>
    </row>
    <row r="85" spans="1:6" s="25" customFormat="1" hidden="1" x14ac:dyDescent="0.3">
      <c r="A85" s="145"/>
      <c r="B85" s="5">
        <v>5</v>
      </c>
      <c r="C85" s="6" t="s">
        <v>255</v>
      </c>
      <c r="D85" s="2" t="s">
        <v>218</v>
      </c>
      <c r="E85" s="3">
        <v>80</v>
      </c>
      <c r="F85" s="3">
        <v>105.16</v>
      </c>
    </row>
    <row r="86" spans="1:6" s="25" customFormat="1" hidden="1" x14ac:dyDescent="0.3">
      <c r="A86" s="145"/>
      <c r="B86" s="5">
        <v>6</v>
      </c>
      <c r="C86" s="6" t="s">
        <v>252</v>
      </c>
      <c r="D86" s="2" t="s">
        <v>251</v>
      </c>
      <c r="E86" s="3">
        <v>105</v>
      </c>
      <c r="F86" s="3">
        <v>142</v>
      </c>
    </row>
    <row r="87" spans="1:6" s="25" customFormat="1" hidden="1" x14ac:dyDescent="0.3">
      <c r="A87" s="145"/>
      <c r="B87" s="5">
        <v>7</v>
      </c>
      <c r="C87" s="6" t="s">
        <v>254</v>
      </c>
      <c r="D87" s="2" t="s">
        <v>218</v>
      </c>
      <c r="E87" s="3">
        <v>120</v>
      </c>
      <c r="F87" s="3">
        <v>144</v>
      </c>
    </row>
    <row r="88" spans="1:6" s="25" customFormat="1" hidden="1" x14ac:dyDescent="0.3">
      <c r="A88" s="145"/>
      <c r="B88" s="5">
        <v>8</v>
      </c>
      <c r="C88" s="6" t="s">
        <v>31</v>
      </c>
      <c r="D88" s="2" t="s">
        <v>5</v>
      </c>
      <c r="E88" s="3">
        <v>55</v>
      </c>
      <c r="F88" s="3">
        <v>88</v>
      </c>
    </row>
    <row r="89" spans="1:6" s="50" customFormat="1" hidden="1" x14ac:dyDescent="0.3">
      <c r="A89" s="148"/>
      <c r="B89" s="1262"/>
      <c r="C89" s="1"/>
      <c r="D89" s="1262"/>
      <c r="E89" s="7"/>
      <c r="F89" s="7"/>
    </row>
    <row r="90" spans="1:6" s="25" customFormat="1" hidden="1" x14ac:dyDescent="0.3">
      <c r="A90" s="145"/>
      <c r="B90" s="5"/>
      <c r="C90" s="6"/>
      <c r="D90" s="2" t="s">
        <v>128</v>
      </c>
      <c r="E90" s="3">
        <v>1045</v>
      </c>
      <c r="F90" s="3">
        <v>919.81</v>
      </c>
    </row>
    <row r="91" spans="1:6" s="25" customFormat="1" hidden="1" x14ac:dyDescent="0.3">
      <c r="A91" s="145"/>
      <c r="B91" s="5"/>
      <c r="C91" s="6"/>
      <c r="D91" s="2"/>
      <c r="E91" s="3"/>
      <c r="F91" s="3"/>
    </row>
    <row r="92" spans="1:6" s="25" customFormat="1" x14ac:dyDescent="0.3">
      <c r="A92" s="145"/>
      <c r="B92" s="5"/>
      <c r="C92" s="6"/>
      <c r="D92" s="2"/>
      <c r="E92" s="3"/>
      <c r="F92" s="3"/>
    </row>
    <row r="93" spans="1:6" s="25" customFormat="1" x14ac:dyDescent="0.3">
      <c r="A93" s="145"/>
      <c r="B93" s="28" t="s">
        <v>124</v>
      </c>
      <c r="C93" s="3" t="s">
        <v>247</v>
      </c>
      <c r="D93" s="2" t="s">
        <v>125</v>
      </c>
      <c r="E93" s="3" t="s">
        <v>126</v>
      </c>
      <c r="F93" s="3" t="s">
        <v>127</v>
      </c>
    </row>
    <row r="94" spans="1:6" s="183" customFormat="1" x14ac:dyDescent="0.3">
      <c r="A94" s="8"/>
      <c r="B94" s="1262">
        <v>1</v>
      </c>
      <c r="C94" s="6" t="s">
        <v>261</v>
      </c>
      <c r="D94" s="2" t="s">
        <v>9</v>
      </c>
      <c r="E94" s="3">
        <v>60</v>
      </c>
      <c r="F94" s="3">
        <v>105.25</v>
      </c>
    </row>
    <row r="95" spans="1:6" s="25" customFormat="1" x14ac:dyDescent="0.3">
      <c r="A95" s="8"/>
      <c r="B95" s="1262">
        <v>2</v>
      </c>
      <c r="C95" s="6" t="s">
        <v>56</v>
      </c>
      <c r="D95" s="2" t="s">
        <v>7</v>
      </c>
      <c r="E95" s="3">
        <v>50</v>
      </c>
      <c r="F95" s="3">
        <v>252.125</v>
      </c>
    </row>
    <row r="96" spans="1:6" s="50" customFormat="1" x14ac:dyDescent="0.3">
      <c r="A96" s="8"/>
      <c r="B96" s="1262" t="s">
        <v>0</v>
      </c>
      <c r="C96" s="6" t="s">
        <v>278</v>
      </c>
      <c r="D96" s="2" t="s">
        <v>44</v>
      </c>
      <c r="E96" s="3">
        <v>25</v>
      </c>
      <c r="F96" s="3">
        <v>256.45</v>
      </c>
    </row>
    <row r="97" spans="1:7" s="50" customFormat="1" x14ac:dyDescent="0.3">
      <c r="A97" s="8"/>
      <c r="B97" s="1262" t="s">
        <v>77</v>
      </c>
      <c r="C97" s="6" t="s">
        <v>69</v>
      </c>
      <c r="D97" s="2" t="s">
        <v>22</v>
      </c>
      <c r="E97" s="3">
        <v>24</v>
      </c>
      <c r="F97" s="3">
        <v>3.9199999999999995</v>
      </c>
    </row>
    <row r="98" spans="1:7" s="25" customFormat="1" ht="19.5" customHeight="1" x14ac:dyDescent="0.3">
      <c r="A98" s="145"/>
      <c r="B98" s="1262" t="s">
        <v>23</v>
      </c>
      <c r="C98" s="6" t="s">
        <v>113</v>
      </c>
      <c r="D98" s="2" t="s">
        <v>2</v>
      </c>
      <c r="E98" s="3">
        <v>15</v>
      </c>
      <c r="F98" s="3">
        <v>94.2</v>
      </c>
    </row>
    <row r="99" spans="1:7" s="50" customFormat="1" x14ac:dyDescent="0.3">
      <c r="A99" s="8"/>
      <c r="B99" s="1262" t="s">
        <v>51</v>
      </c>
      <c r="C99" s="6" t="s">
        <v>107</v>
      </c>
      <c r="D99" s="2" t="s">
        <v>414</v>
      </c>
      <c r="E99" s="3">
        <f>3.4*2</f>
        <v>6.8</v>
      </c>
      <c r="F99" s="3">
        <f>93.2*2</f>
        <v>186.4</v>
      </c>
      <c r="G99" s="8"/>
    </row>
    <row r="100" spans="1:7" s="25" customFormat="1" ht="19.5" customHeight="1" x14ac:dyDescent="0.3">
      <c r="A100" s="145"/>
      <c r="B100" s="1262" t="s">
        <v>15</v>
      </c>
      <c r="C100" s="6" t="s">
        <v>108</v>
      </c>
      <c r="D100" s="2" t="s">
        <v>68</v>
      </c>
      <c r="E100" s="3">
        <v>2.2000000000000002</v>
      </c>
      <c r="F100" s="3">
        <f>2*21.5</f>
        <v>43</v>
      </c>
    </row>
    <row r="101" spans="1:7" s="25" customFormat="1" x14ac:dyDescent="0.3">
      <c r="A101" s="145"/>
      <c r="B101" s="5"/>
      <c r="C101" s="6"/>
      <c r="D101" s="2"/>
      <c r="E101" s="3"/>
      <c r="F101" s="3"/>
    </row>
    <row r="102" spans="1:7" s="25" customFormat="1" x14ac:dyDescent="0.3">
      <c r="A102" s="221"/>
      <c r="B102" s="1262"/>
      <c r="C102" s="6"/>
      <c r="D102" s="2" t="s">
        <v>128</v>
      </c>
      <c r="E102" s="3">
        <f>SUM(E94:E101)</f>
        <v>183</v>
      </c>
      <c r="F102" s="3">
        <f>SUM(F94:F101)</f>
        <v>941.34500000000003</v>
      </c>
    </row>
    <row r="103" spans="1:7" s="25" customFormat="1" x14ac:dyDescent="0.3">
      <c r="A103" s="221"/>
      <c r="B103" s="1262"/>
      <c r="C103" s="6"/>
      <c r="D103" s="2"/>
      <c r="E103" s="3"/>
      <c r="F103" s="3"/>
    </row>
    <row r="104" spans="1:7" s="25" customFormat="1" x14ac:dyDescent="0.3">
      <c r="A104" s="221"/>
      <c r="B104" s="28" t="s">
        <v>124</v>
      </c>
      <c r="C104" s="6" t="s">
        <v>282</v>
      </c>
      <c r="D104" s="2" t="s">
        <v>125</v>
      </c>
      <c r="E104" s="3" t="s">
        <v>126</v>
      </c>
      <c r="F104" s="3" t="s">
        <v>127</v>
      </c>
    </row>
    <row r="105" spans="1:7" s="25" customFormat="1" x14ac:dyDescent="0.3">
      <c r="A105" s="221"/>
      <c r="B105" s="1262" t="s">
        <v>8</v>
      </c>
      <c r="C105" s="6" t="s">
        <v>30</v>
      </c>
      <c r="D105" s="2" t="s">
        <v>7</v>
      </c>
      <c r="E105" s="3">
        <v>80</v>
      </c>
      <c r="F105" s="3">
        <v>333</v>
      </c>
    </row>
    <row r="106" spans="1:7" s="25" customFormat="1" x14ac:dyDescent="0.3">
      <c r="A106" s="221"/>
      <c r="B106" s="1262" t="s">
        <v>3</v>
      </c>
      <c r="C106" s="6" t="s">
        <v>476</v>
      </c>
      <c r="D106" s="2" t="s">
        <v>44</v>
      </c>
      <c r="E106" s="3">
        <v>20</v>
      </c>
      <c r="F106" s="3">
        <v>242.89</v>
      </c>
    </row>
    <row r="107" spans="1:7" s="50" customFormat="1" x14ac:dyDescent="0.3">
      <c r="A107" s="8"/>
      <c r="B107" s="1262" t="s">
        <v>77</v>
      </c>
      <c r="C107" s="6" t="s">
        <v>477</v>
      </c>
      <c r="D107" s="2" t="s">
        <v>22</v>
      </c>
      <c r="E107" s="3">
        <v>24</v>
      </c>
      <c r="F107" s="3">
        <v>3.9199999999999995</v>
      </c>
    </row>
    <row r="108" spans="1:7" s="50" customFormat="1" x14ac:dyDescent="0.3">
      <c r="A108" s="92"/>
      <c r="B108" s="1262" t="s">
        <v>0</v>
      </c>
      <c r="C108" s="6" t="s">
        <v>114</v>
      </c>
      <c r="D108" s="2" t="s">
        <v>2</v>
      </c>
      <c r="E108" s="3">
        <v>6</v>
      </c>
      <c r="F108" s="3">
        <v>28</v>
      </c>
      <c r="G108" s="8"/>
    </row>
    <row r="109" spans="1:7" s="50" customFormat="1" x14ac:dyDescent="0.3">
      <c r="A109" s="8"/>
      <c r="B109" s="1266" t="s">
        <v>77</v>
      </c>
      <c r="C109" s="6" t="s">
        <v>107</v>
      </c>
      <c r="D109" s="2" t="s">
        <v>414</v>
      </c>
      <c r="E109" s="3">
        <f>3.4*2</f>
        <v>6.8</v>
      </c>
      <c r="F109" s="3">
        <f>93.2*2</f>
        <v>186.4</v>
      </c>
      <c r="G109" s="8"/>
    </row>
    <row r="110" spans="1:7" s="50" customFormat="1" x14ac:dyDescent="0.3">
      <c r="A110" s="8"/>
      <c r="B110" s="1266"/>
      <c r="C110" s="6"/>
      <c r="D110" s="2"/>
      <c r="E110" s="3"/>
      <c r="F110" s="3"/>
      <c r="G110" s="8"/>
    </row>
    <row r="111" spans="1:7" s="50" customFormat="1" x14ac:dyDescent="0.3">
      <c r="A111" s="8"/>
      <c r="B111" s="1266"/>
      <c r="C111" s="6"/>
      <c r="D111" s="2" t="s">
        <v>128</v>
      </c>
      <c r="E111" s="3">
        <f>SUM(E105:E109)</f>
        <v>136.80000000000001</v>
      </c>
      <c r="F111" s="3">
        <f>SUM(F105:F109)</f>
        <v>794.20999999999992</v>
      </c>
      <c r="G111" s="8"/>
    </row>
    <row r="112" spans="1:7" s="50" customFormat="1" x14ac:dyDescent="0.3">
      <c r="A112" s="92"/>
      <c r="B112" s="1262"/>
      <c r="C112" s="6"/>
      <c r="D112" s="2"/>
      <c r="E112" s="3"/>
      <c r="F112" s="3"/>
      <c r="G112" s="8"/>
    </row>
    <row r="113" spans="1:7" s="50" customFormat="1" x14ac:dyDescent="0.3">
      <c r="A113" s="92"/>
      <c r="B113" s="28" t="s">
        <v>124</v>
      </c>
      <c r="C113" s="6" t="s">
        <v>284</v>
      </c>
      <c r="D113" s="2" t="s">
        <v>125</v>
      </c>
      <c r="E113" s="3" t="s">
        <v>126</v>
      </c>
      <c r="F113" s="3" t="s">
        <v>127</v>
      </c>
      <c r="G113" s="8"/>
    </row>
    <row r="114" spans="1:7" s="50" customFormat="1" x14ac:dyDescent="0.3">
      <c r="A114" s="8"/>
      <c r="B114" s="1262" t="s">
        <v>8</v>
      </c>
      <c r="C114" s="6" t="s">
        <v>102</v>
      </c>
      <c r="D114" s="2" t="s">
        <v>68</v>
      </c>
      <c r="E114" s="3">
        <v>30</v>
      </c>
      <c r="F114" s="3">
        <v>84</v>
      </c>
      <c r="G114" s="8"/>
    </row>
    <row r="115" spans="1:7" s="50" customFormat="1" x14ac:dyDescent="0.3">
      <c r="A115" s="8"/>
      <c r="B115" s="1262" t="s">
        <v>3</v>
      </c>
      <c r="C115" s="6" t="s">
        <v>64</v>
      </c>
      <c r="D115" s="2" t="s">
        <v>65</v>
      </c>
      <c r="E115" s="3">
        <v>13</v>
      </c>
      <c r="F115" s="3">
        <v>75</v>
      </c>
      <c r="G115" s="8"/>
    </row>
    <row r="116" spans="1:7" s="8" customFormat="1" x14ac:dyDescent="0.3">
      <c r="B116" s="1262" t="s">
        <v>0</v>
      </c>
      <c r="C116" s="6" t="s">
        <v>107</v>
      </c>
      <c r="D116" s="2" t="s">
        <v>14</v>
      </c>
      <c r="E116" s="3">
        <v>3.4</v>
      </c>
      <c r="F116" s="3">
        <v>93.2</v>
      </c>
    </row>
    <row r="117" spans="1:7" s="50" customFormat="1" x14ac:dyDescent="0.3">
      <c r="A117" s="8"/>
      <c r="B117" s="1266" t="s">
        <v>77</v>
      </c>
      <c r="C117" s="6" t="s">
        <v>114</v>
      </c>
      <c r="D117" s="2" t="s">
        <v>2</v>
      </c>
      <c r="E117" s="3">
        <v>6</v>
      </c>
      <c r="F117" s="3">
        <v>28</v>
      </c>
      <c r="G117" s="8"/>
    </row>
    <row r="118" spans="1:7" s="50" customFormat="1" x14ac:dyDescent="0.3">
      <c r="A118" s="92"/>
      <c r="B118" s="1262" t="s">
        <v>23</v>
      </c>
      <c r="C118" s="6" t="s">
        <v>93</v>
      </c>
      <c r="D118" s="2" t="s">
        <v>2</v>
      </c>
      <c r="E118" s="3">
        <v>50</v>
      </c>
      <c r="F118" s="3">
        <v>92</v>
      </c>
      <c r="G118" s="8"/>
    </row>
    <row r="119" spans="1:7" s="25" customFormat="1" x14ac:dyDescent="0.3">
      <c r="A119" s="145"/>
      <c r="B119" s="5"/>
      <c r="C119" s="6"/>
      <c r="D119" s="2"/>
      <c r="E119" s="3"/>
      <c r="F119" s="3"/>
      <c r="G119" s="8"/>
    </row>
    <row r="120" spans="1:7" s="25" customFormat="1" x14ac:dyDescent="0.3">
      <c r="A120" s="145"/>
      <c r="B120" s="5"/>
      <c r="C120" s="6"/>
      <c r="D120" s="2"/>
      <c r="E120" s="3"/>
      <c r="F120" s="3"/>
      <c r="G120" s="8"/>
    </row>
    <row r="121" spans="1:7" s="25" customFormat="1" x14ac:dyDescent="0.3">
      <c r="A121" s="147"/>
      <c r="B121" s="5"/>
      <c r="C121" s="6"/>
      <c r="D121" s="2" t="s">
        <v>128</v>
      </c>
      <c r="E121" s="3">
        <f>SUM(E114:E120)</f>
        <v>102.4</v>
      </c>
      <c r="F121" s="3">
        <f>SUM(F114:F120)</f>
        <v>372.2</v>
      </c>
      <c r="G121" s="8"/>
    </row>
    <row r="122" spans="1:7" s="25" customFormat="1" ht="23.25" x14ac:dyDescent="0.35">
      <c r="A122" s="36"/>
      <c r="B122" s="5"/>
      <c r="C122" s="6"/>
      <c r="D122" s="2"/>
      <c r="E122" s="3"/>
      <c r="F122" s="3"/>
      <c r="G122" s="529">
        <v>45423</v>
      </c>
    </row>
    <row r="123" spans="1:7" s="25" customFormat="1" ht="22.5" x14ac:dyDescent="0.3">
      <c r="A123" s="147"/>
      <c r="B123" s="3"/>
      <c r="C123" s="3"/>
      <c r="D123" s="3" t="s">
        <v>136</v>
      </c>
      <c r="E123" s="3">
        <f>+E121+E111+E102+E79</f>
        <v>585</v>
      </c>
      <c r="F123" s="3">
        <f>+F121+F111+F102+F79</f>
        <v>2777.17</v>
      </c>
      <c r="G123" s="527">
        <v>585</v>
      </c>
    </row>
    <row r="124" spans="1:7" s="25" customFormat="1" x14ac:dyDescent="0.3">
      <c r="A124" s="147"/>
      <c r="B124" s="463"/>
      <c r="C124" s="463"/>
      <c r="D124" s="463"/>
      <c r="E124" s="463"/>
      <c r="F124" s="463"/>
      <c r="G124" s="528">
        <f>G123-E123</f>
        <v>0</v>
      </c>
    </row>
    <row r="125" spans="1:7" s="25" customFormat="1" x14ac:dyDescent="0.3">
      <c r="A125" s="147"/>
      <c r="B125" s="463"/>
      <c r="C125" s="463"/>
      <c r="D125" s="463"/>
      <c r="E125" s="463"/>
      <c r="F125" s="463"/>
    </row>
    <row r="126" spans="1:7" s="25" customFormat="1" ht="18.75" customHeight="1" x14ac:dyDescent="0.3">
      <c r="A126" s="146"/>
      <c r="C126" s="37" t="s">
        <v>130</v>
      </c>
      <c r="E126" s="94" t="s">
        <v>131</v>
      </c>
      <c r="F126" s="20"/>
    </row>
    <row r="127" spans="1:7" s="25" customFormat="1" ht="51.75" customHeight="1" x14ac:dyDescent="0.3">
      <c r="A127" s="146"/>
      <c r="C127" s="38" t="s">
        <v>132</v>
      </c>
      <c r="E127" s="38" t="s">
        <v>140</v>
      </c>
      <c r="F127" s="39"/>
    </row>
    <row r="128" spans="1:7" s="25" customFormat="1" ht="23.25" customHeight="1" x14ac:dyDescent="0.3">
      <c r="A128" s="146"/>
      <c r="B128" s="38"/>
      <c r="D128" s="38"/>
      <c r="E128" s="39"/>
      <c r="F128" s="38"/>
    </row>
    <row r="129" spans="1:20" s="96" customFormat="1" ht="23.25" customHeight="1" x14ac:dyDescent="0.3">
      <c r="A129" s="460"/>
      <c r="B129" s="254"/>
      <c r="D129" s="254"/>
      <c r="E129" s="255"/>
      <c r="F129" s="254"/>
    </row>
    <row r="130" spans="1:20" s="25" customFormat="1" ht="18.75" customHeight="1" x14ac:dyDescent="0.3">
      <c r="A130" s="145"/>
      <c r="C130" s="22" t="s">
        <v>115</v>
      </c>
      <c r="D130" s="20"/>
      <c r="E130" s="20"/>
      <c r="F130" s="20"/>
    </row>
    <row r="131" spans="1:20" s="25" customFormat="1" ht="18.75" customHeight="1" x14ac:dyDescent="0.3">
      <c r="A131" s="146"/>
      <c r="C131" s="22" t="s">
        <v>137</v>
      </c>
      <c r="D131" s="20"/>
      <c r="E131" s="20"/>
      <c r="F131" s="20"/>
    </row>
    <row r="132" spans="1:20" s="25" customFormat="1" ht="18.75" customHeight="1" x14ac:dyDescent="0.3">
      <c r="A132" s="146"/>
      <c r="C132" s="20"/>
      <c r="D132" s="20"/>
      <c r="F132" s="23" t="s">
        <v>116</v>
      </c>
    </row>
    <row r="133" spans="1:20" s="25" customFormat="1" ht="18.75" customHeight="1" x14ac:dyDescent="0.3">
      <c r="A133" s="146"/>
      <c r="C133" s="20"/>
      <c r="D133" s="20"/>
      <c r="F133" s="24" t="s">
        <v>134</v>
      </c>
    </row>
    <row r="134" spans="1:20" s="25" customFormat="1" ht="18.75" customHeight="1" x14ac:dyDescent="0.3">
      <c r="A134" s="146"/>
      <c r="C134" s="20"/>
      <c r="D134" s="20"/>
      <c r="F134" s="24" t="s">
        <v>117</v>
      </c>
    </row>
    <row r="135" spans="1:20" s="25" customFormat="1" ht="18.75" customHeight="1" x14ac:dyDescent="0.3">
      <c r="A135" s="146"/>
      <c r="C135" s="20"/>
      <c r="D135" s="20"/>
      <c r="F135" s="24" t="s">
        <v>417</v>
      </c>
    </row>
    <row r="136" spans="1:20" s="25" customFormat="1" ht="18.75" customHeight="1" x14ac:dyDescent="0.3">
      <c r="A136" s="145"/>
      <c r="C136" s="20"/>
      <c r="D136" s="20"/>
      <c r="E136" s="20"/>
      <c r="F136" s="20"/>
    </row>
    <row r="137" spans="1:20" s="25" customFormat="1" ht="18.75" customHeight="1" x14ac:dyDescent="0.3">
      <c r="A137" s="146"/>
      <c r="C137" s="1612" t="s">
        <v>119</v>
      </c>
      <c r="D137" s="1612"/>
      <c r="E137" s="1612"/>
      <c r="F137" s="26"/>
    </row>
    <row r="138" spans="1:20" s="25" customFormat="1" ht="18.75" customHeight="1" x14ac:dyDescent="0.3">
      <c r="A138" s="146"/>
      <c r="C138" s="1610">
        <v>45427</v>
      </c>
      <c r="D138" s="1610"/>
      <c r="E138" s="1610"/>
      <c r="F138" s="27"/>
    </row>
    <row r="139" spans="1:20" s="25" customFormat="1" ht="18.75" customHeight="1" x14ac:dyDescent="0.3">
      <c r="A139" s="146"/>
      <c r="B139" s="599"/>
      <c r="C139" s="20"/>
      <c r="D139" s="20"/>
      <c r="E139" s="20"/>
      <c r="F139" s="27"/>
    </row>
    <row r="140" spans="1:20" s="25" customFormat="1" ht="18.75" customHeight="1" x14ac:dyDescent="0.3">
      <c r="A140" s="146"/>
      <c r="C140" s="1260"/>
      <c r="D140" s="20"/>
      <c r="E140" s="20"/>
      <c r="F140" s="27"/>
    </row>
    <row r="141" spans="1:20" s="25" customFormat="1" ht="18.75" customHeight="1" x14ac:dyDescent="0.3">
      <c r="A141" s="146"/>
      <c r="B141" s="28" t="s">
        <v>120</v>
      </c>
      <c r="C141" s="29" t="s">
        <v>121</v>
      </c>
      <c r="D141" s="1611" t="s">
        <v>123</v>
      </c>
      <c r="E141" s="1611"/>
      <c r="F141" s="1611"/>
      <c r="Q141" s="6" t="s">
        <v>107</v>
      </c>
      <c r="R141" s="2" t="s">
        <v>414</v>
      </c>
      <c r="S141" s="3">
        <f>3.4*2</f>
        <v>6.8</v>
      </c>
      <c r="T141" s="3">
        <f>93.2*2</f>
        <v>186.4</v>
      </c>
    </row>
    <row r="142" spans="1:20" s="25" customFormat="1" ht="18.75" customHeight="1" x14ac:dyDescent="0.3">
      <c r="A142" s="146"/>
      <c r="B142" s="28" t="s">
        <v>124</v>
      </c>
      <c r="C142" s="28" t="s">
        <v>265</v>
      </c>
      <c r="D142" s="29" t="s">
        <v>125</v>
      </c>
      <c r="E142" s="1262" t="s">
        <v>126</v>
      </c>
      <c r="F142" s="1262" t="s">
        <v>127</v>
      </c>
      <c r="Q142" s="6" t="s">
        <v>107</v>
      </c>
      <c r="R142" s="2" t="s">
        <v>14</v>
      </c>
      <c r="S142" s="3">
        <v>3.4</v>
      </c>
      <c r="T142" s="3">
        <v>93.2</v>
      </c>
    </row>
    <row r="143" spans="1:20" s="50" customFormat="1" x14ac:dyDescent="0.3">
      <c r="A143" s="490"/>
      <c r="B143" s="1262" t="s">
        <v>8</v>
      </c>
      <c r="C143" s="6" t="s">
        <v>94</v>
      </c>
      <c r="D143" s="2" t="s">
        <v>5</v>
      </c>
      <c r="E143" s="3">
        <v>60</v>
      </c>
      <c r="F143" s="3">
        <v>125</v>
      </c>
      <c r="Q143" s="6" t="s">
        <v>107</v>
      </c>
      <c r="R143" s="2" t="s">
        <v>81</v>
      </c>
      <c r="S143" s="3">
        <v>5.0999999999999996</v>
      </c>
      <c r="T143" s="3">
        <v>139.80000000000001</v>
      </c>
    </row>
    <row r="144" spans="1:20" s="50" customFormat="1" x14ac:dyDescent="0.3">
      <c r="A144" s="490"/>
      <c r="B144" s="1262" t="s">
        <v>3</v>
      </c>
      <c r="C144" s="6" t="s">
        <v>61</v>
      </c>
      <c r="D144" s="2" t="s">
        <v>44</v>
      </c>
      <c r="E144" s="3">
        <v>30</v>
      </c>
      <c r="F144" s="3">
        <v>273.77999999999997</v>
      </c>
      <c r="G144" s="8"/>
    </row>
    <row r="145" spans="1:7" s="50" customFormat="1" x14ac:dyDescent="0.3">
      <c r="A145" s="490"/>
      <c r="B145" s="1262" t="s">
        <v>0</v>
      </c>
      <c r="C145" s="6" t="s">
        <v>69</v>
      </c>
      <c r="D145" s="2" t="s">
        <v>22</v>
      </c>
      <c r="E145" s="3">
        <v>24</v>
      </c>
      <c r="F145" s="3">
        <v>3.9199999999999995</v>
      </c>
      <c r="G145" s="8"/>
    </row>
    <row r="146" spans="1:7" s="50" customFormat="1" x14ac:dyDescent="0.3">
      <c r="A146" s="490"/>
      <c r="B146" s="1262" t="s">
        <v>77</v>
      </c>
      <c r="C146" s="6" t="s">
        <v>114</v>
      </c>
      <c r="D146" s="2" t="s">
        <v>2</v>
      </c>
      <c r="E146" s="3">
        <v>6</v>
      </c>
      <c r="F146" s="3">
        <v>28</v>
      </c>
      <c r="G146" s="8"/>
    </row>
    <row r="147" spans="1:7" s="50" customFormat="1" x14ac:dyDescent="0.3">
      <c r="A147" s="490"/>
      <c r="B147" s="1262" t="s">
        <v>23</v>
      </c>
      <c r="C147" s="6" t="s">
        <v>107</v>
      </c>
      <c r="D147" s="2" t="s">
        <v>14</v>
      </c>
      <c r="E147" s="3">
        <v>3.4</v>
      </c>
      <c r="F147" s="3">
        <v>93.2</v>
      </c>
      <c r="G147" s="8"/>
    </row>
    <row r="148" spans="1:7" s="25" customFormat="1" ht="19.5" customHeight="1" x14ac:dyDescent="0.3">
      <c r="A148" s="490"/>
      <c r="B148" s="1262"/>
      <c r="C148" s="6"/>
      <c r="D148" s="2"/>
      <c r="E148" s="3"/>
      <c r="F148" s="3"/>
    </row>
    <row r="149" spans="1:7" s="25" customFormat="1" x14ac:dyDescent="0.3">
      <c r="A149" s="145"/>
      <c r="B149" s="5"/>
      <c r="C149" s="6"/>
      <c r="D149" s="2" t="s">
        <v>128</v>
      </c>
      <c r="E149" s="3">
        <f>SUM(E143:E148)</f>
        <v>123.4</v>
      </c>
      <c r="F149" s="3">
        <f>SUM(F143:F148)</f>
        <v>523.9</v>
      </c>
    </row>
    <row r="150" spans="1:7" s="25" customFormat="1" x14ac:dyDescent="0.3">
      <c r="A150" s="145"/>
      <c r="B150" s="5"/>
      <c r="C150" s="13"/>
      <c r="D150" s="14"/>
      <c r="E150" s="15"/>
      <c r="F150" s="15"/>
    </row>
    <row r="151" spans="1:7" s="25" customFormat="1" x14ac:dyDescent="0.3">
      <c r="A151" s="145"/>
      <c r="B151" s="28" t="s">
        <v>124</v>
      </c>
      <c r="C151" s="3" t="s">
        <v>247</v>
      </c>
      <c r="D151" s="2" t="s">
        <v>125</v>
      </c>
      <c r="E151" s="3" t="s">
        <v>126</v>
      </c>
      <c r="F151" s="3" t="s">
        <v>127</v>
      </c>
    </row>
    <row r="152" spans="1:7" s="183" customFormat="1" x14ac:dyDescent="0.3">
      <c r="A152" s="8"/>
      <c r="B152" s="1262" t="s">
        <v>8</v>
      </c>
      <c r="C152" s="6" t="s">
        <v>88</v>
      </c>
      <c r="D152" s="2" t="s">
        <v>9</v>
      </c>
      <c r="E152" s="3">
        <v>60</v>
      </c>
      <c r="F152" s="3">
        <v>133.25</v>
      </c>
    </row>
    <row r="153" spans="1:7" s="25" customFormat="1" x14ac:dyDescent="0.3">
      <c r="A153" s="8"/>
      <c r="B153" s="1262" t="s">
        <v>3</v>
      </c>
      <c r="C153" s="6" t="s">
        <v>30</v>
      </c>
      <c r="D153" s="2" t="s">
        <v>7</v>
      </c>
      <c r="E153" s="3">
        <v>90</v>
      </c>
      <c r="F153" s="3">
        <v>333</v>
      </c>
    </row>
    <row r="154" spans="1:7" s="50" customFormat="1" x14ac:dyDescent="0.3">
      <c r="A154" s="8"/>
      <c r="B154" s="1262" t="s">
        <v>0</v>
      </c>
      <c r="C154" s="6" t="s">
        <v>179</v>
      </c>
      <c r="D154" s="2" t="s">
        <v>44</v>
      </c>
      <c r="E154" s="3">
        <v>30</v>
      </c>
      <c r="F154" s="3">
        <v>242.89</v>
      </c>
    </row>
    <row r="155" spans="1:7" s="50" customFormat="1" x14ac:dyDescent="0.3">
      <c r="A155" s="8"/>
      <c r="B155" s="1262" t="s">
        <v>77</v>
      </c>
      <c r="C155" s="6" t="s">
        <v>69</v>
      </c>
      <c r="D155" s="2" t="s">
        <v>22</v>
      </c>
      <c r="E155" s="3">
        <v>24</v>
      </c>
      <c r="F155" s="3">
        <v>3.9199999999999995</v>
      </c>
    </row>
    <row r="156" spans="1:7" s="25" customFormat="1" ht="19.5" customHeight="1" x14ac:dyDescent="0.3">
      <c r="A156" s="145"/>
      <c r="B156" s="1262" t="s">
        <v>23</v>
      </c>
      <c r="C156" s="6" t="s">
        <v>144</v>
      </c>
      <c r="D156" s="2" t="s">
        <v>2</v>
      </c>
      <c r="E156" s="3">
        <v>15</v>
      </c>
      <c r="F156" s="3">
        <v>88</v>
      </c>
    </row>
    <row r="157" spans="1:7" s="50" customFormat="1" x14ac:dyDescent="0.3">
      <c r="A157" s="8"/>
      <c r="B157" s="1266" t="s">
        <v>51</v>
      </c>
      <c r="C157" s="6" t="s">
        <v>107</v>
      </c>
      <c r="D157" s="2" t="s">
        <v>14</v>
      </c>
      <c r="E157" s="3">
        <v>3.4</v>
      </c>
      <c r="F157" s="3">
        <v>93.2</v>
      </c>
      <c r="G157" s="8"/>
    </row>
    <row r="158" spans="1:7" s="25" customFormat="1" ht="19.5" customHeight="1" x14ac:dyDescent="0.3">
      <c r="A158" s="145"/>
      <c r="B158" s="1262" t="s">
        <v>15</v>
      </c>
      <c r="C158" s="6" t="s">
        <v>108</v>
      </c>
      <c r="D158" s="2" t="s">
        <v>65</v>
      </c>
      <c r="E158" s="3">
        <v>1.2</v>
      </c>
      <c r="F158" s="3">
        <v>21.5</v>
      </c>
    </row>
    <row r="159" spans="1:7" s="25" customFormat="1" x14ac:dyDescent="0.3">
      <c r="A159" s="145"/>
      <c r="B159" s="5"/>
      <c r="C159" s="6"/>
      <c r="D159" s="2"/>
      <c r="E159" s="3"/>
      <c r="F159" s="3"/>
    </row>
    <row r="160" spans="1:7" s="25" customFormat="1" x14ac:dyDescent="0.3">
      <c r="A160" s="221"/>
      <c r="B160" s="1262"/>
      <c r="C160" s="6"/>
      <c r="D160" s="2" t="s">
        <v>128</v>
      </c>
      <c r="E160" s="3">
        <f>SUM(E152:E159)</f>
        <v>223.6</v>
      </c>
      <c r="F160" s="3">
        <f>SUM(F152:F159)</f>
        <v>915.76</v>
      </c>
    </row>
    <row r="161" spans="1:7" s="25" customFormat="1" x14ac:dyDescent="0.3">
      <c r="A161" s="221"/>
      <c r="B161" s="1262"/>
      <c r="C161" s="6"/>
      <c r="D161" s="2"/>
      <c r="E161" s="3"/>
      <c r="F161" s="3"/>
    </row>
    <row r="162" spans="1:7" s="25" customFormat="1" x14ac:dyDescent="0.3">
      <c r="A162" s="221"/>
      <c r="B162" s="28" t="s">
        <v>124</v>
      </c>
      <c r="C162" s="6" t="s">
        <v>282</v>
      </c>
      <c r="D162" s="2" t="s">
        <v>125</v>
      </c>
      <c r="E162" s="3" t="s">
        <v>126</v>
      </c>
      <c r="F162" s="3" t="s">
        <v>127</v>
      </c>
    </row>
    <row r="163" spans="1:7" s="25" customFormat="1" x14ac:dyDescent="0.3">
      <c r="A163" s="221"/>
      <c r="B163" s="1254" t="s">
        <v>8</v>
      </c>
      <c r="C163" s="6" t="s">
        <v>470</v>
      </c>
      <c r="D163" s="2" t="s">
        <v>17</v>
      </c>
      <c r="E163" s="3">
        <v>55</v>
      </c>
      <c r="F163" s="3">
        <v>271.20000000000005</v>
      </c>
    </row>
    <row r="164" spans="1:7" s="25" customFormat="1" x14ac:dyDescent="0.3">
      <c r="A164" s="221"/>
      <c r="B164" s="1254" t="s">
        <v>3</v>
      </c>
      <c r="C164" s="6" t="s">
        <v>278</v>
      </c>
      <c r="D164" s="2" t="s">
        <v>44</v>
      </c>
      <c r="E164" s="3">
        <v>30</v>
      </c>
      <c r="F164" s="3">
        <v>256.45</v>
      </c>
    </row>
    <row r="165" spans="1:7" s="25" customFormat="1" x14ac:dyDescent="0.3">
      <c r="A165" s="221"/>
      <c r="B165" s="1254" t="s">
        <v>0</v>
      </c>
      <c r="C165" s="6" t="s">
        <v>477</v>
      </c>
      <c r="D165" s="2" t="s">
        <v>22</v>
      </c>
      <c r="E165" s="3">
        <v>24</v>
      </c>
      <c r="F165" s="3">
        <v>3.9199999999999995</v>
      </c>
    </row>
    <row r="166" spans="1:7" s="50" customFormat="1" x14ac:dyDescent="0.3">
      <c r="A166" s="92"/>
      <c r="B166" s="1262" t="s">
        <v>77</v>
      </c>
      <c r="C166" s="6" t="s">
        <v>114</v>
      </c>
      <c r="D166" s="2" t="s">
        <v>2</v>
      </c>
      <c r="E166" s="3">
        <v>6</v>
      </c>
      <c r="F166" s="3">
        <v>28</v>
      </c>
      <c r="G166" s="8"/>
    </row>
    <row r="167" spans="1:7" s="50" customFormat="1" x14ac:dyDescent="0.3">
      <c r="A167" s="8"/>
      <c r="B167" s="1266" t="s">
        <v>23</v>
      </c>
      <c r="C167" s="6" t="s">
        <v>107</v>
      </c>
      <c r="D167" s="2" t="s">
        <v>14</v>
      </c>
      <c r="E167" s="3">
        <v>3.4</v>
      </c>
      <c r="F167" s="3">
        <v>93.2</v>
      </c>
      <c r="G167" s="8"/>
    </row>
    <row r="168" spans="1:7" s="50" customFormat="1" x14ac:dyDescent="0.3">
      <c r="A168" s="8"/>
      <c r="B168" s="1266"/>
      <c r="C168" s="6"/>
      <c r="D168" s="2"/>
      <c r="E168" s="3"/>
      <c r="F168" s="3"/>
      <c r="G168" s="8"/>
    </row>
    <row r="169" spans="1:7" s="50" customFormat="1" x14ac:dyDescent="0.3">
      <c r="A169" s="8"/>
      <c r="B169" s="1266"/>
      <c r="C169" s="6"/>
      <c r="D169" s="2" t="s">
        <v>128</v>
      </c>
      <c r="E169" s="3">
        <f>SUM(E163:E167)</f>
        <v>118.4</v>
      </c>
      <c r="F169" s="3">
        <f>SUM(F163:F167)</f>
        <v>652.7700000000001</v>
      </c>
      <c r="G169" s="8"/>
    </row>
    <row r="170" spans="1:7" s="50" customFormat="1" x14ac:dyDescent="0.3">
      <c r="A170" s="92"/>
      <c r="B170" s="1254"/>
      <c r="C170" s="13"/>
      <c r="D170" s="14"/>
      <c r="E170" s="15"/>
      <c r="F170" s="15"/>
      <c r="G170" s="8"/>
    </row>
    <row r="171" spans="1:7" s="50" customFormat="1" x14ac:dyDescent="0.3">
      <c r="A171" s="92"/>
      <c r="B171" s="28" t="s">
        <v>124</v>
      </c>
      <c r="C171" s="6" t="s">
        <v>284</v>
      </c>
      <c r="D171" s="2" t="s">
        <v>125</v>
      </c>
      <c r="E171" s="3" t="s">
        <v>126</v>
      </c>
      <c r="F171" s="3" t="s">
        <v>127</v>
      </c>
      <c r="G171" s="8"/>
    </row>
    <row r="172" spans="1:7" s="50" customFormat="1" x14ac:dyDescent="0.3">
      <c r="A172" s="8"/>
      <c r="B172" s="1262" t="s">
        <v>8</v>
      </c>
      <c r="C172" s="6" t="s">
        <v>102</v>
      </c>
      <c r="D172" s="2" t="s">
        <v>68</v>
      </c>
      <c r="E172" s="3">
        <v>30</v>
      </c>
      <c r="F172" s="3">
        <v>84</v>
      </c>
      <c r="G172" s="8"/>
    </row>
    <row r="173" spans="1:7" s="50" customFormat="1" x14ac:dyDescent="0.3">
      <c r="A173" s="8"/>
      <c r="B173" s="1262" t="s">
        <v>3</v>
      </c>
      <c r="C173" s="6" t="s">
        <v>64</v>
      </c>
      <c r="D173" s="2" t="s">
        <v>65</v>
      </c>
      <c r="E173" s="3">
        <v>12</v>
      </c>
      <c r="F173" s="3">
        <v>75</v>
      </c>
      <c r="G173" s="8"/>
    </row>
    <row r="174" spans="1:7" s="8" customFormat="1" x14ac:dyDescent="0.3">
      <c r="B174" s="1262" t="s">
        <v>0</v>
      </c>
      <c r="C174" s="6" t="s">
        <v>107</v>
      </c>
      <c r="D174" s="2" t="s">
        <v>14</v>
      </c>
      <c r="E174" s="3">
        <v>3.4</v>
      </c>
      <c r="F174" s="3">
        <v>93.2</v>
      </c>
    </row>
    <row r="175" spans="1:7" s="50" customFormat="1" x14ac:dyDescent="0.3">
      <c r="A175" s="8"/>
      <c r="B175" s="1266" t="s">
        <v>77</v>
      </c>
      <c r="C175" s="6" t="s">
        <v>114</v>
      </c>
      <c r="D175" s="2" t="s">
        <v>2</v>
      </c>
      <c r="E175" s="3">
        <v>6</v>
      </c>
      <c r="F175" s="3">
        <v>28</v>
      </c>
      <c r="G175" s="8"/>
    </row>
    <row r="176" spans="1:7" s="50" customFormat="1" x14ac:dyDescent="0.3">
      <c r="A176" s="8"/>
      <c r="B176" s="1266">
        <v>5</v>
      </c>
      <c r="C176" s="6" t="s">
        <v>93</v>
      </c>
      <c r="D176" s="2" t="s">
        <v>2</v>
      </c>
      <c r="E176" s="3">
        <v>50</v>
      </c>
      <c r="F176" s="3">
        <v>92</v>
      </c>
      <c r="G176" s="8"/>
    </row>
    <row r="177" spans="1:7" s="25" customFormat="1" x14ac:dyDescent="0.3">
      <c r="A177" s="145"/>
      <c r="B177" s="5"/>
      <c r="C177" s="6"/>
      <c r="D177" s="2"/>
      <c r="E177" s="3"/>
      <c r="F177" s="3"/>
      <c r="G177" s="8"/>
    </row>
    <row r="178" spans="1:7" s="25" customFormat="1" x14ac:dyDescent="0.3">
      <c r="A178" s="147"/>
      <c r="B178" s="5"/>
      <c r="C178" s="6"/>
      <c r="D178" s="2" t="s">
        <v>128</v>
      </c>
      <c r="E178" s="3">
        <f>SUM(E172:E177)</f>
        <v>101.4</v>
      </c>
      <c r="F178" s="3">
        <f>SUM(F172:F177)</f>
        <v>372.2</v>
      </c>
      <c r="G178" s="8"/>
    </row>
    <row r="179" spans="1:7" s="25" customFormat="1" ht="23.25" x14ac:dyDescent="0.35">
      <c r="A179" s="36"/>
      <c r="B179" s="5"/>
      <c r="C179" s="6"/>
      <c r="D179" s="2"/>
      <c r="E179" s="3"/>
      <c r="F179" s="3"/>
      <c r="G179" s="529">
        <v>45425</v>
      </c>
    </row>
    <row r="180" spans="1:7" s="25" customFormat="1" ht="22.5" x14ac:dyDescent="0.3">
      <c r="A180" s="147"/>
      <c r="B180" s="3"/>
      <c r="C180" s="3"/>
      <c r="D180" s="3" t="s">
        <v>136</v>
      </c>
      <c r="E180" s="3">
        <f>+E178+E169+E160+E149</f>
        <v>566.79999999999995</v>
      </c>
      <c r="F180" s="3">
        <f>+F178+F169+F160+F149</f>
        <v>2464.63</v>
      </c>
      <c r="G180" s="527">
        <v>585</v>
      </c>
    </row>
    <row r="181" spans="1:7" s="25" customFormat="1" x14ac:dyDescent="0.3">
      <c r="A181" s="147"/>
      <c r="B181" s="463"/>
      <c r="C181" s="463"/>
      <c r="D181" s="463"/>
      <c r="E181" s="463"/>
      <c r="F181" s="463"/>
      <c r="G181" s="528">
        <f>G180-E180</f>
        <v>18.200000000000045</v>
      </c>
    </row>
    <row r="182" spans="1:7" s="25" customFormat="1" x14ac:dyDescent="0.3">
      <c r="A182" s="147"/>
      <c r="B182" s="463"/>
      <c r="C182" s="463"/>
      <c r="D182" s="463"/>
      <c r="E182" s="463"/>
      <c r="F182" s="463"/>
      <c r="G182" s="528"/>
    </row>
    <row r="183" spans="1:7" s="25" customFormat="1" x14ac:dyDescent="0.3">
      <c r="A183" s="147"/>
      <c r="B183" s="463"/>
      <c r="C183" s="463"/>
      <c r="D183" s="463"/>
      <c r="E183" s="463"/>
      <c r="F183" s="463"/>
    </row>
    <row r="184" spans="1:7" s="25" customFormat="1" ht="18.75" customHeight="1" x14ac:dyDescent="0.3">
      <c r="A184" s="146"/>
      <c r="C184" s="37" t="s">
        <v>130</v>
      </c>
      <c r="E184" s="94" t="s">
        <v>131</v>
      </c>
      <c r="F184" s="20"/>
    </row>
    <row r="185" spans="1:7" s="25" customFormat="1" ht="51.75" customHeight="1" x14ac:dyDescent="0.3">
      <c r="A185" s="146"/>
      <c r="C185" s="38" t="s">
        <v>132</v>
      </c>
      <c r="E185" s="38" t="s">
        <v>140</v>
      </c>
      <c r="F185" s="39"/>
    </row>
    <row r="186" spans="1:7" s="25" customFormat="1" ht="23.25" customHeight="1" x14ac:dyDescent="0.3">
      <c r="A186" s="146"/>
      <c r="B186" s="38"/>
      <c r="D186" s="38"/>
      <c r="E186" s="39"/>
      <c r="F186" s="38"/>
    </row>
    <row r="187" spans="1:7" s="96" customFormat="1" ht="23.25" customHeight="1" x14ac:dyDescent="0.3">
      <c r="A187" s="460"/>
      <c r="B187" s="254"/>
      <c r="D187" s="254"/>
      <c r="E187" s="255"/>
      <c r="F187" s="254"/>
    </row>
    <row r="188" spans="1:7" s="96" customFormat="1" ht="23.25" customHeight="1" x14ac:dyDescent="0.3">
      <c r="A188" s="460"/>
      <c r="B188" s="254"/>
      <c r="D188" s="254"/>
      <c r="E188" s="255"/>
      <c r="F188" s="254"/>
    </row>
    <row r="189" spans="1:7" s="25" customFormat="1" ht="18.75" customHeight="1" x14ac:dyDescent="0.3">
      <c r="A189" s="145"/>
      <c r="C189" s="22" t="s">
        <v>115</v>
      </c>
      <c r="D189" s="20"/>
      <c r="E189" s="20"/>
      <c r="F189" s="20"/>
    </row>
    <row r="190" spans="1:7" s="25" customFormat="1" ht="18.75" customHeight="1" x14ac:dyDescent="0.3">
      <c r="A190" s="146"/>
      <c r="C190" s="22" t="s">
        <v>137</v>
      </c>
      <c r="D190" s="20"/>
      <c r="E190" s="20"/>
      <c r="F190" s="20"/>
    </row>
    <row r="191" spans="1:7" s="25" customFormat="1" ht="18.75" customHeight="1" x14ac:dyDescent="0.3">
      <c r="A191" s="146"/>
      <c r="C191" s="20"/>
      <c r="D191" s="20"/>
      <c r="F191" s="23" t="s">
        <v>116</v>
      </c>
    </row>
    <row r="192" spans="1:7" s="25" customFormat="1" ht="18.75" customHeight="1" x14ac:dyDescent="0.3">
      <c r="A192" s="146"/>
      <c r="C192" s="20"/>
      <c r="D192" s="20"/>
      <c r="F192" s="24" t="s">
        <v>134</v>
      </c>
    </row>
    <row r="193" spans="1:7" s="25" customFormat="1" ht="18.75" customHeight="1" x14ac:dyDescent="0.3">
      <c r="A193" s="146"/>
      <c r="C193" s="20"/>
      <c r="D193" s="20"/>
      <c r="F193" s="24" t="s">
        <v>117</v>
      </c>
    </row>
    <row r="194" spans="1:7" s="25" customFormat="1" ht="18.75" customHeight="1" x14ac:dyDescent="0.3">
      <c r="A194" s="146"/>
      <c r="C194" s="20"/>
      <c r="D194" s="20"/>
      <c r="F194" s="24" t="s">
        <v>417</v>
      </c>
    </row>
    <row r="195" spans="1:7" s="25" customFormat="1" ht="18.75" customHeight="1" x14ac:dyDescent="0.3">
      <c r="A195" s="145"/>
      <c r="C195" s="20"/>
      <c r="D195" s="20"/>
      <c r="E195" s="20"/>
      <c r="F195" s="20"/>
    </row>
    <row r="196" spans="1:7" s="25" customFormat="1" ht="18.75" customHeight="1" x14ac:dyDescent="0.3">
      <c r="A196" s="146"/>
      <c r="C196" s="1612" t="s">
        <v>119</v>
      </c>
      <c r="D196" s="1612"/>
      <c r="E196" s="1612"/>
      <c r="F196" s="26"/>
    </row>
    <row r="197" spans="1:7" s="25" customFormat="1" ht="18.75" customHeight="1" x14ac:dyDescent="0.3">
      <c r="A197" s="146"/>
      <c r="C197" s="1610">
        <v>45428</v>
      </c>
      <c r="D197" s="1610"/>
      <c r="E197" s="1610"/>
      <c r="F197" s="27"/>
    </row>
    <row r="198" spans="1:7" s="25" customFormat="1" ht="18.75" customHeight="1" x14ac:dyDescent="0.3">
      <c r="A198" s="146"/>
      <c r="C198" s="1261"/>
      <c r="D198" s="1261"/>
      <c r="E198" s="1261"/>
      <c r="F198" s="27"/>
    </row>
    <row r="199" spans="1:7" s="25" customFormat="1" ht="18.75" customHeight="1" x14ac:dyDescent="0.3">
      <c r="A199" s="146"/>
      <c r="C199" s="1260"/>
      <c r="D199" s="20"/>
      <c r="E199" s="20"/>
      <c r="F199" s="27"/>
    </row>
    <row r="200" spans="1:7" s="25" customFormat="1" ht="18.75" customHeight="1" x14ac:dyDescent="0.3">
      <c r="A200" s="146"/>
      <c r="B200" s="28" t="s">
        <v>120</v>
      </c>
      <c r="C200" s="29" t="s">
        <v>121</v>
      </c>
      <c r="D200" s="1611" t="s">
        <v>123</v>
      </c>
      <c r="E200" s="1611"/>
      <c r="F200" s="1611"/>
    </row>
    <row r="201" spans="1:7" s="25" customFormat="1" ht="18.75" customHeight="1" x14ac:dyDescent="0.3">
      <c r="A201" s="146"/>
      <c r="B201" s="28" t="s">
        <v>124</v>
      </c>
      <c r="C201" s="28" t="s">
        <v>265</v>
      </c>
      <c r="D201" s="29" t="s">
        <v>125</v>
      </c>
      <c r="E201" s="1262" t="s">
        <v>126</v>
      </c>
      <c r="F201" s="1262" t="s">
        <v>127</v>
      </c>
    </row>
    <row r="202" spans="1:7" s="50" customFormat="1" x14ac:dyDescent="0.3">
      <c r="A202" s="490"/>
      <c r="B202" s="5">
        <v>1</v>
      </c>
      <c r="C202" s="6" t="s">
        <v>83</v>
      </c>
      <c r="D202" s="2" t="s">
        <v>85</v>
      </c>
      <c r="E202" s="3">
        <v>90</v>
      </c>
      <c r="F202" s="3">
        <v>500.08</v>
      </c>
    </row>
    <row r="203" spans="1:7" s="50" customFormat="1" x14ac:dyDescent="0.3">
      <c r="A203" s="490"/>
      <c r="B203" s="1254" t="s">
        <v>3</v>
      </c>
      <c r="C203" s="6" t="s">
        <v>69</v>
      </c>
      <c r="D203" s="2" t="s">
        <v>22</v>
      </c>
      <c r="E203" s="3">
        <v>24</v>
      </c>
      <c r="F203" s="3">
        <v>3.9199999999999995</v>
      </c>
      <c r="G203" s="8"/>
    </row>
    <row r="204" spans="1:7" s="50" customFormat="1" x14ac:dyDescent="0.3">
      <c r="A204" s="490"/>
      <c r="B204" s="1254" t="s">
        <v>0</v>
      </c>
      <c r="C204" s="6" t="s">
        <v>114</v>
      </c>
      <c r="D204" s="2" t="s">
        <v>2</v>
      </c>
      <c r="E204" s="3">
        <v>6</v>
      </c>
      <c r="F204" s="3">
        <v>28</v>
      </c>
      <c r="G204" s="8"/>
    </row>
    <row r="205" spans="1:7" s="50" customFormat="1" x14ac:dyDescent="0.3">
      <c r="A205" s="490"/>
      <c r="B205" s="1254" t="s">
        <v>77</v>
      </c>
      <c r="C205" s="6" t="s">
        <v>107</v>
      </c>
      <c r="D205" s="2" t="s">
        <v>14</v>
      </c>
      <c r="E205" s="3">
        <v>3.4</v>
      </c>
      <c r="F205" s="3">
        <v>93.2</v>
      </c>
      <c r="G205" s="8"/>
    </row>
    <row r="206" spans="1:7" s="50" customFormat="1" x14ac:dyDescent="0.3">
      <c r="A206" s="490"/>
      <c r="B206" s="1254" t="s">
        <v>23</v>
      </c>
      <c r="C206" s="6" t="s">
        <v>80</v>
      </c>
      <c r="D206" s="2" t="s">
        <v>5</v>
      </c>
      <c r="E206" s="3">
        <v>28</v>
      </c>
      <c r="F206" s="3">
        <v>124.6</v>
      </c>
      <c r="G206" s="8"/>
    </row>
    <row r="207" spans="1:7" s="25" customFormat="1" ht="19.5" customHeight="1" x14ac:dyDescent="0.3">
      <c r="A207" s="490"/>
      <c r="B207" s="1262"/>
      <c r="C207" s="6"/>
      <c r="D207" s="2"/>
      <c r="E207" s="3"/>
      <c r="F207" s="3"/>
    </row>
    <row r="208" spans="1:7" s="25" customFormat="1" x14ac:dyDescent="0.3">
      <c r="A208" s="145"/>
      <c r="B208" s="5"/>
      <c r="C208" s="6"/>
      <c r="D208" s="2" t="s">
        <v>128</v>
      </c>
      <c r="E208" s="3">
        <f>SUM(E202:E207)</f>
        <v>151.4</v>
      </c>
      <c r="F208" s="3">
        <f>SUM(F202:F207)</f>
        <v>749.80000000000007</v>
      </c>
    </row>
    <row r="209" spans="1:7" s="25" customFormat="1" x14ac:dyDescent="0.3">
      <c r="A209" s="145"/>
      <c r="B209" s="5"/>
      <c r="C209" s="6"/>
      <c r="D209" s="2"/>
      <c r="E209" s="3"/>
      <c r="F209" s="3"/>
    </row>
    <row r="210" spans="1:7" s="25" customFormat="1" x14ac:dyDescent="0.3">
      <c r="A210" s="145"/>
      <c r="B210" s="28" t="s">
        <v>124</v>
      </c>
      <c r="C210" s="3" t="s">
        <v>247</v>
      </c>
      <c r="D210" s="2" t="s">
        <v>125</v>
      </c>
      <c r="E210" s="3" t="s">
        <v>126</v>
      </c>
      <c r="F210" s="3" t="s">
        <v>127</v>
      </c>
    </row>
    <row r="211" spans="1:7" s="183" customFormat="1" x14ac:dyDescent="0.3">
      <c r="A211" s="8"/>
      <c r="B211" s="1262" t="s">
        <v>8</v>
      </c>
      <c r="C211" s="6" t="s">
        <v>355</v>
      </c>
      <c r="D211" s="2" t="s">
        <v>9</v>
      </c>
      <c r="E211" s="3">
        <v>60</v>
      </c>
      <c r="F211" s="3">
        <v>132</v>
      </c>
    </row>
    <row r="212" spans="1:7" s="25" customFormat="1" x14ac:dyDescent="0.3">
      <c r="A212" s="8"/>
      <c r="B212" s="1262" t="s">
        <v>3</v>
      </c>
      <c r="C212" s="6" t="s">
        <v>470</v>
      </c>
      <c r="D212" s="2" t="s">
        <v>17</v>
      </c>
      <c r="E212" s="3">
        <v>55</v>
      </c>
      <c r="F212" s="3">
        <v>271.20000000000005</v>
      </c>
    </row>
    <row r="213" spans="1:7" s="50" customFormat="1" x14ac:dyDescent="0.3">
      <c r="A213" s="8"/>
      <c r="B213" s="1262" t="s">
        <v>0</v>
      </c>
      <c r="C213" s="6" t="s">
        <v>43</v>
      </c>
      <c r="D213" s="2" t="s">
        <v>44</v>
      </c>
      <c r="E213" s="3">
        <v>30</v>
      </c>
      <c r="F213" s="3">
        <v>298.71999999999997</v>
      </c>
    </row>
    <row r="214" spans="1:7" s="25" customFormat="1" ht="19.5" customHeight="1" x14ac:dyDescent="0.3">
      <c r="A214" s="145"/>
      <c r="B214" s="1262" t="s">
        <v>77</v>
      </c>
      <c r="C214" s="6" t="s">
        <v>69</v>
      </c>
      <c r="D214" s="2" t="s">
        <v>22</v>
      </c>
      <c r="E214" s="3">
        <v>24</v>
      </c>
      <c r="F214" s="3">
        <v>3.9199999999999995</v>
      </c>
    </row>
    <row r="215" spans="1:7" s="50" customFormat="1" x14ac:dyDescent="0.3">
      <c r="A215" s="8"/>
      <c r="B215" s="1266" t="s">
        <v>23</v>
      </c>
      <c r="C215" s="6" t="s">
        <v>113</v>
      </c>
      <c r="D215" s="2" t="s">
        <v>2</v>
      </c>
      <c r="E215" s="3">
        <v>15</v>
      </c>
      <c r="F215" s="3">
        <v>94.2</v>
      </c>
      <c r="G215" s="8"/>
    </row>
    <row r="216" spans="1:7" s="25" customFormat="1" ht="19.5" customHeight="1" x14ac:dyDescent="0.3">
      <c r="A216" s="145"/>
      <c r="B216" s="1262" t="s">
        <v>51</v>
      </c>
      <c r="C216" s="6" t="s">
        <v>107</v>
      </c>
      <c r="D216" s="2" t="s">
        <v>14</v>
      </c>
      <c r="E216" s="3">
        <v>3.4</v>
      </c>
      <c r="F216" s="3">
        <v>93.2</v>
      </c>
    </row>
    <row r="217" spans="1:7" s="25" customFormat="1" x14ac:dyDescent="0.3">
      <c r="A217" s="145"/>
      <c r="B217" s="5">
        <v>7</v>
      </c>
      <c r="C217" s="6" t="s">
        <v>108</v>
      </c>
      <c r="D217" s="2" t="s">
        <v>65</v>
      </c>
      <c r="E217" s="3">
        <v>1.2</v>
      </c>
      <c r="F217" s="3">
        <v>21.5</v>
      </c>
    </row>
    <row r="218" spans="1:7" s="25" customFormat="1" x14ac:dyDescent="0.3">
      <c r="A218" s="145"/>
      <c r="B218" s="5"/>
      <c r="C218" s="6"/>
      <c r="D218" s="2"/>
      <c r="E218" s="3"/>
      <c r="F218" s="3"/>
    </row>
    <row r="219" spans="1:7" s="25" customFormat="1" x14ac:dyDescent="0.3">
      <c r="A219" s="221"/>
      <c r="B219" s="1262"/>
      <c r="C219" s="6"/>
      <c r="D219" s="2" t="s">
        <v>128</v>
      </c>
      <c r="E219" s="3">
        <f>SUM(E211:E217)</f>
        <v>188.6</v>
      </c>
      <c r="F219" s="3">
        <f>SUM(F211:F217)</f>
        <v>914.74000000000012</v>
      </c>
    </row>
    <row r="220" spans="1:7" s="25" customFormat="1" x14ac:dyDescent="0.3">
      <c r="A220" s="221"/>
      <c r="B220" s="1262"/>
      <c r="C220" s="13"/>
      <c r="D220" s="14"/>
      <c r="E220" s="15"/>
      <c r="F220" s="15"/>
    </row>
    <row r="221" spans="1:7" s="25" customFormat="1" x14ac:dyDescent="0.3">
      <c r="A221" s="221"/>
      <c r="B221" s="28" t="s">
        <v>124</v>
      </c>
      <c r="C221" s="6" t="s">
        <v>282</v>
      </c>
      <c r="D221" s="2" t="s">
        <v>125</v>
      </c>
      <c r="E221" s="3" t="s">
        <v>126</v>
      </c>
      <c r="F221" s="3" t="s">
        <v>127</v>
      </c>
    </row>
    <row r="222" spans="1:7" s="25" customFormat="1" x14ac:dyDescent="0.3">
      <c r="A222" s="221"/>
      <c r="B222" s="1262" t="s">
        <v>8</v>
      </c>
      <c r="C222" s="6" t="s">
        <v>56</v>
      </c>
      <c r="D222" s="2" t="s">
        <v>7</v>
      </c>
      <c r="E222" s="3">
        <v>50</v>
      </c>
      <c r="F222" s="3">
        <v>252.125</v>
      </c>
    </row>
    <row r="223" spans="1:7" s="25" customFormat="1" x14ac:dyDescent="0.3">
      <c r="A223" s="221"/>
      <c r="B223" s="1262" t="s">
        <v>3</v>
      </c>
      <c r="C223" s="6" t="s">
        <v>260</v>
      </c>
      <c r="D223" s="2" t="s">
        <v>44</v>
      </c>
      <c r="E223" s="3">
        <v>30</v>
      </c>
      <c r="F223" s="3">
        <v>218.7</v>
      </c>
    </row>
    <row r="224" spans="1:7" s="25" customFormat="1" x14ac:dyDescent="0.3">
      <c r="A224" s="221"/>
      <c r="B224" s="1262" t="s">
        <v>0</v>
      </c>
      <c r="C224" s="6" t="s">
        <v>477</v>
      </c>
      <c r="D224" s="2" t="s">
        <v>22</v>
      </c>
      <c r="E224" s="3">
        <v>24</v>
      </c>
      <c r="F224" s="3">
        <v>3.9199999999999995</v>
      </c>
    </row>
    <row r="225" spans="1:7" s="50" customFormat="1" x14ac:dyDescent="0.3">
      <c r="A225" s="92"/>
      <c r="B225" s="1262" t="s">
        <v>77</v>
      </c>
      <c r="C225" s="6" t="s">
        <v>114</v>
      </c>
      <c r="D225" s="2" t="s">
        <v>2</v>
      </c>
      <c r="E225" s="3">
        <v>6</v>
      </c>
      <c r="F225" s="3">
        <v>28</v>
      </c>
      <c r="G225" s="8"/>
    </row>
    <row r="226" spans="1:7" s="50" customFormat="1" x14ac:dyDescent="0.3">
      <c r="A226" s="8"/>
      <c r="B226" s="1266" t="s">
        <v>23</v>
      </c>
      <c r="C226" s="6" t="s">
        <v>107</v>
      </c>
      <c r="D226" s="2" t="s">
        <v>14</v>
      </c>
      <c r="E226" s="3">
        <v>3.4</v>
      </c>
      <c r="F226" s="3">
        <v>93.2</v>
      </c>
      <c r="G226" s="8"/>
    </row>
    <row r="227" spans="1:7" s="50" customFormat="1" x14ac:dyDescent="0.3">
      <c r="A227" s="8"/>
      <c r="B227" s="1266"/>
      <c r="C227" s="6"/>
      <c r="D227" s="2"/>
      <c r="E227" s="3"/>
      <c r="F227" s="3"/>
      <c r="G227" s="8"/>
    </row>
    <row r="228" spans="1:7" s="50" customFormat="1" x14ac:dyDescent="0.3">
      <c r="A228" s="8"/>
      <c r="B228" s="1266"/>
      <c r="C228" s="6"/>
      <c r="D228" s="2" t="s">
        <v>128</v>
      </c>
      <c r="E228" s="3">
        <f>SUM(E222:E226)</f>
        <v>113.4</v>
      </c>
      <c r="F228" s="3">
        <f>SUM(F222:F226)</f>
        <v>595.94500000000005</v>
      </c>
      <c r="G228" s="8"/>
    </row>
    <row r="229" spans="1:7" s="50" customFormat="1" x14ac:dyDescent="0.3">
      <c r="A229" s="92"/>
      <c r="B229" s="1262"/>
      <c r="C229" s="6"/>
      <c r="D229" s="2"/>
      <c r="E229" s="3"/>
      <c r="F229" s="3"/>
      <c r="G229" s="8"/>
    </row>
    <row r="230" spans="1:7" s="50" customFormat="1" x14ac:dyDescent="0.3">
      <c r="A230" s="92"/>
      <c r="B230" s="28" t="s">
        <v>124</v>
      </c>
      <c r="C230" s="6" t="s">
        <v>284</v>
      </c>
      <c r="D230" s="2" t="s">
        <v>125</v>
      </c>
      <c r="E230" s="3" t="s">
        <v>126</v>
      </c>
      <c r="F230" s="3" t="s">
        <v>127</v>
      </c>
      <c r="G230" s="8"/>
    </row>
    <row r="231" spans="1:7" s="50" customFormat="1" x14ac:dyDescent="0.3">
      <c r="A231" s="8"/>
      <c r="B231" s="1262" t="s">
        <v>8</v>
      </c>
      <c r="C231" s="6" t="s">
        <v>102</v>
      </c>
      <c r="D231" s="2" t="s">
        <v>68</v>
      </c>
      <c r="E231" s="3">
        <v>30</v>
      </c>
      <c r="F231" s="3">
        <v>84</v>
      </c>
      <c r="G231" s="8"/>
    </row>
    <row r="232" spans="1:7" s="50" customFormat="1" x14ac:dyDescent="0.3">
      <c r="A232" s="8"/>
      <c r="B232" s="1262" t="s">
        <v>3</v>
      </c>
      <c r="C232" s="6" t="s">
        <v>64</v>
      </c>
      <c r="D232" s="2" t="s">
        <v>65</v>
      </c>
      <c r="E232" s="3">
        <v>12</v>
      </c>
      <c r="F232" s="3">
        <v>75</v>
      </c>
      <c r="G232" s="8"/>
    </row>
    <row r="233" spans="1:7" s="8" customFormat="1" x14ac:dyDescent="0.3">
      <c r="B233" s="1262" t="s">
        <v>0</v>
      </c>
      <c r="C233" s="6" t="s">
        <v>107</v>
      </c>
      <c r="D233" s="2" t="s">
        <v>14</v>
      </c>
      <c r="E233" s="3">
        <v>3.4</v>
      </c>
      <c r="F233" s="3">
        <v>93.2</v>
      </c>
    </row>
    <row r="234" spans="1:7" s="50" customFormat="1" x14ac:dyDescent="0.3">
      <c r="A234" s="8"/>
      <c r="B234" s="1266" t="s">
        <v>77</v>
      </c>
      <c r="C234" s="6" t="s">
        <v>114</v>
      </c>
      <c r="D234" s="2" t="s">
        <v>2</v>
      </c>
      <c r="E234" s="3">
        <v>6</v>
      </c>
      <c r="F234" s="3">
        <v>28</v>
      </c>
      <c r="G234" s="8"/>
    </row>
    <row r="235" spans="1:7" s="25" customFormat="1" x14ac:dyDescent="0.3">
      <c r="A235" s="145"/>
      <c r="B235" s="1262" t="s">
        <v>23</v>
      </c>
      <c r="C235" s="6" t="s">
        <v>93</v>
      </c>
      <c r="D235" s="2" t="s">
        <v>2</v>
      </c>
      <c r="E235" s="3">
        <v>50</v>
      </c>
      <c r="F235" s="3">
        <v>92</v>
      </c>
      <c r="G235" s="8"/>
    </row>
    <row r="236" spans="1:7" s="25" customFormat="1" x14ac:dyDescent="0.3">
      <c r="A236" s="145"/>
      <c r="B236" s="5"/>
      <c r="C236" s="6"/>
      <c r="D236" s="2"/>
      <c r="E236" s="3"/>
      <c r="F236" s="3"/>
      <c r="G236" s="8"/>
    </row>
    <row r="237" spans="1:7" s="25" customFormat="1" x14ac:dyDescent="0.3">
      <c r="A237" s="147"/>
      <c r="B237" s="5"/>
      <c r="C237" s="6"/>
      <c r="D237" s="2" t="s">
        <v>128</v>
      </c>
      <c r="E237" s="3">
        <f>SUM(E231:E236)</f>
        <v>101.4</v>
      </c>
      <c r="F237" s="3">
        <f>SUM(F231:F236)</f>
        <v>372.2</v>
      </c>
      <c r="G237" s="8"/>
    </row>
    <row r="238" spans="1:7" s="25" customFormat="1" ht="23.25" x14ac:dyDescent="0.35">
      <c r="A238" s="36"/>
      <c r="B238" s="5"/>
      <c r="C238" s="6"/>
      <c r="D238" s="2"/>
      <c r="E238" s="3"/>
      <c r="F238" s="3"/>
      <c r="G238" s="529">
        <v>45425</v>
      </c>
    </row>
    <row r="239" spans="1:7" s="25" customFormat="1" ht="22.5" x14ac:dyDescent="0.3">
      <c r="A239" s="147"/>
      <c r="B239" s="3"/>
      <c r="C239" s="3"/>
      <c r="D239" s="3" t="s">
        <v>136</v>
      </c>
      <c r="E239" s="3">
        <f>+E237+E228+E219+E208</f>
        <v>554.79999999999995</v>
      </c>
      <c r="F239" s="3">
        <f>+F237+F228+F219+F208</f>
        <v>2632.6850000000004</v>
      </c>
      <c r="G239" s="527">
        <v>585</v>
      </c>
    </row>
    <row r="240" spans="1:7" s="25" customFormat="1" x14ac:dyDescent="0.3">
      <c r="A240" s="147"/>
      <c r="B240" s="463"/>
      <c r="C240" s="463"/>
      <c r="D240" s="463"/>
      <c r="E240" s="463"/>
      <c r="F240" s="463"/>
      <c r="G240" s="528">
        <f>G239-E239</f>
        <v>30.200000000000045</v>
      </c>
    </row>
    <row r="241" spans="1:7" s="25" customFormat="1" x14ac:dyDescent="0.3">
      <c r="A241" s="147"/>
      <c r="B241" s="463"/>
      <c r="C241" s="463"/>
      <c r="D241" s="463"/>
      <c r="E241" s="463"/>
      <c r="F241" s="463"/>
      <c r="G241" s="528"/>
    </row>
    <row r="242" spans="1:7" s="25" customFormat="1" x14ac:dyDescent="0.3">
      <c r="A242" s="147"/>
      <c r="B242" s="463"/>
      <c r="C242" s="463"/>
      <c r="D242" s="463"/>
      <c r="E242" s="463"/>
      <c r="F242" s="463"/>
    </row>
    <row r="243" spans="1:7" s="25" customFormat="1" ht="18.75" customHeight="1" x14ac:dyDescent="0.3">
      <c r="A243" s="146"/>
      <c r="C243" s="37" t="s">
        <v>130</v>
      </c>
      <c r="E243" s="94" t="s">
        <v>131</v>
      </c>
      <c r="F243" s="20"/>
    </row>
    <row r="244" spans="1:7" s="25" customFormat="1" ht="51.75" customHeight="1" x14ac:dyDescent="0.3">
      <c r="A244" s="146"/>
      <c r="C244" s="38" t="s">
        <v>132</v>
      </c>
      <c r="E244" s="38" t="s">
        <v>140</v>
      </c>
      <c r="F244" s="39"/>
    </row>
    <row r="245" spans="1:7" s="25" customFormat="1" ht="23.25" customHeight="1" x14ac:dyDescent="0.3">
      <c r="A245" s="146"/>
      <c r="B245" s="38"/>
      <c r="D245" s="38"/>
      <c r="E245" s="39"/>
      <c r="F245" s="38"/>
    </row>
    <row r="246" spans="1:7" s="96" customFormat="1" ht="23.25" customHeight="1" x14ac:dyDescent="0.3">
      <c r="A246" s="460"/>
      <c r="B246" s="254"/>
      <c r="D246" s="254"/>
      <c r="E246" s="255"/>
      <c r="F246" s="254"/>
    </row>
    <row r="247" spans="1:7" s="25" customFormat="1" ht="18.75" customHeight="1" x14ac:dyDescent="0.3">
      <c r="A247" s="145"/>
      <c r="C247" s="22" t="s">
        <v>115</v>
      </c>
      <c r="D247" s="20"/>
      <c r="E247" s="20"/>
      <c r="F247" s="20"/>
    </row>
    <row r="248" spans="1:7" s="25" customFormat="1" ht="18.75" customHeight="1" x14ac:dyDescent="0.3">
      <c r="A248" s="146"/>
      <c r="C248" s="22" t="s">
        <v>137</v>
      </c>
      <c r="D248" s="20"/>
      <c r="E248" s="20"/>
      <c r="F248" s="20"/>
    </row>
    <row r="249" spans="1:7" s="25" customFormat="1" ht="18.75" customHeight="1" x14ac:dyDescent="0.3">
      <c r="A249" s="146"/>
      <c r="C249" s="20"/>
      <c r="D249" s="20"/>
      <c r="F249" s="23" t="s">
        <v>116</v>
      </c>
    </row>
    <row r="250" spans="1:7" s="25" customFormat="1" ht="18.75" customHeight="1" x14ac:dyDescent="0.3">
      <c r="A250" s="146"/>
      <c r="C250" s="20"/>
      <c r="D250" s="20"/>
      <c r="F250" s="24" t="s">
        <v>134</v>
      </c>
    </row>
    <row r="251" spans="1:7" s="25" customFormat="1" ht="18.75" customHeight="1" x14ac:dyDescent="0.3">
      <c r="A251" s="146"/>
      <c r="C251" s="20"/>
      <c r="D251" s="20"/>
      <c r="F251" s="24" t="s">
        <v>117</v>
      </c>
    </row>
    <row r="252" spans="1:7" s="25" customFormat="1" ht="18.75" customHeight="1" x14ac:dyDescent="0.3">
      <c r="A252" s="146"/>
      <c r="C252" s="20"/>
      <c r="D252" s="20"/>
      <c r="F252" s="24" t="s">
        <v>417</v>
      </c>
    </row>
    <row r="253" spans="1:7" s="25" customFormat="1" ht="18.75" customHeight="1" x14ac:dyDescent="0.3">
      <c r="A253" s="145"/>
      <c r="C253" s="20"/>
      <c r="D253" s="20"/>
      <c r="E253" s="20"/>
      <c r="F253" s="20"/>
    </row>
    <row r="254" spans="1:7" s="25" customFormat="1" ht="18.75" customHeight="1" x14ac:dyDescent="0.3">
      <c r="A254" s="146"/>
      <c r="C254" s="1612" t="s">
        <v>119</v>
      </c>
      <c r="D254" s="1612"/>
      <c r="E254" s="1612"/>
      <c r="F254" s="26"/>
    </row>
    <row r="255" spans="1:7" s="25" customFormat="1" ht="18.75" customHeight="1" x14ac:dyDescent="0.3">
      <c r="A255" s="146"/>
      <c r="C255" s="1610">
        <v>45429</v>
      </c>
      <c r="D255" s="1610"/>
      <c r="E255" s="1610"/>
      <c r="F255" s="27"/>
    </row>
    <row r="256" spans="1:7" s="25" customFormat="1" ht="18.75" customHeight="1" x14ac:dyDescent="0.3">
      <c r="A256" s="146"/>
      <c r="C256" s="1261"/>
      <c r="D256" s="1261"/>
      <c r="E256" s="1261"/>
      <c r="F256" s="27"/>
    </row>
    <row r="257" spans="1:7" s="25" customFormat="1" ht="18.75" customHeight="1" x14ac:dyDescent="0.3">
      <c r="A257" s="146"/>
      <c r="C257" s="1260"/>
      <c r="D257" s="20"/>
      <c r="E257" s="20"/>
      <c r="F257" s="27"/>
    </row>
    <row r="258" spans="1:7" s="25" customFormat="1" ht="18.75" customHeight="1" x14ac:dyDescent="0.3">
      <c r="A258" s="146"/>
      <c r="B258" s="28" t="s">
        <v>120</v>
      </c>
      <c r="C258" s="29" t="s">
        <v>121</v>
      </c>
      <c r="D258" s="1611" t="s">
        <v>123</v>
      </c>
      <c r="E258" s="1611"/>
      <c r="F258" s="1611"/>
    </row>
    <row r="259" spans="1:7" s="25" customFormat="1" ht="18.75" customHeight="1" x14ac:dyDescent="0.3">
      <c r="A259" s="146"/>
      <c r="B259" s="28" t="s">
        <v>124</v>
      </c>
      <c r="C259" s="28" t="s">
        <v>265</v>
      </c>
      <c r="D259" s="29" t="s">
        <v>125</v>
      </c>
      <c r="E259" s="1262" t="s">
        <v>126</v>
      </c>
      <c r="F259" s="1262" t="s">
        <v>127</v>
      </c>
    </row>
    <row r="260" spans="1:7" s="50" customFormat="1" x14ac:dyDescent="0.3">
      <c r="A260" s="490"/>
      <c r="B260" s="1254" t="s">
        <v>8</v>
      </c>
      <c r="C260" s="6" t="s">
        <v>74</v>
      </c>
      <c r="D260" s="2" t="s">
        <v>17</v>
      </c>
      <c r="E260" s="3">
        <v>130</v>
      </c>
      <c r="F260" s="3">
        <v>276</v>
      </c>
    </row>
    <row r="261" spans="1:7" s="50" customFormat="1" x14ac:dyDescent="0.3">
      <c r="A261" s="490"/>
      <c r="B261" s="1254" t="s">
        <v>3</v>
      </c>
      <c r="C261" s="6" t="s">
        <v>416</v>
      </c>
      <c r="D261" s="2" t="s">
        <v>14</v>
      </c>
      <c r="E261" s="3">
        <v>15</v>
      </c>
      <c r="F261" s="3">
        <v>22</v>
      </c>
      <c r="G261" s="8"/>
    </row>
    <row r="262" spans="1:7" s="50" customFormat="1" x14ac:dyDescent="0.3">
      <c r="A262" s="490"/>
      <c r="B262" s="1262" t="s">
        <v>0</v>
      </c>
      <c r="C262" s="6" t="s">
        <v>114</v>
      </c>
      <c r="D262" s="2" t="s">
        <v>2</v>
      </c>
      <c r="E262" s="3">
        <v>6</v>
      </c>
      <c r="F262" s="3">
        <v>28</v>
      </c>
      <c r="G262" s="8"/>
    </row>
    <row r="263" spans="1:7" s="50" customFormat="1" x14ac:dyDescent="0.3">
      <c r="A263" s="490"/>
      <c r="B263" s="5">
        <v>4</v>
      </c>
      <c r="C263" s="6" t="s">
        <v>107</v>
      </c>
      <c r="D263" s="2" t="s">
        <v>14</v>
      </c>
      <c r="E263" s="3">
        <v>3.4</v>
      </c>
      <c r="F263" s="3">
        <v>93.2</v>
      </c>
      <c r="G263" s="8"/>
    </row>
    <row r="264" spans="1:7" s="50" customFormat="1" x14ac:dyDescent="0.3">
      <c r="A264" s="490"/>
      <c r="B264" s="1262" t="s">
        <v>23</v>
      </c>
      <c r="C264" s="6" t="s">
        <v>80</v>
      </c>
      <c r="D264" s="2" t="s">
        <v>5</v>
      </c>
      <c r="E264" s="3">
        <v>28</v>
      </c>
      <c r="F264" s="3">
        <v>124.6</v>
      </c>
      <c r="G264" s="8"/>
    </row>
    <row r="265" spans="1:7" s="25" customFormat="1" ht="19.5" customHeight="1" x14ac:dyDescent="0.3">
      <c r="A265" s="490"/>
      <c r="B265" s="1262"/>
      <c r="C265" s="6"/>
      <c r="D265" s="2"/>
      <c r="E265" s="3"/>
      <c r="F265" s="3"/>
    </row>
    <row r="266" spans="1:7" s="25" customFormat="1" x14ac:dyDescent="0.3">
      <c r="A266" s="145"/>
      <c r="B266" s="5"/>
      <c r="C266" s="6"/>
      <c r="D266" s="2" t="s">
        <v>128</v>
      </c>
      <c r="E266" s="3">
        <f>SUM(E260:E265)</f>
        <v>182.4</v>
      </c>
      <c r="F266" s="3">
        <f>SUM(F260:F265)</f>
        <v>543.79999999999995</v>
      </c>
    </row>
    <row r="267" spans="1:7" s="25" customFormat="1" x14ac:dyDescent="0.3">
      <c r="A267" s="145"/>
      <c r="B267" s="5"/>
      <c r="C267" s="6"/>
      <c r="D267" s="2"/>
      <c r="E267" s="3"/>
      <c r="F267" s="3"/>
    </row>
    <row r="268" spans="1:7" s="25" customFormat="1" x14ac:dyDescent="0.3">
      <c r="A268" s="145"/>
      <c r="B268" s="28" t="s">
        <v>124</v>
      </c>
      <c r="C268" s="3" t="s">
        <v>247</v>
      </c>
      <c r="D268" s="2" t="s">
        <v>125</v>
      </c>
      <c r="E268" s="3" t="s">
        <v>126</v>
      </c>
      <c r="F268" s="3" t="s">
        <v>127</v>
      </c>
    </row>
    <row r="269" spans="1:7" s="474" customFormat="1" x14ac:dyDescent="0.3">
      <c r="A269" s="389"/>
      <c r="B269" s="1254">
        <v>1</v>
      </c>
      <c r="C269" s="6" t="s">
        <v>100</v>
      </c>
      <c r="D269" s="2" t="s">
        <v>9</v>
      </c>
      <c r="E269" s="3">
        <v>50</v>
      </c>
      <c r="F269" s="3">
        <v>287.25</v>
      </c>
    </row>
    <row r="270" spans="1:7" s="257" customFormat="1" x14ac:dyDescent="0.3">
      <c r="A270" s="389"/>
      <c r="B270" s="5">
        <v>2</v>
      </c>
      <c r="C270" s="6" t="s">
        <v>26</v>
      </c>
      <c r="D270" s="2" t="s">
        <v>7</v>
      </c>
      <c r="E270" s="3">
        <v>80</v>
      </c>
      <c r="F270" s="3">
        <v>152.375</v>
      </c>
    </row>
    <row r="271" spans="1:7" s="50" customFormat="1" x14ac:dyDescent="0.3">
      <c r="A271" s="8"/>
      <c r="B271" s="1262" t="s">
        <v>0</v>
      </c>
      <c r="C271" s="6" t="s">
        <v>260</v>
      </c>
      <c r="D271" s="2" t="s">
        <v>44</v>
      </c>
      <c r="E271" s="3">
        <v>30</v>
      </c>
      <c r="F271" s="3">
        <v>218.7</v>
      </c>
    </row>
    <row r="272" spans="1:7" s="50" customFormat="1" x14ac:dyDescent="0.3">
      <c r="A272" s="8"/>
      <c r="B272" s="1262" t="s">
        <v>77</v>
      </c>
      <c r="C272" s="6" t="s">
        <v>69</v>
      </c>
      <c r="D272" s="2" t="s">
        <v>22</v>
      </c>
      <c r="E272" s="3">
        <v>24</v>
      </c>
      <c r="F272" s="3">
        <v>3.9199999999999995</v>
      </c>
      <c r="G272" s="8"/>
    </row>
    <row r="273" spans="1:7" s="25" customFormat="1" ht="19.5" customHeight="1" x14ac:dyDescent="0.3">
      <c r="A273" s="145"/>
      <c r="B273" s="1262" t="s">
        <v>23</v>
      </c>
      <c r="C273" s="6" t="s">
        <v>93</v>
      </c>
      <c r="D273" s="2" t="s">
        <v>2</v>
      </c>
      <c r="E273" s="3">
        <v>50</v>
      </c>
      <c r="F273" s="3">
        <v>92</v>
      </c>
    </row>
    <row r="274" spans="1:7" s="25" customFormat="1" x14ac:dyDescent="0.3">
      <c r="A274" s="145"/>
      <c r="B274" s="1262" t="s">
        <v>51</v>
      </c>
      <c r="C274" s="6" t="s">
        <v>107</v>
      </c>
      <c r="D274" s="2" t="s">
        <v>14</v>
      </c>
      <c r="E274" s="3">
        <v>3.4</v>
      </c>
      <c r="F274" s="3">
        <v>93.2</v>
      </c>
    </row>
    <row r="275" spans="1:7" s="25" customFormat="1" x14ac:dyDescent="0.3">
      <c r="A275" s="145"/>
      <c r="B275" s="1262" t="s">
        <v>15</v>
      </c>
      <c r="C275" s="6" t="s">
        <v>108</v>
      </c>
      <c r="D275" s="2" t="s">
        <v>65</v>
      </c>
      <c r="E275" s="3">
        <v>1.2</v>
      </c>
      <c r="F275" s="3">
        <v>21.5</v>
      </c>
    </row>
    <row r="276" spans="1:7" s="25" customFormat="1" x14ac:dyDescent="0.3">
      <c r="A276" s="145"/>
      <c r="B276" s="5"/>
      <c r="C276" s="6"/>
      <c r="D276" s="2"/>
      <c r="E276" s="3"/>
      <c r="F276" s="3"/>
    </row>
    <row r="277" spans="1:7" s="25" customFormat="1" x14ac:dyDescent="0.3">
      <c r="A277" s="221"/>
      <c r="B277" s="1262"/>
      <c r="C277" s="6"/>
      <c r="D277" s="2" t="s">
        <v>128</v>
      </c>
      <c r="E277" s="3">
        <f>SUM(E269:E275)</f>
        <v>238.6</v>
      </c>
      <c r="F277" s="3">
        <f>SUM(F269:F274)</f>
        <v>847.44500000000005</v>
      </c>
    </row>
    <row r="278" spans="1:7" s="25" customFormat="1" x14ac:dyDescent="0.3">
      <c r="A278" s="221"/>
      <c r="B278" s="1262"/>
      <c r="C278" s="6"/>
      <c r="D278" s="2"/>
      <c r="E278" s="3"/>
      <c r="F278" s="3"/>
    </row>
    <row r="279" spans="1:7" s="25" customFormat="1" x14ac:dyDescent="0.3">
      <c r="A279" s="221"/>
      <c r="B279" s="28" t="s">
        <v>124</v>
      </c>
      <c r="C279" s="6" t="s">
        <v>282</v>
      </c>
      <c r="D279" s="2" t="s">
        <v>125</v>
      </c>
      <c r="E279" s="3" t="s">
        <v>126</v>
      </c>
      <c r="F279" s="3" t="s">
        <v>127</v>
      </c>
    </row>
    <row r="280" spans="1:7" s="257" customFormat="1" x14ac:dyDescent="0.3">
      <c r="A280" s="470"/>
      <c r="B280" s="1262" t="s">
        <v>8</v>
      </c>
      <c r="C280" s="6"/>
      <c r="D280" s="2"/>
      <c r="E280" s="3"/>
      <c r="F280" s="3"/>
      <c r="G280" s="788"/>
    </row>
    <row r="281" spans="1:7" s="50" customFormat="1" x14ac:dyDescent="0.3">
      <c r="A281" s="8"/>
      <c r="B281" s="1258" t="s">
        <v>3</v>
      </c>
      <c r="C281" s="6"/>
      <c r="D281" s="2"/>
      <c r="E281" s="3"/>
      <c r="F281" s="3"/>
      <c r="G281" s="8"/>
    </row>
    <row r="282" spans="1:7" s="50" customFormat="1" x14ac:dyDescent="0.3">
      <c r="A282" s="8"/>
      <c r="B282" s="1262" t="s">
        <v>0</v>
      </c>
      <c r="C282" s="6"/>
      <c r="D282" s="2"/>
      <c r="E282" s="3"/>
      <c r="F282" s="3"/>
      <c r="G282" s="8"/>
    </row>
    <row r="283" spans="1:7" s="50" customFormat="1" x14ac:dyDescent="0.3">
      <c r="A283" s="490"/>
      <c r="B283" s="1262" t="s">
        <v>77</v>
      </c>
      <c r="C283" s="6"/>
      <c r="D283" s="2"/>
      <c r="E283" s="3"/>
      <c r="F283" s="3"/>
      <c r="G283" s="8"/>
    </row>
    <row r="284" spans="1:7" s="50" customFormat="1" x14ac:dyDescent="0.3">
      <c r="A284" s="490"/>
      <c r="B284" s="5">
        <v>5</v>
      </c>
      <c r="C284" s="6"/>
      <c r="D284" s="2"/>
      <c r="E284" s="3"/>
      <c r="F284" s="3"/>
      <c r="G284" s="8"/>
    </row>
    <row r="285" spans="1:7" s="50" customFormat="1" x14ac:dyDescent="0.3">
      <c r="A285" s="8"/>
      <c r="B285" s="1262"/>
      <c r="C285" s="6"/>
      <c r="D285" s="2"/>
      <c r="E285" s="3"/>
      <c r="F285" s="3"/>
      <c r="G285" s="8"/>
    </row>
    <row r="286" spans="1:7" s="50" customFormat="1" x14ac:dyDescent="0.3">
      <c r="A286" s="8"/>
      <c r="B286" s="1266"/>
      <c r="C286" s="6"/>
      <c r="D286" s="2"/>
      <c r="E286" s="3"/>
      <c r="F286" s="3"/>
      <c r="G286" s="8"/>
    </row>
    <row r="287" spans="1:7" s="50" customFormat="1" x14ac:dyDescent="0.3">
      <c r="A287" s="8"/>
      <c r="B287" s="1266"/>
      <c r="C287" s="6"/>
      <c r="D287" s="2" t="s">
        <v>128</v>
      </c>
      <c r="E287" s="3">
        <f>SUM(E280:E286)</f>
        <v>0</v>
      </c>
      <c r="F287" s="3">
        <f>SUM(F280:F281)</f>
        <v>0</v>
      </c>
      <c r="G287" s="8"/>
    </row>
    <row r="288" spans="1:7" s="50" customFormat="1" x14ac:dyDescent="0.3">
      <c r="A288" s="92"/>
      <c r="B288" s="1262"/>
      <c r="C288" s="6"/>
      <c r="D288" s="2"/>
      <c r="E288" s="3"/>
      <c r="F288" s="3"/>
      <c r="G288" s="8"/>
    </row>
    <row r="289" spans="1:7" s="50" customFormat="1" x14ac:dyDescent="0.3">
      <c r="A289" s="92"/>
      <c r="B289" s="28" t="s">
        <v>124</v>
      </c>
      <c r="C289" s="6" t="s">
        <v>284</v>
      </c>
      <c r="D289" s="2" t="s">
        <v>125</v>
      </c>
      <c r="E289" s="3" t="s">
        <v>126</v>
      </c>
      <c r="F289" s="3" t="s">
        <v>127</v>
      </c>
      <c r="G289" s="8"/>
    </row>
    <row r="290" spans="1:7" s="50" customFormat="1" x14ac:dyDescent="0.3">
      <c r="A290" s="8"/>
      <c r="B290" s="1262" t="s">
        <v>8</v>
      </c>
      <c r="C290" s="6"/>
      <c r="D290" s="2"/>
      <c r="E290" s="3"/>
      <c r="F290" s="3"/>
      <c r="G290" s="8"/>
    </row>
    <row r="291" spans="1:7" s="50" customFormat="1" x14ac:dyDescent="0.3">
      <c r="A291" s="8"/>
      <c r="B291" s="1262" t="s">
        <v>3</v>
      </c>
      <c r="C291" s="6"/>
      <c r="D291" s="2"/>
      <c r="E291" s="3"/>
      <c r="F291" s="3"/>
      <c r="G291" s="8"/>
    </row>
    <row r="292" spans="1:7" s="8" customFormat="1" x14ac:dyDescent="0.3">
      <c r="B292" s="1262" t="s">
        <v>0</v>
      </c>
      <c r="C292" s="6"/>
      <c r="D292" s="2"/>
      <c r="E292" s="3"/>
      <c r="F292" s="3"/>
    </row>
    <row r="293" spans="1:7" s="50" customFormat="1" x14ac:dyDescent="0.3">
      <c r="A293" s="8"/>
      <c r="B293" s="1266" t="s">
        <v>77</v>
      </c>
      <c r="C293" s="6"/>
      <c r="D293" s="2"/>
      <c r="E293" s="3"/>
      <c r="F293" s="3"/>
      <c r="G293" s="8"/>
    </row>
    <row r="294" spans="1:7" s="25" customFormat="1" x14ac:dyDescent="0.3">
      <c r="A294" s="145"/>
      <c r="B294" s="1262" t="s">
        <v>23</v>
      </c>
      <c r="C294" s="6"/>
      <c r="D294" s="2"/>
      <c r="E294" s="3"/>
      <c r="F294" s="3"/>
      <c r="G294" s="8"/>
    </row>
    <row r="295" spans="1:7" s="25" customFormat="1" x14ac:dyDescent="0.3">
      <c r="A295" s="145"/>
      <c r="B295" s="5"/>
      <c r="C295" s="6"/>
      <c r="D295" s="2"/>
      <c r="E295" s="3"/>
      <c r="F295" s="3"/>
      <c r="G295" s="8"/>
    </row>
    <row r="296" spans="1:7" s="25" customFormat="1" x14ac:dyDescent="0.3">
      <c r="A296" s="145"/>
      <c r="B296" s="5"/>
      <c r="C296" s="6"/>
      <c r="D296" s="2"/>
      <c r="E296" s="3"/>
      <c r="F296" s="3"/>
      <c r="G296" s="8"/>
    </row>
    <row r="297" spans="1:7" s="25" customFormat="1" x14ac:dyDescent="0.3">
      <c r="A297" s="147"/>
      <c r="B297" s="5"/>
      <c r="C297" s="6"/>
      <c r="D297" s="2" t="s">
        <v>128</v>
      </c>
      <c r="E297" s="3">
        <f>SUM(E290:E296)</f>
        <v>0</v>
      </c>
      <c r="F297" s="3">
        <f>SUM(F295:F296)</f>
        <v>0</v>
      </c>
      <c r="G297" s="8"/>
    </row>
    <row r="298" spans="1:7" s="25" customFormat="1" ht="23.25" x14ac:dyDescent="0.35">
      <c r="A298" s="36"/>
      <c r="B298" s="5"/>
      <c r="C298" s="6"/>
      <c r="D298" s="2"/>
      <c r="E298" s="3"/>
      <c r="F298" s="3"/>
      <c r="G298" s="529">
        <v>45425</v>
      </c>
    </row>
    <row r="299" spans="1:7" s="25" customFormat="1" ht="22.5" x14ac:dyDescent="0.3">
      <c r="A299" s="147"/>
      <c r="B299" s="3"/>
      <c r="C299" s="3"/>
      <c r="D299" s="3" t="s">
        <v>136</v>
      </c>
      <c r="E299" s="3">
        <f>+E297+E287+E277+E266</f>
        <v>421</v>
      </c>
      <c r="F299" s="3">
        <f>+F297+F287+F277+F266</f>
        <v>1391.2449999999999</v>
      </c>
      <c r="G299" s="527">
        <v>585</v>
      </c>
    </row>
    <row r="300" spans="1:7" s="25" customFormat="1" x14ac:dyDescent="0.3">
      <c r="A300" s="147"/>
      <c r="B300" s="463"/>
      <c r="C300" s="463"/>
      <c r="D300" s="463"/>
      <c r="E300" s="463"/>
      <c r="F300" s="463"/>
      <c r="G300" s="528">
        <f>G299-E299</f>
        <v>164</v>
      </c>
    </row>
    <row r="301" spans="1:7" s="25" customFormat="1" x14ac:dyDescent="0.3">
      <c r="A301" s="147"/>
      <c r="B301" s="463"/>
      <c r="C301" s="463"/>
      <c r="D301" s="463"/>
      <c r="E301" s="463"/>
      <c r="F301" s="463"/>
    </row>
    <row r="302" spans="1:7" s="25" customFormat="1" ht="18.75" customHeight="1" x14ac:dyDescent="0.3">
      <c r="A302" s="146"/>
      <c r="C302" s="37" t="s">
        <v>130</v>
      </c>
      <c r="E302" s="94" t="s">
        <v>131</v>
      </c>
      <c r="F302" s="20"/>
    </row>
    <row r="303" spans="1:7" s="25" customFormat="1" ht="51.75" customHeight="1" x14ac:dyDescent="0.3">
      <c r="A303" s="146"/>
      <c r="C303" s="38" t="s">
        <v>132</v>
      </c>
      <c r="E303" s="38" t="s">
        <v>140</v>
      </c>
      <c r="F303" s="39"/>
    </row>
    <row r="304" spans="1:7" s="25" customFormat="1" ht="23.25" customHeight="1" x14ac:dyDescent="0.3">
      <c r="A304" s="146"/>
      <c r="B304" s="38"/>
      <c r="D304" s="38"/>
      <c r="E304" s="39"/>
      <c r="F304" s="38"/>
    </row>
    <row r="305" spans="1:6" s="96" customFormat="1" ht="23.25" customHeight="1" x14ac:dyDescent="0.3">
      <c r="A305" s="460"/>
      <c r="B305" s="254"/>
      <c r="C305" s="419"/>
      <c r="D305" s="770"/>
      <c r="E305" s="771"/>
      <c r="F305" s="770"/>
    </row>
    <row r="306" spans="1:6" x14ac:dyDescent="0.3">
      <c r="C306" s="32"/>
      <c r="D306" s="32"/>
      <c r="E306" s="32"/>
      <c r="F306" s="32"/>
    </row>
    <row r="307" spans="1:6" x14ac:dyDescent="0.3">
      <c r="C307" s="32"/>
      <c r="D307" s="32"/>
      <c r="E307" s="32"/>
      <c r="F307" s="32"/>
    </row>
    <row r="308" spans="1:6" x14ac:dyDescent="0.3">
      <c r="C308" s="32"/>
      <c r="D308" s="32"/>
      <c r="E308" s="32"/>
      <c r="F308" s="32"/>
    </row>
    <row r="309" spans="1:6" x14ac:dyDescent="0.3">
      <c r="C309" s="32"/>
      <c r="D309" s="32"/>
      <c r="E309" s="32"/>
      <c r="F309" s="32"/>
    </row>
    <row r="310" spans="1:6" x14ac:dyDescent="0.3">
      <c r="C310" s="32"/>
      <c r="D310" s="32"/>
      <c r="E310" s="32"/>
      <c r="F310" s="32"/>
    </row>
    <row r="311" spans="1:6" x14ac:dyDescent="0.3">
      <c r="C311" s="32"/>
      <c r="D311" s="32"/>
      <c r="E311" s="32"/>
      <c r="F311" s="32"/>
    </row>
    <row r="312" spans="1:6" x14ac:dyDescent="0.3">
      <c r="C312" s="32"/>
      <c r="D312" s="32"/>
      <c r="E312" s="32"/>
      <c r="F312" s="32"/>
    </row>
    <row r="313" spans="1:6" x14ac:dyDescent="0.3">
      <c r="C313" s="32"/>
      <c r="D313" s="32"/>
      <c r="E313" s="32"/>
      <c r="F313" s="32"/>
    </row>
    <row r="314" spans="1:6" x14ac:dyDescent="0.3">
      <c r="C314" s="32"/>
      <c r="D314" s="32"/>
      <c r="E314" s="32"/>
      <c r="F314" s="32"/>
    </row>
    <row r="315" spans="1:6" x14ac:dyDescent="0.3">
      <c r="C315" s="32"/>
      <c r="D315" s="32"/>
      <c r="E315" s="32"/>
      <c r="F315" s="32"/>
    </row>
    <row r="316" spans="1:6" x14ac:dyDescent="0.3">
      <c r="C316" s="32"/>
      <c r="D316" s="32"/>
      <c r="E316" s="32"/>
      <c r="F316" s="32"/>
    </row>
    <row r="317" spans="1:6" x14ac:dyDescent="0.3">
      <c r="C317" s="32"/>
      <c r="D317" s="32"/>
      <c r="E317" s="32"/>
      <c r="F317" s="32"/>
    </row>
    <row r="318" spans="1:6" x14ac:dyDescent="0.3">
      <c r="C318" s="32"/>
      <c r="D318" s="32"/>
      <c r="E318" s="32"/>
      <c r="F318" s="32"/>
    </row>
    <row r="319" spans="1:6" x14ac:dyDescent="0.3">
      <c r="C319" s="32"/>
      <c r="D319" s="32"/>
      <c r="E319" s="32"/>
      <c r="F319" s="32"/>
    </row>
    <row r="320" spans="1:6" x14ac:dyDescent="0.3">
      <c r="C320" s="32"/>
      <c r="D320" s="32"/>
      <c r="E320" s="32"/>
      <c r="F320" s="32"/>
    </row>
    <row r="321" spans="3:6" x14ac:dyDescent="0.3">
      <c r="C321" s="32"/>
      <c r="D321" s="32"/>
      <c r="E321" s="32"/>
      <c r="F321" s="32"/>
    </row>
    <row r="322" spans="3:6" x14ac:dyDescent="0.3">
      <c r="C322" s="32"/>
      <c r="D322" s="32"/>
      <c r="E322" s="32"/>
      <c r="F322" s="32"/>
    </row>
    <row r="323" spans="3:6" x14ac:dyDescent="0.3">
      <c r="C323" s="32"/>
      <c r="D323" s="32"/>
      <c r="E323" s="32"/>
      <c r="F323" s="32"/>
    </row>
    <row r="324" spans="3:6" x14ac:dyDescent="0.3">
      <c r="C324" s="32"/>
      <c r="D324" s="32"/>
      <c r="E324" s="32"/>
      <c r="F324" s="32"/>
    </row>
    <row r="325" spans="3:6" x14ac:dyDescent="0.3">
      <c r="C325" s="32"/>
      <c r="D325" s="32"/>
      <c r="E325" s="32"/>
      <c r="F325" s="32"/>
    </row>
    <row r="326" spans="3:6" x14ac:dyDescent="0.3">
      <c r="C326" s="32"/>
      <c r="D326" s="32"/>
      <c r="E326" s="32"/>
      <c r="F326" s="32"/>
    </row>
    <row r="327" spans="3:6" x14ac:dyDescent="0.3">
      <c r="C327" s="32"/>
      <c r="D327" s="32"/>
      <c r="E327" s="32"/>
      <c r="F327" s="32"/>
    </row>
    <row r="328" spans="3:6" x14ac:dyDescent="0.3">
      <c r="C328" s="32"/>
      <c r="D328" s="32"/>
      <c r="E328" s="32"/>
      <c r="F328" s="32"/>
    </row>
    <row r="329" spans="3:6" x14ac:dyDescent="0.3">
      <c r="C329" s="32"/>
      <c r="D329" s="32"/>
      <c r="E329" s="32"/>
      <c r="F329" s="32"/>
    </row>
    <row r="330" spans="3:6" x14ac:dyDescent="0.3">
      <c r="C330" s="32"/>
      <c r="D330" s="32"/>
      <c r="E330" s="32"/>
      <c r="F330" s="32"/>
    </row>
    <row r="331" spans="3:6" x14ac:dyDescent="0.3">
      <c r="C331" s="32"/>
      <c r="D331" s="32"/>
      <c r="E331" s="32"/>
      <c r="F331" s="32"/>
    </row>
    <row r="332" spans="3:6" x14ac:dyDescent="0.3">
      <c r="C332" s="32"/>
      <c r="D332" s="32"/>
      <c r="E332" s="32"/>
      <c r="F332" s="32"/>
    </row>
    <row r="333" spans="3:6" x14ac:dyDescent="0.3">
      <c r="C333" s="32"/>
      <c r="D333" s="32"/>
      <c r="E333" s="32"/>
      <c r="F333" s="32"/>
    </row>
    <row r="334" spans="3:6" x14ac:dyDescent="0.3">
      <c r="C334" s="32"/>
      <c r="D334" s="32"/>
      <c r="E334" s="32"/>
      <c r="F334" s="32"/>
    </row>
    <row r="335" spans="3:6" x14ac:dyDescent="0.3">
      <c r="C335" s="32"/>
      <c r="D335" s="32"/>
      <c r="E335" s="32"/>
      <c r="F335" s="32"/>
    </row>
    <row r="336" spans="3:6" x14ac:dyDescent="0.3">
      <c r="C336" s="32"/>
      <c r="D336" s="32"/>
      <c r="E336" s="32"/>
      <c r="F336" s="32"/>
    </row>
    <row r="337" spans="3:6" x14ac:dyDescent="0.3">
      <c r="C337" s="32"/>
      <c r="D337" s="32"/>
      <c r="E337" s="32"/>
      <c r="F337" s="32"/>
    </row>
    <row r="338" spans="3:6" x14ac:dyDescent="0.3">
      <c r="C338" s="32"/>
      <c r="D338" s="32"/>
      <c r="E338" s="32"/>
      <c r="F338" s="32"/>
    </row>
    <row r="339" spans="3:6" x14ac:dyDescent="0.3">
      <c r="C339" s="32"/>
      <c r="D339" s="32"/>
      <c r="E339" s="32"/>
      <c r="F339" s="32"/>
    </row>
    <row r="340" spans="3:6" x14ac:dyDescent="0.3">
      <c r="C340" s="32"/>
      <c r="D340" s="32"/>
      <c r="E340" s="32"/>
      <c r="F340" s="32"/>
    </row>
    <row r="341" spans="3:6" x14ac:dyDescent="0.3">
      <c r="C341" s="32"/>
      <c r="D341" s="32"/>
      <c r="E341" s="32"/>
      <c r="F341" s="32"/>
    </row>
    <row r="342" spans="3:6" x14ac:dyDescent="0.3">
      <c r="C342" s="32"/>
      <c r="D342" s="32"/>
      <c r="E342" s="32"/>
      <c r="F342" s="32"/>
    </row>
    <row r="343" spans="3:6" x14ac:dyDescent="0.3">
      <c r="C343" s="32"/>
      <c r="D343" s="32"/>
      <c r="E343" s="32"/>
      <c r="F343" s="32"/>
    </row>
    <row r="344" spans="3:6" x14ac:dyDescent="0.3">
      <c r="C344" s="32"/>
      <c r="D344" s="32"/>
      <c r="E344" s="32"/>
      <c r="F344" s="32"/>
    </row>
    <row r="345" spans="3:6" x14ac:dyDescent="0.3">
      <c r="C345" s="32"/>
      <c r="D345" s="32"/>
      <c r="E345" s="32"/>
      <c r="F345" s="32"/>
    </row>
    <row r="346" spans="3:6" x14ac:dyDescent="0.3">
      <c r="C346" s="32"/>
      <c r="D346" s="32"/>
      <c r="E346" s="32"/>
      <c r="F346" s="32"/>
    </row>
    <row r="347" spans="3:6" x14ac:dyDescent="0.3">
      <c r="C347" s="32"/>
      <c r="D347" s="32"/>
      <c r="E347" s="32"/>
      <c r="F347" s="32"/>
    </row>
    <row r="348" spans="3:6" x14ac:dyDescent="0.3">
      <c r="C348" s="32"/>
      <c r="D348" s="32"/>
      <c r="E348" s="32"/>
      <c r="F348" s="32"/>
    </row>
    <row r="349" spans="3:6" x14ac:dyDescent="0.3">
      <c r="C349" s="32"/>
      <c r="D349" s="32"/>
      <c r="E349" s="32"/>
      <c r="F349" s="32"/>
    </row>
    <row r="350" spans="3:6" x14ac:dyDescent="0.3">
      <c r="C350" s="32"/>
      <c r="D350" s="32"/>
      <c r="E350" s="32"/>
      <c r="F350" s="32"/>
    </row>
    <row r="351" spans="3:6" x14ac:dyDescent="0.3">
      <c r="C351" s="32"/>
      <c r="D351" s="32"/>
      <c r="E351" s="32"/>
      <c r="F351" s="32"/>
    </row>
    <row r="352" spans="3:6" x14ac:dyDescent="0.3">
      <c r="C352" s="32"/>
      <c r="D352" s="32"/>
      <c r="E352" s="32"/>
      <c r="F352" s="32"/>
    </row>
    <row r="353" spans="3:6" x14ac:dyDescent="0.3">
      <c r="C353" s="32"/>
      <c r="D353" s="32"/>
      <c r="E353" s="32"/>
      <c r="F353" s="32"/>
    </row>
    <row r="354" spans="3:6" x14ac:dyDescent="0.3">
      <c r="C354" s="32"/>
      <c r="D354" s="32"/>
      <c r="E354" s="32"/>
      <c r="F354" s="32"/>
    </row>
    <row r="355" spans="3:6" x14ac:dyDescent="0.3">
      <c r="C355" s="32"/>
      <c r="D355" s="32"/>
      <c r="E355" s="32"/>
      <c r="F355" s="32"/>
    </row>
    <row r="356" spans="3:6" x14ac:dyDescent="0.3">
      <c r="C356" s="32"/>
      <c r="D356" s="32"/>
      <c r="E356" s="32"/>
      <c r="F356" s="32"/>
    </row>
    <row r="357" spans="3:6" x14ac:dyDescent="0.3">
      <c r="C357" s="32"/>
      <c r="D357" s="32"/>
      <c r="E357" s="32"/>
      <c r="F357" s="32"/>
    </row>
  </sheetData>
  <mergeCells count="15">
    <mergeCell ref="C254:E254"/>
    <mergeCell ref="C255:E255"/>
    <mergeCell ref="D258:F258"/>
    <mergeCell ref="C196:E196"/>
    <mergeCell ref="C197:E197"/>
    <mergeCell ref="D200:F200"/>
    <mergeCell ref="D70:F70"/>
    <mergeCell ref="C137:E137"/>
    <mergeCell ref="C138:E138"/>
    <mergeCell ref="D141:F141"/>
    <mergeCell ref="C8:E8"/>
    <mergeCell ref="C9:E9"/>
    <mergeCell ref="D13:F13"/>
    <mergeCell ref="C66:E66"/>
    <mergeCell ref="C67:E67"/>
  </mergeCells>
  <printOptions horizontalCentered="1" verticalCentered="1"/>
  <pageMargins left="0.59055118110236227" right="0.59055118110236227" top="0.59055118110236227" bottom="0.39370078740157483" header="0.31496062992125984" footer="0.31496062992125984"/>
  <pageSetup paperSize="9" scale="65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">
    <tabColor rgb="FFFF00FF"/>
    <pageSetUpPr fitToPage="1"/>
  </sheetPr>
  <dimension ref="A1:G307"/>
  <sheetViews>
    <sheetView topLeftCell="A203" zoomScale="55" zoomScaleNormal="55" zoomScalePageLayoutView="60" workbookViewId="0">
      <selection activeCell="B203" sqref="B1:F1048576"/>
    </sheetView>
  </sheetViews>
  <sheetFormatPr defaultRowHeight="18.75" x14ac:dyDescent="0.3"/>
  <cols>
    <col min="1" max="1" width="13.75" style="390" customWidth="1"/>
    <col min="2" max="2" width="7.375" style="21" customWidth="1"/>
    <col min="3" max="3" width="37.5" style="20" customWidth="1"/>
    <col min="4" max="4" width="15.625" style="20" customWidth="1"/>
    <col min="5" max="5" width="13.5" style="20" customWidth="1"/>
    <col min="6" max="6" width="15.25" style="20" customWidth="1"/>
    <col min="7" max="7" width="14.75" style="21" customWidth="1"/>
    <col min="8" max="16" width="2.875" style="21" customWidth="1"/>
    <col min="17" max="35" width="6.5" style="21" customWidth="1"/>
    <col min="36" max="16384" width="9" style="21"/>
  </cols>
  <sheetData>
    <row r="1" spans="1:6" s="96" customFormat="1" ht="23.25" customHeight="1" x14ac:dyDescent="0.3">
      <c r="A1" s="460"/>
      <c r="B1" s="254"/>
      <c r="D1" s="254"/>
      <c r="E1" s="255"/>
      <c r="F1" s="254"/>
    </row>
    <row r="2" spans="1:6" s="25" customFormat="1" ht="18.75" customHeight="1" x14ac:dyDescent="0.3">
      <c r="A2" s="145"/>
      <c r="C2" s="22" t="s">
        <v>115</v>
      </c>
      <c r="D2" s="20"/>
      <c r="E2" s="20"/>
      <c r="F2" s="20"/>
    </row>
    <row r="3" spans="1:6" s="25" customFormat="1" ht="18.75" customHeight="1" x14ac:dyDescent="0.3">
      <c r="A3" s="146"/>
      <c r="C3" s="22" t="s">
        <v>137</v>
      </c>
      <c r="D3" s="20"/>
      <c r="E3" s="20"/>
      <c r="F3" s="20"/>
    </row>
    <row r="4" spans="1:6" s="25" customFormat="1" ht="18.75" customHeight="1" x14ac:dyDescent="0.3">
      <c r="A4" s="146"/>
      <c r="C4" s="20"/>
      <c r="D4" s="20"/>
      <c r="F4" s="23" t="s">
        <v>116</v>
      </c>
    </row>
    <row r="5" spans="1:6" s="25" customFormat="1" ht="18.75" customHeight="1" x14ac:dyDescent="0.3">
      <c r="A5" s="146"/>
      <c r="C5" s="20"/>
      <c r="D5" s="20"/>
      <c r="F5" s="24" t="s">
        <v>134</v>
      </c>
    </row>
    <row r="6" spans="1:6" s="25" customFormat="1" ht="18.75" customHeight="1" x14ac:dyDescent="0.3">
      <c r="A6" s="146"/>
      <c r="C6" s="20"/>
      <c r="D6" s="20"/>
      <c r="F6" s="24" t="s">
        <v>117</v>
      </c>
    </row>
    <row r="7" spans="1:6" s="25" customFormat="1" ht="18.75" customHeight="1" x14ac:dyDescent="0.3">
      <c r="A7" s="146"/>
      <c r="C7" s="20"/>
      <c r="D7" s="20"/>
      <c r="F7" s="24" t="s">
        <v>257</v>
      </c>
    </row>
    <row r="8" spans="1:6" s="25" customFormat="1" ht="18.75" customHeight="1" x14ac:dyDescent="0.3">
      <c r="A8" s="145"/>
      <c r="C8" s="20"/>
      <c r="D8" s="20"/>
      <c r="E8" s="20"/>
      <c r="F8" s="20"/>
    </row>
    <row r="9" spans="1:6" s="25" customFormat="1" ht="18.75" customHeight="1" x14ac:dyDescent="0.3">
      <c r="A9" s="146"/>
      <c r="C9" s="1612" t="s">
        <v>119</v>
      </c>
      <c r="D9" s="1612"/>
      <c r="E9" s="1612"/>
      <c r="F9" s="26"/>
    </row>
    <row r="10" spans="1:6" s="25" customFormat="1" ht="18.75" customHeight="1" x14ac:dyDescent="0.3">
      <c r="A10" s="146"/>
      <c r="C10" s="1610">
        <v>45058</v>
      </c>
      <c r="D10" s="1610"/>
      <c r="E10" s="1610"/>
      <c r="F10" s="27"/>
    </row>
    <row r="11" spans="1:6" s="25" customFormat="1" ht="18.75" customHeight="1" x14ac:dyDescent="0.3">
      <c r="A11" s="146"/>
      <c r="C11" s="595"/>
      <c r="D11" s="595"/>
      <c r="E11" s="595"/>
      <c r="F11" s="27"/>
    </row>
    <row r="12" spans="1:6" s="25" customFormat="1" ht="18.75" customHeight="1" x14ac:dyDescent="0.3">
      <c r="A12" s="146"/>
      <c r="B12" s="599" t="s">
        <v>352</v>
      </c>
      <c r="C12" s="20"/>
      <c r="D12" s="20"/>
      <c r="E12" s="20"/>
      <c r="F12" s="27"/>
    </row>
    <row r="13" spans="1:6" s="25" customFormat="1" ht="18.75" customHeight="1" x14ac:dyDescent="0.3">
      <c r="A13" s="146"/>
      <c r="C13" s="596"/>
      <c r="D13" s="20"/>
      <c r="E13" s="20"/>
      <c r="F13" s="27"/>
    </row>
    <row r="14" spans="1:6" s="25" customFormat="1" ht="18.75" customHeight="1" x14ac:dyDescent="0.3">
      <c r="A14" s="146"/>
      <c r="B14" s="28" t="s">
        <v>120</v>
      </c>
      <c r="C14" s="29" t="s">
        <v>121</v>
      </c>
      <c r="D14" s="1611" t="s">
        <v>123</v>
      </c>
      <c r="E14" s="1611"/>
      <c r="F14" s="1611"/>
    </row>
    <row r="15" spans="1:6" s="25" customFormat="1" ht="18.75" customHeight="1" x14ac:dyDescent="0.3">
      <c r="A15" s="146"/>
      <c r="B15" s="28" t="s">
        <v>124</v>
      </c>
      <c r="C15" s="28" t="s">
        <v>265</v>
      </c>
      <c r="D15" s="29" t="s">
        <v>125</v>
      </c>
      <c r="E15" s="597" t="s">
        <v>126</v>
      </c>
      <c r="F15" s="597" t="s">
        <v>127</v>
      </c>
    </row>
    <row r="16" spans="1:6" s="50" customFormat="1" x14ac:dyDescent="0.3">
      <c r="A16" s="490"/>
      <c r="B16" s="5">
        <v>1</v>
      </c>
      <c r="C16" s="6" t="s">
        <v>103</v>
      </c>
      <c r="D16" s="2" t="s">
        <v>104</v>
      </c>
      <c r="E16" s="3">
        <v>50</v>
      </c>
      <c r="F16" s="3">
        <v>220</v>
      </c>
    </row>
    <row r="17" spans="1:7" s="50" customFormat="1" x14ac:dyDescent="0.3">
      <c r="A17" s="490"/>
      <c r="B17" s="597">
        <v>2</v>
      </c>
      <c r="C17" s="6" t="s">
        <v>43</v>
      </c>
      <c r="D17" s="2" t="s">
        <v>2</v>
      </c>
      <c r="E17" s="3">
        <v>38</v>
      </c>
      <c r="F17" s="3">
        <v>336.06</v>
      </c>
      <c r="G17" s="8"/>
    </row>
    <row r="18" spans="1:7" s="50" customFormat="1" x14ac:dyDescent="0.3">
      <c r="A18" s="490"/>
      <c r="B18" s="597" t="s">
        <v>0</v>
      </c>
      <c r="C18" s="6" t="s">
        <v>346</v>
      </c>
      <c r="D18" s="2" t="s">
        <v>22</v>
      </c>
      <c r="E18" s="3">
        <v>24</v>
      </c>
      <c r="F18" s="3">
        <v>4.5</v>
      </c>
      <c r="G18" s="8"/>
    </row>
    <row r="19" spans="1:7" s="50" customFormat="1" x14ac:dyDescent="0.3">
      <c r="A19" s="490"/>
      <c r="B19" s="597" t="s">
        <v>77</v>
      </c>
      <c r="C19" s="6" t="s">
        <v>114</v>
      </c>
      <c r="D19" s="2" t="s">
        <v>2</v>
      </c>
      <c r="E19" s="3">
        <v>6</v>
      </c>
      <c r="F19" s="3">
        <v>28</v>
      </c>
      <c r="G19" s="8"/>
    </row>
    <row r="20" spans="1:7" s="50" customFormat="1" x14ac:dyDescent="0.3">
      <c r="A20" s="490"/>
      <c r="B20" s="597" t="s">
        <v>23</v>
      </c>
      <c r="C20" s="6" t="s">
        <v>107</v>
      </c>
      <c r="D20" s="2" t="s">
        <v>14</v>
      </c>
      <c r="E20" s="3">
        <v>3.4</v>
      </c>
      <c r="F20" s="3">
        <v>93.2</v>
      </c>
      <c r="G20" s="8"/>
    </row>
    <row r="21" spans="1:7" s="25" customFormat="1" x14ac:dyDescent="0.3">
      <c r="A21" s="491"/>
      <c r="B21" s="597" t="s">
        <v>51</v>
      </c>
      <c r="C21" s="6" t="s">
        <v>21</v>
      </c>
      <c r="D21" s="2" t="s">
        <v>22</v>
      </c>
      <c r="E21" s="3">
        <v>45</v>
      </c>
      <c r="F21" s="3">
        <v>63.27</v>
      </c>
    </row>
    <row r="22" spans="1:7" s="25" customFormat="1" ht="19.5" customHeight="1" x14ac:dyDescent="0.3">
      <c r="A22" s="490"/>
      <c r="B22" s="597"/>
      <c r="C22" s="6"/>
      <c r="D22" s="2"/>
      <c r="E22" s="3"/>
      <c r="F22" s="3"/>
    </row>
    <row r="23" spans="1:7" s="25" customFormat="1" x14ac:dyDescent="0.3">
      <c r="A23" s="145"/>
      <c r="B23" s="5"/>
      <c r="C23" s="6"/>
      <c r="D23" s="2" t="s">
        <v>128</v>
      </c>
      <c r="E23" s="3">
        <f>SUM(E16:E22)</f>
        <v>166.4</v>
      </c>
      <c r="F23" s="3">
        <f>SUM(F16:F22)</f>
        <v>745.03</v>
      </c>
    </row>
    <row r="24" spans="1:7" s="25" customFormat="1" hidden="1" x14ac:dyDescent="0.3">
      <c r="A24" s="145"/>
      <c r="B24" s="5"/>
      <c r="C24" s="6"/>
      <c r="D24" s="2"/>
      <c r="E24" s="3"/>
      <c r="F24" s="3"/>
    </row>
    <row r="25" spans="1:7" s="25" customFormat="1" hidden="1" x14ac:dyDescent="0.3">
      <c r="A25" s="145"/>
      <c r="B25" s="5">
        <v>1</v>
      </c>
      <c r="C25" s="6" t="s">
        <v>1</v>
      </c>
      <c r="D25" s="2" t="s">
        <v>5</v>
      </c>
      <c r="E25" s="3">
        <v>200</v>
      </c>
      <c r="F25" s="3">
        <v>86</v>
      </c>
    </row>
    <row r="26" spans="1:7" s="25" customFormat="1" hidden="1" x14ac:dyDescent="0.3">
      <c r="A26" s="145"/>
      <c r="B26" s="5">
        <v>2</v>
      </c>
      <c r="C26" s="6" t="s">
        <v>238</v>
      </c>
      <c r="D26" s="2" t="s">
        <v>251</v>
      </c>
      <c r="E26" s="3">
        <v>225</v>
      </c>
      <c r="F26" s="3">
        <v>114</v>
      </c>
    </row>
    <row r="27" spans="1:7" s="25" customFormat="1" hidden="1" x14ac:dyDescent="0.3">
      <c r="A27" s="145"/>
      <c r="B27" s="5">
        <v>3</v>
      </c>
      <c r="C27" s="6" t="s">
        <v>93</v>
      </c>
      <c r="D27" s="2" t="s">
        <v>5</v>
      </c>
      <c r="E27" s="3">
        <v>135</v>
      </c>
      <c r="F27" s="3">
        <v>94.25</v>
      </c>
    </row>
    <row r="28" spans="1:7" s="25" customFormat="1" hidden="1" x14ac:dyDescent="0.3">
      <c r="A28" s="145"/>
      <c r="B28" s="5">
        <v>4</v>
      </c>
      <c r="C28" s="6" t="s">
        <v>253</v>
      </c>
      <c r="D28" s="2" t="s">
        <v>218</v>
      </c>
      <c r="E28" s="3">
        <v>125</v>
      </c>
      <c r="F28" s="3">
        <v>146.4</v>
      </c>
    </row>
    <row r="29" spans="1:7" s="25" customFormat="1" hidden="1" x14ac:dyDescent="0.3">
      <c r="A29" s="145"/>
      <c r="B29" s="5">
        <v>5</v>
      </c>
      <c r="C29" s="6" t="s">
        <v>255</v>
      </c>
      <c r="D29" s="2" t="s">
        <v>218</v>
      </c>
      <c r="E29" s="3">
        <v>80</v>
      </c>
      <c r="F29" s="3">
        <v>105.16</v>
      </c>
    </row>
    <row r="30" spans="1:7" s="25" customFormat="1" hidden="1" x14ac:dyDescent="0.3">
      <c r="A30" s="145"/>
      <c r="B30" s="5">
        <v>6</v>
      </c>
      <c r="C30" s="6" t="s">
        <v>252</v>
      </c>
      <c r="D30" s="2" t="s">
        <v>251</v>
      </c>
      <c r="E30" s="3">
        <v>105</v>
      </c>
      <c r="F30" s="3">
        <v>142</v>
      </c>
    </row>
    <row r="31" spans="1:7" s="25" customFormat="1" hidden="1" x14ac:dyDescent="0.3">
      <c r="A31" s="145"/>
      <c r="B31" s="5">
        <v>7</v>
      </c>
      <c r="C31" s="6" t="s">
        <v>254</v>
      </c>
      <c r="D31" s="2" t="s">
        <v>218</v>
      </c>
      <c r="E31" s="3">
        <v>120</v>
      </c>
      <c r="F31" s="3">
        <v>144</v>
      </c>
    </row>
    <row r="32" spans="1:7" s="25" customFormat="1" hidden="1" x14ac:dyDescent="0.3">
      <c r="A32" s="145"/>
      <c r="B32" s="5">
        <v>8</v>
      </c>
      <c r="C32" s="6" t="s">
        <v>31</v>
      </c>
      <c r="D32" s="2" t="s">
        <v>5</v>
      </c>
      <c r="E32" s="3">
        <v>55</v>
      </c>
      <c r="F32" s="3">
        <v>88</v>
      </c>
    </row>
    <row r="33" spans="1:7" s="50" customFormat="1" hidden="1" x14ac:dyDescent="0.3">
      <c r="A33" s="148"/>
      <c r="B33" s="597"/>
      <c r="C33" s="1"/>
      <c r="D33" s="597"/>
      <c r="E33" s="7"/>
      <c r="F33" s="7"/>
    </row>
    <row r="34" spans="1:7" s="25" customFormat="1" hidden="1" x14ac:dyDescent="0.3">
      <c r="A34" s="145"/>
      <c r="B34" s="5"/>
      <c r="C34" s="6"/>
      <c r="D34" s="2" t="s">
        <v>128</v>
      </c>
      <c r="E34" s="3">
        <v>1045</v>
      </c>
      <c r="F34" s="3">
        <v>919.81</v>
      </c>
    </row>
    <row r="35" spans="1:7" s="25" customFormat="1" hidden="1" x14ac:dyDescent="0.3">
      <c r="A35" s="145"/>
      <c r="B35" s="5"/>
      <c r="C35" s="6"/>
      <c r="D35" s="2"/>
      <c r="E35" s="3"/>
      <c r="F35" s="3"/>
    </row>
    <row r="36" spans="1:7" s="25" customFormat="1" x14ac:dyDescent="0.3">
      <c r="A36" s="145"/>
      <c r="B36" s="5"/>
      <c r="C36" s="6"/>
      <c r="D36" s="2"/>
      <c r="E36" s="3"/>
      <c r="F36" s="3"/>
    </row>
    <row r="37" spans="1:7" s="25" customFormat="1" x14ac:dyDescent="0.3">
      <c r="A37" s="145"/>
      <c r="B37" s="28" t="s">
        <v>124</v>
      </c>
      <c r="C37" s="3" t="s">
        <v>247</v>
      </c>
      <c r="D37" s="2" t="s">
        <v>125</v>
      </c>
      <c r="E37" s="3" t="s">
        <v>126</v>
      </c>
      <c r="F37" s="3" t="s">
        <v>127</v>
      </c>
    </row>
    <row r="38" spans="1:7" s="183" customFormat="1" x14ac:dyDescent="0.3">
      <c r="A38" s="8"/>
      <c r="B38" s="597" t="s">
        <v>8</v>
      </c>
      <c r="C38" s="6" t="s">
        <v>100</v>
      </c>
      <c r="D38" s="2" t="s">
        <v>9</v>
      </c>
      <c r="E38" s="3">
        <v>60</v>
      </c>
      <c r="F38" s="3">
        <v>287.25</v>
      </c>
    </row>
    <row r="39" spans="1:7" s="25" customFormat="1" x14ac:dyDescent="0.3">
      <c r="A39" s="8"/>
      <c r="B39" s="597" t="s">
        <v>3</v>
      </c>
      <c r="C39" s="6" t="s">
        <v>56</v>
      </c>
      <c r="D39" s="2" t="s">
        <v>7</v>
      </c>
      <c r="E39" s="3">
        <v>50</v>
      </c>
      <c r="F39" s="3">
        <v>252.125</v>
      </c>
    </row>
    <row r="40" spans="1:7" s="50" customFormat="1" x14ac:dyDescent="0.3">
      <c r="A40" s="8"/>
      <c r="B40" s="597">
        <v>3</v>
      </c>
      <c r="C40" s="6" t="s">
        <v>278</v>
      </c>
      <c r="D40" s="2" t="s">
        <v>44</v>
      </c>
      <c r="E40" s="3">
        <v>36</v>
      </c>
      <c r="F40" s="3">
        <v>221.4</v>
      </c>
    </row>
    <row r="41" spans="1:7" s="50" customFormat="1" x14ac:dyDescent="0.3">
      <c r="A41" s="8"/>
      <c r="B41" s="597" t="s">
        <v>77</v>
      </c>
      <c r="C41" s="6" t="s">
        <v>351</v>
      </c>
      <c r="D41" s="2" t="s">
        <v>22</v>
      </c>
      <c r="E41" s="3">
        <v>21.5</v>
      </c>
      <c r="F41" s="3">
        <v>2.9399999999999995</v>
      </c>
    </row>
    <row r="42" spans="1:7" s="25" customFormat="1" ht="19.5" customHeight="1" x14ac:dyDescent="0.3">
      <c r="A42" s="145"/>
      <c r="B42" s="597" t="s">
        <v>23</v>
      </c>
      <c r="C42" s="6" t="s">
        <v>144</v>
      </c>
      <c r="D42" s="2" t="s">
        <v>2</v>
      </c>
      <c r="E42" s="3">
        <v>15</v>
      </c>
      <c r="F42" s="3">
        <v>88</v>
      </c>
    </row>
    <row r="43" spans="1:7" s="50" customFormat="1" x14ac:dyDescent="0.3">
      <c r="A43" s="8"/>
      <c r="B43" s="11" t="s">
        <v>51</v>
      </c>
      <c r="C43" s="6" t="s">
        <v>107</v>
      </c>
      <c r="D43" s="2" t="s">
        <v>14</v>
      </c>
      <c r="E43" s="3">
        <v>3.4</v>
      </c>
      <c r="F43" s="3">
        <v>93.2</v>
      </c>
      <c r="G43" s="8"/>
    </row>
    <row r="44" spans="1:7" s="25" customFormat="1" ht="19.5" customHeight="1" x14ac:dyDescent="0.3">
      <c r="A44" s="145"/>
      <c r="B44" s="597" t="s">
        <v>15</v>
      </c>
      <c r="C44" s="6" t="s">
        <v>108</v>
      </c>
      <c r="D44" s="2" t="s">
        <v>65</v>
      </c>
      <c r="E44" s="3">
        <v>1.2</v>
      </c>
      <c r="F44" s="3">
        <v>21.5</v>
      </c>
    </row>
    <row r="45" spans="1:7" s="25" customFormat="1" x14ac:dyDescent="0.3">
      <c r="A45" s="145"/>
      <c r="B45" s="5"/>
      <c r="C45" s="6"/>
      <c r="D45" s="2"/>
      <c r="E45" s="3"/>
      <c r="F45" s="3"/>
    </row>
    <row r="46" spans="1:7" s="25" customFormat="1" x14ac:dyDescent="0.3">
      <c r="A46" s="221"/>
      <c r="B46" s="597"/>
      <c r="C46" s="6"/>
      <c r="D46" s="2" t="s">
        <v>128</v>
      </c>
      <c r="E46" s="3">
        <f>SUM(E38:E45)</f>
        <v>187.1</v>
      </c>
      <c r="F46" s="3">
        <f>SUM(F38:F45)</f>
        <v>966.41500000000008</v>
      </c>
    </row>
    <row r="47" spans="1:7" s="25" customFormat="1" x14ac:dyDescent="0.3">
      <c r="A47" s="221"/>
      <c r="B47" s="597"/>
      <c r="C47" s="6"/>
      <c r="D47" s="2"/>
      <c r="E47" s="3"/>
      <c r="F47" s="3"/>
    </row>
    <row r="48" spans="1:7" s="25" customFormat="1" x14ac:dyDescent="0.3">
      <c r="A48" s="221"/>
      <c r="B48" s="28" t="s">
        <v>124</v>
      </c>
      <c r="C48" s="6" t="s">
        <v>282</v>
      </c>
      <c r="D48" s="2" t="s">
        <v>125</v>
      </c>
      <c r="E48" s="3" t="s">
        <v>126</v>
      </c>
      <c r="F48" s="3" t="s">
        <v>127</v>
      </c>
    </row>
    <row r="49" spans="1:7" s="25" customFormat="1" x14ac:dyDescent="0.3">
      <c r="A49" s="221"/>
      <c r="B49" s="597" t="s">
        <v>8</v>
      </c>
      <c r="C49" s="6" t="s">
        <v>26</v>
      </c>
      <c r="D49" s="2" t="s">
        <v>90</v>
      </c>
      <c r="E49" s="3">
        <v>75</v>
      </c>
      <c r="F49" s="3">
        <v>213.32499999999999</v>
      </c>
    </row>
    <row r="50" spans="1:7" s="25" customFormat="1" x14ac:dyDescent="0.3">
      <c r="A50" s="221"/>
      <c r="B50" s="597" t="s">
        <v>3</v>
      </c>
      <c r="C50" s="6" t="s">
        <v>260</v>
      </c>
      <c r="D50" s="2" t="s">
        <v>44</v>
      </c>
      <c r="E50" s="3">
        <v>30</v>
      </c>
      <c r="F50" s="3">
        <v>218.7</v>
      </c>
    </row>
    <row r="51" spans="1:7" s="50" customFormat="1" x14ac:dyDescent="0.3">
      <c r="A51" s="92"/>
      <c r="B51" s="597" t="s">
        <v>0</v>
      </c>
      <c r="C51" s="6" t="s">
        <v>114</v>
      </c>
      <c r="D51" s="2" t="s">
        <v>2</v>
      </c>
      <c r="E51" s="3">
        <v>6</v>
      </c>
      <c r="F51" s="3">
        <v>28</v>
      </c>
      <c r="G51" s="8"/>
    </row>
    <row r="52" spans="1:7" s="50" customFormat="1" x14ac:dyDescent="0.3">
      <c r="A52" s="8"/>
      <c r="B52" s="11" t="s">
        <v>77</v>
      </c>
      <c r="C52" s="6" t="s">
        <v>107</v>
      </c>
      <c r="D52" s="2" t="s">
        <v>81</v>
      </c>
      <c r="E52" s="3">
        <v>5.0999999999999996</v>
      </c>
      <c r="F52" s="3">
        <v>93.2</v>
      </c>
      <c r="G52" s="8"/>
    </row>
    <row r="53" spans="1:7" s="50" customFormat="1" x14ac:dyDescent="0.3">
      <c r="A53" s="8"/>
      <c r="B53" s="11"/>
      <c r="C53" s="6"/>
      <c r="D53" s="2"/>
      <c r="E53" s="3"/>
      <c r="F53" s="3"/>
      <c r="G53" s="8"/>
    </row>
    <row r="54" spans="1:7" s="50" customFormat="1" x14ac:dyDescent="0.3">
      <c r="A54" s="8"/>
      <c r="B54" s="11"/>
      <c r="C54" s="6"/>
      <c r="D54" s="2" t="s">
        <v>128</v>
      </c>
      <c r="E54" s="3">
        <f>SUM(E49:E52)</f>
        <v>116.1</v>
      </c>
      <c r="F54" s="3">
        <f>SUM(F49:F52)</f>
        <v>553.22500000000002</v>
      </c>
      <c r="G54" s="8"/>
    </row>
    <row r="55" spans="1:7" s="50" customFormat="1" x14ac:dyDescent="0.3">
      <c r="A55" s="92"/>
      <c r="B55" s="597"/>
      <c r="C55" s="6"/>
      <c r="D55" s="2"/>
      <c r="E55" s="3"/>
      <c r="F55" s="3"/>
      <c r="G55" s="8"/>
    </row>
    <row r="56" spans="1:7" s="50" customFormat="1" x14ac:dyDescent="0.3">
      <c r="A56" s="92"/>
      <c r="B56" s="28" t="s">
        <v>124</v>
      </c>
      <c r="C56" s="6" t="s">
        <v>284</v>
      </c>
      <c r="D56" s="2" t="s">
        <v>125</v>
      </c>
      <c r="E56" s="3" t="s">
        <v>126</v>
      </c>
      <c r="F56" s="3" t="s">
        <v>127</v>
      </c>
      <c r="G56" s="8"/>
    </row>
    <row r="57" spans="1:7" s="50" customFormat="1" x14ac:dyDescent="0.3">
      <c r="A57" s="8"/>
      <c r="B57" s="597" t="s">
        <v>8</v>
      </c>
      <c r="C57" s="6" t="s">
        <v>102</v>
      </c>
      <c r="D57" s="2" t="s">
        <v>68</v>
      </c>
      <c r="E57" s="3">
        <v>34</v>
      </c>
      <c r="F57" s="3">
        <v>72</v>
      </c>
      <c r="G57" s="8"/>
    </row>
    <row r="58" spans="1:7" s="50" customFormat="1" x14ac:dyDescent="0.3">
      <c r="A58" s="8"/>
      <c r="B58" s="597" t="s">
        <v>3</v>
      </c>
      <c r="C58" s="6" t="s">
        <v>245</v>
      </c>
      <c r="D58" s="2" t="s">
        <v>14</v>
      </c>
      <c r="E58" s="3">
        <v>60</v>
      </c>
      <c r="F58" s="3">
        <v>83.6</v>
      </c>
      <c r="G58" s="8"/>
    </row>
    <row r="59" spans="1:7" s="8" customFormat="1" x14ac:dyDescent="0.3">
      <c r="B59" s="597" t="s">
        <v>0</v>
      </c>
      <c r="C59" s="6" t="s">
        <v>64</v>
      </c>
      <c r="D59" s="2" t="s">
        <v>65</v>
      </c>
      <c r="E59" s="3">
        <v>12</v>
      </c>
      <c r="F59" s="3">
        <v>75</v>
      </c>
    </row>
    <row r="60" spans="1:7" s="50" customFormat="1" x14ac:dyDescent="0.3">
      <c r="A60" s="8"/>
      <c r="B60" s="11" t="s">
        <v>77</v>
      </c>
      <c r="C60" s="6" t="s">
        <v>107</v>
      </c>
      <c r="D60" s="2" t="s">
        <v>14</v>
      </c>
      <c r="E60" s="3">
        <v>3.4</v>
      </c>
      <c r="F60" s="3">
        <v>93.2</v>
      </c>
      <c r="G60" s="8"/>
    </row>
    <row r="61" spans="1:7" s="50" customFormat="1" x14ac:dyDescent="0.3">
      <c r="A61" s="92"/>
      <c r="B61" s="597" t="s">
        <v>23</v>
      </c>
      <c r="C61" s="6" t="s">
        <v>114</v>
      </c>
      <c r="D61" s="2" t="s">
        <v>2</v>
      </c>
      <c r="E61" s="3">
        <v>6</v>
      </c>
      <c r="F61" s="3">
        <v>28</v>
      </c>
      <c r="G61" s="8"/>
    </row>
    <row r="62" spans="1:7" s="25" customFormat="1" x14ac:dyDescent="0.3">
      <c r="A62" s="145"/>
      <c r="B62" s="5"/>
      <c r="C62" s="6"/>
      <c r="D62" s="2"/>
      <c r="E62" s="3"/>
      <c r="F62" s="3"/>
      <c r="G62" s="8"/>
    </row>
    <row r="63" spans="1:7" s="25" customFormat="1" x14ac:dyDescent="0.3">
      <c r="A63" s="145"/>
      <c r="B63" s="5"/>
      <c r="C63" s="6"/>
      <c r="D63" s="2"/>
      <c r="E63" s="3"/>
      <c r="F63" s="3"/>
      <c r="G63" s="8"/>
    </row>
    <row r="64" spans="1:7" s="25" customFormat="1" x14ac:dyDescent="0.3">
      <c r="A64" s="147"/>
      <c r="B64" s="5"/>
      <c r="C64" s="6"/>
      <c r="D64" s="2" t="s">
        <v>128</v>
      </c>
      <c r="E64" s="3">
        <f>SUM(E57:E63)</f>
        <v>115.4</v>
      </c>
      <c r="F64" s="3">
        <f>SUM(F57:F63)</f>
        <v>351.8</v>
      </c>
      <c r="G64" s="8"/>
    </row>
    <row r="65" spans="1:7" s="25" customFormat="1" ht="23.25" x14ac:dyDescent="0.35">
      <c r="A65" s="36"/>
      <c r="B65" s="5"/>
      <c r="C65" s="6"/>
      <c r="D65" s="2"/>
      <c r="E65" s="3"/>
      <c r="F65" s="3"/>
      <c r="G65" s="529">
        <v>45057</v>
      </c>
    </row>
    <row r="66" spans="1:7" s="25" customFormat="1" ht="22.5" x14ac:dyDescent="0.3">
      <c r="A66" s="147"/>
      <c r="B66" s="3"/>
      <c r="C66" s="3"/>
      <c r="D66" s="3" t="s">
        <v>136</v>
      </c>
      <c r="E66" s="3">
        <f>+E64+E54+E46+E23</f>
        <v>585</v>
      </c>
      <c r="F66" s="3">
        <f>+F64+F54+F46+F23</f>
        <v>2616.4700000000003</v>
      </c>
      <c r="G66" s="527">
        <v>585</v>
      </c>
    </row>
    <row r="67" spans="1:7" s="25" customFormat="1" x14ac:dyDescent="0.3">
      <c r="A67" s="147"/>
      <c r="B67" s="463"/>
      <c r="C67" s="463"/>
      <c r="D67" s="463"/>
      <c r="E67" s="463"/>
      <c r="F67" s="463"/>
      <c r="G67" s="528">
        <f>G66-E66</f>
        <v>0</v>
      </c>
    </row>
    <row r="68" spans="1:7" s="25" customFormat="1" x14ac:dyDescent="0.3">
      <c r="A68" s="147"/>
      <c r="B68" s="463"/>
      <c r="C68" s="463"/>
      <c r="D68" s="463"/>
      <c r="E68" s="463"/>
      <c r="F68" s="463"/>
    </row>
    <row r="69" spans="1:7" s="25" customFormat="1" ht="18.75" customHeight="1" x14ac:dyDescent="0.3">
      <c r="A69" s="146"/>
      <c r="C69" s="37" t="s">
        <v>130</v>
      </c>
      <c r="E69" s="94" t="s">
        <v>131</v>
      </c>
      <c r="F69" s="20"/>
    </row>
    <row r="70" spans="1:7" s="25" customFormat="1" ht="51.75" customHeight="1" x14ac:dyDescent="0.3">
      <c r="A70" s="146"/>
      <c r="C70" s="38" t="s">
        <v>132</v>
      </c>
      <c r="E70" s="38" t="s">
        <v>140</v>
      </c>
      <c r="F70" s="39"/>
    </row>
    <row r="71" spans="1:7" s="25" customFormat="1" ht="23.25" customHeight="1" x14ac:dyDescent="0.3">
      <c r="A71" s="146"/>
      <c r="B71" s="38"/>
      <c r="D71" s="38"/>
      <c r="E71" s="39"/>
      <c r="F71" s="38"/>
    </row>
    <row r="72" spans="1:7" s="96" customFormat="1" ht="23.25" customHeight="1" x14ac:dyDescent="0.3">
      <c r="A72" s="460"/>
      <c r="B72" s="254"/>
      <c r="D72" s="254"/>
      <c r="E72" s="255"/>
      <c r="F72" s="254"/>
    </row>
    <row r="73" spans="1:7" s="25" customFormat="1" ht="18.75" customHeight="1" x14ac:dyDescent="0.3">
      <c r="A73" s="145"/>
      <c r="C73" s="22" t="s">
        <v>115</v>
      </c>
      <c r="D73" s="20"/>
      <c r="E73" s="20"/>
      <c r="F73" s="20"/>
    </row>
    <row r="74" spans="1:7" s="25" customFormat="1" ht="18.75" customHeight="1" x14ac:dyDescent="0.3">
      <c r="A74" s="146"/>
      <c r="C74" s="22" t="s">
        <v>137</v>
      </c>
      <c r="D74" s="20"/>
      <c r="E74" s="20"/>
      <c r="F74" s="20"/>
    </row>
    <row r="75" spans="1:7" s="25" customFormat="1" ht="18.75" customHeight="1" x14ac:dyDescent="0.3">
      <c r="A75" s="146"/>
      <c r="C75" s="20"/>
      <c r="D75" s="20"/>
      <c r="F75" s="23" t="s">
        <v>116</v>
      </c>
    </row>
    <row r="76" spans="1:7" s="25" customFormat="1" ht="18.75" customHeight="1" x14ac:dyDescent="0.3">
      <c r="A76" s="146"/>
      <c r="C76" s="20"/>
      <c r="D76" s="20"/>
      <c r="F76" s="24" t="s">
        <v>134</v>
      </c>
    </row>
    <row r="77" spans="1:7" s="25" customFormat="1" ht="18.75" customHeight="1" x14ac:dyDescent="0.3">
      <c r="A77" s="146"/>
      <c r="C77" s="20"/>
      <c r="D77" s="20"/>
      <c r="F77" s="24" t="s">
        <v>117</v>
      </c>
    </row>
    <row r="78" spans="1:7" s="25" customFormat="1" ht="18.75" customHeight="1" x14ac:dyDescent="0.3">
      <c r="A78" s="146"/>
      <c r="C78" s="20"/>
      <c r="D78" s="20"/>
      <c r="F78" s="24" t="s">
        <v>257</v>
      </c>
    </row>
    <row r="79" spans="1:7" s="25" customFormat="1" ht="18.75" customHeight="1" x14ac:dyDescent="0.3">
      <c r="A79" s="145"/>
      <c r="C79" s="20"/>
      <c r="D79" s="20"/>
      <c r="E79" s="20"/>
      <c r="F79" s="20"/>
    </row>
    <row r="80" spans="1:7" s="25" customFormat="1" ht="18.75" customHeight="1" x14ac:dyDescent="0.3">
      <c r="A80" s="146"/>
      <c r="C80" s="1612" t="s">
        <v>119</v>
      </c>
      <c r="D80" s="1612"/>
      <c r="E80" s="1612"/>
      <c r="F80" s="26"/>
    </row>
    <row r="81" spans="1:7" s="25" customFormat="1" ht="18.75" customHeight="1" x14ac:dyDescent="0.3">
      <c r="A81" s="146"/>
      <c r="C81" s="1610">
        <v>45059</v>
      </c>
      <c r="D81" s="1610"/>
      <c r="E81" s="1610"/>
      <c r="F81" s="27"/>
    </row>
    <row r="82" spans="1:7" s="25" customFormat="1" ht="18.75" customHeight="1" x14ac:dyDescent="0.3">
      <c r="A82" s="146"/>
      <c r="C82" s="595"/>
      <c r="D82" s="595"/>
      <c r="E82" s="595"/>
      <c r="F82" s="27"/>
    </row>
    <row r="83" spans="1:7" s="25" customFormat="1" ht="18.75" customHeight="1" x14ac:dyDescent="0.3">
      <c r="A83" s="146"/>
      <c r="B83" s="599" t="s">
        <v>352</v>
      </c>
      <c r="C83" s="20"/>
      <c r="D83" s="20"/>
      <c r="E83" s="20"/>
      <c r="F83" s="27"/>
    </row>
    <row r="84" spans="1:7" s="25" customFormat="1" ht="18.75" customHeight="1" x14ac:dyDescent="0.3">
      <c r="A84" s="146"/>
      <c r="C84" s="596"/>
      <c r="D84" s="20"/>
      <c r="E84" s="20"/>
      <c r="F84" s="27"/>
    </row>
    <row r="85" spans="1:7" s="25" customFormat="1" ht="18.75" customHeight="1" x14ac:dyDescent="0.3">
      <c r="A85" s="146"/>
      <c r="B85" s="28" t="s">
        <v>120</v>
      </c>
      <c r="C85" s="29" t="s">
        <v>121</v>
      </c>
      <c r="D85" s="1611" t="s">
        <v>123</v>
      </c>
      <c r="E85" s="1611"/>
      <c r="F85" s="1611"/>
    </row>
    <row r="86" spans="1:7" s="25" customFormat="1" ht="18.75" customHeight="1" x14ac:dyDescent="0.3">
      <c r="A86" s="146"/>
      <c r="B86" s="28" t="s">
        <v>124</v>
      </c>
      <c r="C86" s="28" t="s">
        <v>265</v>
      </c>
      <c r="D86" s="29" t="s">
        <v>125</v>
      </c>
      <c r="E86" s="597" t="s">
        <v>126</v>
      </c>
      <c r="F86" s="597" t="s">
        <v>127</v>
      </c>
    </row>
    <row r="87" spans="1:7" s="50" customFormat="1" x14ac:dyDescent="0.3">
      <c r="A87" s="490"/>
      <c r="B87" s="5">
        <v>1</v>
      </c>
      <c r="C87" s="6" t="s">
        <v>263</v>
      </c>
      <c r="D87" s="2" t="s">
        <v>5</v>
      </c>
      <c r="E87" s="3">
        <v>110</v>
      </c>
      <c r="F87" s="3">
        <v>125</v>
      </c>
    </row>
    <row r="88" spans="1:7" s="50" customFormat="1" x14ac:dyDescent="0.3">
      <c r="A88" s="490"/>
      <c r="B88" s="597" t="s">
        <v>3</v>
      </c>
      <c r="C88" s="6" t="s">
        <v>43</v>
      </c>
      <c r="D88" s="2" t="s">
        <v>2</v>
      </c>
      <c r="E88" s="3">
        <v>35</v>
      </c>
      <c r="F88" s="3">
        <v>336.06</v>
      </c>
      <c r="G88" s="8"/>
    </row>
    <row r="89" spans="1:7" s="50" customFormat="1" x14ac:dyDescent="0.3">
      <c r="A89" s="490"/>
      <c r="B89" s="597" t="s">
        <v>0</v>
      </c>
      <c r="C89" s="6" t="s">
        <v>111</v>
      </c>
      <c r="D89" s="2" t="s">
        <v>52</v>
      </c>
      <c r="E89" s="3">
        <v>40</v>
      </c>
      <c r="F89" s="3">
        <v>62</v>
      </c>
      <c r="G89" s="8"/>
    </row>
    <row r="90" spans="1:7" s="50" customFormat="1" x14ac:dyDescent="0.3">
      <c r="A90" s="490"/>
      <c r="B90" s="597" t="s">
        <v>77</v>
      </c>
      <c r="C90" s="6" t="s">
        <v>114</v>
      </c>
      <c r="D90" s="2" t="s">
        <v>2</v>
      </c>
      <c r="E90" s="3">
        <v>6</v>
      </c>
      <c r="F90" s="3">
        <v>28</v>
      </c>
      <c r="G90" s="8"/>
    </row>
    <row r="91" spans="1:7" s="50" customFormat="1" x14ac:dyDescent="0.3">
      <c r="A91" s="490"/>
      <c r="B91" s="597" t="s">
        <v>23</v>
      </c>
      <c r="C91" s="6" t="s">
        <v>107</v>
      </c>
      <c r="D91" s="2" t="s">
        <v>14</v>
      </c>
      <c r="E91" s="3">
        <v>3.4</v>
      </c>
      <c r="F91" s="3">
        <v>93.2</v>
      </c>
      <c r="G91" s="8"/>
    </row>
    <row r="92" spans="1:7" s="25" customFormat="1" x14ac:dyDescent="0.3">
      <c r="A92" s="491"/>
      <c r="B92" s="597"/>
      <c r="C92" s="6"/>
      <c r="D92" s="2"/>
      <c r="E92" s="3"/>
      <c r="F92" s="3"/>
    </row>
    <row r="93" spans="1:7" s="25" customFormat="1" ht="19.5" customHeight="1" x14ac:dyDescent="0.3">
      <c r="A93" s="490"/>
      <c r="B93" s="597"/>
      <c r="C93" s="6"/>
      <c r="D93" s="2"/>
      <c r="E93" s="3"/>
      <c r="F93" s="3"/>
    </row>
    <row r="94" spans="1:7" s="25" customFormat="1" x14ac:dyDescent="0.3">
      <c r="A94" s="145"/>
      <c r="B94" s="5"/>
      <c r="C94" s="6"/>
      <c r="D94" s="2" t="s">
        <v>128</v>
      </c>
      <c r="E94" s="3">
        <f>SUM(E87:E93)</f>
        <v>194.4</v>
      </c>
      <c r="F94" s="3">
        <f>SUM(F87:F93)</f>
        <v>644.26</v>
      </c>
    </row>
    <row r="95" spans="1:7" s="25" customFormat="1" x14ac:dyDescent="0.3">
      <c r="A95" s="145"/>
      <c r="B95" s="5"/>
      <c r="C95" s="6"/>
      <c r="D95" s="2"/>
      <c r="E95" s="3"/>
      <c r="F95" s="3"/>
    </row>
    <row r="96" spans="1:7" s="25" customFormat="1" x14ac:dyDescent="0.3">
      <c r="A96" s="145"/>
      <c r="B96" s="28" t="s">
        <v>124</v>
      </c>
      <c r="C96" s="3" t="s">
        <v>247</v>
      </c>
      <c r="D96" s="2" t="s">
        <v>125</v>
      </c>
      <c r="E96" s="3" t="s">
        <v>126</v>
      </c>
      <c r="F96" s="3" t="s">
        <v>127</v>
      </c>
    </row>
    <row r="97" spans="1:7" s="183" customFormat="1" x14ac:dyDescent="0.3">
      <c r="A97" s="8"/>
      <c r="B97" s="597" t="s">
        <v>8</v>
      </c>
      <c r="C97" s="6" t="s">
        <v>88</v>
      </c>
      <c r="D97" s="2" t="s">
        <v>9</v>
      </c>
      <c r="E97" s="3">
        <v>50</v>
      </c>
      <c r="F97" s="3">
        <v>133.25</v>
      </c>
    </row>
    <row r="98" spans="1:7" s="25" customFormat="1" x14ac:dyDescent="0.3">
      <c r="A98" s="8"/>
      <c r="B98" s="597" t="s">
        <v>3</v>
      </c>
      <c r="C98" s="6" t="s">
        <v>190</v>
      </c>
      <c r="D98" s="2" t="s">
        <v>4</v>
      </c>
      <c r="E98" s="3">
        <v>70</v>
      </c>
      <c r="F98" s="3">
        <v>236.9</v>
      </c>
    </row>
    <row r="99" spans="1:7" s="50" customFormat="1" x14ac:dyDescent="0.3">
      <c r="A99" s="8"/>
      <c r="B99" s="597" t="s">
        <v>0</v>
      </c>
      <c r="C99" s="6" t="s">
        <v>61</v>
      </c>
      <c r="D99" s="2" t="s">
        <v>44</v>
      </c>
      <c r="E99" s="3">
        <v>35</v>
      </c>
      <c r="F99" s="3">
        <v>216</v>
      </c>
    </row>
    <row r="100" spans="1:7" s="50" customFormat="1" x14ac:dyDescent="0.3">
      <c r="A100" s="8"/>
      <c r="B100" s="597" t="s">
        <v>77</v>
      </c>
      <c r="C100" s="6" t="s">
        <v>256</v>
      </c>
      <c r="D100" s="2" t="s">
        <v>22</v>
      </c>
      <c r="E100" s="3">
        <v>24.5</v>
      </c>
      <c r="F100" s="3">
        <v>5.625</v>
      </c>
    </row>
    <row r="101" spans="1:7" s="25" customFormat="1" ht="19.5" customHeight="1" x14ac:dyDescent="0.3">
      <c r="A101" s="145"/>
      <c r="B101" s="597" t="s">
        <v>23</v>
      </c>
      <c r="C101" s="6" t="s">
        <v>144</v>
      </c>
      <c r="D101" s="2" t="s">
        <v>2</v>
      </c>
      <c r="E101" s="3">
        <v>15</v>
      </c>
      <c r="F101" s="3">
        <v>88</v>
      </c>
    </row>
    <row r="102" spans="1:7" s="50" customFormat="1" x14ac:dyDescent="0.3">
      <c r="A102" s="8"/>
      <c r="B102" s="11" t="s">
        <v>51</v>
      </c>
      <c r="C102" s="6" t="s">
        <v>107</v>
      </c>
      <c r="D102" s="2" t="s">
        <v>14</v>
      </c>
      <c r="E102" s="3">
        <v>3.4</v>
      </c>
      <c r="F102" s="3">
        <v>93.2</v>
      </c>
      <c r="G102" s="8"/>
    </row>
    <row r="103" spans="1:7" s="25" customFormat="1" ht="19.5" customHeight="1" x14ac:dyDescent="0.3">
      <c r="A103" s="145"/>
      <c r="B103" s="597" t="s">
        <v>15</v>
      </c>
      <c r="C103" s="6" t="s">
        <v>108</v>
      </c>
      <c r="D103" s="2" t="s">
        <v>65</v>
      </c>
      <c r="E103" s="3">
        <v>1.2</v>
      </c>
      <c r="F103" s="3">
        <v>21.5</v>
      </c>
    </row>
    <row r="104" spans="1:7" s="25" customFormat="1" x14ac:dyDescent="0.3">
      <c r="A104" s="145"/>
      <c r="B104" s="5"/>
      <c r="C104" s="6"/>
      <c r="D104" s="2"/>
      <c r="E104" s="3"/>
      <c r="F104" s="3"/>
    </row>
    <row r="105" spans="1:7" s="25" customFormat="1" x14ac:dyDescent="0.3">
      <c r="A105" s="221"/>
      <c r="B105" s="597"/>
      <c r="C105" s="6"/>
      <c r="D105" s="2" t="s">
        <v>128</v>
      </c>
      <c r="E105" s="3">
        <f>SUM(E97:E104)</f>
        <v>199.1</v>
      </c>
      <c r="F105" s="3">
        <f>SUM(F97:F104)</f>
        <v>794.47500000000002</v>
      </c>
    </row>
    <row r="106" spans="1:7" s="25" customFormat="1" x14ac:dyDescent="0.3">
      <c r="A106" s="221"/>
      <c r="B106" s="597"/>
      <c r="C106" s="6"/>
      <c r="D106" s="2"/>
      <c r="E106" s="3"/>
      <c r="F106" s="3"/>
    </row>
    <row r="107" spans="1:7" s="25" customFormat="1" x14ac:dyDescent="0.3">
      <c r="A107" s="221"/>
      <c r="B107" s="28" t="s">
        <v>124</v>
      </c>
      <c r="C107" s="6" t="s">
        <v>282</v>
      </c>
      <c r="D107" s="2" t="s">
        <v>125</v>
      </c>
      <c r="E107" s="3" t="s">
        <v>126</v>
      </c>
      <c r="F107" s="3" t="s">
        <v>127</v>
      </c>
    </row>
    <row r="108" spans="1:7" s="25" customFormat="1" x14ac:dyDescent="0.3">
      <c r="A108" s="221"/>
      <c r="B108" s="597" t="s">
        <v>8</v>
      </c>
      <c r="C108" s="6" t="s">
        <v>30</v>
      </c>
      <c r="D108" s="2" t="s">
        <v>7</v>
      </c>
      <c r="E108" s="3">
        <v>75</v>
      </c>
      <c r="F108" s="3">
        <v>277.5</v>
      </c>
    </row>
    <row r="109" spans="1:7" s="25" customFormat="1" x14ac:dyDescent="0.3">
      <c r="A109" s="221"/>
      <c r="B109" s="597" t="s">
        <v>3</v>
      </c>
      <c r="C109" s="6" t="s">
        <v>179</v>
      </c>
      <c r="D109" s="2" t="s">
        <v>17</v>
      </c>
      <c r="E109" s="3">
        <v>20</v>
      </c>
      <c r="F109" s="3">
        <v>202.41</v>
      </c>
    </row>
    <row r="110" spans="1:7" s="25" customFormat="1" x14ac:dyDescent="0.3">
      <c r="A110" s="221"/>
      <c r="B110" s="597" t="s">
        <v>0</v>
      </c>
      <c r="C110" s="6" t="s">
        <v>69</v>
      </c>
      <c r="D110" s="2" t="s">
        <v>22</v>
      </c>
      <c r="E110" s="3">
        <v>24</v>
      </c>
      <c r="F110" s="3">
        <v>3.9199999999999995</v>
      </c>
    </row>
    <row r="111" spans="1:7" s="50" customFormat="1" x14ac:dyDescent="0.3">
      <c r="A111" s="92"/>
      <c r="B111" s="597" t="s">
        <v>77</v>
      </c>
      <c r="C111" s="6" t="s">
        <v>114</v>
      </c>
      <c r="D111" s="2" t="s">
        <v>2</v>
      </c>
      <c r="E111" s="3">
        <v>6</v>
      </c>
      <c r="F111" s="3">
        <v>28</v>
      </c>
      <c r="G111" s="8"/>
    </row>
    <row r="112" spans="1:7" s="50" customFormat="1" x14ac:dyDescent="0.3">
      <c r="A112" s="8"/>
      <c r="B112" s="11" t="s">
        <v>23</v>
      </c>
      <c r="C112" s="6" t="s">
        <v>107</v>
      </c>
      <c r="D112" s="2" t="s">
        <v>81</v>
      </c>
      <c r="E112" s="3">
        <v>5.0999999999999996</v>
      </c>
      <c r="F112" s="3">
        <v>93.2</v>
      </c>
      <c r="G112" s="8"/>
    </row>
    <row r="113" spans="1:7" s="50" customFormat="1" x14ac:dyDescent="0.3">
      <c r="A113" s="8"/>
      <c r="B113" s="11"/>
      <c r="C113" s="6"/>
      <c r="D113" s="2"/>
      <c r="E113" s="3"/>
      <c r="F113" s="3"/>
      <c r="G113" s="8"/>
    </row>
    <row r="114" spans="1:7" s="50" customFormat="1" x14ac:dyDescent="0.3">
      <c r="A114" s="8"/>
      <c r="B114" s="11"/>
      <c r="C114" s="6"/>
      <c r="D114" s="2" t="s">
        <v>128</v>
      </c>
      <c r="E114" s="3">
        <f>SUM(E108:E112)</f>
        <v>130.1</v>
      </c>
      <c r="F114" s="3">
        <f>SUM(F108:F112)</f>
        <v>605.03</v>
      </c>
      <c r="G114" s="8"/>
    </row>
    <row r="115" spans="1:7" s="50" customFormat="1" x14ac:dyDescent="0.3">
      <c r="A115" s="92"/>
      <c r="B115" s="597"/>
      <c r="C115" s="6"/>
      <c r="D115" s="2"/>
      <c r="E115" s="3"/>
      <c r="F115" s="3"/>
      <c r="G115" s="8"/>
    </row>
    <row r="116" spans="1:7" s="50" customFormat="1" x14ac:dyDescent="0.3">
      <c r="A116" s="92"/>
      <c r="B116" s="28" t="s">
        <v>124</v>
      </c>
      <c r="C116" s="6" t="s">
        <v>284</v>
      </c>
      <c r="D116" s="2" t="s">
        <v>125</v>
      </c>
      <c r="E116" s="3" t="s">
        <v>126</v>
      </c>
      <c r="F116" s="3" t="s">
        <v>127</v>
      </c>
      <c r="G116" s="8"/>
    </row>
    <row r="117" spans="1:7" s="50" customFormat="1" x14ac:dyDescent="0.3">
      <c r="A117" s="8"/>
      <c r="B117" s="597" t="s">
        <v>8</v>
      </c>
      <c r="C117" s="6" t="s">
        <v>101</v>
      </c>
      <c r="D117" s="2" t="s">
        <v>22</v>
      </c>
      <c r="E117" s="3">
        <v>40</v>
      </c>
      <c r="F117" s="3">
        <v>111.09</v>
      </c>
      <c r="G117" s="8"/>
    </row>
    <row r="118" spans="1:7" s="50" customFormat="1" x14ac:dyDescent="0.3">
      <c r="A118" s="8"/>
      <c r="B118" s="597" t="s">
        <v>3</v>
      </c>
      <c r="C118" s="6" t="s">
        <v>64</v>
      </c>
      <c r="D118" s="2" t="s">
        <v>65</v>
      </c>
      <c r="E118" s="3">
        <v>12</v>
      </c>
      <c r="F118" s="3">
        <v>75</v>
      </c>
      <c r="G118" s="8"/>
    </row>
    <row r="119" spans="1:7" s="8" customFormat="1" x14ac:dyDescent="0.3">
      <c r="B119" s="597" t="s">
        <v>0</v>
      </c>
      <c r="C119" s="6" t="s">
        <v>107</v>
      </c>
      <c r="D119" s="2" t="s">
        <v>14</v>
      </c>
      <c r="E119" s="3">
        <v>3.4</v>
      </c>
      <c r="F119" s="3">
        <v>93.2</v>
      </c>
    </row>
    <row r="120" spans="1:7" s="50" customFormat="1" x14ac:dyDescent="0.3">
      <c r="A120" s="8"/>
      <c r="B120" s="11" t="s">
        <v>77</v>
      </c>
      <c r="C120" s="6" t="s">
        <v>114</v>
      </c>
      <c r="D120" s="2" t="s">
        <v>2</v>
      </c>
      <c r="E120" s="3">
        <v>6</v>
      </c>
      <c r="F120" s="3">
        <v>28</v>
      </c>
      <c r="G120" s="8"/>
    </row>
    <row r="121" spans="1:7" s="25" customFormat="1" x14ac:dyDescent="0.3">
      <c r="A121" s="145"/>
      <c r="B121" s="5"/>
      <c r="C121" s="6"/>
      <c r="D121" s="2"/>
      <c r="E121" s="3"/>
      <c r="F121" s="3"/>
      <c r="G121" s="8"/>
    </row>
    <row r="122" spans="1:7" s="25" customFormat="1" x14ac:dyDescent="0.3">
      <c r="A122" s="145"/>
      <c r="B122" s="5"/>
      <c r="C122" s="6"/>
      <c r="D122" s="2"/>
      <c r="E122" s="3"/>
      <c r="F122" s="3"/>
      <c r="G122" s="8"/>
    </row>
    <row r="123" spans="1:7" s="25" customFormat="1" x14ac:dyDescent="0.3">
      <c r="A123" s="147"/>
      <c r="B123" s="5"/>
      <c r="C123" s="6"/>
      <c r="D123" s="2" t="s">
        <v>128</v>
      </c>
      <c r="E123" s="3">
        <f>SUM(E117:E122)</f>
        <v>61.4</v>
      </c>
      <c r="F123" s="3">
        <f>SUM(F117:F122)</f>
        <v>307.29000000000002</v>
      </c>
      <c r="G123" s="8"/>
    </row>
    <row r="124" spans="1:7" s="25" customFormat="1" ht="23.25" x14ac:dyDescent="0.35">
      <c r="A124" s="36"/>
      <c r="B124" s="5"/>
      <c r="C124" s="6"/>
      <c r="D124" s="2"/>
      <c r="E124" s="3"/>
      <c r="F124" s="3"/>
      <c r="G124" s="529">
        <v>45059</v>
      </c>
    </row>
    <row r="125" spans="1:7" s="25" customFormat="1" ht="22.5" x14ac:dyDescent="0.3">
      <c r="A125" s="147"/>
      <c r="B125" s="3"/>
      <c r="C125" s="3"/>
      <c r="D125" s="3" t="s">
        <v>136</v>
      </c>
      <c r="E125" s="3">
        <f>+E123+E114+E105+E94</f>
        <v>585</v>
      </c>
      <c r="F125" s="3">
        <f>+F123+F114+F105+F94</f>
        <v>2351.0550000000003</v>
      </c>
      <c r="G125" s="527">
        <v>585</v>
      </c>
    </row>
    <row r="126" spans="1:7" s="25" customFormat="1" x14ac:dyDescent="0.3">
      <c r="A126" s="147"/>
      <c r="B126" s="463"/>
      <c r="C126" s="463"/>
      <c r="D126" s="463"/>
      <c r="E126" s="463"/>
      <c r="F126" s="463"/>
      <c r="G126" s="528">
        <f>G125-E125</f>
        <v>0</v>
      </c>
    </row>
    <row r="127" spans="1:7" s="25" customFormat="1" x14ac:dyDescent="0.3">
      <c r="A127" s="147"/>
      <c r="B127" s="463"/>
      <c r="C127" s="463"/>
      <c r="D127" s="463"/>
      <c r="E127" s="463"/>
      <c r="F127" s="463"/>
    </row>
    <row r="128" spans="1:7" s="25" customFormat="1" ht="18.75" customHeight="1" x14ac:dyDescent="0.3">
      <c r="A128" s="146"/>
      <c r="C128" s="37" t="s">
        <v>130</v>
      </c>
      <c r="E128" s="94" t="s">
        <v>131</v>
      </c>
      <c r="F128" s="20"/>
    </row>
    <row r="129" spans="1:6" s="25" customFormat="1" ht="51.75" customHeight="1" x14ac:dyDescent="0.3">
      <c r="A129" s="146"/>
      <c r="C129" s="38" t="s">
        <v>132</v>
      </c>
      <c r="E129" s="38" t="s">
        <v>140</v>
      </c>
      <c r="F129" s="39"/>
    </row>
    <row r="130" spans="1:6" s="25" customFormat="1" ht="23.25" customHeight="1" x14ac:dyDescent="0.3">
      <c r="A130" s="146"/>
      <c r="B130" s="38"/>
      <c r="D130" s="38"/>
      <c r="E130" s="39"/>
      <c r="F130" s="38"/>
    </row>
    <row r="131" spans="1:6" s="96" customFormat="1" ht="23.25" customHeight="1" x14ac:dyDescent="0.3">
      <c r="A131" s="460"/>
      <c r="B131" s="254"/>
      <c r="D131" s="254"/>
      <c r="E131" s="255"/>
      <c r="F131" s="254"/>
    </row>
    <row r="132" spans="1:6" s="96" customFormat="1" ht="23.25" customHeight="1" x14ac:dyDescent="0.3">
      <c r="A132" s="460"/>
      <c r="B132" s="254"/>
      <c r="D132" s="254"/>
      <c r="E132" s="255"/>
      <c r="F132" s="254"/>
    </row>
    <row r="133" spans="1:6" s="25" customFormat="1" ht="18.75" customHeight="1" x14ac:dyDescent="0.3">
      <c r="A133" s="145"/>
      <c r="C133" s="22" t="s">
        <v>115</v>
      </c>
      <c r="D133" s="20"/>
      <c r="E133" s="20"/>
      <c r="F133" s="20"/>
    </row>
    <row r="134" spans="1:6" s="25" customFormat="1" ht="18.75" customHeight="1" x14ac:dyDescent="0.3">
      <c r="A134" s="146"/>
      <c r="C134" s="22" t="s">
        <v>137</v>
      </c>
      <c r="D134" s="20"/>
      <c r="E134" s="20"/>
      <c r="F134" s="20"/>
    </row>
    <row r="135" spans="1:6" s="25" customFormat="1" ht="18.75" customHeight="1" x14ac:dyDescent="0.3">
      <c r="A135" s="146"/>
      <c r="C135" s="20"/>
      <c r="D135" s="20"/>
      <c r="F135" s="23" t="s">
        <v>116</v>
      </c>
    </row>
    <row r="136" spans="1:6" s="25" customFormat="1" ht="18.75" customHeight="1" x14ac:dyDescent="0.3">
      <c r="A136" s="146"/>
      <c r="C136" s="20"/>
      <c r="D136" s="20"/>
      <c r="F136" s="24" t="s">
        <v>134</v>
      </c>
    </row>
    <row r="137" spans="1:6" s="25" customFormat="1" ht="18.75" customHeight="1" x14ac:dyDescent="0.3">
      <c r="A137" s="146"/>
      <c r="C137" s="20"/>
      <c r="D137" s="20"/>
      <c r="F137" s="24" t="s">
        <v>117</v>
      </c>
    </row>
    <row r="138" spans="1:6" s="25" customFormat="1" ht="18.75" customHeight="1" x14ac:dyDescent="0.3">
      <c r="A138" s="146"/>
      <c r="C138" s="20"/>
      <c r="D138" s="20"/>
      <c r="F138" s="24" t="s">
        <v>257</v>
      </c>
    </row>
    <row r="139" spans="1:6" s="25" customFormat="1" ht="18.75" customHeight="1" x14ac:dyDescent="0.3">
      <c r="A139" s="145"/>
      <c r="C139" s="20"/>
      <c r="D139" s="20"/>
      <c r="E139" s="20"/>
      <c r="F139" s="20"/>
    </row>
    <row r="140" spans="1:6" s="25" customFormat="1" ht="18.75" customHeight="1" x14ac:dyDescent="0.3">
      <c r="A140" s="146"/>
      <c r="C140" s="1612" t="s">
        <v>119</v>
      </c>
      <c r="D140" s="1612"/>
      <c r="E140" s="1612"/>
      <c r="F140" s="26"/>
    </row>
    <row r="141" spans="1:6" s="25" customFormat="1" ht="18.75" customHeight="1" x14ac:dyDescent="0.3">
      <c r="A141" s="146"/>
      <c r="C141" s="1610">
        <v>45060</v>
      </c>
      <c r="D141" s="1610"/>
      <c r="E141" s="1610"/>
      <c r="F141" s="27"/>
    </row>
    <row r="142" spans="1:6" s="25" customFormat="1" ht="18.75" customHeight="1" x14ac:dyDescent="0.3">
      <c r="A142" s="146"/>
      <c r="C142" s="595"/>
      <c r="D142" s="595"/>
      <c r="E142" s="595"/>
      <c r="F142" s="27"/>
    </row>
    <row r="143" spans="1:6" s="25" customFormat="1" ht="18.75" customHeight="1" x14ac:dyDescent="0.3">
      <c r="A143" s="146"/>
      <c r="B143" s="599" t="s">
        <v>352</v>
      </c>
      <c r="C143" s="20"/>
      <c r="D143" s="20"/>
      <c r="E143" s="20"/>
      <c r="F143" s="27"/>
    </row>
    <row r="144" spans="1:6" s="25" customFormat="1" ht="18.75" customHeight="1" x14ac:dyDescent="0.3">
      <c r="A144" s="146"/>
      <c r="C144" s="596"/>
      <c r="D144" s="20"/>
      <c r="E144" s="20"/>
      <c r="F144" s="27"/>
    </row>
    <row r="145" spans="1:7" s="25" customFormat="1" ht="18.75" customHeight="1" x14ac:dyDescent="0.3">
      <c r="A145" s="146"/>
      <c r="B145" s="28" t="s">
        <v>120</v>
      </c>
      <c r="C145" s="29" t="s">
        <v>121</v>
      </c>
      <c r="D145" s="1611" t="s">
        <v>123</v>
      </c>
      <c r="E145" s="1611"/>
      <c r="F145" s="1611"/>
    </row>
    <row r="146" spans="1:7" s="25" customFormat="1" ht="18.75" customHeight="1" x14ac:dyDescent="0.3">
      <c r="A146" s="146"/>
      <c r="B146" s="28" t="s">
        <v>124</v>
      </c>
      <c r="C146" s="28" t="s">
        <v>265</v>
      </c>
      <c r="D146" s="29" t="s">
        <v>125</v>
      </c>
      <c r="E146" s="597" t="s">
        <v>126</v>
      </c>
      <c r="F146" s="597" t="s">
        <v>127</v>
      </c>
    </row>
    <row r="147" spans="1:7" s="50" customFormat="1" x14ac:dyDescent="0.3">
      <c r="A147" s="490"/>
      <c r="B147" s="5">
        <v>1</v>
      </c>
      <c r="C147" s="6" t="s">
        <v>74</v>
      </c>
      <c r="D147" s="2" t="s">
        <v>17</v>
      </c>
      <c r="E147" s="3">
        <v>115.5</v>
      </c>
      <c r="F147" s="3">
        <v>276</v>
      </c>
    </row>
    <row r="148" spans="1:7" s="50" customFormat="1" x14ac:dyDescent="0.3">
      <c r="A148" s="490"/>
      <c r="B148" s="597" t="s">
        <v>3</v>
      </c>
      <c r="C148" s="6" t="s">
        <v>258</v>
      </c>
      <c r="D148" s="2" t="s">
        <v>14</v>
      </c>
      <c r="E148" s="3">
        <v>20</v>
      </c>
      <c r="F148" s="3">
        <v>27.6</v>
      </c>
      <c r="G148" s="8"/>
    </row>
    <row r="149" spans="1:7" s="50" customFormat="1" x14ac:dyDescent="0.3">
      <c r="A149" s="490"/>
      <c r="B149" s="597" t="s">
        <v>0</v>
      </c>
      <c r="C149" s="6" t="s">
        <v>64</v>
      </c>
      <c r="D149" s="2" t="s">
        <v>65</v>
      </c>
      <c r="E149" s="3">
        <v>13</v>
      </c>
      <c r="F149" s="3">
        <v>75</v>
      </c>
      <c r="G149" s="8"/>
    </row>
    <row r="150" spans="1:7" s="50" customFormat="1" x14ac:dyDescent="0.3">
      <c r="A150" s="490"/>
      <c r="B150" s="597" t="s">
        <v>77</v>
      </c>
      <c r="C150" s="6" t="s">
        <v>102</v>
      </c>
      <c r="D150" s="2" t="s">
        <v>68</v>
      </c>
      <c r="E150" s="3">
        <v>20</v>
      </c>
      <c r="F150" s="3">
        <v>72</v>
      </c>
      <c r="G150" s="8"/>
    </row>
    <row r="151" spans="1:7" s="50" customFormat="1" x14ac:dyDescent="0.3">
      <c r="A151" s="490"/>
      <c r="B151" s="597" t="s">
        <v>23</v>
      </c>
      <c r="C151" s="6" t="s">
        <v>114</v>
      </c>
      <c r="D151" s="2" t="s">
        <v>2</v>
      </c>
      <c r="E151" s="3">
        <v>6</v>
      </c>
      <c r="F151" s="3">
        <v>28</v>
      </c>
      <c r="G151" s="8"/>
    </row>
    <row r="152" spans="1:7" s="50" customFormat="1" x14ac:dyDescent="0.3">
      <c r="A152" s="490"/>
      <c r="B152" s="597" t="s">
        <v>51</v>
      </c>
      <c r="C152" s="6" t="s">
        <v>107</v>
      </c>
      <c r="D152" s="2" t="s">
        <v>14</v>
      </c>
      <c r="E152" s="3">
        <v>3.4</v>
      </c>
      <c r="F152" s="3">
        <v>93.2</v>
      </c>
      <c r="G152" s="8"/>
    </row>
    <row r="153" spans="1:7" s="25" customFormat="1" x14ac:dyDescent="0.3">
      <c r="A153" s="491"/>
      <c r="B153" s="597"/>
      <c r="C153" s="6"/>
      <c r="D153" s="2"/>
      <c r="E153" s="3"/>
      <c r="F153" s="3"/>
    </row>
    <row r="154" spans="1:7" s="25" customFormat="1" ht="19.5" customHeight="1" x14ac:dyDescent="0.3">
      <c r="A154" s="490"/>
      <c r="B154" s="597"/>
      <c r="C154" s="6"/>
      <c r="D154" s="2"/>
      <c r="E154" s="3"/>
      <c r="F154" s="3"/>
    </row>
    <row r="155" spans="1:7" s="25" customFormat="1" x14ac:dyDescent="0.3">
      <c r="A155" s="145"/>
      <c r="B155" s="5"/>
      <c r="C155" s="6"/>
      <c r="D155" s="2" t="s">
        <v>128</v>
      </c>
      <c r="E155" s="3">
        <f>SUM(E147:E154)</f>
        <v>177.9</v>
      </c>
      <c r="F155" s="3">
        <f>SUM(F147:F154)</f>
        <v>571.80000000000007</v>
      </c>
    </row>
    <row r="156" spans="1:7" s="25" customFormat="1" x14ac:dyDescent="0.3">
      <c r="A156" s="145"/>
      <c r="B156" s="5"/>
      <c r="C156" s="6"/>
      <c r="D156" s="2"/>
      <c r="E156" s="3"/>
      <c r="F156" s="3"/>
    </row>
    <row r="157" spans="1:7" s="25" customFormat="1" x14ac:dyDescent="0.3">
      <c r="A157" s="145"/>
      <c r="B157" s="28" t="s">
        <v>124</v>
      </c>
      <c r="C157" s="3" t="s">
        <v>247</v>
      </c>
      <c r="D157" s="2" t="s">
        <v>125</v>
      </c>
      <c r="E157" s="3" t="s">
        <v>126</v>
      </c>
      <c r="F157" s="3" t="s">
        <v>127</v>
      </c>
    </row>
    <row r="158" spans="1:7" s="183" customFormat="1" x14ac:dyDescent="0.3">
      <c r="A158" s="8"/>
      <c r="B158" s="597" t="s">
        <v>8</v>
      </c>
      <c r="C158" s="6" t="s">
        <v>95</v>
      </c>
      <c r="D158" s="2" t="s">
        <v>9</v>
      </c>
      <c r="E158" s="3">
        <v>50</v>
      </c>
      <c r="F158" s="3">
        <v>105.25</v>
      </c>
    </row>
    <row r="159" spans="1:7" s="25" customFormat="1" x14ac:dyDescent="0.3">
      <c r="A159" s="8"/>
      <c r="B159" s="597" t="s">
        <v>3</v>
      </c>
      <c r="C159" s="6" t="s">
        <v>103</v>
      </c>
      <c r="D159" s="2" t="s">
        <v>104</v>
      </c>
      <c r="E159" s="3">
        <v>45</v>
      </c>
      <c r="F159" s="3">
        <v>220</v>
      </c>
    </row>
    <row r="160" spans="1:7" s="50" customFormat="1" x14ac:dyDescent="0.3">
      <c r="A160" s="8"/>
      <c r="B160" s="597" t="s">
        <v>0</v>
      </c>
      <c r="C160" s="6" t="s">
        <v>260</v>
      </c>
      <c r="D160" s="2" t="s">
        <v>17</v>
      </c>
      <c r="E160" s="3">
        <v>20</v>
      </c>
      <c r="F160" s="3">
        <v>182.25</v>
      </c>
    </row>
    <row r="161" spans="1:7" s="25" customFormat="1" ht="19.5" customHeight="1" x14ac:dyDescent="0.3">
      <c r="A161" s="145"/>
      <c r="B161" s="597" t="s">
        <v>77</v>
      </c>
      <c r="C161" s="6" t="s">
        <v>144</v>
      </c>
      <c r="D161" s="2" t="s">
        <v>2</v>
      </c>
      <c r="E161" s="3">
        <v>15</v>
      </c>
      <c r="F161" s="3">
        <v>88</v>
      </c>
    </row>
    <row r="162" spans="1:7" s="50" customFormat="1" x14ac:dyDescent="0.3">
      <c r="A162" s="8"/>
      <c r="B162" s="11" t="s">
        <v>23</v>
      </c>
      <c r="C162" s="6" t="s">
        <v>107</v>
      </c>
      <c r="D162" s="2" t="s">
        <v>14</v>
      </c>
      <c r="E162" s="3">
        <v>3.4</v>
      </c>
      <c r="F162" s="3">
        <v>93.2</v>
      </c>
      <c r="G162" s="8"/>
    </row>
    <row r="163" spans="1:7" s="25" customFormat="1" ht="19.5" customHeight="1" x14ac:dyDescent="0.3">
      <c r="A163" s="145"/>
      <c r="B163" s="597" t="s">
        <v>51</v>
      </c>
      <c r="C163" s="6" t="s">
        <v>108</v>
      </c>
      <c r="D163" s="2" t="s">
        <v>65</v>
      </c>
      <c r="E163" s="3">
        <v>1.2</v>
      </c>
      <c r="F163" s="3">
        <v>21.5</v>
      </c>
    </row>
    <row r="164" spans="1:7" s="25" customFormat="1" x14ac:dyDescent="0.3">
      <c r="A164" s="145"/>
      <c r="B164" s="5">
        <v>7</v>
      </c>
      <c r="C164" s="6" t="s">
        <v>110</v>
      </c>
      <c r="D164" s="2" t="s">
        <v>5</v>
      </c>
      <c r="E164" s="3">
        <v>120</v>
      </c>
      <c r="F164" s="3">
        <v>76.800000000000011</v>
      </c>
    </row>
    <row r="165" spans="1:7" s="25" customFormat="1" x14ac:dyDescent="0.3">
      <c r="A165" s="145"/>
      <c r="B165" s="5"/>
      <c r="C165" s="6"/>
      <c r="D165" s="2"/>
      <c r="E165" s="3"/>
      <c r="F165" s="3"/>
    </row>
    <row r="166" spans="1:7" s="25" customFormat="1" x14ac:dyDescent="0.3">
      <c r="A166" s="221"/>
      <c r="B166" s="597"/>
      <c r="C166" s="6"/>
      <c r="D166" s="2" t="s">
        <v>128</v>
      </c>
      <c r="E166" s="3">
        <f>SUM(E158:E164)</f>
        <v>254.6</v>
      </c>
      <c r="F166" s="3">
        <f>SUM(F158:F164)</f>
        <v>787</v>
      </c>
    </row>
    <row r="167" spans="1:7" s="25" customFormat="1" x14ac:dyDescent="0.3">
      <c r="A167" s="221"/>
      <c r="B167" s="597"/>
      <c r="C167" s="6"/>
      <c r="D167" s="2"/>
      <c r="E167" s="3"/>
      <c r="F167" s="3"/>
    </row>
    <row r="168" spans="1:7" s="25" customFormat="1" x14ac:dyDescent="0.3">
      <c r="A168" s="221"/>
      <c r="B168" s="28" t="s">
        <v>124</v>
      </c>
      <c r="C168" s="6" t="s">
        <v>282</v>
      </c>
      <c r="D168" s="2" t="s">
        <v>125</v>
      </c>
      <c r="E168" s="3" t="s">
        <v>126</v>
      </c>
      <c r="F168" s="3" t="s">
        <v>127</v>
      </c>
    </row>
    <row r="169" spans="1:7" s="25" customFormat="1" x14ac:dyDescent="0.3">
      <c r="A169" s="221"/>
      <c r="B169" s="597" t="s">
        <v>8</v>
      </c>
      <c r="C169" s="6" t="s">
        <v>72</v>
      </c>
      <c r="D169" s="2" t="s">
        <v>17</v>
      </c>
      <c r="E169" s="3">
        <v>65</v>
      </c>
      <c r="F169" s="3">
        <v>271.20000000000005</v>
      </c>
    </row>
    <row r="170" spans="1:7" s="25" customFormat="1" x14ac:dyDescent="0.3">
      <c r="A170" s="221"/>
      <c r="B170" s="597" t="s">
        <v>3</v>
      </c>
      <c r="C170" s="6" t="s">
        <v>61</v>
      </c>
      <c r="D170" s="2" t="s">
        <v>44</v>
      </c>
      <c r="E170" s="3">
        <v>25</v>
      </c>
      <c r="F170" s="3">
        <v>216</v>
      </c>
    </row>
    <row r="171" spans="1:7" s="50" customFormat="1" x14ac:dyDescent="0.3">
      <c r="A171" s="92"/>
      <c r="B171" s="597" t="s">
        <v>0</v>
      </c>
      <c r="C171" s="6" t="s">
        <v>114</v>
      </c>
      <c r="D171" s="2" t="s">
        <v>2</v>
      </c>
      <c r="E171" s="3">
        <v>6</v>
      </c>
      <c r="F171" s="3">
        <v>28</v>
      </c>
      <c r="G171" s="8"/>
    </row>
    <row r="172" spans="1:7" s="50" customFormat="1" x14ac:dyDescent="0.3">
      <c r="A172" s="8"/>
      <c r="B172" s="11" t="s">
        <v>77</v>
      </c>
      <c r="C172" s="6" t="s">
        <v>107</v>
      </c>
      <c r="D172" s="2" t="s">
        <v>81</v>
      </c>
      <c r="E172" s="3">
        <v>5.0999999999999996</v>
      </c>
      <c r="F172" s="3">
        <v>93.2</v>
      </c>
      <c r="G172" s="8"/>
    </row>
    <row r="173" spans="1:7" s="50" customFormat="1" x14ac:dyDescent="0.3">
      <c r="A173" s="8"/>
      <c r="B173" s="11"/>
      <c r="C173" s="6"/>
      <c r="D173" s="2"/>
      <c r="E173" s="3"/>
      <c r="F173" s="3"/>
      <c r="G173" s="8"/>
    </row>
    <row r="174" spans="1:7" s="50" customFormat="1" x14ac:dyDescent="0.3">
      <c r="A174" s="8"/>
      <c r="B174" s="11"/>
      <c r="C174" s="6"/>
      <c r="D174" s="2" t="s">
        <v>128</v>
      </c>
      <c r="E174" s="3">
        <f>SUM(E169:E172)</f>
        <v>101.1</v>
      </c>
      <c r="F174" s="3">
        <f>SUM(F169:F172)</f>
        <v>608.40000000000009</v>
      </c>
      <c r="G174" s="8"/>
    </row>
    <row r="175" spans="1:7" s="50" customFormat="1" x14ac:dyDescent="0.3">
      <c r="A175" s="92"/>
      <c r="B175" s="597"/>
      <c r="C175" s="6"/>
      <c r="D175" s="2"/>
      <c r="E175" s="3"/>
      <c r="F175" s="3"/>
      <c r="G175" s="8"/>
    </row>
    <row r="176" spans="1:7" s="50" customFormat="1" x14ac:dyDescent="0.3">
      <c r="A176" s="92"/>
      <c r="B176" s="28" t="s">
        <v>124</v>
      </c>
      <c r="C176" s="6" t="s">
        <v>284</v>
      </c>
      <c r="D176" s="2" t="s">
        <v>125</v>
      </c>
      <c r="E176" s="3" t="s">
        <v>126</v>
      </c>
      <c r="F176" s="3" t="s">
        <v>127</v>
      </c>
      <c r="G176" s="8"/>
    </row>
    <row r="177" spans="1:7" s="50" customFormat="1" x14ac:dyDescent="0.3">
      <c r="A177" s="8"/>
      <c r="B177" s="597" t="s">
        <v>8</v>
      </c>
      <c r="C177" s="6" t="s">
        <v>101</v>
      </c>
      <c r="D177" s="2" t="s">
        <v>22</v>
      </c>
      <c r="E177" s="3">
        <v>30</v>
      </c>
      <c r="F177" s="3">
        <v>111.09</v>
      </c>
      <c r="G177" s="8"/>
    </row>
    <row r="178" spans="1:7" s="50" customFormat="1" x14ac:dyDescent="0.3">
      <c r="A178" s="8"/>
      <c r="B178" s="597" t="s">
        <v>3</v>
      </c>
      <c r="C178" s="6" t="s">
        <v>64</v>
      </c>
      <c r="D178" s="2" t="s">
        <v>65</v>
      </c>
      <c r="E178" s="3">
        <v>12</v>
      </c>
      <c r="F178" s="3">
        <v>75</v>
      </c>
      <c r="G178" s="8"/>
    </row>
    <row r="179" spans="1:7" s="8" customFormat="1" x14ac:dyDescent="0.3">
      <c r="B179" s="597" t="s">
        <v>0</v>
      </c>
      <c r="C179" s="6" t="s">
        <v>107</v>
      </c>
      <c r="D179" s="2" t="s">
        <v>14</v>
      </c>
      <c r="E179" s="3">
        <v>3.4</v>
      </c>
      <c r="F179" s="3">
        <v>93.2</v>
      </c>
    </row>
    <row r="180" spans="1:7" s="50" customFormat="1" x14ac:dyDescent="0.3">
      <c r="A180" s="8"/>
      <c r="B180" s="11" t="s">
        <v>77</v>
      </c>
      <c r="C180" s="6" t="s">
        <v>114</v>
      </c>
      <c r="D180" s="2" t="s">
        <v>2</v>
      </c>
      <c r="E180" s="3">
        <v>6</v>
      </c>
      <c r="F180" s="3">
        <v>28</v>
      </c>
      <c r="G180" s="8"/>
    </row>
    <row r="181" spans="1:7" s="25" customFormat="1" x14ac:dyDescent="0.3">
      <c r="A181" s="145"/>
      <c r="B181" s="5"/>
      <c r="C181" s="6"/>
      <c r="D181" s="2"/>
      <c r="E181" s="3"/>
      <c r="F181" s="3"/>
      <c r="G181" s="8"/>
    </row>
    <row r="182" spans="1:7" s="25" customFormat="1" x14ac:dyDescent="0.3">
      <c r="A182" s="145"/>
      <c r="B182" s="5"/>
      <c r="C182" s="6"/>
      <c r="D182" s="2"/>
      <c r="E182" s="3"/>
      <c r="F182" s="3"/>
      <c r="G182" s="8"/>
    </row>
    <row r="183" spans="1:7" s="25" customFormat="1" x14ac:dyDescent="0.3">
      <c r="A183" s="147"/>
      <c r="B183" s="5"/>
      <c r="C183" s="6"/>
      <c r="D183" s="2" t="s">
        <v>128</v>
      </c>
      <c r="E183" s="3">
        <f>SUM(E177:E182)</f>
        <v>51.4</v>
      </c>
      <c r="F183" s="3">
        <f>SUM(F177:F182)</f>
        <v>307.29000000000002</v>
      </c>
      <c r="G183" s="8"/>
    </row>
    <row r="184" spans="1:7" s="25" customFormat="1" ht="23.25" x14ac:dyDescent="0.35">
      <c r="A184" s="36"/>
      <c r="B184" s="5"/>
      <c r="C184" s="6"/>
      <c r="D184" s="2"/>
      <c r="E184" s="3"/>
      <c r="F184" s="3"/>
      <c r="G184" s="529">
        <v>45059</v>
      </c>
    </row>
    <row r="185" spans="1:7" s="25" customFormat="1" ht="22.5" x14ac:dyDescent="0.3">
      <c r="A185" s="147"/>
      <c r="B185" s="3"/>
      <c r="C185" s="3"/>
      <c r="D185" s="3" t="s">
        <v>136</v>
      </c>
      <c r="E185" s="3">
        <f>+E183+E174+E166+E155</f>
        <v>585</v>
      </c>
      <c r="F185" s="3">
        <f>+F183+F174+F166+F155</f>
        <v>2274.4900000000002</v>
      </c>
      <c r="G185" s="527">
        <v>585</v>
      </c>
    </row>
    <row r="186" spans="1:7" s="25" customFormat="1" x14ac:dyDescent="0.3">
      <c r="A186" s="147"/>
      <c r="B186" s="463"/>
      <c r="C186" s="463"/>
      <c r="D186" s="463"/>
      <c r="E186" s="463"/>
      <c r="F186" s="463"/>
      <c r="G186" s="528">
        <f>G185-E185</f>
        <v>0</v>
      </c>
    </row>
    <row r="187" spans="1:7" s="25" customFormat="1" x14ac:dyDescent="0.3">
      <c r="A187" s="147"/>
      <c r="B187" s="463"/>
      <c r="C187" s="463"/>
      <c r="D187" s="463"/>
      <c r="E187" s="463"/>
      <c r="F187" s="463"/>
    </row>
    <row r="188" spans="1:7" s="25" customFormat="1" ht="18.75" customHeight="1" x14ac:dyDescent="0.3">
      <c r="A188" s="146"/>
      <c r="C188" s="37" t="s">
        <v>130</v>
      </c>
      <c r="E188" s="94" t="s">
        <v>131</v>
      </c>
      <c r="F188" s="20"/>
    </row>
    <row r="189" spans="1:7" s="25" customFormat="1" ht="51.75" customHeight="1" x14ac:dyDescent="0.3">
      <c r="A189" s="146"/>
      <c r="C189" s="38" t="s">
        <v>132</v>
      </c>
      <c r="E189" s="38" t="s">
        <v>140</v>
      </c>
      <c r="F189" s="39"/>
    </row>
    <row r="190" spans="1:7" s="25" customFormat="1" ht="23.25" customHeight="1" x14ac:dyDescent="0.3">
      <c r="A190" s="146"/>
      <c r="B190" s="38"/>
      <c r="D190" s="38"/>
      <c r="E190" s="39"/>
      <c r="F190" s="38"/>
    </row>
    <row r="191" spans="1:7" s="96" customFormat="1" ht="23.25" customHeight="1" x14ac:dyDescent="0.3">
      <c r="A191" s="460"/>
      <c r="B191" s="254"/>
      <c r="D191" s="254"/>
      <c r="E191" s="255"/>
      <c r="F191" s="254"/>
    </row>
    <row r="192" spans="1:7" s="96" customFormat="1" ht="23.25" customHeight="1" x14ac:dyDescent="0.3">
      <c r="A192" s="460"/>
      <c r="B192" s="254"/>
      <c r="D192" s="254"/>
      <c r="E192" s="255"/>
      <c r="F192" s="254"/>
    </row>
    <row r="193" spans="1:7" s="25" customFormat="1" ht="18.75" customHeight="1" x14ac:dyDescent="0.3">
      <c r="A193" s="145"/>
      <c r="C193" s="22" t="s">
        <v>115</v>
      </c>
      <c r="D193" s="20"/>
      <c r="E193" s="20"/>
      <c r="F193" s="20"/>
    </row>
    <row r="194" spans="1:7" s="25" customFormat="1" ht="18.75" customHeight="1" x14ac:dyDescent="0.3">
      <c r="A194" s="146"/>
      <c r="C194" s="22" t="s">
        <v>137</v>
      </c>
      <c r="D194" s="20"/>
      <c r="E194" s="20"/>
      <c r="F194" s="20"/>
    </row>
    <row r="195" spans="1:7" s="25" customFormat="1" ht="18.75" customHeight="1" x14ac:dyDescent="0.3">
      <c r="A195" s="146"/>
      <c r="C195" s="20"/>
      <c r="D195" s="20"/>
      <c r="F195" s="23" t="s">
        <v>116</v>
      </c>
    </row>
    <row r="196" spans="1:7" s="25" customFormat="1" ht="18.75" customHeight="1" x14ac:dyDescent="0.3">
      <c r="A196" s="146"/>
      <c r="C196" s="20"/>
      <c r="D196" s="20"/>
      <c r="F196" s="24" t="s">
        <v>134</v>
      </c>
    </row>
    <row r="197" spans="1:7" s="25" customFormat="1" ht="18.75" customHeight="1" x14ac:dyDescent="0.3">
      <c r="A197" s="146"/>
      <c r="C197" s="20"/>
      <c r="D197" s="20"/>
      <c r="F197" s="24" t="s">
        <v>117</v>
      </c>
    </row>
    <row r="198" spans="1:7" s="25" customFormat="1" ht="18.75" customHeight="1" x14ac:dyDescent="0.3">
      <c r="A198" s="146"/>
      <c r="C198" s="20"/>
      <c r="D198" s="20"/>
      <c r="F198" s="24" t="s">
        <v>257</v>
      </c>
    </row>
    <row r="199" spans="1:7" s="25" customFormat="1" ht="18.75" customHeight="1" x14ac:dyDescent="0.3">
      <c r="A199" s="145"/>
      <c r="C199" s="20"/>
      <c r="D199" s="20"/>
      <c r="E199" s="20"/>
      <c r="F199" s="20"/>
    </row>
    <row r="200" spans="1:7" s="25" customFormat="1" ht="18.75" customHeight="1" x14ac:dyDescent="0.3">
      <c r="A200" s="146"/>
      <c r="C200" s="1612" t="s">
        <v>119</v>
      </c>
      <c r="D200" s="1612"/>
      <c r="E200" s="1612"/>
      <c r="F200" s="26"/>
    </row>
    <row r="201" spans="1:7" s="25" customFormat="1" ht="18.75" customHeight="1" x14ac:dyDescent="0.3">
      <c r="A201" s="146"/>
      <c r="C201" s="1610">
        <v>45061</v>
      </c>
      <c r="D201" s="1610"/>
      <c r="E201" s="1610"/>
      <c r="F201" s="27"/>
    </row>
    <row r="202" spans="1:7" s="25" customFormat="1" ht="18.75" customHeight="1" x14ac:dyDescent="0.3">
      <c r="A202" s="146"/>
      <c r="C202" s="595"/>
      <c r="D202" s="595"/>
      <c r="E202" s="595"/>
      <c r="F202" s="27"/>
    </row>
    <row r="203" spans="1:7" s="25" customFormat="1" ht="18.75" customHeight="1" x14ac:dyDescent="0.3">
      <c r="A203" s="146"/>
      <c r="B203" s="599" t="s">
        <v>352</v>
      </c>
      <c r="C203" s="20"/>
      <c r="D203" s="20"/>
      <c r="E203" s="20"/>
      <c r="F203" s="27"/>
    </row>
    <row r="204" spans="1:7" s="25" customFormat="1" ht="18.75" customHeight="1" x14ac:dyDescent="0.3">
      <c r="A204" s="146"/>
      <c r="C204" s="596"/>
      <c r="D204" s="20"/>
      <c r="E204" s="20"/>
      <c r="F204" s="27"/>
    </row>
    <row r="205" spans="1:7" s="25" customFormat="1" ht="18.75" customHeight="1" x14ac:dyDescent="0.3">
      <c r="A205" s="146"/>
      <c r="B205" s="28" t="s">
        <v>120</v>
      </c>
      <c r="C205" s="29" t="s">
        <v>121</v>
      </c>
      <c r="D205" s="1611" t="s">
        <v>123</v>
      </c>
      <c r="E205" s="1611"/>
      <c r="F205" s="1611"/>
    </row>
    <row r="206" spans="1:7" s="25" customFormat="1" ht="18.75" customHeight="1" x14ac:dyDescent="0.3">
      <c r="A206" s="146"/>
      <c r="B206" s="28" t="s">
        <v>124</v>
      </c>
      <c r="C206" s="28" t="s">
        <v>265</v>
      </c>
      <c r="D206" s="29" t="s">
        <v>125</v>
      </c>
      <c r="E206" s="597" t="s">
        <v>126</v>
      </c>
      <c r="F206" s="597" t="s">
        <v>127</v>
      </c>
    </row>
    <row r="207" spans="1:7" s="420" customFormat="1" x14ac:dyDescent="0.3">
      <c r="A207" s="526"/>
      <c r="B207" s="597" t="s">
        <v>8</v>
      </c>
      <c r="C207" s="6" t="s">
        <v>47</v>
      </c>
      <c r="D207" s="2" t="s">
        <v>46</v>
      </c>
      <c r="E207" s="3">
        <v>40</v>
      </c>
      <c r="F207" s="3">
        <v>206.2</v>
      </c>
    </row>
    <row r="208" spans="1:7" s="420" customFormat="1" x14ac:dyDescent="0.3">
      <c r="A208" s="526"/>
      <c r="B208" s="597" t="s">
        <v>3</v>
      </c>
      <c r="C208" s="6" t="s">
        <v>64</v>
      </c>
      <c r="D208" s="2" t="s">
        <v>65</v>
      </c>
      <c r="E208" s="3">
        <v>13.5</v>
      </c>
      <c r="F208" s="3">
        <v>75</v>
      </c>
      <c r="G208" s="389"/>
    </row>
    <row r="209" spans="1:7" s="420" customFormat="1" x14ac:dyDescent="0.3">
      <c r="A209" s="526"/>
      <c r="B209" s="597" t="s">
        <v>0</v>
      </c>
      <c r="C209" s="6" t="s">
        <v>102</v>
      </c>
      <c r="D209" s="2" t="s">
        <v>68</v>
      </c>
      <c r="E209" s="3">
        <v>20</v>
      </c>
      <c r="F209" s="3">
        <v>72</v>
      </c>
      <c r="G209" s="389"/>
    </row>
    <row r="210" spans="1:7" s="420" customFormat="1" x14ac:dyDescent="0.3">
      <c r="A210" s="526"/>
      <c r="B210" s="5">
        <v>4</v>
      </c>
      <c r="C210" s="6" t="s">
        <v>114</v>
      </c>
      <c r="D210" s="2" t="s">
        <v>2</v>
      </c>
      <c r="E210" s="3">
        <v>6</v>
      </c>
      <c r="F210" s="3">
        <v>28</v>
      </c>
      <c r="G210" s="389"/>
    </row>
    <row r="211" spans="1:7" s="50" customFormat="1" x14ac:dyDescent="0.3">
      <c r="A211" s="490"/>
      <c r="B211" s="597" t="s">
        <v>23</v>
      </c>
      <c r="C211" s="6" t="s">
        <v>107</v>
      </c>
      <c r="D211" s="2" t="s">
        <v>14</v>
      </c>
      <c r="E211" s="3">
        <v>3.4</v>
      </c>
      <c r="F211" s="3">
        <v>93.2</v>
      </c>
      <c r="G211" s="8"/>
    </row>
    <row r="212" spans="1:7" s="50" customFormat="1" x14ac:dyDescent="0.3">
      <c r="A212" s="490"/>
      <c r="B212" s="597">
        <v>6</v>
      </c>
      <c r="C212" s="6" t="s">
        <v>37</v>
      </c>
      <c r="D212" s="2" t="s">
        <v>4</v>
      </c>
      <c r="E212" s="3">
        <v>130</v>
      </c>
      <c r="F212" s="3">
        <v>63</v>
      </c>
      <c r="G212" s="8"/>
    </row>
    <row r="213" spans="1:7" s="25" customFormat="1" x14ac:dyDescent="0.3">
      <c r="A213" s="491"/>
      <c r="B213" s="597"/>
      <c r="C213" s="6"/>
      <c r="D213" s="2"/>
      <c r="E213" s="3"/>
      <c r="F213" s="3"/>
    </row>
    <row r="214" spans="1:7" s="25" customFormat="1" ht="19.5" customHeight="1" x14ac:dyDescent="0.3">
      <c r="A214" s="490"/>
      <c r="B214" s="597"/>
      <c r="C214" s="6"/>
      <c r="D214" s="2"/>
      <c r="E214" s="3"/>
      <c r="F214" s="3"/>
    </row>
    <row r="215" spans="1:7" s="25" customFormat="1" x14ac:dyDescent="0.3">
      <c r="A215" s="145"/>
      <c r="B215" s="5"/>
      <c r="C215" s="6"/>
      <c r="D215" s="2" t="s">
        <v>128</v>
      </c>
      <c r="E215" s="3">
        <f>SUM(E207:E214)</f>
        <v>212.9</v>
      </c>
      <c r="F215" s="3">
        <f>SUM(F207:F214)</f>
        <v>537.4</v>
      </c>
    </row>
    <row r="216" spans="1:7" s="25" customFormat="1" x14ac:dyDescent="0.3">
      <c r="A216" s="145"/>
      <c r="B216" s="5"/>
      <c r="C216" s="6"/>
      <c r="D216" s="2"/>
      <c r="E216" s="3"/>
      <c r="F216" s="3"/>
    </row>
    <row r="217" spans="1:7" s="25" customFormat="1" x14ac:dyDescent="0.3">
      <c r="A217" s="145"/>
      <c r="B217" s="28" t="s">
        <v>124</v>
      </c>
      <c r="C217" s="3" t="s">
        <v>247</v>
      </c>
      <c r="D217" s="2" t="s">
        <v>125</v>
      </c>
      <c r="E217" s="3" t="s">
        <v>126</v>
      </c>
      <c r="F217" s="3" t="s">
        <v>127</v>
      </c>
    </row>
    <row r="218" spans="1:7" s="474" customFormat="1" x14ac:dyDescent="0.3">
      <c r="A218" s="389"/>
      <c r="B218" s="597" t="s">
        <v>8</v>
      </c>
      <c r="C218" s="6" t="s">
        <v>210</v>
      </c>
      <c r="D218" s="2" t="s">
        <v>9</v>
      </c>
      <c r="E218" s="3">
        <v>60</v>
      </c>
      <c r="F218" s="3">
        <v>122</v>
      </c>
    </row>
    <row r="219" spans="1:7" s="257" customFormat="1" x14ac:dyDescent="0.3">
      <c r="A219" s="389"/>
      <c r="B219" s="5">
        <v>2</v>
      </c>
      <c r="C219" s="6" t="s">
        <v>103</v>
      </c>
      <c r="D219" s="2" t="s">
        <v>104</v>
      </c>
      <c r="E219" s="3">
        <v>50</v>
      </c>
      <c r="F219" s="3">
        <v>220</v>
      </c>
    </row>
    <row r="220" spans="1:7" s="420" customFormat="1" x14ac:dyDescent="0.3">
      <c r="A220" s="389"/>
      <c r="B220" s="597" t="s">
        <v>0</v>
      </c>
      <c r="C220" s="6" t="s">
        <v>260</v>
      </c>
      <c r="D220" s="2" t="s">
        <v>17</v>
      </c>
      <c r="E220" s="3">
        <v>30</v>
      </c>
      <c r="F220" s="3">
        <v>182.25</v>
      </c>
    </row>
    <row r="221" spans="1:7" s="25" customFormat="1" ht="19.5" customHeight="1" x14ac:dyDescent="0.3">
      <c r="A221" s="145"/>
      <c r="B221" s="597" t="s">
        <v>77</v>
      </c>
      <c r="C221" s="6" t="s">
        <v>346</v>
      </c>
      <c r="D221" s="2" t="s">
        <v>22</v>
      </c>
      <c r="E221" s="3">
        <v>23</v>
      </c>
      <c r="F221" s="3">
        <v>4.5</v>
      </c>
    </row>
    <row r="222" spans="1:7" s="50" customFormat="1" x14ac:dyDescent="0.3">
      <c r="A222" s="8"/>
      <c r="B222" s="597" t="s">
        <v>23</v>
      </c>
      <c r="C222" s="6" t="s">
        <v>144</v>
      </c>
      <c r="D222" s="2" t="s">
        <v>2</v>
      </c>
      <c r="E222" s="3">
        <v>15</v>
      </c>
      <c r="F222" s="3">
        <v>88</v>
      </c>
      <c r="G222" s="8"/>
    </row>
    <row r="223" spans="1:7" s="25" customFormat="1" ht="19.5" customHeight="1" x14ac:dyDescent="0.3">
      <c r="A223" s="145"/>
      <c r="B223" s="597" t="s">
        <v>51</v>
      </c>
      <c r="C223" s="6" t="s">
        <v>107</v>
      </c>
      <c r="D223" s="2" t="s">
        <v>14</v>
      </c>
      <c r="E223" s="3">
        <v>3.4</v>
      </c>
      <c r="F223" s="3">
        <v>93.2</v>
      </c>
    </row>
    <row r="224" spans="1:7" s="257" customFormat="1" x14ac:dyDescent="0.3">
      <c r="A224" s="264"/>
      <c r="B224" s="597" t="s">
        <v>15</v>
      </c>
      <c r="C224" s="6" t="s">
        <v>108</v>
      </c>
      <c r="D224" s="2" t="s">
        <v>65</v>
      </c>
      <c r="E224" s="3">
        <v>1.2</v>
      </c>
      <c r="F224" s="3">
        <v>21.5</v>
      </c>
    </row>
    <row r="225" spans="1:7" s="25" customFormat="1" x14ac:dyDescent="0.3">
      <c r="A225" s="145"/>
      <c r="B225" s="5"/>
      <c r="C225" s="6"/>
      <c r="D225" s="2"/>
      <c r="E225" s="3"/>
      <c r="F225" s="3"/>
    </row>
    <row r="226" spans="1:7" s="25" customFormat="1" x14ac:dyDescent="0.3">
      <c r="A226" s="221"/>
      <c r="B226" s="597"/>
      <c r="C226" s="6"/>
      <c r="D226" s="2" t="s">
        <v>128</v>
      </c>
      <c r="E226" s="3">
        <f>SUM(E218:E224)</f>
        <v>182.6</v>
      </c>
      <c r="F226" s="3">
        <f>SUM(F218:F224)</f>
        <v>731.45</v>
      </c>
    </row>
    <row r="227" spans="1:7" s="25" customFormat="1" x14ac:dyDescent="0.3">
      <c r="A227" s="221"/>
      <c r="B227" s="597"/>
      <c r="C227" s="6"/>
      <c r="D227" s="2"/>
      <c r="E227" s="3"/>
      <c r="F227" s="3"/>
    </row>
    <row r="228" spans="1:7" s="25" customFormat="1" x14ac:dyDescent="0.3">
      <c r="A228" s="221"/>
      <c r="B228" s="28" t="s">
        <v>124</v>
      </c>
      <c r="C228" s="6" t="s">
        <v>282</v>
      </c>
      <c r="D228" s="2" t="s">
        <v>125</v>
      </c>
      <c r="E228" s="3" t="s">
        <v>126</v>
      </c>
      <c r="F228" s="3" t="s">
        <v>127</v>
      </c>
    </row>
    <row r="229" spans="1:7" s="25" customFormat="1" x14ac:dyDescent="0.3">
      <c r="A229" s="221"/>
      <c r="B229" s="597" t="s">
        <v>8</v>
      </c>
      <c r="C229" s="6" t="s">
        <v>353</v>
      </c>
      <c r="D229" s="2" t="s">
        <v>7</v>
      </c>
      <c r="E229" s="3">
        <v>75</v>
      </c>
      <c r="F229" s="3">
        <v>277.5</v>
      </c>
    </row>
    <row r="230" spans="1:7" s="25" customFormat="1" x14ac:dyDescent="0.3">
      <c r="A230" s="221"/>
      <c r="B230" s="597" t="s">
        <v>3</v>
      </c>
      <c r="C230" s="6" t="s">
        <v>179</v>
      </c>
      <c r="D230" s="2" t="s">
        <v>17</v>
      </c>
      <c r="E230" s="3">
        <v>28</v>
      </c>
      <c r="F230" s="3">
        <v>202.41</v>
      </c>
    </row>
    <row r="231" spans="1:7" s="25" customFormat="1" ht="19.5" customHeight="1" x14ac:dyDescent="0.3">
      <c r="A231" s="145"/>
      <c r="B231" s="597" t="s">
        <v>0</v>
      </c>
      <c r="C231" s="6" t="s">
        <v>346</v>
      </c>
      <c r="D231" s="2" t="s">
        <v>22</v>
      </c>
      <c r="E231" s="3">
        <v>24</v>
      </c>
      <c r="F231" s="3">
        <v>4.5</v>
      </c>
    </row>
    <row r="232" spans="1:7" s="50" customFormat="1" x14ac:dyDescent="0.3">
      <c r="A232" s="92"/>
      <c r="B232" s="597" t="s">
        <v>77</v>
      </c>
      <c r="C232" s="6" t="s">
        <v>114</v>
      </c>
      <c r="D232" s="2" t="s">
        <v>2</v>
      </c>
      <c r="E232" s="3">
        <v>6</v>
      </c>
      <c r="F232" s="3">
        <v>28</v>
      </c>
      <c r="G232" s="8"/>
    </row>
    <row r="233" spans="1:7" s="50" customFormat="1" x14ac:dyDescent="0.3">
      <c r="A233" s="8"/>
      <c r="B233" s="11" t="s">
        <v>23</v>
      </c>
      <c r="C233" s="6" t="s">
        <v>107</v>
      </c>
      <c r="D233" s="2" t="s">
        <v>81</v>
      </c>
      <c r="E233" s="3">
        <v>5.0999999999999996</v>
      </c>
      <c r="F233" s="3">
        <v>93.2</v>
      </c>
      <c r="G233" s="8"/>
    </row>
    <row r="234" spans="1:7" s="50" customFormat="1" x14ac:dyDescent="0.3">
      <c r="A234" s="8"/>
      <c r="B234" s="11"/>
      <c r="C234" s="6"/>
      <c r="D234" s="2"/>
      <c r="E234" s="3"/>
      <c r="F234" s="3"/>
      <c r="G234" s="8"/>
    </row>
    <row r="235" spans="1:7" s="50" customFormat="1" x14ac:dyDescent="0.3">
      <c r="A235" s="8"/>
      <c r="B235" s="11"/>
      <c r="C235" s="6"/>
      <c r="D235" s="2" t="s">
        <v>128</v>
      </c>
      <c r="E235" s="3">
        <f>SUM(E229:E233)</f>
        <v>138.1</v>
      </c>
      <c r="F235" s="3">
        <f>SUM(F229:F233)</f>
        <v>605.61</v>
      </c>
      <c r="G235" s="8"/>
    </row>
    <row r="236" spans="1:7" s="50" customFormat="1" x14ac:dyDescent="0.3">
      <c r="A236" s="92"/>
      <c r="B236" s="597"/>
      <c r="C236" s="6"/>
      <c r="D236" s="2"/>
      <c r="E236" s="3"/>
      <c r="F236" s="3"/>
      <c r="G236" s="8"/>
    </row>
    <row r="237" spans="1:7" s="50" customFormat="1" x14ac:dyDescent="0.3">
      <c r="A237" s="92"/>
      <c r="B237" s="28" t="s">
        <v>124</v>
      </c>
      <c r="C237" s="6" t="s">
        <v>284</v>
      </c>
      <c r="D237" s="2" t="s">
        <v>125</v>
      </c>
      <c r="E237" s="3" t="s">
        <v>126</v>
      </c>
      <c r="F237" s="3" t="s">
        <v>127</v>
      </c>
      <c r="G237" s="8"/>
    </row>
    <row r="238" spans="1:7" s="50" customFormat="1" x14ac:dyDescent="0.3">
      <c r="A238" s="8"/>
      <c r="B238" s="597" t="s">
        <v>8</v>
      </c>
      <c r="C238" s="6" t="s">
        <v>101</v>
      </c>
      <c r="D238" s="2" t="s">
        <v>22</v>
      </c>
      <c r="E238" s="3">
        <v>30</v>
      </c>
      <c r="F238" s="3">
        <v>111.09</v>
      </c>
      <c r="G238" s="8"/>
    </row>
    <row r="239" spans="1:7" s="50" customFormat="1" x14ac:dyDescent="0.3">
      <c r="A239" s="8"/>
      <c r="B239" s="597" t="s">
        <v>3</v>
      </c>
      <c r="C239" s="6" t="s">
        <v>64</v>
      </c>
      <c r="D239" s="2" t="s">
        <v>65</v>
      </c>
      <c r="E239" s="3">
        <v>12</v>
      </c>
      <c r="F239" s="3">
        <v>75</v>
      </c>
      <c r="G239" s="8"/>
    </row>
    <row r="240" spans="1:7" s="8" customFormat="1" x14ac:dyDescent="0.3">
      <c r="B240" s="597" t="s">
        <v>0</v>
      </c>
      <c r="C240" s="6" t="s">
        <v>107</v>
      </c>
      <c r="D240" s="2" t="s">
        <v>14</v>
      </c>
      <c r="E240" s="3">
        <v>3.4</v>
      </c>
      <c r="F240" s="3">
        <v>93.2</v>
      </c>
    </row>
    <row r="241" spans="1:7" s="50" customFormat="1" x14ac:dyDescent="0.3">
      <c r="A241" s="8"/>
      <c r="B241" s="11" t="s">
        <v>77</v>
      </c>
      <c r="C241" s="6" t="s">
        <v>114</v>
      </c>
      <c r="D241" s="2" t="s">
        <v>2</v>
      </c>
      <c r="E241" s="3">
        <v>6</v>
      </c>
      <c r="F241" s="3">
        <v>28</v>
      </c>
      <c r="G241" s="8"/>
    </row>
    <row r="242" spans="1:7" s="25" customFormat="1" x14ac:dyDescent="0.3">
      <c r="A242" s="145"/>
      <c r="B242" s="5"/>
      <c r="C242" s="6"/>
      <c r="D242" s="2"/>
      <c r="E242" s="3"/>
      <c r="F242" s="3"/>
      <c r="G242" s="8"/>
    </row>
    <row r="243" spans="1:7" s="25" customFormat="1" x14ac:dyDescent="0.3">
      <c r="A243" s="145"/>
      <c r="B243" s="5"/>
      <c r="C243" s="6"/>
      <c r="D243" s="2"/>
      <c r="E243" s="3"/>
      <c r="F243" s="3"/>
      <c r="G243" s="8"/>
    </row>
    <row r="244" spans="1:7" s="25" customFormat="1" x14ac:dyDescent="0.3">
      <c r="A244" s="147"/>
      <c r="B244" s="5"/>
      <c r="C244" s="6"/>
      <c r="D244" s="2" t="s">
        <v>128</v>
      </c>
      <c r="E244" s="3">
        <f>SUM(E238:E243)</f>
        <v>51.4</v>
      </c>
      <c r="F244" s="3">
        <f>SUM(F238:F243)</f>
        <v>307.29000000000002</v>
      </c>
      <c r="G244" s="8"/>
    </row>
    <row r="245" spans="1:7" s="25" customFormat="1" ht="23.25" x14ac:dyDescent="0.35">
      <c r="A245" s="36"/>
      <c r="B245" s="5"/>
      <c r="C245" s="6"/>
      <c r="D245" s="2"/>
      <c r="E245" s="3"/>
      <c r="F245" s="3"/>
      <c r="G245" s="529">
        <v>45059</v>
      </c>
    </row>
    <row r="246" spans="1:7" s="25" customFormat="1" ht="22.5" x14ac:dyDescent="0.3">
      <c r="A246" s="147"/>
      <c r="B246" s="3"/>
      <c r="C246" s="3"/>
      <c r="D246" s="3" t="s">
        <v>136</v>
      </c>
      <c r="E246" s="3">
        <f>+E244+E235+E226+E215</f>
        <v>585</v>
      </c>
      <c r="F246" s="3">
        <f>+F244+F235+F226+F215</f>
        <v>2181.75</v>
      </c>
      <c r="G246" s="527">
        <v>585</v>
      </c>
    </row>
    <row r="247" spans="1:7" s="25" customFormat="1" x14ac:dyDescent="0.3">
      <c r="A247" s="147"/>
      <c r="B247" s="463"/>
      <c r="C247" s="463"/>
      <c r="D247" s="463"/>
      <c r="E247" s="463"/>
      <c r="F247" s="463"/>
      <c r="G247" s="528">
        <f>G246-E246</f>
        <v>0</v>
      </c>
    </row>
    <row r="248" spans="1:7" s="25" customFormat="1" x14ac:dyDescent="0.3">
      <c r="A248" s="147"/>
      <c r="B248" s="463"/>
      <c r="C248" s="463"/>
      <c r="D248" s="463"/>
      <c r="E248" s="463"/>
      <c r="F248" s="463"/>
    </row>
    <row r="249" spans="1:7" s="25" customFormat="1" ht="18.75" customHeight="1" x14ac:dyDescent="0.3">
      <c r="A249" s="146"/>
      <c r="C249" s="37" t="s">
        <v>130</v>
      </c>
      <c r="E249" s="94" t="s">
        <v>131</v>
      </c>
      <c r="F249" s="20"/>
      <c r="G249" s="25">
        <f>G247/2</f>
        <v>0</v>
      </c>
    </row>
    <row r="250" spans="1:7" s="25" customFormat="1" ht="51.75" customHeight="1" x14ac:dyDescent="0.3">
      <c r="A250" s="146"/>
      <c r="C250" s="38" t="s">
        <v>132</v>
      </c>
      <c r="E250" s="38" t="s">
        <v>140</v>
      </c>
      <c r="F250" s="39"/>
    </row>
    <row r="251" spans="1:7" s="25" customFormat="1" ht="23.25" customHeight="1" x14ac:dyDescent="0.3">
      <c r="A251" s="146"/>
      <c r="B251" s="38"/>
      <c r="D251" s="38"/>
      <c r="E251" s="39"/>
      <c r="F251" s="38"/>
    </row>
    <row r="252" spans="1:7" s="96" customFormat="1" ht="23.25" customHeight="1" x14ac:dyDescent="0.3">
      <c r="A252" s="460"/>
      <c r="B252" s="254"/>
      <c r="D252" s="254"/>
      <c r="E252" s="255"/>
      <c r="F252" s="254"/>
    </row>
    <row r="253" spans="1:7" s="25" customFormat="1" ht="18.75" customHeight="1" x14ac:dyDescent="0.3">
      <c r="A253" s="145"/>
      <c r="C253" s="22" t="s">
        <v>115</v>
      </c>
      <c r="D253" s="20"/>
      <c r="E253" s="20"/>
      <c r="F253" s="20"/>
    </row>
    <row r="254" spans="1:7" s="25" customFormat="1" ht="18.75" customHeight="1" x14ac:dyDescent="0.3">
      <c r="A254" s="146"/>
      <c r="C254" s="22" t="s">
        <v>137</v>
      </c>
      <c r="D254" s="20"/>
      <c r="E254" s="20"/>
      <c r="F254" s="20"/>
    </row>
    <row r="255" spans="1:7" s="25" customFormat="1" ht="18.75" customHeight="1" x14ac:dyDescent="0.3">
      <c r="A255" s="146"/>
      <c r="C255" s="20"/>
      <c r="D255" s="20"/>
      <c r="F255" s="23" t="s">
        <v>116</v>
      </c>
    </row>
    <row r="256" spans="1:7" s="25" customFormat="1" ht="18.75" customHeight="1" x14ac:dyDescent="0.3">
      <c r="A256" s="146"/>
      <c r="C256" s="20"/>
      <c r="D256" s="20"/>
      <c r="F256" s="24" t="s">
        <v>134</v>
      </c>
    </row>
    <row r="257" spans="1:7" s="25" customFormat="1" ht="18.75" customHeight="1" x14ac:dyDescent="0.3">
      <c r="A257" s="146"/>
      <c r="C257" s="20"/>
      <c r="D257" s="20"/>
      <c r="F257" s="24" t="s">
        <v>117</v>
      </c>
    </row>
    <row r="258" spans="1:7" s="25" customFormat="1" ht="18.75" customHeight="1" x14ac:dyDescent="0.3">
      <c r="A258" s="146"/>
      <c r="C258" s="20"/>
      <c r="D258" s="20"/>
      <c r="F258" s="24" t="s">
        <v>257</v>
      </c>
    </row>
    <row r="259" spans="1:7" s="25" customFormat="1" ht="18.75" customHeight="1" x14ac:dyDescent="0.3">
      <c r="A259" s="145"/>
      <c r="C259" s="20"/>
      <c r="D259" s="20"/>
      <c r="E259" s="20"/>
      <c r="F259" s="20"/>
    </row>
    <row r="260" spans="1:7" s="25" customFormat="1" ht="18.75" customHeight="1" x14ac:dyDescent="0.3">
      <c r="A260" s="146"/>
      <c r="C260" s="1612" t="s">
        <v>119</v>
      </c>
      <c r="D260" s="1612"/>
      <c r="E260" s="1612"/>
      <c r="F260" s="26"/>
    </row>
    <row r="261" spans="1:7" s="25" customFormat="1" ht="18.75" customHeight="1" x14ac:dyDescent="0.3">
      <c r="A261" s="146"/>
      <c r="C261" s="1610">
        <v>45062</v>
      </c>
      <c r="D261" s="1610"/>
      <c r="E261" s="1610"/>
      <c r="F261" s="27"/>
    </row>
    <row r="262" spans="1:7" s="25" customFormat="1" ht="18.75" customHeight="1" x14ac:dyDescent="0.3">
      <c r="A262" s="146"/>
      <c r="C262" s="600"/>
      <c r="D262" s="600"/>
      <c r="E262" s="600"/>
      <c r="F262" s="27"/>
    </row>
    <row r="263" spans="1:7" s="25" customFormat="1" ht="18.75" customHeight="1" x14ac:dyDescent="0.3">
      <c r="A263" s="146"/>
      <c r="B263" s="599" t="s">
        <v>352</v>
      </c>
      <c r="C263" s="20"/>
      <c r="D263" s="20"/>
      <c r="E263" s="20"/>
      <c r="F263" s="27"/>
    </row>
    <row r="264" spans="1:7" s="25" customFormat="1" ht="18.75" customHeight="1" x14ac:dyDescent="0.3">
      <c r="A264" s="146"/>
      <c r="C264" s="601"/>
      <c r="D264" s="20"/>
      <c r="E264" s="20"/>
      <c r="F264" s="27"/>
    </row>
    <row r="265" spans="1:7" s="25" customFormat="1" ht="18.75" customHeight="1" x14ac:dyDescent="0.3">
      <c r="A265" s="146"/>
      <c r="B265" s="28" t="s">
        <v>120</v>
      </c>
      <c r="C265" s="29" t="s">
        <v>121</v>
      </c>
      <c r="D265" s="1611" t="s">
        <v>123</v>
      </c>
      <c r="E265" s="1611"/>
      <c r="F265" s="1611"/>
    </row>
    <row r="266" spans="1:7" s="25" customFormat="1" ht="18.75" customHeight="1" x14ac:dyDescent="0.3">
      <c r="A266" s="146"/>
      <c r="B266" s="28" t="s">
        <v>124</v>
      </c>
      <c r="C266" s="28" t="s">
        <v>265</v>
      </c>
      <c r="D266" s="29" t="s">
        <v>125</v>
      </c>
      <c r="E266" s="602" t="s">
        <v>126</v>
      </c>
      <c r="F266" s="602" t="s">
        <v>127</v>
      </c>
    </row>
    <row r="267" spans="1:7" s="50" customFormat="1" x14ac:dyDescent="0.3">
      <c r="A267" s="490"/>
      <c r="B267" s="602" t="s">
        <v>8</v>
      </c>
      <c r="C267" s="6" t="s">
        <v>30</v>
      </c>
      <c r="D267" s="2" t="s">
        <v>29</v>
      </c>
      <c r="E267" s="3">
        <v>85</v>
      </c>
      <c r="F267" s="3">
        <v>333</v>
      </c>
    </row>
    <row r="268" spans="1:7" s="50" customFormat="1" x14ac:dyDescent="0.3">
      <c r="A268" s="490"/>
      <c r="B268" s="602" t="s">
        <v>3</v>
      </c>
      <c r="C268" s="6" t="s">
        <v>61</v>
      </c>
      <c r="D268" s="2" t="s">
        <v>2</v>
      </c>
      <c r="E268" s="3">
        <v>40</v>
      </c>
      <c r="F268" s="3">
        <v>240</v>
      </c>
      <c r="G268" s="8"/>
    </row>
    <row r="269" spans="1:7" s="50" customFormat="1" x14ac:dyDescent="0.3">
      <c r="A269" s="490"/>
      <c r="B269" s="602" t="s">
        <v>0</v>
      </c>
      <c r="C269" s="6" t="s">
        <v>346</v>
      </c>
      <c r="D269" s="2" t="s">
        <v>22</v>
      </c>
      <c r="E269" s="3">
        <v>24</v>
      </c>
      <c r="F269" s="3">
        <v>4.5</v>
      </c>
      <c r="G269" s="8"/>
    </row>
    <row r="270" spans="1:7" s="50" customFormat="1" x14ac:dyDescent="0.3">
      <c r="A270" s="490"/>
      <c r="B270" s="5">
        <v>4</v>
      </c>
      <c r="C270" s="6" t="s">
        <v>114</v>
      </c>
      <c r="D270" s="2" t="s">
        <v>2</v>
      </c>
      <c r="E270" s="3">
        <v>6</v>
      </c>
      <c r="F270" s="3">
        <v>28</v>
      </c>
      <c r="G270" s="8"/>
    </row>
    <row r="271" spans="1:7" s="50" customFormat="1" x14ac:dyDescent="0.3">
      <c r="A271" s="490"/>
      <c r="B271" s="602" t="s">
        <v>23</v>
      </c>
      <c r="C271" s="6" t="s">
        <v>107</v>
      </c>
      <c r="D271" s="2" t="s">
        <v>14</v>
      </c>
      <c r="E271" s="3">
        <v>3.4</v>
      </c>
      <c r="F271" s="3">
        <v>93.2</v>
      </c>
      <c r="G271" s="8"/>
    </row>
    <row r="272" spans="1:7" s="50" customFormat="1" x14ac:dyDescent="0.3">
      <c r="A272" s="490"/>
      <c r="B272" s="602">
        <v>6</v>
      </c>
      <c r="C272" s="6" t="s">
        <v>37</v>
      </c>
      <c r="D272" s="2" t="s">
        <v>4</v>
      </c>
      <c r="E272" s="3">
        <v>120</v>
      </c>
      <c r="F272" s="3">
        <v>63</v>
      </c>
      <c r="G272" s="8"/>
    </row>
    <row r="273" spans="1:7" s="25" customFormat="1" x14ac:dyDescent="0.3">
      <c r="A273" s="491"/>
      <c r="B273" s="602"/>
      <c r="C273" s="6"/>
      <c r="D273" s="2"/>
      <c r="E273" s="3"/>
      <c r="F273" s="3"/>
    </row>
    <row r="274" spans="1:7" s="25" customFormat="1" ht="19.5" customHeight="1" x14ac:dyDescent="0.3">
      <c r="A274" s="490"/>
      <c r="B274" s="602"/>
      <c r="C274" s="6"/>
      <c r="D274" s="2"/>
      <c r="E274" s="3"/>
      <c r="F274" s="3"/>
    </row>
    <row r="275" spans="1:7" s="25" customFormat="1" x14ac:dyDescent="0.3">
      <c r="A275" s="145"/>
      <c r="B275" s="5"/>
      <c r="C275" s="6"/>
      <c r="D275" s="2" t="s">
        <v>128</v>
      </c>
      <c r="E275" s="3">
        <f>SUM(E267:E274)</f>
        <v>278.39999999999998</v>
      </c>
      <c r="F275" s="3">
        <f>SUM(F267:F274)</f>
        <v>761.7</v>
      </c>
    </row>
    <row r="276" spans="1:7" s="25" customFormat="1" x14ac:dyDescent="0.3">
      <c r="A276" s="145"/>
      <c r="B276" s="5"/>
      <c r="C276" s="6"/>
      <c r="D276" s="2"/>
      <c r="E276" s="3"/>
      <c r="F276" s="3"/>
    </row>
    <row r="277" spans="1:7" s="25" customFormat="1" x14ac:dyDescent="0.3">
      <c r="A277" s="145"/>
      <c r="B277" s="28" t="s">
        <v>124</v>
      </c>
      <c r="C277" s="3" t="s">
        <v>247</v>
      </c>
      <c r="D277" s="2" t="s">
        <v>125</v>
      </c>
      <c r="E277" s="3" t="s">
        <v>126</v>
      </c>
      <c r="F277" s="3" t="s">
        <v>127</v>
      </c>
    </row>
    <row r="278" spans="1:7" s="474" customFormat="1" x14ac:dyDescent="0.3">
      <c r="A278" s="389"/>
      <c r="B278" s="597">
        <v>1</v>
      </c>
      <c r="C278" s="6" t="s">
        <v>354</v>
      </c>
      <c r="D278" s="2" t="s">
        <v>9</v>
      </c>
      <c r="E278" s="3">
        <v>63.5</v>
      </c>
      <c r="F278" s="3">
        <v>105.25</v>
      </c>
    </row>
    <row r="279" spans="1:7" s="257" customFormat="1" x14ac:dyDescent="0.3">
      <c r="A279" s="389"/>
      <c r="B279" s="5">
        <v>2</v>
      </c>
      <c r="C279" s="6" t="s">
        <v>56</v>
      </c>
      <c r="D279" s="2" t="s">
        <v>7</v>
      </c>
      <c r="E279" s="3">
        <v>50</v>
      </c>
      <c r="F279" s="3">
        <v>252.125</v>
      </c>
    </row>
    <row r="280" spans="1:7" s="420" customFormat="1" x14ac:dyDescent="0.3">
      <c r="A280" s="389"/>
      <c r="B280" s="597" t="s">
        <v>0</v>
      </c>
      <c r="C280" s="6" t="s">
        <v>179</v>
      </c>
      <c r="D280" s="2" t="s">
        <v>44</v>
      </c>
      <c r="E280" s="3">
        <v>27</v>
      </c>
      <c r="F280" s="3">
        <v>242.89</v>
      </c>
    </row>
    <row r="281" spans="1:7" s="50" customFormat="1" x14ac:dyDescent="0.3">
      <c r="A281" s="8"/>
      <c r="B281" s="597" t="s">
        <v>77</v>
      </c>
      <c r="C281" s="6" t="s">
        <v>144</v>
      </c>
      <c r="D281" s="2" t="s">
        <v>2</v>
      </c>
      <c r="E281" s="3">
        <v>15</v>
      </c>
      <c r="F281" s="3">
        <v>88</v>
      </c>
      <c r="G281" s="8"/>
    </row>
    <row r="282" spans="1:7" s="25" customFormat="1" ht="19.5" customHeight="1" x14ac:dyDescent="0.3">
      <c r="A282" s="145"/>
      <c r="B282" s="597" t="s">
        <v>23</v>
      </c>
      <c r="C282" s="6" t="s">
        <v>107</v>
      </c>
      <c r="D282" s="2" t="s">
        <v>14</v>
      </c>
      <c r="E282" s="3">
        <v>3.4</v>
      </c>
      <c r="F282" s="3">
        <v>93.2</v>
      </c>
    </row>
    <row r="283" spans="1:7" s="25" customFormat="1" x14ac:dyDescent="0.3">
      <c r="A283" s="145"/>
      <c r="B283" s="597" t="s">
        <v>51</v>
      </c>
      <c r="C283" s="6" t="s">
        <v>108</v>
      </c>
      <c r="D283" s="2" t="s">
        <v>65</v>
      </c>
      <c r="E283" s="3">
        <v>1.2</v>
      </c>
      <c r="F283" s="3">
        <v>21.5</v>
      </c>
    </row>
    <row r="284" spans="1:7" s="25" customFormat="1" x14ac:dyDescent="0.3">
      <c r="A284" s="145"/>
      <c r="B284" s="602" t="s">
        <v>15</v>
      </c>
      <c r="C284" s="6" t="s">
        <v>21</v>
      </c>
      <c r="D284" s="2" t="s">
        <v>22</v>
      </c>
      <c r="E284" s="3">
        <v>45</v>
      </c>
      <c r="F284" s="3">
        <v>63.27</v>
      </c>
    </row>
    <row r="285" spans="1:7" s="25" customFormat="1" x14ac:dyDescent="0.3">
      <c r="A285" s="145"/>
      <c r="B285" s="5"/>
      <c r="C285" s="6"/>
      <c r="D285" s="2"/>
      <c r="E285" s="3"/>
      <c r="F285" s="3"/>
    </row>
    <row r="286" spans="1:7" s="25" customFormat="1" x14ac:dyDescent="0.3">
      <c r="A286" s="221"/>
      <c r="B286" s="597"/>
      <c r="C286" s="6"/>
      <c r="D286" s="2" t="s">
        <v>128</v>
      </c>
      <c r="E286" s="3">
        <f>SUM(E278:E284)</f>
        <v>205.1</v>
      </c>
      <c r="F286" s="3">
        <f>SUM(F278:F283)</f>
        <v>802.96500000000003</v>
      </c>
    </row>
    <row r="287" spans="1:7" s="25" customFormat="1" x14ac:dyDescent="0.3">
      <c r="A287" s="221"/>
      <c r="B287" s="597"/>
      <c r="C287" s="6"/>
      <c r="D287" s="2"/>
      <c r="E287" s="3"/>
      <c r="F287" s="3"/>
    </row>
    <row r="288" spans="1:7" s="25" customFormat="1" x14ac:dyDescent="0.3">
      <c r="A288" s="221"/>
      <c r="B288" s="28" t="s">
        <v>124</v>
      </c>
      <c r="C288" s="6" t="s">
        <v>282</v>
      </c>
      <c r="D288" s="2" t="s">
        <v>125</v>
      </c>
      <c r="E288" s="3" t="s">
        <v>126</v>
      </c>
      <c r="F288" s="3" t="s">
        <v>127</v>
      </c>
    </row>
    <row r="289" spans="1:7" s="257" customFormat="1" x14ac:dyDescent="0.3">
      <c r="A289" s="470"/>
      <c r="B289" s="598"/>
      <c r="C289" s="13"/>
      <c r="D289" s="14"/>
      <c r="E289" s="15"/>
      <c r="F289" s="15"/>
    </row>
    <row r="290" spans="1:7" s="50" customFormat="1" x14ac:dyDescent="0.3">
      <c r="A290" s="8"/>
      <c r="B290" s="11"/>
      <c r="C290" s="6"/>
      <c r="D290" s="2"/>
      <c r="E290" s="3"/>
      <c r="F290" s="3"/>
      <c r="G290" s="8"/>
    </row>
    <row r="291" spans="1:7" s="50" customFormat="1" x14ac:dyDescent="0.3">
      <c r="A291" s="8"/>
      <c r="B291" s="11"/>
      <c r="C291" s="6"/>
      <c r="D291" s="2"/>
      <c r="E291" s="3"/>
      <c r="F291" s="3"/>
      <c r="G291" s="8"/>
    </row>
    <row r="292" spans="1:7" s="50" customFormat="1" x14ac:dyDescent="0.3">
      <c r="A292" s="8"/>
      <c r="B292" s="11"/>
      <c r="C292" s="6"/>
      <c r="D292" s="2" t="s">
        <v>128</v>
      </c>
      <c r="E292" s="3">
        <f>SUM(E289:E290)</f>
        <v>0</v>
      </c>
      <c r="F292" s="3">
        <f>SUM(F289:F290)</f>
        <v>0</v>
      </c>
      <c r="G292" s="8"/>
    </row>
    <row r="293" spans="1:7" s="50" customFormat="1" x14ac:dyDescent="0.3">
      <c r="A293" s="92"/>
      <c r="B293" s="597"/>
      <c r="C293" s="6"/>
      <c r="D293" s="2"/>
      <c r="E293" s="3"/>
      <c r="F293" s="3"/>
      <c r="G293" s="8"/>
    </row>
    <row r="294" spans="1:7" s="50" customFormat="1" x14ac:dyDescent="0.3">
      <c r="A294" s="92"/>
      <c r="B294" s="28" t="s">
        <v>124</v>
      </c>
      <c r="C294" s="6" t="s">
        <v>284</v>
      </c>
      <c r="D294" s="2" t="s">
        <v>125</v>
      </c>
      <c r="E294" s="3" t="s">
        <v>126</v>
      </c>
      <c r="F294" s="3" t="s">
        <v>127</v>
      </c>
      <c r="G294" s="8"/>
    </row>
    <row r="295" spans="1:7" s="50" customFormat="1" x14ac:dyDescent="0.3">
      <c r="A295" s="8"/>
      <c r="B295" s="597"/>
      <c r="C295" s="6"/>
      <c r="D295" s="2"/>
      <c r="E295" s="3"/>
      <c r="F295" s="3"/>
      <c r="G295" s="8"/>
    </row>
    <row r="296" spans="1:7" s="50" customFormat="1" x14ac:dyDescent="0.3">
      <c r="A296" s="8"/>
      <c r="B296" s="11"/>
      <c r="C296" s="6"/>
      <c r="D296" s="2"/>
      <c r="E296" s="3"/>
      <c r="F296" s="3"/>
      <c r="G296" s="8"/>
    </row>
    <row r="297" spans="1:7" s="25" customFormat="1" x14ac:dyDescent="0.3">
      <c r="A297" s="145"/>
      <c r="B297" s="5"/>
      <c r="C297" s="6"/>
      <c r="D297" s="2"/>
      <c r="E297" s="3"/>
      <c r="F297" s="3"/>
      <c r="G297" s="8"/>
    </row>
    <row r="298" spans="1:7" s="25" customFormat="1" x14ac:dyDescent="0.3">
      <c r="A298" s="145"/>
      <c r="B298" s="5"/>
      <c r="C298" s="6"/>
      <c r="D298" s="2"/>
      <c r="E298" s="3"/>
      <c r="F298" s="3"/>
      <c r="G298" s="8"/>
    </row>
    <row r="299" spans="1:7" s="25" customFormat="1" x14ac:dyDescent="0.3">
      <c r="A299" s="147"/>
      <c r="B299" s="5"/>
      <c r="C299" s="6"/>
      <c r="D299" s="2" t="s">
        <v>128</v>
      </c>
      <c r="E299" s="3">
        <f>SUM(E295:E298)</f>
        <v>0</v>
      </c>
      <c r="F299" s="3">
        <f>SUM(F295:F298)</f>
        <v>0</v>
      </c>
      <c r="G299" s="8"/>
    </row>
    <row r="300" spans="1:7" s="25" customFormat="1" ht="23.25" x14ac:dyDescent="0.35">
      <c r="A300" s="36"/>
      <c r="B300" s="5"/>
      <c r="C300" s="6"/>
      <c r="D300" s="2"/>
      <c r="E300" s="3"/>
      <c r="F300" s="3"/>
      <c r="G300" s="529">
        <v>45059</v>
      </c>
    </row>
    <row r="301" spans="1:7" s="25" customFormat="1" ht="22.5" x14ac:dyDescent="0.3">
      <c r="A301" s="147"/>
      <c r="B301" s="3"/>
      <c r="C301" s="3"/>
      <c r="D301" s="3" t="s">
        <v>136</v>
      </c>
      <c r="E301" s="3">
        <f>+E299+E292+E286+E275</f>
        <v>483.5</v>
      </c>
      <c r="F301" s="3">
        <f>+F299+F292+F286+F275</f>
        <v>1564.665</v>
      </c>
      <c r="G301" s="527">
        <v>585</v>
      </c>
    </row>
    <row r="302" spans="1:7" s="25" customFormat="1" x14ac:dyDescent="0.3">
      <c r="A302" s="147"/>
      <c r="B302" s="463"/>
      <c r="C302" s="463"/>
      <c r="D302" s="463"/>
      <c r="E302" s="463"/>
      <c r="F302" s="463"/>
      <c r="G302" s="528">
        <f>G301-E301</f>
        <v>101.5</v>
      </c>
    </row>
    <row r="303" spans="1:7" s="25" customFormat="1" x14ac:dyDescent="0.3">
      <c r="A303" s="147"/>
      <c r="B303" s="463"/>
      <c r="C303" s="463"/>
      <c r="D303" s="463"/>
      <c r="E303" s="463"/>
      <c r="F303" s="463"/>
    </row>
    <row r="304" spans="1:7" s="25" customFormat="1" ht="18.75" customHeight="1" x14ac:dyDescent="0.3">
      <c r="A304" s="146"/>
      <c r="C304" s="37" t="s">
        <v>130</v>
      </c>
      <c r="E304" s="94" t="s">
        <v>131</v>
      </c>
      <c r="F304" s="20"/>
    </row>
    <row r="305" spans="1:6" s="25" customFormat="1" ht="51.75" customHeight="1" x14ac:dyDescent="0.3">
      <c r="A305" s="146"/>
      <c r="C305" s="38" t="s">
        <v>132</v>
      </c>
      <c r="E305" s="38" t="s">
        <v>140</v>
      </c>
      <c r="F305" s="39"/>
    </row>
    <row r="306" spans="1:6" s="25" customFormat="1" ht="23.25" customHeight="1" x14ac:dyDescent="0.3">
      <c r="A306" s="146"/>
      <c r="B306" s="38"/>
      <c r="D306" s="38"/>
      <c r="E306" s="39"/>
      <c r="F306" s="38"/>
    </row>
    <row r="307" spans="1:6" s="96" customFormat="1" ht="23.25" customHeight="1" x14ac:dyDescent="0.3">
      <c r="A307" s="460"/>
      <c r="B307" s="254"/>
      <c r="D307" s="254"/>
      <c r="E307" s="255"/>
      <c r="F307" s="254"/>
    </row>
  </sheetData>
  <sortState ref="B91:F197">
    <sortCondition ref="C91:C197"/>
  </sortState>
  <mergeCells count="15">
    <mergeCell ref="C9:E9"/>
    <mergeCell ref="C10:E10"/>
    <mergeCell ref="D14:F14"/>
    <mergeCell ref="D265:F265"/>
    <mergeCell ref="C261:E261"/>
    <mergeCell ref="C260:E260"/>
    <mergeCell ref="C80:E80"/>
    <mergeCell ref="C81:E81"/>
    <mergeCell ref="D85:F85"/>
    <mergeCell ref="C140:E140"/>
    <mergeCell ref="C141:E141"/>
    <mergeCell ref="D145:F145"/>
    <mergeCell ref="C200:E200"/>
    <mergeCell ref="C201:E201"/>
    <mergeCell ref="D205:F205"/>
  </mergeCells>
  <printOptions horizontalCentered="1"/>
  <pageMargins left="0.59055118110236227" right="0.59055118110236227" top="0.59055118110236227" bottom="0.39370078740157483" header="0.31496062992125984" footer="0.31496062992125984"/>
  <pageSetup paperSize="9" scale="13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">
    <tabColor rgb="FFFF00FF"/>
  </sheetPr>
  <dimension ref="A1:R1349"/>
  <sheetViews>
    <sheetView topLeftCell="A868" zoomScale="70" zoomScaleNormal="70" zoomScalePageLayoutView="60" workbookViewId="0">
      <selection activeCell="B936" sqref="B936:E978"/>
    </sheetView>
  </sheetViews>
  <sheetFormatPr defaultRowHeight="18.75" x14ac:dyDescent="0.3"/>
  <cols>
    <col min="1" max="1" width="7.125" style="21" customWidth="1"/>
    <col min="2" max="2" width="37.25" style="20" customWidth="1"/>
    <col min="3" max="3" width="14.75" style="20" customWidth="1"/>
    <col min="4" max="5" width="14.5" style="20" customWidth="1"/>
    <col min="6" max="6" width="18" style="656" customWidth="1"/>
    <col min="7" max="7" width="7.375" style="21" customWidth="1"/>
    <col min="8" max="8" width="36.125" style="20" customWidth="1"/>
    <col min="9" max="9" width="15.125" style="20" customWidth="1"/>
    <col min="10" max="10" width="13.5" style="20" customWidth="1"/>
    <col min="11" max="11" width="15.25" style="20" customWidth="1"/>
    <col min="12" max="12" width="11.375" style="801" customWidth="1"/>
    <col min="13" max="31" width="2.875" style="21" customWidth="1"/>
    <col min="32" max="45" width="3.375" style="21" customWidth="1"/>
    <col min="46" max="16384" width="9" style="21"/>
  </cols>
  <sheetData>
    <row r="1" spans="1:16" s="25" customFormat="1" ht="18.75" customHeight="1" x14ac:dyDescent="0.3">
      <c r="A1" s="96"/>
      <c r="B1" s="19"/>
      <c r="C1" s="19"/>
      <c r="D1" s="19"/>
      <c r="E1" s="19"/>
      <c r="F1" s="656"/>
      <c r="G1" s="96"/>
      <c r="H1" s="19"/>
      <c r="I1" s="19"/>
      <c r="J1" s="19"/>
      <c r="K1" s="19"/>
      <c r="L1" s="788"/>
    </row>
    <row r="2" spans="1:16" x14ac:dyDescent="0.3">
      <c r="A2" s="25"/>
      <c r="G2" s="25"/>
    </row>
    <row r="3" spans="1:16" s="25" customFormat="1" ht="18.75" customHeight="1" x14ac:dyDescent="0.3">
      <c r="B3" s="22" t="s">
        <v>115</v>
      </c>
      <c r="C3" s="20"/>
      <c r="D3" s="20"/>
      <c r="E3" s="20"/>
      <c r="F3" s="656"/>
      <c r="H3" s="22" t="s">
        <v>115</v>
      </c>
      <c r="I3" s="20"/>
      <c r="J3" s="20"/>
      <c r="K3" s="20"/>
      <c r="L3" s="788"/>
    </row>
    <row r="4" spans="1:16" s="25" customFormat="1" ht="18.75" customHeight="1" x14ac:dyDescent="0.3">
      <c r="B4" s="22" t="s">
        <v>137</v>
      </c>
      <c r="C4" s="20"/>
      <c r="D4" s="20"/>
      <c r="E4" s="20"/>
      <c r="F4" s="606"/>
      <c r="H4" s="22" t="s">
        <v>138</v>
      </c>
      <c r="I4" s="20"/>
      <c r="J4" s="20"/>
      <c r="K4" s="20"/>
      <c r="L4" s="788"/>
    </row>
    <row r="5" spans="1:16" s="25" customFormat="1" ht="18.75" customHeight="1" x14ac:dyDescent="0.3">
      <c r="B5" s="20"/>
      <c r="C5" s="20"/>
      <c r="D5" s="20"/>
      <c r="E5" s="20"/>
      <c r="F5" s="606"/>
      <c r="H5" s="20"/>
      <c r="I5" s="20"/>
      <c r="J5" s="20"/>
      <c r="K5" s="20"/>
      <c r="L5" s="788"/>
    </row>
    <row r="6" spans="1:16" s="25" customFormat="1" ht="18.75" customHeight="1" x14ac:dyDescent="0.3">
      <c r="B6" s="20"/>
      <c r="C6" s="20"/>
      <c r="E6" s="603" t="s">
        <v>116</v>
      </c>
      <c r="F6" s="606"/>
      <c r="H6" s="20"/>
      <c r="I6" s="20"/>
      <c r="K6" s="603" t="s">
        <v>116</v>
      </c>
      <c r="L6" s="789"/>
      <c r="M6" s="603"/>
      <c r="N6" s="603"/>
      <c r="O6" s="603"/>
      <c r="P6" s="603"/>
    </row>
    <row r="7" spans="1:16" s="25" customFormat="1" ht="18.75" customHeight="1" x14ac:dyDescent="0.3">
      <c r="B7" s="20"/>
      <c r="C7" s="20"/>
      <c r="E7" s="603" t="s">
        <v>134</v>
      </c>
      <c r="F7" s="606"/>
      <c r="H7" s="20"/>
      <c r="I7" s="20"/>
      <c r="K7" s="603" t="s">
        <v>134</v>
      </c>
      <c r="L7" s="789"/>
      <c r="M7" s="603"/>
      <c r="N7" s="603"/>
      <c r="O7" s="603"/>
      <c r="P7" s="603"/>
    </row>
    <row r="8" spans="1:16" s="25" customFormat="1" ht="18.75" customHeight="1" x14ac:dyDescent="0.3">
      <c r="B8" s="20"/>
      <c r="C8" s="20"/>
      <c r="E8" s="603" t="s">
        <v>117</v>
      </c>
      <c r="F8" s="606"/>
      <c r="H8" s="20"/>
      <c r="I8" s="20"/>
      <c r="K8" s="603" t="s">
        <v>117</v>
      </c>
      <c r="L8" s="789"/>
      <c r="M8" s="603"/>
      <c r="N8" s="603"/>
      <c r="O8" s="603"/>
      <c r="P8" s="603"/>
    </row>
    <row r="9" spans="1:16" s="25" customFormat="1" ht="18.75" customHeight="1" x14ac:dyDescent="0.3">
      <c r="B9" s="20"/>
      <c r="C9" s="20"/>
      <c r="E9" s="603" t="s">
        <v>417</v>
      </c>
      <c r="F9" s="606"/>
      <c r="H9" s="20"/>
      <c r="I9" s="20"/>
      <c r="K9" s="603" t="s">
        <v>417</v>
      </c>
      <c r="L9" s="789"/>
      <c r="M9" s="603"/>
      <c r="N9" s="603"/>
      <c r="O9" s="603"/>
      <c r="P9" s="603"/>
    </row>
    <row r="10" spans="1:16" s="25" customFormat="1" ht="18.75" customHeight="1" x14ac:dyDescent="0.3">
      <c r="B10" s="20"/>
      <c r="C10" s="20"/>
      <c r="D10" s="20"/>
      <c r="E10" s="20"/>
      <c r="F10" s="606"/>
      <c r="H10" s="20"/>
      <c r="I10" s="20"/>
      <c r="J10" s="20"/>
      <c r="K10" s="20"/>
      <c r="L10" s="788"/>
    </row>
    <row r="11" spans="1:16" s="25" customFormat="1" ht="18.75" customHeight="1" x14ac:dyDescent="0.3">
      <c r="B11" s="20"/>
      <c r="C11" s="20"/>
      <c r="D11" s="20"/>
      <c r="E11" s="20"/>
      <c r="F11" s="606"/>
      <c r="H11" s="20"/>
      <c r="I11" s="20"/>
      <c r="J11" s="20"/>
      <c r="K11" s="20"/>
      <c r="L11" s="788"/>
    </row>
    <row r="12" spans="1:16" s="25" customFormat="1" ht="18.75" customHeight="1" x14ac:dyDescent="0.3">
      <c r="B12" s="20"/>
      <c r="C12" s="20"/>
      <c r="D12" s="20"/>
      <c r="E12" s="20"/>
      <c r="F12" s="606"/>
      <c r="H12" s="20"/>
      <c r="I12" s="20"/>
      <c r="J12" s="20"/>
      <c r="K12" s="20"/>
      <c r="L12" s="788"/>
    </row>
    <row r="13" spans="1:16" s="25" customFormat="1" ht="18.75" customHeight="1" x14ac:dyDescent="0.3">
      <c r="B13" s="1612" t="s">
        <v>119</v>
      </c>
      <c r="C13" s="1612"/>
      <c r="D13" s="1612"/>
      <c r="E13" s="26"/>
      <c r="F13" s="606"/>
      <c r="H13" s="1612" t="s">
        <v>119</v>
      </c>
      <c r="I13" s="1612"/>
      <c r="J13" s="1612"/>
      <c r="K13" s="26"/>
      <c r="L13" s="788"/>
    </row>
    <row r="14" spans="1:16" s="25" customFormat="1" ht="18.75" customHeight="1" x14ac:dyDescent="0.3">
      <c r="B14" s="1610">
        <v>45323</v>
      </c>
      <c r="C14" s="1610"/>
      <c r="D14" s="1610"/>
      <c r="E14" s="27"/>
      <c r="F14" s="606"/>
      <c r="H14" s="1610">
        <f>B14</f>
        <v>45323</v>
      </c>
      <c r="I14" s="1610"/>
      <c r="J14" s="1610"/>
      <c r="K14" s="27"/>
      <c r="L14" s="788"/>
    </row>
    <row r="15" spans="1:16" s="25" customFormat="1" ht="18.75" customHeight="1" x14ac:dyDescent="0.3">
      <c r="B15" s="20"/>
      <c r="C15" s="20"/>
      <c r="D15" s="20"/>
      <c r="E15" s="27"/>
      <c r="F15" s="606"/>
      <c r="H15" s="20"/>
      <c r="I15" s="20"/>
      <c r="J15" s="20"/>
      <c r="K15" s="27"/>
      <c r="L15" s="788"/>
    </row>
    <row r="16" spans="1:16" s="25" customFormat="1" ht="18.75" customHeight="1" x14ac:dyDescent="0.3">
      <c r="B16" s="925"/>
      <c r="C16" s="20"/>
      <c r="D16" s="20"/>
      <c r="E16" s="27"/>
      <c r="F16" s="606"/>
      <c r="H16" s="925"/>
      <c r="I16" s="20"/>
      <c r="J16" s="20"/>
      <c r="K16" s="27"/>
      <c r="L16" s="788"/>
    </row>
    <row r="17" spans="1:12" s="25" customFormat="1" ht="18.75" customHeight="1" x14ac:dyDescent="0.3">
      <c r="A17" s="28" t="s">
        <v>120</v>
      </c>
      <c r="B17" s="29" t="s">
        <v>121</v>
      </c>
      <c r="C17" s="1611" t="s">
        <v>122</v>
      </c>
      <c r="D17" s="1611"/>
      <c r="E17" s="1611"/>
      <c r="F17" s="606"/>
      <c r="G17" s="28" t="s">
        <v>120</v>
      </c>
      <c r="H17" s="29" t="s">
        <v>121</v>
      </c>
      <c r="I17" s="1611" t="s">
        <v>123</v>
      </c>
      <c r="J17" s="1611"/>
      <c r="K17" s="1611"/>
      <c r="L17" s="788"/>
    </row>
    <row r="18" spans="1:12" s="25" customFormat="1" ht="18.75" customHeight="1" x14ac:dyDescent="0.3">
      <c r="A18" s="28" t="s">
        <v>124</v>
      </c>
      <c r="B18" s="28" t="s">
        <v>265</v>
      </c>
      <c r="C18" s="29" t="s">
        <v>125</v>
      </c>
      <c r="D18" s="926" t="s">
        <v>126</v>
      </c>
      <c r="E18" s="926" t="s">
        <v>127</v>
      </c>
      <c r="F18" s="606"/>
      <c r="G18" s="28" t="s">
        <v>124</v>
      </c>
      <c r="H18" s="28" t="s">
        <v>265</v>
      </c>
      <c r="I18" s="29" t="s">
        <v>125</v>
      </c>
      <c r="J18" s="926" t="s">
        <v>126</v>
      </c>
      <c r="K18" s="926" t="s">
        <v>127</v>
      </c>
      <c r="L18" s="788"/>
    </row>
    <row r="19" spans="1:12" s="25" customFormat="1" x14ac:dyDescent="0.3">
      <c r="A19" s="926">
        <v>1</v>
      </c>
      <c r="B19" s="6" t="s">
        <v>72</v>
      </c>
      <c r="C19" s="2" t="s">
        <v>4</v>
      </c>
      <c r="D19" s="3">
        <v>65</v>
      </c>
      <c r="E19" s="3">
        <v>226</v>
      </c>
      <c r="F19" s="606"/>
      <c r="G19" s="926">
        <v>1</v>
      </c>
      <c r="H19" s="6" t="s">
        <v>72</v>
      </c>
      <c r="I19" s="2" t="s">
        <v>17</v>
      </c>
      <c r="J19" s="3">
        <v>80</v>
      </c>
      <c r="K19" s="3">
        <v>271.20000000000005</v>
      </c>
      <c r="L19" s="788"/>
    </row>
    <row r="20" spans="1:12" s="50" customFormat="1" x14ac:dyDescent="0.3">
      <c r="A20" s="926" t="s">
        <v>3</v>
      </c>
      <c r="B20" s="6" t="s">
        <v>260</v>
      </c>
      <c r="C20" s="2" t="s">
        <v>17</v>
      </c>
      <c r="D20" s="3">
        <v>25</v>
      </c>
      <c r="E20" s="3">
        <v>182.25</v>
      </c>
      <c r="F20" s="656"/>
      <c r="G20" s="926" t="s">
        <v>3</v>
      </c>
      <c r="H20" s="6" t="s">
        <v>260</v>
      </c>
      <c r="I20" s="2" t="s">
        <v>44</v>
      </c>
      <c r="J20" s="3">
        <v>30</v>
      </c>
      <c r="K20" s="3">
        <v>218.7</v>
      </c>
      <c r="L20" s="786"/>
    </row>
    <row r="21" spans="1:12" s="25" customFormat="1" x14ac:dyDescent="0.3">
      <c r="A21" s="5">
        <v>3</v>
      </c>
      <c r="B21" s="6" t="s">
        <v>114</v>
      </c>
      <c r="C21" s="2" t="s">
        <v>2</v>
      </c>
      <c r="D21" s="3">
        <v>6</v>
      </c>
      <c r="E21" s="3">
        <v>28</v>
      </c>
      <c r="F21" s="606"/>
      <c r="G21" s="5">
        <v>3</v>
      </c>
      <c r="H21" s="6" t="s">
        <v>114</v>
      </c>
      <c r="I21" s="2" t="s">
        <v>2</v>
      </c>
      <c r="J21" s="3">
        <v>6</v>
      </c>
      <c r="K21" s="3">
        <v>28</v>
      </c>
      <c r="L21" s="788"/>
    </row>
    <row r="22" spans="1:12" s="50" customFormat="1" x14ac:dyDescent="0.3">
      <c r="A22" s="926" t="s">
        <v>77</v>
      </c>
      <c r="B22" s="6" t="s">
        <v>107</v>
      </c>
      <c r="C22" s="2" t="s">
        <v>14</v>
      </c>
      <c r="D22" s="3">
        <v>3.4</v>
      </c>
      <c r="E22" s="3">
        <v>93.2</v>
      </c>
      <c r="F22" s="605"/>
      <c r="G22" s="926" t="s">
        <v>77</v>
      </c>
      <c r="H22" s="6" t="s">
        <v>107</v>
      </c>
      <c r="I22" s="2" t="s">
        <v>14</v>
      </c>
      <c r="J22" s="3">
        <v>3.4</v>
      </c>
      <c r="K22" s="3">
        <v>93.2</v>
      </c>
      <c r="L22" s="786"/>
    </row>
    <row r="23" spans="1:12" s="50" customFormat="1" x14ac:dyDescent="0.3">
      <c r="A23" s="926" t="s">
        <v>23</v>
      </c>
      <c r="B23" s="6" t="s">
        <v>1</v>
      </c>
      <c r="C23" s="2" t="s">
        <v>5</v>
      </c>
      <c r="D23" s="3">
        <v>150</v>
      </c>
      <c r="E23" s="3">
        <v>86</v>
      </c>
      <c r="F23" s="605"/>
      <c r="G23" s="926" t="s">
        <v>23</v>
      </c>
      <c r="H23" s="6" t="s">
        <v>1</v>
      </c>
      <c r="I23" s="2" t="s">
        <v>5</v>
      </c>
      <c r="J23" s="3">
        <v>150</v>
      </c>
      <c r="K23" s="3">
        <v>86</v>
      </c>
      <c r="L23" s="786"/>
    </row>
    <row r="24" spans="1:12" s="25" customFormat="1" x14ac:dyDescent="0.3">
      <c r="A24" s="5"/>
      <c r="B24" s="6"/>
      <c r="C24" s="2"/>
      <c r="D24" s="3"/>
      <c r="E24" s="3"/>
      <c r="F24" s="656"/>
      <c r="G24" s="5"/>
      <c r="H24" s="6"/>
      <c r="I24" s="2"/>
      <c r="J24" s="3"/>
      <c r="K24" s="3"/>
      <c r="L24" s="788"/>
    </row>
    <row r="25" spans="1:12" s="25" customFormat="1" x14ac:dyDescent="0.3">
      <c r="A25" s="5"/>
      <c r="B25" s="6"/>
      <c r="C25" s="2"/>
      <c r="D25" s="3"/>
      <c r="E25" s="3"/>
      <c r="F25" s="605"/>
      <c r="G25" s="5"/>
      <c r="H25" s="6"/>
      <c r="I25" s="2"/>
      <c r="J25" s="3"/>
      <c r="K25" s="3"/>
      <c r="L25" s="788"/>
    </row>
    <row r="26" spans="1:12" s="25" customFormat="1" x14ac:dyDescent="0.3">
      <c r="A26" s="5"/>
      <c r="B26" s="6"/>
      <c r="C26" s="2" t="s">
        <v>128</v>
      </c>
      <c r="D26" s="3">
        <f>SUM(D19:D24)</f>
        <v>249.4</v>
      </c>
      <c r="E26" s="3">
        <f>SUM(E19:E24)</f>
        <v>615.45000000000005</v>
      </c>
      <c r="F26" s="605"/>
      <c r="G26" s="5"/>
      <c r="H26" s="6"/>
      <c r="I26" s="2" t="s">
        <v>128</v>
      </c>
      <c r="J26" s="3">
        <f>SUM(J19:J24)</f>
        <v>269.39999999999998</v>
      </c>
      <c r="K26" s="3">
        <f>SUM(K19:K24)</f>
        <v>697.10000000000014</v>
      </c>
    </row>
    <row r="27" spans="1:12" s="25" customFormat="1" hidden="1" x14ac:dyDescent="0.3">
      <c r="A27" s="5"/>
      <c r="B27" s="6"/>
      <c r="C27" s="2"/>
      <c r="D27" s="3"/>
      <c r="E27" s="3"/>
      <c r="F27" s="605"/>
      <c r="G27" s="5"/>
      <c r="H27" s="6"/>
      <c r="I27" s="2"/>
      <c r="J27" s="3"/>
      <c r="K27" s="3"/>
      <c r="L27" s="788"/>
    </row>
    <row r="28" spans="1:12" s="25" customFormat="1" hidden="1" x14ac:dyDescent="0.3">
      <c r="A28" s="5">
        <v>1</v>
      </c>
      <c r="B28" s="6" t="s">
        <v>1</v>
      </c>
      <c r="C28" s="2" t="s">
        <v>5</v>
      </c>
      <c r="D28" s="3">
        <v>200</v>
      </c>
      <c r="E28" s="3">
        <v>86</v>
      </c>
      <c r="F28" s="605"/>
      <c r="G28" s="5">
        <v>1</v>
      </c>
      <c r="H28" s="6" t="s">
        <v>1</v>
      </c>
      <c r="I28" s="2" t="s">
        <v>5</v>
      </c>
      <c r="J28" s="3">
        <v>200</v>
      </c>
      <c r="K28" s="3">
        <v>86</v>
      </c>
      <c r="L28" s="788"/>
    </row>
    <row r="29" spans="1:12" s="25" customFormat="1" hidden="1" x14ac:dyDescent="0.3">
      <c r="A29" s="5">
        <v>2</v>
      </c>
      <c r="B29" s="6" t="s">
        <v>238</v>
      </c>
      <c r="C29" s="2" t="s">
        <v>251</v>
      </c>
      <c r="D29" s="3">
        <v>225</v>
      </c>
      <c r="E29" s="3">
        <v>114</v>
      </c>
      <c r="F29" s="605"/>
      <c r="G29" s="5">
        <v>2</v>
      </c>
      <c r="H29" s="6" t="s">
        <v>238</v>
      </c>
      <c r="I29" s="2" t="s">
        <v>251</v>
      </c>
      <c r="J29" s="3">
        <v>225</v>
      </c>
      <c r="K29" s="3">
        <v>114</v>
      </c>
      <c r="L29" s="788"/>
    </row>
    <row r="30" spans="1:12" s="25" customFormat="1" hidden="1" x14ac:dyDescent="0.3">
      <c r="A30" s="5">
        <v>3</v>
      </c>
      <c r="B30" s="6" t="s">
        <v>93</v>
      </c>
      <c r="C30" s="2" t="s">
        <v>5</v>
      </c>
      <c r="D30" s="3">
        <v>135</v>
      </c>
      <c r="E30" s="3">
        <v>94.25</v>
      </c>
      <c r="F30" s="605"/>
      <c r="G30" s="5">
        <v>3</v>
      </c>
      <c r="H30" s="6" t="s">
        <v>93</v>
      </c>
      <c r="I30" s="2" t="s">
        <v>5</v>
      </c>
      <c r="J30" s="3">
        <v>135</v>
      </c>
      <c r="K30" s="3">
        <v>94.25</v>
      </c>
      <c r="L30" s="788"/>
    </row>
    <row r="31" spans="1:12" s="25" customFormat="1" hidden="1" x14ac:dyDescent="0.3">
      <c r="A31" s="5">
        <v>4</v>
      </c>
      <c r="B31" s="6" t="s">
        <v>253</v>
      </c>
      <c r="C31" s="2" t="s">
        <v>218</v>
      </c>
      <c r="D31" s="3">
        <v>125</v>
      </c>
      <c r="E31" s="3">
        <v>146.4</v>
      </c>
      <c r="F31" s="605"/>
      <c r="G31" s="5">
        <v>4</v>
      </c>
      <c r="H31" s="6" t="s">
        <v>253</v>
      </c>
      <c r="I31" s="2" t="s">
        <v>218</v>
      </c>
      <c r="J31" s="3">
        <v>125</v>
      </c>
      <c r="K31" s="3">
        <v>146.4</v>
      </c>
      <c r="L31" s="788"/>
    </row>
    <row r="32" spans="1:12" s="25" customFormat="1" hidden="1" x14ac:dyDescent="0.3">
      <c r="A32" s="5">
        <v>5</v>
      </c>
      <c r="B32" s="6" t="s">
        <v>255</v>
      </c>
      <c r="C32" s="2" t="s">
        <v>218</v>
      </c>
      <c r="D32" s="3">
        <v>80</v>
      </c>
      <c r="E32" s="3">
        <v>105.16</v>
      </c>
      <c r="F32" s="605"/>
      <c r="G32" s="5">
        <v>5</v>
      </c>
      <c r="H32" s="6" t="s">
        <v>255</v>
      </c>
      <c r="I32" s="2" t="s">
        <v>218</v>
      </c>
      <c r="J32" s="3">
        <v>80</v>
      </c>
      <c r="K32" s="3">
        <v>105.16</v>
      </c>
      <c r="L32" s="788"/>
    </row>
    <row r="33" spans="1:18" s="25" customFormat="1" hidden="1" x14ac:dyDescent="0.3">
      <c r="A33" s="5">
        <v>6</v>
      </c>
      <c r="B33" s="6" t="s">
        <v>252</v>
      </c>
      <c r="C33" s="2" t="s">
        <v>251</v>
      </c>
      <c r="D33" s="3">
        <v>105</v>
      </c>
      <c r="E33" s="3">
        <v>142</v>
      </c>
      <c r="F33" s="605"/>
      <c r="G33" s="5">
        <v>6</v>
      </c>
      <c r="H33" s="6" t="s">
        <v>252</v>
      </c>
      <c r="I33" s="2" t="s">
        <v>251</v>
      </c>
      <c r="J33" s="3">
        <v>105</v>
      </c>
      <c r="K33" s="3">
        <v>142</v>
      </c>
      <c r="L33" s="788"/>
    </row>
    <row r="34" spans="1:18" s="25" customFormat="1" hidden="1" x14ac:dyDescent="0.3">
      <c r="A34" s="5">
        <v>7</v>
      </c>
      <c r="B34" s="6" t="s">
        <v>254</v>
      </c>
      <c r="C34" s="2" t="s">
        <v>218</v>
      </c>
      <c r="D34" s="3">
        <v>120</v>
      </c>
      <c r="E34" s="3">
        <v>144</v>
      </c>
      <c r="F34" s="605"/>
      <c r="G34" s="5">
        <v>7</v>
      </c>
      <c r="H34" s="6" t="s">
        <v>254</v>
      </c>
      <c r="I34" s="2" t="s">
        <v>218</v>
      </c>
      <c r="J34" s="3">
        <v>120</v>
      </c>
      <c r="K34" s="3">
        <v>144</v>
      </c>
      <c r="L34" s="788"/>
    </row>
    <row r="35" spans="1:18" s="25" customFormat="1" hidden="1" x14ac:dyDescent="0.3">
      <c r="A35" s="5">
        <v>8</v>
      </c>
      <c r="B35" s="6" t="s">
        <v>31</v>
      </c>
      <c r="C35" s="2" t="s">
        <v>5</v>
      </c>
      <c r="D35" s="3">
        <v>55</v>
      </c>
      <c r="E35" s="3">
        <v>88</v>
      </c>
      <c r="F35" s="605"/>
      <c r="G35" s="5">
        <v>8</v>
      </c>
      <c r="H35" s="6" t="s">
        <v>31</v>
      </c>
      <c r="I35" s="2" t="s">
        <v>5</v>
      </c>
      <c r="J35" s="3">
        <v>55</v>
      </c>
      <c r="K35" s="3">
        <v>88</v>
      </c>
      <c r="L35" s="788"/>
    </row>
    <row r="36" spans="1:18" s="50" customFormat="1" hidden="1" x14ac:dyDescent="0.3">
      <c r="A36" s="926"/>
      <c r="B36" s="1"/>
      <c r="C36" s="926"/>
      <c r="D36" s="7"/>
      <c r="E36" s="7"/>
      <c r="F36" s="605"/>
      <c r="G36" s="926"/>
      <c r="H36" s="1"/>
      <c r="I36" s="926"/>
      <c r="J36" s="7"/>
      <c r="K36" s="7"/>
      <c r="L36" s="792"/>
    </row>
    <row r="37" spans="1:18" s="25" customFormat="1" hidden="1" x14ac:dyDescent="0.3">
      <c r="A37" s="5"/>
      <c r="B37" s="6"/>
      <c r="C37" s="2" t="s">
        <v>128</v>
      </c>
      <c r="D37" s="3">
        <v>1045</v>
      </c>
      <c r="E37" s="3">
        <v>919.81</v>
      </c>
      <c r="F37" s="605"/>
      <c r="G37" s="5"/>
      <c r="H37" s="6"/>
      <c r="I37" s="2" t="s">
        <v>128</v>
      </c>
      <c r="J37" s="3">
        <v>1045</v>
      </c>
      <c r="K37" s="3">
        <v>919.81</v>
      </c>
      <c r="L37" s="788"/>
    </row>
    <row r="38" spans="1:18" s="25" customFormat="1" hidden="1" x14ac:dyDescent="0.3">
      <c r="A38" s="5"/>
      <c r="B38" s="6"/>
      <c r="C38" s="2"/>
      <c r="D38" s="3"/>
      <c r="E38" s="3"/>
      <c r="F38" s="605"/>
      <c r="G38" s="5"/>
      <c r="H38" s="6"/>
      <c r="I38" s="2"/>
      <c r="J38" s="3"/>
      <c r="K38" s="3"/>
      <c r="L38" s="788"/>
    </row>
    <row r="39" spans="1:18" s="25" customFormat="1" x14ac:dyDescent="0.3">
      <c r="A39" s="5"/>
      <c r="B39" s="6"/>
      <c r="C39" s="2"/>
      <c r="D39" s="3"/>
      <c r="E39" s="3"/>
      <c r="F39" s="605"/>
      <c r="G39" s="5"/>
      <c r="H39" s="6"/>
      <c r="I39" s="2"/>
      <c r="J39" s="3"/>
      <c r="K39" s="3"/>
      <c r="L39" s="788"/>
    </row>
    <row r="40" spans="1:18" s="25" customFormat="1" x14ac:dyDescent="0.3">
      <c r="A40" s="5"/>
      <c r="B40" s="6"/>
      <c r="C40" s="2"/>
      <c r="D40" s="3"/>
      <c r="E40" s="3"/>
      <c r="F40" s="605"/>
      <c r="G40" s="5"/>
      <c r="H40" s="6"/>
      <c r="I40" s="2"/>
      <c r="J40" s="3"/>
      <c r="K40" s="3"/>
      <c r="L40" s="788"/>
    </row>
    <row r="41" spans="1:18" s="25" customFormat="1" x14ac:dyDescent="0.3">
      <c r="A41" s="28" t="s">
        <v>124</v>
      </c>
      <c r="B41" s="3" t="s">
        <v>259</v>
      </c>
      <c r="C41" s="2" t="s">
        <v>125</v>
      </c>
      <c r="D41" s="3" t="s">
        <v>126</v>
      </c>
      <c r="E41" s="3" t="s">
        <v>127</v>
      </c>
      <c r="F41" s="605"/>
      <c r="G41" s="28" t="s">
        <v>124</v>
      </c>
      <c r="H41" s="3" t="s">
        <v>247</v>
      </c>
      <c r="I41" s="2" t="s">
        <v>125</v>
      </c>
      <c r="J41" s="3" t="s">
        <v>126</v>
      </c>
      <c r="K41" s="3" t="s">
        <v>127</v>
      </c>
      <c r="L41" s="788"/>
    </row>
    <row r="42" spans="1:18" s="50" customFormat="1" x14ac:dyDescent="0.3">
      <c r="A42" s="926" t="s">
        <v>8</v>
      </c>
      <c r="B42" s="6" t="s">
        <v>355</v>
      </c>
      <c r="C42" s="2" t="s">
        <v>9</v>
      </c>
      <c r="D42" s="3">
        <v>60</v>
      </c>
      <c r="E42" s="3">
        <v>132</v>
      </c>
      <c r="F42" s="606"/>
      <c r="G42" s="926" t="s">
        <v>8</v>
      </c>
      <c r="H42" s="6" t="s">
        <v>355</v>
      </c>
      <c r="I42" s="2" t="s">
        <v>9</v>
      </c>
      <c r="J42" s="3">
        <v>60</v>
      </c>
      <c r="K42" s="3">
        <v>132</v>
      </c>
      <c r="L42" s="788"/>
      <c r="M42" s="25"/>
      <c r="N42" s="25"/>
      <c r="O42" s="25"/>
      <c r="P42" s="25"/>
      <c r="Q42" s="25"/>
      <c r="R42" s="25"/>
    </row>
    <row r="43" spans="1:18" s="25" customFormat="1" x14ac:dyDescent="0.3">
      <c r="A43" s="926" t="s">
        <v>3</v>
      </c>
      <c r="B43" s="6" t="s">
        <v>27</v>
      </c>
      <c r="C43" s="2" t="s">
        <v>28</v>
      </c>
      <c r="D43" s="3">
        <v>65</v>
      </c>
      <c r="E43" s="3">
        <v>178</v>
      </c>
      <c r="F43" s="606"/>
      <c r="G43" s="926" t="s">
        <v>3</v>
      </c>
      <c r="H43" s="6" t="s">
        <v>27</v>
      </c>
      <c r="I43" s="2" t="s">
        <v>7</v>
      </c>
      <c r="J43" s="3">
        <v>85</v>
      </c>
      <c r="K43" s="3">
        <v>223</v>
      </c>
      <c r="L43" s="788"/>
    </row>
    <row r="44" spans="1:18" s="25" customFormat="1" ht="19.5" customHeight="1" x14ac:dyDescent="0.3">
      <c r="A44" s="926" t="s">
        <v>0</v>
      </c>
      <c r="B44" s="6" t="s">
        <v>278</v>
      </c>
      <c r="C44" s="2" t="s">
        <v>17</v>
      </c>
      <c r="D44" s="3">
        <v>20</v>
      </c>
      <c r="E44" s="3">
        <v>213.71</v>
      </c>
      <c r="F44" s="606"/>
      <c r="G44" s="926" t="s">
        <v>0</v>
      </c>
      <c r="H44" s="6" t="s">
        <v>278</v>
      </c>
      <c r="I44" s="2" t="s">
        <v>44</v>
      </c>
      <c r="J44" s="3">
        <v>24</v>
      </c>
      <c r="K44" s="3">
        <v>256.45</v>
      </c>
      <c r="L44" s="788"/>
    </row>
    <row r="45" spans="1:18" s="50" customFormat="1" x14ac:dyDescent="0.3">
      <c r="A45" s="926" t="s">
        <v>77</v>
      </c>
      <c r="B45" s="6" t="s">
        <v>347</v>
      </c>
      <c r="C45" s="2" t="s">
        <v>14</v>
      </c>
      <c r="D45" s="3">
        <v>24</v>
      </c>
      <c r="E45" s="3">
        <v>3.9199999999999995</v>
      </c>
      <c r="F45" s="606"/>
      <c r="G45" s="926" t="s">
        <v>77</v>
      </c>
      <c r="H45" s="6" t="s">
        <v>347</v>
      </c>
      <c r="I45" s="2" t="s">
        <v>14</v>
      </c>
      <c r="J45" s="3">
        <v>24</v>
      </c>
      <c r="K45" s="3">
        <v>3.9199999999999995</v>
      </c>
      <c r="L45" s="788" t="s">
        <v>436</v>
      </c>
      <c r="M45" s="25"/>
      <c r="N45" s="25"/>
      <c r="O45" s="25"/>
      <c r="P45" s="25"/>
      <c r="Q45" s="25"/>
      <c r="R45" s="25"/>
    </row>
    <row r="46" spans="1:18" s="50" customFormat="1" x14ac:dyDescent="0.3">
      <c r="A46" s="926" t="s">
        <v>23</v>
      </c>
      <c r="B46" s="6" t="s">
        <v>113</v>
      </c>
      <c r="C46" s="2" t="s">
        <v>2</v>
      </c>
      <c r="D46" s="3">
        <v>15</v>
      </c>
      <c r="E46" s="3">
        <v>94.2</v>
      </c>
      <c r="F46" s="656"/>
      <c r="G46" s="926" t="s">
        <v>23</v>
      </c>
      <c r="H46" s="6" t="s">
        <v>113</v>
      </c>
      <c r="I46" s="2" t="s">
        <v>2</v>
      </c>
      <c r="J46" s="3">
        <v>15</v>
      </c>
      <c r="K46" s="3">
        <v>94.2</v>
      </c>
      <c r="L46" s="788"/>
      <c r="M46" s="25"/>
      <c r="N46" s="25"/>
      <c r="O46" s="25"/>
      <c r="P46" s="25"/>
      <c r="Q46" s="25"/>
      <c r="R46" s="25"/>
    </row>
    <row r="47" spans="1:18" s="50" customFormat="1" x14ac:dyDescent="0.3">
      <c r="A47" s="926" t="s">
        <v>51</v>
      </c>
      <c r="B47" s="6" t="s">
        <v>107</v>
      </c>
      <c r="C47" s="2" t="s">
        <v>14</v>
      </c>
      <c r="D47" s="3">
        <v>3.4</v>
      </c>
      <c r="E47" s="3">
        <v>93.2</v>
      </c>
      <c r="F47" s="605"/>
      <c r="G47" s="926" t="s">
        <v>51</v>
      </c>
      <c r="H47" s="6" t="s">
        <v>107</v>
      </c>
      <c r="I47" s="2" t="s">
        <v>14</v>
      </c>
      <c r="J47" s="3">
        <v>3.4</v>
      </c>
      <c r="K47" s="3">
        <v>93.2</v>
      </c>
      <c r="L47" s="788"/>
      <c r="M47" s="25"/>
      <c r="N47" s="25"/>
      <c r="O47" s="25"/>
      <c r="P47" s="25"/>
      <c r="Q47" s="25"/>
      <c r="R47" s="25"/>
    </row>
    <row r="48" spans="1:18" s="25" customFormat="1" ht="19.5" customHeight="1" x14ac:dyDescent="0.3">
      <c r="A48" s="926" t="s">
        <v>15</v>
      </c>
      <c r="B48" s="6" t="s">
        <v>108</v>
      </c>
      <c r="C48" s="2" t="s">
        <v>65</v>
      </c>
      <c r="D48" s="3">
        <v>1.2</v>
      </c>
      <c r="E48" s="3">
        <v>21.5</v>
      </c>
      <c r="F48" s="656"/>
      <c r="G48" s="926" t="s">
        <v>15</v>
      </c>
      <c r="H48" s="6" t="s">
        <v>108</v>
      </c>
      <c r="I48" s="2" t="s">
        <v>65</v>
      </c>
      <c r="J48" s="3">
        <v>1.2</v>
      </c>
      <c r="K48" s="3">
        <v>21.5</v>
      </c>
      <c r="L48" s="788"/>
    </row>
    <row r="49" spans="1:12" s="25" customFormat="1" ht="19.5" customHeight="1" x14ac:dyDescent="0.3">
      <c r="A49" s="926" t="s">
        <v>53</v>
      </c>
      <c r="B49" s="6" t="s">
        <v>433</v>
      </c>
      <c r="C49" s="2" t="s">
        <v>5</v>
      </c>
      <c r="D49" s="3">
        <v>50</v>
      </c>
      <c r="E49" s="3">
        <v>133.5</v>
      </c>
      <c r="F49" s="606"/>
      <c r="G49" s="926" t="s">
        <v>53</v>
      </c>
      <c r="H49" s="6" t="s">
        <v>433</v>
      </c>
      <c r="I49" s="2" t="s">
        <v>5</v>
      </c>
      <c r="J49" s="3">
        <v>50</v>
      </c>
      <c r="K49" s="3">
        <v>133.5</v>
      </c>
      <c r="L49" s="788" t="s">
        <v>434</v>
      </c>
    </row>
    <row r="50" spans="1:12" s="50" customFormat="1" x14ac:dyDescent="0.3">
      <c r="A50" s="5"/>
      <c r="B50" s="6"/>
      <c r="C50" s="2"/>
      <c r="D50" s="3"/>
      <c r="E50" s="3"/>
      <c r="F50" s="657"/>
      <c r="G50" s="5"/>
      <c r="H50" s="6"/>
      <c r="I50" s="2"/>
      <c r="J50" s="3"/>
      <c r="K50" s="3"/>
      <c r="L50" s="792"/>
    </row>
    <row r="51" spans="1:12" s="25" customFormat="1" x14ac:dyDescent="0.3">
      <c r="A51" s="926"/>
      <c r="B51" s="6"/>
      <c r="C51" s="2" t="s">
        <v>128</v>
      </c>
      <c r="D51" s="3">
        <f>SUM(D42:D50)</f>
        <v>238.6</v>
      </c>
      <c r="E51" s="3">
        <f>SUM(E42:E50)</f>
        <v>870.03000000000009</v>
      </c>
      <c r="F51" s="657"/>
      <c r="G51" s="926"/>
      <c r="H51" s="6"/>
      <c r="I51" s="2" t="s">
        <v>128</v>
      </c>
      <c r="J51" s="3">
        <f>SUM(J42:J50)</f>
        <v>262.60000000000002</v>
      </c>
      <c r="K51" s="3">
        <f>SUM(K42:K50)</f>
        <v>957.7700000000001</v>
      </c>
      <c r="L51" s="788"/>
    </row>
    <row r="52" spans="1:12" s="25" customFormat="1" x14ac:dyDescent="0.3">
      <c r="A52" s="5"/>
      <c r="B52" s="6"/>
      <c r="C52" s="2"/>
      <c r="D52" s="3"/>
      <c r="E52" s="3"/>
      <c r="F52" s="657"/>
      <c r="G52" s="5"/>
      <c r="H52" s="6"/>
      <c r="I52" s="2"/>
      <c r="J52" s="3"/>
      <c r="K52" s="3"/>
      <c r="L52" s="788"/>
    </row>
    <row r="53" spans="1:12" s="25" customFormat="1" x14ac:dyDescent="0.3">
      <c r="A53" s="5"/>
      <c r="B53" s="6"/>
      <c r="C53" s="2"/>
      <c r="D53" s="3"/>
      <c r="E53" s="3"/>
      <c r="F53" s="657"/>
      <c r="G53" s="5"/>
      <c r="H53" s="6"/>
      <c r="I53" s="2"/>
      <c r="J53" s="3"/>
      <c r="K53" s="3"/>
      <c r="L53" s="788"/>
    </row>
    <row r="54" spans="1:12" s="25" customFormat="1" x14ac:dyDescent="0.3">
      <c r="A54" s="926"/>
      <c r="B54" s="6"/>
      <c r="C54" s="2" t="s">
        <v>136</v>
      </c>
      <c r="D54" s="3">
        <f>+D51+D26</f>
        <v>488</v>
      </c>
      <c r="E54" s="3">
        <f>+E51+E26</f>
        <v>1485.48</v>
      </c>
      <c r="F54" s="657"/>
      <c r="G54" s="3"/>
      <c r="H54" s="3"/>
      <c r="I54" s="3" t="s">
        <v>136</v>
      </c>
      <c r="J54" s="3">
        <f>+J51+J26</f>
        <v>532</v>
      </c>
      <c r="K54" s="3">
        <f>+K51+K26</f>
        <v>1654.8700000000003</v>
      </c>
      <c r="L54" s="788"/>
    </row>
    <row r="55" spans="1:12" s="25" customFormat="1" ht="18.75" customHeight="1" x14ac:dyDescent="0.3">
      <c r="B55" s="20"/>
      <c r="C55" s="20"/>
      <c r="E55" s="24"/>
      <c r="F55" s="657"/>
      <c r="H55" s="20"/>
      <c r="I55" s="20"/>
      <c r="K55" s="24"/>
      <c r="L55" s="788"/>
    </row>
    <row r="56" spans="1:12" s="25" customFormat="1" ht="18.75" customHeight="1" x14ac:dyDescent="0.3">
      <c r="B56" s="20"/>
      <c r="C56" s="20"/>
      <c r="E56" s="24"/>
      <c r="F56" s="606"/>
      <c r="H56" s="20"/>
      <c r="I56" s="20"/>
      <c r="K56" s="24"/>
      <c r="L56" s="788"/>
    </row>
    <row r="57" spans="1:12" s="25" customFormat="1" ht="18.75" customHeight="1" x14ac:dyDescent="0.3">
      <c r="B57" s="20"/>
      <c r="C57" s="20"/>
      <c r="E57" s="24"/>
      <c r="F57" s="606"/>
      <c r="H57" s="20"/>
      <c r="I57" s="20"/>
      <c r="K57" s="24"/>
      <c r="L57" s="788"/>
    </row>
    <row r="58" spans="1:12" s="25" customFormat="1" x14ac:dyDescent="0.3">
      <c r="A58" s="461"/>
      <c r="B58" s="461"/>
      <c r="C58" s="461"/>
      <c r="D58" s="461"/>
      <c r="E58" s="461"/>
      <c r="F58" s="660"/>
      <c r="G58" s="36"/>
      <c r="H58" s="463"/>
      <c r="I58" s="463"/>
      <c r="J58" s="463"/>
      <c r="K58" s="463"/>
      <c r="L58" s="788"/>
    </row>
    <row r="59" spans="1:12" s="25" customFormat="1" x14ac:dyDescent="0.3">
      <c r="A59" s="461"/>
      <c r="B59" s="36"/>
      <c r="C59" s="462"/>
      <c r="D59" s="463"/>
      <c r="E59" s="463"/>
      <c r="F59" s="659"/>
      <c r="G59" s="463"/>
      <c r="H59" s="463"/>
      <c r="I59" s="463"/>
      <c r="J59" s="463"/>
      <c r="K59" s="463"/>
      <c r="L59" s="788"/>
    </row>
    <row r="60" spans="1:12" s="25" customFormat="1" ht="18.75" customHeight="1" x14ac:dyDescent="0.3">
      <c r="B60" s="37" t="s">
        <v>130</v>
      </c>
      <c r="D60" s="94" t="s">
        <v>131</v>
      </c>
      <c r="E60" s="20"/>
      <c r="F60" s="606"/>
      <c r="H60" s="37" t="s">
        <v>130</v>
      </c>
      <c r="J60" s="94" t="s">
        <v>131</v>
      </c>
      <c r="K60" s="20"/>
      <c r="L60" s="788"/>
    </row>
    <row r="61" spans="1:12" s="25" customFormat="1" ht="51.75" customHeight="1" x14ac:dyDescent="0.3">
      <c r="B61" s="38" t="s">
        <v>132</v>
      </c>
      <c r="D61" s="38" t="s">
        <v>140</v>
      </c>
      <c r="E61" s="39"/>
      <c r="F61" s="606"/>
      <c r="H61" s="38" t="s">
        <v>139</v>
      </c>
      <c r="J61" s="38" t="s">
        <v>140</v>
      </c>
      <c r="K61" s="39"/>
      <c r="L61" s="788"/>
    </row>
    <row r="62" spans="1:12" s="25" customFormat="1" ht="22.5" customHeight="1" x14ac:dyDescent="0.3">
      <c r="B62" s="38"/>
      <c r="D62" s="38"/>
      <c r="E62" s="39"/>
      <c r="F62" s="606"/>
      <c r="G62" s="38"/>
      <c r="I62" s="38"/>
      <c r="J62" s="39"/>
      <c r="K62" s="38"/>
      <c r="L62" s="788"/>
    </row>
    <row r="63" spans="1:12" s="25" customFormat="1" ht="18.75" customHeight="1" x14ac:dyDescent="0.3">
      <c r="A63" s="96"/>
      <c r="B63" s="19"/>
      <c r="C63" s="19"/>
      <c r="D63" s="19"/>
      <c r="E63" s="19"/>
      <c r="F63" s="656"/>
      <c r="G63" s="96"/>
      <c r="H63" s="19"/>
      <c r="I63" s="19"/>
      <c r="J63" s="19"/>
      <c r="K63" s="19"/>
      <c r="L63" s="788"/>
    </row>
    <row r="64" spans="1:12" x14ac:dyDescent="0.3">
      <c r="A64" s="257"/>
      <c r="B64" s="32"/>
      <c r="C64" s="32"/>
      <c r="D64" s="32"/>
      <c r="E64" s="32"/>
      <c r="F64" s="670"/>
      <c r="G64" s="257"/>
      <c r="H64" s="32"/>
      <c r="I64" s="32"/>
      <c r="J64" s="32"/>
      <c r="K64" s="32"/>
    </row>
    <row r="65" spans="1:16" s="25" customFormat="1" ht="18.75" customHeight="1" x14ac:dyDescent="0.3">
      <c r="A65" s="257"/>
      <c r="B65" s="476" t="s">
        <v>115</v>
      </c>
      <c r="C65" s="32"/>
      <c r="D65" s="32"/>
      <c r="E65" s="32"/>
      <c r="F65" s="670"/>
      <c r="G65" s="257"/>
      <c r="H65" s="476" t="s">
        <v>115</v>
      </c>
      <c r="I65" s="32"/>
      <c r="J65" s="32"/>
      <c r="K65" s="32"/>
      <c r="L65" s="788"/>
    </row>
    <row r="66" spans="1:16" s="25" customFormat="1" ht="18.75" customHeight="1" x14ac:dyDescent="0.3">
      <c r="A66" s="257"/>
      <c r="B66" s="476" t="s">
        <v>137</v>
      </c>
      <c r="C66" s="32"/>
      <c r="D66" s="32"/>
      <c r="E66" s="32"/>
      <c r="F66" s="645"/>
      <c r="G66" s="257"/>
      <c r="H66" s="476" t="s">
        <v>138</v>
      </c>
      <c r="I66" s="32"/>
      <c r="J66" s="32"/>
      <c r="K66" s="32"/>
      <c r="L66" s="788"/>
    </row>
    <row r="67" spans="1:16" s="25" customFormat="1" ht="18.75" customHeight="1" x14ac:dyDescent="0.3">
      <c r="A67" s="257"/>
      <c r="B67" s="32"/>
      <c r="C67" s="32"/>
      <c r="D67" s="32"/>
      <c r="E67" s="32"/>
      <c r="F67" s="645"/>
      <c r="G67" s="257"/>
      <c r="H67" s="32"/>
      <c r="I67" s="32"/>
      <c r="J67" s="32"/>
      <c r="K67" s="32"/>
      <c r="L67" s="788"/>
    </row>
    <row r="68" spans="1:16" s="25" customFormat="1" ht="18.75" customHeight="1" x14ac:dyDescent="0.3">
      <c r="A68" s="257"/>
      <c r="B68" s="32"/>
      <c r="C68" s="32"/>
      <c r="D68" s="257"/>
      <c r="E68" s="604" t="s">
        <v>116</v>
      </c>
      <c r="F68" s="645"/>
      <c r="G68" s="257"/>
      <c r="H68" s="32"/>
      <c r="I68" s="32"/>
      <c r="J68" s="257"/>
      <c r="K68" s="604" t="s">
        <v>116</v>
      </c>
      <c r="L68" s="789"/>
      <c r="M68" s="603"/>
      <c r="N68" s="603"/>
      <c r="O68" s="603"/>
      <c r="P68" s="603"/>
    </row>
    <row r="69" spans="1:16" s="25" customFormat="1" ht="18.75" customHeight="1" x14ac:dyDescent="0.3">
      <c r="A69" s="257"/>
      <c r="B69" s="32"/>
      <c r="C69" s="32"/>
      <c r="D69" s="257"/>
      <c r="E69" s="604" t="s">
        <v>134</v>
      </c>
      <c r="F69" s="645"/>
      <c r="G69" s="257"/>
      <c r="H69" s="32"/>
      <c r="I69" s="32"/>
      <c r="J69" s="257"/>
      <c r="K69" s="604" t="s">
        <v>134</v>
      </c>
      <c r="L69" s="789"/>
      <c r="M69" s="603"/>
      <c r="N69" s="603"/>
      <c r="O69" s="603"/>
      <c r="P69" s="603"/>
    </row>
    <row r="70" spans="1:16" s="25" customFormat="1" ht="18.75" customHeight="1" x14ac:dyDescent="0.3">
      <c r="A70" s="257"/>
      <c r="B70" s="32"/>
      <c r="C70" s="32"/>
      <c r="D70" s="257"/>
      <c r="E70" s="604" t="s">
        <v>117</v>
      </c>
      <c r="F70" s="645"/>
      <c r="G70" s="257"/>
      <c r="H70" s="32"/>
      <c r="I70" s="32"/>
      <c r="J70" s="257"/>
      <c r="K70" s="604" t="s">
        <v>117</v>
      </c>
      <c r="L70" s="789"/>
      <c r="M70" s="603"/>
      <c r="N70" s="603"/>
      <c r="O70" s="603"/>
      <c r="P70" s="603"/>
    </row>
    <row r="71" spans="1:16" s="25" customFormat="1" ht="18.75" customHeight="1" x14ac:dyDescent="0.3">
      <c r="A71" s="257"/>
      <c r="B71" s="32"/>
      <c r="C71" s="32"/>
      <c r="D71" s="257"/>
      <c r="E71" s="604" t="s">
        <v>417</v>
      </c>
      <c r="F71" s="645"/>
      <c r="G71" s="257"/>
      <c r="H71" s="32"/>
      <c r="I71" s="32"/>
      <c r="J71" s="257"/>
      <c r="K71" s="604" t="s">
        <v>417</v>
      </c>
      <c r="L71" s="789"/>
      <c r="M71" s="603"/>
      <c r="N71" s="603"/>
      <c r="O71" s="603"/>
      <c r="P71" s="603"/>
    </row>
    <row r="72" spans="1:16" s="25" customFormat="1" ht="18.75" customHeight="1" x14ac:dyDescent="0.3">
      <c r="A72" s="257"/>
      <c r="B72" s="32"/>
      <c r="C72" s="32"/>
      <c r="D72" s="32"/>
      <c r="E72" s="32"/>
      <c r="F72" s="645"/>
      <c r="G72" s="257"/>
      <c r="H72" s="32"/>
      <c r="I72" s="32"/>
      <c r="J72" s="32"/>
      <c r="K72" s="32"/>
      <c r="L72" s="788"/>
    </row>
    <row r="73" spans="1:16" s="25" customFormat="1" ht="18.75" customHeight="1" x14ac:dyDescent="0.3">
      <c r="A73" s="257"/>
      <c r="B73" s="32"/>
      <c r="C73" s="32"/>
      <c r="D73" s="32"/>
      <c r="E73" s="32"/>
      <c r="F73" s="645"/>
      <c r="G73" s="257"/>
      <c r="H73" s="32"/>
      <c r="I73" s="32"/>
      <c r="J73" s="32"/>
      <c r="K73" s="32"/>
      <c r="L73" s="788"/>
    </row>
    <row r="74" spans="1:16" s="25" customFormat="1" ht="18.75" customHeight="1" x14ac:dyDescent="0.3">
      <c r="A74" s="257"/>
      <c r="B74" s="32"/>
      <c r="C74" s="32"/>
      <c r="D74" s="32"/>
      <c r="E74" s="32"/>
      <c r="F74" s="645"/>
      <c r="G74" s="257"/>
      <c r="H74" s="32"/>
      <c r="I74" s="32"/>
      <c r="J74" s="32"/>
      <c r="K74" s="32"/>
      <c r="L74" s="788"/>
    </row>
    <row r="75" spans="1:16" s="25" customFormat="1" ht="18.75" customHeight="1" x14ac:dyDescent="0.3">
      <c r="A75" s="257"/>
      <c r="B75" s="1605" t="s">
        <v>119</v>
      </c>
      <c r="C75" s="1605"/>
      <c r="D75" s="1605"/>
      <c r="E75" s="481"/>
      <c r="F75" s="645"/>
      <c r="G75" s="257"/>
      <c r="H75" s="1605" t="s">
        <v>119</v>
      </c>
      <c r="I75" s="1605"/>
      <c r="J75" s="1605"/>
      <c r="K75" s="481"/>
      <c r="L75" s="788"/>
    </row>
    <row r="76" spans="1:16" s="25" customFormat="1" ht="18.75" customHeight="1" x14ac:dyDescent="0.3">
      <c r="A76" s="257"/>
      <c r="B76" s="1606">
        <v>45324</v>
      </c>
      <c r="C76" s="1606"/>
      <c r="D76" s="1606"/>
      <c r="E76" s="482"/>
      <c r="F76" s="984" t="s">
        <v>437</v>
      </c>
      <c r="G76" s="257"/>
      <c r="H76" s="1606">
        <f>B76</f>
        <v>45324</v>
      </c>
      <c r="I76" s="1606"/>
      <c r="J76" s="1606"/>
      <c r="K76" s="482"/>
      <c r="L76" s="788"/>
    </row>
    <row r="77" spans="1:16" s="25" customFormat="1" ht="18.75" customHeight="1" x14ac:dyDescent="0.3">
      <c r="A77" s="257"/>
      <c r="B77" s="32"/>
      <c r="C77" s="32"/>
      <c r="D77" s="32"/>
      <c r="E77" s="482"/>
      <c r="F77" s="645"/>
      <c r="G77" s="257"/>
      <c r="H77" s="32"/>
      <c r="I77" s="32"/>
      <c r="J77" s="32"/>
      <c r="K77" s="482"/>
      <c r="L77" s="788"/>
    </row>
    <row r="78" spans="1:16" s="25" customFormat="1" ht="18.75" customHeight="1" x14ac:dyDescent="0.3">
      <c r="A78" s="257"/>
      <c r="B78" s="928"/>
      <c r="C78" s="32"/>
      <c r="D78" s="32"/>
      <c r="E78" s="482"/>
      <c r="F78" s="645"/>
      <c r="G78" s="257"/>
      <c r="H78" s="928"/>
      <c r="I78" s="32"/>
      <c r="J78" s="32"/>
      <c r="K78" s="482"/>
      <c r="L78" s="788"/>
    </row>
    <row r="79" spans="1:16" s="25" customFormat="1" ht="18.75" customHeight="1" x14ac:dyDescent="0.3">
      <c r="A79" s="469" t="s">
        <v>120</v>
      </c>
      <c r="B79" s="475" t="s">
        <v>121</v>
      </c>
      <c r="C79" s="1604" t="s">
        <v>122</v>
      </c>
      <c r="D79" s="1604"/>
      <c r="E79" s="1604"/>
      <c r="F79" s="645"/>
      <c r="G79" s="469" t="s">
        <v>120</v>
      </c>
      <c r="H79" s="475" t="s">
        <v>121</v>
      </c>
      <c r="I79" s="1604" t="s">
        <v>123</v>
      </c>
      <c r="J79" s="1604"/>
      <c r="K79" s="1604"/>
      <c r="L79" s="788"/>
    </row>
    <row r="80" spans="1:16" s="25" customFormat="1" ht="18.75" customHeight="1" x14ac:dyDescent="0.3">
      <c r="A80" s="469" t="s">
        <v>124</v>
      </c>
      <c r="B80" s="469" t="s">
        <v>265</v>
      </c>
      <c r="C80" s="475" t="s">
        <v>125</v>
      </c>
      <c r="D80" s="927" t="s">
        <v>126</v>
      </c>
      <c r="E80" s="927" t="s">
        <v>127</v>
      </c>
      <c r="F80" s="645"/>
      <c r="G80" s="469" t="s">
        <v>124</v>
      </c>
      <c r="H80" s="469" t="s">
        <v>265</v>
      </c>
      <c r="I80" s="475" t="s">
        <v>125</v>
      </c>
      <c r="J80" s="927" t="s">
        <v>126</v>
      </c>
      <c r="K80" s="927" t="s">
        <v>127</v>
      </c>
      <c r="L80" s="788"/>
    </row>
    <row r="81" spans="1:12" s="50" customFormat="1" x14ac:dyDescent="0.3">
      <c r="A81" s="927">
        <v>1</v>
      </c>
      <c r="B81" s="13" t="s">
        <v>74</v>
      </c>
      <c r="C81" s="14" t="s">
        <v>17</v>
      </c>
      <c r="D81" s="15">
        <v>170</v>
      </c>
      <c r="E81" s="15">
        <v>334</v>
      </c>
      <c r="F81" s="645"/>
      <c r="G81" s="927">
        <v>1</v>
      </c>
      <c r="H81" s="13" t="s">
        <v>74</v>
      </c>
      <c r="I81" s="14" t="s">
        <v>17</v>
      </c>
      <c r="J81" s="15">
        <v>170</v>
      </c>
      <c r="K81" s="15">
        <v>276</v>
      </c>
      <c r="L81" s="786"/>
    </row>
    <row r="82" spans="1:12" s="257" customFormat="1" x14ac:dyDescent="0.3">
      <c r="A82" s="927" t="s">
        <v>3</v>
      </c>
      <c r="B82" s="13" t="s">
        <v>258</v>
      </c>
      <c r="C82" s="14" t="s">
        <v>14</v>
      </c>
      <c r="D82" s="15">
        <v>20</v>
      </c>
      <c r="E82" s="15">
        <v>27.6</v>
      </c>
      <c r="F82" s="645"/>
      <c r="G82" s="927" t="s">
        <v>3</v>
      </c>
      <c r="H82" s="13" t="s">
        <v>258</v>
      </c>
      <c r="I82" s="14" t="s">
        <v>14</v>
      </c>
      <c r="J82" s="15">
        <v>20</v>
      </c>
      <c r="K82" s="15">
        <v>27.6</v>
      </c>
      <c r="L82" s="791"/>
    </row>
    <row r="83" spans="1:12" s="25" customFormat="1" ht="19.5" customHeight="1" x14ac:dyDescent="0.3">
      <c r="A83" s="927" t="s">
        <v>0</v>
      </c>
      <c r="B83" s="13" t="s">
        <v>114</v>
      </c>
      <c r="C83" s="14" t="s">
        <v>2</v>
      </c>
      <c r="D83" s="15">
        <v>6</v>
      </c>
      <c r="E83" s="15">
        <v>28</v>
      </c>
      <c r="F83" s="645"/>
      <c r="G83" s="927" t="s">
        <v>0</v>
      </c>
      <c r="H83" s="13" t="s">
        <v>114</v>
      </c>
      <c r="I83" s="14" t="s">
        <v>2</v>
      </c>
      <c r="J83" s="15">
        <v>6</v>
      </c>
      <c r="K83" s="15">
        <v>28</v>
      </c>
      <c r="L83" s="788"/>
    </row>
    <row r="84" spans="1:12" s="25" customFormat="1" ht="19.5" customHeight="1" x14ac:dyDescent="0.3">
      <c r="A84" s="927" t="s">
        <v>77</v>
      </c>
      <c r="B84" s="13" t="s">
        <v>107</v>
      </c>
      <c r="C84" s="14" t="s">
        <v>14</v>
      </c>
      <c r="D84" s="15">
        <v>3.4</v>
      </c>
      <c r="E84" s="15">
        <v>93.2</v>
      </c>
      <c r="F84" s="645"/>
      <c r="G84" s="927" t="s">
        <v>77</v>
      </c>
      <c r="H84" s="13" t="s">
        <v>107</v>
      </c>
      <c r="I84" s="14" t="s">
        <v>14</v>
      </c>
      <c r="J84" s="15">
        <v>3.4</v>
      </c>
      <c r="K84" s="15">
        <v>93.2</v>
      </c>
      <c r="L84" s="788"/>
    </row>
    <row r="85" spans="1:12" s="25" customFormat="1" ht="19.5" customHeight="1" x14ac:dyDescent="0.3">
      <c r="A85" s="927" t="s">
        <v>23</v>
      </c>
      <c r="B85" s="13" t="s">
        <v>93</v>
      </c>
      <c r="C85" s="14" t="s">
        <v>2</v>
      </c>
      <c r="D85" s="15">
        <v>75</v>
      </c>
      <c r="E85" s="15">
        <v>92</v>
      </c>
      <c r="F85" s="670"/>
      <c r="G85" s="927" t="s">
        <v>23</v>
      </c>
      <c r="H85" s="13" t="s">
        <v>93</v>
      </c>
      <c r="I85" s="14" t="s">
        <v>2</v>
      </c>
      <c r="J85" s="15">
        <v>75</v>
      </c>
      <c r="K85" s="15">
        <v>92</v>
      </c>
      <c r="L85" s="788"/>
    </row>
    <row r="86" spans="1:12" s="25" customFormat="1" x14ac:dyDescent="0.3">
      <c r="A86" s="12"/>
      <c r="B86" s="13"/>
      <c r="C86" s="14"/>
      <c r="D86" s="15"/>
      <c r="E86" s="15"/>
      <c r="F86" s="670"/>
      <c r="G86" s="12"/>
      <c r="H86" s="13"/>
      <c r="I86" s="14"/>
      <c r="J86" s="15"/>
      <c r="K86" s="15"/>
      <c r="L86" s="788"/>
    </row>
    <row r="87" spans="1:12" s="25" customFormat="1" x14ac:dyDescent="0.3">
      <c r="A87" s="12"/>
      <c r="B87" s="13"/>
      <c r="C87" s="14"/>
      <c r="D87" s="15"/>
      <c r="E87" s="15"/>
      <c r="F87" s="607"/>
      <c r="G87" s="12"/>
      <c r="H87" s="13"/>
      <c r="I87" s="14"/>
      <c r="J87" s="15"/>
      <c r="K87" s="15"/>
      <c r="L87" s="788"/>
    </row>
    <row r="88" spans="1:12" s="25" customFormat="1" x14ac:dyDescent="0.3">
      <c r="A88" s="12"/>
      <c r="B88" s="13"/>
      <c r="C88" s="14" t="s">
        <v>128</v>
      </c>
      <c r="D88" s="15">
        <f>SUM(D81:D86)</f>
        <v>274.39999999999998</v>
      </c>
      <c r="E88" s="15">
        <f>SUM(E81:E86)</f>
        <v>574.79999999999995</v>
      </c>
      <c r="F88" s="607"/>
      <c r="G88" s="12"/>
      <c r="H88" s="13"/>
      <c r="I88" s="14" t="s">
        <v>128</v>
      </c>
      <c r="J88" s="15">
        <f>SUM(J81:J86)</f>
        <v>274.39999999999998</v>
      </c>
      <c r="K88" s="15">
        <f>SUM(K81:K86)</f>
        <v>516.79999999999995</v>
      </c>
    </row>
    <row r="89" spans="1:12" s="25" customFormat="1" hidden="1" x14ac:dyDescent="0.3">
      <c r="A89" s="12"/>
      <c r="B89" s="13"/>
      <c r="C89" s="14"/>
      <c r="D89" s="15"/>
      <c r="E89" s="15"/>
      <c r="F89" s="607"/>
      <c r="G89" s="12"/>
      <c r="H89" s="13"/>
      <c r="I89" s="14"/>
      <c r="J89" s="15"/>
      <c r="K89" s="15"/>
      <c r="L89" s="788"/>
    </row>
    <row r="90" spans="1:12" s="25" customFormat="1" hidden="1" x14ac:dyDescent="0.3">
      <c r="A90" s="12">
        <v>1</v>
      </c>
      <c r="B90" s="13" t="s">
        <v>1</v>
      </c>
      <c r="C90" s="14" t="s">
        <v>5</v>
      </c>
      <c r="D90" s="15">
        <v>200</v>
      </c>
      <c r="E90" s="15">
        <v>86</v>
      </c>
      <c r="F90" s="607"/>
      <c r="G90" s="12">
        <v>1</v>
      </c>
      <c r="H90" s="13" t="s">
        <v>1</v>
      </c>
      <c r="I90" s="14" t="s">
        <v>5</v>
      </c>
      <c r="J90" s="15">
        <v>200</v>
      </c>
      <c r="K90" s="15">
        <v>86</v>
      </c>
      <c r="L90" s="788"/>
    </row>
    <row r="91" spans="1:12" s="25" customFormat="1" hidden="1" x14ac:dyDescent="0.3">
      <c r="A91" s="12">
        <v>2</v>
      </c>
      <c r="B91" s="13" t="s">
        <v>238</v>
      </c>
      <c r="C91" s="14" t="s">
        <v>251</v>
      </c>
      <c r="D91" s="15">
        <v>225</v>
      </c>
      <c r="E91" s="15">
        <v>114</v>
      </c>
      <c r="F91" s="607"/>
      <c r="G91" s="12">
        <v>2</v>
      </c>
      <c r="H91" s="13" t="s">
        <v>238</v>
      </c>
      <c r="I91" s="14" t="s">
        <v>251</v>
      </c>
      <c r="J91" s="15">
        <v>225</v>
      </c>
      <c r="K91" s="15">
        <v>114</v>
      </c>
      <c r="L91" s="788"/>
    </row>
    <row r="92" spans="1:12" s="25" customFormat="1" hidden="1" x14ac:dyDescent="0.3">
      <c r="A92" s="12">
        <v>3</v>
      </c>
      <c r="B92" s="13" t="s">
        <v>93</v>
      </c>
      <c r="C92" s="14" t="s">
        <v>5</v>
      </c>
      <c r="D92" s="15">
        <v>135</v>
      </c>
      <c r="E92" s="15">
        <v>94.25</v>
      </c>
      <c r="F92" s="607"/>
      <c r="G92" s="12">
        <v>3</v>
      </c>
      <c r="H92" s="13" t="s">
        <v>93</v>
      </c>
      <c r="I92" s="14" t="s">
        <v>5</v>
      </c>
      <c r="J92" s="15">
        <v>135</v>
      </c>
      <c r="K92" s="15">
        <v>94.25</v>
      </c>
      <c r="L92" s="788"/>
    </row>
    <row r="93" spans="1:12" s="25" customFormat="1" hidden="1" x14ac:dyDescent="0.3">
      <c r="A93" s="12">
        <v>4</v>
      </c>
      <c r="B93" s="13" t="s">
        <v>253</v>
      </c>
      <c r="C93" s="14" t="s">
        <v>218</v>
      </c>
      <c r="D93" s="15">
        <v>125</v>
      </c>
      <c r="E93" s="15">
        <v>146.4</v>
      </c>
      <c r="F93" s="607"/>
      <c r="G93" s="12">
        <v>4</v>
      </c>
      <c r="H93" s="13" t="s">
        <v>253</v>
      </c>
      <c r="I93" s="14" t="s">
        <v>218</v>
      </c>
      <c r="J93" s="15">
        <v>125</v>
      </c>
      <c r="K93" s="15">
        <v>146.4</v>
      </c>
      <c r="L93" s="788"/>
    </row>
    <row r="94" spans="1:12" s="25" customFormat="1" hidden="1" x14ac:dyDescent="0.3">
      <c r="A94" s="12">
        <v>5</v>
      </c>
      <c r="B94" s="13" t="s">
        <v>255</v>
      </c>
      <c r="C94" s="14" t="s">
        <v>218</v>
      </c>
      <c r="D94" s="15">
        <v>80</v>
      </c>
      <c r="E94" s="15">
        <v>105.16</v>
      </c>
      <c r="F94" s="607"/>
      <c r="G94" s="12">
        <v>5</v>
      </c>
      <c r="H94" s="13" t="s">
        <v>255</v>
      </c>
      <c r="I94" s="14" t="s">
        <v>218</v>
      </c>
      <c r="J94" s="15">
        <v>80</v>
      </c>
      <c r="K94" s="15">
        <v>105.16</v>
      </c>
      <c r="L94" s="788"/>
    </row>
    <row r="95" spans="1:12" s="25" customFormat="1" hidden="1" x14ac:dyDescent="0.3">
      <c r="A95" s="12">
        <v>6</v>
      </c>
      <c r="B95" s="13" t="s">
        <v>252</v>
      </c>
      <c r="C95" s="14" t="s">
        <v>251</v>
      </c>
      <c r="D95" s="15">
        <v>105</v>
      </c>
      <c r="E95" s="15">
        <v>142</v>
      </c>
      <c r="F95" s="607"/>
      <c r="G95" s="12">
        <v>6</v>
      </c>
      <c r="H95" s="13" t="s">
        <v>252</v>
      </c>
      <c r="I95" s="14" t="s">
        <v>251</v>
      </c>
      <c r="J95" s="15">
        <v>105</v>
      </c>
      <c r="K95" s="15">
        <v>142</v>
      </c>
      <c r="L95" s="788"/>
    </row>
    <row r="96" spans="1:12" s="25" customFormat="1" hidden="1" x14ac:dyDescent="0.3">
      <c r="A96" s="12">
        <v>7</v>
      </c>
      <c r="B96" s="13" t="s">
        <v>254</v>
      </c>
      <c r="C96" s="14" t="s">
        <v>218</v>
      </c>
      <c r="D96" s="15">
        <v>120</v>
      </c>
      <c r="E96" s="15">
        <v>144</v>
      </c>
      <c r="F96" s="607"/>
      <c r="G96" s="12">
        <v>7</v>
      </c>
      <c r="H96" s="13" t="s">
        <v>254</v>
      </c>
      <c r="I96" s="14" t="s">
        <v>218</v>
      </c>
      <c r="J96" s="15">
        <v>120</v>
      </c>
      <c r="K96" s="15">
        <v>144</v>
      </c>
      <c r="L96" s="788"/>
    </row>
    <row r="97" spans="1:12" s="25" customFormat="1" hidden="1" x14ac:dyDescent="0.3">
      <c r="A97" s="12">
        <v>8</v>
      </c>
      <c r="B97" s="13" t="s">
        <v>31</v>
      </c>
      <c r="C97" s="14" t="s">
        <v>5</v>
      </c>
      <c r="D97" s="15">
        <v>55</v>
      </c>
      <c r="E97" s="15">
        <v>88</v>
      </c>
      <c r="F97" s="607"/>
      <c r="G97" s="12">
        <v>8</v>
      </c>
      <c r="H97" s="13" t="s">
        <v>31</v>
      </c>
      <c r="I97" s="14" t="s">
        <v>5</v>
      </c>
      <c r="J97" s="15">
        <v>55</v>
      </c>
      <c r="K97" s="15">
        <v>88</v>
      </c>
      <c r="L97" s="788"/>
    </row>
    <row r="98" spans="1:12" s="50" customFormat="1" hidden="1" x14ac:dyDescent="0.3">
      <c r="A98" s="927"/>
      <c r="B98" s="467"/>
      <c r="C98" s="927"/>
      <c r="D98" s="468"/>
      <c r="E98" s="468"/>
      <c r="F98" s="607"/>
      <c r="G98" s="927"/>
      <c r="H98" s="467"/>
      <c r="I98" s="927"/>
      <c r="J98" s="468"/>
      <c r="K98" s="468"/>
      <c r="L98" s="792"/>
    </row>
    <row r="99" spans="1:12" s="25" customFormat="1" hidden="1" x14ac:dyDescent="0.3">
      <c r="A99" s="12"/>
      <c r="B99" s="13"/>
      <c r="C99" s="14" t="s">
        <v>128</v>
      </c>
      <c r="D99" s="15">
        <v>1045</v>
      </c>
      <c r="E99" s="15">
        <v>919.81</v>
      </c>
      <c r="F99" s="607"/>
      <c r="G99" s="12"/>
      <c r="H99" s="13"/>
      <c r="I99" s="14" t="s">
        <v>128</v>
      </c>
      <c r="J99" s="15">
        <v>1045</v>
      </c>
      <c r="K99" s="15">
        <v>919.81</v>
      </c>
      <c r="L99" s="788"/>
    </row>
    <row r="100" spans="1:12" s="25" customFormat="1" hidden="1" x14ac:dyDescent="0.3">
      <c r="A100" s="12"/>
      <c r="B100" s="13"/>
      <c r="C100" s="14"/>
      <c r="D100" s="15"/>
      <c r="E100" s="15"/>
      <c r="F100" s="607"/>
      <c r="G100" s="12"/>
      <c r="H100" s="13"/>
      <c r="I100" s="14"/>
      <c r="J100" s="15"/>
      <c r="K100" s="15"/>
      <c r="L100" s="788"/>
    </row>
    <row r="101" spans="1:12" s="25" customFormat="1" x14ac:dyDescent="0.3">
      <c r="A101" s="12"/>
      <c r="B101" s="13"/>
      <c r="C101" s="14"/>
      <c r="D101" s="15"/>
      <c r="E101" s="15"/>
      <c r="F101" s="607"/>
      <c r="G101" s="12"/>
      <c r="H101" s="13"/>
      <c r="I101" s="14"/>
      <c r="J101" s="15"/>
      <c r="K101" s="15"/>
      <c r="L101" s="788"/>
    </row>
    <row r="102" spans="1:12" s="25" customFormat="1" x14ac:dyDescent="0.3">
      <c r="A102" s="12"/>
      <c r="B102" s="13"/>
      <c r="C102" s="14"/>
      <c r="D102" s="15"/>
      <c r="E102" s="15"/>
      <c r="F102" s="607"/>
      <c r="G102" s="12"/>
      <c r="H102" s="13"/>
      <c r="I102" s="14"/>
      <c r="J102" s="15"/>
      <c r="K102" s="15"/>
      <c r="L102" s="788"/>
    </row>
    <row r="103" spans="1:12" s="25" customFormat="1" x14ac:dyDescent="0.3">
      <c r="A103" s="469" t="s">
        <v>124</v>
      </c>
      <c r="B103" s="15" t="s">
        <v>259</v>
      </c>
      <c r="C103" s="14" t="s">
        <v>125</v>
      </c>
      <c r="D103" s="15" t="s">
        <v>126</v>
      </c>
      <c r="E103" s="15" t="s">
        <v>127</v>
      </c>
      <c r="F103" s="607"/>
      <c r="G103" s="469" t="s">
        <v>124</v>
      </c>
      <c r="H103" s="15" t="s">
        <v>247</v>
      </c>
      <c r="I103" s="14" t="s">
        <v>125</v>
      </c>
      <c r="J103" s="15" t="s">
        <v>126</v>
      </c>
      <c r="K103" s="15" t="s">
        <v>127</v>
      </c>
      <c r="L103" s="788"/>
    </row>
    <row r="104" spans="1:12" s="50" customFormat="1" x14ac:dyDescent="0.3">
      <c r="A104" s="927">
        <v>1</v>
      </c>
      <c r="B104" s="13" t="s">
        <v>100</v>
      </c>
      <c r="C104" s="14" t="s">
        <v>9</v>
      </c>
      <c r="D104" s="15">
        <v>60</v>
      </c>
      <c r="E104" s="15">
        <v>287.25</v>
      </c>
      <c r="F104" s="645"/>
      <c r="G104" s="927">
        <v>1</v>
      </c>
      <c r="H104" s="13" t="s">
        <v>100</v>
      </c>
      <c r="I104" s="14" t="s">
        <v>9</v>
      </c>
      <c r="J104" s="15">
        <v>60</v>
      </c>
      <c r="K104" s="15">
        <v>287.25</v>
      </c>
      <c r="L104" s="786"/>
    </row>
    <row r="105" spans="1:12" s="25" customFormat="1" ht="19.5" customHeight="1" x14ac:dyDescent="0.3">
      <c r="A105" s="927" t="s">
        <v>3</v>
      </c>
      <c r="B105" s="13" t="s">
        <v>26</v>
      </c>
      <c r="C105" s="14" t="s">
        <v>28</v>
      </c>
      <c r="D105" s="15">
        <v>50</v>
      </c>
      <c r="E105" s="15">
        <v>121.9</v>
      </c>
      <c r="F105" s="645"/>
      <c r="G105" s="927" t="s">
        <v>3</v>
      </c>
      <c r="H105" s="13" t="s">
        <v>26</v>
      </c>
      <c r="I105" s="14" t="s">
        <v>7</v>
      </c>
      <c r="J105" s="15">
        <v>70</v>
      </c>
      <c r="K105" s="15">
        <v>152.375</v>
      </c>
      <c r="L105" s="788"/>
    </row>
    <row r="106" spans="1:12" s="25" customFormat="1" ht="19.5" customHeight="1" x14ac:dyDescent="0.3">
      <c r="A106" s="927" t="s">
        <v>0</v>
      </c>
      <c r="B106" s="13" t="s">
        <v>43</v>
      </c>
      <c r="C106" s="14" t="s">
        <v>17</v>
      </c>
      <c r="D106" s="15">
        <v>40</v>
      </c>
      <c r="E106" s="15">
        <v>242.70999999999998</v>
      </c>
      <c r="F106" s="645"/>
      <c r="G106" s="927" t="s">
        <v>0</v>
      </c>
      <c r="H106" s="13" t="s">
        <v>43</v>
      </c>
      <c r="I106" s="14" t="s">
        <v>44</v>
      </c>
      <c r="J106" s="15">
        <v>48</v>
      </c>
      <c r="K106" s="15">
        <v>298.71999999999997</v>
      </c>
      <c r="L106" s="788"/>
    </row>
    <row r="107" spans="1:12" s="50" customFormat="1" x14ac:dyDescent="0.3">
      <c r="A107" s="927" t="s">
        <v>77</v>
      </c>
      <c r="B107" s="13" t="s">
        <v>69</v>
      </c>
      <c r="C107" s="14" t="s">
        <v>22</v>
      </c>
      <c r="D107" s="15">
        <v>24</v>
      </c>
      <c r="E107" s="15">
        <v>3.9199999999999995</v>
      </c>
      <c r="F107" s="607"/>
      <c r="G107" s="927" t="s">
        <v>77</v>
      </c>
      <c r="H107" s="13" t="s">
        <v>69</v>
      </c>
      <c r="I107" s="14" t="s">
        <v>22</v>
      </c>
      <c r="J107" s="15">
        <v>24</v>
      </c>
      <c r="K107" s="15">
        <v>3.9199999999999995</v>
      </c>
      <c r="L107" s="792"/>
    </row>
    <row r="108" spans="1:12" s="25" customFormat="1" x14ac:dyDescent="0.3">
      <c r="A108" s="927" t="s">
        <v>23</v>
      </c>
      <c r="B108" s="13" t="s">
        <v>144</v>
      </c>
      <c r="C108" s="14" t="s">
        <v>2</v>
      </c>
      <c r="D108" s="15">
        <v>15</v>
      </c>
      <c r="E108" s="15">
        <v>88</v>
      </c>
      <c r="F108" s="645"/>
      <c r="G108" s="927" t="s">
        <v>23</v>
      </c>
      <c r="H108" s="13" t="s">
        <v>144</v>
      </c>
      <c r="I108" s="14" t="s">
        <v>2</v>
      </c>
      <c r="J108" s="15">
        <v>15</v>
      </c>
      <c r="K108" s="15">
        <v>88</v>
      </c>
      <c r="L108" s="788"/>
    </row>
    <row r="109" spans="1:12" s="50" customFormat="1" x14ac:dyDescent="0.3">
      <c r="A109" s="927" t="s">
        <v>51</v>
      </c>
      <c r="B109" s="13" t="s">
        <v>107</v>
      </c>
      <c r="C109" s="14" t="s">
        <v>14</v>
      </c>
      <c r="D109" s="15">
        <v>3.4</v>
      </c>
      <c r="E109" s="15">
        <v>93.2</v>
      </c>
      <c r="F109" s="607"/>
      <c r="G109" s="927" t="s">
        <v>51</v>
      </c>
      <c r="H109" s="13" t="s">
        <v>107</v>
      </c>
      <c r="I109" s="14" t="s">
        <v>14</v>
      </c>
      <c r="J109" s="15">
        <v>3.4</v>
      </c>
      <c r="K109" s="15">
        <v>93.2</v>
      </c>
      <c r="L109" s="786"/>
    </row>
    <row r="110" spans="1:12" s="25" customFormat="1" ht="19.5" customHeight="1" x14ac:dyDescent="0.3">
      <c r="A110" s="927" t="s">
        <v>15</v>
      </c>
      <c r="B110" s="13" t="s">
        <v>108</v>
      </c>
      <c r="C110" s="14" t="s">
        <v>65</v>
      </c>
      <c r="D110" s="15">
        <v>1.2</v>
      </c>
      <c r="E110" s="15">
        <v>21.5</v>
      </c>
      <c r="F110" s="670"/>
      <c r="G110" s="927" t="s">
        <v>15</v>
      </c>
      <c r="H110" s="13" t="s">
        <v>108</v>
      </c>
      <c r="I110" s="14" t="s">
        <v>65</v>
      </c>
      <c r="J110" s="15">
        <v>1.2</v>
      </c>
      <c r="K110" s="15">
        <v>21.5</v>
      </c>
      <c r="L110" s="788"/>
    </row>
    <row r="111" spans="1:12" s="25" customFormat="1" ht="19.5" customHeight="1" x14ac:dyDescent="0.3">
      <c r="A111" s="927" t="s">
        <v>53</v>
      </c>
      <c r="B111" s="13" t="s">
        <v>433</v>
      </c>
      <c r="C111" s="14" t="s">
        <v>5</v>
      </c>
      <c r="D111" s="15">
        <v>50</v>
      </c>
      <c r="E111" s="15">
        <v>133.5</v>
      </c>
      <c r="F111" s="645"/>
      <c r="G111" s="927" t="s">
        <v>53</v>
      </c>
      <c r="H111" s="13" t="s">
        <v>433</v>
      </c>
      <c r="I111" s="14" t="s">
        <v>5</v>
      </c>
      <c r="J111" s="15">
        <v>50</v>
      </c>
      <c r="K111" s="15">
        <v>133.5</v>
      </c>
      <c r="L111" s="788" t="s">
        <v>434</v>
      </c>
    </row>
    <row r="112" spans="1:12" s="50" customFormat="1" x14ac:dyDescent="0.3">
      <c r="A112" s="12"/>
      <c r="B112" s="13"/>
      <c r="C112" s="14"/>
      <c r="D112" s="15"/>
      <c r="E112" s="15"/>
      <c r="F112" s="672"/>
      <c r="G112" s="12"/>
      <c r="H112" s="13"/>
      <c r="I112" s="14"/>
      <c r="J112" s="15"/>
      <c r="K112" s="15"/>
      <c r="L112" s="792"/>
    </row>
    <row r="113" spans="1:12" s="25" customFormat="1" x14ac:dyDescent="0.3">
      <c r="A113" s="927"/>
      <c r="B113" s="13"/>
      <c r="C113" s="14" t="s">
        <v>128</v>
      </c>
      <c r="D113" s="15">
        <f>SUM(D104:D112)</f>
        <v>243.6</v>
      </c>
      <c r="E113" s="15">
        <f>SUM(E104:E112)</f>
        <v>991.9799999999999</v>
      </c>
      <c r="F113" s="672"/>
      <c r="G113" s="927"/>
      <c r="H113" s="13"/>
      <c r="I113" s="14" t="s">
        <v>128</v>
      </c>
      <c r="J113" s="15">
        <f>SUM(J104:J112)</f>
        <v>271.60000000000002</v>
      </c>
      <c r="K113" s="15">
        <f>SUM(K104:K112)</f>
        <v>1078.4650000000001</v>
      </c>
      <c r="L113" s="788"/>
    </row>
    <row r="114" spans="1:12" s="25" customFormat="1" x14ac:dyDescent="0.3">
      <c r="A114" s="12"/>
      <c r="B114" s="13"/>
      <c r="C114" s="14"/>
      <c r="D114" s="15"/>
      <c r="E114" s="15"/>
      <c r="F114" s="672"/>
      <c r="G114" s="12"/>
      <c r="H114" s="13"/>
      <c r="I114" s="14"/>
      <c r="J114" s="15"/>
      <c r="K114" s="15"/>
      <c r="L114" s="788"/>
    </row>
    <row r="115" spans="1:12" s="25" customFormat="1" x14ac:dyDescent="0.3">
      <c r="A115" s="12"/>
      <c r="B115" s="13"/>
      <c r="C115" s="14"/>
      <c r="D115" s="15"/>
      <c r="E115" s="15"/>
      <c r="F115" s="672"/>
      <c r="G115" s="12"/>
      <c r="H115" s="13"/>
      <c r="I115" s="14"/>
      <c r="J115" s="15"/>
      <c r="K115" s="15"/>
      <c r="L115" s="788"/>
    </row>
    <row r="116" spans="1:12" s="25" customFormat="1" x14ac:dyDescent="0.3">
      <c r="A116" s="927"/>
      <c r="B116" s="13"/>
      <c r="C116" s="14" t="s">
        <v>136</v>
      </c>
      <c r="D116" s="15">
        <f>+D113+D88</f>
        <v>518</v>
      </c>
      <c r="E116" s="15">
        <f>+E113+E88</f>
        <v>1566.7799999999997</v>
      </c>
      <c r="F116" s="672"/>
      <c r="G116" s="15"/>
      <c r="H116" s="15"/>
      <c r="I116" s="15" t="s">
        <v>136</v>
      </c>
      <c r="J116" s="15">
        <f>+J113+J88</f>
        <v>546</v>
      </c>
      <c r="K116" s="15">
        <f>+K113+K88</f>
        <v>1595.2650000000001</v>
      </c>
      <c r="L116" s="788"/>
    </row>
    <row r="117" spans="1:12" s="25" customFormat="1" ht="18.75" customHeight="1" x14ac:dyDescent="0.3">
      <c r="A117" s="257"/>
      <c r="B117" s="32"/>
      <c r="C117" s="32"/>
      <c r="D117" s="257"/>
      <c r="E117" s="478"/>
      <c r="F117" s="672"/>
      <c r="G117" s="257"/>
      <c r="H117" s="32"/>
      <c r="I117" s="32"/>
      <c r="J117" s="257"/>
      <c r="K117" s="478"/>
      <c r="L117" s="788"/>
    </row>
    <row r="118" spans="1:12" s="25" customFormat="1" ht="18.75" customHeight="1" x14ac:dyDescent="0.3">
      <c r="A118" s="257"/>
      <c r="B118" s="32"/>
      <c r="C118" s="32"/>
      <c r="D118" s="257"/>
      <c r="E118" s="478"/>
      <c r="F118" s="645"/>
      <c r="G118" s="257"/>
      <c r="H118" s="32"/>
      <c r="I118" s="32"/>
      <c r="J118" s="257"/>
      <c r="K118" s="478"/>
      <c r="L118" s="788"/>
    </row>
    <row r="119" spans="1:12" s="25" customFormat="1" ht="18.75" customHeight="1" x14ac:dyDescent="0.3">
      <c r="A119" s="257"/>
      <c r="B119" s="32"/>
      <c r="C119" s="32"/>
      <c r="D119" s="257"/>
      <c r="E119" s="478"/>
      <c r="F119" s="645"/>
      <c r="G119" s="257"/>
      <c r="H119" s="32"/>
      <c r="I119" s="32"/>
      <c r="J119" s="257"/>
      <c r="K119" s="478"/>
      <c r="L119" s="788"/>
    </row>
    <row r="120" spans="1:12" s="25" customFormat="1" x14ac:dyDescent="0.3">
      <c r="A120" s="471"/>
      <c r="B120" s="471"/>
      <c r="C120" s="471"/>
      <c r="D120" s="471"/>
      <c r="E120" s="471"/>
      <c r="F120" s="675"/>
      <c r="G120" s="259"/>
      <c r="H120" s="473"/>
      <c r="I120" s="473"/>
      <c r="J120" s="473"/>
      <c r="K120" s="473"/>
      <c r="L120" s="788"/>
    </row>
    <row r="121" spans="1:12" s="25" customFormat="1" x14ac:dyDescent="0.3">
      <c r="A121" s="471"/>
      <c r="B121" s="259"/>
      <c r="C121" s="472"/>
      <c r="D121" s="473"/>
      <c r="E121" s="473"/>
      <c r="F121" s="674"/>
      <c r="G121" s="473"/>
      <c r="H121" s="473"/>
      <c r="I121" s="473"/>
      <c r="J121" s="473"/>
      <c r="K121" s="473"/>
      <c r="L121" s="788"/>
    </row>
    <row r="122" spans="1:12" s="25" customFormat="1" ht="18.75" customHeight="1" x14ac:dyDescent="0.3">
      <c r="A122" s="257"/>
      <c r="B122" s="260" t="s">
        <v>130</v>
      </c>
      <c r="C122" s="257"/>
      <c r="D122" s="261" t="s">
        <v>131</v>
      </c>
      <c r="E122" s="32"/>
      <c r="F122" s="645"/>
      <c r="G122" s="257"/>
      <c r="H122" s="260" t="s">
        <v>130</v>
      </c>
      <c r="I122" s="257"/>
      <c r="J122" s="261" t="s">
        <v>131</v>
      </c>
      <c r="K122" s="32"/>
      <c r="L122" s="788"/>
    </row>
    <row r="123" spans="1:12" s="25" customFormat="1" ht="51.75" customHeight="1" x14ac:dyDescent="0.3">
      <c r="A123" s="257"/>
      <c r="B123" s="262" t="s">
        <v>132</v>
      </c>
      <c r="C123" s="257"/>
      <c r="D123" s="262" t="s">
        <v>140</v>
      </c>
      <c r="E123" s="263"/>
      <c r="F123" s="645"/>
      <c r="G123" s="257"/>
      <c r="H123" s="262" t="s">
        <v>139</v>
      </c>
      <c r="I123" s="257"/>
      <c r="J123" s="262" t="s">
        <v>140</v>
      </c>
      <c r="K123" s="263"/>
      <c r="L123" s="788"/>
    </row>
    <row r="124" spans="1:12" s="25" customFormat="1" ht="22.5" customHeight="1" x14ac:dyDescent="0.3">
      <c r="A124" s="257"/>
      <c r="B124" s="262"/>
      <c r="C124" s="257"/>
      <c r="D124" s="262"/>
      <c r="E124" s="263"/>
      <c r="F124" s="645"/>
      <c r="G124" s="262"/>
      <c r="H124" s="257"/>
      <c r="I124" s="262"/>
      <c r="J124" s="263"/>
      <c r="K124" s="262"/>
      <c r="L124" s="788"/>
    </row>
    <row r="125" spans="1:12" s="25" customFormat="1" ht="18.75" customHeight="1" x14ac:dyDescent="0.3">
      <c r="A125" s="96"/>
      <c r="B125" s="19"/>
      <c r="C125" s="19"/>
      <c r="D125" s="19"/>
      <c r="E125" s="19"/>
      <c r="F125" s="656"/>
      <c r="G125" s="96"/>
      <c r="H125" s="19"/>
      <c r="I125" s="19"/>
      <c r="J125" s="19"/>
      <c r="K125" s="19"/>
      <c r="L125" s="788"/>
    </row>
    <row r="126" spans="1:12" x14ac:dyDescent="0.3">
      <c r="A126" s="25"/>
      <c r="G126" s="25"/>
    </row>
    <row r="127" spans="1:12" s="25" customFormat="1" ht="18.75" customHeight="1" x14ac:dyDescent="0.3">
      <c r="B127" s="22" t="s">
        <v>115</v>
      </c>
      <c r="C127" s="20"/>
      <c r="D127" s="20"/>
      <c r="E127" s="20"/>
      <c r="F127" s="656"/>
      <c r="H127" s="22" t="s">
        <v>115</v>
      </c>
      <c r="I127" s="20"/>
      <c r="J127" s="20"/>
      <c r="K127" s="20"/>
      <c r="L127" s="788"/>
    </row>
    <row r="128" spans="1:12" s="25" customFormat="1" ht="18.75" customHeight="1" x14ac:dyDescent="0.3">
      <c r="B128" s="22" t="s">
        <v>137</v>
      </c>
      <c r="C128" s="20"/>
      <c r="D128" s="20"/>
      <c r="E128" s="20"/>
      <c r="F128" s="606"/>
      <c r="H128" s="22" t="s">
        <v>138</v>
      </c>
      <c r="I128" s="20"/>
      <c r="J128" s="20"/>
      <c r="K128" s="20"/>
      <c r="L128" s="788"/>
    </row>
    <row r="129" spans="1:16" s="25" customFormat="1" ht="18.75" customHeight="1" x14ac:dyDescent="0.3">
      <c r="B129" s="20"/>
      <c r="C129" s="20"/>
      <c r="D129" s="20"/>
      <c r="E129" s="20"/>
      <c r="F129" s="606"/>
      <c r="H129" s="20"/>
      <c r="I129" s="20"/>
      <c r="J129" s="20"/>
      <c r="K129" s="20"/>
      <c r="L129" s="788"/>
    </row>
    <row r="130" spans="1:16" s="25" customFormat="1" ht="18.75" customHeight="1" x14ac:dyDescent="0.3">
      <c r="B130" s="20"/>
      <c r="C130" s="20"/>
      <c r="E130" s="603" t="s">
        <v>116</v>
      </c>
      <c r="F130" s="606"/>
      <c r="H130" s="20"/>
      <c r="I130" s="20"/>
      <c r="K130" s="603" t="s">
        <v>116</v>
      </c>
      <c r="L130" s="789"/>
      <c r="M130" s="603"/>
      <c r="N130" s="603"/>
      <c r="O130" s="603"/>
      <c r="P130" s="603"/>
    </row>
    <row r="131" spans="1:16" s="25" customFormat="1" ht="18.75" customHeight="1" x14ac:dyDescent="0.3">
      <c r="B131" s="20"/>
      <c r="C131" s="20"/>
      <c r="E131" s="603" t="s">
        <v>134</v>
      </c>
      <c r="F131" s="606"/>
      <c r="H131" s="20"/>
      <c r="I131" s="20"/>
      <c r="K131" s="603" t="s">
        <v>134</v>
      </c>
      <c r="L131" s="789"/>
      <c r="M131" s="603"/>
      <c r="N131" s="603"/>
      <c r="O131" s="603"/>
      <c r="P131" s="603"/>
    </row>
    <row r="132" spans="1:16" s="25" customFormat="1" ht="18.75" customHeight="1" x14ac:dyDescent="0.3">
      <c r="B132" s="20"/>
      <c r="C132" s="20"/>
      <c r="E132" s="603" t="s">
        <v>117</v>
      </c>
      <c r="F132" s="606"/>
      <c r="H132" s="20"/>
      <c r="I132" s="20"/>
      <c r="K132" s="603" t="s">
        <v>117</v>
      </c>
      <c r="L132" s="789"/>
      <c r="M132" s="603"/>
      <c r="N132" s="603"/>
      <c r="O132" s="603"/>
      <c r="P132" s="603"/>
    </row>
    <row r="133" spans="1:16" s="25" customFormat="1" ht="18.75" customHeight="1" x14ac:dyDescent="0.3">
      <c r="B133" s="20"/>
      <c r="C133" s="20"/>
      <c r="E133" s="603" t="s">
        <v>417</v>
      </c>
      <c r="F133" s="606"/>
      <c r="H133" s="20"/>
      <c r="I133" s="20"/>
      <c r="K133" s="603" t="s">
        <v>417</v>
      </c>
      <c r="L133" s="789"/>
      <c r="M133" s="603"/>
      <c r="N133" s="603"/>
      <c r="O133" s="603"/>
      <c r="P133" s="603"/>
    </row>
    <row r="134" spans="1:16" s="25" customFormat="1" ht="18.75" customHeight="1" x14ac:dyDescent="0.3">
      <c r="B134" s="20"/>
      <c r="C134" s="20"/>
      <c r="D134" s="20"/>
      <c r="E134" s="20"/>
      <c r="F134" s="656"/>
      <c r="H134" s="20"/>
      <c r="I134" s="20"/>
      <c r="J134" s="20"/>
      <c r="K134" s="20"/>
      <c r="L134" s="788"/>
    </row>
    <row r="135" spans="1:16" s="25" customFormat="1" ht="18.75" customHeight="1" x14ac:dyDescent="0.3">
      <c r="B135" s="20"/>
      <c r="C135" s="20"/>
      <c r="D135" s="20"/>
      <c r="E135" s="20"/>
      <c r="F135" s="656"/>
      <c r="H135" s="20"/>
      <c r="I135" s="20"/>
      <c r="J135" s="20"/>
      <c r="K135" s="20"/>
      <c r="L135" s="788"/>
    </row>
    <row r="136" spans="1:16" s="25" customFormat="1" ht="18.75" customHeight="1" x14ac:dyDescent="0.3">
      <c r="B136" s="20"/>
      <c r="C136" s="20"/>
      <c r="D136" s="20"/>
      <c r="E136" s="20"/>
      <c r="F136" s="656"/>
      <c r="H136" s="20"/>
      <c r="I136" s="20"/>
      <c r="J136" s="20"/>
      <c r="K136" s="20"/>
      <c r="L136" s="788"/>
    </row>
    <row r="137" spans="1:16" s="25" customFormat="1" ht="18.75" customHeight="1" x14ac:dyDescent="0.3">
      <c r="B137" s="1612" t="s">
        <v>119</v>
      </c>
      <c r="C137" s="1612"/>
      <c r="D137" s="1612"/>
      <c r="E137" s="26"/>
      <c r="F137" s="606"/>
      <c r="H137" s="1612" t="s">
        <v>119</v>
      </c>
      <c r="I137" s="1612"/>
      <c r="J137" s="1612"/>
      <c r="K137" s="26"/>
      <c r="L137" s="788"/>
    </row>
    <row r="138" spans="1:16" s="25" customFormat="1" ht="18.75" customHeight="1" x14ac:dyDescent="0.3">
      <c r="B138" s="1610">
        <v>45327</v>
      </c>
      <c r="C138" s="1610"/>
      <c r="D138" s="1610"/>
      <c r="E138" s="27"/>
      <c r="F138" s="606"/>
      <c r="H138" s="1610">
        <f>B138</f>
        <v>45327</v>
      </c>
      <c r="I138" s="1610"/>
      <c r="J138" s="1610"/>
      <c r="K138" s="27"/>
      <c r="L138" s="788"/>
    </row>
    <row r="139" spans="1:16" s="25" customFormat="1" ht="18.75" customHeight="1" x14ac:dyDescent="0.3">
      <c r="B139" s="20"/>
      <c r="C139" s="20"/>
      <c r="D139" s="20"/>
      <c r="E139" s="27"/>
      <c r="F139" s="606"/>
      <c r="H139" s="20"/>
      <c r="I139" s="20"/>
      <c r="J139" s="20"/>
      <c r="K139" s="27"/>
      <c r="L139" s="788"/>
    </row>
    <row r="140" spans="1:16" s="25" customFormat="1" ht="18.75" customHeight="1" x14ac:dyDescent="0.3">
      <c r="B140" s="925"/>
      <c r="C140" s="20"/>
      <c r="D140" s="20"/>
      <c r="E140" s="27"/>
      <c r="F140" s="606"/>
      <c r="H140" s="925"/>
      <c r="I140" s="20"/>
      <c r="J140" s="20"/>
      <c r="K140" s="27"/>
      <c r="L140" s="788"/>
    </row>
    <row r="141" spans="1:16" s="25" customFormat="1" ht="18.75" customHeight="1" x14ac:dyDescent="0.3">
      <c r="A141" s="28" t="s">
        <v>120</v>
      </c>
      <c r="B141" s="29" t="s">
        <v>121</v>
      </c>
      <c r="C141" s="1611" t="s">
        <v>122</v>
      </c>
      <c r="D141" s="1611"/>
      <c r="E141" s="1611"/>
      <c r="F141" s="606"/>
      <c r="G141" s="28" t="s">
        <v>120</v>
      </c>
      <c r="H141" s="29" t="s">
        <v>121</v>
      </c>
      <c r="I141" s="1611" t="s">
        <v>123</v>
      </c>
      <c r="J141" s="1611"/>
      <c r="K141" s="1611"/>
      <c r="L141" s="788"/>
    </row>
    <row r="142" spans="1:16" s="25" customFormat="1" ht="18.75" customHeight="1" x14ac:dyDescent="0.3">
      <c r="A142" s="28" t="s">
        <v>124</v>
      </c>
      <c r="B142" s="28" t="s">
        <v>265</v>
      </c>
      <c r="C142" s="29" t="s">
        <v>125</v>
      </c>
      <c r="D142" s="926" t="s">
        <v>126</v>
      </c>
      <c r="E142" s="926" t="s">
        <v>127</v>
      </c>
      <c r="F142" s="606"/>
      <c r="G142" s="28" t="s">
        <v>124</v>
      </c>
      <c r="H142" s="28" t="s">
        <v>265</v>
      </c>
      <c r="I142" s="29" t="s">
        <v>125</v>
      </c>
      <c r="J142" s="926" t="s">
        <v>126</v>
      </c>
      <c r="K142" s="926" t="s">
        <v>127</v>
      </c>
      <c r="L142" s="788"/>
    </row>
    <row r="143" spans="1:16" s="420" customFormat="1" x14ac:dyDescent="0.3">
      <c r="A143" s="926">
        <v>1</v>
      </c>
      <c r="B143" s="6" t="s">
        <v>48</v>
      </c>
      <c r="C143" s="2" t="s">
        <v>46</v>
      </c>
      <c r="D143" s="3">
        <v>40</v>
      </c>
      <c r="E143" s="3">
        <v>197</v>
      </c>
      <c r="F143" s="606"/>
      <c r="G143" s="926">
        <v>1</v>
      </c>
      <c r="H143" s="6" t="s">
        <v>48</v>
      </c>
      <c r="I143" s="2" t="s">
        <v>46</v>
      </c>
      <c r="J143" s="3">
        <v>40</v>
      </c>
      <c r="K143" s="3">
        <v>197</v>
      </c>
      <c r="L143" s="795"/>
    </row>
    <row r="144" spans="1:16" s="50" customFormat="1" x14ac:dyDescent="0.3">
      <c r="A144" s="926" t="s">
        <v>3</v>
      </c>
      <c r="B144" s="6" t="s">
        <v>64</v>
      </c>
      <c r="C144" s="2" t="s">
        <v>65</v>
      </c>
      <c r="D144" s="3">
        <v>12</v>
      </c>
      <c r="E144" s="3">
        <v>75</v>
      </c>
      <c r="F144" s="908"/>
      <c r="G144" s="926" t="s">
        <v>3</v>
      </c>
      <c r="H144" s="6" t="s">
        <v>64</v>
      </c>
      <c r="I144" s="2" t="s">
        <v>65</v>
      </c>
      <c r="J144" s="3">
        <v>12</v>
      </c>
      <c r="K144" s="3">
        <v>75</v>
      </c>
      <c r="L144" s="786"/>
    </row>
    <row r="145" spans="1:12" s="25" customFormat="1" x14ac:dyDescent="0.3">
      <c r="A145" s="926" t="s">
        <v>0</v>
      </c>
      <c r="B145" s="6" t="s">
        <v>102</v>
      </c>
      <c r="C145" s="2" t="s">
        <v>68</v>
      </c>
      <c r="D145" s="3">
        <v>30</v>
      </c>
      <c r="E145" s="3">
        <v>84</v>
      </c>
      <c r="F145" s="908"/>
      <c r="G145" s="926" t="s">
        <v>0</v>
      </c>
      <c r="H145" s="6" t="s">
        <v>102</v>
      </c>
      <c r="I145" s="2" t="s">
        <v>68</v>
      </c>
      <c r="J145" s="3">
        <v>30</v>
      </c>
      <c r="K145" s="3">
        <v>84</v>
      </c>
      <c r="L145" s="788"/>
    </row>
    <row r="146" spans="1:12" s="257" customFormat="1" ht="18.75" customHeight="1" x14ac:dyDescent="0.3">
      <c r="A146" s="926" t="s">
        <v>77</v>
      </c>
      <c r="B146" s="6" t="s">
        <v>39</v>
      </c>
      <c r="C146" s="2" t="s">
        <v>2</v>
      </c>
      <c r="D146" s="3">
        <v>25</v>
      </c>
      <c r="E146" s="3">
        <v>173.2</v>
      </c>
      <c r="F146" s="909"/>
      <c r="G146" s="926" t="s">
        <v>77</v>
      </c>
      <c r="H146" s="6" t="s">
        <v>39</v>
      </c>
      <c r="I146" s="2" t="s">
        <v>2</v>
      </c>
      <c r="J146" s="3">
        <v>25</v>
      </c>
      <c r="K146" s="3">
        <v>173.2</v>
      </c>
      <c r="L146" s="791"/>
    </row>
    <row r="147" spans="1:12" s="25" customFormat="1" x14ac:dyDescent="0.3">
      <c r="A147" s="926" t="s">
        <v>23</v>
      </c>
      <c r="B147" s="6" t="s">
        <v>107</v>
      </c>
      <c r="C147" s="2" t="s">
        <v>14</v>
      </c>
      <c r="D147" s="3">
        <v>3.4</v>
      </c>
      <c r="E147" s="3">
        <v>93.2</v>
      </c>
      <c r="F147" s="909"/>
      <c r="G147" s="926" t="s">
        <v>23</v>
      </c>
      <c r="H147" s="6" t="s">
        <v>107</v>
      </c>
      <c r="I147" s="2" t="s">
        <v>14</v>
      </c>
      <c r="J147" s="3">
        <v>3.4</v>
      </c>
      <c r="K147" s="3">
        <v>93.2</v>
      </c>
      <c r="L147" s="788"/>
    </row>
    <row r="148" spans="1:12" s="50" customFormat="1" x14ac:dyDescent="0.3">
      <c r="A148" s="5">
        <v>6</v>
      </c>
      <c r="B148" s="6" t="s">
        <v>37</v>
      </c>
      <c r="C148" s="2" t="s">
        <v>5</v>
      </c>
      <c r="D148" s="3">
        <v>140</v>
      </c>
      <c r="E148" s="3">
        <v>140.29999999999998</v>
      </c>
      <c r="F148" s="605"/>
      <c r="G148" s="5">
        <v>6</v>
      </c>
      <c r="H148" s="6" t="s">
        <v>37</v>
      </c>
      <c r="I148" s="2" t="s">
        <v>5</v>
      </c>
      <c r="J148" s="3">
        <v>140</v>
      </c>
      <c r="K148" s="3">
        <v>140.29999999999998</v>
      </c>
      <c r="L148" s="786"/>
    </row>
    <row r="149" spans="1:12" s="25" customFormat="1" x14ac:dyDescent="0.3">
      <c r="A149" s="5"/>
      <c r="B149" s="6"/>
      <c r="C149" s="2"/>
      <c r="D149" s="3"/>
      <c r="E149" s="3"/>
      <c r="F149" s="656"/>
      <c r="G149" s="5"/>
      <c r="H149" s="6"/>
      <c r="I149" s="2"/>
      <c r="J149" s="3"/>
      <c r="K149" s="3"/>
      <c r="L149" s="788"/>
    </row>
    <row r="150" spans="1:12" s="25" customFormat="1" x14ac:dyDescent="0.3">
      <c r="A150" s="5"/>
      <c r="B150" s="6"/>
      <c r="C150" s="2"/>
      <c r="D150" s="3"/>
      <c r="E150" s="3"/>
      <c r="F150" s="605"/>
      <c r="G150" s="5"/>
      <c r="H150" s="6"/>
      <c r="I150" s="2"/>
      <c r="J150" s="3"/>
      <c r="K150" s="3"/>
      <c r="L150" s="788"/>
    </row>
    <row r="151" spans="1:12" s="25" customFormat="1" x14ac:dyDescent="0.3">
      <c r="A151" s="5"/>
      <c r="B151" s="6"/>
      <c r="C151" s="2" t="s">
        <v>128</v>
      </c>
      <c r="D151" s="3">
        <f>SUM(D143:D149)</f>
        <v>250.4</v>
      </c>
      <c r="E151" s="3">
        <f>SUM(E143:E149)</f>
        <v>762.7</v>
      </c>
      <c r="F151" s="605"/>
      <c r="G151" s="5"/>
      <c r="H151" s="6"/>
      <c r="I151" s="2" t="s">
        <v>128</v>
      </c>
      <c r="J151" s="3">
        <f>SUM(J143:J149)</f>
        <v>250.4</v>
      </c>
      <c r="K151" s="3">
        <f>SUM(K143:K149)</f>
        <v>762.7</v>
      </c>
      <c r="L151" s="788"/>
    </row>
    <row r="152" spans="1:12" s="25" customFormat="1" hidden="1" x14ac:dyDescent="0.3">
      <c r="A152" s="5"/>
      <c r="B152" s="6"/>
      <c r="C152" s="2"/>
      <c r="D152" s="3"/>
      <c r="E152" s="3"/>
      <c r="F152" s="605"/>
      <c r="G152" s="5"/>
      <c r="H152" s="6"/>
      <c r="I152" s="2"/>
      <c r="J152" s="3"/>
      <c r="K152" s="3"/>
      <c r="L152" s="788"/>
    </row>
    <row r="153" spans="1:12" s="25" customFormat="1" hidden="1" x14ac:dyDescent="0.3">
      <c r="A153" s="5">
        <v>1</v>
      </c>
      <c r="B153" s="6" t="s">
        <v>1</v>
      </c>
      <c r="C153" s="2" t="s">
        <v>5</v>
      </c>
      <c r="D153" s="3">
        <v>200</v>
      </c>
      <c r="E153" s="3">
        <v>86</v>
      </c>
      <c r="F153" s="605"/>
      <c r="G153" s="5">
        <v>1</v>
      </c>
      <c r="H153" s="6" t="s">
        <v>1</v>
      </c>
      <c r="I153" s="2" t="s">
        <v>5</v>
      </c>
      <c r="J153" s="3">
        <v>200</v>
      </c>
      <c r="K153" s="3">
        <v>86</v>
      </c>
      <c r="L153" s="788"/>
    </row>
    <row r="154" spans="1:12" s="25" customFormat="1" hidden="1" x14ac:dyDescent="0.3">
      <c r="A154" s="5">
        <v>2</v>
      </c>
      <c r="B154" s="6" t="s">
        <v>238</v>
      </c>
      <c r="C154" s="2" t="s">
        <v>251</v>
      </c>
      <c r="D154" s="3">
        <v>225</v>
      </c>
      <c r="E154" s="3">
        <v>114</v>
      </c>
      <c r="F154" s="605"/>
      <c r="G154" s="5">
        <v>2</v>
      </c>
      <c r="H154" s="6" t="s">
        <v>238</v>
      </c>
      <c r="I154" s="2" t="s">
        <v>251</v>
      </c>
      <c r="J154" s="3">
        <v>225</v>
      </c>
      <c r="K154" s="3">
        <v>114</v>
      </c>
      <c r="L154" s="788"/>
    </row>
    <row r="155" spans="1:12" s="25" customFormat="1" hidden="1" x14ac:dyDescent="0.3">
      <c r="A155" s="5">
        <v>3</v>
      </c>
      <c r="B155" s="6" t="s">
        <v>93</v>
      </c>
      <c r="C155" s="2" t="s">
        <v>5</v>
      </c>
      <c r="D155" s="3">
        <v>135</v>
      </c>
      <c r="E155" s="3">
        <v>94.25</v>
      </c>
      <c r="F155" s="605"/>
      <c r="G155" s="5">
        <v>3</v>
      </c>
      <c r="H155" s="6" t="s">
        <v>93</v>
      </c>
      <c r="I155" s="2" t="s">
        <v>5</v>
      </c>
      <c r="J155" s="3">
        <v>135</v>
      </c>
      <c r="K155" s="3">
        <v>94.25</v>
      </c>
      <c r="L155" s="788"/>
    </row>
    <row r="156" spans="1:12" s="25" customFormat="1" hidden="1" x14ac:dyDescent="0.3">
      <c r="A156" s="5">
        <v>4</v>
      </c>
      <c r="B156" s="6" t="s">
        <v>253</v>
      </c>
      <c r="C156" s="2" t="s">
        <v>218</v>
      </c>
      <c r="D156" s="3">
        <v>125</v>
      </c>
      <c r="E156" s="3">
        <v>146.4</v>
      </c>
      <c r="F156" s="605"/>
      <c r="G156" s="5">
        <v>4</v>
      </c>
      <c r="H156" s="6" t="s">
        <v>253</v>
      </c>
      <c r="I156" s="2" t="s">
        <v>218</v>
      </c>
      <c r="J156" s="3">
        <v>125</v>
      </c>
      <c r="K156" s="3">
        <v>146.4</v>
      </c>
      <c r="L156" s="788"/>
    </row>
    <row r="157" spans="1:12" s="25" customFormat="1" hidden="1" x14ac:dyDescent="0.3">
      <c r="A157" s="5">
        <v>5</v>
      </c>
      <c r="B157" s="6" t="s">
        <v>255</v>
      </c>
      <c r="C157" s="2" t="s">
        <v>218</v>
      </c>
      <c r="D157" s="3">
        <v>80</v>
      </c>
      <c r="E157" s="3">
        <v>105.16</v>
      </c>
      <c r="F157" s="605"/>
      <c r="G157" s="5">
        <v>5</v>
      </c>
      <c r="H157" s="6" t="s">
        <v>255</v>
      </c>
      <c r="I157" s="2" t="s">
        <v>218</v>
      </c>
      <c r="J157" s="3">
        <v>80</v>
      </c>
      <c r="K157" s="3">
        <v>105.16</v>
      </c>
      <c r="L157" s="788"/>
    </row>
    <row r="158" spans="1:12" s="25" customFormat="1" hidden="1" x14ac:dyDescent="0.3">
      <c r="A158" s="5">
        <v>6</v>
      </c>
      <c r="B158" s="6" t="s">
        <v>252</v>
      </c>
      <c r="C158" s="2" t="s">
        <v>251</v>
      </c>
      <c r="D158" s="3">
        <v>105</v>
      </c>
      <c r="E158" s="3">
        <v>142</v>
      </c>
      <c r="F158" s="605"/>
      <c r="G158" s="5">
        <v>6</v>
      </c>
      <c r="H158" s="6" t="s">
        <v>252</v>
      </c>
      <c r="I158" s="2" t="s">
        <v>251</v>
      </c>
      <c r="J158" s="3">
        <v>105</v>
      </c>
      <c r="K158" s="3">
        <v>142</v>
      </c>
      <c r="L158" s="788"/>
    </row>
    <row r="159" spans="1:12" s="25" customFormat="1" hidden="1" x14ac:dyDescent="0.3">
      <c r="A159" s="5">
        <v>7</v>
      </c>
      <c r="B159" s="6" t="s">
        <v>254</v>
      </c>
      <c r="C159" s="2" t="s">
        <v>218</v>
      </c>
      <c r="D159" s="3">
        <v>120</v>
      </c>
      <c r="E159" s="3">
        <v>144</v>
      </c>
      <c r="F159" s="605"/>
      <c r="G159" s="5">
        <v>7</v>
      </c>
      <c r="H159" s="6" t="s">
        <v>254</v>
      </c>
      <c r="I159" s="2" t="s">
        <v>218</v>
      </c>
      <c r="J159" s="3">
        <v>120</v>
      </c>
      <c r="K159" s="3">
        <v>144</v>
      </c>
      <c r="L159" s="788"/>
    </row>
    <row r="160" spans="1:12" s="25" customFormat="1" hidden="1" x14ac:dyDescent="0.3">
      <c r="A160" s="5">
        <v>8</v>
      </c>
      <c r="B160" s="6" t="s">
        <v>31</v>
      </c>
      <c r="C160" s="2" t="s">
        <v>5</v>
      </c>
      <c r="D160" s="3">
        <v>55</v>
      </c>
      <c r="E160" s="3">
        <v>88</v>
      </c>
      <c r="F160" s="605"/>
      <c r="G160" s="5">
        <v>8</v>
      </c>
      <c r="H160" s="6" t="s">
        <v>31</v>
      </c>
      <c r="I160" s="2" t="s">
        <v>5</v>
      </c>
      <c r="J160" s="3">
        <v>55</v>
      </c>
      <c r="K160" s="3">
        <v>88</v>
      </c>
      <c r="L160" s="788"/>
    </row>
    <row r="161" spans="1:12" s="50" customFormat="1" hidden="1" x14ac:dyDescent="0.3">
      <c r="A161" s="926"/>
      <c r="B161" s="1"/>
      <c r="C161" s="926"/>
      <c r="D161" s="7"/>
      <c r="E161" s="7"/>
      <c r="F161" s="605"/>
      <c r="G161" s="926"/>
      <c r="H161" s="1"/>
      <c r="I161" s="926"/>
      <c r="J161" s="7"/>
      <c r="K161" s="7"/>
      <c r="L161" s="792"/>
    </row>
    <row r="162" spans="1:12" s="25" customFormat="1" hidden="1" x14ac:dyDescent="0.3">
      <c r="A162" s="5"/>
      <c r="B162" s="6"/>
      <c r="C162" s="2" t="s">
        <v>128</v>
      </c>
      <c r="D162" s="3">
        <v>1045</v>
      </c>
      <c r="E162" s="3">
        <v>919.81</v>
      </c>
      <c r="F162" s="605"/>
      <c r="G162" s="5"/>
      <c r="H162" s="6"/>
      <c r="I162" s="2" t="s">
        <v>128</v>
      </c>
      <c r="J162" s="3">
        <v>1045</v>
      </c>
      <c r="K162" s="3">
        <v>919.81</v>
      </c>
      <c r="L162" s="788"/>
    </row>
    <row r="163" spans="1:12" s="25" customFormat="1" hidden="1" x14ac:dyDescent="0.3">
      <c r="A163" s="5"/>
      <c r="B163" s="6"/>
      <c r="C163" s="2"/>
      <c r="D163" s="3"/>
      <c r="E163" s="3"/>
      <c r="F163" s="605"/>
      <c r="G163" s="5"/>
      <c r="H163" s="6"/>
      <c r="I163" s="2"/>
      <c r="J163" s="3"/>
      <c r="K163" s="3"/>
      <c r="L163" s="788"/>
    </row>
    <row r="164" spans="1:12" s="25" customFormat="1" x14ac:dyDescent="0.3">
      <c r="A164" s="5"/>
      <c r="B164" s="6"/>
      <c r="C164" s="2"/>
      <c r="D164" s="3"/>
      <c r="E164" s="3"/>
      <c r="F164" s="605"/>
      <c r="G164" s="5"/>
      <c r="H164" s="6"/>
      <c r="I164" s="2"/>
      <c r="J164" s="3"/>
      <c r="K164" s="3"/>
      <c r="L164" s="788"/>
    </row>
    <row r="165" spans="1:12" s="25" customFormat="1" x14ac:dyDescent="0.3">
      <c r="A165" s="5"/>
      <c r="B165" s="6"/>
      <c r="C165" s="2"/>
      <c r="D165" s="3"/>
      <c r="E165" s="3"/>
      <c r="F165" s="605"/>
      <c r="G165" s="5"/>
      <c r="H165" s="6"/>
      <c r="I165" s="2"/>
      <c r="J165" s="3"/>
      <c r="K165" s="3"/>
      <c r="L165" s="788"/>
    </row>
    <row r="166" spans="1:12" s="25" customFormat="1" x14ac:dyDescent="0.3">
      <c r="A166" s="28" t="s">
        <v>124</v>
      </c>
      <c r="B166" s="3" t="s">
        <v>259</v>
      </c>
      <c r="C166" s="2" t="s">
        <v>125</v>
      </c>
      <c r="D166" s="3" t="s">
        <v>126</v>
      </c>
      <c r="E166" s="3" t="s">
        <v>127</v>
      </c>
      <c r="F166" s="605"/>
      <c r="G166" s="28" t="s">
        <v>124</v>
      </c>
      <c r="H166" s="3" t="s">
        <v>247</v>
      </c>
      <c r="I166" s="2" t="s">
        <v>125</v>
      </c>
      <c r="J166" s="3" t="s">
        <v>126</v>
      </c>
      <c r="K166" s="3" t="s">
        <v>127</v>
      </c>
      <c r="L166" s="788"/>
    </row>
    <row r="167" spans="1:12" s="25" customFormat="1" ht="19.5" customHeight="1" x14ac:dyDescent="0.3">
      <c r="A167" s="926">
        <v>1</v>
      </c>
      <c r="B167" s="6" t="s">
        <v>408</v>
      </c>
      <c r="C167" s="2" t="s">
        <v>9</v>
      </c>
      <c r="D167" s="3">
        <v>60</v>
      </c>
      <c r="E167" s="3">
        <v>130.22999999999999</v>
      </c>
      <c r="F167" s="605"/>
      <c r="G167" s="926">
        <v>1</v>
      </c>
      <c r="H167" s="6" t="s">
        <v>408</v>
      </c>
      <c r="I167" s="2" t="s">
        <v>9</v>
      </c>
      <c r="J167" s="3">
        <v>60</v>
      </c>
      <c r="K167" s="3">
        <v>130.22999999999999</v>
      </c>
      <c r="L167" s="788"/>
    </row>
    <row r="168" spans="1:12" s="25" customFormat="1" ht="19.5" customHeight="1" x14ac:dyDescent="0.3">
      <c r="A168" s="926">
        <v>2</v>
      </c>
      <c r="B168" s="6" t="s">
        <v>105</v>
      </c>
      <c r="C168" s="2" t="s">
        <v>104</v>
      </c>
      <c r="D168" s="3">
        <v>50</v>
      </c>
      <c r="E168" s="3">
        <v>166.1</v>
      </c>
      <c r="F168" s="605"/>
      <c r="G168" s="926">
        <v>2</v>
      </c>
      <c r="H168" s="6" t="s">
        <v>105</v>
      </c>
      <c r="I168" s="2" t="s">
        <v>104</v>
      </c>
      <c r="J168" s="3">
        <v>50</v>
      </c>
      <c r="K168" s="3">
        <v>166.1</v>
      </c>
      <c r="L168" s="788"/>
    </row>
    <row r="169" spans="1:12" s="50" customFormat="1" x14ac:dyDescent="0.3">
      <c r="A169" s="926" t="s">
        <v>0</v>
      </c>
      <c r="B169" s="6" t="s">
        <v>260</v>
      </c>
      <c r="C169" s="2" t="s">
        <v>17</v>
      </c>
      <c r="D169" s="3">
        <v>22</v>
      </c>
      <c r="E169" s="3">
        <v>182.25</v>
      </c>
      <c r="F169" s="605"/>
      <c r="G169" s="926" t="s">
        <v>0</v>
      </c>
      <c r="H169" s="6" t="s">
        <v>260</v>
      </c>
      <c r="I169" s="2" t="s">
        <v>44</v>
      </c>
      <c r="J169" s="3">
        <v>27</v>
      </c>
      <c r="K169" s="3">
        <v>218.7</v>
      </c>
      <c r="L169" s="792"/>
    </row>
    <row r="170" spans="1:12" s="50" customFormat="1" x14ac:dyDescent="0.3">
      <c r="A170" s="926" t="s">
        <v>77</v>
      </c>
      <c r="B170" s="6" t="s">
        <v>69</v>
      </c>
      <c r="C170" s="2" t="s">
        <v>22</v>
      </c>
      <c r="D170" s="3">
        <v>24</v>
      </c>
      <c r="E170" s="3">
        <v>3.9199999999999995</v>
      </c>
      <c r="F170" s="605"/>
      <c r="G170" s="926" t="s">
        <v>77</v>
      </c>
      <c r="H170" s="6" t="s">
        <v>69</v>
      </c>
      <c r="I170" s="2" t="s">
        <v>22</v>
      </c>
      <c r="J170" s="3">
        <v>24</v>
      </c>
      <c r="K170" s="3">
        <v>3.9199999999999995</v>
      </c>
      <c r="L170" s="792"/>
    </row>
    <row r="171" spans="1:12" s="25" customFormat="1" x14ac:dyDescent="0.3">
      <c r="A171" s="926" t="s">
        <v>23</v>
      </c>
      <c r="B171" s="6" t="s">
        <v>194</v>
      </c>
      <c r="C171" s="2" t="s">
        <v>2</v>
      </c>
      <c r="D171" s="3">
        <v>30</v>
      </c>
      <c r="E171" s="3">
        <v>92</v>
      </c>
      <c r="F171" s="606"/>
      <c r="G171" s="926" t="s">
        <v>23</v>
      </c>
      <c r="H171" s="6" t="s">
        <v>194</v>
      </c>
      <c r="I171" s="2" t="s">
        <v>2</v>
      </c>
      <c r="J171" s="3">
        <v>30</v>
      </c>
      <c r="K171" s="3">
        <v>92</v>
      </c>
      <c r="L171" s="788"/>
    </row>
    <row r="172" spans="1:12" s="50" customFormat="1" x14ac:dyDescent="0.3">
      <c r="A172" s="926" t="s">
        <v>51</v>
      </c>
      <c r="B172" s="6" t="s">
        <v>107</v>
      </c>
      <c r="C172" s="2" t="s">
        <v>14</v>
      </c>
      <c r="D172" s="3">
        <v>3.4</v>
      </c>
      <c r="E172" s="3">
        <v>93.2</v>
      </c>
      <c r="F172" s="605"/>
      <c r="G172" s="926" t="s">
        <v>51</v>
      </c>
      <c r="H172" s="6" t="s">
        <v>107</v>
      </c>
      <c r="I172" s="2" t="s">
        <v>14</v>
      </c>
      <c r="J172" s="3">
        <v>3.4</v>
      </c>
      <c r="K172" s="3">
        <v>93.2</v>
      </c>
      <c r="L172" s="786"/>
    </row>
    <row r="173" spans="1:12" s="25" customFormat="1" ht="19.5" customHeight="1" x14ac:dyDescent="0.3">
      <c r="A173" s="926" t="s">
        <v>15</v>
      </c>
      <c r="B173" s="6" t="s">
        <v>108</v>
      </c>
      <c r="C173" s="2" t="s">
        <v>65</v>
      </c>
      <c r="D173" s="3">
        <v>1.2</v>
      </c>
      <c r="E173" s="3">
        <v>21.5</v>
      </c>
      <c r="F173" s="656"/>
      <c r="G173" s="926" t="s">
        <v>15</v>
      </c>
      <c r="H173" s="6" t="s">
        <v>108</v>
      </c>
      <c r="I173" s="2" t="s">
        <v>65</v>
      </c>
      <c r="J173" s="3">
        <v>1.2</v>
      </c>
      <c r="K173" s="3">
        <v>21.5</v>
      </c>
      <c r="L173" s="788"/>
    </row>
    <row r="174" spans="1:12" s="25" customFormat="1" ht="19.5" customHeight="1" x14ac:dyDescent="0.3">
      <c r="A174" s="926" t="s">
        <v>53</v>
      </c>
      <c r="B174" s="6" t="s">
        <v>433</v>
      </c>
      <c r="C174" s="2" t="s">
        <v>5</v>
      </c>
      <c r="D174" s="3">
        <v>50</v>
      </c>
      <c r="E174" s="3">
        <v>133.5</v>
      </c>
      <c r="F174" s="606"/>
      <c r="G174" s="926" t="s">
        <v>53</v>
      </c>
      <c r="H174" s="6" t="s">
        <v>433</v>
      </c>
      <c r="I174" s="2" t="s">
        <v>5</v>
      </c>
      <c r="J174" s="3">
        <v>50</v>
      </c>
      <c r="K174" s="3">
        <v>133.5</v>
      </c>
      <c r="L174" s="788" t="s">
        <v>434</v>
      </c>
    </row>
    <row r="175" spans="1:12" s="50" customFormat="1" x14ac:dyDescent="0.3">
      <c r="A175" s="5"/>
      <c r="B175" s="6"/>
      <c r="C175" s="2"/>
      <c r="D175" s="3"/>
      <c r="E175" s="3"/>
      <c r="F175" s="657"/>
      <c r="G175" s="5"/>
      <c r="H175" s="6"/>
      <c r="I175" s="2"/>
      <c r="J175" s="3"/>
      <c r="K175" s="3"/>
      <c r="L175" s="792"/>
    </row>
    <row r="176" spans="1:12" s="25" customFormat="1" x14ac:dyDescent="0.3">
      <c r="A176" s="926"/>
      <c r="B176" s="6"/>
      <c r="C176" s="2" t="s">
        <v>128</v>
      </c>
      <c r="D176" s="3">
        <f>SUM(D167:D175)</f>
        <v>240.6</v>
      </c>
      <c r="E176" s="3">
        <f>SUM(E167:E175)</f>
        <v>822.7</v>
      </c>
      <c r="F176" s="657"/>
      <c r="G176" s="926"/>
      <c r="H176" s="6"/>
      <c r="I176" s="2" t="s">
        <v>128</v>
      </c>
      <c r="J176" s="3">
        <f>SUM(J167:J175)</f>
        <v>245.6</v>
      </c>
      <c r="K176" s="3">
        <f>SUM(K167:K175)</f>
        <v>859.15</v>
      </c>
      <c r="L176" s="788"/>
    </row>
    <row r="177" spans="1:16" s="25" customFormat="1" x14ac:dyDescent="0.3">
      <c r="A177" s="5"/>
      <c r="B177" s="6"/>
      <c r="C177" s="2"/>
      <c r="D177" s="3"/>
      <c r="E177" s="3"/>
      <c r="F177" s="657"/>
      <c r="G177" s="5"/>
      <c r="H177" s="6"/>
      <c r="I177" s="2"/>
      <c r="J177" s="3"/>
      <c r="K177" s="3"/>
      <c r="L177" s="788"/>
    </row>
    <row r="178" spans="1:16" s="25" customFormat="1" x14ac:dyDescent="0.3">
      <c r="A178" s="5"/>
      <c r="B178" s="6"/>
      <c r="C178" s="2"/>
      <c r="D178" s="3"/>
      <c r="E178" s="3"/>
      <c r="F178" s="657"/>
      <c r="G178" s="5"/>
      <c r="H178" s="6"/>
      <c r="I178" s="2"/>
      <c r="J178" s="3"/>
      <c r="K178" s="3"/>
      <c r="L178" s="788"/>
    </row>
    <row r="179" spans="1:16" s="25" customFormat="1" x14ac:dyDescent="0.3">
      <c r="A179" s="926"/>
      <c r="B179" s="6"/>
      <c r="C179" s="2" t="s">
        <v>136</v>
      </c>
      <c r="D179" s="3">
        <f>+D176+D151</f>
        <v>491</v>
      </c>
      <c r="E179" s="3">
        <f>+E176+E151</f>
        <v>1585.4</v>
      </c>
      <c r="F179" s="657"/>
      <c r="G179" s="3"/>
      <c r="H179" s="3"/>
      <c r="I179" s="3" t="s">
        <v>136</v>
      </c>
      <c r="J179" s="3">
        <f>+J176+J151</f>
        <v>496</v>
      </c>
      <c r="K179" s="3">
        <f>+K176+K151</f>
        <v>1621.85</v>
      </c>
      <c r="L179" s="788"/>
    </row>
    <row r="180" spans="1:16" s="25" customFormat="1" ht="18.75" customHeight="1" x14ac:dyDescent="0.3">
      <c r="B180" s="20"/>
      <c r="C180" s="20"/>
      <c r="E180" s="24"/>
      <c r="F180" s="657"/>
      <c r="H180" s="20"/>
      <c r="I180" s="20"/>
      <c r="K180" s="24"/>
      <c r="L180" s="788"/>
    </row>
    <row r="181" spans="1:16" s="25" customFormat="1" ht="18.75" customHeight="1" x14ac:dyDescent="0.3">
      <c r="B181" s="20"/>
      <c r="C181" s="20"/>
      <c r="E181" s="24"/>
      <c r="F181" s="606"/>
      <c r="H181" s="20"/>
      <c r="I181" s="20"/>
      <c r="K181" s="24"/>
      <c r="L181" s="788"/>
    </row>
    <row r="182" spans="1:16" s="25" customFormat="1" x14ac:dyDescent="0.3">
      <c r="A182" s="461"/>
      <c r="B182" s="461"/>
      <c r="C182" s="461"/>
      <c r="D182" s="461"/>
      <c r="E182" s="461"/>
      <c r="F182" s="660"/>
      <c r="G182" s="36"/>
      <c r="H182" s="463"/>
      <c r="I182" s="463"/>
      <c r="J182" s="463"/>
      <c r="K182" s="463"/>
      <c r="L182" s="788"/>
    </row>
    <row r="183" spans="1:16" s="25" customFormat="1" x14ac:dyDescent="0.3">
      <c r="A183" s="461"/>
      <c r="B183" s="36"/>
      <c r="C183" s="462"/>
      <c r="D183" s="463"/>
      <c r="E183" s="463"/>
      <c r="F183" s="659"/>
      <c r="G183" s="463"/>
      <c r="H183" s="463"/>
      <c r="I183" s="463"/>
      <c r="J183" s="463"/>
      <c r="K183" s="463"/>
      <c r="L183" s="788"/>
    </row>
    <row r="184" spans="1:16" s="25" customFormat="1" ht="18.75" customHeight="1" x14ac:dyDescent="0.3">
      <c r="B184" s="37" t="s">
        <v>130</v>
      </c>
      <c r="D184" s="94" t="s">
        <v>131</v>
      </c>
      <c r="E184" s="20"/>
      <c r="F184" s="606"/>
      <c r="H184" s="37" t="s">
        <v>130</v>
      </c>
      <c r="J184" s="94" t="s">
        <v>131</v>
      </c>
      <c r="K184" s="20"/>
      <c r="L184" s="788"/>
    </row>
    <row r="185" spans="1:16" s="25" customFormat="1" ht="51.75" customHeight="1" x14ac:dyDescent="0.3">
      <c r="B185" s="38" t="s">
        <v>132</v>
      </c>
      <c r="D185" s="38" t="s">
        <v>140</v>
      </c>
      <c r="E185" s="39"/>
      <c r="F185" s="606"/>
      <c r="H185" s="38" t="s">
        <v>139</v>
      </c>
      <c r="J185" s="38" t="s">
        <v>140</v>
      </c>
      <c r="K185" s="39"/>
      <c r="L185" s="788"/>
    </row>
    <row r="186" spans="1:16" s="25" customFormat="1" ht="22.5" customHeight="1" x14ac:dyDescent="0.3">
      <c r="B186" s="38"/>
      <c r="D186" s="38"/>
      <c r="E186" s="39"/>
      <c r="F186" s="606"/>
      <c r="G186" s="38"/>
      <c r="I186" s="38"/>
      <c r="J186" s="39"/>
      <c r="K186" s="38"/>
      <c r="L186" s="788"/>
    </row>
    <row r="187" spans="1:16" s="25" customFormat="1" ht="18.75" customHeight="1" x14ac:dyDescent="0.3">
      <c r="A187" s="96"/>
      <c r="B187" s="19"/>
      <c r="C187" s="19"/>
      <c r="D187" s="19"/>
      <c r="E187" s="19"/>
      <c r="F187" s="656"/>
      <c r="G187" s="96"/>
      <c r="H187" s="19"/>
      <c r="I187" s="19"/>
      <c r="J187" s="19"/>
      <c r="K187" s="19"/>
      <c r="L187" s="788"/>
    </row>
    <row r="188" spans="1:16" x14ac:dyDescent="0.3">
      <c r="A188" s="25"/>
      <c r="G188" s="25"/>
    </row>
    <row r="189" spans="1:16" s="25" customFormat="1" ht="18.75" customHeight="1" x14ac:dyDescent="0.3">
      <c r="B189" s="22" t="s">
        <v>115</v>
      </c>
      <c r="C189" s="20"/>
      <c r="D189" s="20"/>
      <c r="E189" s="20"/>
      <c r="F189" s="656"/>
      <c r="H189" s="22" t="s">
        <v>115</v>
      </c>
      <c r="I189" s="20"/>
      <c r="J189" s="20"/>
      <c r="K189" s="20"/>
      <c r="L189" s="788"/>
    </row>
    <row r="190" spans="1:16" s="25" customFormat="1" ht="18.75" customHeight="1" x14ac:dyDescent="0.3">
      <c r="B190" s="22" t="s">
        <v>137</v>
      </c>
      <c r="C190" s="20"/>
      <c r="D190" s="20"/>
      <c r="E190" s="20"/>
      <c r="F190" s="606"/>
      <c r="H190" s="22" t="s">
        <v>138</v>
      </c>
      <c r="I190" s="20"/>
      <c r="J190" s="20"/>
      <c r="K190" s="20"/>
      <c r="L190" s="788"/>
    </row>
    <row r="191" spans="1:16" s="25" customFormat="1" ht="18.75" customHeight="1" x14ac:dyDescent="0.3">
      <c r="B191" s="20"/>
      <c r="C191" s="20"/>
      <c r="D191" s="20"/>
      <c r="E191" s="20"/>
      <c r="F191" s="606"/>
      <c r="H191" s="20"/>
      <c r="I191" s="20"/>
      <c r="J191" s="20"/>
      <c r="K191" s="20"/>
      <c r="L191" s="788"/>
    </row>
    <row r="192" spans="1:16" s="25" customFormat="1" ht="18.75" customHeight="1" x14ac:dyDescent="0.3">
      <c r="B192" s="20"/>
      <c r="C192" s="20"/>
      <c r="E192" s="603" t="s">
        <v>116</v>
      </c>
      <c r="F192" s="606"/>
      <c r="H192" s="20"/>
      <c r="I192" s="20"/>
      <c r="K192" s="603" t="s">
        <v>116</v>
      </c>
      <c r="L192" s="789"/>
      <c r="M192" s="603"/>
      <c r="N192" s="603"/>
      <c r="O192" s="603"/>
      <c r="P192" s="603"/>
    </row>
    <row r="193" spans="1:18" s="25" customFormat="1" ht="18.75" customHeight="1" x14ac:dyDescent="0.3">
      <c r="B193" s="20"/>
      <c r="C193" s="20"/>
      <c r="E193" s="603" t="s">
        <v>134</v>
      </c>
      <c r="F193" s="606"/>
      <c r="H193" s="20"/>
      <c r="I193" s="20"/>
      <c r="K193" s="603" t="s">
        <v>134</v>
      </c>
      <c r="L193" s="789"/>
      <c r="M193" s="603"/>
      <c r="N193" s="603"/>
      <c r="O193" s="603"/>
      <c r="P193" s="603"/>
    </row>
    <row r="194" spans="1:18" s="25" customFormat="1" ht="18.75" customHeight="1" x14ac:dyDescent="0.3">
      <c r="B194" s="20"/>
      <c r="C194" s="20"/>
      <c r="E194" s="603" t="s">
        <v>117</v>
      </c>
      <c r="F194" s="606"/>
      <c r="H194" s="20"/>
      <c r="I194" s="20"/>
      <c r="K194" s="603" t="s">
        <v>117</v>
      </c>
      <c r="L194" s="789"/>
      <c r="M194" s="603"/>
      <c r="N194" s="603"/>
      <c r="O194" s="603"/>
      <c r="P194" s="603"/>
    </row>
    <row r="195" spans="1:18" s="25" customFormat="1" ht="18.75" customHeight="1" x14ac:dyDescent="0.3">
      <c r="B195" s="20"/>
      <c r="C195" s="20"/>
      <c r="E195" s="603" t="s">
        <v>417</v>
      </c>
      <c r="F195" s="606"/>
      <c r="H195" s="20"/>
      <c r="I195" s="20"/>
      <c r="K195" s="603" t="s">
        <v>417</v>
      </c>
      <c r="L195" s="789"/>
      <c r="M195" s="603"/>
      <c r="N195" s="603"/>
      <c r="O195" s="603"/>
      <c r="P195" s="603"/>
    </row>
    <row r="196" spans="1:18" s="25" customFormat="1" ht="18.75" customHeight="1" x14ac:dyDescent="0.3">
      <c r="B196" s="20"/>
      <c r="C196" s="20"/>
      <c r="D196" s="20"/>
      <c r="E196" s="20"/>
      <c r="F196" s="656"/>
      <c r="H196" s="20"/>
      <c r="I196" s="20"/>
      <c r="J196" s="20"/>
      <c r="K196" s="20"/>
      <c r="L196" s="788"/>
    </row>
    <row r="197" spans="1:18" s="25" customFormat="1" ht="18.75" customHeight="1" x14ac:dyDescent="0.3">
      <c r="B197" s="20"/>
      <c r="C197" s="20"/>
      <c r="D197" s="19" t="s">
        <v>418</v>
      </c>
      <c r="E197" s="20"/>
      <c r="F197" s="656"/>
      <c r="H197" s="20"/>
      <c r="I197" s="20"/>
      <c r="J197" s="20"/>
      <c r="K197" s="20"/>
      <c r="L197" s="788"/>
    </row>
    <row r="198" spans="1:18" s="25" customFormat="1" ht="18.75" customHeight="1" x14ac:dyDescent="0.3">
      <c r="B198" s="32"/>
      <c r="C198" s="32"/>
      <c r="D198" s="32"/>
      <c r="E198" s="32"/>
      <c r="F198" s="656"/>
      <c r="H198" s="20"/>
      <c r="I198" s="20"/>
      <c r="J198" s="20"/>
      <c r="K198" s="20"/>
      <c r="L198" s="788"/>
    </row>
    <row r="199" spans="1:18" s="25" customFormat="1" ht="18.75" customHeight="1" x14ac:dyDescent="0.3">
      <c r="B199" s="1605" t="s">
        <v>119</v>
      </c>
      <c r="C199" s="1605"/>
      <c r="D199" s="1605"/>
      <c r="E199" s="481"/>
      <c r="F199" s="606"/>
      <c r="H199" s="1612" t="s">
        <v>119</v>
      </c>
      <c r="I199" s="1612"/>
      <c r="J199" s="1612"/>
      <c r="K199" s="26"/>
      <c r="L199" s="788"/>
    </row>
    <row r="200" spans="1:18" s="25" customFormat="1" ht="18.75" customHeight="1" x14ac:dyDescent="0.3">
      <c r="B200" s="1606">
        <v>45328</v>
      </c>
      <c r="C200" s="1606"/>
      <c r="D200" s="1606"/>
      <c r="E200" s="482"/>
      <c r="F200" s="606"/>
      <c r="H200" s="1610">
        <f>B200</f>
        <v>45328</v>
      </c>
      <c r="I200" s="1610"/>
      <c r="J200" s="1610"/>
      <c r="K200" s="27"/>
      <c r="L200" s="788"/>
    </row>
    <row r="201" spans="1:18" s="25" customFormat="1" ht="18.75" customHeight="1" x14ac:dyDescent="0.3">
      <c r="B201" s="32"/>
      <c r="C201" s="32"/>
      <c r="D201" s="32"/>
      <c r="E201" s="482"/>
      <c r="F201" s="606"/>
      <c r="H201" s="20"/>
      <c r="I201" s="20"/>
      <c r="J201" s="20"/>
      <c r="K201" s="27"/>
      <c r="L201" s="788"/>
    </row>
    <row r="202" spans="1:18" s="25" customFormat="1" ht="18.75" customHeight="1" x14ac:dyDescent="0.3">
      <c r="B202" s="967"/>
      <c r="C202" s="32"/>
      <c r="D202" s="32"/>
      <c r="E202" s="482"/>
      <c r="F202" s="606"/>
      <c r="H202" s="963"/>
      <c r="I202" s="20"/>
      <c r="J202" s="20"/>
      <c r="K202" s="27"/>
      <c r="L202" s="788"/>
    </row>
    <row r="203" spans="1:18" s="25" customFormat="1" ht="18.75" customHeight="1" x14ac:dyDescent="0.3">
      <c r="A203" s="28" t="s">
        <v>120</v>
      </c>
      <c r="B203" s="475" t="s">
        <v>121</v>
      </c>
      <c r="C203" s="1604" t="s">
        <v>122</v>
      </c>
      <c r="D203" s="1604"/>
      <c r="E203" s="1604"/>
      <c r="F203" s="606"/>
      <c r="G203" s="28" t="s">
        <v>120</v>
      </c>
      <c r="H203" s="29" t="s">
        <v>121</v>
      </c>
      <c r="I203" s="1611" t="s">
        <v>123</v>
      </c>
      <c r="J203" s="1611"/>
      <c r="K203" s="1611"/>
      <c r="L203" s="788"/>
    </row>
    <row r="204" spans="1:18" s="25" customFormat="1" ht="18.75" customHeight="1" x14ac:dyDescent="0.3">
      <c r="A204" s="28" t="s">
        <v>124</v>
      </c>
      <c r="B204" s="469" t="s">
        <v>265</v>
      </c>
      <c r="C204" s="475" t="s">
        <v>125</v>
      </c>
      <c r="D204" s="968" t="s">
        <v>126</v>
      </c>
      <c r="E204" s="968" t="s">
        <v>127</v>
      </c>
      <c r="F204" s="606"/>
      <c r="G204" s="28" t="s">
        <v>124</v>
      </c>
      <c r="H204" s="28" t="s">
        <v>265</v>
      </c>
      <c r="I204" s="29" t="s">
        <v>125</v>
      </c>
      <c r="J204" s="964" t="s">
        <v>126</v>
      </c>
      <c r="K204" s="964" t="s">
        <v>127</v>
      </c>
      <c r="L204" s="788"/>
    </row>
    <row r="205" spans="1:18" s="25" customFormat="1" ht="19.5" customHeight="1" x14ac:dyDescent="0.3">
      <c r="A205" s="964" t="s">
        <v>8</v>
      </c>
      <c r="B205" s="13" t="s">
        <v>83</v>
      </c>
      <c r="C205" s="14" t="s">
        <v>86</v>
      </c>
      <c r="D205" s="15">
        <v>95</v>
      </c>
      <c r="E205" s="15">
        <v>302.39999999999998</v>
      </c>
      <c r="F205" s="606"/>
      <c r="G205" s="964" t="s">
        <v>8</v>
      </c>
      <c r="H205" s="6" t="s">
        <v>83</v>
      </c>
      <c r="I205" s="2" t="s">
        <v>85</v>
      </c>
      <c r="J205" s="3">
        <v>110</v>
      </c>
      <c r="K205" s="3">
        <v>500.08</v>
      </c>
      <c r="L205" s="788"/>
    </row>
    <row r="206" spans="1:18" s="50" customFormat="1" x14ac:dyDescent="0.3">
      <c r="A206" s="964" t="s">
        <v>3</v>
      </c>
      <c r="B206" s="13" t="s">
        <v>347</v>
      </c>
      <c r="C206" s="14" t="s">
        <v>14</v>
      </c>
      <c r="D206" s="15">
        <v>24</v>
      </c>
      <c r="E206" s="15">
        <v>3.9199999999999995</v>
      </c>
      <c r="F206" s="606"/>
      <c r="G206" s="964" t="s">
        <v>3</v>
      </c>
      <c r="H206" s="6" t="s">
        <v>347</v>
      </c>
      <c r="I206" s="2" t="s">
        <v>14</v>
      </c>
      <c r="J206" s="3">
        <v>24</v>
      </c>
      <c r="K206" s="3">
        <v>3.9199999999999995</v>
      </c>
      <c r="L206" s="788"/>
      <c r="M206" s="25"/>
      <c r="N206" s="25"/>
      <c r="O206" s="25"/>
      <c r="P206" s="25"/>
      <c r="Q206" s="25"/>
      <c r="R206" s="25"/>
    </row>
    <row r="207" spans="1:18" s="50" customFormat="1" x14ac:dyDescent="0.3">
      <c r="A207" s="964" t="s">
        <v>0</v>
      </c>
      <c r="B207" s="13" t="s">
        <v>107</v>
      </c>
      <c r="C207" s="14" t="s">
        <v>414</v>
      </c>
      <c r="D207" s="15">
        <f>3.4*2</f>
        <v>6.8</v>
      </c>
      <c r="E207" s="15">
        <f>93.2*2</f>
        <v>186.4</v>
      </c>
      <c r="F207" s="606"/>
      <c r="G207" s="964" t="s">
        <v>0</v>
      </c>
      <c r="H207" s="6" t="s">
        <v>107</v>
      </c>
      <c r="I207" s="2" t="s">
        <v>414</v>
      </c>
      <c r="J207" s="3">
        <f>3.4*2</f>
        <v>6.8</v>
      </c>
      <c r="K207" s="3">
        <f>93.2*2</f>
        <v>186.4</v>
      </c>
      <c r="L207" s="788"/>
      <c r="M207" s="25"/>
      <c r="N207" s="25"/>
      <c r="O207" s="25"/>
      <c r="P207" s="25"/>
      <c r="Q207" s="25"/>
      <c r="R207" s="25"/>
    </row>
    <row r="208" spans="1:18" s="50" customFormat="1" x14ac:dyDescent="0.3">
      <c r="A208" s="964" t="s">
        <v>77</v>
      </c>
      <c r="B208" s="13" t="s">
        <v>114</v>
      </c>
      <c r="C208" s="14" t="s">
        <v>2</v>
      </c>
      <c r="D208" s="15">
        <v>6</v>
      </c>
      <c r="E208" s="15">
        <v>28</v>
      </c>
      <c r="F208" s="606"/>
      <c r="G208" s="964" t="s">
        <v>77</v>
      </c>
      <c r="H208" s="6" t="s">
        <v>114</v>
      </c>
      <c r="I208" s="2" t="s">
        <v>2</v>
      </c>
      <c r="J208" s="3">
        <v>6</v>
      </c>
      <c r="K208" s="3">
        <v>28</v>
      </c>
      <c r="L208" s="788"/>
      <c r="M208" s="25"/>
      <c r="N208" s="25"/>
      <c r="O208" s="25"/>
      <c r="P208" s="25"/>
      <c r="Q208" s="25"/>
      <c r="R208" s="25"/>
    </row>
    <row r="209" spans="1:18" s="50" customFormat="1" x14ac:dyDescent="0.3">
      <c r="A209" s="964" t="s">
        <v>23</v>
      </c>
      <c r="B209" s="13" t="s">
        <v>226</v>
      </c>
      <c r="C209" s="14" t="s">
        <v>5</v>
      </c>
      <c r="D209" s="15">
        <v>48</v>
      </c>
      <c r="E209" s="15">
        <v>128</v>
      </c>
      <c r="F209" s="606"/>
      <c r="G209" s="964" t="s">
        <v>23</v>
      </c>
      <c r="H209" s="6" t="s">
        <v>226</v>
      </c>
      <c r="I209" s="2" t="s">
        <v>5</v>
      </c>
      <c r="J209" s="3">
        <v>48</v>
      </c>
      <c r="K209" s="3">
        <v>128</v>
      </c>
      <c r="L209" s="788"/>
      <c r="M209" s="25"/>
      <c r="N209" s="25"/>
      <c r="O209" s="25"/>
      <c r="P209" s="25"/>
      <c r="Q209" s="25"/>
      <c r="R209" s="25"/>
    </row>
    <row r="210" spans="1:18" s="50" customFormat="1" x14ac:dyDescent="0.3">
      <c r="A210" s="5"/>
      <c r="B210" s="13"/>
      <c r="C210" s="14"/>
      <c r="D210" s="15"/>
      <c r="E210" s="15"/>
      <c r="F210" s="605"/>
      <c r="G210" s="5"/>
      <c r="H210" s="6"/>
      <c r="I210" s="2"/>
      <c r="J210" s="3"/>
      <c r="K210" s="3"/>
      <c r="L210" s="786"/>
    </row>
    <row r="211" spans="1:18" s="25" customFormat="1" x14ac:dyDescent="0.3">
      <c r="A211" s="5"/>
      <c r="B211" s="13"/>
      <c r="C211" s="14"/>
      <c r="D211" s="15"/>
      <c r="E211" s="15"/>
      <c r="F211" s="605"/>
      <c r="G211" s="5"/>
      <c r="H211" s="6"/>
      <c r="I211" s="2"/>
      <c r="J211" s="3"/>
      <c r="K211" s="3"/>
      <c r="L211" s="788"/>
    </row>
    <row r="212" spans="1:18" s="25" customFormat="1" x14ac:dyDescent="0.3">
      <c r="A212" s="5"/>
      <c r="B212" s="13"/>
      <c r="C212" s="14" t="s">
        <v>128</v>
      </c>
      <c r="D212" s="15">
        <f>SUM(D205:D210)</f>
        <v>179.8</v>
      </c>
      <c r="E212" s="289">
        <f>SUM(E205:E210)</f>
        <v>648.72</v>
      </c>
      <c r="F212" s="985"/>
      <c r="G212" s="275"/>
      <c r="H212" s="276"/>
      <c r="I212" s="2" t="s">
        <v>128</v>
      </c>
      <c r="J212" s="3">
        <f>SUM(J205:J210)</f>
        <v>194.8</v>
      </c>
      <c r="K212" s="3">
        <f>SUM(K205:K210)</f>
        <v>846.4</v>
      </c>
      <c r="L212" s="788"/>
    </row>
    <row r="213" spans="1:18" s="25" customFormat="1" hidden="1" x14ac:dyDescent="0.3">
      <c r="A213" s="5"/>
      <c r="B213" s="13"/>
      <c r="C213" s="14"/>
      <c r="D213" s="15"/>
      <c r="E213" s="289"/>
      <c r="F213" s="985"/>
      <c r="G213" s="275"/>
      <c r="H213" s="276"/>
      <c r="I213" s="2"/>
      <c r="J213" s="3"/>
      <c r="K213" s="3"/>
      <c r="L213" s="788"/>
    </row>
    <row r="214" spans="1:18" s="25" customFormat="1" hidden="1" x14ac:dyDescent="0.3">
      <c r="A214" s="5">
        <v>1</v>
      </c>
      <c r="B214" s="13" t="s">
        <v>1</v>
      </c>
      <c r="C214" s="14" t="s">
        <v>5</v>
      </c>
      <c r="D214" s="15">
        <v>200</v>
      </c>
      <c r="E214" s="289">
        <v>86</v>
      </c>
      <c r="F214" s="985"/>
      <c r="G214" s="275">
        <v>1</v>
      </c>
      <c r="H214" s="276" t="s">
        <v>1</v>
      </c>
      <c r="I214" s="2" t="s">
        <v>5</v>
      </c>
      <c r="J214" s="3">
        <v>200</v>
      </c>
      <c r="K214" s="3">
        <v>86</v>
      </c>
      <c r="L214" s="788"/>
    </row>
    <row r="215" spans="1:18" s="25" customFormat="1" hidden="1" x14ac:dyDescent="0.3">
      <c r="A215" s="5">
        <v>2</v>
      </c>
      <c r="B215" s="13" t="s">
        <v>238</v>
      </c>
      <c r="C215" s="14" t="s">
        <v>251</v>
      </c>
      <c r="D215" s="15">
        <v>225</v>
      </c>
      <c r="E215" s="289">
        <v>114</v>
      </c>
      <c r="F215" s="985"/>
      <c r="G215" s="275">
        <v>2</v>
      </c>
      <c r="H215" s="276" t="s">
        <v>238</v>
      </c>
      <c r="I215" s="2" t="s">
        <v>251</v>
      </c>
      <c r="J215" s="3">
        <v>225</v>
      </c>
      <c r="K215" s="3">
        <v>114</v>
      </c>
      <c r="L215" s="788"/>
    </row>
    <row r="216" spans="1:18" s="25" customFormat="1" hidden="1" x14ac:dyDescent="0.3">
      <c r="A216" s="5">
        <v>3</v>
      </c>
      <c r="B216" s="13" t="s">
        <v>93</v>
      </c>
      <c r="C216" s="14" t="s">
        <v>5</v>
      </c>
      <c r="D216" s="15">
        <v>135</v>
      </c>
      <c r="E216" s="289">
        <v>94.25</v>
      </c>
      <c r="F216" s="985"/>
      <c r="G216" s="275">
        <v>3</v>
      </c>
      <c r="H216" s="276" t="s">
        <v>93</v>
      </c>
      <c r="I216" s="2" t="s">
        <v>5</v>
      </c>
      <c r="J216" s="3">
        <v>135</v>
      </c>
      <c r="K216" s="3">
        <v>94.25</v>
      </c>
      <c r="L216" s="788"/>
    </row>
    <row r="217" spans="1:18" s="25" customFormat="1" hidden="1" x14ac:dyDescent="0.3">
      <c r="A217" s="5">
        <v>4</v>
      </c>
      <c r="B217" s="13" t="s">
        <v>253</v>
      </c>
      <c r="C217" s="14" t="s">
        <v>218</v>
      </c>
      <c r="D217" s="15">
        <v>125</v>
      </c>
      <c r="E217" s="289">
        <v>146.4</v>
      </c>
      <c r="F217" s="985"/>
      <c r="G217" s="275">
        <v>4</v>
      </c>
      <c r="H217" s="276" t="s">
        <v>253</v>
      </c>
      <c r="I217" s="2" t="s">
        <v>218</v>
      </c>
      <c r="J217" s="3">
        <v>125</v>
      </c>
      <c r="K217" s="3">
        <v>146.4</v>
      </c>
      <c r="L217" s="788"/>
    </row>
    <row r="218" spans="1:18" s="25" customFormat="1" hidden="1" x14ac:dyDescent="0.3">
      <c r="A218" s="5">
        <v>5</v>
      </c>
      <c r="B218" s="13" t="s">
        <v>255</v>
      </c>
      <c r="C218" s="14" t="s">
        <v>218</v>
      </c>
      <c r="D218" s="15">
        <v>80</v>
      </c>
      <c r="E218" s="289">
        <v>105.16</v>
      </c>
      <c r="F218" s="985"/>
      <c r="G218" s="275">
        <v>5</v>
      </c>
      <c r="H218" s="276" t="s">
        <v>255</v>
      </c>
      <c r="I218" s="2" t="s">
        <v>218</v>
      </c>
      <c r="J218" s="3">
        <v>80</v>
      </c>
      <c r="K218" s="3">
        <v>105.16</v>
      </c>
      <c r="L218" s="788"/>
    </row>
    <row r="219" spans="1:18" s="25" customFormat="1" hidden="1" x14ac:dyDescent="0.3">
      <c r="A219" s="5">
        <v>6</v>
      </c>
      <c r="B219" s="13" t="s">
        <v>252</v>
      </c>
      <c r="C219" s="14" t="s">
        <v>251</v>
      </c>
      <c r="D219" s="15">
        <v>105</v>
      </c>
      <c r="E219" s="289">
        <v>142</v>
      </c>
      <c r="F219" s="985"/>
      <c r="G219" s="275">
        <v>6</v>
      </c>
      <c r="H219" s="276" t="s">
        <v>252</v>
      </c>
      <c r="I219" s="2" t="s">
        <v>251</v>
      </c>
      <c r="J219" s="3">
        <v>105</v>
      </c>
      <c r="K219" s="3">
        <v>142</v>
      </c>
      <c r="L219" s="788"/>
    </row>
    <row r="220" spans="1:18" s="25" customFormat="1" hidden="1" x14ac:dyDescent="0.3">
      <c r="A220" s="5">
        <v>7</v>
      </c>
      <c r="B220" s="13" t="s">
        <v>254</v>
      </c>
      <c r="C220" s="14" t="s">
        <v>218</v>
      </c>
      <c r="D220" s="15">
        <v>120</v>
      </c>
      <c r="E220" s="289">
        <v>144</v>
      </c>
      <c r="F220" s="985"/>
      <c r="G220" s="275">
        <v>7</v>
      </c>
      <c r="H220" s="276" t="s">
        <v>254</v>
      </c>
      <c r="I220" s="2" t="s">
        <v>218</v>
      </c>
      <c r="J220" s="3">
        <v>120</v>
      </c>
      <c r="K220" s="3">
        <v>144</v>
      </c>
      <c r="L220" s="788"/>
    </row>
    <row r="221" spans="1:18" s="25" customFormat="1" hidden="1" x14ac:dyDescent="0.3">
      <c r="A221" s="5">
        <v>8</v>
      </c>
      <c r="B221" s="13" t="s">
        <v>31</v>
      </c>
      <c r="C221" s="14" t="s">
        <v>5</v>
      </c>
      <c r="D221" s="15">
        <v>55</v>
      </c>
      <c r="E221" s="289">
        <v>88</v>
      </c>
      <c r="F221" s="985"/>
      <c r="G221" s="275">
        <v>8</v>
      </c>
      <c r="H221" s="276" t="s">
        <v>31</v>
      </c>
      <c r="I221" s="2" t="s">
        <v>5</v>
      </c>
      <c r="J221" s="3">
        <v>55</v>
      </c>
      <c r="K221" s="3">
        <v>88</v>
      </c>
      <c r="L221" s="788"/>
    </row>
    <row r="222" spans="1:18" s="50" customFormat="1" hidden="1" x14ac:dyDescent="0.3">
      <c r="A222" s="964"/>
      <c r="B222" s="467"/>
      <c r="C222" s="968"/>
      <c r="D222" s="468"/>
      <c r="E222" s="987"/>
      <c r="F222" s="985"/>
      <c r="G222" s="969"/>
      <c r="H222" s="316"/>
      <c r="I222" s="964"/>
      <c r="J222" s="7"/>
      <c r="K222" s="7"/>
      <c r="L222" s="792"/>
    </row>
    <row r="223" spans="1:18" s="25" customFormat="1" hidden="1" x14ac:dyDescent="0.3">
      <c r="A223" s="5"/>
      <c r="B223" s="13"/>
      <c r="C223" s="14" t="s">
        <v>128</v>
      </c>
      <c r="D223" s="15">
        <v>1045</v>
      </c>
      <c r="E223" s="289">
        <v>919.81</v>
      </c>
      <c r="F223" s="985"/>
      <c r="G223" s="275"/>
      <c r="H223" s="276"/>
      <c r="I223" s="2" t="s">
        <v>128</v>
      </c>
      <c r="J223" s="3">
        <v>1045</v>
      </c>
      <c r="K223" s="3">
        <v>919.81</v>
      </c>
      <c r="L223" s="788"/>
    </row>
    <row r="224" spans="1:18" s="25" customFormat="1" hidden="1" x14ac:dyDescent="0.3">
      <c r="A224" s="5"/>
      <c r="B224" s="13"/>
      <c r="C224" s="14"/>
      <c r="D224" s="15"/>
      <c r="E224" s="289"/>
      <c r="F224" s="985"/>
      <c r="G224" s="275"/>
      <c r="H224" s="276"/>
      <c r="I224" s="2"/>
      <c r="J224" s="3"/>
      <c r="K224" s="3"/>
      <c r="L224" s="788"/>
    </row>
    <row r="225" spans="1:12" s="25" customFormat="1" x14ac:dyDescent="0.3">
      <c r="A225" s="5"/>
      <c r="B225" s="13"/>
      <c r="C225" s="14"/>
      <c r="D225" s="15"/>
      <c r="E225" s="289"/>
      <c r="F225" s="985"/>
      <c r="G225" s="275"/>
      <c r="H225" s="276"/>
      <c r="I225" s="2"/>
      <c r="J225" s="3"/>
      <c r="K225" s="3"/>
      <c r="L225" s="788"/>
    </row>
    <row r="226" spans="1:12" s="25" customFormat="1" x14ac:dyDescent="0.3">
      <c r="A226" s="5"/>
      <c r="B226" s="13"/>
      <c r="C226" s="14"/>
      <c r="D226" s="15"/>
      <c r="E226" s="289"/>
      <c r="F226" s="985"/>
      <c r="G226" s="275"/>
      <c r="H226" s="276"/>
      <c r="I226" s="2"/>
      <c r="J226" s="3"/>
      <c r="K226" s="3"/>
      <c r="L226" s="788"/>
    </row>
    <row r="227" spans="1:12" s="25" customFormat="1" x14ac:dyDescent="0.3">
      <c r="A227" s="28" t="s">
        <v>124</v>
      </c>
      <c r="B227" s="15" t="s">
        <v>259</v>
      </c>
      <c r="C227" s="14" t="s">
        <v>125</v>
      </c>
      <c r="D227" s="15" t="s">
        <v>126</v>
      </c>
      <c r="E227" s="289" t="s">
        <v>127</v>
      </c>
      <c r="F227" s="985"/>
      <c r="G227" s="295" t="s">
        <v>124</v>
      </c>
      <c r="H227" s="278" t="s">
        <v>247</v>
      </c>
      <c r="I227" s="2" t="s">
        <v>125</v>
      </c>
      <c r="J227" s="3" t="s">
        <v>126</v>
      </c>
      <c r="K227" s="3" t="s">
        <v>127</v>
      </c>
      <c r="L227" s="788"/>
    </row>
    <row r="228" spans="1:12" s="8" customFormat="1" x14ac:dyDescent="0.3">
      <c r="A228" s="964">
        <v>1</v>
      </c>
      <c r="B228" s="13" t="s">
        <v>261</v>
      </c>
      <c r="C228" s="14" t="s">
        <v>9</v>
      </c>
      <c r="D228" s="15">
        <v>60</v>
      </c>
      <c r="E228" s="289">
        <v>105.25</v>
      </c>
      <c r="F228" s="986"/>
      <c r="G228" s="969">
        <v>1</v>
      </c>
      <c r="H228" s="276" t="s">
        <v>261</v>
      </c>
      <c r="I228" s="2" t="s">
        <v>9</v>
      </c>
      <c r="J228" s="3">
        <v>60</v>
      </c>
      <c r="K228" s="3">
        <v>105.25</v>
      </c>
      <c r="L228" s="786"/>
    </row>
    <row r="229" spans="1:12" s="257" customFormat="1" x14ac:dyDescent="0.3">
      <c r="A229" s="964" t="s">
        <v>3</v>
      </c>
      <c r="B229" s="13" t="s">
        <v>180</v>
      </c>
      <c r="C229" s="14" t="s">
        <v>7</v>
      </c>
      <c r="D229" s="15">
        <v>50</v>
      </c>
      <c r="E229" s="289">
        <v>196.125</v>
      </c>
      <c r="F229" s="986"/>
      <c r="G229" s="969" t="s">
        <v>3</v>
      </c>
      <c r="H229" s="276" t="s">
        <v>180</v>
      </c>
      <c r="I229" s="2" t="s">
        <v>7</v>
      </c>
      <c r="J229" s="3">
        <v>50</v>
      </c>
      <c r="K229" s="3">
        <v>196.125</v>
      </c>
      <c r="L229" s="791"/>
    </row>
    <row r="230" spans="1:12" s="25" customFormat="1" x14ac:dyDescent="0.3">
      <c r="A230" s="964" t="s">
        <v>0</v>
      </c>
      <c r="B230" s="13" t="s">
        <v>61</v>
      </c>
      <c r="C230" s="14" t="s">
        <v>17</v>
      </c>
      <c r="D230" s="15">
        <v>30</v>
      </c>
      <c r="E230" s="289">
        <v>228.14999999999998</v>
      </c>
      <c r="F230" s="986"/>
      <c r="G230" s="969" t="s">
        <v>0</v>
      </c>
      <c r="H230" s="276" t="s">
        <v>61</v>
      </c>
      <c r="I230" s="2" t="s">
        <v>44</v>
      </c>
      <c r="J230" s="3">
        <v>35</v>
      </c>
      <c r="K230" s="3">
        <v>273.77999999999997</v>
      </c>
      <c r="L230" s="788"/>
    </row>
    <row r="231" spans="1:12" s="50" customFormat="1" x14ac:dyDescent="0.3">
      <c r="A231" s="964" t="s">
        <v>77</v>
      </c>
      <c r="B231" s="13" t="s">
        <v>69</v>
      </c>
      <c r="C231" s="14" t="s">
        <v>22</v>
      </c>
      <c r="D231" s="15">
        <v>24</v>
      </c>
      <c r="E231" s="289">
        <v>3.9199999999999995</v>
      </c>
      <c r="F231" s="985"/>
      <c r="G231" s="969" t="s">
        <v>77</v>
      </c>
      <c r="H231" s="276" t="s">
        <v>69</v>
      </c>
      <c r="I231" s="2" t="s">
        <v>22</v>
      </c>
      <c r="J231" s="3">
        <v>24</v>
      </c>
      <c r="K231" s="3">
        <v>3.9199999999999995</v>
      </c>
      <c r="L231" s="792"/>
    </row>
    <row r="232" spans="1:12" s="50" customFormat="1" x14ac:dyDescent="0.3">
      <c r="A232" s="964" t="s">
        <v>23</v>
      </c>
      <c r="B232" s="13" t="s">
        <v>113</v>
      </c>
      <c r="C232" s="14" t="s">
        <v>2</v>
      </c>
      <c r="D232" s="15">
        <v>15</v>
      </c>
      <c r="E232" s="15">
        <v>94.2</v>
      </c>
      <c r="F232" s="656"/>
      <c r="G232" s="964" t="s">
        <v>23</v>
      </c>
      <c r="H232" s="6" t="s">
        <v>113</v>
      </c>
      <c r="I232" s="2" t="s">
        <v>2</v>
      </c>
      <c r="J232" s="3">
        <v>15</v>
      </c>
      <c r="K232" s="3">
        <v>94.2</v>
      </c>
      <c r="L232" s="786"/>
    </row>
    <row r="233" spans="1:12" s="50" customFormat="1" x14ac:dyDescent="0.3">
      <c r="A233" s="964" t="s">
        <v>51</v>
      </c>
      <c r="B233" s="6" t="s">
        <v>107</v>
      </c>
      <c r="C233" s="2" t="s">
        <v>14</v>
      </c>
      <c r="D233" s="3">
        <v>3.4</v>
      </c>
      <c r="E233" s="3">
        <v>93.2</v>
      </c>
      <c r="F233" s="605"/>
      <c r="G233" s="964" t="s">
        <v>51</v>
      </c>
      <c r="H233" s="6" t="s">
        <v>107</v>
      </c>
      <c r="I233" s="2" t="s">
        <v>14</v>
      </c>
      <c r="J233" s="3">
        <v>3.4</v>
      </c>
      <c r="K233" s="3">
        <v>93.2</v>
      </c>
      <c r="L233" s="786"/>
    </row>
    <row r="234" spans="1:12" s="25" customFormat="1" ht="19.5" customHeight="1" x14ac:dyDescent="0.3">
      <c r="A234" s="964" t="s">
        <v>15</v>
      </c>
      <c r="B234" s="6" t="s">
        <v>108</v>
      </c>
      <c r="C234" s="2" t="s">
        <v>65</v>
      </c>
      <c r="D234" s="3">
        <v>1.2</v>
      </c>
      <c r="E234" s="3">
        <v>21.5</v>
      </c>
      <c r="F234" s="656"/>
      <c r="G234" s="964" t="s">
        <v>15</v>
      </c>
      <c r="H234" s="6" t="s">
        <v>108</v>
      </c>
      <c r="I234" s="2" t="s">
        <v>65</v>
      </c>
      <c r="J234" s="3">
        <v>1.2</v>
      </c>
      <c r="K234" s="3">
        <v>21.5</v>
      </c>
      <c r="L234" s="788"/>
    </row>
    <row r="235" spans="1:12" s="25" customFormat="1" ht="19.5" customHeight="1" x14ac:dyDescent="0.3">
      <c r="A235" s="964" t="s">
        <v>53</v>
      </c>
      <c r="B235" s="6" t="s">
        <v>433</v>
      </c>
      <c r="C235" s="2" t="s">
        <v>5</v>
      </c>
      <c r="D235" s="3">
        <v>50</v>
      </c>
      <c r="E235" s="3">
        <v>133.5</v>
      </c>
      <c r="F235" s="606"/>
      <c r="G235" s="964" t="s">
        <v>53</v>
      </c>
      <c r="H235" s="6" t="s">
        <v>433</v>
      </c>
      <c r="I235" s="2" t="s">
        <v>5</v>
      </c>
      <c r="J235" s="3">
        <v>50</v>
      </c>
      <c r="K235" s="3">
        <v>133.5</v>
      </c>
      <c r="L235" s="788" t="s">
        <v>434</v>
      </c>
    </row>
    <row r="236" spans="1:12" s="50" customFormat="1" x14ac:dyDescent="0.3">
      <c r="A236" s="5"/>
      <c r="B236" s="6"/>
      <c r="C236" s="2"/>
      <c r="D236" s="3"/>
      <c r="E236" s="3"/>
      <c r="F236" s="657"/>
      <c r="G236" s="5"/>
      <c r="H236" s="6"/>
      <c r="I236" s="2"/>
      <c r="J236" s="3"/>
      <c r="K236" s="3"/>
      <c r="L236" s="792"/>
    </row>
    <row r="237" spans="1:12" s="25" customFormat="1" x14ac:dyDescent="0.3">
      <c r="A237" s="964"/>
      <c r="B237" s="6"/>
      <c r="C237" s="2" t="s">
        <v>128</v>
      </c>
      <c r="D237" s="3">
        <f>SUM(D228:D236)</f>
        <v>233.6</v>
      </c>
      <c r="E237" s="3">
        <f>SUM(E228:E236)</f>
        <v>875.84500000000003</v>
      </c>
      <c r="F237" s="657"/>
      <c r="G237" s="964"/>
      <c r="H237" s="6"/>
      <c r="I237" s="2" t="s">
        <v>128</v>
      </c>
      <c r="J237" s="3">
        <f>SUM(J228:J236)</f>
        <v>238.6</v>
      </c>
      <c r="K237" s="3">
        <f>SUM(K228:K236)</f>
        <v>921.47500000000002</v>
      </c>
      <c r="L237" s="788"/>
    </row>
    <row r="238" spans="1:12" s="25" customFormat="1" x14ac:dyDescent="0.3">
      <c r="A238" s="5"/>
      <c r="B238" s="6"/>
      <c r="C238" s="2"/>
      <c r="D238" s="3"/>
      <c r="E238" s="3"/>
      <c r="F238" s="657"/>
      <c r="G238" s="5"/>
      <c r="H238" s="6"/>
      <c r="I238" s="2"/>
      <c r="J238" s="3"/>
      <c r="K238" s="3"/>
      <c r="L238" s="788"/>
    </row>
    <row r="239" spans="1:12" s="25" customFormat="1" x14ac:dyDescent="0.3">
      <c r="A239" s="5"/>
      <c r="B239" s="6"/>
      <c r="C239" s="2"/>
      <c r="D239" s="3"/>
      <c r="E239" s="3"/>
      <c r="F239" s="657"/>
      <c r="G239" s="5"/>
      <c r="H239" s="6"/>
      <c r="I239" s="2"/>
      <c r="J239" s="3"/>
      <c r="K239" s="3"/>
      <c r="L239" s="788"/>
    </row>
    <row r="240" spans="1:12" s="25" customFormat="1" x14ac:dyDescent="0.3">
      <c r="A240" s="964"/>
      <c r="B240" s="6"/>
      <c r="C240" s="2" t="s">
        <v>136</v>
      </c>
      <c r="D240" s="3">
        <f>+D237+D212</f>
        <v>413.4</v>
      </c>
      <c r="E240" s="3">
        <f>+E237+E212</f>
        <v>1524.5650000000001</v>
      </c>
      <c r="F240" s="657"/>
      <c r="G240" s="3"/>
      <c r="H240" s="3"/>
      <c r="I240" s="3" t="s">
        <v>136</v>
      </c>
      <c r="J240" s="3">
        <f>+J237+J212</f>
        <v>433.4</v>
      </c>
      <c r="K240" s="3">
        <f>+K237+K212</f>
        <v>1767.875</v>
      </c>
      <c r="L240" s="788"/>
    </row>
    <row r="241" spans="1:16" s="25" customFormat="1" ht="18.75" customHeight="1" x14ac:dyDescent="0.3">
      <c r="B241" s="20"/>
      <c r="C241" s="20"/>
      <c r="E241" s="24"/>
      <c r="F241" s="657"/>
      <c r="H241" s="20"/>
      <c r="I241" s="20"/>
      <c r="K241" s="24"/>
      <c r="L241" s="788"/>
    </row>
    <row r="242" spans="1:16" s="25" customFormat="1" ht="18.75" customHeight="1" x14ac:dyDescent="0.3">
      <c r="B242" s="20"/>
      <c r="C242" s="20"/>
      <c r="E242" s="24"/>
      <c r="F242" s="606"/>
      <c r="H242" s="20"/>
      <c r="I242" s="20"/>
      <c r="K242" s="24"/>
      <c r="L242" s="788"/>
    </row>
    <row r="243" spans="1:16" s="25" customFormat="1" x14ac:dyDescent="0.3">
      <c r="A243" s="461"/>
      <c r="B243" s="461"/>
      <c r="C243" s="461"/>
      <c r="D243" s="461"/>
      <c r="E243" s="461"/>
      <c r="F243" s="660"/>
      <c r="G243" s="36"/>
      <c r="H243" s="463"/>
      <c r="I243" s="463"/>
      <c r="J243" s="463"/>
      <c r="K243" s="463"/>
      <c r="L243" s="788"/>
    </row>
    <row r="244" spans="1:16" s="25" customFormat="1" x14ac:dyDescent="0.3">
      <c r="A244" s="461"/>
      <c r="B244" s="36"/>
      <c r="C244" s="462"/>
      <c r="D244" s="463"/>
      <c r="E244" s="463"/>
      <c r="F244" s="659"/>
      <c r="G244" s="463"/>
      <c r="H244" s="463"/>
      <c r="I244" s="463"/>
      <c r="J244" s="463"/>
      <c r="K244" s="463"/>
      <c r="L244" s="788"/>
    </row>
    <row r="245" spans="1:16" s="25" customFormat="1" ht="18.75" customHeight="1" x14ac:dyDescent="0.3">
      <c r="B245" s="37" t="s">
        <v>130</v>
      </c>
      <c r="D245" s="94" t="s">
        <v>131</v>
      </c>
      <c r="E245" s="20"/>
      <c r="F245" s="606"/>
      <c r="H245" s="37" t="s">
        <v>130</v>
      </c>
      <c r="J245" s="94" t="s">
        <v>131</v>
      </c>
      <c r="K245" s="20"/>
      <c r="L245" s="788"/>
    </row>
    <row r="246" spans="1:16" s="25" customFormat="1" ht="51.75" customHeight="1" x14ac:dyDescent="0.3">
      <c r="B246" s="38" t="s">
        <v>132</v>
      </c>
      <c r="D246" s="38" t="s">
        <v>140</v>
      </c>
      <c r="E246" s="39"/>
      <c r="F246" s="606"/>
      <c r="H246" s="38" t="s">
        <v>139</v>
      </c>
      <c r="J246" s="38" t="s">
        <v>140</v>
      </c>
      <c r="K246" s="39"/>
      <c r="L246" s="788"/>
    </row>
    <row r="247" spans="1:16" s="25" customFormat="1" ht="22.5" customHeight="1" x14ac:dyDescent="0.3">
      <c r="B247" s="38"/>
      <c r="D247" s="38"/>
      <c r="E247" s="39"/>
      <c r="F247" s="606"/>
      <c r="G247" s="38"/>
      <c r="I247" s="38"/>
      <c r="J247" s="39"/>
      <c r="K247" s="38"/>
      <c r="L247" s="788"/>
    </row>
    <row r="248" spans="1:16" s="25" customFormat="1" ht="18.75" customHeight="1" x14ac:dyDescent="0.3">
      <c r="A248" s="96"/>
      <c r="B248" s="19"/>
      <c r="C248" s="19"/>
      <c r="D248" s="19"/>
      <c r="E248" s="19"/>
      <c r="F248" s="656"/>
      <c r="G248" s="96"/>
      <c r="H248" s="19"/>
      <c r="I248" s="19"/>
      <c r="J248" s="19"/>
      <c r="K248" s="19"/>
      <c r="L248" s="788"/>
    </row>
    <row r="249" spans="1:16" x14ac:dyDescent="0.3">
      <c r="A249" s="25"/>
      <c r="G249" s="25"/>
    </row>
    <row r="250" spans="1:16" s="25" customFormat="1" ht="18.75" customHeight="1" x14ac:dyDescent="0.3">
      <c r="B250" s="22" t="s">
        <v>115</v>
      </c>
      <c r="C250" s="20"/>
      <c r="D250" s="20"/>
      <c r="E250" s="20"/>
      <c r="F250" s="656"/>
      <c r="H250" s="22" t="s">
        <v>115</v>
      </c>
      <c r="I250" s="20"/>
      <c r="J250" s="20"/>
      <c r="K250" s="20"/>
      <c r="L250" s="788"/>
    </row>
    <row r="251" spans="1:16" s="25" customFormat="1" ht="18.75" customHeight="1" x14ac:dyDescent="0.3">
      <c r="B251" s="22" t="s">
        <v>137</v>
      </c>
      <c r="C251" s="20"/>
      <c r="D251" s="20"/>
      <c r="E251" s="20"/>
      <c r="F251" s="606"/>
      <c r="H251" s="22" t="s">
        <v>138</v>
      </c>
      <c r="I251" s="20"/>
      <c r="J251" s="20"/>
      <c r="K251" s="20"/>
      <c r="L251" s="788"/>
    </row>
    <row r="252" spans="1:16" s="25" customFormat="1" ht="18.75" customHeight="1" x14ac:dyDescent="0.3">
      <c r="B252" s="20"/>
      <c r="C252" s="20"/>
      <c r="D252" s="20"/>
      <c r="E252" s="20"/>
      <c r="F252" s="606"/>
      <c r="H252" s="20"/>
      <c r="I252" s="20"/>
      <c r="J252" s="20"/>
      <c r="K252" s="20"/>
      <c r="L252" s="788"/>
    </row>
    <row r="253" spans="1:16" s="25" customFormat="1" ht="18.75" customHeight="1" x14ac:dyDescent="0.3">
      <c r="B253" s="20"/>
      <c r="C253" s="20"/>
      <c r="E253" s="603" t="s">
        <v>116</v>
      </c>
      <c r="F253" s="606"/>
      <c r="H253" s="20"/>
      <c r="I253" s="20"/>
      <c r="K253" s="603" t="s">
        <v>116</v>
      </c>
      <c r="L253" s="789"/>
      <c r="M253" s="603"/>
      <c r="N253" s="603"/>
      <c r="O253" s="603"/>
      <c r="P253" s="603"/>
    </row>
    <row r="254" spans="1:16" s="25" customFormat="1" ht="18.75" customHeight="1" x14ac:dyDescent="0.3">
      <c r="B254" s="20"/>
      <c r="C254" s="20"/>
      <c r="E254" s="603" t="s">
        <v>134</v>
      </c>
      <c r="F254" s="606"/>
      <c r="H254" s="20"/>
      <c r="I254" s="20"/>
      <c r="K254" s="603" t="s">
        <v>134</v>
      </c>
      <c r="L254" s="789"/>
      <c r="M254" s="603"/>
      <c r="N254" s="603"/>
      <c r="O254" s="603"/>
      <c r="P254" s="603"/>
    </row>
    <row r="255" spans="1:16" s="25" customFormat="1" ht="18.75" customHeight="1" x14ac:dyDescent="0.3">
      <c r="B255" s="20"/>
      <c r="C255" s="20"/>
      <c r="E255" s="603" t="s">
        <v>117</v>
      </c>
      <c r="F255" s="606"/>
      <c r="H255" s="20"/>
      <c r="I255" s="20"/>
      <c r="K255" s="603" t="s">
        <v>117</v>
      </c>
      <c r="L255" s="789"/>
      <c r="M255" s="603"/>
      <c r="N255" s="603"/>
      <c r="O255" s="603"/>
      <c r="P255" s="603"/>
    </row>
    <row r="256" spans="1:16" s="25" customFormat="1" ht="18.75" customHeight="1" x14ac:dyDescent="0.3">
      <c r="B256" s="20"/>
      <c r="C256" s="20"/>
      <c r="E256" s="603" t="s">
        <v>417</v>
      </c>
      <c r="F256" s="606"/>
      <c r="H256" s="20"/>
      <c r="I256" s="20"/>
      <c r="K256" s="603" t="s">
        <v>417</v>
      </c>
      <c r="L256" s="789"/>
      <c r="M256" s="603"/>
      <c r="N256" s="603"/>
      <c r="O256" s="603"/>
      <c r="P256" s="603"/>
    </row>
    <row r="257" spans="1:18" s="25" customFormat="1" ht="18.75" customHeight="1" x14ac:dyDescent="0.3">
      <c r="B257" s="20"/>
      <c r="C257" s="20"/>
      <c r="D257" s="20"/>
      <c r="E257" s="20"/>
      <c r="F257" s="656"/>
      <c r="H257" s="20"/>
      <c r="I257" s="20"/>
      <c r="J257" s="20"/>
      <c r="K257" s="20"/>
      <c r="L257" s="788"/>
    </row>
    <row r="258" spans="1:18" s="25" customFormat="1" ht="18.75" customHeight="1" x14ac:dyDescent="0.3">
      <c r="B258" s="20"/>
      <c r="C258" s="20"/>
      <c r="D258" s="20"/>
      <c r="E258" s="20"/>
      <c r="F258" s="656"/>
      <c r="H258" s="20"/>
      <c r="I258" s="20"/>
      <c r="J258" s="20"/>
      <c r="K258" s="20"/>
      <c r="L258" s="788"/>
    </row>
    <row r="259" spans="1:18" s="25" customFormat="1" ht="18.75" customHeight="1" x14ac:dyDescent="0.3">
      <c r="B259" s="20"/>
      <c r="C259" s="20"/>
      <c r="D259" s="20"/>
      <c r="E259" s="20"/>
      <c r="F259" s="656"/>
      <c r="H259" s="20"/>
      <c r="I259" s="20"/>
      <c r="J259" s="20"/>
      <c r="K259" s="20"/>
      <c r="L259" s="788"/>
    </row>
    <row r="260" spans="1:18" s="25" customFormat="1" ht="18.75" customHeight="1" x14ac:dyDescent="0.3">
      <c r="B260" s="1612" t="s">
        <v>119</v>
      </c>
      <c r="C260" s="1612"/>
      <c r="D260" s="1612"/>
      <c r="E260" s="26"/>
      <c r="F260" s="606"/>
      <c r="H260" s="1612" t="s">
        <v>119</v>
      </c>
      <c r="I260" s="1612"/>
      <c r="J260" s="1612"/>
      <c r="K260" s="26"/>
      <c r="L260" s="788"/>
    </row>
    <row r="261" spans="1:18" s="25" customFormat="1" ht="18.75" customHeight="1" x14ac:dyDescent="0.3">
      <c r="B261" s="1610">
        <v>45329</v>
      </c>
      <c r="C261" s="1610"/>
      <c r="D261" s="1610"/>
      <c r="E261" s="27"/>
      <c r="F261" s="606"/>
      <c r="H261" s="1610">
        <f>B261</f>
        <v>45329</v>
      </c>
      <c r="I261" s="1610"/>
      <c r="J261" s="1610"/>
      <c r="K261" s="27"/>
      <c r="L261" s="788"/>
    </row>
    <row r="262" spans="1:18" s="25" customFormat="1" ht="18.75" customHeight="1" x14ac:dyDescent="0.3">
      <c r="B262" s="20"/>
      <c r="C262" s="20"/>
      <c r="D262" s="20"/>
      <c r="E262" s="27"/>
      <c r="F262" s="606"/>
      <c r="H262" s="20"/>
      <c r="I262" s="20"/>
      <c r="J262" s="20"/>
      <c r="K262" s="27"/>
      <c r="L262" s="788"/>
    </row>
    <row r="263" spans="1:18" s="25" customFormat="1" ht="18.75" customHeight="1" x14ac:dyDescent="0.3">
      <c r="B263" s="963"/>
      <c r="C263" s="20"/>
      <c r="D263" s="20"/>
      <c r="E263" s="27"/>
      <c r="F263" s="606"/>
      <c r="H263" s="963"/>
      <c r="I263" s="20"/>
      <c r="J263" s="20"/>
      <c r="K263" s="27"/>
      <c r="L263" s="788"/>
    </row>
    <row r="264" spans="1:18" s="25" customFormat="1" ht="18.75" customHeight="1" x14ac:dyDescent="0.3">
      <c r="A264" s="28" t="s">
        <v>120</v>
      </c>
      <c r="B264" s="29" t="s">
        <v>121</v>
      </c>
      <c r="C264" s="1611" t="s">
        <v>122</v>
      </c>
      <c r="D264" s="1611"/>
      <c r="E264" s="1611"/>
      <c r="F264" s="606"/>
      <c r="G264" s="28" t="s">
        <v>120</v>
      </c>
      <c r="H264" s="29" t="s">
        <v>121</v>
      </c>
      <c r="I264" s="1611" t="s">
        <v>123</v>
      </c>
      <c r="J264" s="1611"/>
      <c r="K264" s="1611"/>
      <c r="L264" s="788"/>
    </row>
    <row r="265" spans="1:18" s="25" customFormat="1" ht="18.75" customHeight="1" x14ac:dyDescent="0.3">
      <c r="A265" s="28" t="s">
        <v>124</v>
      </c>
      <c r="B265" s="28" t="s">
        <v>265</v>
      </c>
      <c r="C265" s="29" t="s">
        <v>125</v>
      </c>
      <c r="D265" s="964" t="s">
        <v>126</v>
      </c>
      <c r="E265" s="964" t="s">
        <v>127</v>
      </c>
      <c r="F265" s="606"/>
      <c r="G265" s="28" t="s">
        <v>124</v>
      </c>
      <c r="H265" s="28" t="s">
        <v>265</v>
      </c>
      <c r="I265" s="29" t="s">
        <v>125</v>
      </c>
      <c r="J265" s="964" t="s">
        <v>126</v>
      </c>
      <c r="K265" s="964" t="s">
        <v>127</v>
      </c>
      <c r="L265" s="788"/>
    </row>
    <row r="266" spans="1:18" s="25" customFormat="1" ht="19.5" customHeight="1" x14ac:dyDescent="0.3">
      <c r="A266" s="964" t="s">
        <v>8</v>
      </c>
      <c r="B266" s="6" t="s">
        <v>58</v>
      </c>
      <c r="C266" s="2" t="s">
        <v>59</v>
      </c>
      <c r="D266" s="3">
        <v>80</v>
      </c>
      <c r="E266" s="3">
        <v>336.63</v>
      </c>
      <c r="F266" s="606"/>
      <c r="G266" s="964" t="s">
        <v>8</v>
      </c>
      <c r="H266" s="6" t="s">
        <v>58</v>
      </c>
      <c r="I266" s="2" t="s">
        <v>60</v>
      </c>
      <c r="J266" s="3">
        <v>90</v>
      </c>
      <c r="K266" s="3">
        <v>376.70499999999998</v>
      </c>
      <c r="L266" s="788"/>
    </row>
    <row r="267" spans="1:18" s="50" customFormat="1" x14ac:dyDescent="0.3">
      <c r="A267" s="964" t="s">
        <v>3</v>
      </c>
      <c r="B267" s="6" t="s">
        <v>114</v>
      </c>
      <c r="C267" s="2" t="s">
        <v>2</v>
      </c>
      <c r="D267" s="3">
        <v>6</v>
      </c>
      <c r="E267" s="3">
        <v>28</v>
      </c>
      <c r="F267" s="606"/>
      <c r="G267" s="964" t="s">
        <v>3</v>
      </c>
      <c r="H267" s="6" t="s">
        <v>114</v>
      </c>
      <c r="I267" s="2" t="s">
        <v>2</v>
      </c>
      <c r="J267" s="3">
        <v>6</v>
      </c>
      <c r="K267" s="3">
        <v>28</v>
      </c>
      <c r="L267" s="788"/>
      <c r="M267" s="25"/>
      <c r="N267" s="25"/>
      <c r="O267" s="25"/>
      <c r="P267" s="25"/>
      <c r="Q267" s="25"/>
      <c r="R267" s="25"/>
    </row>
    <row r="268" spans="1:18" s="50" customFormat="1" x14ac:dyDescent="0.3">
      <c r="A268" s="964" t="s">
        <v>0</v>
      </c>
      <c r="B268" s="6" t="s">
        <v>438</v>
      </c>
      <c r="C268" s="2" t="s">
        <v>5</v>
      </c>
      <c r="D268" s="3">
        <v>48</v>
      </c>
      <c r="E268" s="3">
        <v>128</v>
      </c>
      <c r="F268" s="606"/>
      <c r="G268" s="964" t="s">
        <v>0</v>
      </c>
      <c r="H268" s="6" t="s">
        <v>438</v>
      </c>
      <c r="I268" s="2" t="s">
        <v>5</v>
      </c>
      <c r="J268" s="3">
        <v>48</v>
      </c>
      <c r="K268" s="3">
        <v>128</v>
      </c>
      <c r="L268" s="788"/>
      <c r="M268" s="25"/>
      <c r="N268" s="25"/>
      <c r="O268" s="25"/>
      <c r="P268" s="25"/>
      <c r="Q268" s="25"/>
      <c r="R268" s="25"/>
    </row>
    <row r="269" spans="1:18" s="25" customFormat="1" x14ac:dyDescent="0.3">
      <c r="A269" s="964" t="s">
        <v>77</v>
      </c>
      <c r="B269" s="6" t="s">
        <v>93</v>
      </c>
      <c r="C269" s="2" t="s">
        <v>2</v>
      </c>
      <c r="D269" s="3">
        <v>75</v>
      </c>
      <c r="E269" s="3">
        <v>92</v>
      </c>
      <c r="F269" s="606"/>
      <c r="G269" s="964" t="s">
        <v>77</v>
      </c>
      <c r="H269" s="6" t="s">
        <v>93</v>
      </c>
      <c r="I269" s="2" t="s">
        <v>2</v>
      </c>
      <c r="J269" s="3">
        <v>75</v>
      </c>
      <c r="K269" s="3">
        <v>92</v>
      </c>
      <c r="L269" s="788"/>
    </row>
    <row r="270" spans="1:18" s="25" customFormat="1" x14ac:dyDescent="0.3">
      <c r="A270" s="5"/>
      <c r="B270" s="6"/>
      <c r="C270" s="2"/>
      <c r="D270" s="3"/>
      <c r="E270" s="3"/>
      <c r="F270" s="605"/>
      <c r="G270" s="5"/>
      <c r="H270" s="6"/>
      <c r="I270" s="2"/>
      <c r="J270" s="3"/>
      <c r="K270" s="3"/>
      <c r="L270" s="788"/>
    </row>
    <row r="271" spans="1:18" s="25" customFormat="1" x14ac:dyDescent="0.3">
      <c r="A271" s="5"/>
      <c r="B271" s="6"/>
      <c r="C271" s="2"/>
      <c r="D271" s="3"/>
      <c r="E271" s="3"/>
      <c r="F271" s="605"/>
      <c r="G271" s="5"/>
      <c r="H271" s="6"/>
      <c r="I271" s="2"/>
      <c r="J271" s="3"/>
      <c r="K271" s="3"/>
      <c r="L271" s="788"/>
    </row>
    <row r="272" spans="1:18" s="25" customFormat="1" x14ac:dyDescent="0.3">
      <c r="A272" s="5"/>
      <c r="B272" s="6"/>
      <c r="C272" s="2" t="s">
        <v>128</v>
      </c>
      <c r="D272" s="3">
        <f>SUM(D266:D270)</f>
        <v>209</v>
      </c>
      <c r="E272" s="3">
        <f>SUM(E266:E270)</f>
        <v>584.63</v>
      </c>
      <c r="F272" s="605"/>
      <c r="G272" s="5"/>
      <c r="H272" s="6"/>
      <c r="I272" s="2" t="s">
        <v>128</v>
      </c>
      <c r="J272" s="3">
        <f>SUM(J266:J270)</f>
        <v>219</v>
      </c>
      <c r="K272" s="3">
        <f>SUM(K266:K270)</f>
        <v>624.70499999999993</v>
      </c>
      <c r="L272" s="788"/>
    </row>
    <row r="273" spans="1:12" s="25" customFormat="1" hidden="1" x14ac:dyDescent="0.3">
      <c r="A273" s="5"/>
      <c r="B273" s="6"/>
      <c r="C273" s="2"/>
      <c r="D273" s="3"/>
      <c r="E273" s="3"/>
      <c r="F273" s="605"/>
      <c r="G273" s="5"/>
      <c r="H273" s="6"/>
      <c r="I273" s="2"/>
      <c r="J273" s="3"/>
      <c r="K273" s="3"/>
      <c r="L273" s="788"/>
    </row>
    <row r="274" spans="1:12" s="25" customFormat="1" hidden="1" x14ac:dyDescent="0.3">
      <c r="A274" s="5">
        <v>1</v>
      </c>
      <c r="B274" s="6" t="s">
        <v>1</v>
      </c>
      <c r="C274" s="2" t="s">
        <v>5</v>
      </c>
      <c r="D274" s="3">
        <v>200</v>
      </c>
      <c r="E274" s="3">
        <v>86</v>
      </c>
      <c r="F274" s="605"/>
      <c r="G274" s="5">
        <v>1</v>
      </c>
      <c r="H274" s="6" t="s">
        <v>1</v>
      </c>
      <c r="I274" s="2" t="s">
        <v>5</v>
      </c>
      <c r="J274" s="3">
        <v>200</v>
      </c>
      <c r="K274" s="3">
        <v>86</v>
      </c>
      <c r="L274" s="788"/>
    </row>
    <row r="275" spans="1:12" s="25" customFormat="1" hidden="1" x14ac:dyDescent="0.3">
      <c r="A275" s="5">
        <v>2</v>
      </c>
      <c r="B275" s="6" t="s">
        <v>238</v>
      </c>
      <c r="C275" s="2" t="s">
        <v>251</v>
      </c>
      <c r="D275" s="3">
        <v>225</v>
      </c>
      <c r="E275" s="3">
        <v>114</v>
      </c>
      <c r="F275" s="605"/>
      <c r="G275" s="5">
        <v>2</v>
      </c>
      <c r="H275" s="6" t="s">
        <v>238</v>
      </c>
      <c r="I275" s="2" t="s">
        <v>251</v>
      </c>
      <c r="J275" s="3">
        <v>225</v>
      </c>
      <c r="K275" s="3">
        <v>114</v>
      </c>
      <c r="L275" s="788"/>
    </row>
    <row r="276" spans="1:12" s="25" customFormat="1" hidden="1" x14ac:dyDescent="0.3">
      <c r="A276" s="5">
        <v>3</v>
      </c>
      <c r="B276" s="6" t="s">
        <v>93</v>
      </c>
      <c r="C276" s="2" t="s">
        <v>5</v>
      </c>
      <c r="D276" s="3">
        <v>135</v>
      </c>
      <c r="E276" s="3">
        <v>94.25</v>
      </c>
      <c r="F276" s="605"/>
      <c r="G276" s="5">
        <v>3</v>
      </c>
      <c r="H276" s="6" t="s">
        <v>93</v>
      </c>
      <c r="I276" s="2" t="s">
        <v>5</v>
      </c>
      <c r="J276" s="3">
        <v>135</v>
      </c>
      <c r="K276" s="3">
        <v>94.25</v>
      </c>
      <c r="L276" s="788"/>
    </row>
    <row r="277" spans="1:12" s="25" customFormat="1" hidden="1" x14ac:dyDescent="0.3">
      <c r="A277" s="5">
        <v>4</v>
      </c>
      <c r="B277" s="6" t="s">
        <v>253</v>
      </c>
      <c r="C277" s="2" t="s">
        <v>218</v>
      </c>
      <c r="D277" s="3">
        <v>125</v>
      </c>
      <c r="E277" s="3">
        <v>146.4</v>
      </c>
      <c r="F277" s="605"/>
      <c r="G277" s="5">
        <v>4</v>
      </c>
      <c r="H277" s="6" t="s">
        <v>253</v>
      </c>
      <c r="I277" s="2" t="s">
        <v>218</v>
      </c>
      <c r="J277" s="3">
        <v>125</v>
      </c>
      <c r="K277" s="3">
        <v>146.4</v>
      </c>
      <c r="L277" s="788"/>
    </row>
    <row r="278" spans="1:12" s="25" customFormat="1" hidden="1" x14ac:dyDescent="0.3">
      <c r="A278" s="5">
        <v>5</v>
      </c>
      <c r="B278" s="6" t="s">
        <v>255</v>
      </c>
      <c r="C278" s="2" t="s">
        <v>218</v>
      </c>
      <c r="D278" s="3">
        <v>80</v>
      </c>
      <c r="E278" s="3">
        <v>105.16</v>
      </c>
      <c r="F278" s="605"/>
      <c r="G278" s="5">
        <v>5</v>
      </c>
      <c r="H278" s="6" t="s">
        <v>255</v>
      </c>
      <c r="I278" s="2" t="s">
        <v>218</v>
      </c>
      <c r="J278" s="3">
        <v>80</v>
      </c>
      <c r="K278" s="3">
        <v>105.16</v>
      </c>
      <c r="L278" s="788"/>
    </row>
    <row r="279" spans="1:12" s="25" customFormat="1" hidden="1" x14ac:dyDescent="0.3">
      <c r="A279" s="5">
        <v>6</v>
      </c>
      <c r="B279" s="6" t="s">
        <v>252</v>
      </c>
      <c r="C279" s="2" t="s">
        <v>251</v>
      </c>
      <c r="D279" s="3">
        <v>105</v>
      </c>
      <c r="E279" s="3">
        <v>142</v>
      </c>
      <c r="F279" s="605"/>
      <c r="G279" s="5">
        <v>6</v>
      </c>
      <c r="H279" s="6" t="s">
        <v>252</v>
      </c>
      <c r="I279" s="2" t="s">
        <v>251</v>
      </c>
      <c r="J279" s="3">
        <v>105</v>
      </c>
      <c r="K279" s="3">
        <v>142</v>
      </c>
      <c r="L279" s="788"/>
    </row>
    <row r="280" spans="1:12" s="25" customFormat="1" hidden="1" x14ac:dyDescent="0.3">
      <c r="A280" s="5">
        <v>7</v>
      </c>
      <c r="B280" s="6" t="s">
        <v>254</v>
      </c>
      <c r="C280" s="2" t="s">
        <v>218</v>
      </c>
      <c r="D280" s="3">
        <v>120</v>
      </c>
      <c r="E280" s="3">
        <v>144</v>
      </c>
      <c r="F280" s="605"/>
      <c r="G280" s="5">
        <v>7</v>
      </c>
      <c r="H280" s="6" t="s">
        <v>254</v>
      </c>
      <c r="I280" s="2" t="s">
        <v>218</v>
      </c>
      <c r="J280" s="3">
        <v>120</v>
      </c>
      <c r="K280" s="3">
        <v>144</v>
      </c>
      <c r="L280" s="788"/>
    </row>
    <row r="281" spans="1:12" s="25" customFormat="1" hidden="1" x14ac:dyDescent="0.3">
      <c r="A281" s="5">
        <v>8</v>
      </c>
      <c r="B281" s="6" t="s">
        <v>31</v>
      </c>
      <c r="C281" s="2" t="s">
        <v>5</v>
      </c>
      <c r="D281" s="3">
        <v>55</v>
      </c>
      <c r="E281" s="3">
        <v>88</v>
      </c>
      <c r="F281" s="605"/>
      <c r="G281" s="5">
        <v>8</v>
      </c>
      <c r="H281" s="6" t="s">
        <v>31</v>
      </c>
      <c r="I281" s="2" t="s">
        <v>5</v>
      </c>
      <c r="J281" s="3">
        <v>55</v>
      </c>
      <c r="K281" s="3">
        <v>88</v>
      </c>
      <c r="L281" s="788"/>
    </row>
    <row r="282" spans="1:12" s="50" customFormat="1" hidden="1" x14ac:dyDescent="0.3">
      <c r="A282" s="964"/>
      <c r="B282" s="1"/>
      <c r="C282" s="964"/>
      <c r="D282" s="7"/>
      <c r="E282" s="7"/>
      <c r="F282" s="605"/>
      <c r="G282" s="964"/>
      <c r="H282" s="1"/>
      <c r="I282" s="964"/>
      <c r="J282" s="7"/>
      <c r="K282" s="7"/>
      <c r="L282" s="792"/>
    </row>
    <row r="283" spans="1:12" s="25" customFormat="1" hidden="1" x14ac:dyDescent="0.3">
      <c r="A283" s="5"/>
      <c r="B283" s="6"/>
      <c r="C283" s="2" t="s">
        <v>128</v>
      </c>
      <c r="D283" s="3">
        <v>1045</v>
      </c>
      <c r="E283" s="3">
        <v>919.81</v>
      </c>
      <c r="F283" s="605"/>
      <c r="G283" s="5"/>
      <c r="H283" s="6"/>
      <c r="I283" s="2" t="s">
        <v>128</v>
      </c>
      <c r="J283" s="3">
        <v>1045</v>
      </c>
      <c r="K283" s="3">
        <v>919.81</v>
      </c>
      <c r="L283" s="788"/>
    </row>
    <row r="284" spans="1:12" s="25" customFormat="1" hidden="1" x14ac:dyDescent="0.3">
      <c r="A284" s="5"/>
      <c r="B284" s="6"/>
      <c r="C284" s="2"/>
      <c r="D284" s="3"/>
      <c r="E284" s="3"/>
      <c r="F284" s="605"/>
      <c r="G284" s="5"/>
      <c r="H284" s="6"/>
      <c r="I284" s="2"/>
      <c r="J284" s="3"/>
      <c r="K284" s="3"/>
      <c r="L284" s="788"/>
    </row>
    <row r="285" spans="1:12" s="25" customFormat="1" x14ac:dyDescent="0.3">
      <c r="A285" s="5"/>
      <c r="B285" s="6"/>
      <c r="C285" s="2"/>
      <c r="D285" s="3"/>
      <c r="E285" s="3"/>
      <c r="F285" s="605"/>
      <c r="G285" s="5"/>
      <c r="H285" s="6"/>
      <c r="I285" s="2"/>
      <c r="J285" s="3"/>
      <c r="K285" s="3"/>
      <c r="L285" s="788"/>
    </row>
    <row r="286" spans="1:12" s="25" customFormat="1" x14ac:dyDescent="0.3">
      <c r="A286" s="5"/>
      <c r="B286" s="6"/>
      <c r="C286" s="2"/>
      <c r="D286" s="3"/>
      <c r="E286" s="3"/>
      <c r="F286" s="605"/>
      <c r="G286" s="5"/>
      <c r="H286" s="6"/>
      <c r="I286" s="2"/>
      <c r="J286" s="3"/>
      <c r="K286" s="3"/>
      <c r="L286" s="788"/>
    </row>
    <row r="287" spans="1:12" s="25" customFormat="1" x14ac:dyDescent="0.3">
      <c r="A287" s="28" t="s">
        <v>124</v>
      </c>
      <c r="B287" s="3" t="s">
        <v>259</v>
      </c>
      <c r="C287" s="2" t="s">
        <v>125</v>
      </c>
      <c r="D287" s="3" t="s">
        <v>126</v>
      </c>
      <c r="E287" s="3" t="s">
        <v>127</v>
      </c>
      <c r="F287" s="605"/>
      <c r="G287" s="28" t="s">
        <v>124</v>
      </c>
      <c r="H287" s="3" t="s">
        <v>247</v>
      </c>
      <c r="I287" s="2" t="s">
        <v>125</v>
      </c>
      <c r="J287" s="3" t="s">
        <v>126</v>
      </c>
      <c r="K287" s="3" t="s">
        <v>127</v>
      </c>
      <c r="L287" s="788"/>
    </row>
    <row r="288" spans="1:12" s="257" customFormat="1" x14ac:dyDescent="0.3">
      <c r="A288" s="964" t="s">
        <v>8</v>
      </c>
      <c r="B288" s="6" t="s">
        <v>91</v>
      </c>
      <c r="C288" s="2" t="s">
        <v>92</v>
      </c>
      <c r="D288" s="3">
        <v>60</v>
      </c>
      <c r="E288" s="46">
        <v>122</v>
      </c>
      <c r="F288" s="871"/>
      <c r="G288" s="47" t="s">
        <v>8</v>
      </c>
      <c r="H288" s="48" t="s">
        <v>91</v>
      </c>
      <c r="I288" s="2" t="s">
        <v>92</v>
      </c>
      <c r="J288" s="3">
        <v>60</v>
      </c>
      <c r="K288" s="3">
        <v>122</v>
      </c>
      <c r="L288" s="791"/>
    </row>
    <row r="289" spans="1:12" s="25" customFormat="1" x14ac:dyDescent="0.3">
      <c r="A289" s="964">
        <v>2</v>
      </c>
      <c r="B289" s="6" t="s">
        <v>220</v>
      </c>
      <c r="C289" s="2" t="s">
        <v>183</v>
      </c>
      <c r="D289" s="3">
        <v>55</v>
      </c>
      <c r="E289" s="46">
        <v>186.68</v>
      </c>
      <c r="F289" s="871">
        <v>186.68</v>
      </c>
      <c r="G289" s="47">
        <v>2</v>
      </c>
      <c r="H289" s="48" t="s">
        <v>220</v>
      </c>
      <c r="I289" s="2" t="s">
        <v>183</v>
      </c>
      <c r="J289" s="3">
        <v>55</v>
      </c>
      <c r="K289" s="3">
        <v>186.68</v>
      </c>
      <c r="L289" s="788"/>
    </row>
    <row r="290" spans="1:12" s="25" customFormat="1" ht="19.5" customHeight="1" x14ac:dyDescent="0.3">
      <c r="A290" s="964" t="s">
        <v>0</v>
      </c>
      <c r="B290" s="6" t="s">
        <v>43</v>
      </c>
      <c r="C290" s="2" t="s">
        <v>17</v>
      </c>
      <c r="D290" s="3">
        <v>40</v>
      </c>
      <c r="E290" s="46">
        <v>242.70999999999998</v>
      </c>
      <c r="F290" s="871"/>
      <c r="G290" s="47" t="s">
        <v>0</v>
      </c>
      <c r="H290" s="48" t="s">
        <v>43</v>
      </c>
      <c r="I290" s="2" t="s">
        <v>44</v>
      </c>
      <c r="J290" s="3">
        <v>48</v>
      </c>
      <c r="K290" s="3">
        <v>298.71999999999997</v>
      </c>
      <c r="L290" s="788"/>
    </row>
    <row r="291" spans="1:12" s="50" customFormat="1" x14ac:dyDescent="0.3">
      <c r="A291" s="964" t="s">
        <v>77</v>
      </c>
      <c r="B291" s="6" t="s">
        <v>69</v>
      </c>
      <c r="C291" s="2" t="s">
        <v>22</v>
      </c>
      <c r="D291" s="3">
        <v>24</v>
      </c>
      <c r="E291" s="46">
        <v>3.9199999999999995</v>
      </c>
      <c r="F291" s="859"/>
      <c r="G291" s="47" t="s">
        <v>77</v>
      </c>
      <c r="H291" s="48" t="s">
        <v>69</v>
      </c>
      <c r="I291" s="2" t="s">
        <v>22</v>
      </c>
      <c r="J291" s="3">
        <v>24</v>
      </c>
      <c r="K291" s="3">
        <v>3.9199999999999995</v>
      </c>
      <c r="L291" s="792"/>
    </row>
    <row r="292" spans="1:12" s="50" customFormat="1" x14ac:dyDescent="0.3">
      <c r="A292" s="964" t="s">
        <v>23</v>
      </c>
      <c r="B292" s="6" t="s">
        <v>144</v>
      </c>
      <c r="C292" s="2" t="s">
        <v>2</v>
      </c>
      <c r="D292" s="3">
        <v>15</v>
      </c>
      <c r="E292" s="46">
        <v>88</v>
      </c>
      <c r="F292" s="661"/>
      <c r="G292" s="47" t="s">
        <v>23</v>
      </c>
      <c r="H292" s="48" t="s">
        <v>144</v>
      </c>
      <c r="I292" s="2" t="s">
        <v>2</v>
      </c>
      <c r="J292" s="3">
        <v>15</v>
      </c>
      <c r="K292" s="3">
        <v>88</v>
      </c>
      <c r="L292" s="786"/>
    </row>
    <row r="293" spans="1:12" s="50" customFormat="1" x14ac:dyDescent="0.3">
      <c r="A293" s="964" t="s">
        <v>51</v>
      </c>
      <c r="B293" s="6" t="s">
        <v>107</v>
      </c>
      <c r="C293" s="2" t="s">
        <v>14</v>
      </c>
      <c r="D293" s="3">
        <v>3.4</v>
      </c>
      <c r="E293" s="3">
        <v>93.2</v>
      </c>
      <c r="F293" s="605"/>
      <c r="G293" s="964" t="s">
        <v>51</v>
      </c>
      <c r="H293" s="6" t="s">
        <v>107</v>
      </c>
      <c r="I293" s="2" t="s">
        <v>14</v>
      </c>
      <c r="J293" s="3">
        <v>3.4</v>
      </c>
      <c r="K293" s="3">
        <v>93.2</v>
      </c>
      <c r="L293" s="786"/>
    </row>
    <row r="294" spans="1:12" s="25" customFormat="1" ht="19.5" customHeight="1" x14ac:dyDescent="0.3">
      <c r="A294" s="964" t="s">
        <v>15</v>
      </c>
      <c r="B294" s="6" t="s">
        <v>108</v>
      </c>
      <c r="C294" s="2" t="s">
        <v>65</v>
      </c>
      <c r="D294" s="3">
        <v>1.2</v>
      </c>
      <c r="E294" s="3">
        <v>21.5</v>
      </c>
      <c r="F294" s="656"/>
      <c r="G294" s="964" t="s">
        <v>15</v>
      </c>
      <c r="H294" s="6" t="s">
        <v>108</v>
      </c>
      <c r="I294" s="2" t="s">
        <v>65</v>
      </c>
      <c r="J294" s="3">
        <v>1.2</v>
      </c>
      <c r="K294" s="3">
        <v>21.5</v>
      </c>
      <c r="L294" s="788"/>
    </row>
    <row r="295" spans="1:12" s="25" customFormat="1" ht="19.5" customHeight="1" x14ac:dyDescent="0.3">
      <c r="A295" s="964" t="s">
        <v>53</v>
      </c>
      <c r="B295" s="6" t="s">
        <v>80</v>
      </c>
      <c r="C295" s="2" t="s">
        <v>5</v>
      </c>
      <c r="D295" s="3">
        <v>30</v>
      </c>
      <c r="E295" s="3">
        <v>124.6</v>
      </c>
      <c r="F295" s="606"/>
      <c r="G295" s="964" t="s">
        <v>53</v>
      </c>
      <c r="H295" s="6" t="s">
        <v>80</v>
      </c>
      <c r="I295" s="2" t="s">
        <v>5</v>
      </c>
      <c r="J295" s="3">
        <v>30</v>
      </c>
      <c r="K295" s="3">
        <v>124.6</v>
      </c>
      <c r="L295" s="788"/>
    </row>
    <row r="296" spans="1:12" s="50" customFormat="1" x14ac:dyDescent="0.3">
      <c r="A296" s="5"/>
      <c r="B296" s="6"/>
      <c r="C296" s="2"/>
      <c r="D296" s="3"/>
      <c r="E296" s="3"/>
      <c r="F296" s="657"/>
      <c r="G296" s="5"/>
      <c r="H296" s="6"/>
      <c r="I296" s="2"/>
      <c r="J296" s="3"/>
      <c r="K296" s="3"/>
      <c r="L296" s="792"/>
    </row>
    <row r="297" spans="1:12" s="25" customFormat="1" x14ac:dyDescent="0.3">
      <c r="A297" s="964"/>
      <c r="B297" s="6"/>
      <c r="C297" s="2" t="s">
        <v>128</v>
      </c>
      <c r="D297" s="3">
        <f>SUM(D288:D296)</f>
        <v>228.6</v>
      </c>
      <c r="E297" s="3">
        <f>SUM(E288:E296)</f>
        <v>882.61</v>
      </c>
      <c r="F297" s="657"/>
      <c r="G297" s="964"/>
      <c r="H297" s="6"/>
      <c r="I297" s="2" t="s">
        <v>128</v>
      </c>
      <c r="J297" s="3">
        <f>SUM(J288:J296)</f>
        <v>236.6</v>
      </c>
      <c r="K297" s="3">
        <f>SUM(K288:K296)</f>
        <v>938.62</v>
      </c>
      <c r="L297" s="788"/>
    </row>
    <row r="298" spans="1:12" s="25" customFormat="1" x14ac:dyDescent="0.3">
      <c r="A298" s="5"/>
      <c r="B298" s="6"/>
      <c r="C298" s="2"/>
      <c r="D298" s="3"/>
      <c r="E298" s="3"/>
      <c r="F298" s="657"/>
      <c r="G298" s="5"/>
      <c r="H298" s="6"/>
      <c r="I298" s="2"/>
      <c r="J298" s="3"/>
      <c r="K298" s="3"/>
      <c r="L298" s="788"/>
    </row>
    <row r="299" spans="1:12" s="25" customFormat="1" x14ac:dyDescent="0.3">
      <c r="A299" s="5"/>
      <c r="B299" s="6"/>
      <c r="C299" s="2"/>
      <c r="D299" s="3"/>
      <c r="E299" s="3"/>
      <c r="F299" s="657"/>
      <c r="G299" s="5"/>
      <c r="H299" s="6"/>
      <c r="I299" s="2"/>
      <c r="J299" s="3"/>
      <c r="K299" s="3"/>
      <c r="L299" s="788"/>
    </row>
    <row r="300" spans="1:12" s="25" customFormat="1" x14ac:dyDescent="0.3">
      <c r="A300" s="964"/>
      <c r="B300" s="6"/>
      <c r="C300" s="2" t="s">
        <v>136</v>
      </c>
      <c r="D300" s="3">
        <f>+D297+D272</f>
        <v>437.6</v>
      </c>
      <c r="E300" s="3">
        <f>+E297+E272</f>
        <v>1467.24</v>
      </c>
      <c r="F300" s="657"/>
      <c r="G300" s="3"/>
      <c r="H300" s="3"/>
      <c r="I300" s="3" t="s">
        <v>136</v>
      </c>
      <c r="J300" s="3">
        <f>+J297+J272</f>
        <v>455.6</v>
      </c>
      <c r="K300" s="3">
        <f>+K297+K272</f>
        <v>1563.3249999999998</v>
      </c>
      <c r="L300" s="788"/>
    </row>
    <row r="301" spans="1:12" s="25" customFormat="1" ht="18.75" customHeight="1" x14ac:dyDescent="0.3">
      <c r="B301" s="20"/>
      <c r="C301" s="20"/>
      <c r="E301" s="24"/>
      <c r="F301" s="657"/>
      <c r="H301" s="20"/>
      <c r="I301" s="20"/>
      <c r="K301" s="24"/>
      <c r="L301" s="788"/>
    </row>
    <row r="302" spans="1:12" s="25" customFormat="1" ht="18.75" customHeight="1" x14ac:dyDescent="0.3">
      <c r="B302" s="20"/>
      <c r="C302" s="20"/>
      <c r="E302" s="24"/>
      <c r="F302" s="606"/>
      <c r="H302" s="20"/>
      <c r="I302" s="20"/>
      <c r="K302" s="24"/>
      <c r="L302" s="788"/>
    </row>
    <row r="303" spans="1:12" s="25" customFormat="1" x14ac:dyDescent="0.3">
      <c r="A303" s="461"/>
      <c r="B303" s="461"/>
      <c r="C303" s="461"/>
      <c r="D303" s="461"/>
      <c r="E303" s="461"/>
      <c r="F303" s="660"/>
      <c r="G303" s="36"/>
      <c r="H303" s="463"/>
      <c r="I303" s="463"/>
      <c r="J303" s="463"/>
      <c r="K303" s="463"/>
      <c r="L303" s="788"/>
    </row>
    <row r="304" spans="1:12" s="25" customFormat="1" x14ac:dyDescent="0.3">
      <c r="A304" s="461"/>
      <c r="B304" s="36"/>
      <c r="C304" s="462"/>
      <c r="D304" s="463"/>
      <c r="E304" s="463"/>
      <c r="F304" s="659"/>
      <c r="G304" s="463"/>
      <c r="H304" s="463"/>
      <c r="I304" s="463"/>
      <c r="J304" s="463"/>
      <c r="K304" s="463"/>
      <c r="L304" s="788"/>
    </row>
    <row r="305" spans="1:16" s="25" customFormat="1" ht="18.75" customHeight="1" x14ac:dyDescent="0.3">
      <c r="B305" s="37" t="s">
        <v>130</v>
      </c>
      <c r="D305" s="94" t="s">
        <v>131</v>
      </c>
      <c r="E305" s="20"/>
      <c r="F305" s="606"/>
      <c r="H305" s="37" t="s">
        <v>130</v>
      </c>
      <c r="J305" s="94" t="s">
        <v>131</v>
      </c>
      <c r="K305" s="20"/>
      <c r="L305" s="788"/>
    </row>
    <row r="306" spans="1:16" s="25" customFormat="1" ht="51.75" customHeight="1" x14ac:dyDescent="0.3">
      <c r="B306" s="38" t="s">
        <v>132</v>
      </c>
      <c r="D306" s="38" t="s">
        <v>140</v>
      </c>
      <c r="E306" s="39"/>
      <c r="F306" s="606"/>
      <c r="H306" s="38" t="s">
        <v>139</v>
      </c>
      <c r="J306" s="38" t="s">
        <v>140</v>
      </c>
      <c r="K306" s="39"/>
      <c r="L306" s="788"/>
    </row>
    <row r="307" spans="1:16" s="25" customFormat="1" ht="22.5" customHeight="1" x14ac:dyDescent="0.3">
      <c r="B307" s="38"/>
      <c r="D307" s="38"/>
      <c r="E307" s="39"/>
      <c r="F307" s="606"/>
      <c r="G307" s="38"/>
      <c r="I307" s="38"/>
      <c r="J307" s="39"/>
      <c r="K307" s="38"/>
      <c r="L307" s="788"/>
    </row>
    <row r="308" spans="1:16" s="25" customFormat="1" ht="18.75" customHeight="1" x14ac:dyDescent="0.3">
      <c r="A308" s="96"/>
      <c r="B308" s="19"/>
      <c r="C308" s="19"/>
      <c r="D308" s="19"/>
      <c r="E308" s="19"/>
      <c r="F308" s="656"/>
      <c r="G308" s="96"/>
      <c r="H308" s="19"/>
      <c r="I308" s="19"/>
      <c r="J308" s="19"/>
      <c r="K308" s="19"/>
      <c r="L308" s="788"/>
    </row>
    <row r="309" spans="1:16" x14ac:dyDescent="0.3">
      <c r="A309" s="25"/>
      <c r="G309" s="25"/>
    </row>
    <row r="310" spans="1:16" s="25" customFormat="1" ht="18.75" customHeight="1" x14ac:dyDescent="0.3">
      <c r="B310" s="22" t="s">
        <v>115</v>
      </c>
      <c r="C310" s="20"/>
      <c r="D310" s="20"/>
      <c r="E310" s="20"/>
      <c r="F310" s="656"/>
      <c r="H310" s="22" t="s">
        <v>115</v>
      </c>
      <c r="I310" s="20"/>
      <c r="J310" s="20"/>
      <c r="K310" s="20"/>
      <c r="L310" s="788"/>
    </row>
    <row r="311" spans="1:16" s="25" customFormat="1" ht="18.75" customHeight="1" x14ac:dyDescent="0.3">
      <c r="B311" s="22" t="s">
        <v>137</v>
      </c>
      <c r="C311" s="20"/>
      <c r="D311" s="20"/>
      <c r="E311" s="20"/>
      <c r="F311" s="606"/>
      <c r="H311" s="22" t="s">
        <v>138</v>
      </c>
      <c r="I311" s="20"/>
      <c r="J311" s="20"/>
      <c r="K311" s="20"/>
      <c r="L311" s="788"/>
    </row>
    <row r="312" spans="1:16" s="25" customFormat="1" ht="18.75" customHeight="1" x14ac:dyDescent="0.3">
      <c r="B312" s="20"/>
      <c r="C312" s="20"/>
      <c r="D312" s="20"/>
      <c r="E312" s="20"/>
      <c r="F312" s="606"/>
      <c r="H312" s="20"/>
      <c r="I312" s="20"/>
      <c r="J312" s="20"/>
      <c r="K312" s="20"/>
      <c r="L312" s="788"/>
    </row>
    <row r="313" spans="1:16" s="25" customFormat="1" ht="18.75" customHeight="1" x14ac:dyDescent="0.3">
      <c r="B313" s="20"/>
      <c r="C313" s="20"/>
      <c r="E313" s="603" t="s">
        <v>116</v>
      </c>
      <c r="F313" s="606"/>
      <c r="H313" s="20"/>
      <c r="I313" s="20"/>
      <c r="K313" s="603" t="s">
        <v>116</v>
      </c>
      <c r="L313" s="789"/>
      <c r="M313" s="603"/>
      <c r="N313" s="603"/>
      <c r="O313" s="603"/>
      <c r="P313" s="603"/>
    </row>
    <row r="314" spans="1:16" s="25" customFormat="1" ht="18.75" customHeight="1" x14ac:dyDescent="0.3">
      <c r="B314" s="20"/>
      <c r="C314" s="20"/>
      <c r="E314" s="603" t="s">
        <v>134</v>
      </c>
      <c r="F314" s="606"/>
      <c r="H314" s="20"/>
      <c r="I314" s="20"/>
      <c r="K314" s="603" t="s">
        <v>134</v>
      </c>
      <c r="L314" s="789"/>
      <c r="M314" s="603"/>
      <c r="N314" s="603"/>
      <c r="O314" s="603"/>
      <c r="P314" s="603"/>
    </row>
    <row r="315" spans="1:16" s="25" customFormat="1" ht="18.75" customHeight="1" x14ac:dyDescent="0.3">
      <c r="B315" s="20"/>
      <c r="C315" s="20"/>
      <c r="E315" s="603" t="s">
        <v>117</v>
      </c>
      <c r="F315" s="606"/>
      <c r="H315" s="20"/>
      <c r="I315" s="20"/>
      <c r="K315" s="603" t="s">
        <v>117</v>
      </c>
      <c r="L315" s="789"/>
      <c r="M315" s="603"/>
      <c r="N315" s="603"/>
      <c r="O315" s="603"/>
      <c r="P315" s="603"/>
    </row>
    <row r="316" spans="1:16" s="25" customFormat="1" ht="18.75" customHeight="1" x14ac:dyDescent="0.3">
      <c r="B316" s="20"/>
      <c r="C316" s="20"/>
      <c r="E316" s="603" t="s">
        <v>417</v>
      </c>
      <c r="F316" s="606"/>
      <c r="H316" s="20"/>
      <c r="I316" s="20"/>
      <c r="K316" s="603" t="s">
        <v>417</v>
      </c>
      <c r="L316" s="789"/>
      <c r="M316" s="603"/>
      <c r="N316" s="603"/>
      <c r="O316" s="603"/>
      <c r="P316" s="603"/>
    </row>
    <row r="317" spans="1:16" s="25" customFormat="1" ht="18.75" customHeight="1" x14ac:dyDescent="0.3">
      <c r="B317" s="20"/>
      <c r="C317" s="20"/>
      <c r="D317" s="20"/>
      <c r="E317" s="20"/>
      <c r="F317" s="656"/>
      <c r="H317" s="20"/>
      <c r="I317" s="20"/>
      <c r="J317" s="20"/>
      <c r="K317" s="20"/>
      <c r="L317" s="788"/>
    </row>
    <row r="318" spans="1:16" s="25" customFormat="1" ht="18.75" customHeight="1" x14ac:dyDescent="0.3">
      <c r="B318" s="20"/>
      <c r="C318" s="20"/>
      <c r="D318" s="20"/>
      <c r="E318" s="20"/>
      <c r="F318" s="656"/>
      <c r="H318" s="20"/>
      <c r="I318" s="20"/>
      <c r="J318" s="20"/>
      <c r="K318" s="20"/>
      <c r="L318" s="788"/>
    </row>
    <row r="319" spans="1:16" s="25" customFormat="1" ht="18.75" customHeight="1" x14ac:dyDescent="0.3">
      <c r="B319" s="20"/>
      <c r="C319" s="20"/>
      <c r="D319" s="20"/>
      <c r="E319" s="20"/>
      <c r="F319" s="656"/>
      <c r="H319" s="20"/>
      <c r="I319" s="20"/>
      <c r="J319" s="20"/>
      <c r="K319" s="20"/>
      <c r="L319" s="788"/>
    </row>
    <row r="320" spans="1:16" s="25" customFormat="1" ht="18.75" customHeight="1" x14ac:dyDescent="0.3">
      <c r="B320" s="1612" t="s">
        <v>119</v>
      </c>
      <c r="C320" s="1612"/>
      <c r="D320" s="1612"/>
      <c r="E320" s="26"/>
      <c r="F320" s="606"/>
      <c r="H320" s="1612" t="s">
        <v>119</v>
      </c>
      <c r="I320" s="1612"/>
      <c r="J320" s="1612"/>
      <c r="K320" s="26"/>
      <c r="L320" s="788"/>
    </row>
    <row r="321" spans="1:18" s="25" customFormat="1" ht="18.75" customHeight="1" x14ac:dyDescent="0.3">
      <c r="B321" s="1610">
        <v>45330</v>
      </c>
      <c r="C321" s="1610"/>
      <c r="D321" s="1610"/>
      <c r="E321" s="27"/>
      <c r="F321" s="606"/>
      <c r="H321" s="1610">
        <f>B321</f>
        <v>45330</v>
      </c>
      <c r="I321" s="1610"/>
      <c r="J321" s="1610"/>
      <c r="K321" s="27"/>
      <c r="L321" s="788"/>
    </row>
    <row r="322" spans="1:18" s="25" customFormat="1" ht="18.75" customHeight="1" x14ac:dyDescent="0.3">
      <c r="B322" s="20"/>
      <c r="C322" s="20"/>
      <c r="D322" s="20"/>
      <c r="E322" s="27"/>
      <c r="F322" s="606"/>
      <c r="H322" s="20"/>
      <c r="I322" s="20"/>
      <c r="J322" s="20"/>
      <c r="K322" s="27"/>
      <c r="L322" s="788"/>
    </row>
    <row r="323" spans="1:18" s="25" customFormat="1" ht="18.75" customHeight="1" x14ac:dyDescent="0.3">
      <c r="B323" s="963"/>
      <c r="C323" s="20"/>
      <c r="D323" s="20"/>
      <c r="E323" s="27"/>
      <c r="F323" s="606"/>
      <c r="H323" s="963"/>
      <c r="I323" s="20"/>
      <c r="J323" s="20"/>
      <c r="K323" s="27"/>
      <c r="L323" s="788"/>
    </row>
    <row r="324" spans="1:18" s="25" customFormat="1" ht="18.75" customHeight="1" x14ac:dyDescent="0.3">
      <c r="A324" s="28" t="s">
        <v>120</v>
      </c>
      <c r="B324" s="29" t="s">
        <v>121</v>
      </c>
      <c r="C324" s="1611" t="s">
        <v>122</v>
      </c>
      <c r="D324" s="1611"/>
      <c r="E324" s="1611"/>
      <c r="F324" s="606"/>
      <c r="G324" s="28" t="s">
        <v>120</v>
      </c>
      <c r="H324" s="29" t="s">
        <v>121</v>
      </c>
      <c r="I324" s="1611" t="s">
        <v>123</v>
      </c>
      <c r="J324" s="1611"/>
      <c r="K324" s="1611"/>
      <c r="L324" s="788"/>
    </row>
    <row r="325" spans="1:18" s="25" customFormat="1" ht="18.75" customHeight="1" x14ac:dyDescent="0.3">
      <c r="A325" s="28" t="s">
        <v>124</v>
      </c>
      <c r="B325" s="28" t="s">
        <v>265</v>
      </c>
      <c r="C325" s="29" t="s">
        <v>125</v>
      </c>
      <c r="D325" s="964" t="s">
        <v>126</v>
      </c>
      <c r="E325" s="964" t="s">
        <v>127</v>
      </c>
      <c r="F325" s="606"/>
      <c r="G325" s="28" t="s">
        <v>124</v>
      </c>
      <c r="H325" s="28" t="s">
        <v>265</v>
      </c>
      <c r="I325" s="29" t="s">
        <v>125</v>
      </c>
      <c r="J325" s="964" t="s">
        <v>126</v>
      </c>
      <c r="K325" s="964" t="s">
        <v>127</v>
      </c>
      <c r="L325" s="788"/>
    </row>
    <row r="326" spans="1:18" s="25" customFormat="1" x14ac:dyDescent="0.3">
      <c r="A326" s="964" t="s">
        <v>8</v>
      </c>
      <c r="B326" s="6" t="s">
        <v>27</v>
      </c>
      <c r="C326" s="2" t="s">
        <v>28</v>
      </c>
      <c r="D326" s="3">
        <v>65</v>
      </c>
      <c r="E326" s="3">
        <v>178</v>
      </c>
      <c r="F326" s="606"/>
      <c r="G326" s="964" t="s">
        <v>8</v>
      </c>
      <c r="H326" s="6" t="s">
        <v>27</v>
      </c>
      <c r="I326" s="2" t="s">
        <v>7</v>
      </c>
      <c r="J326" s="3">
        <v>85</v>
      </c>
      <c r="K326" s="3">
        <v>223</v>
      </c>
      <c r="L326" s="788"/>
    </row>
    <row r="327" spans="1:18" s="25" customFormat="1" ht="19.5" customHeight="1" x14ac:dyDescent="0.3">
      <c r="A327" s="964" t="s">
        <v>3</v>
      </c>
      <c r="B327" s="6" t="s">
        <v>43</v>
      </c>
      <c r="C327" s="2" t="s">
        <v>17</v>
      </c>
      <c r="D327" s="3">
        <v>40</v>
      </c>
      <c r="E327" s="3">
        <v>242.70999999999998</v>
      </c>
      <c r="F327" s="606"/>
      <c r="G327" s="964" t="s">
        <v>3</v>
      </c>
      <c r="H327" s="6" t="s">
        <v>43</v>
      </c>
      <c r="I327" s="2" t="s">
        <v>44</v>
      </c>
      <c r="J327" s="3">
        <v>48</v>
      </c>
      <c r="K327" s="3">
        <v>298.71999999999997</v>
      </c>
      <c r="L327" s="788"/>
    </row>
    <row r="328" spans="1:18" s="50" customFormat="1" x14ac:dyDescent="0.3">
      <c r="A328" s="964" t="s">
        <v>0</v>
      </c>
      <c r="B328" s="6" t="s">
        <v>107</v>
      </c>
      <c r="C328" s="2" t="s">
        <v>14</v>
      </c>
      <c r="D328" s="3">
        <v>3.4</v>
      </c>
      <c r="E328" s="3">
        <v>93.2</v>
      </c>
      <c r="F328" s="605"/>
      <c r="G328" s="964" t="s">
        <v>0</v>
      </c>
      <c r="H328" s="6" t="s">
        <v>107</v>
      </c>
      <c r="I328" s="2" t="s">
        <v>14</v>
      </c>
      <c r="J328" s="3">
        <v>3.4</v>
      </c>
      <c r="K328" s="3">
        <v>93.2</v>
      </c>
      <c r="L328" s="786"/>
    </row>
    <row r="329" spans="1:18" s="50" customFormat="1" x14ac:dyDescent="0.3">
      <c r="A329" s="964" t="s">
        <v>77</v>
      </c>
      <c r="B329" s="6" t="s">
        <v>114</v>
      </c>
      <c r="C329" s="2" t="s">
        <v>2</v>
      </c>
      <c r="D329" s="3">
        <v>6</v>
      </c>
      <c r="E329" s="3">
        <v>28</v>
      </c>
      <c r="F329" s="606"/>
      <c r="G329" s="964" t="s">
        <v>77</v>
      </c>
      <c r="H329" s="6" t="s">
        <v>114</v>
      </c>
      <c r="I329" s="2" t="s">
        <v>2</v>
      </c>
      <c r="J329" s="3">
        <v>6</v>
      </c>
      <c r="K329" s="3">
        <v>28</v>
      </c>
      <c r="L329" s="788"/>
      <c r="M329" s="25"/>
      <c r="N329" s="25"/>
      <c r="O329" s="25"/>
      <c r="P329" s="25"/>
      <c r="Q329" s="25"/>
      <c r="R329" s="25"/>
    </row>
    <row r="330" spans="1:18" s="25" customFormat="1" x14ac:dyDescent="0.3">
      <c r="A330" s="964" t="s">
        <v>23</v>
      </c>
      <c r="B330" s="6" t="s">
        <v>93</v>
      </c>
      <c r="C330" s="2" t="s">
        <v>2</v>
      </c>
      <c r="D330" s="3">
        <v>75</v>
      </c>
      <c r="E330" s="3">
        <v>92</v>
      </c>
      <c r="F330" s="606"/>
      <c r="G330" s="964" t="s">
        <v>23</v>
      </c>
      <c r="H330" s="6" t="s">
        <v>93</v>
      </c>
      <c r="I330" s="2" t="s">
        <v>2</v>
      </c>
      <c r="J330" s="3">
        <v>75</v>
      </c>
      <c r="K330" s="3">
        <v>92</v>
      </c>
      <c r="L330" s="788"/>
    </row>
    <row r="331" spans="1:18" s="25" customFormat="1" ht="19.5" customHeight="1" x14ac:dyDescent="0.3">
      <c r="A331" s="964" t="s">
        <v>51</v>
      </c>
      <c r="B331" s="6" t="s">
        <v>80</v>
      </c>
      <c r="C331" s="2" t="s">
        <v>5</v>
      </c>
      <c r="D331" s="3">
        <v>30</v>
      </c>
      <c r="E331" s="3">
        <v>124.6</v>
      </c>
      <c r="F331" s="606"/>
      <c r="G331" s="964" t="s">
        <v>51</v>
      </c>
      <c r="H331" s="6" t="s">
        <v>80</v>
      </c>
      <c r="I331" s="2" t="s">
        <v>5</v>
      </c>
      <c r="J331" s="3">
        <v>30</v>
      </c>
      <c r="K331" s="3">
        <v>124.6</v>
      </c>
      <c r="L331" s="788"/>
    </row>
    <row r="332" spans="1:18" s="25" customFormat="1" x14ac:dyDescent="0.3">
      <c r="A332" s="5"/>
      <c r="B332" s="6"/>
      <c r="C332" s="2"/>
      <c r="D332" s="3"/>
      <c r="E332" s="3"/>
      <c r="F332" s="605"/>
      <c r="G332" s="5"/>
      <c r="H332" s="6"/>
      <c r="I332" s="2"/>
      <c r="J332" s="3"/>
      <c r="K332" s="3"/>
      <c r="L332" s="788"/>
    </row>
    <row r="333" spans="1:18" s="25" customFormat="1" x14ac:dyDescent="0.3">
      <c r="A333" s="5"/>
      <c r="B333" s="6"/>
      <c r="C333" s="2" t="s">
        <v>128</v>
      </c>
      <c r="D333" s="3">
        <f>SUM(D326:D331)</f>
        <v>219.4</v>
      </c>
      <c r="E333" s="3">
        <f>SUM(E326:E331)</f>
        <v>758.51</v>
      </c>
      <c r="F333" s="605"/>
      <c r="G333" s="5"/>
      <c r="H333" s="6"/>
      <c r="I333" s="2" t="s">
        <v>128</v>
      </c>
      <c r="J333" s="3">
        <f>SUM(J326:J331)</f>
        <v>247.4</v>
      </c>
      <c r="K333" s="3">
        <f>SUM(K326:K331)</f>
        <v>859.5200000000001</v>
      </c>
      <c r="L333" s="788"/>
    </row>
    <row r="334" spans="1:18" s="25" customFormat="1" hidden="1" x14ac:dyDescent="0.3">
      <c r="A334" s="5"/>
      <c r="B334" s="6"/>
      <c r="C334" s="2"/>
      <c r="D334" s="3"/>
      <c r="E334" s="3"/>
      <c r="F334" s="605"/>
      <c r="G334" s="5"/>
      <c r="H334" s="6"/>
      <c r="I334" s="2"/>
      <c r="J334" s="3"/>
      <c r="K334" s="3"/>
      <c r="L334" s="788"/>
    </row>
    <row r="335" spans="1:18" s="25" customFormat="1" hidden="1" x14ac:dyDescent="0.3">
      <c r="A335" s="5">
        <v>1</v>
      </c>
      <c r="B335" s="6" t="s">
        <v>1</v>
      </c>
      <c r="C335" s="2" t="s">
        <v>5</v>
      </c>
      <c r="D335" s="3">
        <v>200</v>
      </c>
      <c r="E335" s="3">
        <v>86</v>
      </c>
      <c r="F335" s="605"/>
      <c r="G335" s="5">
        <v>1</v>
      </c>
      <c r="H335" s="6" t="s">
        <v>1</v>
      </c>
      <c r="I335" s="2" t="s">
        <v>5</v>
      </c>
      <c r="J335" s="3">
        <v>200</v>
      </c>
      <c r="K335" s="3">
        <v>86</v>
      </c>
      <c r="L335" s="788"/>
    </row>
    <row r="336" spans="1:18" s="25" customFormat="1" hidden="1" x14ac:dyDescent="0.3">
      <c r="A336" s="5">
        <v>2</v>
      </c>
      <c r="B336" s="6" t="s">
        <v>238</v>
      </c>
      <c r="C336" s="2" t="s">
        <v>251</v>
      </c>
      <c r="D336" s="3">
        <v>225</v>
      </c>
      <c r="E336" s="3">
        <v>114</v>
      </c>
      <c r="F336" s="605"/>
      <c r="G336" s="5">
        <v>2</v>
      </c>
      <c r="H336" s="6" t="s">
        <v>238</v>
      </c>
      <c r="I336" s="2" t="s">
        <v>251</v>
      </c>
      <c r="J336" s="3">
        <v>225</v>
      </c>
      <c r="K336" s="3">
        <v>114</v>
      </c>
      <c r="L336" s="788"/>
    </row>
    <row r="337" spans="1:12" s="25" customFormat="1" hidden="1" x14ac:dyDescent="0.3">
      <c r="A337" s="5">
        <v>3</v>
      </c>
      <c r="B337" s="6" t="s">
        <v>93</v>
      </c>
      <c r="C337" s="2" t="s">
        <v>5</v>
      </c>
      <c r="D337" s="3">
        <v>135</v>
      </c>
      <c r="E337" s="3">
        <v>94.25</v>
      </c>
      <c r="F337" s="605"/>
      <c r="G337" s="5">
        <v>3</v>
      </c>
      <c r="H337" s="6" t="s">
        <v>93</v>
      </c>
      <c r="I337" s="2" t="s">
        <v>5</v>
      </c>
      <c r="J337" s="3">
        <v>135</v>
      </c>
      <c r="K337" s="3">
        <v>94.25</v>
      </c>
      <c r="L337" s="788"/>
    </row>
    <row r="338" spans="1:12" s="25" customFormat="1" hidden="1" x14ac:dyDescent="0.3">
      <c r="A338" s="5">
        <v>4</v>
      </c>
      <c r="B338" s="6" t="s">
        <v>253</v>
      </c>
      <c r="C338" s="2" t="s">
        <v>218</v>
      </c>
      <c r="D338" s="3">
        <v>125</v>
      </c>
      <c r="E338" s="3">
        <v>146.4</v>
      </c>
      <c r="F338" s="605"/>
      <c r="G338" s="5">
        <v>4</v>
      </c>
      <c r="H338" s="6" t="s">
        <v>253</v>
      </c>
      <c r="I338" s="2" t="s">
        <v>218</v>
      </c>
      <c r="J338" s="3">
        <v>125</v>
      </c>
      <c r="K338" s="3">
        <v>146.4</v>
      </c>
      <c r="L338" s="788"/>
    </row>
    <row r="339" spans="1:12" s="25" customFormat="1" hidden="1" x14ac:dyDescent="0.3">
      <c r="A339" s="5">
        <v>5</v>
      </c>
      <c r="B339" s="6" t="s">
        <v>255</v>
      </c>
      <c r="C339" s="2" t="s">
        <v>218</v>
      </c>
      <c r="D339" s="3">
        <v>80</v>
      </c>
      <c r="E339" s="3">
        <v>105.16</v>
      </c>
      <c r="F339" s="605"/>
      <c r="G339" s="5">
        <v>5</v>
      </c>
      <c r="H339" s="6" t="s">
        <v>255</v>
      </c>
      <c r="I339" s="2" t="s">
        <v>218</v>
      </c>
      <c r="J339" s="3">
        <v>80</v>
      </c>
      <c r="K339" s="3">
        <v>105.16</v>
      </c>
      <c r="L339" s="788"/>
    </row>
    <row r="340" spans="1:12" s="25" customFormat="1" hidden="1" x14ac:dyDescent="0.3">
      <c r="A340" s="5">
        <v>6</v>
      </c>
      <c r="B340" s="6" t="s">
        <v>252</v>
      </c>
      <c r="C340" s="2" t="s">
        <v>251</v>
      </c>
      <c r="D340" s="3">
        <v>105</v>
      </c>
      <c r="E340" s="3">
        <v>142</v>
      </c>
      <c r="F340" s="605"/>
      <c r="G340" s="5">
        <v>6</v>
      </c>
      <c r="H340" s="6" t="s">
        <v>252</v>
      </c>
      <c r="I340" s="2" t="s">
        <v>251</v>
      </c>
      <c r="J340" s="3">
        <v>105</v>
      </c>
      <c r="K340" s="3">
        <v>142</v>
      </c>
      <c r="L340" s="788"/>
    </row>
    <row r="341" spans="1:12" s="25" customFormat="1" hidden="1" x14ac:dyDescent="0.3">
      <c r="A341" s="5">
        <v>7</v>
      </c>
      <c r="B341" s="6" t="s">
        <v>254</v>
      </c>
      <c r="C341" s="2" t="s">
        <v>218</v>
      </c>
      <c r="D341" s="3">
        <v>120</v>
      </c>
      <c r="E341" s="3">
        <v>144</v>
      </c>
      <c r="F341" s="605"/>
      <c r="G341" s="5">
        <v>7</v>
      </c>
      <c r="H341" s="6" t="s">
        <v>254</v>
      </c>
      <c r="I341" s="2" t="s">
        <v>218</v>
      </c>
      <c r="J341" s="3">
        <v>120</v>
      </c>
      <c r="K341" s="3">
        <v>144</v>
      </c>
      <c r="L341" s="788"/>
    </row>
    <row r="342" spans="1:12" s="25" customFormat="1" hidden="1" x14ac:dyDescent="0.3">
      <c r="A342" s="5">
        <v>8</v>
      </c>
      <c r="B342" s="6" t="s">
        <v>31</v>
      </c>
      <c r="C342" s="2" t="s">
        <v>5</v>
      </c>
      <c r="D342" s="3">
        <v>55</v>
      </c>
      <c r="E342" s="3">
        <v>88</v>
      </c>
      <c r="F342" s="605"/>
      <c r="G342" s="5">
        <v>8</v>
      </c>
      <c r="H342" s="6" t="s">
        <v>31</v>
      </c>
      <c r="I342" s="2" t="s">
        <v>5</v>
      </c>
      <c r="J342" s="3">
        <v>55</v>
      </c>
      <c r="K342" s="3">
        <v>88</v>
      </c>
      <c r="L342" s="788"/>
    </row>
    <row r="343" spans="1:12" s="50" customFormat="1" hidden="1" x14ac:dyDescent="0.3">
      <c r="A343" s="964"/>
      <c r="B343" s="1"/>
      <c r="C343" s="964"/>
      <c r="D343" s="7"/>
      <c r="E343" s="7"/>
      <c r="F343" s="605"/>
      <c r="G343" s="964"/>
      <c r="H343" s="1"/>
      <c r="I343" s="964"/>
      <c r="J343" s="7"/>
      <c r="K343" s="7"/>
      <c r="L343" s="792"/>
    </row>
    <row r="344" spans="1:12" s="25" customFormat="1" hidden="1" x14ac:dyDescent="0.3">
      <c r="A344" s="5"/>
      <c r="B344" s="6"/>
      <c r="C344" s="2" t="s">
        <v>128</v>
      </c>
      <c r="D344" s="3">
        <v>1045</v>
      </c>
      <c r="E344" s="3">
        <v>919.81</v>
      </c>
      <c r="F344" s="605"/>
      <c r="G344" s="5"/>
      <c r="H344" s="6"/>
      <c r="I344" s="2" t="s">
        <v>128</v>
      </c>
      <c r="J344" s="3">
        <v>1045</v>
      </c>
      <c r="K344" s="3">
        <v>919.81</v>
      </c>
      <c r="L344" s="788"/>
    </row>
    <row r="345" spans="1:12" s="25" customFormat="1" hidden="1" x14ac:dyDescent="0.3">
      <c r="A345" s="5"/>
      <c r="B345" s="6"/>
      <c r="C345" s="2"/>
      <c r="D345" s="3"/>
      <c r="E345" s="3"/>
      <c r="F345" s="605"/>
      <c r="G345" s="5"/>
      <c r="H345" s="6"/>
      <c r="I345" s="2"/>
      <c r="J345" s="3"/>
      <c r="K345" s="3"/>
      <c r="L345" s="788"/>
    </row>
    <row r="346" spans="1:12" s="25" customFormat="1" x14ac:dyDescent="0.3">
      <c r="A346" s="5"/>
      <c r="B346" s="6"/>
      <c r="C346" s="2"/>
      <c r="D346" s="3"/>
      <c r="E346" s="3"/>
      <c r="F346" s="605"/>
      <c r="G346" s="5"/>
      <c r="H346" s="6"/>
      <c r="I346" s="2"/>
      <c r="J346" s="3"/>
      <c r="K346" s="3"/>
      <c r="L346" s="788"/>
    </row>
    <row r="347" spans="1:12" s="25" customFormat="1" x14ac:dyDescent="0.3">
      <c r="A347" s="5"/>
      <c r="B347" s="6"/>
      <c r="C347" s="2"/>
      <c r="D347" s="3"/>
      <c r="E347" s="3"/>
      <c r="F347" s="605"/>
      <c r="G347" s="5"/>
      <c r="H347" s="6"/>
      <c r="I347" s="2"/>
      <c r="J347" s="3"/>
      <c r="K347" s="3"/>
      <c r="L347" s="788"/>
    </row>
    <row r="348" spans="1:12" s="25" customFormat="1" x14ac:dyDescent="0.3">
      <c r="A348" s="28" t="s">
        <v>124</v>
      </c>
      <c r="B348" s="3" t="s">
        <v>259</v>
      </c>
      <c r="C348" s="2" t="s">
        <v>125</v>
      </c>
      <c r="D348" s="3" t="s">
        <v>126</v>
      </c>
      <c r="E348" s="3" t="s">
        <v>127</v>
      </c>
      <c r="F348" s="605"/>
      <c r="G348" s="28" t="s">
        <v>124</v>
      </c>
      <c r="H348" s="3" t="s">
        <v>247</v>
      </c>
      <c r="I348" s="2" t="s">
        <v>125</v>
      </c>
      <c r="J348" s="3" t="s">
        <v>126</v>
      </c>
      <c r="K348" s="3" t="s">
        <v>127</v>
      </c>
      <c r="L348" s="788"/>
    </row>
    <row r="349" spans="1:12" s="257" customFormat="1" x14ac:dyDescent="0.3">
      <c r="A349" s="964">
        <v>1</v>
      </c>
      <c r="B349" s="6" t="s">
        <v>266</v>
      </c>
      <c r="C349" s="2" t="s">
        <v>9</v>
      </c>
      <c r="D349" s="3">
        <v>70</v>
      </c>
      <c r="E349" s="3">
        <v>235.98</v>
      </c>
      <c r="F349" s="606"/>
      <c r="G349" s="964">
        <v>1</v>
      </c>
      <c r="H349" s="6" t="s">
        <v>266</v>
      </c>
      <c r="I349" s="2" t="s">
        <v>9</v>
      </c>
      <c r="J349" s="3">
        <v>70</v>
      </c>
      <c r="K349" s="3">
        <v>235.98</v>
      </c>
      <c r="L349" s="791"/>
    </row>
    <row r="350" spans="1:12" s="50" customFormat="1" x14ac:dyDescent="0.3">
      <c r="A350" s="964">
        <v>2</v>
      </c>
      <c r="B350" s="6" t="s">
        <v>94</v>
      </c>
      <c r="C350" s="2" t="s">
        <v>5</v>
      </c>
      <c r="D350" s="3">
        <v>50</v>
      </c>
      <c r="E350" s="823">
        <v>177.1</v>
      </c>
      <c r="F350" s="830"/>
      <c r="G350" s="828">
        <v>2</v>
      </c>
      <c r="H350" s="826" t="s">
        <v>94</v>
      </c>
      <c r="I350" s="2" t="s">
        <v>5</v>
      </c>
      <c r="J350" s="3">
        <v>50</v>
      </c>
      <c r="K350" s="3">
        <v>177.1</v>
      </c>
      <c r="L350" s="786"/>
    </row>
    <row r="351" spans="1:12" s="389" customFormat="1" x14ac:dyDescent="0.3">
      <c r="A351" s="964" t="s">
        <v>0</v>
      </c>
      <c r="B351" s="6" t="s">
        <v>278</v>
      </c>
      <c r="C351" s="2" t="s">
        <v>17</v>
      </c>
      <c r="D351" s="3">
        <v>30</v>
      </c>
      <c r="E351" s="823">
        <v>213.71</v>
      </c>
      <c r="F351" s="830"/>
      <c r="G351" s="828" t="s">
        <v>0</v>
      </c>
      <c r="H351" s="826" t="s">
        <v>278</v>
      </c>
      <c r="I351" s="2" t="s">
        <v>44</v>
      </c>
      <c r="J351" s="3">
        <v>34</v>
      </c>
      <c r="K351" s="3">
        <v>256.45</v>
      </c>
      <c r="L351" s="795"/>
    </row>
    <row r="352" spans="1:12" s="50" customFormat="1" x14ac:dyDescent="0.3">
      <c r="A352" s="964" t="s">
        <v>23</v>
      </c>
      <c r="B352" s="6" t="s">
        <v>113</v>
      </c>
      <c r="C352" s="2" t="s">
        <v>2</v>
      </c>
      <c r="D352" s="3">
        <v>15</v>
      </c>
      <c r="E352" s="823">
        <v>94.2</v>
      </c>
      <c r="F352" s="824"/>
      <c r="G352" s="828" t="s">
        <v>23</v>
      </c>
      <c r="H352" s="826" t="s">
        <v>113</v>
      </c>
      <c r="I352" s="2" t="s">
        <v>2</v>
      </c>
      <c r="J352" s="3">
        <v>15</v>
      </c>
      <c r="K352" s="3">
        <v>94.2</v>
      </c>
      <c r="L352" s="786"/>
    </row>
    <row r="353" spans="1:12" s="50" customFormat="1" x14ac:dyDescent="0.3">
      <c r="A353" s="964" t="s">
        <v>51</v>
      </c>
      <c r="B353" s="6" t="s">
        <v>107</v>
      </c>
      <c r="C353" s="2" t="s">
        <v>14</v>
      </c>
      <c r="D353" s="3">
        <v>3.4</v>
      </c>
      <c r="E353" s="823">
        <v>93.2</v>
      </c>
      <c r="F353" s="829"/>
      <c r="G353" s="828" t="s">
        <v>51</v>
      </c>
      <c r="H353" s="826" t="s">
        <v>107</v>
      </c>
      <c r="I353" s="2" t="s">
        <v>14</v>
      </c>
      <c r="J353" s="3">
        <v>3.4</v>
      </c>
      <c r="K353" s="3">
        <v>93.2</v>
      </c>
      <c r="L353" s="786"/>
    </row>
    <row r="354" spans="1:12" s="25" customFormat="1" ht="19.5" customHeight="1" x14ac:dyDescent="0.3">
      <c r="A354" s="964" t="s">
        <v>15</v>
      </c>
      <c r="B354" s="6" t="s">
        <v>108</v>
      </c>
      <c r="C354" s="2" t="s">
        <v>65</v>
      </c>
      <c r="D354" s="3">
        <v>1.2</v>
      </c>
      <c r="E354" s="823">
        <v>21.5</v>
      </c>
      <c r="F354" s="824"/>
      <c r="G354" s="828" t="s">
        <v>15</v>
      </c>
      <c r="H354" s="826" t="s">
        <v>108</v>
      </c>
      <c r="I354" s="2" t="s">
        <v>65</v>
      </c>
      <c r="J354" s="3">
        <v>1.2</v>
      </c>
      <c r="K354" s="3">
        <v>21.5</v>
      </c>
      <c r="L354" s="788"/>
    </row>
    <row r="355" spans="1:12" s="25" customFormat="1" ht="19.5" customHeight="1" x14ac:dyDescent="0.3">
      <c r="A355" s="964" t="s">
        <v>53</v>
      </c>
      <c r="B355" s="6" t="s">
        <v>80</v>
      </c>
      <c r="C355" s="2" t="s">
        <v>5</v>
      </c>
      <c r="D355" s="3">
        <v>30</v>
      </c>
      <c r="E355" s="823">
        <v>124.6</v>
      </c>
      <c r="F355" s="830"/>
      <c r="G355" s="828" t="s">
        <v>53</v>
      </c>
      <c r="H355" s="826" t="s">
        <v>80</v>
      </c>
      <c r="I355" s="2" t="s">
        <v>5</v>
      </c>
      <c r="J355" s="3">
        <v>30</v>
      </c>
      <c r="K355" s="3">
        <v>124.6</v>
      </c>
      <c r="L355" s="788"/>
    </row>
    <row r="356" spans="1:12" s="50" customFormat="1" x14ac:dyDescent="0.3">
      <c r="A356" s="5"/>
      <c r="B356" s="6"/>
      <c r="C356" s="2"/>
      <c r="D356" s="3"/>
      <c r="E356" s="823"/>
      <c r="F356" s="827"/>
      <c r="G356" s="825"/>
      <c r="H356" s="826"/>
      <c r="I356" s="2"/>
      <c r="J356" s="3"/>
      <c r="K356" s="3"/>
      <c r="L356" s="792"/>
    </row>
    <row r="357" spans="1:12" s="50" customFormat="1" x14ac:dyDescent="0.3">
      <c r="A357" s="5"/>
      <c r="B357" s="6"/>
      <c r="C357" s="2"/>
      <c r="D357" s="3"/>
      <c r="E357" s="823"/>
      <c r="F357" s="827"/>
      <c r="G357" s="825"/>
      <c r="H357" s="826"/>
      <c r="I357" s="2"/>
      <c r="J357" s="3"/>
      <c r="K357" s="3"/>
      <c r="L357" s="792"/>
    </row>
    <row r="358" spans="1:12" s="25" customFormat="1" x14ac:dyDescent="0.3">
      <c r="A358" s="964"/>
      <c r="B358" s="6"/>
      <c r="C358" s="2" t="s">
        <v>128</v>
      </c>
      <c r="D358" s="3">
        <f>SUM(D349:D357)</f>
        <v>199.6</v>
      </c>
      <c r="E358" s="3">
        <f>SUM(E349:E357)</f>
        <v>960.29000000000008</v>
      </c>
      <c r="F358" s="657"/>
      <c r="G358" s="964"/>
      <c r="H358" s="6"/>
      <c r="I358" s="2" t="s">
        <v>128</v>
      </c>
      <c r="J358" s="3">
        <f>SUM(J349:J357)</f>
        <v>203.6</v>
      </c>
      <c r="K358" s="3">
        <f>SUM(K349:K357)</f>
        <v>1003.0300000000001</v>
      </c>
      <c r="L358" s="788"/>
    </row>
    <row r="359" spans="1:12" s="25" customFormat="1" x14ac:dyDescent="0.3">
      <c r="A359" s="5"/>
      <c r="B359" s="6"/>
      <c r="C359" s="2"/>
      <c r="D359" s="3"/>
      <c r="E359" s="3"/>
      <c r="F359" s="657"/>
      <c r="G359" s="5"/>
      <c r="H359" s="6"/>
      <c r="I359" s="2"/>
      <c r="J359" s="3"/>
      <c r="K359" s="3"/>
      <c r="L359" s="788"/>
    </row>
    <row r="360" spans="1:12" s="25" customFormat="1" x14ac:dyDescent="0.3">
      <c r="A360" s="5"/>
      <c r="B360" s="6"/>
      <c r="C360" s="2"/>
      <c r="D360" s="3"/>
      <c r="E360" s="3"/>
      <c r="F360" s="657"/>
      <c r="G360" s="5"/>
      <c r="H360" s="6"/>
      <c r="I360" s="2"/>
      <c r="J360" s="3"/>
      <c r="K360" s="3"/>
      <c r="L360" s="788"/>
    </row>
    <row r="361" spans="1:12" s="25" customFormat="1" x14ac:dyDescent="0.3">
      <c r="A361" s="964"/>
      <c r="B361" s="6"/>
      <c r="C361" s="2" t="s">
        <v>136</v>
      </c>
      <c r="D361" s="3">
        <f>+D358+D333</f>
        <v>419</v>
      </c>
      <c r="E361" s="3">
        <f>+E358+E333</f>
        <v>1718.8000000000002</v>
      </c>
      <c r="F361" s="657"/>
      <c r="G361" s="3"/>
      <c r="H361" s="3"/>
      <c r="I361" s="3" t="s">
        <v>136</v>
      </c>
      <c r="J361" s="3">
        <f>+J358+J333</f>
        <v>451</v>
      </c>
      <c r="K361" s="3">
        <f>+K358+K333</f>
        <v>1862.5500000000002</v>
      </c>
      <c r="L361" s="788"/>
    </row>
    <row r="362" spans="1:12" s="25" customFormat="1" ht="18.75" customHeight="1" x14ac:dyDescent="0.3">
      <c r="B362" s="20"/>
      <c r="C362" s="20"/>
      <c r="E362" s="24"/>
      <c r="F362" s="657"/>
      <c r="H362" s="20"/>
      <c r="I362" s="20"/>
      <c r="K362" s="24"/>
      <c r="L362" s="788"/>
    </row>
    <row r="363" spans="1:12" s="25" customFormat="1" ht="18.75" customHeight="1" x14ac:dyDescent="0.3">
      <c r="B363" s="20"/>
      <c r="C363" s="20"/>
      <c r="E363" s="24"/>
      <c r="F363" s="606"/>
      <c r="H363" s="20"/>
      <c r="I363" s="20"/>
      <c r="K363" s="24"/>
      <c r="L363" s="788"/>
    </row>
    <row r="364" spans="1:12" s="25" customFormat="1" x14ac:dyDescent="0.3">
      <c r="A364" s="461"/>
      <c r="B364" s="461"/>
      <c r="C364" s="461"/>
      <c r="D364" s="461"/>
      <c r="E364" s="461"/>
      <c r="F364" s="660"/>
      <c r="G364" s="36"/>
      <c r="H364" s="463"/>
      <c r="I364" s="463"/>
      <c r="J364" s="463"/>
      <c r="K364" s="463"/>
      <c r="L364" s="788"/>
    </row>
    <row r="365" spans="1:12" s="25" customFormat="1" x14ac:dyDescent="0.3">
      <c r="A365" s="461"/>
      <c r="B365" s="36"/>
      <c r="C365" s="462"/>
      <c r="D365" s="463"/>
      <c r="E365" s="463"/>
      <c r="F365" s="659"/>
      <c r="G365" s="463"/>
      <c r="H365" s="463"/>
      <c r="I365" s="463"/>
      <c r="J365" s="463"/>
      <c r="K365" s="463"/>
      <c r="L365" s="788"/>
    </row>
    <row r="366" spans="1:12" s="25" customFormat="1" ht="18.75" customHeight="1" x14ac:dyDescent="0.3">
      <c r="B366" s="37" t="s">
        <v>130</v>
      </c>
      <c r="D366" s="94" t="s">
        <v>131</v>
      </c>
      <c r="E366" s="20"/>
      <c r="F366" s="606"/>
      <c r="H366" s="37" t="s">
        <v>130</v>
      </c>
      <c r="J366" s="94" t="s">
        <v>131</v>
      </c>
      <c r="K366" s="20"/>
      <c r="L366" s="788"/>
    </row>
    <row r="367" spans="1:12" s="25" customFormat="1" ht="51.75" customHeight="1" x14ac:dyDescent="0.3">
      <c r="B367" s="38" t="s">
        <v>132</v>
      </c>
      <c r="D367" s="38" t="s">
        <v>140</v>
      </c>
      <c r="E367" s="39"/>
      <c r="F367" s="606"/>
      <c r="H367" s="38" t="s">
        <v>139</v>
      </c>
      <c r="J367" s="38" t="s">
        <v>140</v>
      </c>
      <c r="K367" s="39"/>
      <c r="L367" s="788"/>
    </row>
    <row r="368" spans="1:12" s="25" customFormat="1" ht="22.5" customHeight="1" x14ac:dyDescent="0.3">
      <c r="B368" s="38"/>
      <c r="D368" s="38"/>
      <c r="E368" s="39"/>
      <c r="F368" s="606"/>
      <c r="G368" s="38"/>
      <c r="I368" s="38"/>
      <c r="J368" s="39"/>
      <c r="K368" s="38"/>
      <c r="L368" s="788"/>
    </row>
    <row r="369" spans="1:16" s="25" customFormat="1" ht="18.75" customHeight="1" x14ac:dyDescent="0.3">
      <c r="A369" s="96"/>
      <c r="B369" s="19"/>
      <c r="C369" s="19"/>
      <c r="D369" s="19"/>
      <c r="E369" s="19"/>
      <c r="F369" s="656"/>
      <c r="G369" s="96"/>
      <c r="H369" s="19"/>
      <c r="I369" s="19"/>
      <c r="J369" s="19"/>
      <c r="K369" s="19"/>
      <c r="L369" s="788"/>
    </row>
    <row r="370" spans="1:16" x14ac:dyDescent="0.3">
      <c r="A370" s="25"/>
      <c r="G370" s="25"/>
    </row>
    <row r="371" spans="1:16" s="25" customFormat="1" ht="18.75" customHeight="1" x14ac:dyDescent="0.3">
      <c r="B371" s="22" t="s">
        <v>115</v>
      </c>
      <c r="C371" s="20"/>
      <c r="D371" s="20"/>
      <c r="E371" s="20"/>
      <c r="F371" s="656"/>
      <c r="H371" s="22" t="s">
        <v>115</v>
      </c>
      <c r="I371" s="20"/>
      <c r="J371" s="20"/>
      <c r="K371" s="20"/>
      <c r="L371" s="788"/>
    </row>
    <row r="372" spans="1:16" s="25" customFormat="1" ht="18.75" customHeight="1" x14ac:dyDescent="0.3">
      <c r="B372" s="22" t="s">
        <v>137</v>
      </c>
      <c r="C372" s="20"/>
      <c r="D372" s="20"/>
      <c r="E372" s="20"/>
      <c r="F372" s="606"/>
      <c r="H372" s="22" t="s">
        <v>138</v>
      </c>
      <c r="I372" s="20"/>
      <c r="J372" s="20"/>
      <c r="K372" s="20"/>
      <c r="L372" s="788"/>
    </row>
    <row r="373" spans="1:16" s="25" customFormat="1" ht="18.75" customHeight="1" x14ac:dyDescent="0.3">
      <c r="B373" s="20"/>
      <c r="C373" s="20"/>
      <c r="D373" s="20"/>
      <c r="E373" s="20"/>
      <c r="F373" s="606"/>
      <c r="H373" s="20"/>
      <c r="I373" s="20"/>
      <c r="J373" s="20"/>
      <c r="K373" s="20"/>
      <c r="L373" s="788"/>
    </row>
    <row r="374" spans="1:16" s="25" customFormat="1" ht="18.75" customHeight="1" x14ac:dyDescent="0.3">
      <c r="B374" s="20"/>
      <c r="C374" s="20"/>
      <c r="E374" s="603" t="s">
        <v>116</v>
      </c>
      <c r="F374" s="606"/>
      <c r="H374" s="20"/>
      <c r="I374" s="20"/>
      <c r="K374" s="603" t="s">
        <v>116</v>
      </c>
      <c r="L374" s="789"/>
      <c r="M374" s="603"/>
      <c r="N374" s="603"/>
      <c r="O374" s="603"/>
      <c r="P374" s="603"/>
    </row>
    <row r="375" spans="1:16" s="25" customFormat="1" ht="18.75" customHeight="1" x14ac:dyDescent="0.3">
      <c r="B375" s="20"/>
      <c r="C375" s="20"/>
      <c r="E375" s="603" t="s">
        <v>134</v>
      </c>
      <c r="F375" s="606"/>
      <c r="H375" s="20"/>
      <c r="I375" s="20"/>
      <c r="K375" s="603" t="s">
        <v>134</v>
      </c>
      <c r="L375" s="789"/>
      <c r="M375" s="603"/>
      <c r="N375" s="603"/>
      <c r="O375" s="603"/>
      <c r="P375" s="603"/>
    </row>
    <row r="376" spans="1:16" s="25" customFormat="1" ht="18.75" customHeight="1" x14ac:dyDescent="0.3">
      <c r="B376" s="20"/>
      <c r="C376" s="20"/>
      <c r="E376" s="603" t="s">
        <v>117</v>
      </c>
      <c r="F376" s="606"/>
      <c r="H376" s="20"/>
      <c r="I376" s="20"/>
      <c r="K376" s="603" t="s">
        <v>117</v>
      </c>
      <c r="L376" s="789"/>
      <c r="M376" s="603"/>
      <c r="N376" s="603"/>
      <c r="O376" s="603"/>
      <c r="P376" s="603"/>
    </row>
    <row r="377" spans="1:16" s="25" customFormat="1" ht="18.75" customHeight="1" x14ac:dyDescent="0.3">
      <c r="B377" s="20"/>
      <c r="C377" s="20"/>
      <c r="E377" s="603" t="s">
        <v>417</v>
      </c>
      <c r="F377" s="606"/>
      <c r="H377" s="20"/>
      <c r="I377" s="20"/>
      <c r="K377" s="603" t="s">
        <v>417</v>
      </c>
      <c r="L377" s="789"/>
      <c r="M377" s="603"/>
      <c r="N377" s="603"/>
      <c r="O377" s="603"/>
      <c r="P377" s="603"/>
    </row>
    <row r="378" spans="1:16" s="25" customFormat="1" ht="18.75" customHeight="1" x14ac:dyDescent="0.3">
      <c r="B378" s="20"/>
      <c r="C378" s="20"/>
      <c r="D378" s="20"/>
      <c r="E378" s="20"/>
      <c r="F378" s="656"/>
      <c r="H378" s="20"/>
      <c r="I378" s="20"/>
      <c r="J378" s="20"/>
      <c r="K378" s="20"/>
      <c r="L378" s="788"/>
    </row>
    <row r="379" spans="1:16" s="25" customFormat="1" ht="18.75" customHeight="1" x14ac:dyDescent="0.3">
      <c r="B379" s="20"/>
      <c r="C379" s="20"/>
      <c r="D379" s="20"/>
      <c r="E379" s="20"/>
      <c r="F379" s="656"/>
      <c r="H379" s="20"/>
      <c r="I379" s="20"/>
      <c r="J379" s="20"/>
      <c r="K379" s="20"/>
      <c r="L379" s="788"/>
    </row>
    <row r="380" spans="1:16" s="25" customFormat="1" ht="18.75" customHeight="1" x14ac:dyDescent="0.3">
      <c r="B380" s="20"/>
      <c r="C380" s="20"/>
      <c r="D380" s="20"/>
      <c r="E380" s="20"/>
      <c r="F380" s="656"/>
      <c r="H380" s="20"/>
      <c r="I380" s="20"/>
      <c r="J380" s="20"/>
      <c r="K380" s="20"/>
      <c r="L380" s="788"/>
    </row>
    <row r="381" spans="1:16" s="25" customFormat="1" ht="18.75" customHeight="1" x14ac:dyDescent="0.3">
      <c r="B381" s="1612" t="s">
        <v>119</v>
      </c>
      <c r="C381" s="1612"/>
      <c r="D381" s="1612"/>
      <c r="E381" s="26"/>
      <c r="F381" s="606"/>
      <c r="H381" s="1612" t="s">
        <v>119</v>
      </c>
      <c r="I381" s="1612"/>
      <c r="J381" s="1612"/>
      <c r="K381" s="26"/>
      <c r="L381" s="788"/>
    </row>
    <row r="382" spans="1:16" s="25" customFormat="1" ht="18.75" customHeight="1" x14ac:dyDescent="0.3">
      <c r="B382" s="1610">
        <v>45331</v>
      </c>
      <c r="C382" s="1610"/>
      <c r="D382" s="1610"/>
      <c r="E382" s="27"/>
      <c r="F382" s="606"/>
      <c r="H382" s="1610">
        <f>B382</f>
        <v>45331</v>
      </c>
      <c r="I382" s="1610"/>
      <c r="J382" s="1610"/>
      <c r="K382" s="27"/>
      <c r="L382" s="788"/>
    </row>
    <row r="383" spans="1:16" s="25" customFormat="1" ht="18.75" customHeight="1" x14ac:dyDescent="0.3">
      <c r="B383" s="20"/>
      <c r="C383" s="20"/>
      <c r="D383" s="20"/>
      <c r="E383" s="27"/>
      <c r="F383" s="606"/>
      <c r="H383" s="20"/>
      <c r="I383" s="20"/>
      <c r="J383" s="20"/>
      <c r="K383" s="27"/>
      <c r="L383" s="788"/>
    </row>
    <row r="384" spans="1:16" s="25" customFormat="1" ht="18.75" customHeight="1" x14ac:dyDescent="0.3">
      <c r="B384" s="963"/>
      <c r="C384" s="20"/>
      <c r="D384" s="20"/>
      <c r="E384" s="27"/>
      <c r="F384" s="606"/>
      <c r="H384" s="963"/>
      <c r="I384" s="20"/>
      <c r="J384" s="20"/>
      <c r="K384" s="27"/>
      <c r="L384" s="788"/>
    </row>
    <row r="385" spans="1:18" s="25" customFormat="1" ht="18.75" customHeight="1" x14ac:dyDescent="0.3">
      <c r="A385" s="28" t="s">
        <v>120</v>
      </c>
      <c r="B385" s="29" t="s">
        <v>121</v>
      </c>
      <c r="C385" s="1611" t="s">
        <v>122</v>
      </c>
      <c r="D385" s="1611"/>
      <c r="E385" s="1611"/>
      <c r="F385" s="606"/>
      <c r="G385" s="28" t="s">
        <v>120</v>
      </c>
      <c r="H385" s="29" t="s">
        <v>121</v>
      </c>
      <c r="I385" s="1611" t="s">
        <v>123</v>
      </c>
      <c r="J385" s="1611"/>
      <c r="K385" s="1611"/>
      <c r="L385" s="788"/>
    </row>
    <row r="386" spans="1:18" s="25" customFormat="1" ht="18.75" customHeight="1" x14ac:dyDescent="0.3">
      <c r="A386" s="28" t="s">
        <v>124</v>
      </c>
      <c r="B386" s="28" t="s">
        <v>265</v>
      </c>
      <c r="C386" s="29" t="s">
        <v>125</v>
      </c>
      <c r="D386" s="964" t="s">
        <v>126</v>
      </c>
      <c r="E386" s="964" t="s">
        <v>127</v>
      </c>
      <c r="F386" s="606"/>
      <c r="G386" s="28" t="s">
        <v>124</v>
      </c>
      <c r="H386" s="28" t="s">
        <v>265</v>
      </c>
      <c r="I386" s="29" t="s">
        <v>125</v>
      </c>
      <c r="J386" s="964" t="s">
        <v>126</v>
      </c>
      <c r="K386" s="964" t="s">
        <v>127</v>
      </c>
      <c r="L386" s="788"/>
    </row>
    <row r="387" spans="1:18" s="25" customFormat="1" ht="19.5" customHeight="1" x14ac:dyDescent="0.3">
      <c r="A387" s="964">
        <v>1</v>
      </c>
      <c r="B387" s="6" t="s">
        <v>74</v>
      </c>
      <c r="C387" s="2" t="s">
        <v>17</v>
      </c>
      <c r="D387" s="3">
        <v>170</v>
      </c>
      <c r="E387" s="3">
        <v>334</v>
      </c>
      <c r="F387" s="681"/>
      <c r="G387" s="964">
        <v>1</v>
      </c>
      <c r="H387" s="6" t="s">
        <v>74</v>
      </c>
      <c r="I387" s="2" t="s">
        <v>17</v>
      </c>
      <c r="J387" s="3">
        <v>170</v>
      </c>
      <c r="K387" s="3">
        <v>276</v>
      </c>
      <c r="L387" s="788"/>
    </row>
    <row r="388" spans="1:18" s="420" customFormat="1" x14ac:dyDescent="0.3">
      <c r="A388" s="964" t="s">
        <v>3</v>
      </c>
      <c r="B388" s="6" t="s">
        <v>258</v>
      </c>
      <c r="C388" s="2" t="s">
        <v>14</v>
      </c>
      <c r="D388" s="3">
        <v>20</v>
      </c>
      <c r="E388" s="3">
        <v>27.6</v>
      </c>
      <c r="F388" s="606"/>
      <c r="G388" s="964" t="s">
        <v>3</v>
      </c>
      <c r="H388" s="6" t="s">
        <v>258</v>
      </c>
      <c r="I388" s="2" t="s">
        <v>14</v>
      </c>
      <c r="J388" s="3">
        <v>20</v>
      </c>
      <c r="K388" s="3">
        <v>27.6</v>
      </c>
      <c r="L388" s="795"/>
    </row>
    <row r="389" spans="1:18" s="50" customFormat="1" x14ac:dyDescent="0.3">
      <c r="A389" s="964" t="s">
        <v>0</v>
      </c>
      <c r="B389" s="6" t="s">
        <v>114</v>
      </c>
      <c r="C389" s="2" t="s">
        <v>2</v>
      </c>
      <c r="D389" s="3">
        <v>6</v>
      </c>
      <c r="E389" s="3">
        <v>28</v>
      </c>
      <c r="F389" s="606"/>
      <c r="G389" s="964" t="s">
        <v>0</v>
      </c>
      <c r="H389" s="6" t="s">
        <v>114</v>
      </c>
      <c r="I389" s="2" t="s">
        <v>2</v>
      </c>
      <c r="J389" s="3">
        <v>6</v>
      </c>
      <c r="K389" s="3">
        <v>28</v>
      </c>
      <c r="L389" s="788"/>
      <c r="M389" s="25"/>
      <c r="N389" s="25"/>
      <c r="O389" s="25"/>
      <c r="P389" s="25"/>
      <c r="Q389" s="25"/>
      <c r="R389" s="25"/>
    </row>
    <row r="390" spans="1:18" s="25" customFormat="1" x14ac:dyDescent="0.3">
      <c r="A390" s="964" t="s">
        <v>77</v>
      </c>
      <c r="B390" s="6" t="s">
        <v>93</v>
      </c>
      <c r="C390" s="2" t="s">
        <v>2</v>
      </c>
      <c r="D390" s="3">
        <v>75</v>
      </c>
      <c r="E390" s="3">
        <v>92</v>
      </c>
      <c r="F390" s="606"/>
      <c r="G390" s="964" t="s">
        <v>77</v>
      </c>
      <c r="H390" s="6" t="s">
        <v>93</v>
      </c>
      <c r="I390" s="2" t="s">
        <v>2</v>
      </c>
      <c r="J390" s="3">
        <v>75</v>
      </c>
      <c r="K390" s="3">
        <v>92</v>
      </c>
      <c r="L390" s="788"/>
    </row>
    <row r="391" spans="1:18" s="257" customFormat="1" ht="19.5" customHeight="1" x14ac:dyDescent="0.3">
      <c r="A391" s="968"/>
      <c r="B391" s="13"/>
      <c r="C391" s="14"/>
      <c r="D391" s="15"/>
      <c r="E391" s="15"/>
      <c r="F391" s="645"/>
      <c r="G391" s="968"/>
      <c r="H391" s="13"/>
      <c r="I391" s="14"/>
      <c r="J391" s="15"/>
      <c r="K391" s="15"/>
      <c r="L391" s="791"/>
    </row>
    <row r="392" spans="1:18" s="25" customFormat="1" x14ac:dyDescent="0.3">
      <c r="A392" s="5"/>
      <c r="B392" s="6"/>
      <c r="C392" s="2"/>
      <c r="D392" s="3"/>
      <c r="E392" s="3"/>
      <c r="F392" s="605"/>
      <c r="G392" s="5"/>
      <c r="H392" s="6"/>
      <c r="I392" s="2"/>
      <c r="J392" s="3"/>
      <c r="K392" s="3"/>
      <c r="L392" s="788"/>
    </row>
    <row r="393" spans="1:18" s="25" customFormat="1" x14ac:dyDescent="0.3">
      <c r="A393" s="5"/>
      <c r="B393" s="6"/>
      <c r="C393" s="2" t="s">
        <v>128</v>
      </c>
      <c r="D393" s="3">
        <f>SUM(D387:D391)</f>
        <v>271</v>
      </c>
      <c r="E393" s="3">
        <f>SUM(E387:E391)</f>
        <v>481.6</v>
      </c>
      <c r="F393" s="605"/>
      <c r="G393" s="5"/>
      <c r="H393" s="6"/>
      <c r="I393" s="2" t="s">
        <v>128</v>
      </c>
      <c r="J393" s="3">
        <f>SUM(J387:J391)</f>
        <v>271</v>
      </c>
      <c r="K393" s="3">
        <f>SUM(K387:K391)</f>
        <v>423.6</v>
      </c>
      <c r="L393" s="788"/>
    </row>
    <row r="394" spans="1:18" s="25" customFormat="1" hidden="1" x14ac:dyDescent="0.3">
      <c r="A394" s="5"/>
      <c r="B394" s="6"/>
      <c r="C394" s="2"/>
      <c r="D394" s="3"/>
      <c r="E394" s="3"/>
      <c r="F394" s="605"/>
      <c r="G394" s="5"/>
      <c r="H394" s="6"/>
      <c r="I394" s="2"/>
      <c r="J394" s="3"/>
      <c r="K394" s="3"/>
      <c r="L394" s="788"/>
    </row>
    <row r="395" spans="1:18" s="25" customFormat="1" hidden="1" x14ac:dyDescent="0.3">
      <c r="A395" s="5">
        <v>1</v>
      </c>
      <c r="B395" s="6" t="s">
        <v>1</v>
      </c>
      <c r="C395" s="2" t="s">
        <v>5</v>
      </c>
      <c r="D395" s="3">
        <v>200</v>
      </c>
      <c r="E395" s="3">
        <v>86</v>
      </c>
      <c r="F395" s="605"/>
      <c r="G395" s="5">
        <v>1</v>
      </c>
      <c r="H395" s="6" t="s">
        <v>1</v>
      </c>
      <c r="I395" s="2" t="s">
        <v>5</v>
      </c>
      <c r="J395" s="3">
        <v>200</v>
      </c>
      <c r="K395" s="3">
        <v>86</v>
      </c>
      <c r="L395" s="788"/>
    </row>
    <row r="396" spans="1:18" s="25" customFormat="1" hidden="1" x14ac:dyDescent="0.3">
      <c r="A396" s="5">
        <v>2</v>
      </c>
      <c r="B396" s="6" t="s">
        <v>238</v>
      </c>
      <c r="C396" s="2" t="s">
        <v>251</v>
      </c>
      <c r="D396" s="3">
        <v>225</v>
      </c>
      <c r="E396" s="3">
        <v>114</v>
      </c>
      <c r="F396" s="605"/>
      <c r="G396" s="5">
        <v>2</v>
      </c>
      <c r="H396" s="6" t="s">
        <v>238</v>
      </c>
      <c r="I396" s="2" t="s">
        <v>251</v>
      </c>
      <c r="J396" s="3">
        <v>225</v>
      </c>
      <c r="K396" s="3">
        <v>114</v>
      </c>
      <c r="L396" s="788"/>
    </row>
    <row r="397" spans="1:18" s="25" customFormat="1" hidden="1" x14ac:dyDescent="0.3">
      <c r="A397" s="5">
        <v>3</v>
      </c>
      <c r="B397" s="6" t="s">
        <v>93</v>
      </c>
      <c r="C397" s="2" t="s">
        <v>5</v>
      </c>
      <c r="D397" s="3">
        <v>135</v>
      </c>
      <c r="E397" s="3">
        <v>94.25</v>
      </c>
      <c r="F397" s="605"/>
      <c r="G397" s="5">
        <v>3</v>
      </c>
      <c r="H397" s="6" t="s">
        <v>93</v>
      </c>
      <c r="I397" s="2" t="s">
        <v>5</v>
      </c>
      <c r="J397" s="3">
        <v>135</v>
      </c>
      <c r="K397" s="3">
        <v>94.25</v>
      </c>
      <c r="L397" s="788"/>
    </row>
    <row r="398" spans="1:18" s="25" customFormat="1" hidden="1" x14ac:dyDescent="0.3">
      <c r="A398" s="5">
        <v>4</v>
      </c>
      <c r="B398" s="6" t="s">
        <v>253</v>
      </c>
      <c r="C398" s="2" t="s">
        <v>218</v>
      </c>
      <c r="D398" s="3">
        <v>125</v>
      </c>
      <c r="E398" s="3">
        <v>146.4</v>
      </c>
      <c r="F398" s="605"/>
      <c r="G398" s="5">
        <v>4</v>
      </c>
      <c r="H398" s="6" t="s">
        <v>253</v>
      </c>
      <c r="I398" s="2" t="s">
        <v>218</v>
      </c>
      <c r="J398" s="3">
        <v>125</v>
      </c>
      <c r="K398" s="3">
        <v>146.4</v>
      </c>
      <c r="L398" s="788"/>
    </row>
    <row r="399" spans="1:18" s="25" customFormat="1" hidden="1" x14ac:dyDescent="0.3">
      <c r="A399" s="5">
        <v>5</v>
      </c>
      <c r="B399" s="6" t="s">
        <v>255</v>
      </c>
      <c r="C399" s="2" t="s">
        <v>218</v>
      </c>
      <c r="D399" s="3">
        <v>80</v>
      </c>
      <c r="E399" s="3">
        <v>105.16</v>
      </c>
      <c r="F399" s="605"/>
      <c r="G399" s="5">
        <v>5</v>
      </c>
      <c r="H399" s="6" t="s">
        <v>255</v>
      </c>
      <c r="I399" s="2" t="s">
        <v>218</v>
      </c>
      <c r="J399" s="3">
        <v>80</v>
      </c>
      <c r="K399" s="3">
        <v>105.16</v>
      </c>
      <c r="L399" s="788"/>
    </row>
    <row r="400" spans="1:18" s="25" customFormat="1" hidden="1" x14ac:dyDescent="0.3">
      <c r="A400" s="5">
        <v>6</v>
      </c>
      <c r="B400" s="6" t="s">
        <v>252</v>
      </c>
      <c r="C400" s="2" t="s">
        <v>251</v>
      </c>
      <c r="D400" s="3">
        <v>105</v>
      </c>
      <c r="E400" s="3">
        <v>142</v>
      </c>
      <c r="F400" s="605"/>
      <c r="G400" s="5">
        <v>6</v>
      </c>
      <c r="H400" s="6" t="s">
        <v>252</v>
      </c>
      <c r="I400" s="2" t="s">
        <v>251</v>
      </c>
      <c r="J400" s="3">
        <v>105</v>
      </c>
      <c r="K400" s="3">
        <v>142</v>
      </c>
      <c r="L400" s="788"/>
    </row>
    <row r="401" spans="1:12" s="25" customFormat="1" hidden="1" x14ac:dyDescent="0.3">
      <c r="A401" s="5">
        <v>7</v>
      </c>
      <c r="B401" s="6" t="s">
        <v>254</v>
      </c>
      <c r="C401" s="2" t="s">
        <v>218</v>
      </c>
      <c r="D401" s="3">
        <v>120</v>
      </c>
      <c r="E401" s="3">
        <v>144</v>
      </c>
      <c r="F401" s="605"/>
      <c r="G401" s="5">
        <v>7</v>
      </c>
      <c r="H401" s="6" t="s">
        <v>254</v>
      </c>
      <c r="I401" s="2" t="s">
        <v>218</v>
      </c>
      <c r="J401" s="3">
        <v>120</v>
      </c>
      <c r="K401" s="3">
        <v>144</v>
      </c>
      <c r="L401" s="788"/>
    </row>
    <row r="402" spans="1:12" s="25" customFormat="1" hidden="1" x14ac:dyDescent="0.3">
      <c r="A402" s="5">
        <v>8</v>
      </c>
      <c r="B402" s="6" t="s">
        <v>31</v>
      </c>
      <c r="C402" s="2" t="s">
        <v>5</v>
      </c>
      <c r="D402" s="3">
        <v>55</v>
      </c>
      <c r="E402" s="3">
        <v>88</v>
      </c>
      <c r="F402" s="605"/>
      <c r="G402" s="5">
        <v>8</v>
      </c>
      <c r="H402" s="6" t="s">
        <v>31</v>
      </c>
      <c r="I402" s="2" t="s">
        <v>5</v>
      </c>
      <c r="J402" s="3">
        <v>55</v>
      </c>
      <c r="K402" s="3">
        <v>88</v>
      </c>
      <c r="L402" s="788"/>
    </row>
    <row r="403" spans="1:12" s="50" customFormat="1" hidden="1" x14ac:dyDescent="0.3">
      <c r="A403" s="964"/>
      <c r="B403" s="1"/>
      <c r="C403" s="964"/>
      <c r="D403" s="7"/>
      <c r="E403" s="7"/>
      <c r="F403" s="605"/>
      <c r="G403" s="964"/>
      <c r="H403" s="1"/>
      <c r="I403" s="964"/>
      <c r="J403" s="7"/>
      <c r="K403" s="7"/>
      <c r="L403" s="792"/>
    </row>
    <row r="404" spans="1:12" s="25" customFormat="1" hidden="1" x14ac:dyDescent="0.3">
      <c r="A404" s="5"/>
      <c r="B404" s="6"/>
      <c r="C404" s="2" t="s">
        <v>128</v>
      </c>
      <c r="D404" s="3">
        <v>1045</v>
      </c>
      <c r="E404" s="3">
        <v>919.81</v>
      </c>
      <c r="F404" s="605"/>
      <c r="G404" s="5"/>
      <c r="H404" s="6"/>
      <c r="I404" s="2" t="s">
        <v>128</v>
      </c>
      <c r="J404" s="3">
        <v>1045</v>
      </c>
      <c r="K404" s="3">
        <v>919.81</v>
      </c>
      <c r="L404" s="788"/>
    </row>
    <row r="405" spans="1:12" s="25" customFormat="1" hidden="1" x14ac:dyDescent="0.3">
      <c r="A405" s="5"/>
      <c r="B405" s="6"/>
      <c r="C405" s="2"/>
      <c r="D405" s="3"/>
      <c r="E405" s="3"/>
      <c r="F405" s="605"/>
      <c r="G405" s="5"/>
      <c r="H405" s="6"/>
      <c r="I405" s="2"/>
      <c r="J405" s="3"/>
      <c r="K405" s="3"/>
      <c r="L405" s="788"/>
    </row>
    <row r="406" spans="1:12" s="25" customFormat="1" x14ac:dyDescent="0.3">
      <c r="A406" s="5"/>
      <c r="B406" s="6"/>
      <c r="C406" s="2"/>
      <c r="D406" s="3"/>
      <c r="E406" s="3"/>
      <c r="F406" s="605"/>
      <c r="G406" s="5"/>
      <c r="H406" s="6"/>
      <c r="I406" s="2"/>
      <c r="J406" s="3"/>
      <c r="K406" s="3"/>
      <c r="L406" s="788"/>
    </row>
    <row r="407" spans="1:12" s="25" customFormat="1" x14ac:dyDescent="0.3">
      <c r="A407" s="5"/>
      <c r="B407" s="6"/>
      <c r="C407" s="2"/>
      <c r="D407" s="3"/>
      <c r="E407" s="3"/>
      <c r="F407" s="605"/>
      <c r="G407" s="5"/>
      <c r="H407" s="6"/>
      <c r="I407" s="2"/>
      <c r="J407" s="3"/>
      <c r="K407" s="3"/>
      <c r="L407" s="788"/>
    </row>
    <row r="408" spans="1:12" s="25" customFormat="1" x14ac:dyDescent="0.3">
      <c r="A408" s="28" t="s">
        <v>124</v>
      </c>
      <c r="B408" s="3" t="s">
        <v>259</v>
      </c>
      <c r="C408" s="2" t="s">
        <v>125</v>
      </c>
      <c r="D408" s="3" t="s">
        <v>126</v>
      </c>
      <c r="E408" s="3" t="s">
        <v>127</v>
      </c>
      <c r="F408" s="605"/>
      <c r="G408" s="28" t="s">
        <v>124</v>
      </c>
      <c r="H408" s="3" t="s">
        <v>247</v>
      </c>
      <c r="I408" s="2" t="s">
        <v>125</v>
      </c>
      <c r="J408" s="3" t="s">
        <v>126</v>
      </c>
      <c r="K408" s="3" t="s">
        <v>127</v>
      </c>
      <c r="L408" s="788"/>
    </row>
    <row r="409" spans="1:12" s="8" customFormat="1" ht="18.75" customHeight="1" x14ac:dyDescent="0.3">
      <c r="A409" s="964" t="s">
        <v>8</v>
      </c>
      <c r="B409" s="6" t="s">
        <v>88</v>
      </c>
      <c r="C409" s="2" t="s">
        <v>9</v>
      </c>
      <c r="D409" s="3">
        <v>70</v>
      </c>
      <c r="E409" s="3">
        <v>133.25</v>
      </c>
      <c r="F409" s="605"/>
      <c r="G409" s="964" t="s">
        <v>8</v>
      </c>
      <c r="H409" s="6" t="s">
        <v>88</v>
      </c>
      <c r="I409" s="2" t="s">
        <v>9</v>
      </c>
      <c r="J409" s="3">
        <v>70</v>
      </c>
      <c r="K409" s="3">
        <v>133.25</v>
      </c>
      <c r="L409" s="786">
        <v>45219</v>
      </c>
    </row>
    <row r="410" spans="1:12" s="25" customFormat="1" x14ac:dyDescent="0.3">
      <c r="A410" s="964" t="s">
        <v>3</v>
      </c>
      <c r="B410" s="6" t="s">
        <v>72</v>
      </c>
      <c r="C410" s="2" t="s">
        <v>4</v>
      </c>
      <c r="D410" s="3">
        <v>65</v>
      </c>
      <c r="E410" s="3">
        <v>226</v>
      </c>
      <c r="F410" s="605"/>
      <c r="G410" s="964" t="s">
        <v>3</v>
      </c>
      <c r="H410" s="6" t="s">
        <v>72</v>
      </c>
      <c r="I410" s="2" t="s">
        <v>17</v>
      </c>
      <c r="J410" s="3">
        <v>80</v>
      </c>
      <c r="K410" s="3">
        <v>271.20000000000005</v>
      </c>
      <c r="L410" s="788"/>
    </row>
    <row r="411" spans="1:12" s="25" customFormat="1" ht="19.5" customHeight="1" x14ac:dyDescent="0.3">
      <c r="A411" s="964" t="s">
        <v>0</v>
      </c>
      <c r="B411" s="6" t="s">
        <v>179</v>
      </c>
      <c r="C411" s="2" t="s">
        <v>17</v>
      </c>
      <c r="D411" s="3">
        <v>25</v>
      </c>
      <c r="E411" s="823">
        <v>202.41</v>
      </c>
      <c r="F411" s="605"/>
      <c r="G411" s="828" t="s">
        <v>0</v>
      </c>
      <c r="H411" s="826" t="s">
        <v>179</v>
      </c>
      <c r="I411" s="2" t="s">
        <v>44</v>
      </c>
      <c r="J411" s="3">
        <v>30</v>
      </c>
      <c r="K411" s="3">
        <v>242.89</v>
      </c>
      <c r="L411" s="788"/>
    </row>
    <row r="412" spans="1:12" s="50" customFormat="1" x14ac:dyDescent="0.3">
      <c r="A412" s="964" t="s">
        <v>77</v>
      </c>
      <c r="B412" s="6" t="s">
        <v>69</v>
      </c>
      <c r="C412" s="2" t="s">
        <v>22</v>
      </c>
      <c r="D412" s="3">
        <v>24</v>
      </c>
      <c r="E412" s="823">
        <v>3.9199999999999995</v>
      </c>
      <c r="F412" s="605"/>
      <c r="G412" s="828" t="s">
        <v>77</v>
      </c>
      <c r="H412" s="826" t="s">
        <v>69</v>
      </c>
      <c r="I412" s="2" t="s">
        <v>22</v>
      </c>
      <c r="J412" s="3">
        <v>24</v>
      </c>
      <c r="K412" s="3">
        <v>3.9199999999999995</v>
      </c>
      <c r="L412" s="792"/>
    </row>
    <row r="413" spans="1:12" s="50" customFormat="1" x14ac:dyDescent="0.3">
      <c r="A413" s="964" t="s">
        <v>23</v>
      </c>
      <c r="B413" s="6" t="s">
        <v>144</v>
      </c>
      <c r="C413" s="2" t="s">
        <v>2</v>
      </c>
      <c r="D413" s="3">
        <v>15</v>
      </c>
      <c r="E413" s="823">
        <v>88</v>
      </c>
      <c r="F413" s="605"/>
      <c r="G413" s="828" t="s">
        <v>23</v>
      </c>
      <c r="H413" s="826" t="s">
        <v>144</v>
      </c>
      <c r="I413" s="2" t="s">
        <v>2</v>
      </c>
      <c r="J413" s="3">
        <v>15</v>
      </c>
      <c r="K413" s="3">
        <v>88</v>
      </c>
      <c r="L413" s="786"/>
    </row>
    <row r="414" spans="1:12" s="50" customFormat="1" x14ac:dyDescent="0.3">
      <c r="A414" s="964" t="s">
        <v>51</v>
      </c>
      <c r="B414" s="6" t="s">
        <v>107</v>
      </c>
      <c r="C414" s="2" t="s">
        <v>14</v>
      </c>
      <c r="D414" s="3">
        <v>3.4</v>
      </c>
      <c r="E414" s="823">
        <v>93.2</v>
      </c>
      <c r="F414" s="605"/>
      <c r="G414" s="828" t="s">
        <v>51</v>
      </c>
      <c r="H414" s="826" t="s">
        <v>107</v>
      </c>
      <c r="I414" s="2" t="s">
        <v>14</v>
      </c>
      <c r="J414" s="3">
        <v>3.4</v>
      </c>
      <c r="K414" s="3">
        <v>93.2</v>
      </c>
      <c r="L414" s="786"/>
    </row>
    <row r="415" spans="1:12" s="25" customFormat="1" ht="19.5" customHeight="1" x14ac:dyDescent="0.3">
      <c r="A415" s="964" t="s">
        <v>15</v>
      </c>
      <c r="B415" s="6" t="s">
        <v>108</v>
      </c>
      <c r="C415" s="2" t="s">
        <v>65</v>
      </c>
      <c r="D415" s="3">
        <v>1.2</v>
      </c>
      <c r="E415" s="823">
        <v>21.5</v>
      </c>
      <c r="F415" s="605"/>
      <c r="G415" s="828" t="s">
        <v>15</v>
      </c>
      <c r="H415" s="826" t="s">
        <v>108</v>
      </c>
      <c r="I415" s="2" t="s">
        <v>65</v>
      </c>
      <c r="J415" s="3">
        <v>1.2</v>
      </c>
      <c r="K415" s="3">
        <v>21.5</v>
      </c>
      <c r="L415" s="788"/>
    </row>
    <row r="416" spans="1:12" s="257" customFormat="1" ht="19.5" customHeight="1" x14ac:dyDescent="0.3">
      <c r="A416" s="968"/>
      <c r="B416" s="13"/>
      <c r="C416" s="14"/>
      <c r="D416" s="15"/>
      <c r="E416" s="990"/>
      <c r="F416" s="991"/>
      <c r="G416" s="992"/>
      <c r="H416" s="993"/>
      <c r="I416" s="14"/>
      <c r="J416" s="15"/>
      <c r="K416" s="15"/>
      <c r="L416" s="791"/>
    </row>
    <row r="417" spans="1:12" s="50" customFormat="1" x14ac:dyDescent="0.3">
      <c r="A417" s="5"/>
      <c r="B417" s="6"/>
      <c r="C417" s="1039"/>
      <c r="D417" s="1040"/>
      <c r="E417" s="1040"/>
      <c r="F417" s="827"/>
      <c r="G417" s="825"/>
      <c r="H417" s="826"/>
      <c r="I417" s="2"/>
      <c r="J417" s="3"/>
      <c r="K417" s="3"/>
      <c r="L417" s="792"/>
    </row>
    <row r="418" spans="1:12" s="25" customFormat="1" x14ac:dyDescent="0.3">
      <c r="A418" s="964"/>
      <c r="B418" s="6"/>
      <c r="C418" s="1039" t="s">
        <v>128</v>
      </c>
      <c r="D418" s="1040">
        <f>SUM(D409:D417)</f>
        <v>203.6</v>
      </c>
      <c r="E418" s="1040">
        <f>SUM(E409:E417)</f>
        <v>768.28</v>
      </c>
      <c r="F418" s="827"/>
      <c r="G418" s="828"/>
      <c r="H418" s="826"/>
      <c r="I418" s="2" t="s">
        <v>128</v>
      </c>
      <c r="J418" s="3">
        <f>SUM(J409:J417)</f>
        <v>223.6</v>
      </c>
      <c r="K418" s="3">
        <f>SUM(K409:K417)</f>
        <v>853.96</v>
      </c>
      <c r="L418" s="788"/>
    </row>
    <row r="419" spans="1:12" s="25" customFormat="1" x14ac:dyDescent="0.3">
      <c r="A419" s="5"/>
      <c r="B419" s="6"/>
      <c r="C419" s="1039"/>
      <c r="D419" s="1040"/>
      <c r="E419" s="1040"/>
      <c r="F419" s="827"/>
      <c r="G419" s="825"/>
      <c r="H419" s="826"/>
      <c r="I419" s="2"/>
      <c r="J419" s="3"/>
      <c r="K419" s="3"/>
      <c r="L419" s="788"/>
    </row>
    <row r="420" spans="1:12" s="25" customFormat="1" x14ac:dyDescent="0.3">
      <c r="A420" s="5"/>
      <c r="B420" s="6"/>
      <c r="C420" s="2"/>
      <c r="D420" s="3"/>
      <c r="E420" s="823"/>
      <c r="F420" s="827"/>
      <c r="G420" s="825"/>
      <c r="H420" s="826"/>
      <c r="I420" s="2"/>
      <c r="J420" s="3"/>
      <c r="K420" s="3"/>
      <c r="L420" s="788"/>
    </row>
    <row r="421" spans="1:12" s="25" customFormat="1" x14ac:dyDescent="0.3">
      <c r="A421" s="964"/>
      <c r="B421" s="6"/>
      <c r="C421" s="2" t="s">
        <v>136</v>
      </c>
      <c r="D421" s="3">
        <f>+D418+D393</f>
        <v>474.6</v>
      </c>
      <c r="E421" s="823">
        <f>+E418+E393</f>
        <v>1249.8800000000001</v>
      </c>
      <c r="F421" s="827"/>
      <c r="G421" s="823"/>
      <c r="H421" s="823"/>
      <c r="I421" s="3" t="s">
        <v>136</v>
      </c>
      <c r="J421" s="3">
        <f>+J418+J393</f>
        <v>494.6</v>
      </c>
      <c r="K421" s="3">
        <f>+K418+K393</f>
        <v>1277.56</v>
      </c>
      <c r="L421" s="788"/>
    </row>
    <row r="422" spans="1:12" s="25" customFormat="1" ht="18.75" customHeight="1" x14ac:dyDescent="0.3">
      <c r="B422" s="20"/>
      <c r="C422" s="20"/>
      <c r="E422" s="994"/>
      <c r="F422" s="827"/>
      <c r="G422" s="995"/>
      <c r="H422" s="996"/>
      <c r="I422" s="20"/>
      <c r="K422" s="24"/>
      <c r="L422" s="788"/>
    </row>
    <row r="423" spans="1:12" s="25" customFormat="1" ht="18.75" customHeight="1" x14ac:dyDescent="0.3">
      <c r="B423" s="20"/>
      <c r="C423" s="20"/>
      <c r="E423" s="24"/>
      <c r="F423" s="606"/>
      <c r="H423" s="20"/>
      <c r="I423" s="20"/>
      <c r="K423" s="24"/>
      <c r="L423" s="788"/>
    </row>
    <row r="424" spans="1:12" s="25" customFormat="1" x14ac:dyDescent="0.3">
      <c r="A424" s="461"/>
      <c r="B424" s="461"/>
      <c r="C424" s="461"/>
      <c r="D424" s="461"/>
      <c r="E424" s="461"/>
      <c r="F424" s="660"/>
      <c r="G424" s="36"/>
      <c r="H424" s="463"/>
      <c r="I424" s="463"/>
      <c r="J424" s="463"/>
      <c r="K424" s="463"/>
      <c r="L424" s="788"/>
    </row>
    <row r="425" spans="1:12" s="25" customFormat="1" x14ac:dyDescent="0.3">
      <c r="A425" s="461"/>
      <c r="B425" s="36"/>
      <c r="C425" s="462"/>
      <c r="D425" s="463"/>
      <c r="E425" s="463"/>
      <c r="F425" s="659"/>
      <c r="G425" s="463"/>
      <c r="H425" s="463"/>
      <c r="I425" s="463"/>
      <c r="J425" s="463"/>
      <c r="K425" s="463"/>
      <c r="L425" s="788"/>
    </row>
    <row r="426" spans="1:12" s="25" customFormat="1" ht="18.75" customHeight="1" x14ac:dyDescent="0.3">
      <c r="B426" s="37" t="s">
        <v>130</v>
      </c>
      <c r="D426" s="94" t="s">
        <v>131</v>
      </c>
      <c r="E426" s="20"/>
      <c r="F426" s="606"/>
      <c r="H426" s="37" t="s">
        <v>130</v>
      </c>
      <c r="J426" s="94" t="s">
        <v>131</v>
      </c>
      <c r="K426" s="20"/>
      <c r="L426" s="788"/>
    </row>
    <row r="427" spans="1:12" s="25" customFormat="1" ht="51.75" customHeight="1" x14ac:dyDescent="0.3">
      <c r="B427" s="38" t="s">
        <v>132</v>
      </c>
      <c r="D427" s="38" t="s">
        <v>140</v>
      </c>
      <c r="E427" s="39"/>
      <c r="F427" s="606"/>
      <c r="H427" s="38" t="s">
        <v>139</v>
      </c>
      <c r="J427" s="38" t="s">
        <v>140</v>
      </c>
      <c r="K427" s="39"/>
      <c r="L427" s="788"/>
    </row>
    <row r="428" spans="1:12" s="25" customFormat="1" ht="22.5" customHeight="1" x14ac:dyDescent="0.3">
      <c r="B428" s="38"/>
      <c r="D428" s="38"/>
      <c r="E428" s="39"/>
      <c r="F428" s="606"/>
      <c r="G428" s="38"/>
      <c r="I428" s="38"/>
      <c r="J428" s="39"/>
      <c r="K428" s="38"/>
      <c r="L428" s="788"/>
    </row>
    <row r="429" spans="1:12" s="25" customFormat="1" ht="18.75" customHeight="1" x14ac:dyDescent="0.3">
      <c r="A429" s="96"/>
      <c r="B429" s="19"/>
      <c r="C429" s="19"/>
      <c r="D429" s="19"/>
      <c r="E429" s="19"/>
      <c r="F429" s="656"/>
      <c r="G429" s="96"/>
      <c r="H429" s="19"/>
      <c r="I429" s="19"/>
      <c r="J429" s="19"/>
      <c r="K429" s="19"/>
      <c r="L429" s="788"/>
    </row>
    <row r="430" spans="1:12" x14ac:dyDescent="0.3">
      <c r="A430" s="25"/>
      <c r="G430" s="25"/>
    </row>
    <row r="431" spans="1:12" s="25" customFormat="1" ht="18.75" customHeight="1" x14ac:dyDescent="0.3">
      <c r="A431" s="257"/>
      <c r="B431" s="476" t="s">
        <v>115</v>
      </c>
      <c r="C431" s="32"/>
      <c r="D431" s="32"/>
      <c r="E431" s="32"/>
      <c r="F431" s="656"/>
      <c r="H431" s="22" t="s">
        <v>115</v>
      </c>
      <c r="I431" s="20"/>
      <c r="J431" s="20"/>
      <c r="K431" s="20"/>
      <c r="L431" s="788"/>
    </row>
    <row r="432" spans="1:12" s="25" customFormat="1" ht="18.75" customHeight="1" x14ac:dyDescent="0.3">
      <c r="A432" s="257"/>
      <c r="B432" s="476" t="s">
        <v>137</v>
      </c>
      <c r="C432" s="32"/>
      <c r="D432" s="32"/>
      <c r="E432" s="32"/>
      <c r="F432" s="606"/>
      <c r="H432" s="22" t="s">
        <v>138</v>
      </c>
      <c r="I432" s="20"/>
      <c r="J432" s="20"/>
      <c r="K432" s="20"/>
      <c r="L432" s="788"/>
    </row>
    <row r="433" spans="1:16" s="25" customFormat="1" ht="18.75" customHeight="1" x14ac:dyDescent="0.3">
      <c r="A433" s="257"/>
      <c r="B433" s="32"/>
      <c r="C433" s="32"/>
      <c r="D433" s="32"/>
      <c r="E433" s="32"/>
      <c r="F433" s="606"/>
      <c r="H433" s="20"/>
      <c r="I433" s="20"/>
      <c r="J433" s="20"/>
      <c r="K433" s="20"/>
      <c r="L433" s="788"/>
    </row>
    <row r="434" spans="1:16" s="25" customFormat="1" ht="18.75" customHeight="1" x14ac:dyDescent="0.3">
      <c r="A434" s="257"/>
      <c r="B434" s="32"/>
      <c r="C434" s="32"/>
      <c r="D434" s="257"/>
      <c r="E434" s="604" t="s">
        <v>116</v>
      </c>
      <c r="F434" s="606"/>
      <c r="H434" s="20"/>
      <c r="I434" s="20"/>
      <c r="K434" s="603" t="s">
        <v>116</v>
      </c>
      <c r="L434" s="789"/>
      <c r="M434" s="603"/>
      <c r="N434" s="603"/>
      <c r="O434" s="603"/>
      <c r="P434" s="603"/>
    </row>
    <row r="435" spans="1:16" s="25" customFormat="1" ht="18.75" customHeight="1" x14ac:dyDescent="0.3">
      <c r="A435" s="257"/>
      <c r="B435" s="32"/>
      <c r="C435" s="32"/>
      <c r="D435" s="257"/>
      <c r="E435" s="604" t="s">
        <v>134</v>
      </c>
      <c r="F435" s="606"/>
      <c r="H435" s="20"/>
      <c r="I435" s="20"/>
      <c r="K435" s="603" t="s">
        <v>134</v>
      </c>
      <c r="L435" s="789"/>
      <c r="M435" s="603"/>
      <c r="N435" s="603"/>
      <c r="O435" s="603"/>
      <c r="P435" s="603"/>
    </row>
    <row r="436" spans="1:16" s="25" customFormat="1" ht="18.75" customHeight="1" x14ac:dyDescent="0.3">
      <c r="A436" s="257"/>
      <c r="B436" s="32"/>
      <c r="C436" s="32"/>
      <c r="D436" s="257"/>
      <c r="E436" s="604" t="s">
        <v>117</v>
      </c>
      <c r="F436" s="606"/>
      <c r="H436" s="20"/>
      <c r="I436" s="20"/>
      <c r="K436" s="603" t="s">
        <v>117</v>
      </c>
      <c r="L436" s="789"/>
      <c r="M436" s="603"/>
      <c r="N436" s="603"/>
      <c r="O436" s="603"/>
      <c r="P436" s="603"/>
    </row>
    <row r="437" spans="1:16" s="25" customFormat="1" ht="18.75" customHeight="1" x14ac:dyDescent="0.3">
      <c r="A437" s="257"/>
      <c r="B437" s="32"/>
      <c r="C437" s="32"/>
      <c r="D437" s="257"/>
      <c r="E437" s="604" t="s">
        <v>417</v>
      </c>
      <c r="F437" s="606"/>
      <c r="H437" s="20"/>
      <c r="I437" s="20"/>
      <c r="K437" s="603" t="s">
        <v>417</v>
      </c>
      <c r="L437" s="789"/>
      <c r="M437" s="603"/>
      <c r="N437" s="603"/>
      <c r="O437" s="603"/>
      <c r="P437" s="603"/>
    </row>
    <row r="438" spans="1:16" s="25" customFormat="1" ht="18.75" customHeight="1" x14ac:dyDescent="0.3">
      <c r="A438" s="257"/>
      <c r="B438" s="32"/>
      <c r="C438" s="32"/>
      <c r="D438" s="32"/>
      <c r="E438" s="32"/>
      <c r="F438" s="656"/>
      <c r="H438" s="20"/>
      <c r="I438" s="20"/>
      <c r="J438" s="20"/>
      <c r="K438" s="20"/>
      <c r="L438" s="788"/>
    </row>
    <row r="439" spans="1:16" s="25" customFormat="1" ht="18.75" customHeight="1" x14ac:dyDescent="0.3">
      <c r="A439" s="257"/>
      <c r="B439" s="32"/>
      <c r="C439" s="32"/>
      <c r="D439" s="32"/>
      <c r="E439" s="32"/>
      <c r="F439" s="656"/>
      <c r="H439" s="20"/>
      <c r="I439" s="20"/>
      <c r="J439" s="20"/>
      <c r="K439" s="20"/>
      <c r="L439" s="788"/>
    </row>
    <row r="440" spans="1:16" s="25" customFormat="1" ht="18.75" customHeight="1" x14ac:dyDescent="0.3">
      <c r="A440" s="257"/>
      <c r="B440" s="32"/>
      <c r="C440" s="32"/>
      <c r="D440" s="456" t="s">
        <v>440</v>
      </c>
      <c r="E440" s="456"/>
      <c r="F440" s="656"/>
      <c r="H440" s="20"/>
      <c r="I440" s="20"/>
      <c r="J440" s="456" t="s">
        <v>440</v>
      </c>
      <c r="K440" s="20"/>
      <c r="L440" s="788"/>
    </row>
    <row r="441" spans="1:16" s="25" customFormat="1" ht="18.75" customHeight="1" x14ac:dyDescent="0.3">
      <c r="A441" s="257"/>
      <c r="B441" s="1605" t="s">
        <v>119</v>
      </c>
      <c r="C441" s="1605"/>
      <c r="D441" s="1605"/>
      <c r="E441" s="481"/>
      <c r="F441" s="606"/>
      <c r="H441" s="1612" t="s">
        <v>119</v>
      </c>
      <c r="I441" s="1612"/>
      <c r="J441" s="1612"/>
      <c r="K441" s="26"/>
      <c r="L441" s="788"/>
    </row>
    <row r="442" spans="1:16" s="25" customFormat="1" ht="18.75" customHeight="1" x14ac:dyDescent="0.3">
      <c r="A442" s="257"/>
      <c r="B442" s="1606">
        <v>45334</v>
      </c>
      <c r="C442" s="1606"/>
      <c r="D442" s="1606"/>
      <c r="E442" s="482"/>
      <c r="F442" s="606"/>
      <c r="H442" s="1610">
        <f>B442</f>
        <v>45334</v>
      </c>
      <c r="I442" s="1610"/>
      <c r="J442" s="1610"/>
      <c r="K442" s="27"/>
      <c r="L442" s="788"/>
    </row>
    <row r="443" spans="1:16" s="25" customFormat="1" ht="18.75" customHeight="1" x14ac:dyDescent="0.3">
      <c r="A443" s="257"/>
      <c r="B443" s="32"/>
      <c r="C443" s="32"/>
      <c r="D443" s="32"/>
      <c r="E443" s="482"/>
      <c r="F443" s="606"/>
      <c r="H443" s="20"/>
      <c r="I443" s="20"/>
      <c r="J443" s="20"/>
      <c r="K443" s="27"/>
      <c r="L443" s="788"/>
    </row>
    <row r="444" spans="1:16" s="25" customFormat="1" ht="18.75" customHeight="1" x14ac:dyDescent="0.3">
      <c r="A444" s="257"/>
      <c r="B444" s="967"/>
      <c r="C444" s="32"/>
      <c r="D444" s="32"/>
      <c r="E444" s="482"/>
      <c r="F444" s="606"/>
      <c r="H444" s="963"/>
      <c r="I444" s="20"/>
      <c r="J444" s="20"/>
      <c r="K444" s="27"/>
      <c r="L444" s="788"/>
    </row>
    <row r="445" spans="1:16" s="25" customFormat="1" ht="18.75" customHeight="1" x14ac:dyDescent="0.3">
      <c r="A445" s="469" t="s">
        <v>120</v>
      </c>
      <c r="B445" s="475" t="s">
        <v>121</v>
      </c>
      <c r="C445" s="1604" t="s">
        <v>122</v>
      </c>
      <c r="D445" s="1604"/>
      <c r="E445" s="1604"/>
      <c r="F445" s="606"/>
      <c r="G445" s="28" t="s">
        <v>120</v>
      </c>
      <c r="H445" s="29" t="s">
        <v>121</v>
      </c>
      <c r="I445" s="1611" t="s">
        <v>123</v>
      </c>
      <c r="J445" s="1611"/>
      <c r="K445" s="1611"/>
      <c r="L445" s="788"/>
    </row>
    <row r="446" spans="1:16" s="25" customFormat="1" ht="18.75" customHeight="1" x14ac:dyDescent="0.3">
      <c r="A446" s="469" t="s">
        <v>124</v>
      </c>
      <c r="B446" s="469" t="s">
        <v>265</v>
      </c>
      <c r="C446" s="475" t="s">
        <v>125</v>
      </c>
      <c r="D446" s="968" t="s">
        <v>126</v>
      </c>
      <c r="E446" s="968" t="s">
        <v>127</v>
      </c>
      <c r="F446" s="606"/>
      <c r="G446" s="28" t="s">
        <v>124</v>
      </c>
      <c r="H446" s="28" t="s">
        <v>265</v>
      </c>
      <c r="I446" s="29" t="s">
        <v>125</v>
      </c>
      <c r="J446" s="964" t="s">
        <v>126</v>
      </c>
      <c r="K446" s="964" t="s">
        <v>127</v>
      </c>
      <c r="L446" s="788"/>
    </row>
    <row r="447" spans="1:16" s="10" customFormat="1" x14ac:dyDescent="0.3">
      <c r="A447" s="12">
        <v>1</v>
      </c>
      <c r="B447" s="13" t="s">
        <v>270</v>
      </c>
      <c r="C447" s="14" t="s">
        <v>46</v>
      </c>
      <c r="D447" s="15">
        <v>30</v>
      </c>
      <c r="E447" s="15">
        <v>205.8</v>
      </c>
      <c r="F447" s="907"/>
      <c r="G447" s="5">
        <v>1</v>
      </c>
      <c r="H447" s="6" t="s">
        <v>270</v>
      </c>
      <c r="I447" s="2" t="s">
        <v>46</v>
      </c>
      <c r="J447" s="3">
        <v>30</v>
      </c>
      <c r="K447" s="3">
        <v>205.8</v>
      </c>
      <c r="L447" s="4"/>
    </row>
    <row r="448" spans="1:16" s="50" customFormat="1" x14ac:dyDescent="0.3">
      <c r="A448" s="968" t="s">
        <v>3</v>
      </c>
      <c r="B448" s="13" t="s">
        <v>64</v>
      </c>
      <c r="C448" s="14" t="s">
        <v>65</v>
      </c>
      <c r="D448" s="15">
        <v>12</v>
      </c>
      <c r="E448" s="15">
        <v>75</v>
      </c>
      <c r="F448" s="908"/>
      <c r="G448" s="964" t="s">
        <v>3</v>
      </c>
      <c r="H448" s="6" t="s">
        <v>64</v>
      </c>
      <c r="I448" s="2" t="s">
        <v>65</v>
      </c>
      <c r="J448" s="3">
        <v>12</v>
      </c>
      <c r="K448" s="3">
        <v>75</v>
      </c>
      <c r="L448" s="786"/>
    </row>
    <row r="449" spans="1:18" s="25" customFormat="1" x14ac:dyDescent="0.3">
      <c r="A449" s="968" t="s">
        <v>0</v>
      </c>
      <c r="B449" s="13" t="s">
        <v>102</v>
      </c>
      <c r="C449" s="14" t="s">
        <v>68</v>
      </c>
      <c r="D449" s="15">
        <v>30</v>
      </c>
      <c r="E449" s="15">
        <v>84</v>
      </c>
      <c r="F449" s="908"/>
      <c r="G449" s="964" t="s">
        <v>0</v>
      </c>
      <c r="H449" s="6" t="s">
        <v>102</v>
      </c>
      <c r="I449" s="2" t="s">
        <v>68</v>
      </c>
      <c r="J449" s="3">
        <v>30</v>
      </c>
      <c r="K449" s="3">
        <v>84</v>
      </c>
      <c r="L449" s="788"/>
    </row>
    <row r="450" spans="1:18" s="50" customFormat="1" x14ac:dyDescent="0.3">
      <c r="A450" s="968" t="s">
        <v>77</v>
      </c>
      <c r="B450" s="13" t="s">
        <v>114</v>
      </c>
      <c r="C450" s="14" t="s">
        <v>2</v>
      </c>
      <c r="D450" s="15">
        <v>6</v>
      </c>
      <c r="E450" s="15">
        <v>28</v>
      </c>
      <c r="F450" s="606"/>
      <c r="G450" s="964" t="s">
        <v>77</v>
      </c>
      <c r="H450" s="6" t="s">
        <v>114</v>
      </c>
      <c r="I450" s="2" t="s">
        <v>2</v>
      </c>
      <c r="J450" s="3">
        <v>6</v>
      </c>
      <c r="K450" s="3">
        <v>28</v>
      </c>
      <c r="L450" s="788"/>
      <c r="M450" s="25"/>
      <c r="N450" s="25"/>
      <c r="O450" s="25"/>
      <c r="P450" s="25"/>
      <c r="Q450" s="25"/>
      <c r="R450" s="25"/>
    </row>
    <row r="451" spans="1:18" s="50" customFormat="1" x14ac:dyDescent="0.3">
      <c r="A451" s="968" t="s">
        <v>23</v>
      </c>
      <c r="B451" s="13" t="s">
        <v>107</v>
      </c>
      <c r="C451" s="14" t="s">
        <v>414</v>
      </c>
      <c r="D451" s="15">
        <f>3.4*2</f>
        <v>6.8</v>
      </c>
      <c r="E451" s="15">
        <f>93.2*2</f>
        <v>186.4</v>
      </c>
      <c r="F451" s="606"/>
      <c r="G451" s="964" t="s">
        <v>23</v>
      </c>
      <c r="H451" s="6" t="s">
        <v>107</v>
      </c>
      <c r="I451" s="2" t="s">
        <v>414</v>
      </c>
      <c r="J451" s="3">
        <f>3.4*2</f>
        <v>6.8</v>
      </c>
      <c r="K451" s="3">
        <f>93.2*2</f>
        <v>186.4</v>
      </c>
      <c r="L451" s="786"/>
    </row>
    <row r="452" spans="1:18" s="25" customFormat="1" x14ac:dyDescent="0.3">
      <c r="A452" s="12">
        <v>6</v>
      </c>
      <c r="B452" s="13" t="s">
        <v>31</v>
      </c>
      <c r="C452" s="14" t="s">
        <v>5</v>
      </c>
      <c r="D452" s="15">
        <v>50</v>
      </c>
      <c r="E452" s="15">
        <v>149.1</v>
      </c>
      <c r="F452" s="656"/>
      <c r="G452" s="5">
        <v>6</v>
      </c>
      <c r="H452" s="6" t="s">
        <v>80</v>
      </c>
      <c r="I452" s="2" t="s">
        <v>218</v>
      </c>
      <c r="J452" s="3">
        <v>60</v>
      </c>
      <c r="K452" s="3">
        <v>124.6</v>
      </c>
      <c r="L452" s="788" t="s">
        <v>439</v>
      </c>
    </row>
    <row r="453" spans="1:18" s="25" customFormat="1" ht="19.5" customHeight="1" x14ac:dyDescent="0.3">
      <c r="A453" s="968" t="s">
        <v>15</v>
      </c>
      <c r="B453" s="13" t="s">
        <v>80</v>
      </c>
      <c r="C453" s="14" t="s">
        <v>5</v>
      </c>
      <c r="D453" s="15">
        <v>30</v>
      </c>
      <c r="E453" s="15">
        <v>124.6</v>
      </c>
      <c r="F453" s="606"/>
      <c r="G453" s="964"/>
      <c r="H453" s="6"/>
      <c r="I453" s="2"/>
      <c r="J453" s="3"/>
      <c r="K453" s="3"/>
      <c r="L453" s="788"/>
    </row>
    <row r="454" spans="1:18" s="25" customFormat="1" x14ac:dyDescent="0.3">
      <c r="A454" s="12"/>
      <c r="B454" s="13"/>
      <c r="C454" s="14"/>
      <c r="D454" s="15"/>
      <c r="E454" s="15"/>
      <c r="F454" s="605"/>
      <c r="G454" s="5"/>
      <c r="H454" s="6"/>
      <c r="I454" s="2"/>
      <c r="J454" s="3"/>
      <c r="K454" s="3"/>
      <c r="L454" s="788"/>
    </row>
    <row r="455" spans="1:18" s="25" customFormat="1" x14ac:dyDescent="0.3">
      <c r="A455" s="12"/>
      <c r="B455" s="13"/>
      <c r="C455" s="14" t="s">
        <v>128</v>
      </c>
      <c r="D455" s="15">
        <f>SUM(D447:D453)</f>
        <v>164.8</v>
      </c>
      <c r="E455" s="15">
        <f>SUM(E447:E453)</f>
        <v>852.90000000000009</v>
      </c>
      <c r="F455" s="605"/>
      <c r="G455" s="5"/>
      <c r="H455" s="6"/>
      <c r="I455" s="2" t="s">
        <v>128</v>
      </c>
      <c r="J455" s="3">
        <f>SUM(J447:J453)</f>
        <v>144.80000000000001</v>
      </c>
      <c r="K455" s="3">
        <f>SUM(K447:K453)</f>
        <v>703.80000000000007</v>
      </c>
      <c r="L455" s="788"/>
    </row>
    <row r="456" spans="1:18" s="25" customFormat="1" hidden="1" x14ac:dyDescent="0.3">
      <c r="A456" s="12"/>
      <c r="B456" s="13"/>
      <c r="C456" s="14"/>
      <c r="D456" s="15"/>
      <c r="E456" s="15"/>
      <c r="F456" s="605"/>
      <c r="G456" s="5"/>
      <c r="H456" s="6"/>
      <c r="I456" s="2"/>
      <c r="J456" s="3"/>
      <c r="K456" s="3"/>
      <c r="L456" s="788"/>
    </row>
    <row r="457" spans="1:18" s="25" customFormat="1" hidden="1" x14ac:dyDescent="0.3">
      <c r="A457" s="12">
        <v>1</v>
      </c>
      <c r="B457" s="13" t="s">
        <v>1</v>
      </c>
      <c r="C457" s="14" t="s">
        <v>5</v>
      </c>
      <c r="D457" s="15">
        <v>200</v>
      </c>
      <c r="E457" s="15">
        <v>86</v>
      </c>
      <c r="F457" s="605"/>
      <c r="G457" s="5">
        <v>1</v>
      </c>
      <c r="H457" s="6" t="s">
        <v>1</v>
      </c>
      <c r="I457" s="2" t="s">
        <v>5</v>
      </c>
      <c r="J457" s="3">
        <v>200</v>
      </c>
      <c r="K457" s="3">
        <v>86</v>
      </c>
      <c r="L457" s="788"/>
    </row>
    <row r="458" spans="1:18" s="25" customFormat="1" hidden="1" x14ac:dyDescent="0.3">
      <c r="A458" s="12">
        <v>2</v>
      </c>
      <c r="B458" s="13" t="s">
        <v>238</v>
      </c>
      <c r="C458" s="14" t="s">
        <v>251</v>
      </c>
      <c r="D458" s="15">
        <v>225</v>
      </c>
      <c r="E458" s="15">
        <v>114</v>
      </c>
      <c r="F458" s="605"/>
      <c r="G458" s="5">
        <v>2</v>
      </c>
      <c r="H458" s="6" t="s">
        <v>238</v>
      </c>
      <c r="I458" s="2" t="s">
        <v>251</v>
      </c>
      <c r="J458" s="3">
        <v>225</v>
      </c>
      <c r="K458" s="3">
        <v>114</v>
      </c>
      <c r="L458" s="788"/>
    </row>
    <row r="459" spans="1:18" s="25" customFormat="1" hidden="1" x14ac:dyDescent="0.3">
      <c r="A459" s="12">
        <v>3</v>
      </c>
      <c r="B459" s="13" t="s">
        <v>93</v>
      </c>
      <c r="C459" s="14" t="s">
        <v>5</v>
      </c>
      <c r="D459" s="15">
        <v>135</v>
      </c>
      <c r="E459" s="15">
        <v>94.25</v>
      </c>
      <c r="F459" s="605"/>
      <c r="G459" s="5">
        <v>3</v>
      </c>
      <c r="H459" s="6" t="s">
        <v>93</v>
      </c>
      <c r="I459" s="2" t="s">
        <v>5</v>
      </c>
      <c r="J459" s="3">
        <v>135</v>
      </c>
      <c r="K459" s="3">
        <v>94.25</v>
      </c>
      <c r="L459" s="788"/>
    </row>
    <row r="460" spans="1:18" s="25" customFormat="1" hidden="1" x14ac:dyDescent="0.3">
      <c r="A460" s="12">
        <v>4</v>
      </c>
      <c r="B460" s="13" t="s">
        <v>253</v>
      </c>
      <c r="C460" s="14" t="s">
        <v>218</v>
      </c>
      <c r="D460" s="15">
        <v>125</v>
      </c>
      <c r="E460" s="15">
        <v>146.4</v>
      </c>
      <c r="F460" s="605"/>
      <c r="G460" s="5">
        <v>4</v>
      </c>
      <c r="H460" s="6" t="s">
        <v>253</v>
      </c>
      <c r="I460" s="2" t="s">
        <v>218</v>
      </c>
      <c r="J460" s="3">
        <v>125</v>
      </c>
      <c r="K460" s="3">
        <v>146.4</v>
      </c>
      <c r="L460" s="788"/>
    </row>
    <row r="461" spans="1:18" s="25" customFormat="1" hidden="1" x14ac:dyDescent="0.3">
      <c r="A461" s="12">
        <v>5</v>
      </c>
      <c r="B461" s="13" t="s">
        <v>255</v>
      </c>
      <c r="C461" s="14" t="s">
        <v>218</v>
      </c>
      <c r="D461" s="15">
        <v>80</v>
      </c>
      <c r="E461" s="15">
        <v>105.16</v>
      </c>
      <c r="F461" s="605"/>
      <c r="G461" s="5">
        <v>5</v>
      </c>
      <c r="H461" s="6" t="s">
        <v>255</v>
      </c>
      <c r="I461" s="2" t="s">
        <v>218</v>
      </c>
      <c r="J461" s="3">
        <v>80</v>
      </c>
      <c r="K461" s="3">
        <v>105.16</v>
      </c>
      <c r="L461" s="788"/>
    </row>
    <row r="462" spans="1:18" s="25" customFormat="1" hidden="1" x14ac:dyDescent="0.3">
      <c r="A462" s="12">
        <v>6</v>
      </c>
      <c r="B462" s="13" t="s">
        <v>252</v>
      </c>
      <c r="C462" s="14" t="s">
        <v>251</v>
      </c>
      <c r="D462" s="15">
        <v>105</v>
      </c>
      <c r="E462" s="15">
        <v>142</v>
      </c>
      <c r="F462" s="605"/>
      <c r="G462" s="5">
        <v>6</v>
      </c>
      <c r="H462" s="6" t="s">
        <v>252</v>
      </c>
      <c r="I462" s="2" t="s">
        <v>251</v>
      </c>
      <c r="J462" s="3">
        <v>105</v>
      </c>
      <c r="K462" s="3">
        <v>142</v>
      </c>
      <c r="L462" s="788"/>
    </row>
    <row r="463" spans="1:18" s="25" customFormat="1" hidden="1" x14ac:dyDescent="0.3">
      <c r="A463" s="12">
        <v>7</v>
      </c>
      <c r="B463" s="13" t="s">
        <v>254</v>
      </c>
      <c r="C463" s="14" t="s">
        <v>218</v>
      </c>
      <c r="D463" s="15">
        <v>120</v>
      </c>
      <c r="E463" s="15">
        <v>144</v>
      </c>
      <c r="F463" s="605"/>
      <c r="G463" s="5">
        <v>7</v>
      </c>
      <c r="H463" s="6" t="s">
        <v>254</v>
      </c>
      <c r="I463" s="2" t="s">
        <v>218</v>
      </c>
      <c r="J463" s="3">
        <v>120</v>
      </c>
      <c r="K463" s="3">
        <v>144</v>
      </c>
      <c r="L463" s="788"/>
    </row>
    <row r="464" spans="1:18" s="25" customFormat="1" hidden="1" x14ac:dyDescent="0.3">
      <c r="A464" s="12">
        <v>8</v>
      </c>
      <c r="B464" s="13" t="s">
        <v>31</v>
      </c>
      <c r="C464" s="14" t="s">
        <v>5</v>
      </c>
      <c r="D464" s="15">
        <v>55</v>
      </c>
      <c r="E464" s="15">
        <v>88</v>
      </c>
      <c r="F464" s="605"/>
      <c r="G464" s="5">
        <v>8</v>
      </c>
      <c r="H464" s="6" t="s">
        <v>31</v>
      </c>
      <c r="I464" s="2" t="s">
        <v>5</v>
      </c>
      <c r="J464" s="3">
        <v>55</v>
      </c>
      <c r="K464" s="3">
        <v>88</v>
      </c>
      <c r="L464" s="788"/>
    </row>
    <row r="465" spans="1:12" s="50" customFormat="1" hidden="1" x14ac:dyDescent="0.3">
      <c r="A465" s="968"/>
      <c r="B465" s="467"/>
      <c r="C465" s="968"/>
      <c r="D465" s="468"/>
      <c r="E465" s="468"/>
      <c r="F465" s="605"/>
      <c r="G465" s="964"/>
      <c r="H465" s="1"/>
      <c r="I465" s="964"/>
      <c r="J465" s="7"/>
      <c r="K465" s="7"/>
      <c r="L465" s="792"/>
    </row>
    <row r="466" spans="1:12" s="25" customFormat="1" hidden="1" x14ac:dyDescent="0.3">
      <c r="A466" s="12"/>
      <c r="B466" s="13"/>
      <c r="C466" s="14" t="s">
        <v>128</v>
      </c>
      <c r="D466" s="15">
        <v>1045</v>
      </c>
      <c r="E466" s="15">
        <v>919.81</v>
      </c>
      <c r="F466" s="605"/>
      <c r="G466" s="5"/>
      <c r="H466" s="6"/>
      <c r="I466" s="2" t="s">
        <v>128</v>
      </c>
      <c r="J466" s="3">
        <v>1045</v>
      </c>
      <c r="K466" s="3">
        <v>919.81</v>
      </c>
      <c r="L466" s="788"/>
    </row>
    <row r="467" spans="1:12" s="25" customFormat="1" hidden="1" x14ac:dyDescent="0.3">
      <c r="A467" s="12"/>
      <c r="B467" s="13"/>
      <c r="C467" s="14"/>
      <c r="D467" s="15"/>
      <c r="E467" s="15"/>
      <c r="F467" s="605"/>
      <c r="G467" s="5"/>
      <c r="H467" s="6"/>
      <c r="I467" s="2"/>
      <c r="J467" s="3"/>
      <c r="K467" s="3"/>
      <c r="L467" s="788"/>
    </row>
    <row r="468" spans="1:12" s="25" customFormat="1" x14ac:dyDescent="0.3">
      <c r="A468" s="12"/>
      <c r="B468" s="13"/>
      <c r="C468" s="14"/>
      <c r="D468" s="15"/>
      <c r="E468" s="15"/>
      <c r="F468" s="605"/>
      <c r="G468" s="5"/>
      <c r="H468" s="6"/>
      <c r="I468" s="2"/>
      <c r="J468" s="3"/>
      <c r="K468" s="3"/>
      <c r="L468" s="788"/>
    </row>
    <row r="469" spans="1:12" s="25" customFormat="1" x14ac:dyDescent="0.3">
      <c r="A469" s="12"/>
      <c r="B469" s="13"/>
      <c r="C469" s="14"/>
      <c r="D469" s="15"/>
      <c r="E469" s="15"/>
      <c r="F469" s="605"/>
      <c r="G469" s="5"/>
      <c r="H469" s="6"/>
      <c r="I469" s="2"/>
      <c r="J469" s="3"/>
      <c r="K469" s="3"/>
      <c r="L469" s="788"/>
    </row>
    <row r="470" spans="1:12" s="25" customFormat="1" x14ac:dyDescent="0.3">
      <c r="A470" s="469" t="s">
        <v>124</v>
      </c>
      <c r="B470" s="15" t="s">
        <v>259</v>
      </c>
      <c r="C470" s="14" t="s">
        <v>125</v>
      </c>
      <c r="D470" s="15" t="s">
        <v>126</v>
      </c>
      <c r="E470" s="15" t="s">
        <v>127</v>
      </c>
      <c r="F470" s="605"/>
      <c r="G470" s="28" t="s">
        <v>124</v>
      </c>
      <c r="H470" s="3" t="s">
        <v>247</v>
      </c>
      <c r="I470" s="2" t="s">
        <v>125</v>
      </c>
      <c r="J470" s="3" t="s">
        <v>126</v>
      </c>
      <c r="K470" s="3" t="s">
        <v>127</v>
      </c>
      <c r="L470" s="788"/>
    </row>
    <row r="471" spans="1:12" s="50" customFormat="1" x14ac:dyDescent="0.3">
      <c r="A471" s="968" t="s">
        <v>8</v>
      </c>
      <c r="B471" s="13" t="s">
        <v>350</v>
      </c>
      <c r="C471" s="14" t="s">
        <v>9</v>
      </c>
      <c r="D471" s="15">
        <v>60</v>
      </c>
      <c r="E471" s="15">
        <v>122</v>
      </c>
      <c r="F471" s="606"/>
      <c r="G471" s="964" t="s">
        <v>8</v>
      </c>
      <c r="H471" s="6" t="s">
        <v>350</v>
      </c>
      <c r="I471" s="2" t="s">
        <v>9</v>
      </c>
      <c r="J471" s="3">
        <v>60</v>
      </c>
      <c r="K471" s="3">
        <v>122</v>
      </c>
      <c r="L471" s="786"/>
    </row>
    <row r="472" spans="1:12" s="8" customFormat="1" x14ac:dyDescent="0.3">
      <c r="A472" s="968">
        <v>2</v>
      </c>
      <c r="B472" s="13" t="s">
        <v>105</v>
      </c>
      <c r="C472" s="14" t="s">
        <v>104</v>
      </c>
      <c r="D472" s="971">
        <v>45</v>
      </c>
      <c r="E472" s="971">
        <v>166.1</v>
      </c>
      <c r="F472" s="834"/>
      <c r="G472" s="966">
        <v>2</v>
      </c>
      <c r="H472" s="212" t="s">
        <v>105</v>
      </c>
      <c r="I472" s="2" t="s">
        <v>104</v>
      </c>
      <c r="J472" s="3">
        <v>50</v>
      </c>
      <c r="K472" s="3">
        <v>166.1</v>
      </c>
      <c r="L472" s="786"/>
    </row>
    <row r="473" spans="1:12" s="50" customFormat="1" x14ac:dyDescent="0.3">
      <c r="A473" s="968" t="s">
        <v>0</v>
      </c>
      <c r="B473" s="13" t="s">
        <v>260</v>
      </c>
      <c r="C473" s="14" t="s">
        <v>17</v>
      </c>
      <c r="D473" s="971">
        <v>25</v>
      </c>
      <c r="E473" s="971">
        <v>182.25</v>
      </c>
      <c r="F473" s="831"/>
      <c r="G473" s="966" t="s">
        <v>0</v>
      </c>
      <c r="H473" s="212" t="s">
        <v>260</v>
      </c>
      <c r="I473" s="2" t="s">
        <v>44</v>
      </c>
      <c r="J473" s="3">
        <v>30</v>
      </c>
      <c r="K473" s="3">
        <v>218.7</v>
      </c>
      <c r="L473" s="786"/>
    </row>
    <row r="474" spans="1:12" s="50" customFormat="1" x14ac:dyDescent="0.3">
      <c r="A474" s="968" t="s">
        <v>77</v>
      </c>
      <c r="B474" s="13" t="s">
        <v>69</v>
      </c>
      <c r="C474" s="14" t="s">
        <v>22</v>
      </c>
      <c r="D474" s="971">
        <v>25</v>
      </c>
      <c r="E474" s="971">
        <v>3.9199999999999995</v>
      </c>
      <c r="F474" s="833"/>
      <c r="G474" s="966" t="s">
        <v>77</v>
      </c>
      <c r="H474" s="212" t="s">
        <v>69</v>
      </c>
      <c r="I474" s="2" t="s">
        <v>22</v>
      </c>
      <c r="J474" s="3">
        <v>25</v>
      </c>
      <c r="K474" s="3">
        <v>3.9199999999999995</v>
      </c>
      <c r="L474" s="792"/>
    </row>
    <row r="475" spans="1:12" s="25" customFormat="1" x14ac:dyDescent="0.3">
      <c r="A475" s="968" t="s">
        <v>23</v>
      </c>
      <c r="B475" s="13" t="s">
        <v>144</v>
      </c>
      <c r="C475" s="14" t="s">
        <v>2</v>
      </c>
      <c r="D475" s="971">
        <v>15</v>
      </c>
      <c r="E475" s="971">
        <v>88</v>
      </c>
      <c r="F475" s="834"/>
      <c r="G475" s="966" t="s">
        <v>23</v>
      </c>
      <c r="H475" s="212" t="s">
        <v>144</v>
      </c>
      <c r="I475" s="2" t="s">
        <v>2</v>
      </c>
      <c r="J475" s="3">
        <v>15</v>
      </c>
      <c r="K475" s="3">
        <v>88</v>
      </c>
      <c r="L475" s="788"/>
    </row>
    <row r="476" spans="1:12" s="50" customFormat="1" x14ac:dyDescent="0.3">
      <c r="A476" s="968" t="s">
        <v>51</v>
      </c>
      <c r="B476" s="13" t="s">
        <v>107</v>
      </c>
      <c r="C476" s="14" t="s">
        <v>14</v>
      </c>
      <c r="D476" s="971">
        <v>3.4</v>
      </c>
      <c r="E476" s="971">
        <v>93.2</v>
      </c>
      <c r="F476" s="833"/>
      <c r="G476" s="966" t="s">
        <v>51</v>
      </c>
      <c r="H476" s="212" t="s">
        <v>107</v>
      </c>
      <c r="I476" s="2" t="s">
        <v>14</v>
      </c>
      <c r="J476" s="3">
        <v>3.4</v>
      </c>
      <c r="K476" s="3">
        <v>93.2</v>
      </c>
      <c r="L476" s="786"/>
    </row>
    <row r="477" spans="1:12" s="25" customFormat="1" ht="19.5" customHeight="1" x14ac:dyDescent="0.3">
      <c r="A477" s="968" t="s">
        <v>15</v>
      </c>
      <c r="B477" s="13" t="s">
        <v>108</v>
      </c>
      <c r="C477" s="14" t="s">
        <v>65</v>
      </c>
      <c r="D477" s="971">
        <v>1.2</v>
      </c>
      <c r="E477" s="971">
        <v>21.5</v>
      </c>
      <c r="F477" s="831"/>
      <c r="G477" s="966" t="s">
        <v>15</v>
      </c>
      <c r="H477" s="212" t="s">
        <v>108</v>
      </c>
      <c r="I477" s="2" t="s">
        <v>65</v>
      </c>
      <c r="J477" s="3">
        <v>1.2</v>
      </c>
      <c r="K477" s="3">
        <v>21.5</v>
      </c>
      <c r="L477" s="788"/>
    </row>
    <row r="478" spans="1:12" s="25" customFormat="1" x14ac:dyDescent="0.3">
      <c r="A478" s="12" t="s">
        <v>53</v>
      </c>
      <c r="B478" s="13" t="s">
        <v>433</v>
      </c>
      <c r="C478" s="14" t="s">
        <v>5</v>
      </c>
      <c r="D478" s="15">
        <v>50</v>
      </c>
      <c r="E478" s="15">
        <v>133.5</v>
      </c>
      <c r="F478" s="656"/>
      <c r="G478" s="5" t="s">
        <v>53</v>
      </c>
      <c r="H478" s="6" t="s">
        <v>80</v>
      </c>
      <c r="I478" s="2" t="s">
        <v>5</v>
      </c>
      <c r="J478" s="3">
        <v>30</v>
      </c>
      <c r="K478" s="3">
        <v>124.6</v>
      </c>
      <c r="L478" s="788" t="s">
        <v>434</v>
      </c>
    </row>
    <row r="479" spans="1:12" s="50" customFormat="1" x14ac:dyDescent="0.3">
      <c r="A479" s="12"/>
      <c r="B479" s="13"/>
      <c r="C479" s="14"/>
      <c r="D479" s="15"/>
      <c r="E479" s="15"/>
      <c r="F479" s="657"/>
      <c r="G479" s="5"/>
      <c r="H479" s="6"/>
      <c r="I479" s="2"/>
      <c r="J479" s="3"/>
      <c r="K479" s="3"/>
      <c r="L479" s="792"/>
    </row>
    <row r="480" spans="1:12" s="25" customFormat="1" x14ac:dyDescent="0.3">
      <c r="A480" s="968"/>
      <c r="B480" s="13"/>
      <c r="C480" s="14" t="s">
        <v>128</v>
      </c>
      <c r="D480" s="15">
        <f>SUM(D471:D479)</f>
        <v>224.6</v>
      </c>
      <c r="E480" s="15">
        <f>SUM(E471:E479)</f>
        <v>810.47</v>
      </c>
      <c r="F480" s="657"/>
      <c r="G480" s="964"/>
      <c r="H480" s="6"/>
      <c r="I480" s="2" t="s">
        <v>128</v>
      </c>
      <c r="J480" s="3">
        <f>SUM(J471:J479)</f>
        <v>214.6</v>
      </c>
      <c r="K480" s="3">
        <f>SUM(K471:K479)</f>
        <v>838.0200000000001</v>
      </c>
      <c r="L480" s="788"/>
    </row>
    <row r="481" spans="1:16" s="25" customFormat="1" x14ac:dyDescent="0.3">
      <c r="A481" s="12"/>
      <c r="B481" s="13"/>
      <c r="C481" s="14"/>
      <c r="D481" s="1001"/>
      <c r="E481" s="1001"/>
      <c r="F481" s="997"/>
      <c r="G481" s="5"/>
      <c r="H481" s="6"/>
      <c r="I481" s="2"/>
      <c r="J481" s="3"/>
      <c r="K481" s="3"/>
      <c r="L481" s="788"/>
    </row>
    <row r="482" spans="1:16" s="25" customFormat="1" x14ac:dyDescent="0.3">
      <c r="A482" s="12"/>
      <c r="B482" s="13"/>
      <c r="C482" s="14"/>
      <c r="D482" s="1001"/>
      <c r="E482" s="1001"/>
      <c r="F482" s="997"/>
      <c r="G482" s="5"/>
      <c r="H482" s="6"/>
      <c r="I482" s="2"/>
      <c r="J482" s="3"/>
      <c r="K482" s="3"/>
      <c r="L482" s="788"/>
    </row>
    <row r="483" spans="1:16" s="25" customFormat="1" x14ac:dyDescent="0.3">
      <c r="A483" s="968"/>
      <c r="B483" s="13"/>
      <c r="C483" s="14" t="s">
        <v>136</v>
      </c>
      <c r="D483" s="1001">
        <f>+D480+D455</f>
        <v>389.4</v>
      </c>
      <c r="E483" s="1001">
        <f>+E480+E455</f>
        <v>1663.3700000000001</v>
      </c>
      <c r="F483" s="997"/>
      <c r="G483" s="3"/>
      <c r="H483" s="3"/>
      <c r="I483" s="3" t="s">
        <v>136</v>
      </c>
      <c r="J483" s="3">
        <f>+J480+J455</f>
        <v>359.4</v>
      </c>
      <c r="K483" s="3">
        <f>+K480+K455</f>
        <v>1541.8200000000002</v>
      </c>
      <c r="L483" s="788"/>
    </row>
    <row r="484" spans="1:16" s="25" customFormat="1" ht="18.75" customHeight="1" x14ac:dyDescent="0.3">
      <c r="A484" s="257"/>
      <c r="B484" s="32"/>
      <c r="C484" s="32"/>
      <c r="D484" s="1002"/>
      <c r="E484" s="1003"/>
      <c r="F484" s="997"/>
      <c r="H484" s="20"/>
      <c r="I484" s="20"/>
      <c r="K484" s="24"/>
      <c r="L484" s="788"/>
    </row>
    <row r="485" spans="1:16" s="25" customFormat="1" ht="18.75" customHeight="1" x14ac:dyDescent="0.3">
      <c r="A485" s="257"/>
      <c r="B485" s="32"/>
      <c r="C485" s="32"/>
      <c r="D485" s="1002"/>
      <c r="E485" s="1003"/>
      <c r="F485" s="998"/>
      <c r="H485" s="20"/>
      <c r="I485" s="20"/>
      <c r="K485" s="24"/>
      <c r="L485" s="788"/>
    </row>
    <row r="486" spans="1:16" s="25" customFormat="1" x14ac:dyDescent="0.3">
      <c r="A486" s="471"/>
      <c r="B486" s="471"/>
      <c r="C486" s="471"/>
      <c r="D486" s="1004"/>
      <c r="E486" s="1004"/>
      <c r="F486" s="999"/>
      <c r="G486" s="36"/>
      <c r="H486" s="463"/>
      <c r="I486" s="463"/>
      <c r="J486" s="463"/>
      <c r="K486" s="463"/>
      <c r="L486" s="788"/>
    </row>
    <row r="487" spans="1:16" s="25" customFormat="1" x14ac:dyDescent="0.3">
      <c r="A487" s="471"/>
      <c r="B487" s="259"/>
      <c r="C487" s="472"/>
      <c r="D487" s="1005"/>
      <c r="E487" s="1005"/>
      <c r="F487" s="1000"/>
      <c r="G487" s="463"/>
      <c r="H487" s="463"/>
      <c r="I487" s="463"/>
      <c r="J487" s="463"/>
      <c r="K487" s="463"/>
      <c r="L487" s="788"/>
    </row>
    <row r="488" spans="1:16" s="25" customFormat="1" ht="18.75" customHeight="1" x14ac:dyDescent="0.3">
      <c r="A488" s="257"/>
      <c r="B488" s="260" t="s">
        <v>130</v>
      </c>
      <c r="C488" s="257"/>
      <c r="D488" s="1006" t="s">
        <v>131</v>
      </c>
      <c r="E488" s="1007"/>
      <c r="F488" s="998"/>
      <c r="H488" s="37" t="s">
        <v>130</v>
      </c>
      <c r="J488" s="94" t="s">
        <v>131</v>
      </c>
      <c r="K488" s="20"/>
      <c r="L488" s="788"/>
    </row>
    <row r="489" spans="1:16" s="25" customFormat="1" ht="51.75" customHeight="1" x14ac:dyDescent="0.3">
      <c r="A489" s="257"/>
      <c r="B489" s="262" t="s">
        <v>132</v>
      </c>
      <c r="C489" s="257"/>
      <c r="D489" s="262" t="s">
        <v>140</v>
      </c>
      <c r="E489" s="263"/>
      <c r="F489" s="606"/>
      <c r="H489" s="38" t="s">
        <v>139</v>
      </c>
      <c r="J489" s="38" t="s">
        <v>140</v>
      </c>
      <c r="K489" s="39"/>
      <c r="L489" s="788"/>
    </row>
    <row r="490" spans="1:16" s="25" customFormat="1" ht="22.5" customHeight="1" x14ac:dyDescent="0.3">
      <c r="A490" s="257"/>
      <c r="B490" s="262"/>
      <c r="C490" s="257"/>
      <c r="D490" s="262"/>
      <c r="E490" s="263"/>
      <c r="F490" s="606"/>
      <c r="G490" s="38"/>
      <c r="I490" s="38"/>
      <c r="J490" s="39"/>
      <c r="K490" s="38"/>
      <c r="L490" s="788"/>
    </row>
    <row r="491" spans="1:16" s="25" customFormat="1" ht="18.75" customHeight="1" x14ac:dyDescent="0.3">
      <c r="A491" s="419"/>
      <c r="B491" s="456"/>
      <c r="C491" s="456"/>
      <c r="D491" s="456"/>
      <c r="E491" s="456"/>
      <c r="F491" s="656"/>
      <c r="G491" s="96"/>
      <c r="H491" s="19"/>
      <c r="I491" s="19"/>
      <c r="J491" s="19"/>
      <c r="K491" s="19"/>
      <c r="L491" s="788"/>
    </row>
    <row r="492" spans="1:16" x14ac:dyDescent="0.3">
      <c r="A492" s="25"/>
      <c r="G492" s="25"/>
    </row>
    <row r="493" spans="1:16" s="25" customFormat="1" ht="18.75" customHeight="1" x14ac:dyDescent="0.3">
      <c r="B493" s="22" t="s">
        <v>115</v>
      </c>
      <c r="C493" s="20"/>
      <c r="D493" s="20"/>
      <c r="E493" s="20"/>
      <c r="F493" s="656"/>
      <c r="H493" s="22" t="s">
        <v>115</v>
      </c>
      <c r="I493" s="20"/>
      <c r="J493" s="20"/>
      <c r="K493" s="20"/>
      <c r="L493" s="788"/>
    </row>
    <row r="494" spans="1:16" s="25" customFormat="1" ht="18.75" customHeight="1" x14ac:dyDescent="0.3">
      <c r="B494" s="22" t="s">
        <v>137</v>
      </c>
      <c r="C494" s="20"/>
      <c r="D494" s="20"/>
      <c r="E494" s="20"/>
      <c r="F494" s="606"/>
      <c r="H494" s="22" t="s">
        <v>138</v>
      </c>
      <c r="I494" s="20"/>
      <c r="J494" s="20"/>
      <c r="K494" s="20"/>
      <c r="L494" s="788"/>
    </row>
    <row r="495" spans="1:16" s="25" customFormat="1" ht="18.75" customHeight="1" x14ac:dyDescent="0.3">
      <c r="B495" s="20"/>
      <c r="C495" s="20"/>
      <c r="D495" s="20"/>
      <c r="E495" s="20"/>
      <c r="F495" s="606"/>
      <c r="H495" s="20"/>
      <c r="I495" s="20"/>
      <c r="J495" s="20"/>
      <c r="K495" s="20"/>
      <c r="L495" s="788"/>
    </row>
    <row r="496" spans="1:16" s="25" customFormat="1" ht="18.75" customHeight="1" x14ac:dyDescent="0.3">
      <c r="B496" s="20"/>
      <c r="C496" s="20"/>
      <c r="E496" s="603" t="s">
        <v>116</v>
      </c>
      <c r="F496" s="606"/>
      <c r="H496" s="20"/>
      <c r="I496" s="20"/>
      <c r="K496" s="603" t="s">
        <v>116</v>
      </c>
      <c r="L496" s="789"/>
      <c r="M496" s="603"/>
      <c r="N496" s="603"/>
      <c r="O496" s="603"/>
      <c r="P496" s="603"/>
    </row>
    <row r="497" spans="1:16" s="25" customFormat="1" ht="18.75" customHeight="1" x14ac:dyDescent="0.3">
      <c r="B497" s="20"/>
      <c r="C497" s="20"/>
      <c r="E497" s="603" t="s">
        <v>134</v>
      </c>
      <c r="F497" s="606"/>
      <c r="H497" s="20"/>
      <c r="I497" s="20"/>
      <c r="K497" s="603" t="s">
        <v>134</v>
      </c>
      <c r="L497" s="789"/>
      <c r="M497" s="603"/>
      <c r="N497" s="603"/>
      <c r="O497" s="603"/>
      <c r="P497" s="603"/>
    </row>
    <row r="498" spans="1:16" s="25" customFormat="1" ht="18.75" customHeight="1" x14ac:dyDescent="0.3">
      <c r="B498" s="20"/>
      <c r="C498" s="20"/>
      <c r="E498" s="603" t="s">
        <v>117</v>
      </c>
      <c r="F498" s="606"/>
      <c r="H498" s="20"/>
      <c r="I498" s="20"/>
      <c r="K498" s="603" t="s">
        <v>117</v>
      </c>
      <c r="L498" s="789"/>
      <c r="M498" s="603"/>
      <c r="N498" s="603"/>
      <c r="O498" s="603"/>
      <c r="P498" s="603"/>
    </row>
    <row r="499" spans="1:16" s="25" customFormat="1" ht="18.75" customHeight="1" x14ac:dyDescent="0.3">
      <c r="B499" s="20"/>
      <c r="C499" s="20"/>
      <c r="E499" s="603" t="s">
        <v>417</v>
      </c>
      <c r="F499" s="606"/>
      <c r="H499" s="20"/>
      <c r="I499" s="20"/>
      <c r="K499" s="603" t="s">
        <v>417</v>
      </c>
      <c r="L499" s="789"/>
      <c r="M499" s="603"/>
      <c r="N499" s="603"/>
      <c r="O499" s="603"/>
      <c r="P499" s="603"/>
    </row>
    <row r="500" spans="1:16" s="25" customFormat="1" ht="18.75" customHeight="1" x14ac:dyDescent="0.3">
      <c r="B500" s="20"/>
      <c r="C500" s="20"/>
      <c r="D500" s="20"/>
      <c r="E500" s="20"/>
      <c r="F500" s="656"/>
      <c r="H500" s="20"/>
      <c r="I500" s="20"/>
      <c r="J500" s="20"/>
      <c r="K500" s="20"/>
      <c r="L500" s="788"/>
    </row>
    <row r="501" spans="1:16" s="25" customFormat="1" ht="18.75" customHeight="1" x14ac:dyDescent="0.3">
      <c r="B501" s="20"/>
      <c r="C501" s="20"/>
      <c r="D501" s="20"/>
      <c r="E501" s="20"/>
      <c r="F501" s="656"/>
      <c r="H501" s="20"/>
      <c r="I501" s="20"/>
      <c r="J501" s="20"/>
      <c r="K501" s="20"/>
      <c r="L501" s="788"/>
    </row>
    <row r="502" spans="1:16" s="25" customFormat="1" ht="18.75" customHeight="1" x14ac:dyDescent="0.3">
      <c r="B502" s="20"/>
      <c r="C502" s="20"/>
      <c r="D502" s="20"/>
      <c r="E502" s="20"/>
      <c r="F502" s="656"/>
      <c r="H502" s="20"/>
      <c r="I502" s="20"/>
      <c r="J502" s="20"/>
      <c r="K502" s="20"/>
      <c r="L502" s="788"/>
    </row>
    <row r="503" spans="1:16" s="25" customFormat="1" ht="18.75" customHeight="1" x14ac:dyDescent="0.3">
      <c r="B503" s="1612" t="s">
        <v>119</v>
      </c>
      <c r="C503" s="1612"/>
      <c r="D503" s="1612"/>
      <c r="E503" s="26"/>
      <c r="F503" s="606"/>
      <c r="H503" s="1612" t="s">
        <v>119</v>
      </c>
      <c r="I503" s="1612"/>
      <c r="J503" s="1612"/>
      <c r="K503" s="26"/>
      <c r="L503" s="788"/>
    </row>
    <row r="504" spans="1:16" s="25" customFormat="1" ht="18.75" customHeight="1" x14ac:dyDescent="0.3">
      <c r="B504" s="1610">
        <v>45335</v>
      </c>
      <c r="C504" s="1610"/>
      <c r="D504" s="1610"/>
      <c r="E504" s="27"/>
      <c r="F504" s="606"/>
      <c r="H504" s="1610">
        <f>B504</f>
        <v>45335</v>
      </c>
      <c r="I504" s="1610"/>
      <c r="J504" s="1610"/>
      <c r="K504" s="27"/>
      <c r="L504" s="788"/>
    </row>
    <row r="505" spans="1:16" s="25" customFormat="1" ht="18.75" customHeight="1" x14ac:dyDescent="0.3">
      <c r="B505" s="20"/>
      <c r="C505" s="20"/>
      <c r="D505" s="20"/>
      <c r="E505" s="27"/>
      <c r="F505" s="606"/>
      <c r="H505" s="20"/>
      <c r="I505" s="20"/>
      <c r="J505" s="20"/>
      <c r="K505" s="27"/>
      <c r="L505" s="788"/>
    </row>
    <row r="506" spans="1:16" s="25" customFormat="1" ht="18.75" customHeight="1" x14ac:dyDescent="0.3">
      <c r="B506" s="963"/>
      <c r="C506" s="20"/>
      <c r="D506" s="20"/>
      <c r="E506" s="27"/>
      <c r="F506" s="606"/>
      <c r="H506" s="963"/>
      <c r="I506" s="20"/>
      <c r="J506" s="20"/>
      <c r="K506" s="27"/>
      <c r="L506" s="788"/>
    </row>
    <row r="507" spans="1:16" s="25" customFormat="1" ht="18.75" customHeight="1" x14ac:dyDescent="0.3">
      <c r="A507" s="28" t="s">
        <v>120</v>
      </c>
      <c r="B507" s="29" t="s">
        <v>121</v>
      </c>
      <c r="C507" s="1611" t="s">
        <v>122</v>
      </c>
      <c r="D507" s="1611"/>
      <c r="E507" s="1611"/>
      <c r="F507" s="606"/>
      <c r="G507" s="28" t="s">
        <v>120</v>
      </c>
      <c r="H507" s="29" t="s">
        <v>121</v>
      </c>
      <c r="I507" s="1611" t="s">
        <v>123</v>
      </c>
      <c r="J507" s="1611"/>
      <c r="K507" s="1611"/>
      <c r="L507" s="788"/>
    </row>
    <row r="508" spans="1:16" s="25" customFormat="1" ht="18.75" customHeight="1" x14ac:dyDescent="0.3">
      <c r="A508" s="28" t="s">
        <v>124</v>
      </c>
      <c r="B508" s="28" t="s">
        <v>265</v>
      </c>
      <c r="C508" s="29" t="s">
        <v>125</v>
      </c>
      <c r="D508" s="964" t="s">
        <v>126</v>
      </c>
      <c r="E508" s="964" t="s">
        <v>127</v>
      </c>
      <c r="F508" s="606"/>
      <c r="G508" s="28" t="s">
        <v>124</v>
      </c>
      <c r="H508" s="28" t="s">
        <v>265</v>
      </c>
      <c r="I508" s="29" t="s">
        <v>125</v>
      </c>
      <c r="J508" s="964" t="s">
        <v>126</v>
      </c>
      <c r="K508" s="964" t="s">
        <v>127</v>
      </c>
      <c r="L508" s="788"/>
    </row>
    <row r="509" spans="1:16" s="25" customFormat="1" x14ac:dyDescent="0.3">
      <c r="A509" s="964" t="s">
        <v>8</v>
      </c>
      <c r="B509" s="6" t="s">
        <v>27</v>
      </c>
      <c r="C509" s="2" t="s">
        <v>28</v>
      </c>
      <c r="D509" s="3">
        <v>65</v>
      </c>
      <c r="E509" s="3">
        <v>178</v>
      </c>
      <c r="F509" s="606"/>
      <c r="G509" s="964" t="s">
        <v>8</v>
      </c>
      <c r="H509" s="6" t="s">
        <v>27</v>
      </c>
      <c r="I509" s="2" t="s">
        <v>7</v>
      </c>
      <c r="J509" s="3">
        <v>85</v>
      </c>
      <c r="K509" s="3">
        <v>223</v>
      </c>
      <c r="L509" s="788"/>
    </row>
    <row r="510" spans="1:16" s="25" customFormat="1" x14ac:dyDescent="0.3">
      <c r="A510" s="964">
        <v>2</v>
      </c>
      <c r="B510" s="6" t="s">
        <v>61</v>
      </c>
      <c r="C510" s="2" t="s">
        <v>17</v>
      </c>
      <c r="D510" s="3">
        <v>20</v>
      </c>
      <c r="E510" s="3">
        <v>228.14999999999998</v>
      </c>
      <c r="F510" s="606"/>
      <c r="G510" s="964">
        <v>2</v>
      </c>
      <c r="H510" s="6" t="s">
        <v>61</v>
      </c>
      <c r="I510" s="2" t="s">
        <v>44</v>
      </c>
      <c r="J510" s="3">
        <v>25</v>
      </c>
      <c r="K510" s="3">
        <v>273.77999999999997</v>
      </c>
      <c r="L510" s="788"/>
    </row>
    <row r="511" spans="1:16" s="257" customFormat="1" ht="18.75" customHeight="1" x14ac:dyDescent="0.3">
      <c r="A511" s="964" t="s">
        <v>0</v>
      </c>
      <c r="B511" s="6" t="s">
        <v>39</v>
      </c>
      <c r="C511" s="2" t="s">
        <v>2</v>
      </c>
      <c r="D511" s="3">
        <v>25</v>
      </c>
      <c r="E511" s="3">
        <v>173.2</v>
      </c>
      <c r="F511" s="909"/>
      <c r="G511" s="964" t="s">
        <v>0</v>
      </c>
      <c r="H511" s="6" t="s">
        <v>39</v>
      </c>
      <c r="I511" s="2" t="s">
        <v>2</v>
      </c>
      <c r="J511" s="3">
        <v>25</v>
      </c>
      <c r="K511" s="3">
        <v>173.2</v>
      </c>
      <c r="L511" s="791"/>
    </row>
    <row r="512" spans="1:16" s="50" customFormat="1" x14ac:dyDescent="0.3">
      <c r="A512" s="964" t="s">
        <v>77</v>
      </c>
      <c r="B512" s="6" t="s">
        <v>107</v>
      </c>
      <c r="C512" s="2" t="s">
        <v>14</v>
      </c>
      <c r="D512" s="3">
        <v>3.4</v>
      </c>
      <c r="E512" s="3">
        <v>93.2</v>
      </c>
      <c r="F512" s="605"/>
      <c r="G512" s="964" t="s">
        <v>77</v>
      </c>
      <c r="H512" s="6" t="s">
        <v>107</v>
      </c>
      <c r="I512" s="2" t="s">
        <v>14</v>
      </c>
      <c r="J512" s="3">
        <v>3.4</v>
      </c>
      <c r="K512" s="3">
        <v>93.2</v>
      </c>
      <c r="L512" s="786"/>
    </row>
    <row r="513" spans="1:12" s="25" customFormat="1" x14ac:dyDescent="0.3">
      <c r="A513" s="5">
        <v>6</v>
      </c>
      <c r="B513" s="6" t="s">
        <v>93</v>
      </c>
      <c r="C513" s="2" t="s">
        <v>2</v>
      </c>
      <c r="D513" s="3">
        <v>75</v>
      </c>
      <c r="E513" s="3">
        <v>92</v>
      </c>
      <c r="F513" s="606"/>
      <c r="G513" s="5">
        <v>6</v>
      </c>
      <c r="H513" s="6" t="s">
        <v>93</v>
      </c>
      <c r="I513" s="2" t="s">
        <v>2</v>
      </c>
      <c r="J513" s="3">
        <v>75</v>
      </c>
      <c r="K513" s="3">
        <v>92</v>
      </c>
      <c r="L513" s="788"/>
    </row>
    <row r="514" spans="1:12" s="25" customFormat="1" ht="19.5" customHeight="1" x14ac:dyDescent="0.3">
      <c r="A514" s="964" t="s">
        <v>15</v>
      </c>
      <c r="B514" s="6" t="s">
        <v>31</v>
      </c>
      <c r="C514" s="2" t="s">
        <v>5</v>
      </c>
      <c r="D514" s="3">
        <v>50</v>
      </c>
      <c r="E514" s="3">
        <v>149.1</v>
      </c>
      <c r="F514" s="830"/>
      <c r="G514" s="964" t="s">
        <v>15</v>
      </c>
      <c r="H514" s="6" t="s">
        <v>233</v>
      </c>
      <c r="I514" s="2" t="s">
        <v>5</v>
      </c>
      <c r="J514" s="3">
        <v>50</v>
      </c>
      <c r="K514" s="3">
        <v>137.6</v>
      </c>
      <c r="L514" s="788"/>
    </row>
    <row r="515" spans="1:12" s="25" customFormat="1" x14ac:dyDescent="0.3">
      <c r="A515" s="5"/>
      <c r="B515" s="6"/>
      <c r="C515" s="2"/>
      <c r="D515" s="3"/>
      <c r="E515" s="3"/>
      <c r="F515" s="829"/>
      <c r="G515" s="5"/>
      <c r="H515" s="6"/>
      <c r="I515" s="2"/>
      <c r="J515" s="3"/>
      <c r="K515" s="3"/>
      <c r="L515" s="788"/>
    </row>
    <row r="516" spans="1:12" s="25" customFormat="1" x14ac:dyDescent="0.3">
      <c r="A516" s="5"/>
      <c r="B516" s="6"/>
      <c r="C516" s="2" t="s">
        <v>128</v>
      </c>
      <c r="D516" s="3">
        <f>SUM(D509:D514)</f>
        <v>238.4</v>
      </c>
      <c r="E516" s="3">
        <f>SUM(E509:E514)</f>
        <v>913.65</v>
      </c>
      <c r="F516" s="829"/>
      <c r="G516" s="5"/>
      <c r="H516" s="6"/>
      <c r="I516" s="2" t="s">
        <v>128</v>
      </c>
      <c r="J516" s="3">
        <f>SUM(J509:J514)</f>
        <v>263.39999999999998</v>
      </c>
      <c r="K516" s="3">
        <f>SUM(K509:K514)</f>
        <v>992.78000000000009</v>
      </c>
      <c r="L516" s="788"/>
    </row>
    <row r="517" spans="1:12" s="25" customFormat="1" hidden="1" x14ac:dyDescent="0.3">
      <c r="A517" s="5"/>
      <c r="B517" s="6"/>
      <c r="C517" s="2"/>
      <c r="D517" s="3"/>
      <c r="E517" s="3"/>
      <c r="F517" s="605"/>
      <c r="G517" s="5"/>
      <c r="H517" s="6"/>
      <c r="I517" s="2"/>
      <c r="J517" s="3"/>
      <c r="K517" s="3"/>
      <c r="L517" s="788"/>
    </row>
    <row r="518" spans="1:12" s="25" customFormat="1" hidden="1" x14ac:dyDescent="0.3">
      <c r="A518" s="5">
        <v>1</v>
      </c>
      <c r="B518" s="6" t="s">
        <v>1</v>
      </c>
      <c r="C518" s="2" t="s">
        <v>5</v>
      </c>
      <c r="D518" s="3">
        <v>200</v>
      </c>
      <c r="E518" s="3">
        <v>86</v>
      </c>
      <c r="F518" s="605"/>
      <c r="G518" s="5">
        <v>1</v>
      </c>
      <c r="H518" s="6" t="s">
        <v>1</v>
      </c>
      <c r="I518" s="2" t="s">
        <v>5</v>
      </c>
      <c r="J518" s="3">
        <v>200</v>
      </c>
      <c r="K518" s="3">
        <v>86</v>
      </c>
      <c r="L518" s="788"/>
    </row>
    <row r="519" spans="1:12" s="25" customFormat="1" hidden="1" x14ac:dyDescent="0.3">
      <c r="A519" s="5">
        <v>2</v>
      </c>
      <c r="B519" s="6" t="s">
        <v>238</v>
      </c>
      <c r="C519" s="2" t="s">
        <v>251</v>
      </c>
      <c r="D519" s="3">
        <v>225</v>
      </c>
      <c r="E519" s="3">
        <v>114</v>
      </c>
      <c r="F519" s="605"/>
      <c r="G519" s="5">
        <v>2</v>
      </c>
      <c r="H519" s="6" t="s">
        <v>238</v>
      </c>
      <c r="I519" s="2" t="s">
        <v>251</v>
      </c>
      <c r="J519" s="3">
        <v>225</v>
      </c>
      <c r="K519" s="3">
        <v>114</v>
      </c>
      <c r="L519" s="788"/>
    </row>
    <row r="520" spans="1:12" s="25" customFormat="1" hidden="1" x14ac:dyDescent="0.3">
      <c r="A520" s="5">
        <v>3</v>
      </c>
      <c r="B520" s="6" t="s">
        <v>93</v>
      </c>
      <c r="C520" s="2" t="s">
        <v>5</v>
      </c>
      <c r="D520" s="3">
        <v>135</v>
      </c>
      <c r="E520" s="3">
        <v>94.25</v>
      </c>
      <c r="F520" s="605"/>
      <c r="G520" s="5">
        <v>3</v>
      </c>
      <c r="H520" s="6" t="s">
        <v>93</v>
      </c>
      <c r="I520" s="2" t="s">
        <v>5</v>
      </c>
      <c r="J520" s="3">
        <v>135</v>
      </c>
      <c r="K520" s="3">
        <v>94.25</v>
      </c>
      <c r="L520" s="788"/>
    </row>
    <row r="521" spans="1:12" s="25" customFormat="1" hidden="1" x14ac:dyDescent="0.3">
      <c r="A521" s="5">
        <v>4</v>
      </c>
      <c r="B521" s="6" t="s">
        <v>253</v>
      </c>
      <c r="C521" s="2" t="s">
        <v>218</v>
      </c>
      <c r="D521" s="3">
        <v>125</v>
      </c>
      <c r="E521" s="3">
        <v>146.4</v>
      </c>
      <c r="F521" s="605"/>
      <c r="G521" s="5">
        <v>4</v>
      </c>
      <c r="H521" s="6" t="s">
        <v>253</v>
      </c>
      <c r="I521" s="2" t="s">
        <v>218</v>
      </c>
      <c r="J521" s="3">
        <v>125</v>
      </c>
      <c r="K521" s="3">
        <v>146.4</v>
      </c>
      <c r="L521" s="788"/>
    </row>
    <row r="522" spans="1:12" s="25" customFormat="1" hidden="1" x14ac:dyDescent="0.3">
      <c r="A522" s="5">
        <v>5</v>
      </c>
      <c r="B522" s="6" t="s">
        <v>255</v>
      </c>
      <c r="C522" s="2" t="s">
        <v>218</v>
      </c>
      <c r="D522" s="3">
        <v>80</v>
      </c>
      <c r="E522" s="3">
        <v>105.16</v>
      </c>
      <c r="F522" s="605"/>
      <c r="G522" s="5">
        <v>5</v>
      </c>
      <c r="H522" s="6" t="s">
        <v>255</v>
      </c>
      <c r="I522" s="2" t="s">
        <v>218</v>
      </c>
      <c r="J522" s="3">
        <v>80</v>
      </c>
      <c r="K522" s="3">
        <v>105.16</v>
      </c>
      <c r="L522" s="788"/>
    </row>
    <row r="523" spans="1:12" s="25" customFormat="1" hidden="1" x14ac:dyDescent="0.3">
      <c r="A523" s="5">
        <v>6</v>
      </c>
      <c r="B523" s="6" t="s">
        <v>252</v>
      </c>
      <c r="C523" s="2" t="s">
        <v>251</v>
      </c>
      <c r="D523" s="3">
        <v>105</v>
      </c>
      <c r="E523" s="3">
        <v>142</v>
      </c>
      <c r="F523" s="605"/>
      <c r="G523" s="5">
        <v>6</v>
      </c>
      <c r="H523" s="6" t="s">
        <v>252</v>
      </c>
      <c r="I523" s="2" t="s">
        <v>251</v>
      </c>
      <c r="J523" s="3">
        <v>105</v>
      </c>
      <c r="K523" s="3">
        <v>142</v>
      </c>
      <c r="L523" s="788"/>
    </row>
    <row r="524" spans="1:12" s="25" customFormat="1" hidden="1" x14ac:dyDescent="0.3">
      <c r="A524" s="5">
        <v>7</v>
      </c>
      <c r="B524" s="6" t="s">
        <v>254</v>
      </c>
      <c r="C524" s="2" t="s">
        <v>218</v>
      </c>
      <c r="D524" s="3">
        <v>120</v>
      </c>
      <c r="E524" s="3">
        <v>144</v>
      </c>
      <c r="F524" s="605"/>
      <c r="G524" s="5">
        <v>7</v>
      </c>
      <c r="H524" s="6" t="s">
        <v>254</v>
      </c>
      <c r="I524" s="2" t="s">
        <v>218</v>
      </c>
      <c r="J524" s="3">
        <v>120</v>
      </c>
      <c r="K524" s="3">
        <v>144</v>
      </c>
      <c r="L524" s="788"/>
    </row>
    <row r="525" spans="1:12" s="25" customFormat="1" hidden="1" x14ac:dyDescent="0.3">
      <c r="A525" s="5">
        <v>8</v>
      </c>
      <c r="B525" s="6" t="s">
        <v>31</v>
      </c>
      <c r="C525" s="2" t="s">
        <v>5</v>
      </c>
      <c r="D525" s="3">
        <v>55</v>
      </c>
      <c r="E525" s="3">
        <v>88</v>
      </c>
      <c r="F525" s="605"/>
      <c r="G525" s="5">
        <v>8</v>
      </c>
      <c r="H525" s="6" t="s">
        <v>31</v>
      </c>
      <c r="I525" s="2" t="s">
        <v>5</v>
      </c>
      <c r="J525" s="3">
        <v>55</v>
      </c>
      <c r="K525" s="3">
        <v>88</v>
      </c>
      <c r="L525" s="788"/>
    </row>
    <row r="526" spans="1:12" s="50" customFormat="1" hidden="1" x14ac:dyDescent="0.3">
      <c r="A526" s="964"/>
      <c r="B526" s="1"/>
      <c r="C526" s="964"/>
      <c r="D526" s="7"/>
      <c r="E526" s="7"/>
      <c r="F526" s="605"/>
      <c r="G526" s="964"/>
      <c r="H526" s="1"/>
      <c r="I526" s="964"/>
      <c r="J526" s="7"/>
      <c r="K526" s="7"/>
      <c r="L526" s="792"/>
    </row>
    <row r="527" spans="1:12" s="25" customFormat="1" hidden="1" x14ac:dyDescent="0.3">
      <c r="A527" s="5"/>
      <c r="B527" s="6"/>
      <c r="C527" s="2" t="s">
        <v>128</v>
      </c>
      <c r="D527" s="3">
        <v>1045</v>
      </c>
      <c r="E527" s="3">
        <v>919.81</v>
      </c>
      <c r="F527" s="605"/>
      <c r="G527" s="5"/>
      <c r="H527" s="6"/>
      <c r="I527" s="2" t="s">
        <v>128</v>
      </c>
      <c r="J527" s="3">
        <v>1045</v>
      </c>
      <c r="K527" s="3">
        <v>919.81</v>
      </c>
      <c r="L527" s="788"/>
    </row>
    <row r="528" spans="1:12" s="25" customFormat="1" hidden="1" x14ac:dyDescent="0.3">
      <c r="A528" s="5"/>
      <c r="B528" s="6"/>
      <c r="C528" s="2"/>
      <c r="D528" s="3"/>
      <c r="E528" s="3"/>
      <c r="F528" s="605"/>
      <c r="G528" s="5"/>
      <c r="H528" s="6"/>
      <c r="I528" s="2"/>
      <c r="J528" s="3"/>
      <c r="K528" s="3"/>
      <c r="L528" s="788"/>
    </row>
    <row r="529" spans="1:12" s="25" customFormat="1" x14ac:dyDescent="0.3">
      <c r="A529" s="5"/>
      <c r="B529" s="6"/>
      <c r="C529" s="2"/>
      <c r="D529" s="3"/>
      <c r="E529" s="3"/>
      <c r="F529" s="605"/>
      <c r="G529" s="5"/>
      <c r="H529" s="6"/>
      <c r="I529" s="2"/>
      <c r="J529" s="3"/>
      <c r="K529" s="3"/>
      <c r="L529" s="788"/>
    </row>
    <row r="530" spans="1:12" s="25" customFormat="1" x14ac:dyDescent="0.3">
      <c r="A530" s="5"/>
      <c r="B530" s="6"/>
      <c r="C530" s="2"/>
      <c r="D530" s="3"/>
      <c r="E530" s="3"/>
      <c r="F530" s="605"/>
      <c r="G530" s="5"/>
      <c r="H530" s="6"/>
      <c r="I530" s="2"/>
      <c r="J530" s="3"/>
      <c r="K530" s="3"/>
      <c r="L530" s="788"/>
    </row>
    <row r="531" spans="1:12" s="25" customFormat="1" x14ac:dyDescent="0.3">
      <c r="A531" s="28" t="s">
        <v>124</v>
      </c>
      <c r="B531" s="3" t="s">
        <v>259</v>
      </c>
      <c r="C531" s="2" t="s">
        <v>125</v>
      </c>
      <c r="D531" s="3" t="s">
        <v>126</v>
      </c>
      <c r="E531" s="3" t="s">
        <v>127</v>
      </c>
      <c r="F531" s="605"/>
      <c r="G531" s="28" t="s">
        <v>124</v>
      </c>
      <c r="H531" s="3" t="s">
        <v>247</v>
      </c>
      <c r="I531" s="2" t="s">
        <v>125</v>
      </c>
      <c r="J531" s="3" t="s">
        <v>126</v>
      </c>
      <c r="K531" s="3" t="s">
        <v>127</v>
      </c>
      <c r="L531" s="788"/>
    </row>
    <row r="532" spans="1:12" s="50" customFormat="1" x14ac:dyDescent="0.3">
      <c r="A532" s="964" t="s">
        <v>8</v>
      </c>
      <c r="B532" s="6" t="s">
        <v>281</v>
      </c>
      <c r="C532" s="2" t="s">
        <v>9</v>
      </c>
      <c r="D532" s="3">
        <v>70</v>
      </c>
      <c r="E532" s="3">
        <v>146</v>
      </c>
      <c r="F532" s="606"/>
      <c r="G532" s="964" t="s">
        <v>8</v>
      </c>
      <c r="H532" s="6" t="s">
        <v>281</v>
      </c>
      <c r="I532" s="2" t="s">
        <v>9</v>
      </c>
      <c r="J532" s="3">
        <v>70</v>
      </c>
      <c r="K532" s="3">
        <v>146</v>
      </c>
      <c r="L532" s="786"/>
    </row>
    <row r="533" spans="1:12" s="8" customFormat="1" x14ac:dyDescent="0.3">
      <c r="A533" s="964" t="s">
        <v>3</v>
      </c>
      <c r="B533" s="6" t="s">
        <v>180</v>
      </c>
      <c r="C533" s="2" t="s">
        <v>7</v>
      </c>
      <c r="D533" s="3">
        <v>45</v>
      </c>
      <c r="E533" s="3">
        <v>196.125</v>
      </c>
      <c r="F533" s="606"/>
      <c r="G533" s="964" t="s">
        <v>3</v>
      </c>
      <c r="H533" s="6" t="s">
        <v>180</v>
      </c>
      <c r="I533" s="2" t="s">
        <v>7</v>
      </c>
      <c r="J533" s="3">
        <v>45</v>
      </c>
      <c r="K533" s="3">
        <v>196.125</v>
      </c>
      <c r="L533" s="786"/>
    </row>
    <row r="534" spans="1:12" s="50" customFormat="1" x14ac:dyDescent="0.3">
      <c r="A534" s="964" t="s">
        <v>0</v>
      </c>
      <c r="B534" s="6" t="s">
        <v>43</v>
      </c>
      <c r="C534" s="2" t="s">
        <v>17</v>
      </c>
      <c r="D534" s="3">
        <v>45</v>
      </c>
      <c r="E534" s="3">
        <v>242.70999999999998</v>
      </c>
      <c r="F534" s="988"/>
      <c r="G534" s="964" t="s">
        <v>0</v>
      </c>
      <c r="H534" s="6" t="s">
        <v>43</v>
      </c>
      <c r="I534" s="2" t="s">
        <v>44</v>
      </c>
      <c r="J534" s="3">
        <v>51</v>
      </c>
      <c r="K534" s="3">
        <v>298.71999999999997</v>
      </c>
      <c r="L534" s="786"/>
    </row>
    <row r="535" spans="1:12" s="50" customFormat="1" x14ac:dyDescent="0.3">
      <c r="A535" s="964"/>
      <c r="B535" s="6"/>
      <c r="C535" s="2"/>
      <c r="D535" s="3"/>
      <c r="E535" s="3"/>
      <c r="F535" s="988"/>
      <c r="G535" s="964" t="s">
        <v>77</v>
      </c>
      <c r="H535" s="6" t="s">
        <v>69</v>
      </c>
      <c r="I535" s="2" t="s">
        <v>22</v>
      </c>
      <c r="J535" s="3">
        <v>26</v>
      </c>
      <c r="K535" s="3">
        <v>3.9199999999999995</v>
      </c>
      <c r="L535" s="786"/>
    </row>
    <row r="536" spans="1:12" s="50" customFormat="1" x14ac:dyDescent="0.3">
      <c r="A536" s="964" t="s">
        <v>77</v>
      </c>
      <c r="B536" s="6" t="s">
        <v>113</v>
      </c>
      <c r="C536" s="2" t="s">
        <v>2</v>
      </c>
      <c r="D536" s="3">
        <v>15</v>
      </c>
      <c r="E536" s="3">
        <v>94.2</v>
      </c>
      <c r="F536" s="985"/>
      <c r="G536" s="964" t="s">
        <v>23</v>
      </c>
      <c r="H536" s="6" t="s">
        <v>113</v>
      </c>
      <c r="I536" s="2" t="s">
        <v>2</v>
      </c>
      <c r="J536" s="3">
        <v>15</v>
      </c>
      <c r="K536" s="3">
        <v>94.2</v>
      </c>
      <c r="L536" s="792"/>
    </row>
    <row r="537" spans="1:12" s="25" customFormat="1" x14ac:dyDescent="0.3">
      <c r="A537" s="964" t="s">
        <v>23</v>
      </c>
      <c r="B537" s="6" t="s">
        <v>107</v>
      </c>
      <c r="C537" s="2" t="s">
        <v>14</v>
      </c>
      <c r="D537" s="3">
        <v>3.4</v>
      </c>
      <c r="E537" s="3">
        <v>93.2</v>
      </c>
      <c r="F537" s="986"/>
      <c r="G537" s="964" t="s">
        <v>51</v>
      </c>
      <c r="H537" s="6" t="s">
        <v>107</v>
      </c>
      <c r="I537" s="2" t="s">
        <v>14</v>
      </c>
      <c r="J537" s="3">
        <v>3.4</v>
      </c>
      <c r="K537" s="3">
        <v>93.2</v>
      </c>
      <c r="L537" s="788"/>
    </row>
    <row r="538" spans="1:12" s="50" customFormat="1" x14ac:dyDescent="0.3">
      <c r="A538" s="964" t="s">
        <v>51</v>
      </c>
      <c r="B538" s="6" t="s">
        <v>108</v>
      </c>
      <c r="C538" s="2" t="s">
        <v>65</v>
      </c>
      <c r="D538" s="3">
        <v>1.2</v>
      </c>
      <c r="E538" s="3">
        <v>21.5</v>
      </c>
      <c r="F538" s="985"/>
      <c r="G538" s="964" t="s">
        <v>15</v>
      </c>
      <c r="H538" s="6" t="s">
        <v>108</v>
      </c>
      <c r="I538" s="2" t="s">
        <v>65</v>
      </c>
      <c r="J538" s="3">
        <v>1.2</v>
      </c>
      <c r="K538" s="3">
        <v>21.5</v>
      </c>
      <c r="L538" s="786"/>
    </row>
    <row r="539" spans="1:12" s="25" customFormat="1" ht="19.5" customHeight="1" x14ac:dyDescent="0.3">
      <c r="A539" s="964" t="s">
        <v>15</v>
      </c>
      <c r="B539" s="6" t="s">
        <v>433</v>
      </c>
      <c r="C539" s="2" t="s">
        <v>5</v>
      </c>
      <c r="D539" s="3">
        <v>50</v>
      </c>
      <c r="E539" s="3">
        <v>133.5</v>
      </c>
      <c r="F539" s="988"/>
      <c r="G539" s="964" t="s">
        <v>53</v>
      </c>
      <c r="H539" s="6" t="s">
        <v>433</v>
      </c>
      <c r="I539" s="2" t="s">
        <v>5</v>
      </c>
      <c r="J539" s="3">
        <v>50</v>
      </c>
      <c r="K539" s="3">
        <v>133.5</v>
      </c>
      <c r="L539" s="788"/>
    </row>
    <row r="540" spans="1:12" s="25" customFormat="1" x14ac:dyDescent="0.3">
      <c r="A540" s="5"/>
      <c r="B540" s="6"/>
      <c r="C540" s="2"/>
      <c r="D540" s="3"/>
      <c r="E540" s="3"/>
      <c r="F540" s="656"/>
      <c r="G540" s="5"/>
      <c r="H540" s="6"/>
      <c r="I540" s="2"/>
      <c r="J540" s="3"/>
      <c r="K540" s="3"/>
      <c r="L540" s="788"/>
    </row>
    <row r="541" spans="1:12" s="50" customFormat="1" x14ac:dyDescent="0.3">
      <c r="A541" s="5"/>
      <c r="B541" s="6"/>
      <c r="C541" s="2"/>
      <c r="D541" s="3"/>
      <c r="E541" s="3"/>
      <c r="F541" s="657"/>
      <c r="G541" s="5"/>
      <c r="H541" s="6"/>
      <c r="I541" s="2"/>
      <c r="J541" s="3"/>
      <c r="K541" s="3"/>
      <c r="L541" s="792"/>
    </row>
    <row r="542" spans="1:12" s="25" customFormat="1" x14ac:dyDescent="0.3">
      <c r="A542" s="964"/>
      <c r="B542" s="6"/>
      <c r="C542" s="2" t="s">
        <v>128</v>
      </c>
      <c r="D542" s="278">
        <f>SUM(D532:D541)</f>
        <v>229.6</v>
      </c>
      <c r="E542" s="278">
        <f>SUM(E532:E541)</f>
        <v>927.23500000000013</v>
      </c>
      <c r="F542" s="989"/>
      <c r="G542" s="964"/>
      <c r="H542" s="6"/>
      <c r="I542" s="2" t="s">
        <v>128</v>
      </c>
      <c r="J542" s="3">
        <f>SUM(J532:J541)</f>
        <v>261.60000000000002</v>
      </c>
      <c r="K542" s="3">
        <f>SUM(K532:K541)</f>
        <v>987.16500000000008</v>
      </c>
      <c r="L542" s="788"/>
    </row>
    <row r="543" spans="1:12" s="25" customFormat="1" x14ac:dyDescent="0.3">
      <c r="A543" s="5"/>
      <c r="B543" s="6"/>
      <c r="C543" s="2"/>
      <c r="D543" s="278"/>
      <c r="E543" s="278"/>
      <c r="F543" s="989"/>
      <c r="G543" s="5"/>
      <c r="H543" s="6"/>
      <c r="I543" s="2"/>
      <c r="J543" s="3"/>
      <c r="K543" s="3"/>
      <c r="L543" s="788"/>
    </row>
    <row r="544" spans="1:12" s="25" customFormat="1" x14ac:dyDescent="0.3">
      <c r="A544" s="5"/>
      <c r="B544" s="6"/>
      <c r="C544" s="2"/>
      <c r="D544" s="278"/>
      <c r="E544" s="278"/>
      <c r="F544" s="989"/>
      <c r="G544" s="5"/>
      <c r="H544" s="6"/>
      <c r="I544" s="2"/>
      <c r="J544" s="3"/>
      <c r="K544" s="3"/>
      <c r="L544" s="788"/>
    </row>
    <row r="545" spans="1:16" s="25" customFormat="1" x14ac:dyDescent="0.3">
      <c r="A545" s="964"/>
      <c r="B545" s="6"/>
      <c r="C545" s="2" t="s">
        <v>136</v>
      </c>
      <c r="D545" s="278">
        <f>+D542+D516</f>
        <v>468</v>
      </c>
      <c r="E545" s="278">
        <f>+E542+E516</f>
        <v>1840.8850000000002</v>
      </c>
      <c r="F545" s="989"/>
      <c r="G545" s="3"/>
      <c r="H545" s="3"/>
      <c r="I545" s="3" t="s">
        <v>136</v>
      </c>
      <c r="J545" s="3">
        <f>+J542+J516</f>
        <v>525</v>
      </c>
      <c r="K545" s="3">
        <f>+K542+K516</f>
        <v>1979.9450000000002</v>
      </c>
      <c r="L545" s="788"/>
    </row>
    <row r="546" spans="1:16" s="25" customFormat="1" ht="18.75" customHeight="1" x14ac:dyDescent="0.3">
      <c r="B546" s="20"/>
      <c r="C546" s="20"/>
      <c r="D546" s="285"/>
      <c r="E546" s="310"/>
      <c r="F546" s="989"/>
      <c r="H546" s="20"/>
      <c r="I546" s="20"/>
      <c r="K546" s="24"/>
      <c r="L546" s="788"/>
    </row>
    <row r="547" spans="1:16" s="25" customFormat="1" ht="18.75" customHeight="1" x14ac:dyDescent="0.3">
      <c r="B547" s="20"/>
      <c r="C547" s="20"/>
      <c r="D547" s="285"/>
      <c r="E547" s="310"/>
      <c r="F547" s="986"/>
      <c r="H547" s="20"/>
      <c r="I547" s="20"/>
      <c r="K547" s="24"/>
      <c r="L547" s="788"/>
    </row>
    <row r="548" spans="1:16" s="25" customFormat="1" x14ac:dyDescent="0.3">
      <c r="A548" s="461"/>
      <c r="B548" s="461"/>
      <c r="C548" s="461"/>
      <c r="D548" s="1013"/>
      <c r="E548" s="1013"/>
      <c r="F548" s="1014"/>
      <c r="G548" s="36"/>
      <c r="H548" s="463"/>
      <c r="I548" s="463"/>
      <c r="J548" s="463"/>
      <c r="K548" s="463"/>
      <c r="L548" s="788"/>
    </row>
    <row r="549" spans="1:16" s="25" customFormat="1" x14ac:dyDescent="0.3">
      <c r="A549" s="461"/>
      <c r="B549" s="36"/>
      <c r="C549" s="462"/>
      <c r="D549" s="463"/>
      <c r="E549" s="463"/>
      <c r="F549" s="659"/>
      <c r="G549" s="463"/>
      <c r="H549" s="463"/>
      <c r="I549" s="463"/>
      <c r="J549" s="463"/>
      <c r="K549" s="463"/>
      <c r="L549" s="788"/>
    </row>
    <row r="550" spans="1:16" s="25" customFormat="1" ht="18.75" customHeight="1" x14ac:dyDescent="0.3">
      <c r="B550" s="37" t="s">
        <v>130</v>
      </c>
      <c r="D550" s="94" t="s">
        <v>131</v>
      </c>
      <c r="E550" s="20"/>
      <c r="F550" s="606"/>
      <c r="H550" s="37" t="s">
        <v>130</v>
      </c>
      <c r="J550" s="94" t="s">
        <v>131</v>
      </c>
      <c r="K550" s="20"/>
      <c r="L550" s="788"/>
    </row>
    <row r="551" spans="1:16" s="25" customFormat="1" ht="51.75" customHeight="1" x14ac:dyDescent="0.3">
      <c r="B551" s="38" t="s">
        <v>132</v>
      </c>
      <c r="D551" s="38" t="s">
        <v>140</v>
      </c>
      <c r="E551" s="39"/>
      <c r="F551" s="606"/>
      <c r="H551" s="38" t="s">
        <v>139</v>
      </c>
      <c r="J551" s="38" t="s">
        <v>140</v>
      </c>
      <c r="K551" s="39"/>
      <c r="L551" s="788"/>
    </row>
    <row r="552" spans="1:16" s="25" customFormat="1" ht="22.5" customHeight="1" x14ac:dyDescent="0.3">
      <c r="B552" s="38"/>
      <c r="D552" s="38"/>
      <c r="E552" s="39"/>
      <c r="F552" s="606"/>
      <c r="G552" s="38"/>
      <c r="I552" s="38"/>
      <c r="J552" s="39"/>
      <c r="K552" s="38"/>
      <c r="L552" s="788"/>
    </row>
    <row r="553" spans="1:16" s="25" customFormat="1" ht="18.75" customHeight="1" x14ac:dyDescent="0.3">
      <c r="A553" s="419"/>
      <c r="B553" s="456"/>
      <c r="C553" s="456"/>
      <c r="D553" s="456"/>
      <c r="E553" s="456"/>
      <c r="F553" s="656"/>
      <c r="G553" s="96"/>
      <c r="H553" s="19"/>
      <c r="I553" s="19"/>
      <c r="J553" s="19"/>
      <c r="K553" s="19"/>
      <c r="L553" s="788"/>
    </row>
    <row r="554" spans="1:16" x14ac:dyDescent="0.3">
      <c r="A554" s="257"/>
      <c r="B554" s="32"/>
      <c r="C554" s="32"/>
      <c r="D554" s="32"/>
      <c r="E554" s="32"/>
      <c r="G554" s="25"/>
    </row>
    <row r="555" spans="1:16" s="25" customFormat="1" ht="18.75" customHeight="1" x14ac:dyDescent="0.3">
      <c r="A555" s="257"/>
      <c r="B555" s="476" t="s">
        <v>115</v>
      </c>
      <c r="C555" s="32"/>
      <c r="D555" s="32"/>
      <c r="E555" s="32"/>
      <c r="F555" s="656"/>
      <c r="H555" s="22" t="s">
        <v>115</v>
      </c>
      <c r="I555" s="20"/>
      <c r="J555" s="20"/>
      <c r="K555" s="20"/>
      <c r="L555" s="788"/>
    </row>
    <row r="556" spans="1:16" s="25" customFormat="1" ht="18.75" customHeight="1" x14ac:dyDescent="0.3">
      <c r="A556" s="257"/>
      <c r="B556" s="476" t="s">
        <v>137</v>
      </c>
      <c r="C556" s="32"/>
      <c r="D556" s="32"/>
      <c r="E556" s="32"/>
      <c r="F556" s="606"/>
      <c r="H556" s="22" t="s">
        <v>138</v>
      </c>
      <c r="I556" s="20"/>
      <c r="J556" s="20"/>
      <c r="K556" s="20"/>
      <c r="L556" s="788"/>
    </row>
    <row r="557" spans="1:16" s="25" customFormat="1" ht="18.75" customHeight="1" x14ac:dyDescent="0.3">
      <c r="A557" s="257"/>
      <c r="B557" s="32"/>
      <c r="C557" s="32"/>
      <c r="D557" s="32"/>
      <c r="E557" s="32"/>
      <c r="F557" s="606"/>
      <c r="H557" s="20"/>
      <c r="I557" s="20"/>
      <c r="J557" s="20"/>
      <c r="K557" s="20"/>
      <c r="L557" s="788"/>
    </row>
    <row r="558" spans="1:16" s="25" customFormat="1" ht="18.75" customHeight="1" x14ac:dyDescent="0.3">
      <c r="A558" s="257"/>
      <c r="B558" s="32"/>
      <c r="C558" s="32"/>
      <c r="D558" s="257"/>
      <c r="E558" s="604" t="s">
        <v>116</v>
      </c>
      <c r="F558" s="606"/>
      <c r="H558" s="20"/>
      <c r="I558" s="20"/>
      <c r="K558" s="603" t="s">
        <v>116</v>
      </c>
      <c r="L558" s="789"/>
      <c r="M558" s="603"/>
      <c r="N558" s="603"/>
      <c r="O558" s="603"/>
      <c r="P558" s="603"/>
    </row>
    <row r="559" spans="1:16" s="25" customFormat="1" ht="18.75" customHeight="1" x14ac:dyDescent="0.3">
      <c r="A559" s="257"/>
      <c r="B559" s="32"/>
      <c r="C559" s="32"/>
      <c r="D559" s="257"/>
      <c r="E559" s="604" t="s">
        <v>134</v>
      </c>
      <c r="F559" s="606"/>
      <c r="H559" s="20"/>
      <c r="I559" s="20"/>
      <c r="K559" s="603" t="s">
        <v>134</v>
      </c>
      <c r="L559" s="789"/>
      <c r="M559" s="603"/>
      <c r="N559" s="603"/>
      <c r="O559" s="603"/>
      <c r="P559" s="603"/>
    </row>
    <row r="560" spans="1:16" s="25" customFormat="1" ht="18.75" customHeight="1" x14ac:dyDescent="0.3">
      <c r="A560" s="257"/>
      <c r="B560" s="32"/>
      <c r="C560" s="32"/>
      <c r="D560" s="257"/>
      <c r="E560" s="604" t="s">
        <v>117</v>
      </c>
      <c r="F560" s="606"/>
      <c r="G560" s="257"/>
      <c r="H560" s="32"/>
      <c r="I560" s="32"/>
      <c r="J560" s="257"/>
      <c r="K560" s="604" t="s">
        <v>117</v>
      </c>
      <c r="L560" s="789"/>
      <c r="M560" s="603"/>
      <c r="N560" s="603"/>
      <c r="O560" s="603"/>
      <c r="P560" s="603"/>
    </row>
    <row r="561" spans="1:18" s="25" customFormat="1" ht="18.75" customHeight="1" x14ac:dyDescent="0.3">
      <c r="A561" s="257"/>
      <c r="B561" s="32"/>
      <c r="C561" s="32"/>
      <c r="D561" s="257"/>
      <c r="E561" s="604" t="s">
        <v>417</v>
      </c>
      <c r="F561" s="606"/>
      <c r="G561" s="257"/>
      <c r="H561" s="32"/>
      <c r="I561" s="32"/>
      <c r="J561" s="257"/>
      <c r="K561" s="604" t="s">
        <v>417</v>
      </c>
      <c r="L561" s="789"/>
      <c r="M561" s="603"/>
      <c r="N561" s="603"/>
      <c r="O561" s="603"/>
      <c r="P561" s="603"/>
    </row>
    <row r="562" spans="1:18" s="25" customFormat="1" ht="18.75" customHeight="1" x14ac:dyDescent="0.3">
      <c r="A562" s="257"/>
      <c r="B562" s="32"/>
      <c r="C562" s="32"/>
      <c r="D562" s="32"/>
      <c r="E562" s="32"/>
      <c r="F562" s="656"/>
      <c r="G562" s="257"/>
      <c r="H562" s="1015" t="s">
        <v>430</v>
      </c>
      <c r="I562" s="32"/>
      <c r="J562" s="32"/>
      <c r="K562" s="32"/>
      <c r="L562" s="788"/>
    </row>
    <row r="563" spans="1:18" s="25" customFormat="1" ht="18.75" customHeight="1" x14ac:dyDescent="0.3">
      <c r="A563" s="257"/>
      <c r="B563" s="32"/>
      <c r="C563" s="32"/>
      <c r="D563" s="456" t="s">
        <v>451</v>
      </c>
      <c r="E563" s="456"/>
      <c r="F563" s="656"/>
      <c r="G563" s="257"/>
      <c r="H563" s="32"/>
      <c r="I563" s="32"/>
      <c r="J563" s="32"/>
      <c r="K563" s="32"/>
      <c r="L563" s="788"/>
    </row>
    <row r="564" spans="1:18" s="25" customFormat="1" ht="18.75" customHeight="1" x14ac:dyDescent="0.3">
      <c r="A564" s="257"/>
      <c r="B564" s="32"/>
      <c r="C564" s="32"/>
      <c r="D564" s="32"/>
      <c r="E564" s="32"/>
      <c r="F564" s="656"/>
      <c r="G564" s="257"/>
      <c r="H564" s="32"/>
      <c r="I564" s="32"/>
      <c r="J564" s="32"/>
      <c r="K564" s="32"/>
      <c r="L564" s="788"/>
    </row>
    <row r="565" spans="1:18" s="25" customFormat="1" ht="18.75" customHeight="1" x14ac:dyDescent="0.3">
      <c r="A565" s="257"/>
      <c r="B565" s="1605" t="s">
        <v>119</v>
      </c>
      <c r="C565" s="1605"/>
      <c r="D565" s="1605"/>
      <c r="E565" s="481"/>
      <c r="F565" s="606"/>
      <c r="G565" s="257"/>
      <c r="H565" s="1605" t="s">
        <v>119</v>
      </c>
      <c r="I565" s="1605"/>
      <c r="J565" s="1605"/>
      <c r="K565" s="481"/>
      <c r="L565" s="788"/>
    </row>
    <row r="566" spans="1:18" s="25" customFormat="1" ht="18.75" customHeight="1" x14ac:dyDescent="0.3">
      <c r="A566" s="257"/>
      <c r="B566" s="1606">
        <v>45336</v>
      </c>
      <c r="C566" s="1606"/>
      <c r="D566" s="1606"/>
      <c r="E566" s="482"/>
      <c r="F566" s="606"/>
      <c r="G566" s="257"/>
      <c r="H566" s="1606">
        <f>B566</f>
        <v>45336</v>
      </c>
      <c r="I566" s="1606"/>
      <c r="J566" s="1606"/>
      <c r="K566" s="482"/>
      <c r="L566" s="788"/>
    </row>
    <row r="567" spans="1:18" s="25" customFormat="1" ht="18.75" customHeight="1" x14ac:dyDescent="0.3">
      <c r="A567" s="257"/>
      <c r="B567" s="32"/>
      <c r="C567" s="32"/>
      <c r="D567" s="32"/>
      <c r="E567" s="482"/>
      <c r="F567" s="606"/>
      <c r="G567" s="257"/>
      <c r="H567" s="32"/>
      <c r="I567" s="32"/>
      <c r="J567" s="32"/>
      <c r="K567" s="482"/>
      <c r="L567" s="788"/>
    </row>
    <row r="568" spans="1:18" s="25" customFormat="1" ht="18.75" customHeight="1" x14ac:dyDescent="0.3">
      <c r="A568" s="257"/>
      <c r="B568" s="967"/>
      <c r="C568" s="32"/>
      <c r="D568" s="32"/>
      <c r="E568" s="482"/>
      <c r="F568" s="606"/>
      <c r="G568" s="257"/>
      <c r="H568" s="967"/>
      <c r="I568" s="32"/>
      <c r="J568" s="32"/>
      <c r="K568" s="482"/>
      <c r="L568" s="788"/>
    </row>
    <row r="569" spans="1:18" s="25" customFormat="1" ht="18.75" customHeight="1" x14ac:dyDescent="0.3">
      <c r="A569" s="469" t="s">
        <v>120</v>
      </c>
      <c r="B569" s="475" t="s">
        <v>121</v>
      </c>
      <c r="C569" s="1604" t="s">
        <v>122</v>
      </c>
      <c r="D569" s="1604"/>
      <c r="E569" s="1604"/>
      <c r="F569" s="606"/>
      <c r="G569" s="469" t="s">
        <v>120</v>
      </c>
      <c r="H569" s="475" t="s">
        <v>121</v>
      </c>
      <c r="I569" s="1604" t="s">
        <v>123</v>
      </c>
      <c r="J569" s="1604"/>
      <c r="K569" s="1604"/>
      <c r="L569" s="788"/>
    </row>
    <row r="570" spans="1:18" s="25" customFormat="1" ht="18.75" customHeight="1" x14ac:dyDescent="0.3">
      <c r="A570" s="469" t="s">
        <v>124</v>
      </c>
      <c r="B570" s="469" t="s">
        <v>265</v>
      </c>
      <c r="C570" s="475" t="s">
        <v>125</v>
      </c>
      <c r="D570" s="968" t="s">
        <v>126</v>
      </c>
      <c r="E570" s="968" t="s">
        <v>127</v>
      </c>
      <c r="F570" s="606"/>
      <c r="G570" s="469" t="s">
        <v>124</v>
      </c>
      <c r="H570" s="469" t="s">
        <v>265</v>
      </c>
      <c r="I570" s="475" t="s">
        <v>125</v>
      </c>
      <c r="J570" s="968" t="s">
        <v>126</v>
      </c>
      <c r="K570" s="968" t="s">
        <v>127</v>
      </c>
      <c r="L570" s="788"/>
    </row>
    <row r="571" spans="1:18" s="25" customFormat="1" x14ac:dyDescent="0.3">
      <c r="A571" s="968" t="s">
        <v>8</v>
      </c>
      <c r="B571" s="13" t="s">
        <v>94</v>
      </c>
      <c r="C571" s="14" t="s">
        <v>5</v>
      </c>
      <c r="D571" s="15">
        <v>50</v>
      </c>
      <c r="E571" s="15">
        <v>177.1</v>
      </c>
      <c r="F571" s="606"/>
      <c r="G571" s="968">
        <v>2</v>
      </c>
      <c r="H571" s="13" t="s">
        <v>94</v>
      </c>
      <c r="I571" s="14" t="s">
        <v>5</v>
      </c>
      <c r="J571" s="15">
        <v>50</v>
      </c>
      <c r="K571" s="15">
        <v>177.1</v>
      </c>
      <c r="L571" s="788"/>
    </row>
    <row r="572" spans="1:18" s="25" customFormat="1" x14ac:dyDescent="0.3">
      <c r="A572" s="968" t="s">
        <v>3</v>
      </c>
      <c r="B572" s="13" t="s">
        <v>43</v>
      </c>
      <c r="C572" s="14" t="s">
        <v>17</v>
      </c>
      <c r="D572" s="15">
        <v>45</v>
      </c>
      <c r="E572" s="15">
        <v>242.70999999999998</v>
      </c>
      <c r="F572" s="606">
        <v>6.75</v>
      </c>
      <c r="G572" s="968">
        <v>3</v>
      </c>
      <c r="H572" s="13" t="s">
        <v>43</v>
      </c>
      <c r="I572" s="14" t="s">
        <v>44</v>
      </c>
      <c r="J572" s="15">
        <v>51</v>
      </c>
      <c r="K572" s="15">
        <v>298.71999999999997</v>
      </c>
      <c r="L572" s="788"/>
    </row>
    <row r="573" spans="1:18" s="50" customFormat="1" x14ac:dyDescent="0.3">
      <c r="A573" s="968" t="s">
        <v>0</v>
      </c>
      <c r="B573" s="13" t="s">
        <v>114</v>
      </c>
      <c r="C573" s="14" t="s">
        <v>2</v>
      </c>
      <c r="D573" s="15">
        <v>6</v>
      </c>
      <c r="E573" s="15">
        <v>28</v>
      </c>
      <c r="F573" s="606"/>
      <c r="G573" s="968" t="s">
        <v>23</v>
      </c>
      <c r="H573" s="13" t="s">
        <v>114</v>
      </c>
      <c r="I573" s="14" t="s">
        <v>2</v>
      </c>
      <c r="J573" s="15">
        <v>6</v>
      </c>
      <c r="K573" s="15">
        <v>28</v>
      </c>
      <c r="L573" s="788"/>
      <c r="M573" s="25"/>
      <c r="N573" s="25"/>
      <c r="O573" s="25"/>
      <c r="P573" s="25"/>
      <c r="Q573" s="25"/>
      <c r="R573" s="25"/>
    </row>
    <row r="574" spans="1:18" s="50" customFormat="1" x14ac:dyDescent="0.3">
      <c r="A574" s="968" t="s">
        <v>77</v>
      </c>
      <c r="B574" s="13" t="s">
        <v>107</v>
      </c>
      <c r="C574" s="14" t="s">
        <v>14</v>
      </c>
      <c r="D574" s="15">
        <v>3.4</v>
      </c>
      <c r="E574" s="15">
        <v>93.2</v>
      </c>
      <c r="F574" s="605"/>
      <c r="G574" s="968" t="s">
        <v>77</v>
      </c>
      <c r="H574" s="13" t="s">
        <v>107</v>
      </c>
      <c r="I574" s="14" t="s">
        <v>14</v>
      </c>
      <c r="J574" s="15">
        <v>3.4</v>
      </c>
      <c r="K574" s="15">
        <v>93.2</v>
      </c>
      <c r="L574" s="786"/>
    </row>
    <row r="575" spans="1:18" s="257" customFormat="1" x14ac:dyDescent="0.3">
      <c r="A575" s="12">
        <v>5</v>
      </c>
      <c r="B575" s="13" t="s">
        <v>93</v>
      </c>
      <c r="C575" s="14" t="s">
        <v>2</v>
      </c>
      <c r="D575" s="15">
        <v>75</v>
      </c>
      <c r="E575" s="15">
        <v>92</v>
      </c>
      <c r="F575" s="645"/>
      <c r="G575" s="12">
        <v>6</v>
      </c>
      <c r="H575" s="13" t="s">
        <v>93</v>
      </c>
      <c r="I575" s="14" t="s">
        <v>2</v>
      </c>
      <c r="J575" s="15">
        <v>75</v>
      </c>
      <c r="K575" s="15">
        <v>92</v>
      </c>
      <c r="L575" s="791"/>
    </row>
    <row r="576" spans="1:18" s="257" customFormat="1" ht="19.5" customHeight="1" x14ac:dyDescent="0.3">
      <c r="A576" s="12">
        <v>6</v>
      </c>
      <c r="B576" s="13" t="s">
        <v>80</v>
      </c>
      <c r="C576" s="14" t="s">
        <v>5</v>
      </c>
      <c r="D576" s="15">
        <v>30</v>
      </c>
      <c r="E576" s="15">
        <v>124.6</v>
      </c>
      <c r="F576" s="645"/>
      <c r="G576" s="968"/>
      <c r="H576" s="13" t="s">
        <v>80</v>
      </c>
      <c r="I576" s="14" t="s">
        <v>5</v>
      </c>
      <c r="J576" s="15">
        <v>30</v>
      </c>
      <c r="K576" s="15">
        <v>124.6</v>
      </c>
      <c r="L576" s="791"/>
    </row>
    <row r="577" spans="1:12" s="25" customFormat="1" x14ac:dyDescent="0.3">
      <c r="A577" s="12"/>
      <c r="B577" s="13"/>
      <c r="C577" s="14"/>
      <c r="D577" s="15"/>
      <c r="E577" s="15"/>
      <c r="F577" s="605"/>
      <c r="G577" s="12"/>
      <c r="H577" s="13"/>
      <c r="I577" s="14"/>
      <c r="J577" s="15"/>
      <c r="K577" s="15"/>
      <c r="L577" s="788"/>
    </row>
    <row r="578" spans="1:12" s="25" customFormat="1" x14ac:dyDescent="0.3">
      <c r="A578" s="12"/>
      <c r="B578" s="13"/>
      <c r="C578" s="14"/>
      <c r="D578" s="15"/>
      <c r="E578" s="15"/>
      <c r="F578" s="605"/>
      <c r="G578" s="12"/>
      <c r="H578" s="13"/>
      <c r="I578" s="14"/>
      <c r="J578" s="15"/>
      <c r="K578" s="15"/>
      <c r="L578" s="788"/>
    </row>
    <row r="579" spans="1:12" s="25" customFormat="1" x14ac:dyDescent="0.3">
      <c r="A579" s="12"/>
      <c r="B579" s="13"/>
      <c r="C579" s="14" t="s">
        <v>128</v>
      </c>
      <c r="D579" s="15">
        <f>SUM(D571:D577)</f>
        <v>209.4</v>
      </c>
      <c r="E579" s="15">
        <f>SUM(E571:E577)</f>
        <v>757.61</v>
      </c>
      <c r="F579" s="605"/>
      <c r="G579" s="12"/>
      <c r="H579" s="13"/>
      <c r="I579" s="14" t="s">
        <v>128</v>
      </c>
      <c r="J579" s="15">
        <f>SUM(J571:J577)</f>
        <v>215.4</v>
      </c>
      <c r="K579" s="15">
        <f>SUM(K571:K577)</f>
        <v>813.62</v>
      </c>
      <c r="L579" s="788"/>
    </row>
    <row r="580" spans="1:12" s="25" customFormat="1" hidden="1" x14ac:dyDescent="0.3">
      <c r="A580" s="12"/>
      <c r="B580" s="13"/>
      <c r="C580" s="14"/>
      <c r="D580" s="15"/>
      <c r="E580" s="15"/>
      <c r="F580" s="605"/>
      <c r="G580" s="12"/>
      <c r="H580" s="13"/>
      <c r="I580" s="14"/>
      <c r="J580" s="15"/>
      <c r="K580" s="15"/>
      <c r="L580" s="788"/>
    </row>
    <row r="581" spans="1:12" s="25" customFormat="1" hidden="1" x14ac:dyDescent="0.3">
      <c r="A581" s="12">
        <v>1</v>
      </c>
      <c r="B581" s="13" t="s">
        <v>1</v>
      </c>
      <c r="C581" s="14" t="s">
        <v>5</v>
      </c>
      <c r="D581" s="15">
        <v>200</v>
      </c>
      <c r="E581" s="15">
        <v>86</v>
      </c>
      <c r="F581" s="605"/>
      <c r="G581" s="12">
        <v>1</v>
      </c>
      <c r="H581" s="13" t="s">
        <v>1</v>
      </c>
      <c r="I581" s="14" t="s">
        <v>5</v>
      </c>
      <c r="J581" s="15">
        <v>200</v>
      </c>
      <c r="K581" s="15">
        <v>86</v>
      </c>
      <c r="L581" s="788"/>
    </row>
    <row r="582" spans="1:12" s="25" customFormat="1" hidden="1" x14ac:dyDescent="0.3">
      <c r="A582" s="12">
        <v>2</v>
      </c>
      <c r="B582" s="13" t="s">
        <v>238</v>
      </c>
      <c r="C582" s="14" t="s">
        <v>251</v>
      </c>
      <c r="D582" s="15">
        <v>225</v>
      </c>
      <c r="E582" s="15">
        <v>114</v>
      </c>
      <c r="F582" s="605"/>
      <c r="G582" s="12">
        <v>2</v>
      </c>
      <c r="H582" s="13" t="s">
        <v>238</v>
      </c>
      <c r="I582" s="14" t="s">
        <v>251</v>
      </c>
      <c r="J582" s="15">
        <v>225</v>
      </c>
      <c r="K582" s="15">
        <v>114</v>
      </c>
      <c r="L582" s="788"/>
    </row>
    <row r="583" spans="1:12" s="25" customFormat="1" hidden="1" x14ac:dyDescent="0.3">
      <c r="A583" s="12">
        <v>3</v>
      </c>
      <c r="B583" s="13" t="s">
        <v>93</v>
      </c>
      <c r="C583" s="14" t="s">
        <v>5</v>
      </c>
      <c r="D583" s="15">
        <v>135</v>
      </c>
      <c r="E583" s="15">
        <v>94.25</v>
      </c>
      <c r="F583" s="605"/>
      <c r="G583" s="12">
        <v>3</v>
      </c>
      <c r="H583" s="13" t="s">
        <v>93</v>
      </c>
      <c r="I583" s="14" t="s">
        <v>5</v>
      </c>
      <c r="J583" s="15">
        <v>135</v>
      </c>
      <c r="K583" s="15">
        <v>94.25</v>
      </c>
      <c r="L583" s="788"/>
    </row>
    <row r="584" spans="1:12" s="25" customFormat="1" hidden="1" x14ac:dyDescent="0.3">
      <c r="A584" s="12">
        <v>4</v>
      </c>
      <c r="B584" s="13" t="s">
        <v>253</v>
      </c>
      <c r="C584" s="14" t="s">
        <v>218</v>
      </c>
      <c r="D584" s="15">
        <v>125</v>
      </c>
      <c r="E584" s="15">
        <v>146.4</v>
      </c>
      <c r="F584" s="605"/>
      <c r="G584" s="12">
        <v>4</v>
      </c>
      <c r="H584" s="13" t="s">
        <v>253</v>
      </c>
      <c r="I584" s="14" t="s">
        <v>218</v>
      </c>
      <c r="J584" s="15">
        <v>125</v>
      </c>
      <c r="K584" s="15">
        <v>146.4</v>
      </c>
      <c r="L584" s="788"/>
    </row>
    <row r="585" spans="1:12" s="25" customFormat="1" hidden="1" x14ac:dyDescent="0.3">
      <c r="A585" s="12">
        <v>5</v>
      </c>
      <c r="B585" s="13" t="s">
        <v>255</v>
      </c>
      <c r="C585" s="14" t="s">
        <v>218</v>
      </c>
      <c r="D585" s="15">
        <v>80</v>
      </c>
      <c r="E585" s="15">
        <v>105.16</v>
      </c>
      <c r="F585" s="605"/>
      <c r="G585" s="12">
        <v>5</v>
      </c>
      <c r="H585" s="13" t="s">
        <v>255</v>
      </c>
      <c r="I585" s="14" t="s">
        <v>218</v>
      </c>
      <c r="J585" s="15">
        <v>80</v>
      </c>
      <c r="K585" s="15">
        <v>105.16</v>
      </c>
      <c r="L585" s="788"/>
    </row>
    <row r="586" spans="1:12" s="25" customFormat="1" hidden="1" x14ac:dyDescent="0.3">
      <c r="A586" s="12">
        <v>6</v>
      </c>
      <c r="B586" s="13" t="s">
        <v>252</v>
      </c>
      <c r="C586" s="14" t="s">
        <v>251</v>
      </c>
      <c r="D586" s="15">
        <v>105</v>
      </c>
      <c r="E586" s="15">
        <v>142</v>
      </c>
      <c r="F586" s="605"/>
      <c r="G586" s="12">
        <v>6</v>
      </c>
      <c r="H586" s="13" t="s">
        <v>252</v>
      </c>
      <c r="I586" s="14" t="s">
        <v>251</v>
      </c>
      <c r="J586" s="15">
        <v>105</v>
      </c>
      <c r="K586" s="15">
        <v>142</v>
      </c>
      <c r="L586" s="788"/>
    </row>
    <row r="587" spans="1:12" s="25" customFormat="1" hidden="1" x14ac:dyDescent="0.3">
      <c r="A587" s="12">
        <v>7</v>
      </c>
      <c r="B587" s="13" t="s">
        <v>254</v>
      </c>
      <c r="C587" s="14" t="s">
        <v>218</v>
      </c>
      <c r="D587" s="15">
        <v>120</v>
      </c>
      <c r="E587" s="15">
        <v>144</v>
      </c>
      <c r="F587" s="605"/>
      <c r="G587" s="12">
        <v>7</v>
      </c>
      <c r="H587" s="13" t="s">
        <v>254</v>
      </c>
      <c r="I587" s="14" t="s">
        <v>218</v>
      </c>
      <c r="J587" s="15">
        <v>120</v>
      </c>
      <c r="K587" s="15">
        <v>144</v>
      </c>
      <c r="L587" s="788"/>
    </row>
    <row r="588" spans="1:12" s="25" customFormat="1" hidden="1" x14ac:dyDescent="0.3">
      <c r="A588" s="12">
        <v>8</v>
      </c>
      <c r="B588" s="13" t="s">
        <v>31</v>
      </c>
      <c r="C588" s="14" t="s">
        <v>5</v>
      </c>
      <c r="D588" s="15">
        <v>55</v>
      </c>
      <c r="E588" s="15">
        <v>88</v>
      </c>
      <c r="F588" s="605"/>
      <c r="G588" s="12">
        <v>8</v>
      </c>
      <c r="H588" s="13" t="s">
        <v>31</v>
      </c>
      <c r="I588" s="14" t="s">
        <v>5</v>
      </c>
      <c r="J588" s="15">
        <v>55</v>
      </c>
      <c r="K588" s="15">
        <v>88</v>
      </c>
      <c r="L588" s="788"/>
    </row>
    <row r="589" spans="1:12" s="50" customFormat="1" hidden="1" x14ac:dyDescent="0.3">
      <c r="A589" s="968"/>
      <c r="B589" s="467"/>
      <c r="C589" s="968"/>
      <c r="D589" s="468"/>
      <c r="E589" s="468"/>
      <c r="F589" s="605"/>
      <c r="G589" s="968"/>
      <c r="H589" s="467"/>
      <c r="I589" s="968"/>
      <c r="J589" s="468"/>
      <c r="K589" s="468"/>
      <c r="L589" s="792"/>
    </row>
    <row r="590" spans="1:12" s="25" customFormat="1" hidden="1" x14ac:dyDescent="0.3">
      <c r="A590" s="12"/>
      <c r="B590" s="13"/>
      <c r="C590" s="14" t="s">
        <v>128</v>
      </c>
      <c r="D590" s="15">
        <v>1045</v>
      </c>
      <c r="E590" s="15">
        <v>919.81</v>
      </c>
      <c r="F590" s="605"/>
      <c r="G590" s="12"/>
      <c r="H590" s="13"/>
      <c r="I590" s="14" t="s">
        <v>128</v>
      </c>
      <c r="J590" s="15">
        <v>1045</v>
      </c>
      <c r="K590" s="15">
        <v>919.81</v>
      </c>
      <c r="L590" s="788"/>
    </row>
    <row r="591" spans="1:12" s="25" customFormat="1" hidden="1" x14ac:dyDescent="0.3">
      <c r="A591" s="12"/>
      <c r="B591" s="13"/>
      <c r="C591" s="14"/>
      <c r="D591" s="15"/>
      <c r="E591" s="15"/>
      <c r="F591" s="605"/>
      <c r="G591" s="12"/>
      <c r="H591" s="13"/>
      <c r="I591" s="14"/>
      <c r="J591" s="15"/>
      <c r="K591" s="15"/>
      <c r="L591" s="788"/>
    </row>
    <row r="592" spans="1:12" s="25" customFormat="1" x14ac:dyDescent="0.3">
      <c r="A592" s="12"/>
      <c r="B592" s="13"/>
      <c r="C592" s="14"/>
      <c r="D592" s="15"/>
      <c r="E592" s="15"/>
      <c r="F592" s="605"/>
      <c r="G592" s="12"/>
      <c r="H592" s="13"/>
      <c r="I592" s="14"/>
      <c r="J592" s="15"/>
      <c r="K592" s="15"/>
      <c r="L592" s="788"/>
    </row>
    <row r="593" spans="1:12" s="25" customFormat="1" x14ac:dyDescent="0.3">
      <c r="A593" s="12"/>
      <c r="B593" s="13"/>
      <c r="C593" s="14"/>
      <c r="D593" s="15"/>
      <c r="E593" s="15"/>
      <c r="F593" s="605"/>
      <c r="G593" s="12"/>
      <c r="H593" s="13"/>
      <c r="I593" s="14"/>
      <c r="J593" s="15"/>
      <c r="K593" s="15"/>
      <c r="L593" s="788"/>
    </row>
    <row r="594" spans="1:12" s="25" customFormat="1" x14ac:dyDescent="0.3">
      <c r="A594" s="469" t="s">
        <v>124</v>
      </c>
      <c r="B594" s="15" t="s">
        <v>259</v>
      </c>
      <c r="C594" s="14" t="s">
        <v>125</v>
      </c>
      <c r="D594" s="15" t="s">
        <v>126</v>
      </c>
      <c r="E594" s="15" t="s">
        <v>127</v>
      </c>
      <c r="F594" s="605"/>
      <c r="G594" s="469" t="s">
        <v>124</v>
      </c>
      <c r="H594" s="15" t="s">
        <v>247</v>
      </c>
      <c r="I594" s="14" t="s">
        <v>125</v>
      </c>
      <c r="J594" s="15" t="s">
        <v>126</v>
      </c>
      <c r="K594" s="15" t="s">
        <v>127</v>
      </c>
      <c r="L594" s="788"/>
    </row>
    <row r="595" spans="1:12" s="25" customFormat="1" x14ac:dyDescent="0.3">
      <c r="A595" s="968" t="s">
        <v>8</v>
      </c>
      <c r="B595" s="13" t="s">
        <v>91</v>
      </c>
      <c r="C595" s="14" t="s">
        <v>92</v>
      </c>
      <c r="D595" s="15">
        <v>70</v>
      </c>
      <c r="E595" s="15">
        <v>122</v>
      </c>
      <c r="F595" s="606">
        <v>70</v>
      </c>
      <c r="G595" s="968" t="s">
        <v>8</v>
      </c>
      <c r="H595" s="13" t="s">
        <v>91</v>
      </c>
      <c r="I595" s="14" t="s">
        <v>92</v>
      </c>
      <c r="J595" s="15">
        <v>60</v>
      </c>
      <c r="K595" s="15">
        <v>122</v>
      </c>
      <c r="L595" s="788"/>
    </row>
    <row r="596" spans="1:12" s="8" customFormat="1" x14ac:dyDescent="0.3">
      <c r="A596" s="968" t="s">
        <v>3</v>
      </c>
      <c r="B596" s="13" t="s">
        <v>426</v>
      </c>
      <c r="C596" s="14" t="s">
        <v>104</v>
      </c>
      <c r="D596" s="15">
        <v>50</v>
      </c>
      <c r="E596" s="15">
        <v>333.85</v>
      </c>
      <c r="F596" s="606">
        <v>50</v>
      </c>
      <c r="G596" s="968" t="s">
        <v>8</v>
      </c>
      <c r="H596" s="13" t="s">
        <v>426</v>
      </c>
      <c r="I596" s="14" t="s">
        <v>104</v>
      </c>
      <c r="J596" s="15">
        <v>50</v>
      </c>
      <c r="K596" s="15">
        <v>333.85</v>
      </c>
      <c r="L596" s="786"/>
    </row>
    <row r="597" spans="1:12" s="50" customFormat="1" x14ac:dyDescent="0.3">
      <c r="A597" s="968" t="s">
        <v>0</v>
      </c>
      <c r="B597" s="13" t="s">
        <v>278</v>
      </c>
      <c r="C597" s="14" t="s">
        <v>17</v>
      </c>
      <c r="D597" s="15">
        <v>25</v>
      </c>
      <c r="E597" s="15">
        <v>213.71</v>
      </c>
      <c r="F597" s="656">
        <v>46</v>
      </c>
      <c r="G597" s="968" t="s">
        <v>0</v>
      </c>
      <c r="H597" s="13" t="s">
        <v>278</v>
      </c>
      <c r="I597" s="14" t="s">
        <v>44</v>
      </c>
      <c r="J597" s="15">
        <v>24</v>
      </c>
      <c r="K597" s="15">
        <v>256.45</v>
      </c>
      <c r="L597" s="786"/>
    </row>
    <row r="598" spans="1:12" s="50" customFormat="1" x14ac:dyDescent="0.3">
      <c r="A598" s="968" t="s">
        <v>77</v>
      </c>
      <c r="B598" s="13" t="s">
        <v>69</v>
      </c>
      <c r="C598" s="14" t="s">
        <v>22</v>
      </c>
      <c r="D598" s="15">
        <v>26</v>
      </c>
      <c r="E598" s="15">
        <v>3.9199999999999995</v>
      </c>
      <c r="F598" s="605">
        <v>15</v>
      </c>
      <c r="G598" s="968" t="s">
        <v>77</v>
      </c>
      <c r="H598" s="13" t="s">
        <v>69</v>
      </c>
      <c r="I598" s="14" t="s">
        <v>22</v>
      </c>
      <c r="J598" s="15">
        <v>25</v>
      </c>
      <c r="K598" s="15">
        <v>3.9199999999999995</v>
      </c>
      <c r="L598" s="792"/>
    </row>
    <row r="599" spans="1:12" s="25" customFormat="1" x14ac:dyDescent="0.3">
      <c r="A599" s="968" t="s">
        <v>23</v>
      </c>
      <c r="B599" s="13" t="s">
        <v>144</v>
      </c>
      <c r="C599" s="14" t="s">
        <v>2</v>
      </c>
      <c r="D599" s="15">
        <v>15</v>
      </c>
      <c r="E599" s="15">
        <v>88</v>
      </c>
      <c r="F599" s="606">
        <v>3.4</v>
      </c>
      <c r="G599" s="968" t="s">
        <v>23</v>
      </c>
      <c r="H599" s="13" t="s">
        <v>144</v>
      </c>
      <c r="I599" s="14" t="s">
        <v>2</v>
      </c>
      <c r="J599" s="15">
        <v>15</v>
      </c>
      <c r="K599" s="15">
        <v>88</v>
      </c>
      <c r="L599" s="788"/>
    </row>
    <row r="600" spans="1:12" s="50" customFormat="1" x14ac:dyDescent="0.3">
      <c r="A600" s="968" t="s">
        <v>51</v>
      </c>
      <c r="B600" s="13" t="s">
        <v>107</v>
      </c>
      <c r="C600" s="14" t="s">
        <v>14</v>
      </c>
      <c r="D600" s="15">
        <v>3.4</v>
      </c>
      <c r="E600" s="15">
        <v>93.2</v>
      </c>
      <c r="F600" s="605">
        <v>1.2</v>
      </c>
      <c r="G600" s="968" t="s">
        <v>51</v>
      </c>
      <c r="H600" s="13" t="s">
        <v>107</v>
      </c>
      <c r="I600" s="14" t="s">
        <v>14</v>
      </c>
      <c r="J600" s="15">
        <v>3.4</v>
      </c>
      <c r="K600" s="15">
        <v>93.2</v>
      </c>
      <c r="L600" s="786"/>
    </row>
    <row r="601" spans="1:12" s="25" customFormat="1" ht="19.5" customHeight="1" x14ac:dyDescent="0.3">
      <c r="A601" s="968" t="s">
        <v>15</v>
      </c>
      <c r="B601" s="13" t="s">
        <v>108</v>
      </c>
      <c r="C601" s="14" t="s">
        <v>65</v>
      </c>
      <c r="D601" s="15">
        <v>1.2</v>
      </c>
      <c r="E601" s="15">
        <v>21.5</v>
      </c>
      <c r="F601" s="656"/>
      <c r="G601" s="968" t="s">
        <v>15</v>
      </c>
      <c r="H601" s="13" t="s">
        <v>108</v>
      </c>
      <c r="I601" s="14" t="s">
        <v>65</v>
      </c>
      <c r="J601" s="15">
        <v>1.2</v>
      </c>
      <c r="K601" s="15">
        <v>21.5</v>
      </c>
      <c r="L601" s="788"/>
    </row>
    <row r="602" spans="1:12" s="25" customFormat="1" x14ac:dyDescent="0.3">
      <c r="A602" s="12"/>
      <c r="B602" s="13"/>
      <c r="C602" s="14"/>
      <c r="D602" s="15"/>
      <c r="E602" s="15"/>
      <c r="F602" s="656"/>
      <c r="G602" s="12"/>
      <c r="H602" s="13"/>
      <c r="I602" s="14"/>
      <c r="J602" s="15"/>
      <c r="K602" s="15"/>
      <c r="L602" s="788"/>
    </row>
    <row r="603" spans="1:12" s="50" customFormat="1" x14ac:dyDescent="0.3">
      <c r="A603" s="12"/>
      <c r="B603" s="13"/>
      <c r="C603" s="14"/>
      <c r="D603" s="15"/>
      <c r="E603" s="15"/>
      <c r="F603" s="657"/>
      <c r="G603" s="12"/>
      <c r="H603" s="13"/>
      <c r="I603" s="14"/>
      <c r="J603" s="15"/>
      <c r="K603" s="15"/>
      <c r="L603" s="792"/>
    </row>
    <row r="604" spans="1:12" s="25" customFormat="1" x14ac:dyDescent="0.3">
      <c r="A604" s="968"/>
      <c r="B604" s="13"/>
      <c r="C604" s="14" t="s">
        <v>128</v>
      </c>
      <c r="D604" s="15">
        <f>SUM(D595:D603)</f>
        <v>190.6</v>
      </c>
      <c r="E604" s="15">
        <f>SUM(E595:E603)</f>
        <v>876.18000000000006</v>
      </c>
      <c r="F604" s="657"/>
      <c r="G604" s="968"/>
      <c r="H604" s="13"/>
      <c r="I604" s="14" t="s">
        <v>128</v>
      </c>
      <c r="J604" s="15">
        <f>SUM(J595:J603)</f>
        <v>178.6</v>
      </c>
      <c r="K604" s="15">
        <f>SUM(K595:K603)</f>
        <v>918.92</v>
      </c>
      <c r="L604" s="788"/>
    </row>
    <row r="605" spans="1:12" s="25" customFormat="1" x14ac:dyDescent="0.3">
      <c r="A605" s="12"/>
      <c r="B605" s="13"/>
      <c r="C605" s="14"/>
      <c r="D605" s="15"/>
      <c r="E605" s="15"/>
      <c r="F605" s="657"/>
      <c r="G605" s="12"/>
      <c r="H605" s="13"/>
      <c r="I605" s="14"/>
      <c r="J605" s="15"/>
      <c r="K605" s="15"/>
      <c r="L605" s="788"/>
    </row>
    <row r="606" spans="1:12" s="25" customFormat="1" x14ac:dyDescent="0.3">
      <c r="A606" s="12"/>
      <c r="B606" s="13"/>
      <c r="C606" s="14"/>
      <c r="D606" s="15"/>
      <c r="E606" s="15"/>
      <c r="F606" s="657"/>
      <c r="G606" s="12"/>
      <c r="H606" s="13"/>
      <c r="I606" s="14"/>
      <c r="J606" s="15"/>
      <c r="K606" s="15"/>
      <c r="L606" s="788"/>
    </row>
    <row r="607" spans="1:12" s="25" customFormat="1" x14ac:dyDescent="0.3">
      <c r="A607" s="968"/>
      <c r="B607" s="13"/>
      <c r="C607" s="14" t="s">
        <v>136</v>
      </c>
      <c r="D607" s="15">
        <f>+D604+D579</f>
        <v>400</v>
      </c>
      <c r="E607" s="15">
        <f>+E604+E579</f>
        <v>1633.79</v>
      </c>
      <c r="F607" s="657"/>
      <c r="G607" s="15"/>
      <c r="H607" s="15"/>
      <c r="I607" s="15" t="s">
        <v>136</v>
      </c>
      <c r="J607" s="15">
        <f>+J604+J579</f>
        <v>394</v>
      </c>
      <c r="K607" s="15">
        <f>+K604+K579</f>
        <v>1732.54</v>
      </c>
      <c r="L607" s="788"/>
    </row>
    <row r="608" spans="1:12" s="25" customFormat="1" ht="18.75" customHeight="1" x14ac:dyDescent="0.3">
      <c r="A608" s="257"/>
      <c r="B608" s="32"/>
      <c r="C608" s="32"/>
      <c r="D608" s="257"/>
      <c r="E608" s="478"/>
      <c r="F608" s="657"/>
      <c r="G608" s="257"/>
      <c r="H608" s="32"/>
      <c r="I608" s="32"/>
      <c r="J608" s="257"/>
      <c r="K608" s="478"/>
      <c r="L608" s="788"/>
    </row>
    <row r="609" spans="1:16" s="25" customFormat="1" ht="18.75" customHeight="1" x14ac:dyDescent="0.3">
      <c r="A609" s="257"/>
      <c r="B609" s="32"/>
      <c r="C609" s="32"/>
      <c r="D609" s="257"/>
      <c r="E609" s="478"/>
      <c r="F609" s="606"/>
      <c r="G609" s="257"/>
      <c r="H609" s="32"/>
      <c r="I609" s="32"/>
      <c r="J609" s="257"/>
      <c r="K609" s="478"/>
      <c r="L609" s="788"/>
    </row>
    <row r="610" spans="1:16" s="25" customFormat="1" x14ac:dyDescent="0.3">
      <c r="A610" s="461"/>
      <c r="B610" s="461"/>
      <c r="C610" s="461"/>
      <c r="D610" s="461"/>
      <c r="E610" s="461"/>
      <c r="F610" s="660"/>
      <c r="G610" s="259"/>
      <c r="H610" s="473"/>
      <c r="I610" s="473"/>
      <c r="J610" s="473"/>
      <c r="K610" s="473"/>
      <c r="L610" s="788"/>
    </row>
    <row r="611" spans="1:16" s="25" customFormat="1" x14ac:dyDescent="0.3">
      <c r="A611" s="461"/>
      <c r="B611" s="36"/>
      <c r="C611" s="462"/>
      <c r="D611" s="463"/>
      <c r="E611" s="463"/>
      <c r="F611" s="659"/>
      <c r="G611" s="473"/>
      <c r="H611" s="473"/>
      <c r="I611" s="473"/>
      <c r="J611" s="473"/>
      <c r="K611" s="473"/>
      <c r="L611" s="788"/>
    </row>
    <row r="612" spans="1:16" s="25" customFormat="1" ht="18.75" customHeight="1" x14ac:dyDescent="0.3">
      <c r="B612" s="37" t="s">
        <v>130</v>
      </c>
      <c r="D612" s="94" t="s">
        <v>131</v>
      </c>
      <c r="E612" s="20"/>
      <c r="F612" s="606"/>
      <c r="G612" s="257"/>
      <c r="H612" s="260" t="s">
        <v>130</v>
      </c>
      <c r="I612" s="257"/>
      <c r="J612" s="261" t="s">
        <v>131</v>
      </c>
      <c r="K612" s="32"/>
      <c r="L612" s="788"/>
    </row>
    <row r="613" spans="1:16" s="25" customFormat="1" ht="51.75" customHeight="1" x14ac:dyDescent="0.3">
      <c r="B613" s="38" t="s">
        <v>132</v>
      </c>
      <c r="D613" s="38" t="s">
        <v>140</v>
      </c>
      <c r="E613" s="39"/>
      <c r="F613" s="606"/>
      <c r="H613" s="38" t="s">
        <v>139</v>
      </c>
      <c r="J613" s="38" t="s">
        <v>140</v>
      </c>
      <c r="K613" s="39"/>
      <c r="L613" s="788"/>
    </row>
    <row r="614" spans="1:16" s="25" customFormat="1" ht="22.5" customHeight="1" x14ac:dyDescent="0.3">
      <c r="B614" s="38"/>
      <c r="D614" s="38"/>
      <c r="E614" s="39"/>
      <c r="F614" s="606"/>
      <c r="G614" s="38"/>
      <c r="I614" s="38"/>
      <c r="J614" s="39"/>
      <c r="K614" s="38"/>
      <c r="L614" s="788"/>
    </row>
    <row r="615" spans="1:16" s="25" customFormat="1" ht="18.75" customHeight="1" x14ac:dyDescent="0.3">
      <c r="A615" s="419"/>
      <c r="B615" s="456"/>
      <c r="C615" s="456"/>
      <c r="D615" s="456"/>
      <c r="E615" s="456"/>
      <c r="F615" s="656"/>
      <c r="G615" s="96"/>
      <c r="H615" s="19"/>
      <c r="I615" s="19"/>
      <c r="J615" s="19"/>
      <c r="K615" s="19"/>
      <c r="L615" s="788"/>
    </row>
    <row r="616" spans="1:16" x14ac:dyDescent="0.3">
      <c r="A616" s="25"/>
      <c r="G616" s="25"/>
    </row>
    <row r="617" spans="1:16" s="25" customFormat="1" ht="18.75" customHeight="1" x14ac:dyDescent="0.3">
      <c r="B617" s="22" t="s">
        <v>115</v>
      </c>
      <c r="C617" s="20"/>
      <c r="D617" s="20"/>
      <c r="E617" s="20"/>
      <c r="F617" s="656"/>
      <c r="H617" s="22" t="s">
        <v>115</v>
      </c>
      <c r="I617" s="20"/>
      <c r="J617" s="20"/>
      <c r="K617" s="20"/>
      <c r="L617" s="788"/>
    </row>
    <row r="618" spans="1:16" s="25" customFormat="1" ht="18.75" customHeight="1" x14ac:dyDescent="0.3">
      <c r="B618" s="22" t="s">
        <v>137</v>
      </c>
      <c r="C618" s="20"/>
      <c r="D618" s="20"/>
      <c r="E618" s="20"/>
      <c r="F618" s="606"/>
      <c r="H618" s="22" t="s">
        <v>138</v>
      </c>
      <c r="I618" s="20"/>
      <c r="J618" s="20"/>
      <c r="K618" s="20"/>
      <c r="L618" s="788"/>
    </row>
    <row r="619" spans="1:16" s="25" customFormat="1" ht="18.75" customHeight="1" x14ac:dyDescent="0.3">
      <c r="B619" s="20"/>
      <c r="C619" s="20"/>
      <c r="D619" s="20"/>
      <c r="E619" s="20"/>
      <c r="F619" s="606"/>
      <c r="H619" s="20"/>
      <c r="I619" s="20"/>
      <c r="J619" s="20"/>
      <c r="K619" s="20"/>
      <c r="L619" s="788"/>
    </row>
    <row r="620" spans="1:16" s="25" customFormat="1" ht="18.75" customHeight="1" x14ac:dyDescent="0.3">
      <c r="B620" s="20"/>
      <c r="C620" s="20"/>
      <c r="E620" s="603" t="s">
        <v>116</v>
      </c>
      <c r="F620" s="606"/>
      <c r="H620" s="20"/>
      <c r="I620" s="20"/>
      <c r="K620" s="603" t="s">
        <v>116</v>
      </c>
      <c r="L620" s="789"/>
      <c r="M620" s="603"/>
      <c r="N620" s="603"/>
      <c r="O620" s="603"/>
      <c r="P620" s="603"/>
    </row>
    <row r="621" spans="1:16" s="25" customFormat="1" ht="18.75" customHeight="1" x14ac:dyDescent="0.3">
      <c r="B621" s="20"/>
      <c r="C621" s="20"/>
      <c r="E621" s="603" t="s">
        <v>134</v>
      </c>
      <c r="F621" s="606"/>
      <c r="H621" s="20"/>
      <c r="I621" s="20"/>
      <c r="K621" s="603" t="s">
        <v>134</v>
      </c>
      <c r="L621" s="789"/>
      <c r="M621" s="603"/>
      <c r="N621" s="603"/>
      <c r="O621" s="603"/>
      <c r="P621" s="603"/>
    </row>
    <row r="622" spans="1:16" s="25" customFormat="1" ht="18.75" customHeight="1" x14ac:dyDescent="0.3">
      <c r="B622" s="20"/>
      <c r="C622" s="20"/>
      <c r="E622" s="603" t="s">
        <v>117</v>
      </c>
      <c r="F622" s="606"/>
      <c r="H622" s="20"/>
      <c r="I622" s="20"/>
      <c r="K622" s="603" t="s">
        <v>117</v>
      </c>
      <c r="L622" s="789"/>
      <c r="M622" s="603"/>
      <c r="N622" s="603"/>
      <c r="O622" s="603"/>
      <c r="P622" s="603"/>
    </row>
    <row r="623" spans="1:16" s="25" customFormat="1" ht="18.75" customHeight="1" x14ac:dyDescent="0.3">
      <c r="B623" s="20"/>
      <c r="C623" s="20"/>
      <c r="E623" s="603" t="s">
        <v>417</v>
      </c>
      <c r="F623" s="606"/>
      <c r="H623" s="20"/>
      <c r="I623" s="20"/>
      <c r="K623" s="603" t="s">
        <v>417</v>
      </c>
      <c r="L623" s="789"/>
      <c r="M623" s="603"/>
      <c r="N623" s="603"/>
      <c r="O623" s="603"/>
      <c r="P623" s="603"/>
    </row>
    <row r="624" spans="1:16" s="25" customFormat="1" ht="18.75" customHeight="1" x14ac:dyDescent="0.3">
      <c r="B624" s="20"/>
      <c r="C624" s="20"/>
      <c r="D624" s="20"/>
      <c r="E624" s="20"/>
      <c r="F624" s="656"/>
      <c r="H624" s="20"/>
      <c r="I624" s="20"/>
      <c r="J624" s="20"/>
      <c r="K624" s="20"/>
      <c r="L624" s="788"/>
    </row>
    <row r="625" spans="1:12" s="25" customFormat="1" ht="18.75" customHeight="1" x14ac:dyDescent="0.3">
      <c r="B625" s="20"/>
      <c r="C625" s="20"/>
      <c r="D625" s="20"/>
      <c r="E625" s="20"/>
      <c r="F625" s="656"/>
      <c r="H625" s="20"/>
      <c r="I625" s="20"/>
      <c r="J625" s="20"/>
      <c r="K625" s="20"/>
      <c r="L625" s="788"/>
    </row>
    <row r="626" spans="1:12" s="25" customFormat="1" ht="18.75" customHeight="1" x14ac:dyDescent="0.3">
      <c r="B626" s="20"/>
      <c r="C626" s="20"/>
      <c r="D626" s="20"/>
      <c r="E626" s="20"/>
      <c r="F626" s="656"/>
      <c r="H626" s="20"/>
      <c r="I626" s="20"/>
      <c r="J626" s="20"/>
      <c r="K626" s="20"/>
      <c r="L626" s="788"/>
    </row>
    <row r="627" spans="1:12" s="25" customFormat="1" ht="18.75" customHeight="1" x14ac:dyDescent="0.3">
      <c r="B627" s="1612" t="s">
        <v>119</v>
      </c>
      <c r="C627" s="1612"/>
      <c r="D627" s="1612"/>
      <c r="E627" s="26"/>
      <c r="F627" s="606"/>
      <c r="H627" s="1612" t="s">
        <v>119</v>
      </c>
      <c r="I627" s="1612"/>
      <c r="J627" s="1612"/>
      <c r="K627" s="26"/>
      <c r="L627" s="788"/>
    </row>
    <row r="628" spans="1:12" s="25" customFormat="1" ht="18.75" customHeight="1" x14ac:dyDescent="0.3">
      <c r="B628" s="1610">
        <v>45337</v>
      </c>
      <c r="C628" s="1610"/>
      <c r="D628" s="1610"/>
      <c r="E628" s="27"/>
      <c r="F628" s="606"/>
      <c r="H628" s="1610">
        <f>B628</f>
        <v>45337</v>
      </c>
      <c r="I628" s="1610"/>
      <c r="J628" s="1610"/>
      <c r="K628" s="27"/>
      <c r="L628" s="788"/>
    </row>
    <row r="629" spans="1:12" s="25" customFormat="1" ht="18.75" customHeight="1" x14ac:dyDescent="0.3">
      <c r="B629" s="20"/>
      <c r="C629" s="20"/>
      <c r="D629" s="20"/>
      <c r="E629" s="27"/>
      <c r="F629" s="606"/>
      <c r="H629" s="20"/>
      <c r="I629" s="20"/>
      <c r="J629" s="20"/>
      <c r="K629" s="27"/>
      <c r="L629" s="788"/>
    </row>
    <row r="630" spans="1:12" s="25" customFormat="1" ht="18.75" customHeight="1" x14ac:dyDescent="0.3">
      <c r="B630" s="963"/>
      <c r="C630" s="20"/>
      <c r="D630" s="20"/>
      <c r="E630" s="27"/>
      <c r="F630" s="606"/>
      <c r="H630" s="963"/>
      <c r="I630" s="20"/>
      <c r="J630" s="20"/>
      <c r="K630" s="27"/>
      <c r="L630" s="788"/>
    </row>
    <row r="631" spans="1:12" s="25" customFormat="1" ht="18.75" customHeight="1" x14ac:dyDescent="0.3">
      <c r="A631" s="28" t="s">
        <v>120</v>
      </c>
      <c r="B631" s="29" t="s">
        <v>121</v>
      </c>
      <c r="C631" s="1611" t="s">
        <v>122</v>
      </c>
      <c r="D631" s="1611"/>
      <c r="E631" s="1611"/>
      <c r="F631" s="606"/>
      <c r="G631" s="28" t="s">
        <v>120</v>
      </c>
      <c r="H631" s="29" t="s">
        <v>121</v>
      </c>
      <c r="I631" s="1611" t="s">
        <v>123</v>
      </c>
      <c r="J631" s="1611"/>
      <c r="K631" s="1611"/>
      <c r="L631" s="788"/>
    </row>
    <row r="632" spans="1:12" s="25" customFormat="1" ht="18.75" customHeight="1" x14ac:dyDescent="0.3">
      <c r="A632" s="28" t="s">
        <v>124</v>
      </c>
      <c r="B632" s="28" t="s">
        <v>265</v>
      </c>
      <c r="C632" s="29" t="s">
        <v>125</v>
      </c>
      <c r="D632" s="964" t="s">
        <v>126</v>
      </c>
      <c r="E632" s="964" t="s">
        <v>127</v>
      </c>
      <c r="F632" s="606"/>
      <c r="G632" s="28" t="s">
        <v>124</v>
      </c>
      <c r="H632" s="28" t="s">
        <v>265</v>
      </c>
      <c r="I632" s="29" t="s">
        <v>125</v>
      </c>
      <c r="J632" s="964" t="s">
        <v>126</v>
      </c>
      <c r="K632" s="964" t="s">
        <v>127</v>
      </c>
      <c r="L632" s="788"/>
    </row>
    <row r="633" spans="1:12" s="25" customFormat="1" x14ac:dyDescent="0.3">
      <c r="A633" s="964">
        <v>1</v>
      </c>
      <c r="B633" s="6" t="s">
        <v>72</v>
      </c>
      <c r="C633" s="2" t="s">
        <v>4</v>
      </c>
      <c r="D633" s="3">
        <v>65</v>
      </c>
      <c r="E633" s="3">
        <v>180.8</v>
      </c>
      <c r="F633" s="681">
        <f>E633+E634</f>
        <v>363.05</v>
      </c>
      <c r="G633" s="964">
        <v>1</v>
      </c>
      <c r="H633" s="6" t="s">
        <v>72</v>
      </c>
      <c r="I633" s="2" t="s">
        <v>17</v>
      </c>
      <c r="J633" s="3">
        <v>80</v>
      </c>
      <c r="K633" s="3">
        <v>271.20000000000005</v>
      </c>
      <c r="L633" s="788"/>
    </row>
    <row r="634" spans="1:12" s="50" customFormat="1" x14ac:dyDescent="0.3">
      <c r="A634" s="964" t="s">
        <v>3</v>
      </c>
      <c r="B634" s="6" t="s">
        <v>260</v>
      </c>
      <c r="C634" s="2" t="s">
        <v>17</v>
      </c>
      <c r="D634" s="3">
        <v>30</v>
      </c>
      <c r="E634" s="3">
        <v>182.25</v>
      </c>
      <c r="F634" s="831">
        <v>28</v>
      </c>
      <c r="G634" s="964" t="s">
        <v>3</v>
      </c>
      <c r="H634" s="6" t="s">
        <v>260</v>
      </c>
      <c r="I634" s="2" t="s">
        <v>44</v>
      </c>
      <c r="J634" s="3">
        <v>35</v>
      </c>
      <c r="K634" s="3">
        <v>218.7</v>
      </c>
      <c r="L634" s="786"/>
    </row>
    <row r="635" spans="1:12" s="25" customFormat="1" x14ac:dyDescent="0.3">
      <c r="A635" s="5">
        <v>3</v>
      </c>
      <c r="B635" s="6" t="s">
        <v>114</v>
      </c>
      <c r="C635" s="2" t="s">
        <v>2</v>
      </c>
      <c r="D635" s="3">
        <v>6</v>
      </c>
      <c r="E635" s="3">
        <v>28</v>
      </c>
      <c r="F635" s="834">
        <v>197.6</v>
      </c>
      <c r="G635" s="5">
        <v>3</v>
      </c>
      <c r="H635" s="6" t="s">
        <v>114</v>
      </c>
      <c r="I635" s="2" t="s">
        <v>2</v>
      </c>
      <c r="J635" s="3">
        <v>6</v>
      </c>
      <c r="K635" s="3">
        <v>28</v>
      </c>
      <c r="L635" s="788"/>
    </row>
    <row r="636" spans="1:12" s="25" customFormat="1" x14ac:dyDescent="0.3">
      <c r="A636" s="964" t="s">
        <v>77</v>
      </c>
      <c r="B636" s="6" t="s">
        <v>107</v>
      </c>
      <c r="C636" s="2" t="s">
        <v>414</v>
      </c>
      <c r="D636" s="3">
        <f>3.4*2</f>
        <v>6.8</v>
      </c>
      <c r="E636" s="3">
        <f>93.2*2</f>
        <v>186.4</v>
      </c>
      <c r="F636" s="834">
        <v>128</v>
      </c>
      <c r="G636" s="964" t="s">
        <v>77</v>
      </c>
      <c r="H636" s="6" t="s">
        <v>107</v>
      </c>
      <c r="I636" s="2" t="s">
        <v>414</v>
      </c>
      <c r="J636" s="3">
        <f>3.4*2</f>
        <v>6.8</v>
      </c>
      <c r="K636" s="3">
        <f>93.2*2</f>
        <v>186.4</v>
      </c>
      <c r="L636" s="788"/>
    </row>
    <row r="637" spans="1:12" s="25" customFormat="1" x14ac:dyDescent="0.3">
      <c r="A637" s="5">
        <v>5</v>
      </c>
      <c r="B637" s="6" t="s">
        <v>226</v>
      </c>
      <c r="C637" s="2" t="s">
        <v>218</v>
      </c>
      <c r="D637" s="3">
        <v>50</v>
      </c>
      <c r="E637" s="3">
        <v>128</v>
      </c>
      <c r="F637" s="834"/>
      <c r="G637" s="5">
        <v>5</v>
      </c>
      <c r="H637" s="6" t="s">
        <v>233</v>
      </c>
      <c r="I637" s="2" t="s">
        <v>5</v>
      </c>
      <c r="J637" s="3">
        <v>50</v>
      </c>
      <c r="K637" s="3">
        <v>137.6</v>
      </c>
      <c r="L637" s="788"/>
    </row>
    <row r="638" spans="1:12" s="25" customFormat="1" ht="19.5" customHeight="1" x14ac:dyDescent="0.3">
      <c r="A638" s="964"/>
      <c r="B638" s="6"/>
      <c r="C638" s="2"/>
      <c r="D638" s="3"/>
      <c r="E638" s="3"/>
      <c r="F638" s="1019"/>
      <c r="G638" s="964"/>
      <c r="H638" s="6"/>
      <c r="I638" s="2"/>
      <c r="J638" s="3"/>
      <c r="K638" s="3"/>
      <c r="L638" s="788"/>
    </row>
    <row r="639" spans="1:12" s="25" customFormat="1" x14ac:dyDescent="0.3">
      <c r="A639" s="5"/>
      <c r="B639" s="6"/>
      <c r="C639" s="2"/>
      <c r="D639" s="3"/>
      <c r="E639" s="3"/>
      <c r="F639" s="1020"/>
      <c r="G639" s="5"/>
      <c r="H639" s="6"/>
      <c r="I639" s="2"/>
      <c r="J639" s="3"/>
      <c r="K639" s="3"/>
      <c r="L639" s="788"/>
    </row>
    <row r="640" spans="1:12" s="25" customFormat="1" x14ac:dyDescent="0.3">
      <c r="A640" s="5"/>
      <c r="B640" s="6"/>
      <c r="C640" s="2" t="s">
        <v>128</v>
      </c>
      <c r="D640" s="3">
        <f>SUM(D633:D638)</f>
        <v>157.80000000000001</v>
      </c>
      <c r="E640" s="3">
        <f>SUM(E633:E638)</f>
        <v>705.45</v>
      </c>
      <c r="F640" s="1020"/>
      <c r="G640" s="5"/>
      <c r="H640" s="6"/>
      <c r="I640" s="2" t="s">
        <v>128</v>
      </c>
      <c r="J640" s="3">
        <f>SUM(J633:J638)</f>
        <v>177.8</v>
      </c>
      <c r="K640" s="3">
        <f>SUM(K633:K638)</f>
        <v>841.90000000000009</v>
      </c>
      <c r="L640" s="788"/>
    </row>
    <row r="641" spans="1:12" s="25" customFormat="1" hidden="1" x14ac:dyDescent="0.3">
      <c r="A641" s="5"/>
      <c r="B641" s="6"/>
      <c r="C641" s="2"/>
      <c r="D641" s="3"/>
      <c r="E641" s="3"/>
      <c r="F641" s="1020"/>
      <c r="G641" s="5"/>
      <c r="H641" s="6"/>
      <c r="I641" s="2"/>
      <c r="J641" s="3"/>
      <c r="K641" s="3"/>
      <c r="L641" s="788"/>
    </row>
    <row r="642" spans="1:12" s="25" customFormat="1" hidden="1" x14ac:dyDescent="0.3">
      <c r="A642" s="5">
        <v>1</v>
      </c>
      <c r="B642" s="6" t="s">
        <v>1</v>
      </c>
      <c r="C642" s="2" t="s">
        <v>5</v>
      </c>
      <c r="D642" s="3">
        <v>200</v>
      </c>
      <c r="E642" s="3">
        <v>86</v>
      </c>
      <c r="F642" s="1020"/>
      <c r="G642" s="5">
        <v>1</v>
      </c>
      <c r="H642" s="6" t="s">
        <v>1</v>
      </c>
      <c r="I642" s="2" t="s">
        <v>5</v>
      </c>
      <c r="J642" s="3">
        <v>200</v>
      </c>
      <c r="K642" s="3">
        <v>86</v>
      </c>
      <c r="L642" s="788"/>
    </row>
    <row r="643" spans="1:12" s="25" customFormat="1" hidden="1" x14ac:dyDescent="0.3">
      <c r="A643" s="5">
        <v>2</v>
      </c>
      <c r="B643" s="6" t="s">
        <v>238</v>
      </c>
      <c r="C643" s="2" t="s">
        <v>251</v>
      </c>
      <c r="D643" s="3">
        <v>225</v>
      </c>
      <c r="E643" s="3">
        <v>114</v>
      </c>
      <c r="F643" s="1020"/>
      <c r="G643" s="5">
        <v>2</v>
      </c>
      <c r="H643" s="6" t="s">
        <v>238</v>
      </c>
      <c r="I643" s="2" t="s">
        <v>251</v>
      </c>
      <c r="J643" s="3">
        <v>225</v>
      </c>
      <c r="K643" s="3">
        <v>114</v>
      </c>
      <c r="L643" s="788"/>
    </row>
    <row r="644" spans="1:12" s="25" customFormat="1" hidden="1" x14ac:dyDescent="0.3">
      <c r="A644" s="5">
        <v>3</v>
      </c>
      <c r="B644" s="6" t="s">
        <v>93</v>
      </c>
      <c r="C644" s="2" t="s">
        <v>5</v>
      </c>
      <c r="D644" s="3">
        <v>135</v>
      </c>
      <c r="E644" s="3">
        <v>94.25</v>
      </c>
      <c r="F644" s="1020"/>
      <c r="G644" s="5">
        <v>3</v>
      </c>
      <c r="H644" s="6" t="s">
        <v>93</v>
      </c>
      <c r="I644" s="2" t="s">
        <v>5</v>
      </c>
      <c r="J644" s="3">
        <v>135</v>
      </c>
      <c r="K644" s="3">
        <v>94.25</v>
      </c>
      <c r="L644" s="788"/>
    </row>
    <row r="645" spans="1:12" s="25" customFormat="1" hidden="1" x14ac:dyDescent="0.3">
      <c r="A645" s="5">
        <v>4</v>
      </c>
      <c r="B645" s="6" t="s">
        <v>253</v>
      </c>
      <c r="C645" s="2" t="s">
        <v>218</v>
      </c>
      <c r="D645" s="3">
        <v>125</v>
      </c>
      <c r="E645" s="3">
        <v>146.4</v>
      </c>
      <c r="F645" s="1020"/>
      <c r="G645" s="5">
        <v>4</v>
      </c>
      <c r="H645" s="6" t="s">
        <v>253</v>
      </c>
      <c r="I645" s="2" t="s">
        <v>218</v>
      </c>
      <c r="J645" s="3">
        <v>125</v>
      </c>
      <c r="K645" s="3">
        <v>146.4</v>
      </c>
      <c r="L645" s="788"/>
    </row>
    <row r="646" spans="1:12" s="25" customFormat="1" hidden="1" x14ac:dyDescent="0.3">
      <c r="A646" s="5">
        <v>5</v>
      </c>
      <c r="B646" s="6" t="s">
        <v>255</v>
      </c>
      <c r="C646" s="2" t="s">
        <v>218</v>
      </c>
      <c r="D646" s="3">
        <v>80</v>
      </c>
      <c r="E646" s="3">
        <v>105.16</v>
      </c>
      <c r="F646" s="1020"/>
      <c r="G646" s="5">
        <v>5</v>
      </c>
      <c r="H646" s="6" t="s">
        <v>255</v>
      </c>
      <c r="I646" s="2" t="s">
        <v>218</v>
      </c>
      <c r="J646" s="3">
        <v>80</v>
      </c>
      <c r="K646" s="3">
        <v>105.16</v>
      </c>
      <c r="L646" s="788"/>
    </row>
    <row r="647" spans="1:12" s="25" customFormat="1" hidden="1" x14ac:dyDescent="0.3">
      <c r="A647" s="5">
        <v>6</v>
      </c>
      <c r="B647" s="6" t="s">
        <v>252</v>
      </c>
      <c r="C647" s="2" t="s">
        <v>251</v>
      </c>
      <c r="D647" s="3">
        <v>105</v>
      </c>
      <c r="E647" s="3">
        <v>142</v>
      </c>
      <c r="F647" s="1020"/>
      <c r="G647" s="5">
        <v>6</v>
      </c>
      <c r="H647" s="6" t="s">
        <v>252</v>
      </c>
      <c r="I647" s="2" t="s">
        <v>251</v>
      </c>
      <c r="J647" s="3">
        <v>105</v>
      </c>
      <c r="K647" s="3">
        <v>142</v>
      </c>
      <c r="L647" s="788"/>
    </row>
    <row r="648" spans="1:12" s="25" customFormat="1" hidden="1" x14ac:dyDescent="0.3">
      <c r="A648" s="5">
        <v>7</v>
      </c>
      <c r="B648" s="6" t="s">
        <v>254</v>
      </c>
      <c r="C648" s="2" t="s">
        <v>218</v>
      </c>
      <c r="D648" s="3">
        <v>120</v>
      </c>
      <c r="E648" s="3">
        <v>144</v>
      </c>
      <c r="F648" s="1020"/>
      <c r="G648" s="5">
        <v>7</v>
      </c>
      <c r="H648" s="6" t="s">
        <v>254</v>
      </c>
      <c r="I648" s="2" t="s">
        <v>218</v>
      </c>
      <c r="J648" s="3">
        <v>120</v>
      </c>
      <c r="K648" s="3">
        <v>144</v>
      </c>
      <c r="L648" s="788"/>
    </row>
    <row r="649" spans="1:12" s="25" customFormat="1" hidden="1" x14ac:dyDescent="0.3">
      <c r="A649" s="5">
        <v>8</v>
      </c>
      <c r="B649" s="6" t="s">
        <v>31</v>
      </c>
      <c r="C649" s="2" t="s">
        <v>5</v>
      </c>
      <c r="D649" s="3">
        <v>55</v>
      </c>
      <c r="E649" s="3">
        <v>88</v>
      </c>
      <c r="F649" s="1020"/>
      <c r="G649" s="5">
        <v>8</v>
      </c>
      <c r="H649" s="6" t="s">
        <v>31</v>
      </c>
      <c r="I649" s="2" t="s">
        <v>5</v>
      </c>
      <c r="J649" s="3">
        <v>55</v>
      </c>
      <c r="K649" s="3">
        <v>88</v>
      </c>
      <c r="L649" s="788"/>
    </row>
    <row r="650" spans="1:12" s="50" customFormat="1" hidden="1" x14ac:dyDescent="0.3">
      <c r="A650" s="964"/>
      <c r="B650" s="1"/>
      <c r="C650" s="964"/>
      <c r="D650" s="7"/>
      <c r="E650" s="7"/>
      <c r="F650" s="1020"/>
      <c r="G650" s="964"/>
      <c r="H650" s="1"/>
      <c r="I650" s="964"/>
      <c r="J650" s="7"/>
      <c r="K650" s="7"/>
      <c r="L650" s="792"/>
    </row>
    <row r="651" spans="1:12" s="25" customFormat="1" hidden="1" x14ac:dyDescent="0.3">
      <c r="A651" s="5"/>
      <c r="B651" s="6"/>
      <c r="C651" s="2" t="s">
        <v>128</v>
      </c>
      <c r="D651" s="3">
        <v>1045</v>
      </c>
      <c r="E651" s="3">
        <v>919.81</v>
      </c>
      <c r="F651" s="1020"/>
      <c r="G651" s="5"/>
      <c r="H651" s="6"/>
      <c r="I651" s="2" t="s">
        <v>128</v>
      </c>
      <c r="J651" s="3">
        <v>1045</v>
      </c>
      <c r="K651" s="3">
        <v>919.81</v>
      </c>
      <c r="L651" s="788"/>
    </row>
    <row r="652" spans="1:12" s="25" customFormat="1" hidden="1" x14ac:dyDescent="0.3">
      <c r="A652" s="5"/>
      <c r="B652" s="6"/>
      <c r="C652" s="2"/>
      <c r="D652" s="3"/>
      <c r="E652" s="3"/>
      <c r="F652" s="1020"/>
      <c r="G652" s="5"/>
      <c r="H652" s="6"/>
      <c r="I652" s="2"/>
      <c r="J652" s="3"/>
      <c r="K652" s="3"/>
      <c r="L652" s="788"/>
    </row>
    <row r="653" spans="1:12" s="25" customFormat="1" x14ac:dyDescent="0.3">
      <c r="A653" s="5"/>
      <c r="B653" s="6"/>
      <c r="C653" s="2"/>
      <c r="D653" s="3"/>
      <c r="E653" s="3"/>
      <c r="F653" s="1020"/>
      <c r="G653" s="5"/>
      <c r="H653" s="6"/>
      <c r="I653" s="2"/>
      <c r="J653" s="3"/>
      <c r="K653" s="3"/>
      <c r="L653" s="788"/>
    </row>
    <row r="654" spans="1:12" s="25" customFormat="1" x14ac:dyDescent="0.3">
      <c r="A654" s="5"/>
      <c r="B654" s="6"/>
      <c r="C654" s="2"/>
      <c r="D654" s="3"/>
      <c r="E654" s="3"/>
      <c r="F654" s="1020"/>
      <c r="G654" s="5"/>
      <c r="H654" s="6"/>
      <c r="I654" s="2"/>
      <c r="J654" s="3"/>
      <c r="K654" s="3"/>
      <c r="L654" s="788"/>
    </row>
    <row r="655" spans="1:12" s="25" customFormat="1" x14ac:dyDescent="0.3">
      <c r="A655" s="28" t="s">
        <v>124</v>
      </c>
      <c r="B655" s="3" t="s">
        <v>259</v>
      </c>
      <c r="C655" s="2" t="s">
        <v>125</v>
      </c>
      <c r="D655" s="3" t="s">
        <v>126</v>
      </c>
      <c r="E655" s="3" t="s">
        <v>127</v>
      </c>
      <c r="F655" s="1020"/>
      <c r="G655" s="28" t="s">
        <v>124</v>
      </c>
      <c r="H655" s="3" t="s">
        <v>247</v>
      </c>
      <c r="I655" s="2" t="s">
        <v>125</v>
      </c>
      <c r="J655" s="3" t="s">
        <v>126</v>
      </c>
      <c r="K655" s="3" t="s">
        <v>127</v>
      </c>
      <c r="L655" s="788"/>
    </row>
    <row r="656" spans="1:12" s="50" customFormat="1" x14ac:dyDescent="0.3">
      <c r="A656" s="964" t="s">
        <v>8</v>
      </c>
      <c r="B656" s="6" t="s">
        <v>355</v>
      </c>
      <c r="C656" s="2" t="s">
        <v>9</v>
      </c>
      <c r="D656" s="3">
        <v>60</v>
      </c>
      <c r="E656" s="3">
        <v>132</v>
      </c>
      <c r="F656" s="1019">
        <v>60</v>
      </c>
      <c r="G656" s="964" t="s">
        <v>8</v>
      </c>
      <c r="H656" s="6" t="s">
        <v>355</v>
      </c>
      <c r="I656" s="2" t="s">
        <v>9</v>
      </c>
      <c r="J656" s="3">
        <v>60</v>
      </c>
      <c r="K656" s="3">
        <v>132</v>
      </c>
      <c r="L656" s="786"/>
    </row>
    <row r="657" spans="1:12" s="25" customFormat="1" x14ac:dyDescent="0.3">
      <c r="A657" s="964" t="s">
        <v>3</v>
      </c>
      <c r="B657" s="6" t="s">
        <v>27</v>
      </c>
      <c r="C657" s="2" t="s">
        <v>28</v>
      </c>
      <c r="D657" s="3">
        <v>65</v>
      </c>
      <c r="E657" s="3">
        <v>178</v>
      </c>
      <c r="F657" s="1019">
        <v>65</v>
      </c>
      <c r="G657" s="964" t="s">
        <v>3</v>
      </c>
      <c r="H657" s="6" t="s">
        <v>27</v>
      </c>
      <c r="I657" s="2" t="s">
        <v>7</v>
      </c>
      <c r="J657" s="3">
        <v>85</v>
      </c>
      <c r="K657" s="3">
        <v>223</v>
      </c>
      <c r="L657" s="788"/>
    </row>
    <row r="658" spans="1:12" s="25" customFormat="1" x14ac:dyDescent="0.3">
      <c r="A658" s="964" t="s">
        <v>0</v>
      </c>
      <c r="B658" s="6" t="s">
        <v>61</v>
      </c>
      <c r="C658" s="2" t="s">
        <v>17</v>
      </c>
      <c r="D658" s="3">
        <v>20</v>
      </c>
      <c r="E658" s="3">
        <v>228.14999999999998</v>
      </c>
      <c r="F658" s="1019">
        <v>54</v>
      </c>
      <c r="G658" s="964" t="s">
        <v>0</v>
      </c>
      <c r="H658" s="6" t="s">
        <v>61</v>
      </c>
      <c r="I658" s="2" t="s">
        <v>44</v>
      </c>
      <c r="J658" s="3">
        <v>25</v>
      </c>
      <c r="K658" s="3">
        <v>273.77999999999997</v>
      </c>
      <c r="L658" s="788"/>
    </row>
    <row r="659" spans="1:12" s="50" customFormat="1" x14ac:dyDescent="0.3">
      <c r="A659" s="964" t="s">
        <v>77</v>
      </c>
      <c r="B659" s="6" t="s">
        <v>69</v>
      </c>
      <c r="C659" s="2" t="s">
        <v>22</v>
      </c>
      <c r="D659" s="3">
        <v>25</v>
      </c>
      <c r="E659" s="3">
        <v>3.9199999999999995</v>
      </c>
      <c r="F659" s="1020">
        <v>60</v>
      </c>
      <c r="G659" s="964" t="s">
        <v>77</v>
      </c>
      <c r="H659" s="6" t="s">
        <v>69</v>
      </c>
      <c r="I659" s="2" t="s">
        <v>22</v>
      </c>
      <c r="J659" s="3">
        <v>25</v>
      </c>
      <c r="K659" s="3">
        <v>3.9199999999999995</v>
      </c>
      <c r="L659" s="792"/>
    </row>
    <row r="660" spans="1:12" s="50" customFormat="1" x14ac:dyDescent="0.3">
      <c r="A660" s="964" t="s">
        <v>23</v>
      </c>
      <c r="B660" s="6" t="s">
        <v>113</v>
      </c>
      <c r="C660" s="2" t="s">
        <v>2</v>
      </c>
      <c r="D660" s="3">
        <v>15</v>
      </c>
      <c r="E660" s="3">
        <v>94.2</v>
      </c>
      <c r="F660" s="1021">
        <v>3.4</v>
      </c>
      <c r="G660" s="964" t="s">
        <v>23</v>
      </c>
      <c r="H660" s="6" t="s">
        <v>113</v>
      </c>
      <c r="I660" s="2" t="s">
        <v>2</v>
      </c>
      <c r="J660" s="3">
        <v>15</v>
      </c>
      <c r="K660" s="3">
        <v>94.2</v>
      </c>
      <c r="L660" s="786"/>
    </row>
    <row r="661" spans="1:12" s="25" customFormat="1" x14ac:dyDescent="0.3">
      <c r="A661" s="964" t="s">
        <v>51</v>
      </c>
      <c r="B661" s="6" t="s">
        <v>107</v>
      </c>
      <c r="C661" s="2" t="s">
        <v>14</v>
      </c>
      <c r="D661" s="3">
        <v>3.4</v>
      </c>
      <c r="E661" s="3">
        <v>93.2</v>
      </c>
      <c r="F661" s="1019">
        <v>1.2</v>
      </c>
      <c r="G661" s="964" t="s">
        <v>51</v>
      </c>
      <c r="H661" s="6" t="s">
        <v>107</v>
      </c>
      <c r="I661" s="2" t="s">
        <v>14</v>
      </c>
      <c r="J661" s="3">
        <v>3.4</v>
      </c>
      <c r="K661" s="3">
        <v>93.2</v>
      </c>
      <c r="L661" s="788"/>
    </row>
    <row r="662" spans="1:12" s="50" customFormat="1" x14ac:dyDescent="0.3">
      <c r="A662" s="964" t="s">
        <v>15</v>
      </c>
      <c r="B662" s="6" t="s">
        <v>108</v>
      </c>
      <c r="C662" s="2" t="s">
        <v>65</v>
      </c>
      <c r="D662" s="3">
        <v>1.2</v>
      </c>
      <c r="E662" s="3">
        <v>21.5</v>
      </c>
      <c r="F662" s="605">
        <v>15</v>
      </c>
      <c r="G662" s="964" t="s">
        <v>15</v>
      </c>
      <c r="H662" s="6" t="s">
        <v>108</v>
      </c>
      <c r="I662" s="2" t="s">
        <v>65</v>
      </c>
      <c r="J662" s="3">
        <v>1.2</v>
      </c>
      <c r="K662" s="3">
        <v>21.5</v>
      </c>
      <c r="L662" s="786"/>
    </row>
    <row r="663" spans="1:12" s="25" customFormat="1" x14ac:dyDescent="0.3">
      <c r="A663" s="5">
        <v>8</v>
      </c>
      <c r="B663" s="6" t="s">
        <v>443</v>
      </c>
      <c r="C663" s="2" t="s">
        <v>5</v>
      </c>
      <c r="D663" s="3">
        <v>60</v>
      </c>
      <c r="E663" s="3">
        <v>347</v>
      </c>
      <c r="F663" s="656"/>
      <c r="G663" s="5">
        <v>8</v>
      </c>
      <c r="H663" s="6" t="s">
        <v>443</v>
      </c>
      <c r="I663" s="2" t="s">
        <v>5</v>
      </c>
      <c r="J663" s="3">
        <v>60</v>
      </c>
      <c r="K663" s="3">
        <v>347</v>
      </c>
      <c r="L663" s="788"/>
    </row>
    <row r="664" spans="1:12" s="50" customFormat="1" x14ac:dyDescent="0.3">
      <c r="A664" s="5"/>
      <c r="B664" s="6"/>
      <c r="C664" s="2"/>
      <c r="D664" s="3"/>
      <c r="E664" s="3"/>
      <c r="F664" s="657"/>
      <c r="G664" s="5"/>
      <c r="H664" s="6"/>
      <c r="I664" s="2"/>
      <c r="J664" s="3"/>
      <c r="K664" s="3"/>
      <c r="L664" s="792"/>
    </row>
    <row r="665" spans="1:12" s="50" customFormat="1" x14ac:dyDescent="0.3">
      <c r="A665" s="5"/>
      <c r="B665" s="6"/>
      <c r="C665" s="2"/>
      <c r="D665" s="3"/>
      <c r="E665" s="3"/>
      <c r="F665" s="657"/>
      <c r="G665" s="5"/>
      <c r="H665" s="6"/>
      <c r="I665" s="2"/>
      <c r="J665" s="3"/>
      <c r="K665" s="3"/>
      <c r="L665" s="792"/>
    </row>
    <row r="666" spans="1:12" s="25" customFormat="1" x14ac:dyDescent="0.3">
      <c r="A666" s="964"/>
      <c r="B666" s="6"/>
      <c r="C666" s="2" t="s">
        <v>128</v>
      </c>
      <c r="D666" s="3">
        <f>SUM(D656:D665)</f>
        <v>249.6</v>
      </c>
      <c r="E666" s="3">
        <f>SUM(E656:E665)</f>
        <v>1097.97</v>
      </c>
      <c r="F666" s="657"/>
      <c r="G666" s="964"/>
      <c r="H666" s="6"/>
      <c r="I666" s="2" t="s">
        <v>128</v>
      </c>
      <c r="J666" s="3">
        <f>SUM(J656:J665)</f>
        <v>274.60000000000002</v>
      </c>
      <c r="K666" s="3">
        <f>SUM(K656:K665)</f>
        <v>1188.5999999999999</v>
      </c>
      <c r="L666" s="788"/>
    </row>
    <row r="667" spans="1:12" s="25" customFormat="1" x14ac:dyDescent="0.3">
      <c r="A667" s="5"/>
      <c r="B667" s="6"/>
      <c r="C667" s="2"/>
      <c r="D667" s="3"/>
      <c r="E667" s="3"/>
      <c r="F667" s="657"/>
      <c r="G667" s="5"/>
      <c r="H667" s="6"/>
      <c r="I667" s="2"/>
      <c r="J667" s="3"/>
      <c r="K667" s="3"/>
      <c r="L667" s="788"/>
    </row>
    <row r="668" spans="1:12" s="25" customFormat="1" x14ac:dyDescent="0.3">
      <c r="A668" s="5"/>
      <c r="B668" s="6"/>
      <c r="C668" s="2"/>
      <c r="D668" s="3"/>
      <c r="E668" s="3"/>
      <c r="F668" s="657"/>
      <c r="G668" s="5"/>
      <c r="H668" s="6"/>
      <c r="I668" s="2"/>
      <c r="J668" s="3"/>
      <c r="K668" s="3"/>
      <c r="L668" s="788"/>
    </row>
    <row r="669" spans="1:12" s="25" customFormat="1" x14ac:dyDescent="0.3">
      <c r="A669" s="964"/>
      <c r="B669" s="6"/>
      <c r="C669" s="2" t="s">
        <v>136</v>
      </c>
      <c r="D669" s="3">
        <f>+D666+D640</f>
        <v>407.4</v>
      </c>
      <c r="E669" s="3">
        <f>+E666+E640</f>
        <v>1803.42</v>
      </c>
      <c r="F669" s="657"/>
      <c r="G669" s="3"/>
      <c r="H669" s="3"/>
      <c r="I669" s="3" t="s">
        <v>136</v>
      </c>
      <c r="J669" s="3">
        <f>+J666+J640</f>
        <v>452.40000000000003</v>
      </c>
      <c r="K669" s="3">
        <f>+K666+K640</f>
        <v>2030.5</v>
      </c>
      <c r="L669" s="788"/>
    </row>
    <row r="670" spans="1:12" s="25" customFormat="1" ht="18.75" customHeight="1" x14ac:dyDescent="0.3">
      <c r="B670" s="20"/>
      <c r="C670" s="20"/>
      <c r="E670" s="24"/>
      <c r="F670" s="657"/>
      <c r="H670" s="20"/>
      <c r="I670" s="20"/>
      <c r="K670" s="24"/>
      <c r="L670" s="788"/>
    </row>
    <row r="671" spans="1:12" s="25" customFormat="1" ht="18.75" customHeight="1" x14ac:dyDescent="0.3">
      <c r="B671" s="20"/>
      <c r="C671" s="20"/>
      <c r="E671" s="24"/>
      <c r="F671" s="606"/>
      <c r="H671" s="20"/>
      <c r="I671" s="20"/>
      <c r="K671" s="24"/>
      <c r="L671" s="788"/>
    </row>
    <row r="672" spans="1:12" s="25" customFormat="1" x14ac:dyDescent="0.3">
      <c r="A672" s="461"/>
      <c r="B672" s="461"/>
      <c r="C672" s="461"/>
      <c r="D672" s="461"/>
      <c r="E672" s="461"/>
      <c r="F672" s="660"/>
      <c r="G672" s="36"/>
      <c r="H672" s="463"/>
      <c r="I672" s="463"/>
      <c r="J672" s="463"/>
      <c r="K672" s="463"/>
      <c r="L672" s="788"/>
    </row>
    <row r="673" spans="1:16" s="25" customFormat="1" x14ac:dyDescent="0.3">
      <c r="A673" s="461"/>
      <c r="B673" s="36"/>
      <c r="C673" s="462"/>
      <c r="D673" s="463"/>
      <c r="E673" s="463"/>
      <c r="F673" s="659"/>
      <c r="G673" s="463"/>
      <c r="H673" s="463"/>
      <c r="I673" s="463"/>
      <c r="J673" s="463"/>
      <c r="K673" s="463"/>
      <c r="L673" s="788"/>
    </row>
    <row r="674" spans="1:16" s="25" customFormat="1" ht="18.75" customHeight="1" x14ac:dyDescent="0.3">
      <c r="B674" s="37" t="s">
        <v>130</v>
      </c>
      <c r="D674" s="94" t="s">
        <v>131</v>
      </c>
      <c r="E674" s="20"/>
      <c r="F674" s="606"/>
      <c r="H674" s="37" t="s">
        <v>130</v>
      </c>
      <c r="J674" s="94" t="s">
        <v>131</v>
      </c>
      <c r="K674" s="20"/>
      <c r="L674" s="788"/>
    </row>
    <row r="675" spans="1:16" s="25" customFormat="1" ht="51.75" customHeight="1" x14ac:dyDescent="0.3">
      <c r="B675" s="38" t="s">
        <v>132</v>
      </c>
      <c r="D675" s="38" t="s">
        <v>140</v>
      </c>
      <c r="E675" s="39"/>
      <c r="F675" s="606"/>
      <c r="H675" s="38" t="s">
        <v>139</v>
      </c>
      <c r="J675" s="38" t="s">
        <v>140</v>
      </c>
      <c r="K675" s="39"/>
      <c r="L675" s="788"/>
    </row>
    <row r="676" spans="1:16" s="25" customFormat="1" ht="22.5" customHeight="1" x14ac:dyDescent="0.3">
      <c r="B676" s="38"/>
      <c r="D676" s="38"/>
      <c r="E676" s="39"/>
      <c r="F676" s="606"/>
      <c r="G676" s="38"/>
      <c r="I676" s="38"/>
      <c r="J676" s="39"/>
      <c r="K676" s="38"/>
      <c r="L676" s="788"/>
    </row>
    <row r="677" spans="1:16" s="25" customFormat="1" ht="18.75" customHeight="1" x14ac:dyDescent="0.3">
      <c r="A677" s="419"/>
      <c r="B677" s="456"/>
      <c r="C677" s="456"/>
      <c r="D677" s="456"/>
      <c r="E677" s="456"/>
      <c r="F677" s="656"/>
      <c r="G677" s="96"/>
      <c r="H677" s="19"/>
      <c r="I677" s="19"/>
      <c r="J677" s="19"/>
      <c r="K677" s="19"/>
      <c r="L677" s="788"/>
    </row>
    <row r="678" spans="1:16" x14ac:dyDescent="0.3">
      <c r="A678" s="25"/>
      <c r="G678" s="25"/>
    </row>
    <row r="679" spans="1:16" s="25" customFormat="1" ht="18.75" customHeight="1" x14ac:dyDescent="0.3">
      <c r="B679" s="22" t="s">
        <v>115</v>
      </c>
      <c r="C679" s="20"/>
      <c r="D679" s="20"/>
      <c r="E679" s="20"/>
      <c r="F679" s="656"/>
      <c r="H679" s="22" t="s">
        <v>115</v>
      </c>
      <c r="I679" s="20"/>
      <c r="J679" s="20"/>
      <c r="K679" s="20"/>
      <c r="L679" s="788"/>
    </row>
    <row r="680" spans="1:16" s="25" customFormat="1" ht="18.75" customHeight="1" x14ac:dyDescent="0.3">
      <c r="B680" s="22" t="s">
        <v>137</v>
      </c>
      <c r="C680" s="20"/>
      <c r="D680" s="20"/>
      <c r="E680" s="20"/>
      <c r="F680" s="606"/>
      <c r="H680" s="22" t="s">
        <v>138</v>
      </c>
      <c r="I680" s="20"/>
      <c r="J680" s="20"/>
      <c r="K680" s="20"/>
      <c r="L680" s="788"/>
    </row>
    <row r="681" spans="1:16" s="25" customFormat="1" ht="18.75" customHeight="1" x14ac:dyDescent="0.3">
      <c r="B681" s="20"/>
      <c r="C681" s="20"/>
      <c r="D681" s="20"/>
      <c r="E681" s="20"/>
      <c r="F681" s="606"/>
      <c r="H681" s="20"/>
      <c r="I681" s="20"/>
      <c r="J681" s="20"/>
      <c r="K681" s="20"/>
      <c r="L681" s="788"/>
    </row>
    <row r="682" spans="1:16" s="257" customFormat="1" ht="18.75" customHeight="1" x14ac:dyDescent="0.3">
      <c r="B682" s="32"/>
      <c r="C682" s="32"/>
      <c r="E682" s="604" t="s">
        <v>116</v>
      </c>
      <c r="F682" s="645"/>
      <c r="H682" s="32"/>
      <c r="I682" s="32"/>
      <c r="K682" s="604" t="s">
        <v>116</v>
      </c>
      <c r="L682" s="794"/>
      <c r="M682" s="604"/>
      <c r="N682" s="604"/>
      <c r="O682" s="604"/>
      <c r="P682" s="604"/>
    </row>
    <row r="683" spans="1:16" s="257" customFormat="1" ht="18.75" customHeight="1" x14ac:dyDescent="0.3">
      <c r="B683" s="32"/>
      <c r="C683" s="32"/>
      <c r="E683" s="604" t="s">
        <v>134</v>
      </c>
      <c r="F683" s="645"/>
      <c r="H683" s="32"/>
      <c r="I683" s="32"/>
      <c r="K683" s="604" t="s">
        <v>134</v>
      </c>
      <c r="L683" s="794"/>
      <c r="M683" s="604"/>
      <c r="N683" s="604"/>
      <c r="O683" s="604"/>
      <c r="P683" s="604"/>
    </row>
    <row r="684" spans="1:16" s="257" customFormat="1" ht="18.75" customHeight="1" x14ac:dyDescent="0.3">
      <c r="B684" s="32"/>
      <c r="C684" s="32"/>
      <c r="E684" s="604" t="s">
        <v>117</v>
      </c>
      <c r="F684" s="645"/>
      <c r="H684" s="32"/>
      <c r="I684" s="32"/>
      <c r="K684" s="604" t="s">
        <v>117</v>
      </c>
      <c r="L684" s="794"/>
      <c r="M684" s="604"/>
      <c r="N684" s="604"/>
      <c r="O684" s="604"/>
      <c r="P684" s="604"/>
    </row>
    <row r="685" spans="1:16" s="257" customFormat="1" ht="18.75" customHeight="1" x14ac:dyDescent="0.3">
      <c r="B685" s="32"/>
      <c r="C685" s="32"/>
      <c r="E685" s="604" t="s">
        <v>417</v>
      </c>
      <c r="F685" s="645"/>
      <c r="H685" s="32"/>
      <c r="I685" s="32"/>
      <c r="K685" s="604" t="s">
        <v>417</v>
      </c>
      <c r="L685" s="794"/>
      <c r="M685" s="604"/>
      <c r="N685" s="604"/>
      <c r="O685" s="604"/>
      <c r="P685" s="604"/>
    </row>
    <row r="686" spans="1:16" s="257" customFormat="1" ht="18.75" customHeight="1" x14ac:dyDescent="0.3">
      <c r="B686" s="32"/>
      <c r="C686" s="32"/>
      <c r="D686" s="32"/>
      <c r="E686" s="32"/>
      <c r="F686" s="670"/>
      <c r="H686" s="32"/>
      <c r="I686" s="32"/>
      <c r="J686" s="32"/>
      <c r="K686" s="32"/>
      <c r="L686" s="791"/>
    </row>
    <row r="687" spans="1:16" s="257" customFormat="1" ht="18.75" customHeight="1" x14ac:dyDescent="0.3">
      <c r="B687" s="32"/>
      <c r="C687" s="32"/>
      <c r="D687" s="32"/>
      <c r="E687" s="32"/>
      <c r="F687" s="670"/>
      <c r="H687" s="32"/>
      <c r="I687" s="32"/>
      <c r="J687" s="32"/>
      <c r="K687" s="32"/>
      <c r="L687" s="791"/>
    </row>
    <row r="688" spans="1:16" s="257" customFormat="1" ht="18.75" customHeight="1" x14ac:dyDescent="0.3">
      <c r="B688" s="32"/>
      <c r="C688" s="32"/>
      <c r="D688" s="456" t="s">
        <v>445</v>
      </c>
      <c r="E688" s="456"/>
      <c r="F688" s="1024"/>
      <c r="H688" s="32"/>
      <c r="I688" s="32"/>
      <c r="J688" s="32"/>
      <c r="K688" s="32"/>
      <c r="L688" s="791"/>
    </row>
    <row r="689" spans="1:12" s="257" customFormat="1" ht="18.75" customHeight="1" x14ac:dyDescent="0.3">
      <c r="B689" s="1605" t="s">
        <v>119</v>
      </c>
      <c r="C689" s="1605"/>
      <c r="D689" s="1605"/>
      <c r="E689" s="481"/>
      <c r="F689" s="645"/>
      <c r="H689" s="1605" t="s">
        <v>119</v>
      </c>
      <c r="I689" s="1605"/>
      <c r="J689" s="1605"/>
      <c r="K689" s="481"/>
      <c r="L689" s="791"/>
    </row>
    <row r="690" spans="1:12" s="257" customFormat="1" ht="18.75" customHeight="1" x14ac:dyDescent="0.3">
      <c r="B690" s="1606">
        <v>45338</v>
      </c>
      <c r="C690" s="1606"/>
      <c r="D690" s="1606"/>
      <c r="E690" s="482"/>
      <c r="F690" s="645"/>
      <c r="H690" s="1606">
        <f>B690</f>
        <v>45338</v>
      </c>
      <c r="I690" s="1606"/>
      <c r="J690" s="1606"/>
      <c r="K690" s="482"/>
      <c r="L690" s="791"/>
    </row>
    <row r="691" spans="1:12" s="257" customFormat="1" ht="18.75" customHeight="1" x14ac:dyDescent="0.3">
      <c r="B691" s="32"/>
      <c r="C691" s="32"/>
      <c r="D691" s="32"/>
      <c r="E691" s="482"/>
      <c r="F691" s="645"/>
      <c r="H691" s="32"/>
      <c r="I691" s="32"/>
      <c r="J691" s="32"/>
      <c r="K691" s="482"/>
      <c r="L691" s="791"/>
    </row>
    <row r="692" spans="1:12" s="257" customFormat="1" ht="18.75" customHeight="1" x14ac:dyDescent="0.3">
      <c r="B692" s="967"/>
      <c r="C692" s="32"/>
      <c r="D692" s="32"/>
      <c r="E692" s="482"/>
      <c r="F692" s="645"/>
      <c r="H692" s="967"/>
      <c r="I692" s="32"/>
      <c r="J692" s="32"/>
      <c r="K692" s="482"/>
      <c r="L692" s="791"/>
    </row>
    <row r="693" spans="1:12" s="257" customFormat="1" ht="18.75" customHeight="1" x14ac:dyDescent="0.3">
      <c r="A693" s="469" t="s">
        <v>120</v>
      </c>
      <c r="B693" s="475" t="s">
        <v>121</v>
      </c>
      <c r="C693" s="1604" t="s">
        <v>122</v>
      </c>
      <c r="D693" s="1604"/>
      <c r="E693" s="1604"/>
      <c r="F693" s="645"/>
      <c r="G693" s="469" t="s">
        <v>120</v>
      </c>
      <c r="H693" s="475" t="s">
        <v>121</v>
      </c>
      <c r="I693" s="1604" t="s">
        <v>123</v>
      </c>
      <c r="J693" s="1604"/>
      <c r="K693" s="1604"/>
      <c r="L693" s="791"/>
    </row>
    <row r="694" spans="1:12" s="257" customFormat="1" ht="18.75" customHeight="1" x14ac:dyDescent="0.3">
      <c r="A694" s="469" t="s">
        <v>124</v>
      </c>
      <c r="B694" s="469" t="s">
        <v>265</v>
      </c>
      <c r="C694" s="475" t="s">
        <v>125</v>
      </c>
      <c r="D694" s="968" t="s">
        <v>126</v>
      </c>
      <c r="E694" s="968" t="s">
        <v>127</v>
      </c>
      <c r="F694" s="645"/>
      <c r="G694" s="469" t="s">
        <v>124</v>
      </c>
      <c r="H694" s="469" t="s">
        <v>265</v>
      </c>
      <c r="I694" s="475" t="s">
        <v>125</v>
      </c>
      <c r="J694" s="968" t="s">
        <v>126</v>
      </c>
      <c r="K694" s="968" t="s">
        <v>127</v>
      </c>
      <c r="L694" s="791"/>
    </row>
    <row r="695" spans="1:12" s="420" customFormat="1" x14ac:dyDescent="0.3">
      <c r="A695" s="968" t="s">
        <v>8</v>
      </c>
      <c r="B695" s="13" t="s">
        <v>241</v>
      </c>
      <c r="C695" s="14" t="s">
        <v>33</v>
      </c>
      <c r="D695" s="15">
        <v>100</v>
      </c>
      <c r="E695" s="15">
        <v>262.82</v>
      </c>
      <c r="F695" s="645"/>
      <c r="G695" s="968" t="s">
        <v>8</v>
      </c>
      <c r="H695" s="13" t="s">
        <v>241</v>
      </c>
      <c r="I695" s="14" t="s">
        <v>35</v>
      </c>
      <c r="J695" s="15">
        <v>120</v>
      </c>
      <c r="K695" s="15">
        <v>282.82</v>
      </c>
      <c r="L695" s="795"/>
    </row>
    <row r="696" spans="1:12" s="257" customFormat="1" ht="18.75" customHeight="1" x14ac:dyDescent="0.3">
      <c r="A696" s="968" t="s">
        <v>3</v>
      </c>
      <c r="B696" s="13" t="s">
        <v>114</v>
      </c>
      <c r="C696" s="14" t="s">
        <v>2</v>
      </c>
      <c r="D696" s="15">
        <v>6</v>
      </c>
      <c r="E696" s="15">
        <v>28</v>
      </c>
      <c r="F696" s="1025"/>
      <c r="G696" s="968" t="s">
        <v>3</v>
      </c>
      <c r="H696" s="13" t="s">
        <v>114</v>
      </c>
      <c r="I696" s="14" t="s">
        <v>2</v>
      </c>
      <c r="J696" s="15">
        <v>6</v>
      </c>
      <c r="K696" s="15">
        <v>28</v>
      </c>
      <c r="L696" s="791"/>
    </row>
    <row r="697" spans="1:12" s="257" customFormat="1" ht="19.5" customHeight="1" x14ac:dyDescent="0.3">
      <c r="A697" s="968" t="s">
        <v>0</v>
      </c>
      <c r="B697" s="13" t="s">
        <v>93</v>
      </c>
      <c r="C697" s="14" t="s">
        <v>2</v>
      </c>
      <c r="D697" s="15">
        <v>75</v>
      </c>
      <c r="E697" s="15">
        <v>92</v>
      </c>
      <c r="F697" s="645"/>
      <c r="G697" s="968" t="s">
        <v>0</v>
      </c>
      <c r="H697" s="13" t="s">
        <v>93</v>
      </c>
      <c r="I697" s="14" t="s">
        <v>2</v>
      </c>
      <c r="J697" s="15">
        <v>75</v>
      </c>
      <c r="K697" s="15">
        <v>92</v>
      </c>
      <c r="L697" s="791"/>
    </row>
    <row r="698" spans="1:12" s="420" customFormat="1" x14ac:dyDescent="0.3">
      <c r="A698" s="968" t="s">
        <v>77</v>
      </c>
      <c r="B698" s="13" t="s">
        <v>226</v>
      </c>
      <c r="C698" s="14" t="s">
        <v>5</v>
      </c>
      <c r="D698" s="15">
        <v>30</v>
      </c>
      <c r="E698" s="15">
        <v>128</v>
      </c>
      <c r="F698" s="607"/>
      <c r="G698" s="968" t="s">
        <v>77</v>
      </c>
      <c r="H698" s="13" t="s">
        <v>226</v>
      </c>
      <c r="I698" s="14" t="s">
        <v>5</v>
      </c>
      <c r="J698" s="15">
        <v>30</v>
      </c>
      <c r="K698" s="15">
        <v>128</v>
      </c>
      <c r="L698" s="795"/>
    </row>
    <row r="699" spans="1:12" s="257" customFormat="1" x14ac:dyDescent="0.3">
      <c r="A699" s="12"/>
      <c r="B699" s="13"/>
      <c r="C699" s="14"/>
      <c r="D699" s="15"/>
      <c r="E699" s="971"/>
      <c r="F699" s="1022"/>
      <c r="G699" s="983"/>
      <c r="H699" s="980"/>
      <c r="I699" s="14"/>
      <c r="J699" s="15"/>
      <c r="K699" s="15"/>
      <c r="L699" s="791"/>
    </row>
    <row r="700" spans="1:12" s="257" customFormat="1" ht="19.5" customHeight="1" x14ac:dyDescent="0.3">
      <c r="A700" s="968"/>
      <c r="B700" s="13"/>
      <c r="C700" s="14"/>
      <c r="D700" s="15"/>
      <c r="E700" s="971"/>
      <c r="F700" s="1022"/>
      <c r="G700" s="979"/>
      <c r="H700" s="980"/>
      <c r="I700" s="14"/>
      <c r="J700" s="15"/>
      <c r="K700" s="15"/>
      <c r="L700" s="791"/>
    </row>
    <row r="701" spans="1:12" s="257" customFormat="1" x14ac:dyDescent="0.3">
      <c r="A701" s="12"/>
      <c r="B701" s="13"/>
      <c r="C701" s="14"/>
      <c r="D701" s="15"/>
      <c r="E701" s="971"/>
      <c r="F701" s="981"/>
      <c r="G701" s="983"/>
      <c r="H701" s="980"/>
      <c r="I701" s="14"/>
      <c r="J701" s="15"/>
      <c r="K701" s="15"/>
      <c r="L701" s="791"/>
    </row>
    <row r="702" spans="1:12" s="257" customFormat="1" x14ac:dyDescent="0.3">
      <c r="A702" s="12"/>
      <c r="B702" s="13"/>
      <c r="C702" s="14" t="s">
        <v>128</v>
      </c>
      <c r="D702" s="15">
        <f>SUM(D695:D700)</f>
        <v>211</v>
      </c>
      <c r="E702" s="971">
        <f>SUM(E695:E700)</f>
        <v>510.82</v>
      </c>
      <c r="F702" s="981"/>
      <c r="G702" s="983"/>
      <c r="H702" s="980"/>
      <c r="I702" s="14" t="s">
        <v>128</v>
      </c>
      <c r="J702" s="15">
        <f>SUM(J695:J700)</f>
        <v>231</v>
      </c>
      <c r="K702" s="15">
        <f>SUM(K695:K700)</f>
        <v>530.81999999999994</v>
      </c>
      <c r="L702" s="791"/>
    </row>
    <row r="703" spans="1:12" s="257" customFormat="1" hidden="1" x14ac:dyDescent="0.3">
      <c r="A703" s="12"/>
      <c r="B703" s="13"/>
      <c r="C703" s="14"/>
      <c r="D703" s="15"/>
      <c r="E703" s="971"/>
      <c r="F703" s="981"/>
      <c r="G703" s="983"/>
      <c r="H703" s="980"/>
      <c r="I703" s="14"/>
      <c r="J703" s="15"/>
      <c r="K703" s="15"/>
      <c r="L703" s="791"/>
    </row>
    <row r="704" spans="1:12" s="257" customFormat="1" hidden="1" x14ac:dyDescent="0.3">
      <c r="A704" s="12">
        <v>1</v>
      </c>
      <c r="B704" s="13" t="s">
        <v>1</v>
      </c>
      <c r="C704" s="14" t="s">
        <v>5</v>
      </c>
      <c r="D704" s="15">
        <v>200</v>
      </c>
      <c r="E704" s="971">
        <v>86</v>
      </c>
      <c r="F704" s="981"/>
      <c r="G704" s="983">
        <v>1</v>
      </c>
      <c r="H704" s="980" t="s">
        <v>1</v>
      </c>
      <c r="I704" s="14" t="s">
        <v>5</v>
      </c>
      <c r="J704" s="15">
        <v>200</v>
      </c>
      <c r="K704" s="15">
        <v>86</v>
      </c>
      <c r="L704" s="791"/>
    </row>
    <row r="705" spans="1:12" s="257" customFormat="1" hidden="1" x14ac:dyDescent="0.3">
      <c r="A705" s="12">
        <v>2</v>
      </c>
      <c r="B705" s="13" t="s">
        <v>238</v>
      </c>
      <c r="C705" s="14" t="s">
        <v>251</v>
      </c>
      <c r="D705" s="15">
        <v>225</v>
      </c>
      <c r="E705" s="971">
        <v>114</v>
      </c>
      <c r="F705" s="981"/>
      <c r="G705" s="983">
        <v>2</v>
      </c>
      <c r="H705" s="980" t="s">
        <v>238</v>
      </c>
      <c r="I705" s="14" t="s">
        <v>251</v>
      </c>
      <c r="J705" s="15">
        <v>225</v>
      </c>
      <c r="K705" s="15">
        <v>114</v>
      </c>
      <c r="L705" s="791"/>
    </row>
    <row r="706" spans="1:12" s="257" customFormat="1" hidden="1" x14ac:dyDescent="0.3">
      <c r="A706" s="12">
        <v>3</v>
      </c>
      <c r="B706" s="13" t="s">
        <v>93</v>
      </c>
      <c r="C706" s="14" t="s">
        <v>5</v>
      </c>
      <c r="D706" s="15">
        <v>135</v>
      </c>
      <c r="E706" s="971">
        <v>94.25</v>
      </c>
      <c r="F706" s="981"/>
      <c r="G706" s="983">
        <v>3</v>
      </c>
      <c r="H706" s="980" t="s">
        <v>93</v>
      </c>
      <c r="I706" s="14" t="s">
        <v>5</v>
      </c>
      <c r="J706" s="15">
        <v>135</v>
      </c>
      <c r="K706" s="15">
        <v>94.25</v>
      </c>
      <c r="L706" s="791"/>
    </row>
    <row r="707" spans="1:12" s="257" customFormat="1" hidden="1" x14ac:dyDescent="0.3">
      <c r="A707" s="12">
        <v>4</v>
      </c>
      <c r="B707" s="13" t="s">
        <v>253</v>
      </c>
      <c r="C707" s="14" t="s">
        <v>218</v>
      </c>
      <c r="D707" s="15">
        <v>125</v>
      </c>
      <c r="E707" s="971">
        <v>146.4</v>
      </c>
      <c r="F707" s="981"/>
      <c r="G707" s="983">
        <v>4</v>
      </c>
      <c r="H707" s="980" t="s">
        <v>253</v>
      </c>
      <c r="I707" s="14" t="s">
        <v>218</v>
      </c>
      <c r="J707" s="15">
        <v>125</v>
      </c>
      <c r="K707" s="15">
        <v>146.4</v>
      </c>
      <c r="L707" s="791"/>
    </row>
    <row r="708" spans="1:12" s="257" customFormat="1" hidden="1" x14ac:dyDescent="0.3">
      <c r="A708" s="12">
        <v>5</v>
      </c>
      <c r="B708" s="13" t="s">
        <v>255</v>
      </c>
      <c r="C708" s="14" t="s">
        <v>218</v>
      </c>
      <c r="D708" s="15">
        <v>80</v>
      </c>
      <c r="E708" s="971">
        <v>105.16</v>
      </c>
      <c r="F708" s="981"/>
      <c r="G708" s="983">
        <v>5</v>
      </c>
      <c r="H708" s="980" t="s">
        <v>255</v>
      </c>
      <c r="I708" s="14" t="s">
        <v>218</v>
      </c>
      <c r="J708" s="15">
        <v>80</v>
      </c>
      <c r="K708" s="15">
        <v>105.16</v>
      </c>
      <c r="L708" s="791"/>
    </row>
    <row r="709" spans="1:12" s="257" customFormat="1" hidden="1" x14ac:dyDescent="0.3">
      <c r="A709" s="12">
        <v>6</v>
      </c>
      <c r="B709" s="13" t="s">
        <v>252</v>
      </c>
      <c r="C709" s="14" t="s">
        <v>251</v>
      </c>
      <c r="D709" s="15">
        <v>105</v>
      </c>
      <c r="E709" s="971">
        <v>142</v>
      </c>
      <c r="F709" s="981"/>
      <c r="G709" s="983">
        <v>6</v>
      </c>
      <c r="H709" s="980" t="s">
        <v>252</v>
      </c>
      <c r="I709" s="14" t="s">
        <v>251</v>
      </c>
      <c r="J709" s="15">
        <v>105</v>
      </c>
      <c r="K709" s="15">
        <v>142</v>
      </c>
      <c r="L709" s="791"/>
    </row>
    <row r="710" spans="1:12" s="257" customFormat="1" hidden="1" x14ac:dyDescent="0.3">
      <c r="A710" s="12">
        <v>7</v>
      </c>
      <c r="B710" s="13" t="s">
        <v>254</v>
      </c>
      <c r="C710" s="14" t="s">
        <v>218</v>
      </c>
      <c r="D710" s="15">
        <v>120</v>
      </c>
      <c r="E710" s="971">
        <v>144</v>
      </c>
      <c r="F710" s="981"/>
      <c r="G710" s="983">
        <v>7</v>
      </c>
      <c r="H710" s="980" t="s">
        <v>254</v>
      </c>
      <c r="I710" s="14" t="s">
        <v>218</v>
      </c>
      <c r="J710" s="15">
        <v>120</v>
      </c>
      <c r="K710" s="15">
        <v>144</v>
      </c>
      <c r="L710" s="791"/>
    </row>
    <row r="711" spans="1:12" s="257" customFormat="1" hidden="1" x14ac:dyDescent="0.3">
      <c r="A711" s="12">
        <v>8</v>
      </c>
      <c r="B711" s="13" t="s">
        <v>31</v>
      </c>
      <c r="C711" s="14" t="s">
        <v>5</v>
      </c>
      <c r="D711" s="15">
        <v>55</v>
      </c>
      <c r="E711" s="971">
        <v>88</v>
      </c>
      <c r="F711" s="981"/>
      <c r="G711" s="983">
        <v>8</v>
      </c>
      <c r="H711" s="980" t="s">
        <v>31</v>
      </c>
      <c r="I711" s="14" t="s">
        <v>5</v>
      </c>
      <c r="J711" s="15">
        <v>55</v>
      </c>
      <c r="K711" s="15">
        <v>88</v>
      </c>
      <c r="L711" s="791"/>
    </row>
    <row r="712" spans="1:12" s="420" customFormat="1" hidden="1" x14ac:dyDescent="0.3">
      <c r="A712" s="968"/>
      <c r="B712" s="467"/>
      <c r="C712" s="968"/>
      <c r="D712" s="468"/>
      <c r="E712" s="1023"/>
      <c r="F712" s="981"/>
      <c r="G712" s="979"/>
      <c r="H712" s="1026"/>
      <c r="I712" s="968"/>
      <c r="J712" s="468"/>
      <c r="K712" s="468"/>
      <c r="L712" s="796"/>
    </row>
    <row r="713" spans="1:12" s="257" customFormat="1" hidden="1" x14ac:dyDescent="0.3">
      <c r="A713" s="12"/>
      <c r="B713" s="13"/>
      <c r="C713" s="14" t="s">
        <v>128</v>
      </c>
      <c r="D713" s="15">
        <v>1045</v>
      </c>
      <c r="E713" s="971">
        <v>919.81</v>
      </c>
      <c r="F713" s="981"/>
      <c r="G713" s="983"/>
      <c r="H713" s="980"/>
      <c r="I713" s="14" t="s">
        <v>128</v>
      </c>
      <c r="J713" s="15">
        <v>1045</v>
      </c>
      <c r="K713" s="15">
        <v>919.81</v>
      </c>
      <c r="L713" s="791"/>
    </row>
    <row r="714" spans="1:12" s="257" customFormat="1" hidden="1" x14ac:dyDescent="0.3">
      <c r="A714" s="12"/>
      <c r="B714" s="13"/>
      <c r="C714" s="14"/>
      <c r="D714" s="15"/>
      <c r="E714" s="971"/>
      <c r="F714" s="981"/>
      <c r="G714" s="983"/>
      <c r="H714" s="980"/>
      <c r="I714" s="14"/>
      <c r="J714" s="15"/>
      <c r="K714" s="15"/>
      <c r="L714" s="791"/>
    </row>
    <row r="715" spans="1:12" s="257" customFormat="1" x14ac:dyDescent="0.3">
      <c r="A715" s="12"/>
      <c r="B715" s="13"/>
      <c r="C715" s="14"/>
      <c r="D715" s="15"/>
      <c r="E715" s="971"/>
      <c r="F715" s="981"/>
      <c r="G715" s="983"/>
      <c r="H715" s="980"/>
      <c r="I715" s="14"/>
      <c r="J715" s="15"/>
      <c r="K715" s="15"/>
      <c r="L715" s="791"/>
    </row>
    <row r="716" spans="1:12" s="257" customFormat="1" x14ac:dyDescent="0.3">
      <c r="A716" s="12"/>
      <c r="B716" s="13"/>
      <c r="C716" s="14"/>
      <c r="D716" s="15"/>
      <c r="E716" s="15"/>
      <c r="F716" s="607"/>
      <c r="G716" s="12"/>
      <c r="H716" s="13"/>
      <c r="I716" s="14"/>
      <c r="J716" s="15"/>
      <c r="K716" s="15"/>
      <c r="L716" s="791"/>
    </row>
    <row r="717" spans="1:12" s="257" customFormat="1" x14ac:dyDescent="0.3">
      <c r="A717" s="469" t="s">
        <v>124</v>
      </c>
      <c r="B717" s="15" t="s">
        <v>259</v>
      </c>
      <c r="C717" s="14" t="s">
        <v>125</v>
      </c>
      <c r="D717" s="15" t="s">
        <v>126</v>
      </c>
      <c r="E717" s="15" t="s">
        <v>127</v>
      </c>
      <c r="F717" s="607"/>
      <c r="G717" s="469" t="s">
        <v>124</v>
      </c>
      <c r="H717" s="15" t="s">
        <v>247</v>
      </c>
      <c r="I717" s="14" t="s">
        <v>125</v>
      </c>
      <c r="J717" s="15" t="s">
        <v>126</v>
      </c>
      <c r="K717" s="15" t="s">
        <v>127</v>
      </c>
      <c r="L717" s="791"/>
    </row>
    <row r="718" spans="1:12" s="420" customFormat="1" x14ac:dyDescent="0.3">
      <c r="A718" s="968">
        <v>1</v>
      </c>
      <c r="B718" s="13" t="s">
        <v>100</v>
      </c>
      <c r="C718" s="14" t="s">
        <v>9</v>
      </c>
      <c r="D718" s="15">
        <v>60</v>
      </c>
      <c r="E718" s="15">
        <v>287.25</v>
      </c>
      <c r="F718" s="670"/>
      <c r="G718" s="968">
        <v>1</v>
      </c>
      <c r="H718" s="13" t="s">
        <v>100</v>
      </c>
      <c r="I718" s="14" t="s">
        <v>9</v>
      </c>
      <c r="J718" s="15">
        <v>60</v>
      </c>
      <c r="K718" s="15">
        <v>287.25</v>
      </c>
      <c r="L718" s="795"/>
    </row>
    <row r="719" spans="1:12" s="257" customFormat="1" ht="19.5" customHeight="1" x14ac:dyDescent="0.3">
      <c r="A719" s="968" t="s">
        <v>3</v>
      </c>
      <c r="B719" s="13" t="s">
        <v>83</v>
      </c>
      <c r="C719" s="14" t="s">
        <v>86</v>
      </c>
      <c r="D719" s="15">
        <v>90</v>
      </c>
      <c r="E719" s="15">
        <v>302.39999999999998</v>
      </c>
      <c r="F719" s="645"/>
      <c r="G719" s="968" t="s">
        <v>3</v>
      </c>
      <c r="H719" s="13" t="s">
        <v>83</v>
      </c>
      <c r="I719" s="14" t="s">
        <v>85</v>
      </c>
      <c r="J719" s="15">
        <v>100</v>
      </c>
      <c r="K719" s="15">
        <v>500.08</v>
      </c>
      <c r="L719" s="791"/>
    </row>
    <row r="720" spans="1:12" s="420" customFormat="1" x14ac:dyDescent="0.3">
      <c r="A720" s="968" t="s">
        <v>0</v>
      </c>
      <c r="B720" s="13" t="s">
        <v>69</v>
      </c>
      <c r="C720" s="14" t="s">
        <v>22</v>
      </c>
      <c r="D720" s="15">
        <v>25</v>
      </c>
      <c r="E720" s="15">
        <v>3.9199999999999995</v>
      </c>
      <c r="F720" s="1027">
        <v>60</v>
      </c>
      <c r="G720" s="968" t="s">
        <v>0</v>
      </c>
      <c r="H720" s="13" t="s">
        <v>69</v>
      </c>
      <c r="I720" s="14" t="s">
        <v>22</v>
      </c>
      <c r="J720" s="15">
        <v>25</v>
      </c>
      <c r="K720" s="15">
        <v>3.9199999999999995</v>
      </c>
      <c r="L720" s="796"/>
    </row>
    <row r="721" spans="1:12" s="420" customFormat="1" x14ac:dyDescent="0.3">
      <c r="A721" s="968" t="s">
        <v>77</v>
      </c>
      <c r="B721" s="13" t="s">
        <v>144</v>
      </c>
      <c r="C721" s="14" t="s">
        <v>2</v>
      </c>
      <c r="D721" s="15">
        <v>15</v>
      </c>
      <c r="E721" s="15">
        <v>88</v>
      </c>
      <c r="F721" s="670"/>
      <c r="G721" s="968" t="s">
        <v>77</v>
      </c>
      <c r="H721" s="13" t="s">
        <v>144</v>
      </c>
      <c r="I721" s="14" t="s">
        <v>2</v>
      </c>
      <c r="J721" s="15">
        <v>15</v>
      </c>
      <c r="K721" s="15">
        <v>88</v>
      </c>
      <c r="L721" s="795"/>
    </row>
    <row r="722" spans="1:12" s="257" customFormat="1" x14ac:dyDescent="0.3">
      <c r="A722" s="968" t="s">
        <v>23</v>
      </c>
      <c r="B722" s="13" t="s">
        <v>107</v>
      </c>
      <c r="C722" s="14" t="s">
        <v>14</v>
      </c>
      <c r="D722" s="15">
        <v>3.4</v>
      </c>
      <c r="E722" s="15">
        <v>93.2</v>
      </c>
      <c r="F722" s="645"/>
      <c r="G722" s="968" t="s">
        <v>23</v>
      </c>
      <c r="H722" s="13" t="s">
        <v>107</v>
      </c>
      <c r="I722" s="14" t="s">
        <v>14</v>
      </c>
      <c r="J722" s="15">
        <v>3.4</v>
      </c>
      <c r="K722" s="15">
        <v>93.2</v>
      </c>
      <c r="L722" s="791"/>
    </row>
    <row r="723" spans="1:12" s="420" customFormat="1" x14ac:dyDescent="0.3">
      <c r="A723" s="968" t="s">
        <v>51</v>
      </c>
      <c r="B723" s="13" t="s">
        <v>108</v>
      </c>
      <c r="C723" s="14" t="s">
        <v>65</v>
      </c>
      <c r="D723" s="15">
        <v>1.2</v>
      </c>
      <c r="E723" s="15">
        <v>21.5</v>
      </c>
      <c r="F723" s="607"/>
      <c r="G723" s="968" t="s">
        <v>51</v>
      </c>
      <c r="H723" s="13" t="s">
        <v>108</v>
      </c>
      <c r="I723" s="14" t="s">
        <v>65</v>
      </c>
      <c r="J723" s="15">
        <v>1.2</v>
      </c>
      <c r="K723" s="15">
        <v>21.5</v>
      </c>
      <c r="L723" s="795"/>
    </row>
    <row r="724" spans="1:12" s="257" customFormat="1" ht="19.5" customHeight="1" x14ac:dyDescent="0.3">
      <c r="A724" s="968" t="s">
        <v>15</v>
      </c>
      <c r="B724" s="13" t="s">
        <v>444</v>
      </c>
      <c r="C724" s="14" t="s">
        <v>218</v>
      </c>
      <c r="D724" s="15">
        <v>50</v>
      </c>
      <c r="E724" s="15">
        <v>133.5</v>
      </c>
      <c r="F724" s="670"/>
      <c r="G724" s="968" t="s">
        <v>15</v>
      </c>
      <c r="H724" s="13" t="s">
        <v>444</v>
      </c>
      <c r="I724" s="14" t="s">
        <v>218</v>
      </c>
      <c r="J724" s="15">
        <v>50</v>
      </c>
      <c r="K724" s="15">
        <v>133.5</v>
      </c>
      <c r="L724" s="791"/>
    </row>
    <row r="725" spans="1:12" s="257" customFormat="1" x14ac:dyDescent="0.3">
      <c r="A725" s="12"/>
      <c r="B725" s="13"/>
      <c r="C725" s="14"/>
      <c r="D725" s="15"/>
      <c r="E725" s="15"/>
      <c r="F725" s="670"/>
      <c r="G725" s="12"/>
      <c r="H725" s="13"/>
      <c r="I725" s="14"/>
      <c r="J725" s="15"/>
      <c r="K725" s="15"/>
      <c r="L725" s="791"/>
    </row>
    <row r="726" spans="1:12" s="420" customFormat="1" x14ac:dyDescent="0.3">
      <c r="A726" s="12"/>
      <c r="B726" s="13"/>
      <c r="C726" s="14"/>
      <c r="D726" s="15"/>
      <c r="E726" s="15"/>
      <c r="F726" s="672"/>
      <c r="G726" s="12"/>
      <c r="H726" s="13"/>
      <c r="I726" s="14"/>
      <c r="J726" s="15"/>
      <c r="K726" s="15"/>
      <c r="L726" s="796"/>
    </row>
    <row r="727" spans="1:12" s="257" customFormat="1" x14ac:dyDescent="0.3">
      <c r="A727" s="968"/>
      <c r="B727" s="13"/>
      <c r="C727" s="14" t="s">
        <v>128</v>
      </c>
      <c r="D727" s="15">
        <f>SUM(D718:D726)</f>
        <v>244.6</v>
      </c>
      <c r="E727" s="15">
        <f>SUM(E718:E726)</f>
        <v>929.77</v>
      </c>
      <c r="F727" s="672"/>
      <c r="G727" s="968"/>
      <c r="H727" s="13"/>
      <c r="I727" s="14" t="s">
        <v>128</v>
      </c>
      <c r="J727" s="15">
        <f>SUM(J718:J726)</f>
        <v>254.6</v>
      </c>
      <c r="K727" s="15">
        <f>SUM(K718:K726)</f>
        <v>1127.4499999999998</v>
      </c>
      <c r="L727" s="791"/>
    </row>
    <row r="728" spans="1:12" s="257" customFormat="1" x14ac:dyDescent="0.3">
      <c r="A728" s="12"/>
      <c r="B728" s="13"/>
      <c r="C728" s="14"/>
      <c r="D728" s="15"/>
      <c r="E728" s="15"/>
      <c r="F728" s="672"/>
      <c r="G728" s="12"/>
      <c r="H728" s="13"/>
      <c r="I728" s="14"/>
      <c r="J728" s="15"/>
      <c r="K728" s="15"/>
      <c r="L728" s="791"/>
    </row>
    <row r="729" spans="1:12" s="25" customFormat="1" x14ac:dyDescent="0.3">
      <c r="A729" s="5"/>
      <c r="B729" s="6"/>
      <c r="C729" s="2"/>
      <c r="D729" s="3"/>
      <c r="E729" s="3"/>
      <c r="F729" s="657"/>
      <c r="G729" s="5"/>
      <c r="H729" s="6"/>
      <c r="I729" s="2"/>
      <c r="J729" s="3"/>
      <c r="K729" s="3"/>
      <c r="L729" s="788"/>
    </row>
    <row r="730" spans="1:12" s="25" customFormat="1" x14ac:dyDescent="0.3">
      <c r="A730" s="964"/>
      <c r="B730" s="6"/>
      <c r="C730" s="2" t="s">
        <v>136</v>
      </c>
      <c r="D730" s="3">
        <f>+D727+D702</f>
        <v>455.6</v>
      </c>
      <c r="E730" s="3">
        <f>+E727+E702</f>
        <v>1440.59</v>
      </c>
      <c r="F730" s="657"/>
      <c r="G730" s="3"/>
      <c r="H730" s="3"/>
      <c r="I730" s="3" t="s">
        <v>136</v>
      </c>
      <c r="J730" s="3">
        <f>+J727+J702</f>
        <v>485.6</v>
      </c>
      <c r="K730" s="3">
        <f>+K727+K702</f>
        <v>1658.2699999999998</v>
      </c>
      <c r="L730" s="788"/>
    </row>
    <row r="731" spans="1:12" s="25" customFormat="1" ht="18.75" customHeight="1" x14ac:dyDescent="0.3">
      <c r="B731" s="20"/>
      <c r="C731" s="20"/>
      <c r="E731" s="24"/>
      <c r="F731" s="657"/>
      <c r="H731" s="20"/>
      <c r="I731" s="20"/>
      <c r="K731" s="24"/>
      <c r="L731" s="788"/>
    </row>
    <row r="732" spans="1:12" s="25" customFormat="1" ht="18.75" customHeight="1" x14ac:dyDescent="0.3">
      <c r="B732" s="20"/>
      <c r="C732" s="20"/>
      <c r="E732" s="24"/>
      <c r="F732" s="606"/>
      <c r="H732" s="20"/>
      <c r="I732" s="20"/>
      <c r="K732" s="24"/>
      <c r="L732" s="788"/>
    </row>
    <row r="733" spans="1:12" s="25" customFormat="1" x14ac:dyDescent="0.3">
      <c r="A733" s="461"/>
      <c r="B733" s="461"/>
      <c r="C733" s="461"/>
      <c r="D733" s="461"/>
      <c r="E733" s="461"/>
      <c r="F733" s="660"/>
      <c r="G733" s="36"/>
      <c r="H733" s="463"/>
      <c r="I733" s="463"/>
      <c r="J733" s="463"/>
      <c r="K733" s="463"/>
      <c r="L733" s="788"/>
    </row>
    <row r="734" spans="1:12" s="25" customFormat="1" x14ac:dyDescent="0.3">
      <c r="A734" s="461"/>
      <c r="B734" s="36"/>
      <c r="C734" s="462"/>
      <c r="D734" s="463"/>
      <c r="E734" s="463"/>
      <c r="F734" s="659"/>
      <c r="G734" s="463"/>
      <c r="H734" s="463"/>
      <c r="I734" s="463"/>
      <c r="J734" s="463"/>
      <c r="K734" s="463"/>
      <c r="L734" s="788"/>
    </row>
    <row r="735" spans="1:12" s="25" customFormat="1" ht="18.75" customHeight="1" x14ac:dyDescent="0.3">
      <c r="B735" s="37" t="s">
        <v>130</v>
      </c>
      <c r="D735" s="94" t="s">
        <v>131</v>
      </c>
      <c r="E735" s="20"/>
      <c r="F735" s="606"/>
      <c r="H735" s="37" t="s">
        <v>130</v>
      </c>
      <c r="J735" s="94" t="s">
        <v>131</v>
      </c>
      <c r="K735" s="20"/>
      <c r="L735" s="788"/>
    </row>
    <row r="736" spans="1:12" s="25" customFormat="1" ht="51.75" customHeight="1" x14ac:dyDescent="0.3">
      <c r="B736" s="38" t="s">
        <v>132</v>
      </c>
      <c r="D736" s="38" t="s">
        <v>140</v>
      </c>
      <c r="E736" s="39"/>
      <c r="F736" s="606"/>
      <c r="H736" s="38" t="s">
        <v>139</v>
      </c>
      <c r="J736" s="38" t="s">
        <v>140</v>
      </c>
      <c r="K736" s="39"/>
      <c r="L736" s="788"/>
    </row>
    <row r="737" spans="1:16" s="25" customFormat="1" ht="22.5" customHeight="1" x14ac:dyDescent="0.3">
      <c r="B737" s="38"/>
      <c r="D737" s="38"/>
      <c r="E737" s="39"/>
      <c r="F737" s="606"/>
      <c r="G737" s="38"/>
      <c r="I737" s="38"/>
      <c r="J737" s="39"/>
      <c r="K737" s="38"/>
      <c r="L737" s="788"/>
    </row>
    <row r="738" spans="1:16" s="25" customFormat="1" ht="18.75" customHeight="1" x14ac:dyDescent="0.3">
      <c r="A738" s="419"/>
      <c r="B738" s="456"/>
      <c r="C738" s="456"/>
      <c r="D738" s="456"/>
      <c r="E738" s="456"/>
      <c r="F738" s="656"/>
      <c r="G738" s="96"/>
      <c r="H738" s="19"/>
      <c r="I738" s="19"/>
      <c r="J738" s="19"/>
      <c r="K738" s="19"/>
      <c r="L738" s="788"/>
    </row>
    <row r="739" spans="1:16" x14ac:dyDescent="0.3">
      <c r="A739" s="25"/>
      <c r="G739" s="25"/>
    </row>
    <row r="740" spans="1:16" s="25" customFormat="1" ht="18.75" customHeight="1" x14ac:dyDescent="0.3">
      <c r="A740" s="257"/>
      <c r="B740" s="476" t="s">
        <v>115</v>
      </c>
      <c r="C740" s="32"/>
      <c r="D740" s="32"/>
      <c r="E740" s="32"/>
      <c r="F740" s="656"/>
      <c r="H740" s="22" t="s">
        <v>115</v>
      </c>
      <c r="I740" s="20"/>
      <c r="J740" s="20"/>
      <c r="K740" s="20"/>
      <c r="L740" s="788"/>
    </row>
    <row r="741" spans="1:16" s="25" customFormat="1" ht="18.75" customHeight="1" x14ac:dyDescent="0.3">
      <c r="A741" s="257"/>
      <c r="B741" s="476" t="s">
        <v>137</v>
      </c>
      <c r="C741" s="32"/>
      <c r="D741" s="32"/>
      <c r="E741" s="32"/>
      <c r="F741" s="606"/>
      <c r="H741" s="22" t="s">
        <v>138</v>
      </c>
      <c r="I741" s="20"/>
      <c r="J741" s="20"/>
      <c r="K741" s="20"/>
      <c r="L741" s="788"/>
    </row>
    <row r="742" spans="1:16" s="25" customFormat="1" ht="18.75" customHeight="1" x14ac:dyDescent="0.3">
      <c r="A742" s="257"/>
      <c r="B742" s="32"/>
      <c r="C742" s="32"/>
      <c r="D742" s="32"/>
      <c r="E742" s="32"/>
      <c r="F742" s="606"/>
      <c r="H742" s="20"/>
      <c r="I742" s="20"/>
      <c r="J742" s="20"/>
      <c r="K742" s="20"/>
      <c r="L742" s="788"/>
    </row>
    <row r="743" spans="1:16" s="25" customFormat="1" ht="18.75" customHeight="1" x14ac:dyDescent="0.3">
      <c r="A743" s="257"/>
      <c r="B743" s="32"/>
      <c r="C743" s="32"/>
      <c r="D743" s="257"/>
      <c r="E743" s="604" t="s">
        <v>116</v>
      </c>
      <c r="F743" s="606"/>
      <c r="H743" s="20"/>
      <c r="I743" s="20"/>
      <c r="K743" s="603" t="s">
        <v>116</v>
      </c>
      <c r="L743" s="789"/>
      <c r="M743" s="603"/>
      <c r="N743" s="603"/>
      <c r="O743" s="603"/>
      <c r="P743" s="603"/>
    </row>
    <row r="744" spans="1:16" s="25" customFormat="1" ht="18.75" customHeight="1" x14ac:dyDescent="0.3">
      <c r="A744" s="257"/>
      <c r="B744" s="32"/>
      <c r="C744" s="32"/>
      <c r="D744" s="257"/>
      <c r="E744" s="604" t="s">
        <v>134</v>
      </c>
      <c r="F744" s="606"/>
      <c r="H744" s="20"/>
      <c r="I744" s="20"/>
      <c r="K744" s="603" t="s">
        <v>134</v>
      </c>
      <c r="L744" s="789"/>
      <c r="M744" s="603"/>
      <c r="N744" s="603"/>
      <c r="O744" s="603"/>
      <c r="P744" s="603"/>
    </row>
    <row r="745" spans="1:16" s="25" customFormat="1" ht="18.75" customHeight="1" x14ac:dyDescent="0.3">
      <c r="A745" s="257"/>
      <c r="B745" s="32"/>
      <c r="C745" s="32"/>
      <c r="D745" s="257"/>
      <c r="E745" s="604" t="s">
        <v>117</v>
      </c>
      <c r="F745" s="606"/>
      <c r="H745" s="20"/>
      <c r="I745" s="20"/>
      <c r="K745" s="603" t="s">
        <v>117</v>
      </c>
      <c r="L745" s="789"/>
      <c r="M745" s="603"/>
      <c r="N745" s="603"/>
      <c r="O745" s="603"/>
      <c r="P745" s="603"/>
    </row>
    <row r="746" spans="1:16" s="25" customFormat="1" ht="18.75" customHeight="1" x14ac:dyDescent="0.3">
      <c r="A746" s="257"/>
      <c r="B746" s="32"/>
      <c r="C746" s="32"/>
      <c r="D746" s="257"/>
      <c r="E746" s="604" t="s">
        <v>417</v>
      </c>
      <c r="F746" s="606"/>
      <c r="H746" s="20"/>
      <c r="I746" s="20"/>
      <c r="K746" s="603" t="s">
        <v>417</v>
      </c>
      <c r="L746" s="789"/>
      <c r="M746" s="603"/>
      <c r="N746" s="603"/>
      <c r="O746" s="603"/>
      <c r="P746" s="603"/>
    </row>
    <row r="747" spans="1:16" s="25" customFormat="1" ht="18.75" customHeight="1" x14ac:dyDescent="0.3">
      <c r="A747" s="257"/>
      <c r="B747" s="32"/>
      <c r="C747" s="32"/>
      <c r="D747" s="32"/>
      <c r="E747" s="32"/>
      <c r="F747" s="656"/>
      <c r="H747" s="20"/>
      <c r="I747" s="20"/>
      <c r="J747" s="20"/>
      <c r="K747" s="20"/>
      <c r="L747" s="788"/>
    </row>
    <row r="748" spans="1:16" s="25" customFormat="1" ht="18.75" customHeight="1" x14ac:dyDescent="0.3">
      <c r="A748" s="257"/>
      <c r="B748" s="32"/>
      <c r="C748" s="32"/>
      <c r="D748" s="456" t="s">
        <v>445</v>
      </c>
      <c r="E748" s="456"/>
      <c r="F748" s="661"/>
      <c r="G748" s="96"/>
      <c r="H748" s="20"/>
      <c r="I748" s="20"/>
      <c r="J748" s="20"/>
      <c r="K748" s="20"/>
      <c r="L748" s="788"/>
    </row>
    <row r="749" spans="1:16" s="25" customFormat="1" ht="18.75" customHeight="1" x14ac:dyDescent="0.3">
      <c r="A749" s="257"/>
      <c r="B749" s="32"/>
      <c r="C749" s="32"/>
      <c r="D749" s="456" t="s">
        <v>446</v>
      </c>
      <c r="E749" s="456"/>
      <c r="F749" s="661"/>
      <c r="G749" s="96"/>
      <c r="H749" s="20"/>
      <c r="I749" s="20"/>
      <c r="J749" s="20"/>
      <c r="K749" s="20"/>
      <c r="L749" s="788"/>
    </row>
    <row r="750" spans="1:16" s="25" customFormat="1" ht="18.75" customHeight="1" x14ac:dyDescent="0.3">
      <c r="A750" s="257"/>
      <c r="B750" s="1605" t="s">
        <v>119</v>
      </c>
      <c r="C750" s="1605"/>
      <c r="D750" s="1605"/>
      <c r="E750" s="481"/>
      <c r="F750" s="606"/>
      <c r="H750" s="1612" t="s">
        <v>119</v>
      </c>
      <c r="I750" s="1612"/>
      <c r="J750" s="1612"/>
      <c r="K750" s="26"/>
      <c r="L750" s="788"/>
    </row>
    <row r="751" spans="1:16" s="25" customFormat="1" ht="18.75" customHeight="1" x14ac:dyDescent="0.3">
      <c r="A751" s="257"/>
      <c r="B751" s="1606">
        <v>45338</v>
      </c>
      <c r="C751" s="1606"/>
      <c r="D751" s="1606"/>
      <c r="E751" s="482"/>
      <c r="F751" s="606"/>
      <c r="H751" s="1610">
        <f>B751</f>
        <v>45338</v>
      </c>
      <c r="I751" s="1610"/>
      <c r="J751" s="1610"/>
      <c r="K751" s="27"/>
      <c r="L751" s="788"/>
    </row>
    <row r="752" spans="1:16" s="25" customFormat="1" ht="18.75" customHeight="1" x14ac:dyDescent="0.3">
      <c r="A752" s="257"/>
      <c r="B752" s="32"/>
      <c r="C752" s="32"/>
      <c r="D752" s="32"/>
      <c r="E752" s="482"/>
      <c r="F752" s="606"/>
      <c r="H752" s="20"/>
      <c r="I752" s="20"/>
      <c r="J752" s="20"/>
      <c r="K752" s="27"/>
      <c r="L752" s="788"/>
    </row>
    <row r="753" spans="1:12" s="25" customFormat="1" ht="18.75" customHeight="1" x14ac:dyDescent="0.3">
      <c r="A753" s="257"/>
      <c r="B753" s="967"/>
      <c r="C753" s="32"/>
      <c r="D753" s="32"/>
      <c r="E753" s="482"/>
      <c r="F753" s="606"/>
      <c r="H753" s="963"/>
      <c r="I753" s="20"/>
      <c r="J753" s="20"/>
      <c r="K753" s="27"/>
      <c r="L753" s="788"/>
    </row>
    <row r="754" spans="1:12" s="25" customFormat="1" ht="18.75" customHeight="1" x14ac:dyDescent="0.3">
      <c r="A754" s="469" t="s">
        <v>120</v>
      </c>
      <c r="B754" s="475" t="s">
        <v>121</v>
      </c>
      <c r="C754" s="1604" t="s">
        <v>122</v>
      </c>
      <c r="D754" s="1604"/>
      <c r="E754" s="1604"/>
      <c r="F754" s="606"/>
      <c r="G754" s="28" t="s">
        <v>120</v>
      </c>
      <c r="H754" s="29" t="s">
        <v>121</v>
      </c>
      <c r="I754" s="1611" t="s">
        <v>123</v>
      </c>
      <c r="J754" s="1611"/>
      <c r="K754" s="1611"/>
      <c r="L754" s="788"/>
    </row>
    <row r="755" spans="1:12" s="25" customFormat="1" ht="18.75" customHeight="1" x14ac:dyDescent="0.3">
      <c r="A755" s="469" t="s">
        <v>124</v>
      </c>
      <c r="B755" s="469" t="s">
        <v>265</v>
      </c>
      <c r="C755" s="475" t="s">
        <v>125</v>
      </c>
      <c r="D755" s="968" t="s">
        <v>126</v>
      </c>
      <c r="E755" s="968" t="s">
        <v>127</v>
      </c>
      <c r="F755" s="606"/>
      <c r="G755" s="28" t="s">
        <v>124</v>
      </c>
      <c r="H755" s="28" t="s">
        <v>265</v>
      </c>
      <c r="I755" s="29" t="s">
        <v>125</v>
      </c>
      <c r="J755" s="964" t="s">
        <v>126</v>
      </c>
      <c r="K755" s="964" t="s">
        <v>127</v>
      </c>
      <c r="L755" s="788"/>
    </row>
    <row r="756" spans="1:12" s="50" customFormat="1" x14ac:dyDescent="0.3">
      <c r="A756" s="968" t="s">
        <v>8</v>
      </c>
      <c r="B756" s="13" t="s">
        <v>241</v>
      </c>
      <c r="C756" s="14" t="s">
        <v>33</v>
      </c>
      <c r="D756" s="15">
        <v>100</v>
      </c>
      <c r="E756" s="15">
        <v>262.82</v>
      </c>
      <c r="F756" s="606"/>
      <c r="G756" s="964" t="s">
        <v>8</v>
      </c>
      <c r="H756" s="6" t="s">
        <v>105</v>
      </c>
      <c r="I756" s="2" t="s">
        <v>104</v>
      </c>
      <c r="J756" s="3">
        <v>50</v>
      </c>
      <c r="K756" s="3">
        <v>166.1</v>
      </c>
      <c r="L756" s="786"/>
    </row>
    <row r="757" spans="1:12" s="257" customFormat="1" ht="18.75" customHeight="1" x14ac:dyDescent="0.3">
      <c r="A757" s="968" t="s">
        <v>3</v>
      </c>
      <c r="B757" s="13" t="s">
        <v>114</v>
      </c>
      <c r="C757" s="14" t="s">
        <v>2</v>
      </c>
      <c r="D757" s="15">
        <v>6</v>
      </c>
      <c r="E757" s="15">
        <v>28</v>
      </c>
      <c r="F757" s="594"/>
      <c r="G757" s="964" t="s">
        <v>3</v>
      </c>
      <c r="H757" s="6" t="s">
        <v>43</v>
      </c>
      <c r="I757" s="2" t="s">
        <v>44</v>
      </c>
      <c r="J757" s="3">
        <v>51</v>
      </c>
      <c r="K757" s="3">
        <v>298.71999999999997</v>
      </c>
      <c r="L757" s="791"/>
    </row>
    <row r="758" spans="1:12" s="25" customFormat="1" ht="19.5" customHeight="1" x14ac:dyDescent="0.3">
      <c r="A758" s="968" t="s">
        <v>0</v>
      </c>
      <c r="B758" s="13" t="s">
        <v>93</v>
      </c>
      <c r="C758" s="14" t="s">
        <v>2</v>
      </c>
      <c r="D758" s="15">
        <v>75</v>
      </c>
      <c r="E758" s="15">
        <v>92</v>
      </c>
      <c r="F758" s="606"/>
      <c r="G758" s="964" t="s">
        <v>0</v>
      </c>
      <c r="H758" s="6" t="s">
        <v>114</v>
      </c>
      <c r="I758" s="2" t="s">
        <v>2</v>
      </c>
      <c r="J758" s="3">
        <v>6</v>
      </c>
      <c r="K758" s="3">
        <v>28</v>
      </c>
      <c r="L758" s="788"/>
    </row>
    <row r="759" spans="1:12" s="50" customFormat="1" x14ac:dyDescent="0.3">
      <c r="A759" s="968" t="s">
        <v>77</v>
      </c>
      <c r="B759" s="13" t="s">
        <v>226</v>
      </c>
      <c r="C759" s="14" t="s">
        <v>5</v>
      </c>
      <c r="D759" s="15">
        <v>30</v>
      </c>
      <c r="E759" s="15">
        <v>128</v>
      </c>
      <c r="F759" s="605"/>
      <c r="G759" s="964" t="s">
        <v>77</v>
      </c>
      <c r="H759" s="6" t="s">
        <v>93</v>
      </c>
      <c r="I759" s="2" t="s">
        <v>2</v>
      </c>
      <c r="J759" s="3">
        <v>75</v>
      </c>
      <c r="K759" s="3">
        <v>92</v>
      </c>
      <c r="L759" s="786"/>
    </row>
    <row r="760" spans="1:12" s="257" customFormat="1" x14ac:dyDescent="0.3">
      <c r="A760" s="12"/>
      <c r="B760" s="13"/>
      <c r="C760" s="14"/>
      <c r="D760" s="971"/>
      <c r="E760" s="971"/>
      <c r="F760" s="1022"/>
      <c r="G760" s="5">
        <v>5</v>
      </c>
      <c r="H760" s="6" t="s">
        <v>80</v>
      </c>
      <c r="I760" s="2" t="s">
        <v>5</v>
      </c>
      <c r="J760" s="3">
        <v>30</v>
      </c>
      <c r="K760" s="3">
        <v>124.6</v>
      </c>
      <c r="L760" s="791"/>
    </row>
    <row r="761" spans="1:12" s="257" customFormat="1" ht="19.5" customHeight="1" x14ac:dyDescent="0.3">
      <c r="A761" s="968"/>
      <c r="B761" s="13"/>
      <c r="C761" s="14"/>
      <c r="D761" s="971"/>
      <c r="E761" s="971"/>
      <c r="F761" s="1022"/>
      <c r="G761" s="968"/>
      <c r="H761" s="13"/>
      <c r="I761" s="14"/>
      <c r="J761" s="15"/>
      <c r="K761" s="15"/>
      <c r="L761" s="791"/>
    </row>
    <row r="762" spans="1:12" s="25" customFormat="1" x14ac:dyDescent="0.3">
      <c r="A762" s="12"/>
      <c r="B762" s="13"/>
      <c r="C762" s="14"/>
      <c r="D762" s="971"/>
      <c r="E762" s="1029"/>
      <c r="F762" s="1030"/>
      <c r="G762" s="1010"/>
      <c r="H762" s="1009"/>
      <c r="I762" s="2"/>
      <c r="J762" s="3"/>
      <c r="K762" s="3"/>
      <c r="L762" s="788"/>
    </row>
    <row r="763" spans="1:12" s="25" customFormat="1" x14ac:dyDescent="0.3">
      <c r="A763" s="12"/>
      <c r="B763" s="13"/>
      <c r="C763" s="14" t="s">
        <v>128</v>
      </c>
      <c r="D763" s="971">
        <f>SUM(D756:D761)</f>
        <v>211</v>
      </c>
      <c r="E763" s="1029">
        <f>SUM(E756:E761)</f>
        <v>510.82</v>
      </c>
      <c r="F763" s="1030"/>
      <c r="G763" s="1010"/>
      <c r="H763" s="1009"/>
      <c r="I763" s="2" t="s">
        <v>128</v>
      </c>
      <c r="J763" s="3">
        <f>SUM(J756:J761)</f>
        <v>212</v>
      </c>
      <c r="K763" s="3">
        <f>SUM(K756:K761)</f>
        <v>709.42</v>
      </c>
      <c r="L763" s="788"/>
    </row>
    <row r="764" spans="1:12" s="25" customFormat="1" hidden="1" x14ac:dyDescent="0.3">
      <c r="A764" s="12"/>
      <c r="B764" s="13"/>
      <c r="C764" s="14"/>
      <c r="D764" s="971"/>
      <c r="E764" s="1029"/>
      <c r="F764" s="1030"/>
      <c r="G764" s="1010"/>
      <c r="H764" s="1009"/>
      <c r="I764" s="2"/>
      <c r="J764" s="3"/>
      <c r="K764" s="3"/>
      <c r="L764" s="788"/>
    </row>
    <row r="765" spans="1:12" s="25" customFormat="1" hidden="1" x14ac:dyDescent="0.3">
      <c r="A765" s="12">
        <v>1</v>
      </c>
      <c r="B765" s="13" t="s">
        <v>1</v>
      </c>
      <c r="C765" s="14" t="s">
        <v>5</v>
      </c>
      <c r="D765" s="971">
        <v>200</v>
      </c>
      <c r="E765" s="1029">
        <v>86</v>
      </c>
      <c r="F765" s="1030"/>
      <c r="G765" s="1010">
        <v>1</v>
      </c>
      <c r="H765" s="1009" t="s">
        <v>1</v>
      </c>
      <c r="I765" s="2" t="s">
        <v>5</v>
      </c>
      <c r="J765" s="3">
        <v>200</v>
      </c>
      <c r="K765" s="3">
        <v>86</v>
      </c>
      <c r="L765" s="788"/>
    </row>
    <row r="766" spans="1:12" s="25" customFormat="1" hidden="1" x14ac:dyDescent="0.3">
      <c r="A766" s="12">
        <v>2</v>
      </c>
      <c r="B766" s="13" t="s">
        <v>238</v>
      </c>
      <c r="C766" s="14" t="s">
        <v>251</v>
      </c>
      <c r="D766" s="971">
        <v>225</v>
      </c>
      <c r="E766" s="1029">
        <v>114</v>
      </c>
      <c r="F766" s="1030"/>
      <c r="G766" s="1010">
        <v>2</v>
      </c>
      <c r="H766" s="1009" t="s">
        <v>238</v>
      </c>
      <c r="I766" s="2" t="s">
        <v>251</v>
      </c>
      <c r="J766" s="3">
        <v>225</v>
      </c>
      <c r="K766" s="3">
        <v>114</v>
      </c>
      <c r="L766" s="788"/>
    </row>
    <row r="767" spans="1:12" s="25" customFormat="1" hidden="1" x14ac:dyDescent="0.3">
      <c r="A767" s="12">
        <v>3</v>
      </c>
      <c r="B767" s="13" t="s">
        <v>93</v>
      </c>
      <c r="C767" s="14" t="s">
        <v>5</v>
      </c>
      <c r="D767" s="971">
        <v>135</v>
      </c>
      <c r="E767" s="1029">
        <v>94.25</v>
      </c>
      <c r="F767" s="1030"/>
      <c r="G767" s="1010">
        <v>3</v>
      </c>
      <c r="H767" s="1009" t="s">
        <v>93</v>
      </c>
      <c r="I767" s="2" t="s">
        <v>5</v>
      </c>
      <c r="J767" s="3">
        <v>135</v>
      </c>
      <c r="K767" s="3">
        <v>94.25</v>
      </c>
      <c r="L767" s="788"/>
    </row>
    <row r="768" spans="1:12" s="25" customFormat="1" hidden="1" x14ac:dyDescent="0.3">
      <c r="A768" s="12">
        <v>4</v>
      </c>
      <c r="B768" s="13" t="s">
        <v>253</v>
      </c>
      <c r="C768" s="14" t="s">
        <v>218</v>
      </c>
      <c r="D768" s="971">
        <v>125</v>
      </c>
      <c r="E768" s="1029">
        <v>146.4</v>
      </c>
      <c r="F768" s="1030"/>
      <c r="G768" s="1010">
        <v>4</v>
      </c>
      <c r="H768" s="1009" t="s">
        <v>253</v>
      </c>
      <c r="I768" s="2" t="s">
        <v>218</v>
      </c>
      <c r="J768" s="3">
        <v>125</v>
      </c>
      <c r="K768" s="3">
        <v>146.4</v>
      </c>
      <c r="L768" s="788"/>
    </row>
    <row r="769" spans="1:12" s="25" customFormat="1" hidden="1" x14ac:dyDescent="0.3">
      <c r="A769" s="12">
        <v>5</v>
      </c>
      <c r="B769" s="13" t="s">
        <v>255</v>
      </c>
      <c r="C769" s="14" t="s">
        <v>218</v>
      </c>
      <c r="D769" s="971">
        <v>80</v>
      </c>
      <c r="E769" s="1029">
        <v>105.16</v>
      </c>
      <c r="F769" s="1030"/>
      <c r="G769" s="1010">
        <v>5</v>
      </c>
      <c r="H769" s="1009" t="s">
        <v>255</v>
      </c>
      <c r="I769" s="2" t="s">
        <v>218</v>
      </c>
      <c r="J769" s="3">
        <v>80</v>
      </c>
      <c r="K769" s="3">
        <v>105.16</v>
      </c>
      <c r="L769" s="788"/>
    </row>
    <row r="770" spans="1:12" s="25" customFormat="1" hidden="1" x14ac:dyDescent="0.3">
      <c r="A770" s="12">
        <v>6</v>
      </c>
      <c r="B770" s="13" t="s">
        <v>252</v>
      </c>
      <c r="C770" s="14" t="s">
        <v>251</v>
      </c>
      <c r="D770" s="971">
        <v>105</v>
      </c>
      <c r="E770" s="1029">
        <v>142</v>
      </c>
      <c r="F770" s="1030"/>
      <c r="G770" s="1010">
        <v>6</v>
      </c>
      <c r="H770" s="1009" t="s">
        <v>252</v>
      </c>
      <c r="I770" s="2" t="s">
        <v>251</v>
      </c>
      <c r="J770" s="3">
        <v>105</v>
      </c>
      <c r="K770" s="3">
        <v>142</v>
      </c>
      <c r="L770" s="788"/>
    </row>
    <row r="771" spans="1:12" s="25" customFormat="1" hidden="1" x14ac:dyDescent="0.3">
      <c r="A771" s="12">
        <v>7</v>
      </c>
      <c r="B771" s="13" t="s">
        <v>254</v>
      </c>
      <c r="C771" s="14" t="s">
        <v>218</v>
      </c>
      <c r="D771" s="971">
        <v>120</v>
      </c>
      <c r="E771" s="1029">
        <v>144</v>
      </c>
      <c r="F771" s="1030"/>
      <c r="G771" s="1010">
        <v>7</v>
      </c>
      <c r="H771" s="1009" t="s">
        <v>254</v>
      </c>
      <c r="I771" s="2" t="s">
        <v>218</v>
      </c>
      <c r="J771" s="3">
        <v>120</v>
      </c>
      <c r="K771" s="3">
        <v>144</v>
      </c>
      <c r="L771" s="788"/>
    </row>
    <row r="772" spans="1:12" s="25" customFormat="1" hidden="1" x14ac:dyDescent="0.3">
      <c r="A772" s="12">
        <v>8</v>
      </c>
      <c r="B772" s="13" t="s">
        <v>31</v>
      </c>
      <c r="C772" s="14" t="s">
        <v>5</v>
      </c>
      <c r="D772" s="971">
        <v>55</v>
      </c>
      <c r="E772" s="1029">
        <v>88</v>
      </c>
      <c r="F772" s="1030"/>
      <c r="G772" s="1010">
        <v>8</v>
      </c>
      <c r="H772" s="1009" t="s">
        <v>31</v>
      </c>
      <c r="I772" s="2" t="s">
        <v>5</v>
      </c>
      <c r="J772" s="3">
        <v>55</v>
      </c>
      <c r="K772" s="3">
        <v>88</v>
      </c>
      <c r="L772" s="788"/>
    </row>
    <row r="773" spans="1:12" s="50" customFormat="1" hidden="1" x14ac:dyDescent="0.3">
      <c r="A773" s="968"/>
      <c r="B773" s="467"/>
      <c r="C773" s="968"/>
      <c r="D773" s="1023"/>
      <c r="E773" s="1031"/>
      <c r="F773" s="1030"/>
      <c r="G773" s="1008"/>
      <c r="H773" s="1011"/>
      <c r="I773" s="964"/>
      <c r="J773" s="7"/>
      <c r="K773" s="7"/>
      <c r="L773" s="792"/>
    </row>
    <row r="774" spans="1:12" s="25" customFormat="1" hidden="1" x14ac:dyDescent="0.3">
      <c r="A774" s="12"/>
      <c r="B774" s="13"/>
      <c r="C774" s="14" t="s">
        <v>128</v>
      </c>
      <c r="D774" s="971">
        <v>1045</v>
      </c>
      <c r="E774" s="1029">
        <v>919.81</v>
      </c>
      <c r="F774" s="1030"/>
      <c r="G774" s="1010"/>
      <c r="H774" s="1009"/>
      <c r="I774" s="2" t="s">
        <v>128</v>
      </c>
      <c r="J774" s="3">
        <v>1045</v>
      </c>
      <c r="K774" s="3">
        <v>919.81</v>
      </c>
      <c r="L774" s="788"/>
    </row>
    <row r="775" spans="1:12" s="25" customFormat="1" hidden="1" x14ac:dyDescent="0.3">
      <c r="A775" s="12"/>
      <c r="B775" s="13"/>
      <c r="C775" s="14"/>
      <c r="D775" s="971"/>
      <c r="E775" s="1029"/>
      <c r="F775" s="1030"/>
      <c r="G775" s="1010"/>
      <c r="H775" s="1009"/>
      <c r="I775" s="2"/>
      <c r="J775" s="3"/>
      <c r="K775" s="3"/>
      <c r="L775" s="788"/>
    </row>
    <row r="776" spans="1:12" s="25" customFormat="1" x14ac:dyDescent="0.3">
      <c r="A776" s="12"/>
      <c r="B776" s="13"/>
      <c r="C776" s="14"/>
      <c r="D776" s="971"/>
      <c r="E776" s="1029"/>
      <c r="F776" s="1030"/>
      <c r="G776" s="1010"/>
      <c r="H776" s="1009"/>
      <c r="I776" s="2"/>
      <c r="J776" s="3"/>
      <c r="K776" s="3"/>
      <c r="L776" s="788"/>
    </row>
    <row r="777" spans="1:12" s="25" customFormat="1" x14ac:dyDescent="0.3">
      <c r="A777" s="12"/>
      <c r="B777" s="13"/>
      <c r="C777" s="14"/>
      <c r="D777" s="15"/>
      <c r="E777" s="1029"/>
      <c r="F777" s="1017"/>
      <c r="G777" s="912"/>
      <c r="H777" s="913"/>
      <c r="I777" s="1016"/>
      <c r="J777" s="3"/>
      <c r="K777" s="3"/>
      <c r="L777" s="788"/>
    </row>
    <row r="778" spans="1:12" s="25" customFormat="1" x14ac:dyDescent="0.3">
      <c r="A778" s="469" t="s">
        <v>124</v>
      </c>
      <c r="B778" s="15" t="s">
        <v>259</v>
      </c>
      <c r="C778" s="14" t="s">
        <v>125</v>
      </c>
      <c r="D778" s="15" t="s">
        <v>126</v>
      </c>
      <c r="E778" s="15" t="s">
        <v>127</v>
      </c>
      <c r="F778" s="1017"/>
      <c r="G778" s="1032" t="s">
        <v>124</v>
      </c>
      <c r="H778" s="910" t="s">
        <v>247</v>
      </c>
      <c r="I778" s="1016" t="s">
        <v>125</v>
      </c>
      <c r="J778" s="3" t="s">
        <v>126</v>
      </c>
      <c r="K778" s="3" t="s">
        <v>127</v>
      </c>
      <c r="L778" s="788"/>
    </row>
    <row r="779" spans="1:12" s="50" customFormat="1" x14ac:dyDescent="0.3">
      <c r="A779" s="968">
        <v>1</v>
      </c>
      <c r="B779" s="13" t="s">
        <v>100</v>
      </c>
      <c r="C779" s="14" t="s">
        <v>9</v>
      </c>
      <c r="D779" s="15">
        <v>60</v>
      </c>
      <c r="E779" s="15">
        <v>287.25</v>
      </c>
      <c r="F779" s="1018"/>
      <c r="G779" s="1012">
        <v>1</v>
      </c>
      <c r="H779" s="913" t="s">
        <v>100</v>
      </c>
      <c r="I779" s="1016" t="s">
        <v>9</v>
      </c>
      <c r="J779" s="3">
        <v>60</v>
      </c>
      <c r="K779" s="3">
        <v>287.25</v>
      </c>
      <c r="L779" s="786"/>
    </row>
    <row r="780" spans="1:12" s="25" customFormat="1" ht="19.5" customHeight="1" x14ac:dyDescent="0.3">
      <c r="A780" s="968" t="s">
        <v>3</v>
      </c>
      <c r="B780" s="13" t="s">
        <v>83</v>
      </c>
      <c r="C780" s="14" t="s">
        <v>86</v>
      </c>
      <c r="D780" s="15">
        <v>90</v>
      </c>
      <c r="E780" s="15">
        <v>302.39999999999998</v>
      </c>
      <c r="F780" s="656"/>
      <c r="G780" s="964" t="s">
        <v>3</v>
      </c>
      <c r="H780" s="6" t="s">
        <v>83</v>
      </c>
      <c r="I780" s="2" t="s">
        <v>85</v>
      </c>
      <c r="J780" s="3">
        <v>100</v>
      </c>
      <c r="K780" s="3">
        <v>500.08</v>
      </c>
      <c r="L780" s="788"/>
    </row>
    <row r="781" spans="1:12" s="50" customFormat="1" x14ac:dyDescent="0.3">
      <c r="A781" s="968" t="s">
        <v>0</v>
      </c>
      <c r="B781" s="13" t="s">
        <v>69</v>
      </c>
      <c r="C781" s="14" t="s">
        <v>22</v>
      </c>
      <c r="D781" s="15">
        <v>25</v>
      </c>
      <c r="E781" s="15">
        <v>3.9199999999999995</v>
      </c>
      <c r="F781" s="656"/>
      <c r="G781" s="964" t="s">
        <v>0</v>
      </c>
      <c r="H781" s="6" t="s">
        <v>447</v>
      </c>
      <c r="I781" s="2" t="s">
        <v>14</v>
      </c>
      <c r="J781" s="3">
        <v>24</v>
      </c>
      <c r="K781" s="3">
        <v>3.9199999999999995</v>
      </c>
      <c r="L781" s="792"/>
    </row>
    <row r="782" spans="1:12" s="50" customFormat="1" x14ac:dyDescent="0.3">
      <c r="A782" s="968" t="s">
        <v>77</v>
      </c>
      <c r="B782" s="13" t="s">
        <v>144</v>
      </c>
      <c r="C782" s="14" t="s">
        <v>2</v>
      </c>
      <c r="D782" s="15">
        <v>15</v>
      </c>
      <c r="E782" s="15">
        <v>88</v>
      </c>
      <c r="F782" s="656"/>
      <c r="G782" s="964" t="s">
        <v>77</v>
      </c>
      <c r="H782" s="6" t="s">
        <v>144</v>
      </c>
      <c r="I782" s="2" t="s">
        <v>2</v>
      </c>
      <c r="J782" s="3">
        <v>15</v>
      </c>
      <c r="K782" s="3">
        <v>88</v>
      </c>
      <c r="L782" s="786"/>
    </row>
    <row r="783" spans="1:12" s="25" customFormat="1" x14ac:dyDescent="0.3">
      <c r="A783" s="968" t="s">
        <v>23</v>
      </c>
      <c r="B783" s="13" t="s">
        <v>107</v>
      </c>
      <c r="C783" s="14" t="s">
        <v>14</v>
      </c>
      <c r="D783" s="15">
        <v>3.4</v>
      </c>
      <c r="E783" s="15">
        <v>93.2</v>
      </c>
      <c r="F783" s="656"/>
      <c r="G783" s="964" t="s">
        <v>23</v>
      </c>
      <c r="H783" s="6" t="s">
        <v>107</v>
      </c>
      <c r="I783" s="2" t="s">
        <v>14</v>
      </c>
      <c r="J783" s="3">
        <v>3.4</v>
      </c>
      <c r="K783" s="3">
        <v>93.2</v>
      </c>
      <c r="L783" s="788"/>
    </row>
    <row r="784" spans="1:12" s="50" customFormat="1" x14ac:dyDescent="0.3">
      <c r="A784" s="968" t="s">
        <v>51</v>
      </c>
      <c r="B784" s="13" t="s">
        <v>108</v>
      </c>
      <c r="C784" s="14" t="s">
        <v>65</v>
      </c>
      <c r="D784" s="15">
        <v>1.2</v>
      </c>
      <c r="E784" s="15">
        <v>21.5</v>
      </c>
      <c r="F784" s="656"/>
      <c r="G784" s="964" t="s">
        <v>51</v>
      </c>
      <c r="H784" s="6" t="s">
        <v>108</v>
      </c>
      <c r="I784" s="2" t="s">
        <v>65</v>
      </c>
      <c r="J784" s="3">
        <v>1.2</v>
      </c>
      <c r="K784" s="3">
        <v>21.5</v>
      </c>
      <c r="L784" s="786"/>
    </row>
    <row r="785" spans="1:12" s="25" customFormat="1" ht="19.5" customHeight="1" x14ac:dyDescent="0.3">
      <c r="A785" s="968" t="s">
        <v>15</v>
      </c>
      <c r="B785" s="13" t="s">
        <v>444</v>
      </c>
      <c r="C785" s="14" t="s">
        <v>218</v>
      </c>
      <c r="D785" s="15">
        <v>50</v>
      </c>
      <c r="E785" s="15">
        <v>133.5</v>
      </c>
      <c r="F785" s="656"/>
      <c r="G785" s="964" t="s">
        <v>15</v>
      </c>
      <c r="H785" s="6" t="s">
        <v>80</v>
      </c>
      <c r="I785" s="2" t="s">
        <v>5</v>
      </c>
      <c r="J785" s="3">
        <v>30</v>
      </c>
      <c r="K785" s="3">
        <v>124.6</v>
      </c>
      <c r="L785" s="788"/>
    </row>
    <row r="786" spans="1:12" s="25" customFormat="1" x14ac:dyDescent="0.3">
      <c r="A786" s="12"/>
      <c r="B786" s="13"/>
      <c r="C786" s="14"/>
      <c r="D786" s="15"/>
      <c r="E786" s="15"/>
      <c r="F786" s="656"/>
      <c r="G786" s="5"/>
      <c r="H786" s="6"/>
      <c r="I786" s="2"/>
      <c r="J786" s="3"/>
      <c r="K786" s="3"/>
      <c r="L786" s="788"/>
    </row>
    <row r="787" spans="1:12" s="50" customFormat="1" x14ac:dyDescent="0.3">
      <c r="A787" s="12"/>
      <c r="B787" s="13"/>
      <c r="C787" s="14"/>
      <c r="D787" s="15"/>
      <c r="E787" s="15"/>
      <c r="F787" s="657"/>
      <c r="G787" s="5"/>
      <c r="H787" s="6"/>
      <c r="I787" s="2"/>
      <c r="J787" s="3"/>
      <c r="K787" s="3"/>
      <c r="L787" s="792"/>
    </row>
    <row r="788" spans="1:12" s="25" customFormat="1" x14ac:dyDescent="0.3">
      <c r="A788" s="968"/>
      <c r="B788" s="13"/>
      <c r="C788" s="14" t="s">
        <v>128</v>
      </c>
      <c r="D788" s="15">
        <f>SUM(D779:D787)</f>
        <v>244.6</v>
      </c>
      <c r="E788" s="15">
        <f>SUM(E779:E787)</f>
        <v>929.77</v>
      </c>
      <c r="F788" s="657"/>
      <c r="G788" s="964"/>
      <c r="H788" s="6"/>
      <c r="I788" s="2" t="s">
        <v>128</v>
      </c>
      <c r="J788" s="3">
        <f>SUM(J779:J787)</f>
        <v>233.6</v>
      </c>
      <c r="K788" s="3">
        <f>SUM(K779:K787)</f>
        <v>1118.55</v>
      </c>
      <c r="L788" s="788"/>
    </row>
    <row r="789" spans="1:12" s="25" customFormat="1" x14ac:dyDescent="0.3">
      <c r="A789" s="12"/>
      <c r="B789" s="13"/>
      <c r="C789" s="14"/>
      <c r="D789" s="15"/>
      <c r="E789" s="15"/>
      <c r="F789" s="657"/>
      <c r="G789" s="5"/>
      <c r="H789" s="6"/>
      <c r="I789" s="2"/>
      <c r="J789" s="3"/>
      <c r="K789" s="3"/>
      <c r="L789" s="788"/>
    </row>
    <row r="790" spans="1:12" s="25" customFormat="1" x14ac:dyDescent="0.3">
      <c r="A790" s="12"/>
      <c r="B790" s="13"/>
      <c r="C790" s="14"/>
      <c r="D790" s="15"/>
      <c r="E790" s="15"/>
      <c r="F790" s="657"/>
      <c r="G790" s="5"/>
      <c r="H790" s="6"/>
      <c r="I790" s="2"/>
      <c r="J790" s="3"/>
      <c r="K790" s="3"/>
      <c r="L790" s="788"/>
    </row>
    <row r="791" spans="1:12" s="25" customFormat="1" x14ac:dyDescent="0.3">
      <c r="A791" s="968"/>
      <c r="B791" s="13"/>
      <c r="C791" s="14" t="s">
        <v>136</v>
      </c>
      <c r="D791" s="15">
        <f>+D788+D763</f>
        <v>455.6</v>
      </c>
      <c r="E791" s="15">
        <f>+E788+E763</f>
        <v>1440.59</v>
      </c>
      <c r="F791" s="657"/>
      <c r="G791" s="3"/>
      <c r="H791" s="3"/>
      <c r="I791" s="3" t="s">
        <v>136</v>
      </c>
      <c r="J791" s="3">
        <f>+J788+J763</f>
        <v>445.6</v>
      </c>
      <c r="K791" s="3">
        <f>+K788+K763</f>
        <v>1827.9699999999998</v>
      </c>
      <c r="L791" s="788"/>
    </row>
    <row r="792" spans="1:12" s="25" customFormat="1" ht="18.75" customHeight="1" x14ac:dyDescent="0.3">
      <c r="A792" s="257"/>
      <c r="B792" s="32"/>
      <c r="C792" s="32"/>
      <c r="D792" s="257"/>
      <c r="E792" s="478"/>
      <c r="F792" s="657"/>
      <c r="H792" s="20"/>
      <c r="I792" s="20"/>
      <c r="K792" s="24"/>
      <c r="L792" s="788"/>
    </row>
    <row r="793" spans="1:12" s="25" customFormat="1" ht="18.75" customHeight="1" x14ac:dyDescent="0.3">
      <c r="A793" s="257"/>
      <c r="B793" s="32"/>
      <c r="C793" s="32"/>
      <c r="D793" s="257"/>
      <c r="E793" s="478"/>
      <c r="F793" s="606"/>
      <c r="H793" s="20"/>
      <c r="I793" s="20"/>
      <c r="K793" s="24"/>
      <c r="L793" s="788"/>
    </row>
    <row r="794" spans="1:12" s="25" customFormat="1" x14ac:dyDescent="0.3">
      <c r="A794" s="461"/>
      <c r="B794" s="461"/>
      <c r="C794" s="461"/>
      <c r="D794" s="461"/>
      <c r="E794" s="461"/>
      <c r="F794" s="660"/>
      <c r="G794" s="36"/>
      <c r="H794" s="463"/>
      <c r="I794" s="463"/>
      <c r="J794" s="463"/>
      <c r="K794" s="463"/>
      <c r="L794" s="788"/>
    </row>
    <row r="795" spans="1:12" s="25" customFormat="1" x14ac:dyDescent="0.3">
      <c r="A795" s="461"/>
      <c r="B795" s="36"/>
      <c r="C795" s="462"/>
      <c r="D795" s="463"/>
      <c r="E795" s="463"/>
      <c r="F795" s="659"/>
      <c r="G795" s="463"/>
      <c r="H795" s="463"/>
      <c r="I795" s="463"/>
      <c r="J795" s="463"/>
      <c r="K795" s="463"/>
      <c r="L795" s="788"/>
    </row>
    <row r="796" spans="1:12" s="25" customFormat="1" ht="18.75" customHeight="1" x14ac:dyDescent="0.3">
      <c r="B796" s="37" t="s">
        <v>130</v>
      </c>
      <c r="D796" s="94" t="s">
        <v>131</v>
      </c>
      <c r="E796" s="20"/>
      <c r="F796" s="606"/>
      <c r="H796" s="37" t="s">
        <v>130</v>
      </c>
      <c r="J796" s="94" t="s">
        <v>131</v>
      </c>
      <c r="K796" s="20"/>
      <c r="L796" s="788"/>
    </row>
    <row r="797" spans="1:12" s="25" customFormat="1" ht="51.75" customHeight="1" x14ac:dyDescent="0.3">
      <c r="B797" s="38" t="s">
        <v>132</v>
      </c>
      <c r="D797" s="38" t="s">
        <v>140</v>
      </c>
      <c r="E797" s="39"/>
      <c r="F797" s="606"/>
      <c r="H797" s="38" t="s">
        <v>139</v>
      </c>
      <c r="J797" s="38" t="s">
        <v>140</v>
      </c>
      <c r="K797" s="39"/>
      <c r="L797" s="788"/>
    </row>
    <row r="798" spans="1:12" s="25" customFormat="1" ht="22.5" customHeight="1" x14ac:dyDescent="0.3">
      <c r="B798" s="38"/>
      <c r="D798" s="38"/>
      <c r="E798" s="39"/>
      <c r="F798" s="606"/>
      <c r="G798" s="38"/>
      <c r="I798" s="38"/>
      <c r="J798" s="39"/>
      <c r="K798" s="38"/>
      <c r="L798" s="788"/>
    </row>
    <row r="799" spans="1:12" s="25" customFormat="1" ht="18.75" customHeight="1" x14ac:dyDescent="0.3">
      <c r="A799" s="419"/>
      <c r="B799" s="456"/>
      <c r="C799" s="456"/>
      <c r="D799" s="456"/>
      <c r="E799" s="456"/>
      <c r="F799" s="656"/>
      <c r="G799" s="96"/>
      <c r="H799" s="19"/>
      <c r="I799" s="19"/>
      <c r="J799" s="19"/>
      <c r="K799" s="19"/>
      <c r="L799" s="788"/>
    </row>
    <row r="800" spans="1:12" x14ac:dyDescent="0.3">
      <c r="A800" s="25"/>
      <c r="G800" s="25"/>
    </row>
    <row r="801" spans="1:16" s="25" customFormat="1" ht="18.75" customHeight="1" x14ac:dyDescent="0.3">
      <c r="B801" s="22" t="s">
        <v>115</v>
      </c>
      <c r="C801" s="20"/>
      <c r="D801" s="20"/>
      <c r="E801" s="20"/>
      <c r="F801" s="656"/>
      <c r="H801" s="22" t="s">
        <v>115</v>
      </c>
      <c r="I801" s="20"/>
      <c r="J801" s="20"/>
      <c r="K801" s="20"/>
      <c r="L801" s="788"/>
    </row>
    <row r="802" spans="1:16" s="25" customFormat="1" ht="18.75" customHeight="1" x14ac:dyDescent="0.3">
      <c r="B802" s="22" t="s">
        <v>137</v>
      </c>
      <c r="C802" s="20"/>
      <c r="D802" s="20"/>
      <c r="E802" s="20"/>
      <c r="F802" s="606"/>
      <c r="H802" s="22" t="s">
        <v>138</v>
      </c>
      <c r="I802" s="20"/>
      <c r="J802" s="20"/>
      <c r="K802" s="20"/>
      <c r="L802" s="788"/>
    </row>
    <row r="803" spans="1:16" s="25" customFormat="1" ht="18.75" customHeight="1" x14ac:dyDescent="0.3">
      <c r="B803" s="20"/>
      <c r="C803" s="20"/>
      <c r="D803" s="20"/>
      <c r="E803" s="20"/>
      <c r="F803" s="606"/>
      <c r="H803" s="20"/>
      <c r="I803" s="20"/>
      <c r="J803" s="20"/>
      <c r="K803" s="20"/>
      <c r="L803" s="788"/>
    </row>
    <row r="804" spans="1:16" s="25" customFormat="1" ht="18.75" customHeight="1" x14ac:dyDescent="0.3">
      <c r="B804" s="20"/>
      <c r="C804" s="20"/>
      <c r="E804" s="603" t="s">
        <v>116</v>
      </c>
      <c r="F804" s="606"/>
      <c r="H804" s="20"/>
      <c r="I804" s="20"/>
      <c r="K804" s="603" t="s">
        <v>116</v>
      </c>
      <c r="L804" s="789"/>
      <c r="M804" s="603"/>
      <c r="N804" s="603"/>
      <c r="O804" s="603"/>
      <c r="P804" s="603"/>
    </row>
    <row r="805" spans="1:16" s="25" customFormat="1" ht="18.75" customHeight="1" x14ac:dyDescent="0.3">
      <c r="B805" s="20"/>
      <c r="C805" s="20"/>
      <c r="E805" s="603" t="s">
        <v>134</v>
      </c>
      <c r="F805" s="606"/>
      <c r="H805" s="20"/>
      <c r="I805" s="20"/>
      <c r="K805" s="603" t="s">
        <v>134</v>
      </c>
      <c r="L805" s="789"/>
      <c r="M805" s="603"/>
      <c r="N805" s="603"/>
      <c r="O805" s="603"/>
      <c r="P805" s="603"/>
    </row>
    <row r="806" spans="1:16" s="25" customFormat="1" ht="18.75" customHeight="1" x14ac:dyDescent="0.3">
      <c r="B806" s="20"/>
      <c r="C806" s="20"/>
      <c r="E806" s="603" t="s">
        <v>117</v>
      </c>
      <c r="F806" s="606"/>
      <c r="H806" s="20"/>
      <c r="I806" s="20"/>
      <c r="K806" s="603" t="s">
        <v>117</v>
      </c>
      <c r="L806" s="789"/>
      <c r="M806" s="603"/>
      <c r="N806" s="603"/>
      <c r="O806" s="603"/>
      <c r="P806" s="603"/>
    </row>
    <row r="807" spans="1:16" s="25" customFormat="1" ht="18.75" customHeight="1" x14ac:dyDescent="0.3">
      <c r="B807" s="20"/>
      <c r="C807" s="20"/>
      <c r="E807" s="603" t="s">
        <v>417</v>
      </c>
      <c r="F807" s="606"/>
      <c r="H807" s="20"/>
      <c r="I807" s="20"/>
      <c r="K807" s="603" t="s">
        <v>417</v>
      </c>
      <c r="L807" s="789"/>
      <c r="M807" s="603"/>
      <c r="N807" s="603"/>
      <c r="O807" s="603"/>
      <c r="P807" s="603"/>
    </row>
    <row r="808" spans="1:16" s="25" customFormat="1" ht="18.75" customHeight="1" x14ac:dyDescent="0.3">
      <c r="B808" s="20"/>
      <c r="C808" s="20"/>
      <c r="D808" s="20"/>
      <c r="E808" s="20"/>
      <c r="F808" s="656"/>
      <c r="H808" s="20"/>
      <c r="I808" s="20"/>
      <c r="J808" s="20"/>
      <c r="K808" s="20"/>
      <c r="L808" s="788"/>
    </row>
    <row r="809" spans="1:16" s="25" customFormat="1" ht="18.75" customHeight="1" x14ac:dyDescent="0.3">
      <c r="B809" s="20"/>
      <c r="C809" s="20"/>
      <c r="D809" s="20"/>
      <c r="E809" s="20"/>
      <c r="F809" s="656"/>
      <c r="H809" s="20"/>
      <c r="I809" s="20"/>
      <c r="J809" s="20"/>
      <c r="K809" s="20"/>
      <c r="L809" s="788"/>
    </row>
    <row r="810" spans="1:16" s="25" customFormat="1" ht="18.75" customHeight="1" x14ac:dyDescent="0.3">
      <c r="B810" s="20"/>
      <c r="C810" s="20"/>
      <c r="D810" s="20"/>
      <c r="E810" s="20"/>
      <c r="F810" s="20"/>
      <c r="H810" s="20"/>
      <c r="I810" s="20"/>
      <c r="J810" s="20"/>
      <c r="K810" s="20"/>
      <c r="L810" s="788"/>
    </row>
    <row r="811" spans="1:16" s="25" customFormat="1" ht="18.75" customHeight="1" x14ac:dyDescent="0.3">
      <c r="B811" s="1612" t="s">
        <v>119</v>
      </c>
      <c r="C811" s="1612"/>
      <c r="D811" s="1612"/>
      <c r="E811" s="26"/>
      <c r="F811" s="606"/>
      <c r="H811" s="1612" t="s">
        <v>119</v>
      </c>
      <c r="I811" s="1612"/>
      <c r="J811" s="1612"/>
      <c r="K811" s="26"/>
      <c r="L811" s="788"/>
    </row>
    <row r="812" spans="1:16" s="25" customFormat="1" ht="18.75" customHeight="1" x14ac:dyDescent="0.3">
      <c r="B812" s="1610">
        <v>45341</v>
      </c>
      <c r="C812" s="1610"/>
      <c r="D812" s="1610"/>
      <c r="E812" s="27"/>
      <c r="F812" s="606"/>
      <c r="H812" s="1610">
        <f>B812</f>
        <v>45341</v>
      </c>
      <c r="I812" s="1610"/>
      <c r="J812" s="1610"/>
      <c r="K812" s="27"/>
      <c r="L812" s="788"/>
    </row>
    <row r="813" spans="1:16" s="25" customFormat="1" ht="18.75" customHeight="1" x14ac:dyDescent="0.3">
      <c r="B813" s="20"/>
      <c r="C813" s="20"/>
      <c r="D813" s="20"/>
      <c r="E813" s="27"/>
      <c r="F813" s="606"/>
      <c r="H813" s="20"/>
      <c r="I813" s="20"/>
      <c r="J813" s="20"/>
      <c r="K813" s="27"/>
      <c r="L813" s="788"/>
    </row>
    <row r="814" spans="1:16" s="25" customFormat="1" ht="18.75" customHeight="1" x14ac:dyDescent="0.3">
      <c r="B814" s="963"/>
      <c r="C814" s="20"/>
      <c r="D814" s="20"/>
      <c r="E814" s="27"/>
      <c r="F814" s="606"/>
      <c r="H814" s="963"/>
      <c r="I814" s="20"/>
      <c r="J814" s="20"/>
      <c r="K814" s="27"/>
      <c r="L814" s="788"/>
    </row>
    <row r="815" spans="1:16" s="25" customFormat="1" ht="18.75" customHeight="1" x14ac:dyDescent="0.3">
      <c r="A815" s="28" t="s">
        <v>120</v>
      </c>
      <c r="B815" s="29" t="s">
        <v>121</v>
      </c>
      <c r="C815" s="1611" t="s">
        <v>122</v>
      </c>
      <c r="D815" s="1611"/>
      <c r="E815" s="1611"/>
      <c r="F815" s="606"/>
      <c r="G815" s="28" t="s">
        <v>120</v>
      </c>
      <c r="H815" s="29" t="s">
        <v>121</v>
      </c>
      <c r="I815" s="1611" t="s">
        <v>123</v>
      </c>
      <c r="J815" s="1611"/>
      <c r="K815" s="1611"/>
      <c r="L815" s="788"/>
    </row>
    <row r="816" spans="1:16" s="25" customFormat="1" ht="18.75" customHeight="1" x14ac:dyDescent="0.3">
      <c r="A816" s="28" t="s">
        <v>124</v>
      </c>
      <c r="B816" s="28" t="s">
        <v>265</v>
      </c>
      <c r="C816" s="29" t="s">
        <v>125</v>
      </c>
      <c r="D816" s="964" t="s">
        <v>126</v>
      </c>
      <c r="E816" s="964" t="s">
        <v>127</v>
      </c>
      <c r="F816" s="606"/>
      <c r="G816" s="28" t="s">
        <v>124</v>
      </c>
      <c r="H816" s="28" t="s">
        <v>265</v>
      </c>
      <c r="I816" s="29" t="s">
        <v>125</v>
      </c>
      <c r="J816" s="964" t="s">
        <v>126</v>
      </c>
      <c r="K816" s="964" t="s">
        <v>127</v>
      </c>
      <c r="L816" s="788"/>
    </row>
    <row r="817" spans="1:12" s="50" customFormat="1" x14ac:dyDescent="0.3">
      <c r="A817" s="964" t="s">
        <v>8</v>
      </c>
      <c r="B817" s="6" t="s">
        <v>241</v>
      </c>
      <c r="C817" s="2" t="s">
        <v>33</v>
      </c>
      <c r="D817" s="3">
        <v>100</v>
      </c>
      <c r="E817" s="3">
        <v>262.82</v>
      </c>
      <c r="F817" s="606"/>
      <c r="G817" s="964" t="s">
        <v>8</v>
      </c>
      <c r="H817" s="6" t="s">
        <v>241</v>
      </c>
      <c r="I817" s="2" t="s">
        <v>35</v>
      </c>
      <c r="J817" s="3">
        <v>120</v>
      </c>
      <c r="K817" s="3">
        <v>282.82</v>
      </c>
      <c r="L817" s="786"/>
    </row>
    <row r="818" spans="1:12" s="25" customFormat="1" ht="18.75" customHeight="1" x14ac:dyDescent="0.3">
      <c r="A818" s="964" t="s">
        <v>3</v>
      </c>
      <c r="B818" s="6" t="s">
        <v>114</v>
      </c>
      <c r="C818" s="2" t="s">
        <v>2</v>
      </c>
      <c r="D818" s="3">
        <v>6</v>
      </c>
      <c r="E818" s="3">
        <v>28</v>
      </c>
      <c r="F818" s="594"/>
      <c r="G818" s="964" t="s">
        <v>3</v>
      </c>
      <c r="H818" s="6" t="s">
        <v>114</v>
      </c>
      <c r="I818" s="2" t="s">
        <v>2</v>
      </c>
      <c r="J818" s="3">
        <v>6</v>
      </c>
      <c r="K818" s="3">
        <v>28</v>
      </c>
      <c r="L818" s="788"/>
    </row>
    <row r="819" spans="1:12" s="25" customFormat="1" ht="19.5" customHeight="1" x14ac:dyDescent="0.3">
      <c r="A819" s="964" t="s">
        <v>0</v>
      </c>
      <c r="B819" s="6" t="s">
        <v>93</v>
      </c>
      <c r="C819" s="2" t="s">
        <v>2</v>
      </c>
      <c r="D819" s="3">
        <v>75</v>
      </c>
      <c r="E819" s="3">
        <v>92</v>
      </c>
      <c r="F819" s="606"/>
      <c r="G819" s="964" t="s">
        <v>0</v>
      </c>
      <c r="H819" s="6" t="s">
        <v>93</v>
      </c>
      <c r="I819" s="2" t="s">
        <v>2</v>
      </c>
      <c r="J819" s="3">
        <v>75</v>
      </c>
      <c r="K819" s="3">
        <v>92</v>
      </c>
      <c r="L819" s="788"/>
    </row>
    <row r="820" spans="1:12" s="50" customFormat="1" x14ac:dyDescent="0.3">
      <c r="A820" s="964" t="s">
        <v>77</v>
      </c>
      <c r="B820" s="6" t="s">
        <v>226</v>
      </c>
      <c r="C820" s="2" t="s">
        <v>5</v>
      </c>
      <c r="D820" s="3">
        <v>30</v>
      </c>
      <c r="E820" s="3">
        <v>128</v>
      </c>
      <c r="F820" s="605"/>
      <c r="G820" s="964" t="s">
        <v>77</v>
      </c>
      <c r="H820" s="6" t="s">
        <v>226</v>
      </c>
      <c r="I820" s="2" t="s">
        <v>5</v>
      </c>
      <c r="J820" s="3">
        <v>30</v>
      </c>
      <c r="K820" s="3">
        <v>128</v>
      </c>
      <c r="L820" s="786"/>
    </row>
    <row r="821" spans="1:12" s="25" customFormat="1" x14ac:dyDescent="0.3">
      <c r="A821" s="5"/>
      <c r="B821" s="6"/>
      <c r="C821" s="2"/>
      <c r="D821" s="3"/>
      <c r="E821" s="3"/>
      <c r="F821" s="606"/>
      <c r="G821" s="5"/>
      <c r="H821" s="6"/>
      <c r="I821" s="2"/>
      <c r="J821" s="3"/>
      <c r="K821" s="3"/>
      <c r="L821" s="788"/>
    </row>
    <row r="822" spans="1:12" s="25" customFormat="1" ht="19.5" customHeight="1" x14ac:dyDescent="0.3">
      <c r="A822" s="964"/>
      <c r="B822" s="6"/>
      <c r="C822" s="2"/>
      <c r="D822" s="3"/>
      <c r="E822" s="3"/>
      <c r="F822" s="606"/>
      <c r="G822" s="964"/>
      <c r="H822" s="6"/>
      <c r="I822" s="2"/>
      <c r="J822" s="3"/>
      <c r="K822" s="3"/>
      <c r="L822" s="788"/>
    </row>
    <row r="823" spans="1:12" s="25" customFormat="1" x14ac:dyDescent="0.3">
      <c r="A823" s="5"/>
      <c r="B823" s="6"/>
      <c r="C823" s="2"/>
      <c r="D823" s="3"/>
      <c r="E823" s="3"/>
      <c r="F823" s="605"/>
      <c r="G823" s="5"/>
      <c r="H823" s="6"/>
      <c r="I823" s="2"/>
      <c r="J823" s="3"/>
      <c r="K823" s="3"/>
      <c r="L823" s="788"/>
    </row>
    <row r="824" spans="1:12" s="25" customFormat="1" x14ac:dyDescent="0.3">
      <c r="A824" s="5"/>
      <c r="B824" s="6"/>
      <c r="C824" s="2" t="s">
        <v>128</v>
      </c>
      <c r="D824" s="424">
        <f>SUM(D817:D822)</f>
        <v>211</v>
      </c>
      <c r="E824" s="424">
        <f>SUM(E817:E822)</f>
        <v>510.82</v>
      </c>
      <c r="F824" s="870"/>
      <c r="G824" s="421"/>
      <c r="H824" s="422"/>
      <c r="I824" s="2" t="s">
        <v>128</v>
      </c>
      <c r="J824" s="3">
        <f>SUM(J817:J822)</f>
        <v>231</v>
      </c>
      <c r="K824" s="3">
        <f>SUM(K817:K822)</f>
        <v>530.81999999999994</v>
      </c>
      <c r="L824" s="788"/>
    </row>
    <row r="825" spans="1:12" s="25" customFormat="1" hidden="1" x14ac:dyDescent="0.3">
      <c r="A825" s="5"/>
      <c r="B825" s="6"/>
      <c r="C825" s="2"/>
      <c r="D825" s="424"/>
      <c r="E825" s="424"/>
      <c r="F825" s="870"/>
      <c r="G825" s="421"/>
      <c r="H825" s="422"/>
      <c r="I825" s="2"/>
      <c r="J825" s="3"/>
      <c r="K825" s="3"/>
      <c r="L825" s="788"/>
    </row>
    <row r="826" spans="1:12" s="25" customFormat="1" hidden="1" x14ac:dyDescent="0.3">
      <c r="A826" s="5">
        <v>1</v>
      </c>
      <c r="B826" s="6" t="s">
        <v>1</v>
      </c>
      <c r="C826" s="2" t="s">
        <v>5</v>
      </c>
      <c r="D826" s="424">
        <v>200</v>
      </c>
      <c r="E826" s="424">
        <v>86</v>
      </c>
      <c r="F826" s="870"/>
      <c r="G826" s="421">
        <v>1</v>
      </c>
      <c r="H826" s="422" t="s">
        <v>1</v>
      </c>
      <c r="I826" s="2" t="s">
        <v>5</v>
      </c>
      <c r="J826" s="3">
        <v>200</v>
      </c>
      <c r="K826" s="3">
        <v>86</v>
      </c>
      <c r="L826" s="788"/>
    </row>
    <row r="827" spans="1:12" s="25" customFormat="1" hidden="1" x14ac:dyDescent="0.3">
      <c r="A827" s="5">
        <v>2</v>
      </c>
      <c r="B827" s="6" t="s">
        <v>238</v>
      </c>
      <c r="C827" s="2" t="s">
        <v>251</v>
      </c>
      <c r="D827" s="424">
        <v>225</v>
      </c>
      <c r="E827" s="424">
        <v>114</v>
      </c>
      <c r="F827" s="870"/>
      <c r="G827" s="421">
        <v>2</v>
      </c>
      <c r="H827" s="422" t="s">
        <v>238</v>
      </c>
      <c r="I827" s="2" t="s">
        <v>251</v>
      </c>
      <c r="J827" s="3">
        <v>225</v>
      </c>
      <c r="K827" s="3">
        <v>114</v>
      </c>
      <c r="L827" s="788"/>
    </row>
    <row r="828" spans="1:12" s="25" customFormat="1" hidden="1" x14ac:dyDescent="0.3">
      <c r="A828" s="5">
        <v>3</v>
      </c>
      <c r="B828" s="6" t="s">
        <v>93</v>
      </c>
      <c r="C828" s="2" t="s">
        <v>5</v>
      </c>
      <c r="D828" s="424">
        <v>135</v>
      </c>
      <c r="E828" s="424">
        <v>94.25</v>
      </c>
      <c r="F828" s="870"/>
      <c r="G828" s="421">
        <v>3</v>
      </c>
      <c r="H828" s="422" t="s">
        <v>93</v>
      </c>
      <c r="I828" s="2" t="s">
        <v>5</v>
      </c>
      <c r="J828" s="3">
        <v>135</v>
      </c>
      <c r="K828" s="3">
        <v>94.25</v>
      </c>
      <c r="L828" s="788"/>
    </row>
    <row r="829" spans="1:12" s="25" customFormat="1" hidden="1" x14ac:dyDescent="0.3">
      <c r="A829" s="5">
        <v>4</v>
      </c>
      <c r="B829" s="6" t="s">
        <v>253</v>
      </c>
      <c r="C829" s="2" t="s">
        <v>218</v>
      </c>
      <c r="D829" s="424">
        <v>125</v>
      </c>
      <c r="E829" s="424">
        <v>146.4</v>
      </c>
      <c r="F829" s="870"/>
      <c r="G829" s="421">
        <v>4</v>
      </c>
      <c r="H829" s="422" t="s">
        <v>253</v>
      </c>
      <c r="I829" s="2" t="s">
        <v>218</v>
      </c>
      <c r="J829" s="3">
        <v>125</v>
      </c>
      <c r="K829" s="3">
        <v>146.4</v>
      </c>
      <c r="L829" s="788"/>
    </row>
    <row r="830" spans="1:12" s="25" customFormat="1" hidden="1" x14ac:dyDescent="0.3">
      <c r="A830" s="5">
        <v>5</v>
      </c>
      <c r="B830" s="6" t="s">
        <v>255</v>
      </c>
      <c r="C830" s="2" t="s">
        <v>218</v>
      </c>
      <c r="D830" s="424">
        <v>80</v>
      </c>
      <c r="E830" s="424">
        <v>105.16</v>
      </c>
      <c r="F830" s="870"/>
      <c r="G830" s="421">
        <v>5</v>
      </c>
      <c r="H830" s="422" t="s">
        <v>255</v>
      </c>
      <c r="I830" s="2" t="s">
        <v>218</v>
      </c>
      <c r="J830" s="3">
        <v>80</v>
      </c>
      <c r="K830" s="3">
        <v>105.16</v>
      </c>
      <c r="L830" s="788"/>
    </row>
    <row r="831" spans="1:12" s="25" customFormat="1" hidden="1" x14ac:dyDescent="0.3">
      <c r="A831" s="5">
        <v>6</v>
      </c>
      <c r="B831" s="6" t="s">
        <v>252</v>
      </c>
      <c r="C831" s="2" t="s">
        <v>251</v>
      </c>
      <c r="D831" s="424">
        <v>105</v>
      </c>
      <c r="E831" s="424">
        <v>142</v>
      </c>
      <c r="F831" s="870"/>
      <c r="G831" s="421">
        <v>6</v>
      </c>
      <c r="H831" s="422" t="s">
        <v>252</v>
      </c>
      <c r="I831" s="2" t="s">
        <v>251</v>
      </c>
      <c r="J831" s="3">
        <v>105</v>
      </c>
      <c r="K831" s="3">
        <v>142</v>
      </c>
      <c r="L831" s="788"/>
    </row>
    <row r="832" spans="1:12" s="25" customFormat="1" hidden="1" x14ac:dyDescent="0.3">
      <c r="A832" s="5">
        <v>7</v>
      </c>
      <c r="B832" s="6" t="s">
        <v>254</v>
      </c>
      <c r="C832" s="2" t="s">
        <v>218</v>
      </c>
      <c r="D832" s="424">
        <v>120</v>
      </c>
      <c r="E832" s="424">
        <v>144</v>
      </c>
      <c r="F832" s="870"/>
      <c r="G832" s="421">
        <v>7</v>
      </c>
      <c r="H832" s="422" t="s">
        <v>254</v>
      </c>
      <c r="I832" s="2" t="s">
        <v>218</v>
      </c>
      <c r="J832" s="3">
        <v>120</v>
      </c>
      <c r="K832" s="3">
        <v>144</v>
      </c>
      <c r="L832" s="788"/>
    </row>
    <row r="833" spans="1:12" s="25" customFormat="1" hidden="1" x14ac:dyDescent="0.3">
      <c r="A833" s="5">
        <v>8</v>
      </c>
      <c r="B833" s="6" t="s">
        <v>31</v>
      </c>
      <c r="C833" s="2" t="s">
        <v>5</v>
      </c>
      <c r="D833" s="424">
        <v>55</v>
      </c>
      <c r="E833" s="424">
        <v>88</v>
      </c>
      <c r="F833" s="870"/>
      <c r="G833" s="421">
        <v>8</v>
      </c>
      <c r="H833" s="422" t="s">
        <v>31</v>
      </c>
      <c r="I833" s="2" t="s">
        <v>5</v>
      </c>
      <c r="J833" s="3">
        <v>55</v>
      </c>
      <c r="K833" s="3">
        <v>88</v>
      </c>
      <c r="L833" s="788"/>
    </row>
    <row r="834" spans="1:12" s="50" customFormat="1" hidden="1" x14ac:dyDescent="0.3">
      <c r="A834" s="964"/>
      <c r="B834" s="1"/>
      <c r="C834" s="964"/>
      <c r="D834" s="427"/>
      <c r="E834" s="427"/>
      <c r="F834" s="870"/>
      <c r="G834" s="425"/>
      <c r="H834" s="426"/>
      <c r="I834" s="964"/>
      <c r="J834" s="7"/>
      <c r="K834" s="7"/>
      <c r="L834" s="792"/>
    </row>
    <row r="835" spans="1:12" s="25" customFormat="1" hidden="1" x14ac:dyDescent="0.3">
      <c r="A835" s="5"/>
      <c r="B835" s="6"/>
      <c r="C835" s="2" t="s">
        <v>128</v>
      </c>
      <c r="D835" s="424">
        <v>1045</v>
      </c>
      <c r="E835" s="424">
        <v>919.81</v>
      </c>
      <c r="F835" s="870"/>
      <c r="G835" s="421"/>
      <c r="H835" s="422"/>
      <c r="I835" s="2" t="s">
        <v>128</v>
      </c>
      <c r="J835" s="3">
        <v>1045</v>
      </c>
      <c r="K835" s="3">
        <v>919.81</v>
      </c>
      <c r="L835" s="788"/>
    </row>
    <row r="836" spans="1:12" s="25" customFormat="1" hidden="1" x14ac:dyDescent="0.3">
      <c r="A836" s="5"/>
      <c r="B836" s="6"/>
      <c r="C836" s="2"/>
      <c r="D836" s="424"/>
      <c r="E836" s="424"/>
      <c r="F836" s="870"/>
      <c r="G836" s="421"/>
      <c r="H836" s="422"/>
      <c r="I836" s="2"/>
      <c r="J836" s="3"/>
      <c r="K836" s="3"/>
      <c r="L836" s="788"/>
    </row>
    <row r="837" spans="1:12" s="25" customFormat="1" x14ac:dyDescent="0.3">
      <c r="A837" s="5"/>
      <c r="B837" s="6"/>
      <c r="C837" s="2"/>
      <c r="D837" s="424"/>
      <c r="E837" s="424"/>
      <c r="F837" s="870"/>
      <c r="G837" s="421"/>
      <c r="H837" s="422"/>
      <c r="I837" s="2"/>
      <c r="J837" s="3"/>
      <c r="K837" s="3"/>
      <c r="L837" s="788"/>
    </row>
    <row r="838" spans="1:12" s="25" customFormat="1" x14ac:dyDescent="0.3">
      <c r="A838" s="5"/>
      <c r="B838" s="6"/>
      <c r="C838" s="2"/>
      <c r="D838" s="424"/>
      <c r="E838" s="424"/>
      <c r="F838" s="870"/>
      <c r="G838" s="421"/>
      <c r="H838" s="422"/>
      <c r="I838" s="2"/>
      <c r="J838" s="3"/>
      <c r="K838" s="3"/>
      <c r="L838" s="788"/>
    </row>
    <row r="839" spans="1:12" s="25" customFormat="1" x14ac:dyDescent="0.3">
      <c r="A839" s="28" t="s">
        <v>124</v>
      </c>
      <c r="B839" s="3" t="s">
        <v>259</v>
      </c>
      <c r="C839" s="2" t="s">
        <v>125</v>
      </c>
      <c r="D839" s="424" t="s">
        <v>126</v>
      </c>
      <c r="E839" s="424" t="s">
        <v>127</v>
      </c>
      <c r="F839" s="870"/>
      <c r="G839" s="1028" t="s">
        <v>124</v>
      </c>
      <c r="H839" s="424" t="s">
        <v>247</v>
      </c>
      <c r="I839" s="2" t="s">
        <v>125</v>
      </c>
      <c r="J839" s="3" t="s">
        <v>126</v>
      </c>
      <c r="K839" s="3" t="s">
        <v>127</v>
      </c>
      <c r="L839" s="788"/>
    </row>
    <row r="840" spans="1:12" s="25" customFormat="1" ht="19.5" customHeight="1" x14ac:dyDescent="0.3">
      <c r="A840" s="964">
        <v>1</v>
      </c>
      <c r="B840" s="6" t="s">
        <v>181</v>
      </c>
      <c r="C840" s="2" t="s">
        <v>147</v>
      </c>
      <c r="D840" s="424">
        <v>60</v>
      </c>
      <c r="E840" s="424">
        <v>130.22999999999999</v>
      </c>
      <c r="F840" s="868" t="s">
        <v>448</v>
      </c>
      <c r="G840" s="425">
        <v>1</v>
      </c>
      <c r="H840" s="422" t="s">
        <v>181</v>
      </c>
      <c r="I840" s="2" t="s">
        <v>147</v>
      </c>
      <c r="J840" s="3">
        <v>60</v>
      </c>
      <c r="K840" s="3">
        <v>130.22999999999999</v>
      </c>
      <c r="L840" s="788"/>
    </row>
    <row r="841" spans="1:12" s="8" customFormat="1" x14ac:dyDescent="0.3">
      <c r="A841" s="964">
        <v>2</v>
      </c>
      <c r="B841" s="6" t="s">
        <v>105</v>
      </c>
      <c r="C841" s="2" t="s">
        <v>104</v>
      </c>
      <c r="D841" s="424">
        <v>45</v>
      </c>
      <c r="E841" s="424">
        <v>166.1</v>
      </c>
      <c r="F841" s="868"/>
      <c r="G841" s="425">
        <v>2</v>
      </c>
      <c r="H841" s="422" t="s">
        <v>105</v>
      </c>
      <c r="I841" s="2" t="s">
        <v>104</v>
      </c>
      <c r="J841" s="3">
        <v>50</v>
      </c>
      <c r="K841" s="3">
        <v>166.1</v>
      </c>
      <c r="L841" s="786"/>
    </row>
    <row r="842" spans="1:12" s="50" customFormat="1" x14ac:dyDescent="0.3">
      <c r="A842" s="964" t="s">
        <v>0</v>
      </c>
      <c r="B842" s="6" t="s">
        <v>260</v>
      </c>
      <c r="C842" s="2" t="s">
        <v>17</v>
      </c>
      <c r="D842" s="424">
        <v>25</v>
      </c>
      <c r="E842" s="424">
        <v>182.25</v>
      </c>
      <c r="F842" s="869"/>
      <c r="G842" s="425" t="s">
        <v>0</v>
      </c>
      <c r="H842" s="422" t="s">
        <v>260</v>
      </c>
      <c r="I842" s="2" t="s">
        <v>44</v>
      </c>
      <c r="J842" s="3">
        <v>30</v>
      </c>
      <c r="K842" s="3">
        <v>218.7</v>
      </c>
      <c r="L842" s="786"/>
    </row>
    <row r="843" spans="1:12" s="50" customFormat="1" x14ac:dyDescent="0.3">
      <c r="A843" s="964" t="s">
        <v>77</v>
      </c>
      <c r="B843" s="6" t="s">
        <v>69</v>
      </c>
      <c r="C843" s="2" t="s">
        <v>22</v>
      </c>
      <c r="D843" s="424">
        <v>25</v>
      </c>
      <c r="E843" s="424">
        <v>3.9199999999999995</v>
      </c>
      <c r="F843" s="870"/>
      <c r="G843" s="425" t="s">
        <v>77</v>
      </c>
      <c r="H843" s="422" t="s">
        <v>69</v>
      </c>
      <c r="I843" s="2" t="s">
        <v>22</v>
      </c>
      <c r="J843" s="3">
        <v>25</v>
      </c>
      <c r="K843" s="3">
        <v>3.9199999999999995</v>
      </c>
      <c r="L843" s="792"/>
    </row>
    <row r="844" spans="1:12" s="25" customFormat="1" x14ac:dyDescent="0.3">
      <c r="A844" s="964" t="s">
        <v>23</v>
      </c>
      <c r="B844" s="6" t="s">
        <v>144</v>
      </c>
      <c r="C844" s="2" t="s">
        <v>2</v>
      </c>
      <c r="D844" s="424">
        <v>15</v>
      </c>
      <c r="E844" s="424">
        <v>88</v>
      </c>
      <c r="F844" s="868"/>
      <c r="G844" s="425" t="s">
        <v>23</v>
      </c>
      <c r="H844" s="422" t="s">
        <v>144</v>
      </c>
      <c r="I844" s="2" t="s">
        <v>2</v>
      </c>
      <c r="J844" s="3">
        <v>15</v>
      </c>
      <c r="K844" s="3">
        <v>88</v>
      </c>
      <c r="L844" s="788"/>
    </row>
    <row r="845" spans="1:12" s="50" customFormat="1" x14ac:dyDescent="0.3">
      <c r="A845" s="964" t="s">
        <v>51</v>
      </c>
      <c r="B845" s="6" t="s">
        <v>107</v>
      </c>
      <c r="C845" s="2" t="s">
        <v>14</v>
      </c>
      <c r="D845" s="3">
        <v>3.4</v>
      </c>
      <c r="E845" s="3">
        <v>93.2</v>
      </c>
      <c r="F845" s="605"/>
      <c r="G845" s="964" t="s">
        <v>51</v>
      </c>
      <c r="H845" s="6" t="s">
        <v>107</v>
      </c>
      <c r="I845" s="2" t="s">
        <v>14</v>
      </c>
      <c r="J845" s="3">
        <v>3.4</v>
      </c>
      <c r="K845" s="3">
        <v>93.2</v>
      </c>
      <c r="L845" s="786"/>
    </row>
    <row r="846" spans="1:12" s="25" customFormat="1" ht="19.5" customHeight="1" x14ac:dyDescent="0.3">
      <c r="A846" s="964" t="s">
        <v>15</v>
      </c>
      <c r="B846" s="6" t="s">
        <v>108</v>
      </c>
      <c r="C846" s="2" t="s">
        <v>65</v>
      </c>
      <c r="D846" s="3">
        <v>1.2</v>
      </c>
      <c r="E846" s="3">
        <v>21.5</v>
      </c>
      <c r="F846" s="656"/>
      <c r="G846" s="964" t="s">
        <v>15</v>
      </c>
      <c r="H846" s="6" t="s">
        <v>108</v>
      </c>
      <c r="I846" s="2" t="s">
        <v>65</v>
      </c>
      <c r="J846" s="3">
        <v>1.2</v>
      </c>
      <c r="K846" s="3">
        <v>21.5</v>
      </c>
      <c r="L846" s="788"/>
    </row>
    <row r="847" spans="1:12" s="25" customFormat="1" x14ac:dyDescent="0.3">
      <c r="A847" s="5" t="s">
        <v>53</v>
      </c>
      <c r="B847" s="6" t="s">
        <v>433</v>
      </c>
      <c r="C847" s="2" t="s">
        <v>5</v>
      </c>
      <c r="D847" s="3">
        <v>50</v>
      </c>
      <c r="E847" s="3">
        <v>133.5</v>
      </c>
      <c r="F847" s="656"/>
      <c r="G847" s="5" t="s">
        <v>53</v>
      </c>
      <c r="H847" s="6" t="s">
        <v>433</v>
      </c>
      <c r="I847" s="2" t="s">
        <v>5</v>
      </c>
      <c r="J847" s="3">
        <v>50</v>
      </c>
      <c r="K847" s="3">
        <v>133.5</v>
      </c>
      <c r="L847" s="788" t="s">
        <v>434</v>
      </c>
    </row>
    <row r="848" spans="1:12" s="25" customFormat="1" x14ac:dyDescent="0.3">
      <c r="A848" s="5"/>
      <c r="B848" s="6"/>
      <c r="C848" s="2"/>
      <c r="D848" s="3"/>
      <c r="E848" s="3"/>
      <c r="F848" s="656"/>
      <c r="G848" s="5"/>
      <c r="H848" s="6"/>
      <c r="I848" s="2"/>
      <c r="J848" s="3"/>
      <c r="K848" s="3"/>
      <c r="L848" s="788"/>
    </row>
    <row r="849" spans="1:12" s="50" customFormat="1" x14ac:dyDescent="0.3">
      <c r="A849" s="5"/>
      <c r="B849" s="6"/>
      <c r="C849" s="2"/>
      <c r="D849" s="3"/>
      <c r="E849" s="3"/>
      <c r="F849" s="657"/>
      <c r="G849" s="5"/>
      <c r="H849" s="6"/>
      <c r="I849" s="2"/>
      <c r="J849" s="3"/>
      <c r="K849" s="3"/>
      <c r="L849" s="792"/>
    </row>
    <row r="850" spans="1:12" s="25" customFormat="1" x14ac:dyDescent="0.3">
      <c r="A850" s="964"/>
      <c r="B850" s="6"/>
      <c r="C850" s="2" t="s">
        <v>128</v>
      </c>
      <c r="D850" s="3">
        <f>SUM(D840:D849)</f>
        <v>224.6</v>
      </c>
      <c r="E850" s="3">
        <f>SUM(E840:E849)</f>
        <v>818.7</v>
      </c>
      <c r="F850" s="657"/>
      <c r="G850" s="964"/>
      <c r="H850" s="6"/>
      <c r="I850" s="2" t="s">
        <v>128</v>
      </c>
      <c r="J850" s="3">
        <f>SUM(J840:J849)</f>
        <v>234.6</v>
      </c>
      <c r="K850" s="3">
        <f>SUM(K840:K849)</f>
        <v>855.15</v>
      </c>
      <c r="L850" s="788"/>
    </row>
    <row r="851" spans="1:12" s="25" customFormat="1" x14ac:dyDescent="0.3">
      <c r="A851" s="5"/>
      <c r="B851" s="6"/>
      <c r="C851" s="2"/>
      <c r="D851" s="3"/>
      <c r="E851" s="3"/>
      <c r="F851" s="657"/>
      <c r="G851" s="5"/>
      <c r="H851" s="6"/>
      <c r="I851" s="2"/>
      <c r="J851" s="3"/>
      <c r="K851" s="3"/>
      <c r="L851" s="788"/>
    </row>
    <row r="852" spans="1:12" s="25" customFormat="1" x14ac:dyDescent="0.3">
      <c r="A852" s="5"/>
      <c r="B852" s="6"/>
      <c r="C852" s="2"/>
      <c r="D852" s="3"/>
      <c r="E852" s="3"/>
      <c r="F852" s="657"/>
      <c r="G852" s="5"/>
      <c r="H852" s="6"/>
      <c r="I852" s="2"/>
      <c r="J852" s="3"/>
      <c r="K852" s="3"/>
      <c r="L852" s="788"/>
    </row>
    <row r="853" spans="1:12" s="25" customFormat="1" x14ac:dyDescent="0.3">
      <c r="A853" s="964"/>
      <c r="B853" s="6"/>
      <c r="C853" s="2" t="s">
        <v>136</v>
      </c>
      <c r="D853" s="3">
        <f>+D850+D824</f>
        <v>435.6</v>
      </c>
      <c r="E853" s="3">
        <f>+E850+E824</f>
        <v>1329.52</v>
      </c>
      <c r="F853" s="657"/>
      <c r="G853" s="3"/>
      <c r="H853" s="3"/>
      <c r="I853" s="3" t="s">
        <v>136</v>
      </c>
      <c r="J853" s="3">
        <f>+J850+J824</f>
        <v>465.6</v>
      </c>
      <c r="K853" s="3">
        <f>+K850+K824</f>
        <v>1385.9699999999998</v>
      </c>
      <c r="L853" s="788"/>
    </row>
    <row r="854" spans="1:12" s="25" customFormat="1" ht="18.75" customHeight="1" x14ac:dyDescent="0.3">
      <c r="B854" s="20"/>
      <c r="C854" s="20"/>
      <c r="E854" s="24"/>
      <c r="F854" s="657"/>
      <c r="H854" s="20"/>
      <c r="I854" s="20"/>
      <c r="K854" s="24"/>
      <c r="L854" s="788"/>
    </row>
    <row r="855" spans="1:12" s="25" customFormat="1" ht="18.75" customHeight="1" x14ac:dyDescent="0.3">
      <c r="B855" s="20"/>
      <c r="C855" s="20"/>
      <c r="E855" s="24"/>
      <c r="F855" s="606"/>
      <c r="H855" s="20"/>
      <c r="I855" s="20"/>
      <c r="K855" s="24"/>
      <c r="L855" s="788"/>
    </row>
    <row r="856" spans="1:12" s="25" customFormat="1" x14ac:dyDescent="0.3">
      <c r="A856" s="461"/>
      <c r="B856" s="461"/>
      <c r="C856" s="461"/>
      <c r="D856" s="461"/>
      <c r="E856" s="461"/>
      <c r="F856" s="660"/>
      <c r="G856" s="36"/>
      <c r="H856" s="463"/>
      <c r="I856" s="463"/>
      <c r="J856" s="463"/>
      <c r="K856" s="463"/>
      <c r="L856" s="788"/>
    </row>
    <row r="857" spans="1:12" s="25" customFormat="1" x14ac:dyDescent="0.3">
      <c r="A857" s="461"/>
      <c r="B857" s="36"/>
      <c r="C857" s="462"/>
      <c r="D857" s="463"/>
      <c r="E857" s="463"/>
      <c r="F857" s="659"/>
      <c r="G857" s="463"/>
      <c r="H857" s="463"/>
      <c r="I857" s="463"/>
      <c r="J857" s="463"/>
      <c r="K857" s="463"/>
      <c r="L857" s="788"/>
    </row>
    <row r="858" spans="1:12" s="25" customFormat="1" ht="18.75" customHeight="1" x14ac:dyDescent="0.3">
      <c r="B858" s="37" t="s">
        <v>130</v>
      </c>
      <c r="D858" s="94" t="s">
        <v>131</v>
      </c>
      <c r="E858" s="20"/>
      <c r="F858" s="606"/>
      <c r="H858" s="37" t="s">
        <v>130</v>
      </c>
      <c r="J858" s="94" t="s">
        <v>131</v>
      </c>
      <c r="K858" s="20"/>
      <c r="L858" s="788"/>
    </row>
    <row r="859" spans="1:12" s="25" customFormat="1" ht="51.75" customHeight="1" x14ac:dyDescent="0.3">
      <c r="B859" s="38" t="s">
        <v>132</v>
      </c>
      <c r="D859" s="38" t="s">
        <v>140</v>
      </c>
      <c r="E859" s="39"/>
      <c r="F859" s="606"/>
      <c r="H859" s="38" t="s">
        <v>139</v>
      </c>
      <c r="J859" s="38" t="s">
        <v>140</v>
      </c>
      <c r="K859" s="39"/>
      <c r="L859" s="788"/>
    </row>
    <row r="860" spans="1:12" s="25" customFormat="1" ht="22.5" customHeight="1" x14ac:dyDescent="0.3">
      <c r="B860" s="38"/>
      <c r="D860" s="38"/>
      <c r="E860" s="39"/>
      <c r="F860" s="606"/>
      <c r="G860" s="38"/>
      <c r="I860" s="38"/>
      <c r="J860" s="39"/>
      <c r="K860" s="38"/>
      <c r="L860" s="788"/>
    </row>
    <row r="861" spans="1:12" s="25" customFormat="1" ht="18.75" customHeight="1" x14ac:dyDescent="0.3">
      <c r="A861" s="419"/>
      <c r="B861" s="456"/>
      <c r="C861" s="456"/>
      <c r="D861" s="456"/>
      <c r="E861" s="456"/>
      <c r="F861" s="656"/>
      <c r="G861" s="96"/>
      <c r="H861" s="19"/>
      <c r="I861" s="19"/>
      <c r="J861" s="19"/>
      <c r="K861" s="19"/>
      <c r="L861" s="788"/>
    </row>
    <row r="862" spans="1:12" x14ac:dyDescent="0.3">
      <c r="A862" s="25"/>
      <c r="G862" s="25"/>
    </row>
    <row r="863" spans="1:12" s="25" customFormat="1" ht="18.75" customHeight="1" x14ac:dyDescent="0.3">
      <c r="B863" s="22" t="s">
        <v>115</v>
      </c>
      <c r="C863" s="20"/>
      <c r="D863" s="20"/>
      <c r="E863" s="20"/>
      <c r="F863" s="656"/>
      <c r="H863" s="22" t="s">
        <v>115</v>
      </c>
      <c r="I863" s="20"/>
      <c r="J863" s="20"/>
      <c r="K863" s="20"/>
      <c r="L863" s="788"/>
    </row>
    <row r="864" spans="1:12" s="25" customFormat="1" ht="18.75" customHeight="1" x14ac:dyDescent="0.3">
      <c r="B864" s="22" t="s">
        <v>137</v>
      </c>
      <c r="C864" s="20"/>
      <c r="D864" s="20"/>
      <c r="E864" s="20"/>
      <c r="F864" s="606"/>
      <c r="H864" s="22" t="s">
        <v>138</v>
      </c>
      <c r="I864" s="20"/>
      <c r="J864" s="20"/>
      <c r="K864" s="20"/>
      <c r="L864" s="788"/>
    </row>
    <row r="865" spans="1:16" s="25" customFormat="1" ht="18.75" customHeight="1" x14ac:dyDescent="0.3">
      <c r="B865" s="20"/>
      <c r="C865" s="20"/>
      <c r="D865" s="20"/>
      <c r="E865" s="20"/>
      <c r="F865" s="606"/>
      <c r="H865" s="20"/>
      <c r="I865" s="20"/>
      <c r="J865" s="20"/>
      <c r="K865" s="20"/>
      <c r="L865" s="788"/>
    </row>
    <row r="866" spans="1:16" s="25" customFormat="1" ht="18.75" customHeight="1" x14ac:dyDescent="0.3">
      <c r="B866" s="20"/>
      <c r="C866" s="20"/>
      <c r="E866" s="603" t="s">
        <v>116</v>
      </c>
      <c r="F866" s="606"/>
      <c r="H866" s="20"/>
      <c r="I866" s="20"/>
      <c r="K866" s="603" t="s">
        <v>116</v>
      </c>
      <c r="L866" s="789"/>
      <c r="M866" s="603"/>
      <c r="N866" s="603"/>
      <c r="O866" s="603"/>
      <c r="P866" s="603"/>
    </row>
    <row r="867" spans="1:16" s="25" customFormat="1" ht="18.75" customHeight="1" x14ac:dyDescent="0.3">
      <c r="B867" s="20"/>
      <c r="C867" s="20"/>
      <c r="E867" s="603" t="s">
        <v>134</v>
      </c>
      <c r="F867" s="606"/>
      <c r="H867" s="20"/>
      <c r="I867" s="20"/>
      <c r="K867" s="603" t="s">
        <v>134</v>
      </c>
      <c r="L867" s="789"/>
      <c r="M867" s="603"/>
      <c r="N867" s="603"/>
      <c r="O867" s="603"/>
      <c r="P867" s="603"/>
    </row>
    <row r="868" spans="1:16" s="25" customFormat="1" ht="18.75" customHeight="1" x14ac:dyDescent="0.3">
      <c r="B868" s="20"/>
      <c r="C868" s="20"/>
      <c r="E868" s="603" t="s">
        <v>117</v>
      </c>
      <c r="F868" s="606"/>
      <c r="H868" s="20"/>
      <c r="I868" s="20"/>
      <c r="K868" s="603" t="s">
        <v>117</v>
      </c>
      <c r="L868" s="789"/>
      <c r="M868" s="603"/>
      <c r="N868" s="603"/>
      <c r="O868" s="603"/>
      <c r="P868" s="603"/>
    </row>
    <row r="869" spans="1:16" s="25" customFormat="1" ht="18.75" customHeight="1" x14ac:dyDescent="0.3">
      <c r="B869" s="20"/>
      <c r="C869" s="20"/>
      <c r="E869" s="603" t="s">
        <v>417</v>
      </c>
      <c r="F869" s="606"/>
      <c r="H869" s="20"/>
      <c r="I869" s="20"/>
      <c r="K869" s="603" t="s">
        <v>417</v>
      </c>
      <c r="L869" s="789"/>
      <c r="M869" s="603"/>
      <c r="N869" s="603"/>
      <c r="O869" s="603"/>
      <c r="P869" s="603"/>
    </row>
    <row r="870" spans="1:16" s="25" customFormat="1" ht="18.75" customHeight="1" x14ac:dyDescent="0.3">
      <c r="B870" s="20"/>
      <c r="C870" s="20"/>
      <c r="D870" s="20"/>
      <c r="E870" s="20"/>
      <c r="F870" s="656"/>
      <c r="H870" s="20"/>
      <c r="I870" s="20"/>
      <c r="J870" s="20"/>
      <c r="K870" s="20"/>
      <c r="L870" s="788"/>
    </row>
    <row r="871" spans="1:16" s="25" customFormat="1" ht="18.75" customHeight="1" x14ac:dyDescent="0.3">
      <c r="B871" s="20"/>
      <c r="C871" s="20"/>
      <c r="D871" s="20"/>
      <c r="E871" s="20"/>
      <c r="F871" s="656"/>
      <c r="H871" s="20"/>
      <c r="I871" s="20"/>
      <c r="J871" s="20"/>
      <c r="K871" s="20"/>
      <c r="L871" s="788"/>
    </row>
    <row r="872" spans="1:16" s="25" customFormat="1" ht="18.75" customHeight="1" x14ac:dyDescent="0.3">
      <c r="B872" s="20"/>
      <c r="C872" s="20"/>
      <c r="D872" s="20"/>
      <c r="E872" s="20"/>
      <c r="F872" s="20"/>
      <c r="H872" s="20"/>
      <c r="I872" s="20"/>
      <c r="J872" s="20"/>
      <c r="K872" s="20"/>
      <c r="L872" s="788"/>
    </row>
    <row r="873" spans="1:16" s="25" customFormat="1" ht="18.75" customHeight="1" x14ac:dyDescent="0.3">
      <c r="B873" s="1612" t="s">
        <v>119</v>
      </c>
      <c r="C873" s="1612"/>
      <c r="D873" s="1612"/>
      <c r="E873" s="26"/>
      <c r="F873" s="606"/>
      <c r="H873" s="1612" t="s">
        <v>119</v>
      </c>
      <c r="I873" s="1612"/>
      <c r="J873" s="1612"/>
      <c r="K873" s="26"/>
      <c r="L873" s="788"/>
    </row>
    <row r="874" spans="1:16" s="25" customFormat="1" ht="18.75" customHeight="1" x14ac:dyDescent="0.3">
      <c r="B874" s="1610">
        <v>45342</v>
      </c>
      <c r="C874" s="1610"/>
      <c r="D874" s="1610"/>
      <c r="E874" s="27"/>
      <c r="F874" s="606"/>
      <c r="H874" s="1610">
        <f>B874</f>
        <v>45342</v>
      </c>
      <c r="I874" s="1610"/>
      <c r="J874" s="1610"/>
      <c r="K874" s="27"/>
      <c r="L874" s="788"/>
    </row>
    <row r="875" spans="1:16" s="25" customFormat="1" ht="18.75" customHeight="1" x14ac:dyDescent="0.3">
      <c r="B875" s="20"/>
      <c r="C875" s="20"/>
      <c r="D875" s="20"/>
      <c r="E875" s="27"/>
      <c r="F875" s="606"/>
      <c r="H875" s="20"/>
      <c r="I875" s="20"/>
      <c r="J875" s="20"/>
      <c r="K875" s="27"/>
      <c r="L875" s="788"/>
    </row>
    <row r="876" spans="1:16" s="25" customFormat="1" ht="18.75" customHeight="1" x14ac:dyDescent="0.3">
      <c r="B876" s="963"/>
      <c r="C876" s="20"/>
      <c r="D876" s="20"/>
      <c r="E876" s="27"/>
      <c r="F876" s="606"/>
      <c r="H876" s="963"/>
      <c r="I876" s="20"/>
      <c r="J876" s="20"/>
      <c r="K876" s="27"/>
      <c r="L876" s="788"/>
    </row>
    <row r="877" spans="1:16" s="25" customFormat="1" ht="18.75" customHeight="1" x14ac:dyDescent="0.3">
      <c r="A877" s="28" t="s">
        <v>120</v>
      </c>
      <c r="B877" s="29" t="s">
        <v>121</v>
      </c>
      <c r="C877" s="1611" t="s">
        <v>122</v>
      </c>
      <c r="D877" s="1611"/>
      <c r="E877" s="1611"/>
      <c r="F877" s="606"/>
      <c r="G877" s="28" t="s">
        <v>120</v>
      </c>
      <c r="H877" s="29" t="s">
        <v>121</v>
      </c>
      <c r="I877" s="1611" t="s">
        <v>123</v>
      </c>
      <c r="J877" s="1611"/>
      <c r="K877" s="1611"/>
      <c r="L877" s="788"/>
    </row>
    <row r="878" spans="1:16" s="25" customFormat="1" ht="18.75" customHeight="1" x14ac:dyDescent="0.3">
      <c r="A878" s="28" t="s">
        <v>124</v>
      </c>
      <c r="B878" s="28" t="s">
        <v>265</v>
      </c>
      <c r="C878" s="29" t="s">
        <v>125</v>
      </c>
      <c r="D878" s="964" t="s">
        <v>126</v>
      </c>
      <c r="E878" s="964" t="s">
        <v>127</v>
      </c>
      <c r="F878" s="606"/>
      <c r="G878" s="28" t="s">
        <v>124</v>
      </c>
      <c r="H878" s="28" t="s">
        <v>265</v>
      </c>
      <c r="I878" s="29" t="s">
        <v>125</v>
      </c>
      <c r="J878" s="964" t="s">
        <v>126</v>
      </c>
      <c r="K878" s="964" t="s">
        <v>127</v>
      </c>
      <c r="L878" s="788"/>
    </row>
    <row r="879" spans="1:16" s="25" customFormat="1" x14ac:dyDescent="0.3">
      <c r="A879" s="964" t="s">
        <v>8</v>
      </c>
      <c r="B879" s="6" t="s">
        <v>27</v>
      </c>
      <c r="C879" s="2" t="s">
        <v>28</v>
      </c>
      <c r="D879" s="3">
        <v>65</v>
      </c>
      <c r="E879" s="3">
        <v>178</v>
      </c>
      <c r="F879" s="606"/>
      <c r="G879" s="964" t="s">
        <v>8</v>
      </c>
      <c r="H879" s="6" t="s">
        <v>27</v>
      </c>
      <c r="I879" s="2" t="s">
        <v>7</v>
      </c>
      <c r="J879" s="3">
        <v>85</v>
      </c>
      <c r="K879" s="3">
        <v>223</v>
      </c>
      <c r="L879" s="788"/>
    </row>
    <row r="880" spans="1:16" s="25" customFormat="1" ht="19.5" customHeight="1" x14ac:dyDescent="0.3">
      <c r="A880" s="964" t="s">
        <v>3</v>
      </c>
      <c r="B880" s="6" t="s">
        <v>43</v>
      </c>
      <c r="C880" s="2" t="s">
        <v>17</v>
      </c>
      <c r="D880" s="3">
        <v>40</v>
      </c>
      <c r="E880" s="3">
        <v>242.70999999999998</v>
      </c>
      <c r="F880" s="606"/>
      <c r="G880" s="964" t="s">
        <v>3</v>
      </c>
      <c r="H880" s="6" t="s">
        <v>43</v>
      </c>
      <c r="I880" s="2" t="s">
        <v>44</v>
      </c>
      <c r="J880" s="3">
        <v>48</v>
      </c>
      <c r="K880" s="3">
        <v>298.71999999999997</v>
      </c>
      <c r="L880" s="788"/>
    </row>
    <row r="881" spans="1:18" s="50" customFormat="1" x14ac:dyDescent="0.3">
      <c r="A881" s="964" t="s">
        <v>0</v>
      </c>
      <c r="B881" s="6" t="s">
        <v>114</v>
      </c>
      <c r="C881" s="2" t="s">
        <v>2</v>
      </c>
      <c r="D881" s="3">
        <v>6</v>
      </c>
      <c r="E881" s="3">
        <v>28</v>
      </c>
      <c r="F881" s="606"/>
      <c r="G881" s="964" t="s">
        <v>0</v>
      </c>
      <c r="H881" s="6" t="s">
        <v>114</v>
      </c>
      <c r="I881" s="2" t="s">
        <v>2</v>
      </c>
      <c r="J881" s="3">
        <v>6</v>
      </c>
      <c r="K881" s="3">
        <v>28</v>
      </c>
      <c r="L881" s="788"/>
      <c r="M881" s="25"/>
      <c r="N881" s="25"/>
      <c r="O881" s="25"/>
      <c r="P881" s="25"/>
      <c r="Q881" s="25"/>
      <c r="R881" s="25"/>
    </row>
    <row r="882" spans="1:18" s="50" customFormat="1" x14ac:dyDescent="0.3">
      <c r="A882" s="964" t="s">
        <v>77</v>
      </c>
      <c r="B882" s="6" t="s">
        <v>107</v>
      </c>
      <c r="C882" s="2" t="s">
        <v>14</v>
      </c>
      <c r="D882" s="3">
        <v>3.4</v>
      </c>
      <c r="E882" s="3">
        <v>93.2</v>
      </c>
      <c r="F882" s="605"/>
      <c r="G882" s="964" t="s">
        <v>77</v>
      </c>
      <c r="H882" s="6" t="s">
        <v>107</v>
      </c>
      <c r="I882" s="2" t="s">
        <v>14</v>
      </c>
      <c r="J882" s="3">
        <v>3.4</v>
      </c>
      <c r="K882" s="3">
        <v>93.2</v>
      </c>
      <c r="L882" s="786"/>
    </row>
    <row r="883" spans="1:18" s="25" customFormat="1" ht="19.5" customHeight="1" x14ac:dyDescent="0.3">
      <c r="A883" s="964" t="s">
        <v>23</v>
      </c>
      <c r="B883" s="6" t="s">
        <v>110</v>
      </c>
      <c r="C883" s="2" t="s">
        <v>5</v>
      </c>
      <c r="D883" s="3">
        <v>120</v>
      </c>
      <c r="E883" s="3">
        <v>77</v>
      </c>
      <c r="F883" s="606"/>
      <c r="G883" s="964" t="s">
        <v>23</v>
      </c>
      <c r="H883" s="6" t="s">
        <v>110</v>
      </c>
      <c r="I883" s="2" t="s">
        <v>5</v>
      </c>
      <c r="J883" s="3">
        <v>120</v>
      </c>
      <c r="K883" s="3">
        <v>77</v>
      </c>
      <c r="L883" s="788"/>
    </row>
    <row r="884" spans="1:18" s="25" customFormat="1" ht="19.5" customHeight="1" x14ac:dyDescent="0.3">
      <c r="A884" s="964"/>
      <c r="B884" s="6"/>
      <c r="C884" s="2"/>
      <c r="D884" s="3"/>
      <c r="E884" s="3"/>
      <c r="F884" s="606"/>
      <c r="G884" s="964"/>
      <c r="H884" s="6"/>
      <c r="I884" s="2"/>
      <c r="J884" s="3"/>
      <c r="K884" s="3"/>
      <c r="L884" s="788"/>
    </row>
    <row r="885" spans="1:18" s="25" customFormat="1" x14ac:dyDescent="0.3">
      <c r="A885" s="5"/>
      <c r="B885" s="6"/>
      <c r="C885" s="2"/>
      <c r="D885" s="3"/>
      <c r="E885" s="3"/>
      <c r="F885" s="605"/>
      <c r="G885" s="5"/>
      <c r="H885" s="6"/>
      <c r="I885" s="2"/>
      <c r="J885" s="3"/>
      <c r="K885" s="3"/>
      <c r="L885" s="788"/>
    </row>
    <row r="886" spans="1:18" s="25" customFormat="1" x14ac:dyDescent="0.3">
      <c r="A886" s="5"/>
      <c r="B886" s="6"/>
      <c r="C886" s="2" t="s">
        <v>128</v>
      </c>
      <c r="D886" s="3">
        <f>SUM(D879:D884)</f>
        <v>234.4</v>
      </c>
      <c r="E886" s="3">
        <f>SUM(E879:E884)</f>
        <v>618.91</v>
      </c>
      <c r="F886" s="605"/>
      <c r="G886" s="5"/>
      <c r="H886" s="6"/>
      <c r="I886" s="2" t="s">
        <v>128</v>
      </c>
      <c r="J886" s="3">
        <f>SUM(J879:J884)</f>
        <v>262.39999999999998</v>
      </c>
      <c r="K886" s="3">
        <f>SUM(K879:K884)</f>
        <v>719.92000000000007</v>
      </c>
      <c r="L886" s="788"/>
    </row>
    <row r="887" spans="1:18" s="25" customFormat="1" hidden="1" x14ac:dyDescent="0.3">
      <c r="A887" s="5"/>
      <c r="B887" s="6"/>
      <c r="C887" s="2"/>
      <c r="D887" s="3"/>
      <c r="E887" s="3"/>
      <c r="F887" s="605"/>
      <c r="G887" s="5"/>
      <c r="H887" s="6"/>
      <c r="I887" s="2"/>
      <c r="J887" s="3"/>
      <c r="K887" s="3"/>
      <c r="L887" s="788"/>
    </row>
    <row r="888" spans="1:18" s="25" customFormat="1" hidden="1" x14ac:dyDescent="0.3">
      <c r="A888" s="5">
        <v>1</v>
      </c>
      <c r="B888" s="6" t="s">
        <v>1</v>
      </c>
      <c r="C888" s="2" t="s">
        <v>5</v>
      </c>
      <c r="D888" s="3">
        <v>200</v>
      </c>
      <c r="E888" s="3">
        <v>86</v>
      </c>
      <c r="F888" s="605"/>
      <c r="G888" s="5">
        <v>1</v>
      </c>
      <c r="H888" s="6" t="s">
        <v>1</v>
      </c>
      <c r="I888" s="2" t="s">
        <v>5</v>
      </c>
      <c r="J888" s="3">
        <v>200</v>
      </c>
      <c r="K888" s="3">
        <v>86</v>
      </c>
      <c r="L888" s="788"/>
    </row>
    <row r="889" spans="1:18" s="25" customFormat="1" hidden="1" x14ac:dyDescent="0.3">
      <c r="A889" s="5">
        <v>2</v>
      </c>
      <c r="B889" s="6" t="s">
        <v>238</v>
      </c>
      <c r="C889" s="2" t="s">
        <v>251</v>
      </c>
      <c r="D889" s="3">
        <v>225</v>
      </c>
      <c r="E889" s="3">
        <v>114</v>
      </c>
      <c r="F889" s="605"/>
      <c r="G889" s="5">
        <v>2</v>
      </c>
      <c r="H889" s="6" t="s">
        <v>238</v>
      </c>
      <c r="I889" s="2" t="s">
        <v>251</v>
      </c>
      <c r="J889" s="3">
        <v>225</v>
      </c>
      <c r="K889" s="3">
        <v>114</v>
      </c>
      <c r="L889" s="788"/>
    </row>
    <row r="890" spans="1:18" s="25" customFormat="1" hidden="1" x14ac:dyDescent="0.3">
      <c r="A890" s="5">
        <v>3</v>
      </c>
      <c r="B890" s="6" t="s">
        <v>93</v>
      </c>
      <c r="C890" s="2" t="s">
        <v>5</v>
      </c>
      <c r="D890" s="3">
        <v>135</v>
      </c>
      <c r="E890" s="3">
        <v>94.25</v>
      </c>
      <c r="F890" s="605"/>
      <c r="G890" s="5">
        <v>3</v>
      </c>
      <c r="H890" s="6" t="s">
        <v>93</v>
      </c>
      <c r="I890" s="2" t="s">
        <v>5</v>
      </c>
      <c r="J890" s="3">
        <v>135</v>
      </c>
      <c r="K890" s="3">
        <v>94.25</v>
      </c>
      <c r="L890" s="788"/>
    </row>
    <row r="891" spans="1:18" s="25" customFormat="1" hidden="1" x14ac:dyDescent="0.3">
      <c r="A891" s="5">
        <v>4</v>
      </c>
      <c r="B891" s="6" t="s">
        <v>253</v>
      </c>
      <c r="C891" s="2" t="s">
        <v>218</v>
      </c>
      <c r="D891" s="3">
        <v>125</v>
      </c>
      <c r="E891" s="3">
        <v>146.4</v>
      </c>
      <c r="F891" s="605"/>
      <c r="G891" s="5">
        <v>4</v>
      </c>
      <c r="H891" s="6" t="s">
        <v>253</v>
      </c>
      <c r="I891" s="2" t="s">
        <v>218</v>
      </c>
      <c r="J891" s="3">
        <v>125</v>
      </c>
      <c r="K891" s="3">
        <v>146.4</v>
      </c>
      <c r="L891" s="788"/>
    </row>
    <row r="892" spans="1:18" s="25" customFormat="1" hidden="1" x14ac:dyDescent="0.3">
      <c r="A892" s="5">
        <v>5</v>
      </c>
      <c r="B892" s="6" t="s">
        <v>255</v>
      </c>
      <c r="C892" s="2" t="s">
        <v>218</v>
      </c>
      <c r="D892" s="3">
        <v>80</v>
      </c>
      <c r="E892" s="3">
        <v>105.16</v>
      </c>
      <c r="F892" s="605"/>
      <c r="G892" s="5">
        <v>5</v>
      </c>
      <c r="H892" s="6" t="s">
        <v>255</v>
      </c>
      <c r="I892" s="2" t="s">
        <v>218</v>
      </c>
      <c r="J892" s="3">
        <v>80</v>
      </c>
      <c r="K892" s="3">
        <v>105.16</v>
      </c>
      <c r="L892" s="788"/>
    </row>
    <row r="893" spans="1:18" s="25" customFormat="1" hidden="1" x14ac:dyDescent="0.3">
      <c r="A893" s="5">
        <v>6</v>
      </c>
      <c r="B893" s="6" t="s">
        <v>252</v>
      </c>
      <c r="C893" s="2" t="s">
        <v>251</v>
      </c>
      <c r="D893" s="3">
        <v>105</v>
      </c>
      <c r="E893" s="3">
        <v>142</v>
      </c>
      <c r="F893" s="605"/>
      <c r="G893" s="5">
        <v>6</v>
      </c>
      <c r="H893" s="6" t="s">
        <v>252</v>
      </c>
      <c r="I893" s="2" t="s">
        <v>251</v>
      </c>
      <c r="J893" s="3">
        <v>105</v>
      </c>
      <c r="K893" s="3">
        <v>142</v>
      </c>
      <c r="L893" s="788"/>
    </row>
    <row r="894" spans="1:18" s="25" customFormat="1" hidden="1" x14ac:dyDescent="0.3">
      <c r="A894" s="5">
        <v>7</v>
      </c>
      <c r="B894" s="6" t="s">
        <v>254</v>
      </c>
      <c r="C894" s="2" t="s">
        <v>218</v>
      </c>
      <c r="D894" s="3">
        <v>120</v>
      </c>
      <c r="E894" s="3">
        <v>144</v>
      </c>
      <c r="F894" s="605"/>
      <c r="G894" s="5">
        <v>7</v>
      </c>
      <c r="H894" s="6" t="s">
        <v>254</v>
      </c>
      <c r="I894" s="2" t="s">
        <v>218</v>
      </c>
      <c r="J894" s="3">
        <v>120</v>
      </c>
      <c r="K894" s="3">
        <v>144</v>
      </c>
      <c r="L894" s="788"/>
    </row>
    <row r="895" spans="1:18" s="25" customFormat="1" hidden="1" x14ac:dyDescent="0.3">
      <c r="A895" s="5">
        <v>8</v>
      </c>
      <c r="B895" s="6" t="s">
        <v>31</v>
      </c>
      <c r="C895" s="2" t="s">
        <v>5</v>
      </c>
      <c r="D895" s="3">
        <v>55</v>
      </c>
      <c r="E895" s="3">
        <v>88</v>
      </c>
      <c r="F895" s="605"/>
      <c r="G895" s="5">
        <v>8</v>
      </c>
      <c r="H895" s="6" t="s">
        <v>31</v>
      </c>
      <c r="I895" s="2" t="s">
        <v>5</v>
      </c>
      <c r="J895" s="3">
        <v>55</v>
      </c>
      <c r="K895" s="3">
        <v>88</v>
      </c>
      <c r="L895" s="788"/>
    </row>
    <row r="896" spans="1:18" s="50" customFormat="1" hidden="1" x14ac:dyDescent="0.3">
      <c r="A896" s="964"/>
      <c r="B896" s="1"/>
      <c r="C896" s="964"/>
      <c r="D896" s="7"/>
      <c r="E896" s="7"/>
      <c r="F896" s="605"/>
      <c r="G896" s="964"/>
      <c r="H896" s="1"/>
      <c r="I896" s="964"/>
      <c r="J896" s="7"/>
      <c r="K896" s="7"/>
      <c r="L896" s="792"/>
    </row>
    <row r="897" spans="1:12" s="25" customFormat="1" hidden="1" x14ac:dyDescent="0.3">
      <c r="A897" s="5"/>
      <c r="B897" s="6"/>
      <c r="C897" s="2" t="s">
        <v>128</v>
      </c>
      <c r="D897" s="3">
        <v>1045</v>
      </c>
      <c r="E897" s="3">
        <v>919.81</v>
      </c>
      <c r="F897" s="605"/>
      <c r="G897" s="5"/>
      <c r="H897" s="6"/>
      <c r="I897" s="2" t="s">
        <v>128</v>
      </c>
      <c r="J897" s="3">
        <v>1045</v>
      </c>
      <c r="K897" s="3">
        <v>919.81</v>
      </c>
      <c r="L897" s="788"/>
    </row>
    <row r="898" spans="1:12" s="25" customFormat="1" hidden="1" x14ac:dyDescent="0.3">
      <c r="A898" s="5"/>
      <c r="B898" s="6"/>
      <c r="C898" s="2"/>
      <c r="D898" s="3"/>
      <c r="E898" s="3"/>
      <c r="F898" s="605"/>
      <c r="G898" s="5"/>
      <c r="H898" s="6"/>
      <c r="I898" s="2"/>
      <c r="J898" s="3"/>
      <c r="K898" s="3"/>
      <c r="L898" s="788"/>
    </row>
    <row r="899" spans="1:12" s="25" customFormat="1" x14ac:dyDescent="0.3">
      <c r="A899" s="5"/>
      <c r="B899" s="6"/>
      <c r="C899" s="2"/>
      <c r="D899" s="3"/>
      <c r="E899" s="3"/>
      <c r="F899" s="605"/>
      <c r="G899" s="5"/>
      <c r="H899" s="6"/>
      <c r="I899" s="2"/>
      <c r="J899" s="3"/>
      <c r="K899" s="3"/>
      <c r="L899" s="788"/>
    </row>
    <row r="900" spans="1:12" s="25" customFormat="1" x14ac:dyDescent="0.3">
      <c r="A900" s="5"/>
      <c r="B900" s="6"/>
      <c r="C900" s="2"/>
      <c r="D900" s="3"/>
      <c r="E900" s="3"/>
      <c r="F900" s="605"/>
      <c r="G900" s="5"/>
      <c r="H900" s="6"/>
      <c r="I900" s="2"/>
      <c r="J900" s="3"/>
      <c r="K900" s="3"/>
      <c r="L900" s="788"/>
    </row>
    <row r="901" spans="1:12" s="25" customFormat="1" x14ac:dyDescent="0.3">
      <c r="A901" s="28" t="s">
        <v>124</v>
      </c>
      <c r="B901" s="3" t="s">
        <v>259</v>
      </c>
      <c r="C901" s="2" t="s">
        <v>125</v>
      </c>
      <c r="D901" s="3" t="s">
        <v>126</v>
      </c>
      <c r="E901" s="3" t="s">
        <v>127</v>
      </c>
      <c r="F901" s="605"/>
      <c r="G901" s="28" t="s">
        <v>124</v>
      </c>
      <c r="H901" s="3" t="s">
        <v>247</v>
      </c>
      <c r="I901" s="2" t="s">
        <v>125</v>
      </c>
      <c r="J901" s="3" t="s">
        <v>126</v>
      </c>
      <c r="K901" s="3" t="s">
        <v>127</v>
      </c>
      <c r="L901" s="788"/>
    </row>
    <row r="902" spans="1:12" s="50" customFormat="1" x14ac:dyDescent="0.3">
      <c r="A902" s="964" t="s">
        <v>8</v>
      </c>
      <c r="B902" s="6" t="s">
        <v>276</v>
      </c>
      <c r="C902" s="2" t="s">
        <v>9</v>
      </c>
      <c r="D902" s="3">
        <v>60</v>
      </c>
      <c r="E902" s="3">
        <v>134.75</v>
      </c>
      <c r="F902" s="606"/>
      <c r="G902" s="964" t="s">
        <v>8</v>
      </c>
      <c r="H902" s="6" t="s">
        <v>276</v>
      </c>
      <c r="I902" s="2" t="s">
        <v>9</v>
      </c>
      <c r="J902" s="3">
        <v>60</v>
      </c>
      <c r="K902" s="3">
        <v>134.75</v>
      </c>
      <c r="L902" s="786"/>
    </row>
    <row r="903" spans="1:12" s="50" customFormat="1" x14ac:dyDescent="0.3">
      <c r="A903" s="964" t="s">
        <v>3</v>
      </c>
      <c r="B903" s="6" t="s">
        <v>72</v>
      </c>
      <c r="C903" s="2" t="s">
        <v>4</v>
      </c>
      <c r="D903" s="3">
        <v>65</v>
      </c>
      <c r="E903" s="3">
        <v>226</v>
      </c>
      <c r="F903" s="606"/>
      <c r="G903" s="964" t="s">
        <v>3</v>
      </c>
      <c r="H903" s="6" t="s">
        <v>72</v>
      </c>
      <c r="I903" s="2" t="s">
        <v>17</v>
      </c>
      <c r="J903" s="3">
        <v>85</v>
      </c>
      <c r="K903" s="3">
        <v>271.20000000000005</v>
      </c>
      <c r="L903" s="792"/>
    </row>
    <row r="904" spans="1:12" s="257" customFormat="1" ht="19.5" customHeight="1" x14ac:dyDescent="0.3">
      <c r="A904" s="964" t="s">
        <v>0</v>
      </c>
      <c r="B904" s="6" t="s">
        <v>278</v>
      </c>
      <c r="C904" s="2" t="s">
        <v>17</v>
      </c>
      <c r="D904" s="3">
        <v>20</v>
      </c>
      <c r="E904" s="3">
        <v>213.71</v>
      </c>
      <c r="F904" s="606"/>
      <c r="G904" s="964" t="s">
        <v>0</v>
      </c>
      <c r="H904" s="6" t="s">
        <v>278</v>
      </c>
      <c r="I904" s="2" t="s">
        <v>44</v>
      </c>
      <c r="J904" s="3">
        <v>24</v>
      </c>
      <c r="K904" s="3">
        <v>256.45</v>
      </c>
      <c r="L904" s="791"/>
    </row>
    <row r="905" spans="1:12" s="50" customFormat="1" x14ac:dyDescent="0.3">
      <c r="A905" s="964" t="s">
        <v>77</v>
      </c>
      <c r="B905" s="6" t="s">
        <v>69</v>
      </c>
      <c r="C905" s="2" t="s">
        <v>22</v>
      </c>
      <c r="D905" s="3">
        <v>25</v>
      </c>
      <c r="E905" s="3">
        <v>3.9199999999999995</v>
      </c>
      <c r="F905" s="605"/>
      <c r="G905" s="964" t="s">
        <v>77</v>
      </c>
      <c r="H905" s="6" t="s">
        <v>69</v>
      </c>
      <c r="I905" s="2" t="s">
        <v>22</v>
      </c>
      <c r="J905" s="3">
        <v>25</v>
      </c>
      <c r="K905" s="3">
        <v>3.9199999999999995</v>
      </c>
      <c r="L905" s="792"/>
    </row>
    <row r="906" spans="1:12" s="50" customFormat="1" x14ac:dyDescent="0.3">
      <c r="A906" s="964" t="s">
        <v>23</v>
      </c>
      <c r="B906" s="6" t="s">
        <v>113</v>
      </c>
      <c r="C906" s="2" t="s">
        <v>2</v>
      </c>
      <c r="D906" s="3">
        <v>15</v>
      </c>
      <c r="E906" s="3">
        <v>94.2</v>
      </c>
      <c r="F906" s="656"/>
      <c r="G906" s="964" t="s">
        <v>23</v>
      </c>
      <c r="H906" s="6" t="s">
        <v>113</v>
      </c>
      <c r="I906" s="2" t="s">
        <v>2</v>
      </c>
      <c r="J906" s="3">
        <v>15</v>
      </c>
      <c r="K906" s="3">
        <v>94.2</v>
      </c>
      <c r="L906" s="786"/>
    </row>
    <row r="907" spans="1:12" s="50" customFormat="1" x14ac:dyDescent="0.3">
      <c r="A907" s="964" t="s">
        <v>51</v>
      </c>
      <c r="B907" s="6" t="s">
        <v>107</v>
      </c>
      <c r="C907" s="2" t="s">
        <v>14</v>
      </c>
      <c r="D907" s="3">
        <v>3.4</v>
      </c>
      <c r="E907" s="424">
        <v>93.2</v>
      </c>
      <c r="F907" s="870"/>
      <c r="G907" s="425" t="s">
        <v>51</v>
      </c>
      <c r="H907" s="422" t="s">
        <v>107</v>
      </c>
      <c r="I907" s="2" t="s">
        <v>14</v>
      </c>
      <c r="J907" s="3">
        <v>3.4</v>
      </c>
      <c r="K907" s="3">
        <v>93.2</v>
      </c>
      <c r="L907" s="786"/>
    </row>
    <row r="908" spans="1:12" s="25" customFormat="1" ht="19.5" customHeight="1" x14ac:dyDescent="0.3">
      <c r="A908" s="964" t="s">
        <v>15</v>
      </c>
      <c r="B908" s="6" t="s">
        <v>108</v>
      </c>
      <c r="C908" s="2" t="s">
        <v>65</v>
      </c>
      <c r="D908" s="3">
        <v>1.2</v>
      </c>
      <c r="E908" s="424">
        <v>21.5</v>
      </c>
      <c r="F908" s="869"/>
      <c r="G908" s="425" t="s">
        <v>15</v>
      </c>
      <c r="H908" s="422" t="s">
        <v>108</v>
      </c>
      <c r="I908" s="2" t="s">
        <v>65</v>
      </c>
      <c r="J908" s="3">
        <v>1.2</v>
      </c>
      <c r="K908" s="3">
        <v>21.5</v>
      </c>
      <c r="L908" s="788"/>
    </row>
    <row r="909" spans="1:12" s="25" customFormat="1" x14ac:dyDescent="0.3">
      <c r="A909" s="5" t="s">
        <v>53</v>
      </c>
      <c r="B909" s="6" t="s">
        <v>444</v>
      </c>
      <c r="C909" s="2" t="s">
        <v>218</v>
      </c>
      <c r="D909" s="3">
        <v>50</v>
      </c>
      <c r="E909" s="424">
        <v>133.5</v>
      </c>
      <c r="F909" s="869"/>
      <c r="G909" s="421" t="s">
        <v>53</v>
      </c>
      <c r="H909" s="422" t="s">
        <v>444</v>
      </c>
      <c r="I909" s="2" t="s">
        <v>218</v>
      </c>
      <c r="J909" s="3">
        <v>50</v>
      </c>
      <c r="K909" s="3">
        <v>133.5</v>
      </c>
      <c r="L909" s="788"/>
    </row>
    <row r="910" spans="1:12" s="25" customFormat="1" x14ac:dyDescent="0.3">
      <c r="A910" s="5"/>
      <c r="B910" s="6"/>
      <c r="C910" s="409"/>
      <c r="D910" s="410"/>
      <c r="E910" s="410"/>
      <c r="F910" s="781"/>
      <c r="G910" s="407"/>
      <c r="H910" s="6"/>
      <c r="I910" s="2"/>
      <c r="J910" s="3"/>
      <c r="K910" s="3"/>
      <c r="L910" s="788"/>
    </row>
    <row r="911" spans="1:12" s="50" customFormat="1" x14ac:dyDescent="0.3">
      <c r="A911" s="5"/>
      <c r="B911" s="6"/>
      <c r="C911" s="409"/>
      <c r="D911" s="410"/>
      <c r="E911" s="410"/>
      <c r="F911" s="783"/>
      <c r="G911" s="407"/>
      <c r="H911" s="6"/>
      <c r="I911" s="2"/>
      <c r="J911" s="3"/>
      <c r="K911" s="3"/>
      <c r="L911" s="792"/>
    </row>
    <row r="912" spans="1:12" s="25" customFormat="1" x14ac:dyDescent="0.3">
      <c r="A912" s="964"/>
      <c r="B912" s="6"/>
      <c r="C912" s="409" t="s">
        <v>128</v>
      </c>
      <c r="D912" s="410">
        <f>SUM(D902:D911)</f>
        <v>239.6</v>
      </c>
      <c r="E912" s="410">
        <f>SUM(E902:E911)</f>
        <v>920.78000000000009</v>
      </c>
      <c r="F912" s="783"/>
      <c r="G912" s="965"/>
      <c r="H912" s="6"/>
      <c r="I912" s="2" t="s">
        <v>128</v>
      </c>
      <c r="J912" s="3">
        <f>SUM(J902:J911)</f>
        <v>263.60000000000002</v>
      </c>
      <c r="K912" s="3">
        <f>SUM(K902:K911)</f>
        <v>1008.7200000000001</v>
      </c>
      <c r="L912" s="788"/>
    </row>
    <row r="913" spans="1:16" s="25" customFormat="1" x14ac:dyDescent="0.3">
      <c r="A913" s="5"/>
      <c r="B913" s="6"/>
      <c r="C913" s="2"/>
      <c r="D913" s="3"/>
      <c r="E913" s="3"/>
      <c r="F913" s="657"/>
      <c r="G913" s="5"/>
      <c r="H913" s="6"/>
      <c r="I913" s="2"/>
      <c r="J913" s="3"/>
      <c r="K913" s="3"/>
      <c r="L913" s="788"/>
    </row>
    <row r="914" spans="1:16" s="25" customFormat="1" x14ac:dyDescent="0.3">
      <c r="A914" s="5"/>
      <c r="B914" s="6"/>
      <c r="C914" s="2"/>
      <c r="D914" s="3"/>
      <c r="E914" s="3"/>
      <c r="F914" s="657"/>
      <c r="G914" s="5"/>
      <c r="H914" s="6"/>
      <c r="I914" s="2"/>
      <c r="J914" s="3"/>
      <c r="K914" s="3"/>
      <c r="L914" s="788"/>
    </row>
    <row r="915" spans="1:16" s="25" customFormat="1" x14ac:dyDescent="0.3">
      <c r="A915" s="964"/>
      <c r="B915" s="6"/>
      <c r="C915" s="2" t="s">
        <v>136</v>
      </c>
      <c r="D915" s="3">
        <f>+D912+D886</f>
        <v>474</v>
      </c>
      <c r="E915" s="3">
        <f>+E912+E886</f>
        <v>1539.69</v>
      </c>
      <c r="F915" s="657"/>
      <c r="G915" s="3"/>
      <c r="H915" s="3"/>
      <c r="I915" s="3" t="s">
        <v>136</v>
      </c>
      <c r="J915" s="3">
        <f>+J912+J886</f>
        <v>526</v>
      </c>
      <c r="K915" s="3">
        <f>+K912+K886</f>
        <v>1728.6400000000003</v>
      </c>
      <c r="L915" s="788"/>
    </row>
    <row r="916" spans="1:16" s="25" customFormat="1" ht="18.75" customHeight="1" x14ac:dyDescent="0.3">
      <c r="B916" s="20"/>
      <c r="C916" s="20"/>
      <c r="E916" s="24"/>
      <c r="F916" s="657"/>
      <c r="H916" s="20"/>
      <c r="I916" s="20"/>
      <c r="K916" s="24"/>
      <c r="L916" s="788"/>
    </row>
    <row r="917" spans="1:16" s="25" customFormat="1" ht="18.75" customHeight="1" x14ac:dyDescent="0.3">
      <c r="B917" s="20"/>
      <c r="C917" s="20"/>
      <c r="E917" s="24"/>
      <c r="F917" s="606"/>
      <c r="H917" s="20"/>
      <c r="I917" s="20"/>
      <c r="K917" s="24"/>
      <c r="L917" s="788"/>
    </row>
    <row r="918" spans="1:16" s="25" customFormat="1" x14ac:dyDescent="0.3">
      <c r="A918" s="461"/>
      <c r="B918" s="461"/>
      <c r="C918" s="461"/>
      <c r="D918" s="461"/>
      <c r="E918" s="461"/>
      <c r="F918" s="660"/>
      <c r="G918" s="36"/>
      <c r="H918" s="463"/>
      <c r="I918" s="463"/>
      <c r="J918" s="463"/>
      <c r="K918" s="463"/>
      <c r="L918" s="788"/>
    </row>
    <row r="919" spans="1:16" s="25" customFormat="1" x14ac:dyDescent="0.3">
      <c r="A919" s="461"/>
      <c r="B919" s="36"/>
      <c r="C919" s="462"/>
      <c r="D919" s="463"/>
      <c r="E919" s="463"/>
      <c r="F919" s="659"/>
      <c r="G919" s="463"/>
      <c r="H919" s="463"/>
      <c r="I919" s="463"/>
      <c r="J919" s="463"/>
      <c r="K919" s="463"/>
      <c r="L919" s="788"/>
    </row>
    <row r="920" spans="1:16" s="25" customFormat="1" ht="18.75" customHeight="1" x14ac:dyDescent="0.3">
      <c r="B920" s="37" t="s">
        <v>130</v>
      </c>
      <c r="D920" s="94" t="s">
        <v>131</v>
      </c>
      <c r="E920" s="20"/>
      <c r="F920" s="606"/>
      <c r="H920" s="37" t="s">
        <v>130</v>
      </c>
      <c r="J920" s="94" t="s">
        <v>131</v>
      </c>
      <c r="K920" s="20"/>
      <c r="L920" s="788"/>
    </row>
    <row r="921" spans="1:16" s="25" customFormat="1" ht="51.75" customHeight="1" x14ac:dyDescent="0.3">
      <c r="B921" s="38" t="s">
        <v>132</v>
      </c>
      <c r="D921" s="38" t="s">
        <v>140</v>
      </c>
      <c r="E921" s="39"/>
      <c r="F921" s="606"/>
      <c r="H921" s="38" t="s">
        <v>139</v>
      </c>
      <c r="J921" s="38" t="s">
        <v>140</v>
      </c>
      <c r="K921" s="39"/>
      <c r="L921" s="788"/>
    </row>
    <row r="922" spans="1:16" s="25" customFormat="1" ht="22.5" customHeight="1" x14ac:dyDescent="0.3">
      <c r="B922" s="38"/>
      <c r="D922" s="38"/>
      <c r="E922" s="39"/>
      <c r="F922" s="606"/>
      <c r="G922" s="38"/>
      <c r="I922" s="38"/>
      <c r="J922" s="39"/>
      <c r="K922" s="38"/>
      <c r="L922" s="788"/>
    </row>
    <row r="923" spans="1:16" s="25" customFormat="1" ht="18.75" customHeight="1" x14ac:dyDescent="0.3">
      <c r="A923" s="419"/>
      <c r="B923" s="456"/>
      <c r="C923" s="456"/>
      <c r="D923" s="456"/>
      <c r="E923" s="456"/>
      <c r="F923" s="656"/>
      <c r="G923" s="96"/>
      <c r="H923" s="19"/>
      <c r="I923" s="19"/>
      <c r="J923" s="19"/>
      <c r="K923" s="19"/>
      <c r="L923" s="788"/>
    </row>
    <row r="924" spans="1:16" x14ac:dyDescent="0.3">
      <c r="A924" s="25"/>
      <c r="G924" s="25"/>
    </row>
    <row r="925" spans="1:16" s="25" customFormat="1" ht="18.75" customHeight="1" x14ac:dyDescent="0.3">
      <c r="B925" s="22" t="s">
        <v>115</v>
      </c>
      <c r="C925" s="20"/>
      <c r="D925" s="20"/>
      <c r="E925" s="20"/>
      <c r="F925" s="656"/>
      <c r="H925" s="22" t="s">
        <v>115</v>
      </c>
      <c r="I925" s="20"/>
      <c r="J925" s="20"/>
      <c r="K925" s="20"/>
      <c r="L925" s="788"/>
    </row>
    <row r="926" spans="1:16" s="25" customFormat="1" ht="18.75" customHeight="1" x14ac:dyDescent="0.3">
      <c r="B926" s="22" t="s">
        <v>137</v>
      </c>
      <c r="C926" s="20"/>
      <c r="D926" s="20"/>
      <c r="E926" s="20"/>
      <c r="F926" s="606"/>
      <c r="H926" s="22" t="s">
        <v>138</v>
      </c>
      <c r="I926" s="20"/>
      <c r="J926" s="20"/>
      <c r="K926" s="20"/>
      <c r="L926" s="788"/>
    </row>
    <row r="927" spans="1:16" s="25" customFormat="1" ht="18.75" customHeight="1" x14ac:dyDescent="0.3">
      <c r="B927" s="20"/>
      <c r="C927" s="20"/>
      <c r="D927" s="20"/>
      <c r="E927" s="20"/>
      <c r="F927" s="606"/>
      <c r="H927" s="20"/>
      <c r="I927" s="20"/>
      <c r="J927" s="20"/>
      <c r="K927" s="20"/>
      <c r="L927" s="788"/>
    </row>
    <row r="928" spans="1:16" s="25" customFormat="1" ht="18.75" customHeight="1" x14ac:dyDescent="0.3">
      <c r="B928" s="20"/>
      <c r="C928" s="20"/>
      <c r="E928" s="603" t="s">
        <v>116</v>
      </c>
      <c r="F928" s="606"/>
      <c r="H928" s="20"/>
      <c r="I928" s="20"/>
      <c r="K928" s="603" t="s">
        <v>116</v>
      </c>
      <c r="L928" s="789"/>
      <c r="M928" s="603"/>
      <c r="N928" s="603"/>
      <c r="O928" s="603"/>
      <c r="P928" s="603"/>
    </row>
    <row r="929" spans="1:18" s="25" customFormat="1" ht="18.75" customHeight="1" x14ac:dyDescent="0.3">
      <c r="B929" s="20"/>
      <c r="C929" s="20"/>
      <c r="E929" s="603" t="s">
        <v>134</v>
      </c>
      <c r="F929" s="606"/>
      <c r="H929" s="20"/>
      <c r="I929" s="20"/>
      <c r="K929" s="603" t="s">
        <v>134</v>
      </c>
      <c r="L929" s="789"/>
      <c r="M929" s="603"/>
      <c r="N929" s="603"/>
      <c r="O929" s="603"/>
      <c r="P929" s="603"/>
    </row>
    <row r="930" spans="1:18" s="25" customFormat="1" ht="18.75" customHeight="1" x14ac:dyDescent="0.3">
      <c r="B930" s="20"/>
      <c r="C930" s="20"/>
      <c r="E930" s="603" t="s">
        <v>117</v>
      </c>
      <c r="F930" s="606"/>
      <c r="H930" s="20"/>
      <c r="I930" s="20"/>
      <c r="K930" s="603" t="s">
        <v>117</v>
      </c>
      <c r="L930" s="789"/>
      <c r="M930" s="603"/>
      <c r="N930" s="603"/>
      <c r="O930" s="603"/>
      <c r="P930" s="603"/>
    </row>
    <row r="931" spans="1:18" s="25" customFormat="1" ht="18.75" customHeight="1" x14ac:dyDescent="0.3">
      <c r="B931" s="20"/>
      <c r="C931" s="20"/>
      <c r="E931" s="603" t="s">
        <v>417</v>
      </c>
      <c r="F931" s="606"/>
      <c r="H931" s="20"/>
      <c r="I931" s="20"/>
      <c r="K931" s="603" t="s">
        <v>417</v>
      </c>
      <c r="L931" s="789"/>
      <c r="M931" s="603"/>
      <c r="N931" s="603"/>
      <c r="O931" s="603"/>
      <c r="P931" s="603"/>
    </row>
    <row r="932" spans="1:18" s="25" customFormat="1" ht="18.75" customHeight="1" x14ac:dyDescent="0.3">
      <c r="B932" s="20"/>
      <c r="C932" s="20"/>
      <c r="D932" s="20"/>
      <c r="E932" s="20"/>
      <c r="F932" s="656"/>
      <c r="H932" s="20"/>
      <c r="I932" s="20"/>
      <c r="J932" s="20"/>
      <c r="K932" s="20"/>
      <c r="L932" s="788"/>
    </row>
    <row r="933" spans="1:18" s="25" customFormat="1" ht="18.75" customHeight="1" x14ac:dyDescent="0.3">
      <c r="B933" s="20"/>
      <c r="C933" s="20"/>
      <c r="D933" s="20"/>
      <c r="E933" s="20"/>
      <c r="F933" s="656"/>
      <c r="H933" s="20"/>
      <c r="I933" s="20"/>
      <c r="J933" s="20"/>
      <c r="K933" s="20"/>
      <c r="L933" s="788"/>
    </row>
    <row r="934" spans="1:18" s="25" customFormat="1" ht="18.75" customHeight="1" x14ac:dyDescent="0.3">
      <c r="B934" s="20"/>
      <c r="C934" s="20"/>
      <c r="D934" s="20"/>
      <c r="E934" s="20"/>
      <c r="F934" s="20"/>
      <c r="H934" s="20"/>
      <c r="I934" s="20"/>
      <c r="J934" s="20"/>
      <c r="K934" s="20"/>
      <c r="L934" s="788"/>
    </row>
    <row r="935" spans="1:18" s="25" customFormat="1" ht="18.75" customHeight="1" x14ac:dyDescent="0.3">
      <c r="B935" s="1612" t="s">
        <v>119</v>
      </c>
      <c r="C935" s="1612"/>
      <c r="D935" s="1612"/>
      <c r="E935" s="26"/>
      <c r="F935" s="606"/>
      <c r="H935" s="1612" t="s">
        <v>119</v>
      </c>
      <c r="I935" s="1612"/>
      <c r="J935" s="1612"/>
      <c r="K935" s="26"/>
      <c r="L935" s="788"/>
    </row>
    <row r="936" spans="1:18" s="25" customFormat="1" ht="18.75" customHeight="1" x14ac:dyDescent="0.3">
      <c r="B936" s="1610">
        <v>45343</v>
      </c>
      <c r="C936" s="1610"/>
      <c r="D936" s="1610"/>
      <c r="E936" s="27"/>
      <c r="F936" s="606"/>
      <c r="H936" s="1610">
        <f>B936</f>
        <v>45343</v>
      </c>
      <c r="I936" s="1610"/>
      <c r="J936" s="1610"/>
      <c r="K936" s="27"/>
      <c r="L936" s="788"/>
    </row>
    <row r="937" spans="1:18" s="25" customFormat="1" ht="18.75" customHeight="1" x14ac:dyDescent="0.3">
      <c r="B937" s="20"/>
      <c r="C937" s="20"/>
      <c r="D937" s="20"/>
      <c r="E937" s="27"/>
      <c r="F937" s="606"/>
      <c r="H937" s="20"/>
      <c r="I937" s="20"/>
      <c r="J937" s="20"/>
      <c r="K937" s="27"/>
      <c r="L937" s="788"/>
    </row>
    <row r="938" spans="1:18" s="25" customFormat="1" ht="18.75" customHeight="1" x14ac:dyDescent="0.3">
      <c r="B938" s="963"/>
      <c r="C938" s="20"/>
      <c r="D938" s="20"/>
      <c r="E938" s="27"/>
      <c r="F938" s="606"/>
      <c r="H938" s="963"/>
      <c r="I938" s="20"/>
      <c r="J938" s="20"/>
      <c r="K938" s="27"/>
      <c r="L938" s="788"/>
    </row>
    <row r="939" spans="1:18" s="25" customFormat="1" ht="18.75" customHeight="1" x14ac:dyDescent="0.3">
      <c r="A939" s="28" t="s">
        <v>120</v>
      </c>
      <c r="B939" s="29" t="s">
        <v>121</v>
      </c>
      <c r="C939" s="1611" t="s">
        <v>122</v>
      </c>
      <c r="D939" s="1611"/>
      <c r="E939" s="1611"/>
      <c r="F939" s="606"/>
      <c r="G939" s="28" t="s">
        <v>120</v>
      </c>
      <c r="H939" s="29" t="s">
        <v>121</v>
      </c>
      <c r="I939" s="1611" t="s">
        <v>123</v>
      </c>
      <c r="J939" s="1611"/>
      <c r="K939" s="1611"/>
      <c r="L939" s="788"/>
    </row>
    <row r="940" spans="1:18" s="25" customFormat="1" ht="18.75" customHeight="1" x14ac:dyDescent="0.3">
      <c r="A940" s="28" t="s">
        <v>124</v>
      </c>
      <c r="B940" s="28" t="s">
        <v>265</v>
      </c>
      <c r="C940" s="29" t="s">
        <v>125</v>
      </c>
      <c r="D940" s="964" t="s">
        <v>126</v>
      </c>
      <c r="E940" s="964" t="s">
        <v>127</v>
      </c>
      <c r="F940" s="606"/>
      <c r="G940" s="28" t="s">
        <v>124</v>
      </c>
      <c r="H940" s="28" t="s">
        <v>265</v>
      </c>
      <c r="I940" s="29" t="s">
        <v>125</v>
      </c>
      <c r="J940" s="964" t="s">
        <v>126</v>
      </c>
      <c r="K940" s="964" t="s">
        <v>127</v>
      </c>
      <c r="L940" s="788"/>
    </row>
    <row r="941" spans="1:18" s="25" customFormat="1" x14ac:dyDescent="0.3">
      <c r="A941" s="964">
        <v>1</v>
      </c>
      <c r="B941" s="6" t="s">
        <v>83</v>
      </c>
      <c r="C941" s="2" t="s">
        <v>86</v>
      </c>
      <c r="D941" s="3">
        <v>95</v>
      </c>
      <c r="E941" s="3">
        <v>302.39999999999998</v>
      </c>
      <c r="F941" s="606"/>
      <c r="G941" s="964">
        <v>1</v>
      </c>
      <c r="H941" s="6" t="s">
        <v>83</v>
      </c>
      <c r="I941" s="2" t="s">
        <v>85</v>
      </c>
      <c r="J941" s="3">
        <v>120</v>
      </c>
      <c r="K941" s="3">
        <v>500.08</v>
      </c>
      <c r="L941" s="788"/>
    </row>
    <row r="942" spans="1:18" s="25" customFormat="1" x14ac:dyDescent="0.3">
      <c r="A942" s="964" t="s">
        <v>3</v>
      </c>
      <c r="B942" s="6" t="s">
        <v>347</v>
      </c>
      <c r="C942" s="2" t="s">
        <v>14</v>
      </c>
      <c r="D942" s="3">
        <v>24</v>
      </c>
      <c r="E942" s="3">
        <v>3.9199999999999995</v>
      </c>
      <c r="F942" s="606"/>
      <c r="G942" s="964" t="s">
        <v>3</v>
      </c>
      <c r="H942" s="6" t="s">
        <v>347</v>
      </c>
      <c r="I942" s="2" t="s">
        <v>14</v>
      </c>
      <c r="J942" s="3">
        <v>24</v>
      </c>
      <c r="K942" s="3">
        <v>3.9199999999999995</v>
      </c>
      <c r="L942" s="788"/>
    </row>
    <row r="943" spans="1:18" s="50" customFormat="1" x14ac:dyDescent="0.3">
      <c r="A943" s="964" t="s">
        <v>0</v>
      </c>
      <c r="B943" s="6" t="s">
        <v>114</v>
      </c>
      <c r="C943" s="2" t="s">
        <v>2</v>
      </c>
      <c r="D943" s="3">
        <v>6</v>
      </c>
      <c r="E943" s="3">
        <v>28</v>
      </c>
      <c r="F943" s="606"/>
      <c r="G943" s="964" t="s">
        <v>0</v>
      </c>
      <c r="H943" s="6" t="s">
        <v>114</v>
      </c>
      <c r="I943" s="2" t="s">
        <v>2</v>
      </c>
      <c r="J943" s="3">
        <v>6</v>
      </c>
      <c r="K943" s="3">
        <v>28</v>
      </c>
      <c r="L943" s="788"/>
      <c r="M943" s="25"/>
      <c r="N943" s="25"/>
      <c r="O943" s="25"/>
      <c r="P943" s="25"/>
      <c r="Q943" s="25"/>
      <c r="R943" s="25"/>
    </row>
    <row r="944" spans="1:18" s="50" customFormat="1" x14ac:dyDescent="0.3">
      <c r="A944" s="964" t="s">
        <v>77</v>
      </c>
      <c r="B944" s="6" t="s">
        <v>107</v>
      </c>
      <c r="C944" s="2" t="s">
        <v>14</v>
      </c>
      <c r="D944" s="3">
        <v>3.4</v>
      </c>
      <c r="E944" s="3">
        <v>93.2</v>
      </c>
      <c r="F944" s="605"/>
      <c r="G944" s="964" t="s">
        <v>77</v>
      </c>
      <c r="H944" s="6" t="s">
        <v>107</v>
      </c>
      <c r="I944" s="2" t="s">
        <v>14</v>
      </c>
      <c r="J944" s="3">
        <v>3.4</v>
      </c>
      <c r="K944" s="3">
        <v>93.2</v>
      </c>
      <c r="L944" s="786"/>
    </row>
    <row r="945" spans="1:12" s="25" customFormat="1" ht="19.5" customHeight="1" x14ac:dyDescent="0.3">
      <c r="A945" s="964" t="s">
        <v>23</v>
      </c>
      <c r="B945" s="6" t="s">
        <v>93</v>
      </c>
      <c r="C945" s="2" t="s">
        <v>2</v>
      </c>
      <c r="D945" s="3">
        <v>75</v>
      </c>
      <c r="E945" s="3">
        <v>92</v>
      </c>
      <c r="F945" s="606"/>
      <c r="G945" s="964" t="s">
        <v>23</v>
      </c>
      <c r="H945" s="6" t="s">
        <v>93</v>
      </c>
      <c r="I945" s="2" t="s">
        <v>2</v>
      </c>
      <c r="J945" s="3">
        <v>75</v>
      </c>
      <c r="K945" s="3">
        <v>92</v>
      </c>
      <c r="L945" s="788"/>
    </row>
    <row r="946" spans="1:12" s="25" customFormat="1" ht="19.5" customHeight="1" x14ac:dyDescent="0.3">
      <c r="A946" s="964"/>
      <c r="B946" s="6"/>
      <c r="C946" s="2"/>
      <c r="D946" s="3"/>
      <c r="E946" s="3"/>
      <c r="F946" s="606"/>
      <c r="G946" s="964"/>
      <c r="H946" s="6"/>
      <c r="I946" s="2"/>
      <c r="J946" s="3"/>
      <c r="K946" s="3"/>
      <c r="L946" s="788"/>
    </row>
    <row r="947" spans="1:12" s="25" customFormat="1" x14ac:dyDescent="0.3">
      <c r="A947" s="5"/>
      <c r="B947" s="6"/>
      <c r="C947" s="2"/>
      <c r="D947" s="3"/>
      <c r="E947" s="3"/>
      <c r="F947" s="605"/>
      <c r="G947" s="5"/>
      <c r="H947" s="6"/>
      <c r="I947" s="2"/>
      <c r="J947" s="3"/>
      <c r="K947" s="3"/>
      <c r="L947" s="788"/>
    </row>
    <row r="948" spans="1:12" s="25" customFormat="1" x14ac:dyDescent="0.3">
      <c r="A948" s="5"/>
      <c r="B948" s="6"/>
      <c r="C948" s="2" t="s">
        <v>128</v>
      </c>
      <c r="D948" s="3">
        <f>SUM(D941:D946)</f>
        <v>203.4</v>
      </c>
      <c r="E948" s="3">
        <f>SUM(E941:E946)</f>
        <v>519.52</v>
      </c>
      <c r="F948" s="605"/>
      <c r="G948" s="5"/>
      <c r="H948" s="6"/>
      <c r="I948" s="2" t="s">
        <v>128</v>
      </c>
      <c r="J948" s="3">
        <f>SUM(J941:J946)</f>
        <v>228.4</v>
      </c>
      <c r="K948" s="3">
        <f>SUM(K941:K946)</f>
        <v>717.2</v>
      </c>
      <c r="L948" s="788"/>
    </row>
    <row r="949" spans="1:12" s="25" customFormat="1" hidden="1" x14ac:dyDescent="0.3">
      <c r="A949" s="5"/>
      <c r="B949" s="6"/>
      <c r="C949" s="2"/>
      <c r="D949" s="3"/>
      <c r="E949" s="3"/>
      <c r="F949" s="605"/>
      <c r="G949" s="5"/>
      <c r="H949" s="6"/>
      <c r="I949" s="2"/>
      <c r="J949" s="3"/>
      <c r="K949" s="3"/>
      <c r="L949" s="788"/>
    </row>
    <row r="950" spans="1:12" s="25" customFormat="1" hidden="1" x14ac:dyDescent="0.3">
      <c r="A950" s="5">
        <v>1</v>
      </c>
      <c r="B950" s="6" t="s">
        <v>1</v>
      </c>
      <c r="C950" s="2" t="s">
        <v>5</v>
      </c>
      <c r="D950" s="3">
        <v>200</v>
      </c>
      <c r="E950" s="3">
        <v>86</v>
      </c>
      <c r="F950" s="605"/>
      <c r="G950" s="5">
        <v>1</v>
      </c>
      <c r="H950" s="6" t="s">
        <v>1</v>
      </c>
      <c r="I950" s="2" t="s">
        <v>5</v>
      </c>
      <c r="J950" s="3">
        <v>200</v>
      </c>
      <c r="K950" s="3">
        <v>86</v>
      </c>
      <c r="L950" s="788"/>
    </row>
    <row r="951" spans="1:12" s="25" customFormat="1" hidden="1" x14ac:dyDescent="0.3">
      <c r="A951" s="5">
        <v>2</v>
      </c>
      <c r="B951" s="6" t="s">
        <v>238</v>
      </c>
      <c r="C951" s="2" t="s">
        <v>251</v>
      </c>
      <c r="D951" s="3">
        <v>225</v>
      </c>
      <c r="E951" s="3">
        <v>114</v>
      </c>
      <c r="F951" s="605"/>
      <c r="G951" s="5">
        <v>2</v>
      </c>
      <c r="H951" s="6" t="s">
        <v>238</v>
      </c>
      <c r="I951" s="2" t="s">
        <v>251</v>
      </c>
      <c r="J951" s="3">
        <v>225</v>
      </c>
      <c r="K951" s="3">
        <v>114</v>
      </c>
      <c r="L951" s="788"/>
    </row>
    <row r="952" spans="1:12" s="25" customFormat="1" hidden="1" x14ac:dyDescent="0.3">
      <c r="A952" s="5">
        <v>3</v>
      </c>
      <c r="B952" s="6" t="s">
        <v>93</v>
      </c>
      <c r="C952" s="2" t="s">
        <v>5</v>
      </c>
      <c r="D952" s="3">
        <v>135</v>
      </c>
      <c r="E952" s="3">
        <v>94.25</v>
      </c>
      <c r="F952" s="605"/>
      <c r="G952" s="5">
        <v>3</v>
      </c>
      <c r="H952" s="6" t="s">
        <v>93</v>
      </c>
      <c r="I952" s="2" t="s">
        <v>5</v>
      </c>
      <c r="J952" s="3">
        <v>135</v>
      </c>
      <c r="K952" s="3">
        <v>94.25</v>
      </c>
      <c r="L952" s="788"/>
    </row>
    <row r="953" spans="1:12" s="25" customFormat="1" hidden="1" x14ac:dyDescent="0.3">
      <c r="A953" s="5">
        <v>4</v>
      </c>
      <c r="B953" s="6" t="s">
        <v>253</v>
      </c>
      <c r="C953" s="2" t="s">
        <v>218</v>
      </c>
      <c r="D953" s="3">
        <v>125</v>
      </c>
      <c r="E953" s="3">
        <v>146.4</v>
      </c>
      <c r="F953" s="605"/>
      <c r="G953" s="5">
        <v>4</v>
      </c>
      <c r="H953" s="6" t="s">
        <v>253</v>
      </c>
      <c r="I953" s="2" t="s">
        <v>218</v>
      </c>
      <c r="J953" s="3">
        <v>125</v>
      </c>
      <c r="K953" s="3">
        <v>146.4</v>
      </c>
      <c r="L953" s="788"/>
    </row>
    <row r="954" spans="1:12" s="25" customFormat="1" hidden="1" x14ac:dyDescent="0.3">
      <c r="A954" s="5">
        <v>5</v>
      </c>
      <c r="B954" s="6" t="s">
        <v>255</v>
      </c>
      <c r="C954" s="2" t="s">
        <v>218</v>
      </c>
      <c r="D954" s="3">
        <v>80</v>
      </c>
      <c r="E954" s="3">
        <v>105.16</v>
      </c>
      <c r="F954" s="605"/>
      <c r="G954" s="5">
        <v>5</v>
      </c>
      <c r="H954" s="6" t="s">
        <v>255</v>
      </c>
      <c r="I954" s="2" t="s">
        <v>218</v>
      </c>
      <c r="J954" s="3">
        <v>80</v>
      </c>
      <c r="K954" s="3">
        <v>105.16</v>
      </c>
      <c r="L954" s="788"/>
    </row>
    <row r="955" spans="1:12" s="25" customFormat="1" hidden="1" x14ac:dyDescent="0.3">
      <c r="A955" s="5">
        <v>6</v>
      </c>
      <c r="B955" s="6" t="s">
        <v>252</v>
      </c>
      <c r="C955" s="2" t="s">
        <v>251</v>
      </c>
      <c r="D955" s="3">
        <v>105</v>
      </c>
      <c r="E955" s="3">
        <v>142</v>
      </c>
      <c r="F955" s="605"/>
      <c r="G955" s="5">
        <v>6</v>
      </c>
      <c r="H955" s="6" t="s">
        <v>252</v>
      </c>
      <c r="I955" s="2" t="s">
        <v>251</v>
      </c>
      <c r="J955" s="3">
        <v>105</v>
      </c>
      <c r="K955" s="3">
        <v>142</v>
      </c>
      <c r="L955" s="788"/>
    </row>
    <row r="956" spans="1:12" s="25" customFormat="1" hidden="1" x14ac:dyDescent="0.3">
      <c r="A956" s="5">
        <v>7</v>
      </c>
      <c r="B956" s="6" t="s">
        <v>254</v>
      </c>
      <c r="C956" s="2" t="s">
        <v>218</v>
      </c>
      <c r="D956" s="3">
        <v>120</v>
      </c>
      <c r="E956" s="3">
        <v>144</v>
      </c>
      <c r="F956" s="605"/>
      <c r="G956" s="5">
        <v>7</v>
      </c>
      <c r="H956" s="6" t="s">
        <v>254</v>
      </c>
      <c r="I956" s="2" t="s">
        <v>218</v>
      </c>
      <c r="J956" s="3">
        <v>120</v>
      </c>
      <c r="K956" s="3">
        <v>144</v>
      </c>
      <c r="L956" s="788"/>
    </row>
    <row r="957" spans="1:12" s="25" customFormat="1" hidden="1" x14ac:dyDescent="0.3">
      <c r="A957" s="5">
        <v>8</v>
      </c>
      <c r="B957" s="6" t="s">
        <v>31</v>
      </c>
      <c r="C957" s="2" t="s">
        <v>5</v>
      </c>
      <c r="D957" s="3">
        <v>55</v>
      </c>
      <c r="E957" s="3">
        <v>88</v>
      </c>
      <c r="F957" s="605"/>
      <c r="G957" s="5">
        <v>8</v>
      </c>
      <c r="H957" s="6" t="s">
        <v>31</v>
      </c>
      <c r="I957" s="2" t="s">
        <v>5</v>
      </c>
      <c r="J957" s="3">
        <v>55</v>
      </c>
      <c r="K957" s="3">
        <v>88</v>
      </c>
      <c r="L957" s="788"/>
    </row>
    <row r="958" spans="1:12" s="50" customFormat="1" hidden="1" x14ac:dyDescent="0.3">
      <c r="A958" s="964"/>
      <c r="B958" s="1"/>
      <c r="C958" s="964"/>
      <c r="D958" s="7"/>
      <c r="E958" s="7"/>
      <c r="F958" s="605"/>
      <c r="G958" s="964"/>
      <c r="H958" s="1"/>
      <c r="I958" s="964"/>
      <c r="J958" s="7"/>
      <c r="K958" s="7"/>
      <c r="L958" s="792"/>
    </row>
    <row r="959" spans="1:12" s="25" customFormat="1" hidden="1" x14ac:dyDescent="0.3">
      <c r="A959" s="5"/>
      <c r="B959" s="6"/>
      <c r="C959" s="2" t="s">
        <v>128</v>
      </c>
      <c r="D959" s="3">
        <v>1045</v>
      </c>
      <c r="E959" s="3">
        <v>919.81</v>
      </c>
      <c r="F959" s="605"/>
      <c r="G959" s="5"/>
      <c r="H959" s="6"/>
      <c r="I959" s="2" t="s">
        <v>128</v>
      </c>
      <c r="J959" s="3">
        <v>1045</v>
      </c>
      <c r="K959" s="3">
        <v>919.81</v>
      </c>
      <c r="L959" s="788"/>
    </row>
    <row r="960" spans="1:12" s="25" customFormat="1" hidden="1" x14ac:dyDescent="0.3">
      <c r="A960" s="5"/>
      <c r="B960" s="6"/>
      <c r="C960" s="2"/>
      <c r="D960" s="3"/>
      <c r="E960" s="3"/>
      <c r="F960" s="605"/>
      <c r="G960" s="5"/>
      <c r="H960" s="6"/>
      <c r="I960" s="2"/>
      <c r="J960" s="3"/>
      <c r="K960" s="3"/>
      <c r="L960" s="788"/>
    </row>
    <row r="961" spans="1:12" s="25" customFormat="1" x14ac:dyDescent="0.3">
      <c r="A961" s="5"/>
      <c r="B961" s="6"/>
      <c r="C961" s="2"/>
      <c r="D961" s="3"/>
      <c r="E961" s="3"/>
      <c r="F961" s="605"/>
      <c r="G961" s="5"/>
      <c r="H961" s="6"/>
      <c r="I961" s="2"/>
      <c r="J961" s="3"/>
      <c r="K961" s="3"/>
      <c r="L961" s="788"/>
    </row>
    <row r="962" spans="1:12" s="25" customFormat="1" x14ac:dyDescent="0.3">
      <c r="A962" s="5"/>
      <c r="B962" s="6"/>
      <c r="C962" s="2"/>
      <c r="D962" s="3"/>
      <c r="E962" s="3"/>
      <c r="F962" s="605"/>
      <c r="G962" s="5"/>
      <c r="H962" s="6"/>
      <c r="I962" s="2"/>
      <c r="J962" s="3"/>
      <c r="K962" s="3"/>
      <c r="L962" s="788"/>
    </row>
    <row r="963" spans="1:12" s="25" customFormat="1" x14ac:dyDescent="0.3">
      <c r="A963" s="28" t="s">
        <v>124</v>
      </c>
      <c r="B963" s="3" t="s">
        <v>259</v>
      </c>
      <c r="C963" s="2" t="s">
        <v>125</v>
      </c>
      <c r="D963" s="3" t="s">
        <v>126</v>
      </c>
      <c r="E963" s="3" t="s">
        <v>127</v>
      </c>
      <c r="F963" s="605"/>
      <c r="G963" s="28" t="s">
        <v>124</v>
      </c>
      <c r="H963" s="3" t="s">
        <v>247</v>
      </c>
      <c r="I963" s="2" t="s">
        <v>125</v>
      </c>
      <c r="J963" s="3" t="s">
        <v>126</v>
      </c>
      <c r="K963" s="3" t="s">
        <v>127</v>
      </c>
      <c r="L963" s="788"/>
    </row>
    <row r="964" spans="1:12" s="50" customFormat="1" x14ac:dyDescent="0.3">
      <c r="A964" s="964" t="s">
        <v>8</v>
      </c>
      <c r="B964" s="6" t="s">
        <v>91</v>
      </c>
      <c r="C964" s="2" t="s">
        <v>92</v>
      </c>
      <c r="D964" s="3">
        <v>60</v>
      </c>
      <c r="E964" s="3">
        <v>122</v>
      </c>
      <c r="F964" s="606"/>
      <c r="G964" s="964" t="s">
        <v>8</v>
      </c>
      <c r="H964" s="6" t="s">
        <v>91</v>
      </c>
      <c r="I964" s="2" t="s">
        <v>92</v>
      </c>
      <c r="J964" s="3">
        <v>60</v>
      </c>
      <c r="K964" s="3">
        <v>122</v>
      </c>
      <c r="L964" s="786"/>
    </row>
    <row r="965" spans="1:12" s="50" customFormat="1" x14ac:dyDescent="0.3">
      <c r="A965" s="964" t="s">
        <v>3</v>
      </c>
      <c r="B965" s="6" t="s">
        <v>26</v>
      </c>
      <c r="C965" s="2" t="s">
        <v>7</v>
      </c>
      <c r="D965" s="3">
        <v>60</v>
      </c>
      <c r="E965" s="3">
        <v>152.375</v>
      </c>
      <c r="F965" s="606"/>
      <c r="G965" s="964" t="s">
        <v>3</v>
      </c>
      <c r="H965" s="6" t="s">
        <v>26</v>
      </c>
      <c r="I965" s="2" t="s">
        <v>90</v>
      </c>
      <c r="J965" s="3">
        <v>75</v>
      </c>
      <c r="K965" s="3">
        <v>213.32499999999999</v>
      </c>
      <c r="L965" s="792"/>
    </row>
    <row r="966" spans="1:12" s="25" customFormat="1" ht="19.5" customHeight="1" x14ac:dyDescent="0.3">
      <c r="A966" s="964" t="s">
        <v>0</v>
      </c>
      <c r="B966" s="6" t="s">
        <v>43</v>
      </c>
      <c r="C966" s="2" t="s">
        <v>17</v>
      </c>
      <c r="D966" s="3">
        <v>40</v>
      </c>
      <c r="E966" s="3">
        <v>242.70999999999998</v>
      </c>
      <c r="F966" s="606"/>
      <c r="G966" s="964" t="s">
        <v>0</v>
      </c>
      <c r="H966" s="6" t="s">
        <v>43</v>
      </c>
      <c r="I966" s="2" t="s">
        <v>44</v>
      </c>
      <c r="J966" s="3">
        <v>45</v>
      </c>
      <c r="K966" s="3">
        <v>298.71999999999997</v>
      </c>
      <c r="L966" s="788"/>
    </row>
    <row r="967" spans="1:12" s="50" customFormat="1" x14ac:dyDescent="0.3">
      <c r="A967" s="964" t="s">
        <v>77</v>
      </c>
      <c r="B967" s="6" t="s">
        <v>69</v>
      </c>
      <c r="C967" s="2" t="s">
        <v>22</v>
      </c>
      <c r="D967" s="3">
        <v>25</v>
      </c>
      <c r="E967" s="3">
        <v>3.9199999999999995</v>
      </c>
      <c r="F967" s="605"/>
      <c r="G967" s="964" t="s">
        <v>77</v>
      </c>
      <c r="H967" s="6" t="s">
        <v>69</v>
      </c>
      <c r="I967" s="2" t="s">
        <v>22</v>
      </c>
      <c r="J967" s="3">
        <v>25</v>
      </c>
      <c r="K967" s="3">
        <v>3.9199999999999995</v>
      </c>
      <c r="L967" s="792"/>
    </row>
    <row r="968" spans="1:12" s="25" customFormat="1" x14ac:dyDescent="0.3">
      <c r="A968" s="964" t="s">
        <v>23</v>
      </c>
      <c r="B968" s="6" t="s">
        <v>144</v>
      </c>
      <c r="C968" s="2" t="s">
        <v>2</v>
      </c>
      <c r="D968" s="3">
        <v>15</v>
      </c>
      <c r="E968" s="3">
        <v>88</v>
      </c>
      <c r="F968" s="606"/>
      <c r="G968" s="964" t="s">
        <v>23</v>
      </c>
      <c r="H968" s="6" t="s">
        <v>144</v>
      </c>
      <c r="I968" s="2" t="s">
        <v>2</v>
      </c>
      <c r="J968" s="3">
        <v>15</v>
      </c>
      <c r="K968" s="3">
        <v>88</v>
      </c>
      <c r="L968" s="788"/>
    </row>
    <row r="969" spans="1:12" s="50" customFormat="1" x14ac:dyDescent="0.3">
      <c r="A969" s="964" t="s">
        <v>51</v>
      </c>
      <c r="B969" s="6" t="s">
        <v>107</v>
      </c>
      <c r="C969" s="2" t="s">
        <v>14</v>
      </c>
      <c r="D969" s="3">
        <v>3.4</v>
      </c>
      <c r="E969" s="3">
        <v>93.2</v>
      </c>
      <c r="F969" s="605"/>
      <c r="G969" s="964" t="s">
        <v>51</v>
      </c>
      <c r="H969" s="6" t="s">
        <v>107</v>
      </c>
      <c r="I969" s="2" t="s">
        <v>14</v>
      </c>
      <c r="J969" s="3">
        <v>3.4</v>
      </c>
      <c r="K969" s="3">
        <v>93.2</v>
      </c>
      <c r="L969" s="786"/>
    </row>
    <row r="970" spans="1:12" s="25" customFormat="1" ht="19.5" customHeight="1" x14ac:dyDescent="0.3">
      <c r="A970" s="964" t="s">
        <v>15</v>
      </c>
      <c r="B970" s="6" t="s">
        <v>108</v>
      </c>
      <c r="C970" s="2" t="s">
        <v>65</v>
      </c>
      <c r="D970" s="3">
        <v>1.2</v>
      </c>
      <c r="E970" s="410">
        <v>21.5</v>
      </c>
      <c r="F970" s="781"/>
      <c r="G970" s="964" t="s">
        <v>15</v>
      </c>
      <c r="H970" s="6" t="s">
        <v>108</v>
      </c>
      <c r="I970" s="2" t="s">
        <v>65</v>
      </c>
      <c r="J970" s="3">
        <v>1.2</v>
      </c>
      <c r="K970" s="3">
        <v>21.5</v>
      </c>
      <c r="L970" s="788"/>
    </row>
    <row r="971" spans="1:12" s="25" customFormat="1" x14ac:dyDescent="0.3">
      <c r="A971" s="5">
        <v>8</v>
      </c>
      <c r="B971" s="6" t="s">
        <v>226</v>
      </c>
      <c r="C971" s="2" t="s">
        <v>218</v>
      </c>
      <c r="D971" s="3">
        <v>30</v>
      </c>
      <c r="E971" s="410">
        <v>128</v>
      </c>
      <c r="F971" s="781"/>
      <c r="G971" s="5">
        <v>8</v>
      </c>
      <c r="H971" s="6" t="s">
        <v>449</v>
      </c>
      <c r="I971" s="2" t="s">
        <v>5</v>
      </c>
      <c r="J971" s="3">
        <v>35</v>
      </c>
      <c r="K971" s="3">
        <v>133.5</v>
      </c>
      <c r="L971" s="788"/>
    </row>
    <row r="972" spans="1:12" s="25" customFormat="1" x14ac:dyDescent="0.3">
      <c r="A972" s="5"/>
      <c r="B972" s="6"/>
      <c r="C972" s="2"/>
      <c r="D972" s="3"/>
      <c r="E972" s="410"/>
      <c r="F972" s="781"/>
      <c r="G972" s="5"/>
      <c r="H972" s="6"/>
      <c r="I972" s="2"/>
      <c r="J972" s="3"/>
      <c r="K972" s="3"/>
      <c r="L972" s="788"/>
    </row>
    <row r="973" spans="1:12" s="50" customFormat="1" x14ac:dyDescent="0.3">
      <c r="A973" s="5"/>
      <c r="B973" s="6"/>
      <c r="C973" s="2"/>
      <c r="D973" s="3"/>
      <c r="E973" s="410"/>
      <c r="F973" s="783"/>
      <c r="G973" s="5"/>
      <c r="H973" s="6"/>
      <c r="I973" s="2"/>
      <c r="J973" s="3"/>
      <c r="K973" s="3"/>
      <c r="L973" s="792"/>
    </row>
    <row r="974" spans="1:12" s="25" customFormat="1" x14ac:dyDescent="0.3">
      <c r="A974" s="964"/>
      <c r="B974" s="6"/>
      <c r="C974" s="2" t="s">
        <v>128</v>
      </c>
      <c r="D974" s="3">
        <f>SUM(D964:D973)</f>
        <v>234.6</v>
      </c>
      <c r="E974" s="3">
        <f>SUM(E964:E973)</f>
        <v>851.70500000000004</v>
      </c>
      <c r="F974" s="657"/>
      <c r="G974" s="964"/>
      <c r="H974" s="6"/>
      <c r="I974" s="2" t="s">
        <v>128</v>
      </c>
      <c r="J974" s="3">
        <f>SUM(J964:J973)</f>
        <v>259.60000000000002</v>
      </c>
      <c r="K974" s="3">
        <f>SUM(K964:K973)</f>
        <v>974.16499999999996</v>
      </c>
      <c r="L974" s="788"/>
    </row>
    <row r="975" spans="1:12" s="25" customFormat="1" x14ac:dyDescent="0.3">
      <c r="A975" s="5"/>
      <c r="B975" s="6"/>
      <c r="C975" s="2"/>
      <c r="D975" s="3"/>
      <c r="E975" s="3"/>
      <c r="F975" s="657"/>
      <c r="G975" s="5"/>
      <c r="H975" s="6"/>
      <c r="I975" s="2"/>
      <c r="J975" s="3"/>
      <c r="K975" s="3"/>
      <c r="L975" s="788"/>
    </row>
    <row r="976" spans="1:12" s="25" customFormat="1" x14ac:dyDescent="0.3">
      <c r="A976" s="5"/>
      <c r="B976" s="6"/>
      <c r="C976" s="2"/>
      <c r="D976" s="3"/>
      <c r="E976" s="3"/>
      <c r="F976" s="657"/>
      <c r="G976" s="5"/>
      <c r="H976" s="6"/>
      <c r="I976" s="2"/>
      <c r="J976" s="3"/>
      <c r="K976" s="3"/>
      <c r="L976" s="788"/>
    </row>
    <row r="977" spans="1:16" s="25" customFormat="1" x14ac:dyDescent="0.3">
      <c r="A977" s="964"/>
      <c r="B977" s="6"/>
      <c r="C977" s="2" t="s">
        <v>136</v>
      </c>
      <c r="D977" s="910">
        <f>+D974+D948</f>
        <v>438</v>
      </c>
      <c r="E977" s="910">
        <f>+E974+E948</f>
        <v>1371.2249999999999</v>
      </c>
      <c r="F977" s="911"/>
      <c r="G977" s="910"/>
      <c r="H977" s="910"/>
      <c r="I977" s="3" t="s">
        <v>136</v>
      </c>
      <c r="J977" s="3">
        <f>+J974+J948</f>
        <v>488</v>
      </c>
      <c r="K977" s="3">
        <f>+K974+K948</f>
        <v>1691.365</v>
      </c>
      <c r="L977" s="788"/>
    </row>
    <row r="978" spans="1:16" s="25" customFormat="1" ht="18.75" customHeight="1" x14ac:dyDescent="0.3">
      <c r="B978" s="20"/>
      <c r="C978" s="20"/>
      <c r="D978" s="914"/>
      <c r="E978" s="915"/>
      <c r="F978" s="911"/>
      <c r="G978" s="914"/>
      <c r="H978" s="916"/>
      <c r="I978" s="20"/>
      <c r="K978" s="24"/>
      <c r="L978" s="788"/>
    </row>
    <row r="979" spans="1:16" s="25" customFormat="1" ht="18.75" customHeight="1" x14ac:dyDescent="0.3">
      <c r="B979" s="20"/>
      <c r="C979" s="20"/>
      <c r="D979" s="914"/>
      <c r="E979" s="915"/>
      <c r="F979" s="917"/>
      <c r="G979" s="914"/>
      <c r="H979" s="916"/>
      <c r="I979" s="20"/>
      <c r="K979" s="24"/>
      <c r="L979" s="788"/>
    </row>
    <row r="980" spans="1:16" s="25" customFormat="1" x14ac:dyDescent="0.3">
      <c r="A980" s="461"/>
      <c r="B980" s="461"/>
      <c r="C980" s="461"/>
      <c r="D980" s="918"/>
      <c r="E980" s="918"/>
      <c r="F980" s="919"/>
      <c r="G980" s="920"/>
      <c r="H980" s="921"/>
      <c r="I980" s="463"/>
      <c r="J980" s="463"/>
      <c r="K980" s="463"/>
      <c r="L980" s="788"/>
    </row>
    <row r="981" spans="1:16" s="25" customFormat="1" x14ac:dyDescent="0.3">
      <c r="A981" s="461"/>
      <c r="B981" s="36"/>
      <c r="C981" s="462"/>
      <c r="D981" s="921"/>
      <c r="E981" s="921"/>
      <c r="F981" s="922"/>
      <c r="G981" s="921"/>
      <c r="H981" s="921"/>
      <c r="I981" s="463"/>
      <c r="J981" s="463"/>
      <c r="K981" s="463"/>
      <c r="L981" s="788"/>
    </row>
    <row r="982" spans="1:16" s="25" customFormat="1" ht="18.75" customHeight="1" x14ac:dyDescent="0.3">
      <c r="B982" s="37" t="s">
        <v>130</v>
      </c>
      <c r="D982" s="923" t="s">
        <v>131</v>
      </c>
      <c r="E982" s="916"/>
      <c r="F982" s="917"/>
      <c r="G982" s="914"/>
      <c r="H982" s="924" t="s">
        <v>130</v>
      </c>
      <c r="J982" s="94" t="s">
        <v>131</v>
      </c>
      <c r="K982" s="20"/>
      <c r="L982" s="788"/>
    </row>
    <row r="983" spans="1:16" s="25" customFormat="1" ht="51.75" customHeight="1" x14ac:dyDescent="0.3">
      <c r="B983" s="38" t="s">
        <v>132</v>
      </c>
      <c r="D983" s="1033" t="s">
        <v>140</v>
      </c>
      <c r="E983" s="1034"/>
      <c r="F983" s="917"/>
      <c r="G983" s="914"/>
      <c r="H983" s="1033" t="s">
        <v>139</v>
      </c>
      <c r="J983" s="38" t="s">
        <v>140</v>
      </c>
      <c r="K983" s="39"/>
      <c r="L983" s="788"/>
    </row>
    <row r="984" spans="1:16" s="25" customFormat="1" ht="22.5" customHeight="1" x14ac:dyDescent="0.3">
      <c r="B984" s="38"/>
      <c r="D984" s="38"/>
      <c r="E984" s="39"/>
      <c r="F984" s="606"/>
      <c r="G984" s="38"/>
      <c r="I984" s="38"/>
      <c r="J984" s="39"/>
      <c r="K984" s="38"/>
      <c r="L984" s="788"/>
    </row>
    <row r="985" spans="1:16" s="25" customFormat="1" ht="18.75" customHeight="1" x14ac:dyDescent="0.3">
      <c r="A985" s="419"/>
      <c r="B985" s="456"/>
      <c r="C985" s="456"/>
      <c r="D985" s="456"/>
      <c r="E985" s="456"/>
      <c r="F985" s="656"/>
      <c r="G985" s="96"/>
      <c r="H985" s="19"/>
      <c r="I985" s="19"/>
      <c r="J985" s="19"/>
      <c r="K985" s="19"/>
      <c r="L985" s="788"/>
    </row>
    <row r="986" spans="1:16" x14ac:dyDescent="0.3">
      <c r="A986" s="25"/>
      <c r="G986" s="25"/>
    </row>
    <row r="987" spans="1:16" s="25" customFormat="1" ht="18.75" customHeight="1" x14ac:dyDescent="0.3">
      <c r="B987" s="22" t="s">
        <v>115</v>
      </c>
      <c r="C987" s="20"/>
      <c r="D987" s="20"/>
      <c r="E987" s="20"/>
      <c r="F987" s="656"/>
      <c r="H987" s="22" t="s">
        <v>115</v>
      </c>
      <c r="I987" s="20"/>
      <c r="J987" s="20"/>
      <c r="K987" s="20"/>
      <c r="L987" s="788"/>
    </row>
    <row r="988" spans="1:16" s="25" customFormat="1" ht="18.75" customHeight="1" x14ac:dyDescent="0.3">
      <c r="B988" s="22" t="s">
        <v>137</v>
      </c>
      <c r="C988" s="20"/>
      <c r="D988" s="20"/>
      <c r="E988" s="20"/>
      <c r="F988" s="606"/>
      <c r="H988" s="22" t="s">
        <v>138</v>
      </c>
      <c r="I988" s="20"/>
      <c r="J988" s="20"/>
      <c r="K988" s="20"/>
      <c r="L988" s="788"/>
    </row>
    <row r="989" spans="1:16" s="25" customFormat="1" ht="18.75" customHeight="1" x14ac:dyDescent="0.3">
      <c r="B989" s="20"/>
      <c r="C989" s="20"/>
      <c r="D989" s="20"/>
      <c r="E989" s="20"/>
      <c r="F989" s="606"/>
      <c r="H989" s="20"/>
      <c r="I989" s="20"/>
      <c r="J989" s="20"/>
      <c r="K989" s="20"/>
      <c r="L989" s="788"/>
    </row>
    <row r="990" spans="1:16" s="25" customFormat="1" ht="18.75" customHeight="1" x14ac:dyDescent="0.3">
      <c r="B990" s="20"/>
      <c r="C990" s="20"/>
      <c r="E990" s="603" t="s">
        <v>116</v>
      </c>
      <c r="F990" s="606"/>
      <c r="H990" s="20"/>
      <c r="I990" s="20"/>
      <c r="K990" s="603" t="s">
        <v>116</v>
      </c>
      <c r="L990" s="789"/>
      <c r="M990" s="603"/>
      <c r="N990" s="603"/>
      <c r="O990" s="603"/>
      <c r="P990" s="603"/>
    </row>
    <row r="991" spans="1:16" s="25" customFormat="1" ht="18.75" customHeight="1" x14ac:dyDescent="0.3">
      <c r="B991" s="20"/>
      <c r="C991" s="20"/>
      <c r="E991" s="603" t="s">
        <v>134</v>
      </c>
      <c r="F991" s="606"/>
      <c r="H991" s="20"/>
      <c r="I991" s="20"/>
      <c r="K991" s="603" t="s">
        <v>134</v>
      </c>
      <c r="L991" s="789"/>
      <c r="M991" s="603"/>
      <c r="N991" s="603"/>
      <c r="O991" s="603"/>
      <c r="P991" s="603"/>
    </row>
    <row r="992" spans="1:16" s="25" customFormat="1" ht="18.75" customHeight="1" x14ac:dyDescent="0.3">
      <c r="B992" s="20"/>
      <c r="C992" s="20"/>
      <c r="E992" s="603" t="s">
        <v>117</v>
      </c>
      <c r="F992" s="606"/>
      <c r="H992" s="20"/>
      <c r="I992" s="20"/>
      <c r="K992" s="603" t="s">
        <v>117</v>
      </c>
      <c r="L992" s="789"/>
      <c r="M992" s="603"/>
      <c r="N992" s="603"/>
      <c r="O992" s="603"/>
      <c r="P992" s="603"/>
    </row>
    <row r="993" spans="1:18" s="25" customFormat="1" ht="18.75" customHeight="1" x14ac:dyDescent="0.3">
      <c r="B993" s="20"/>
      <c r="C993" s="20"/>
      <c r="E993" s="603" t="s">
        <v>417</v>
      </c>
      <c r="F993" s="606"/>
      <c r="H993" s="20"/>
      <c r="I993" s="20"/>
      <c r="K993" s="603" t="s">
        <v>417</v>
      </c>
      <c r="L993" s="789"/>
      <c r="M993" s="603"/>
      <c r="N993" s="603"/>
      <c r="O993" s="603"/>
      <c r="P993" s="603"/>
    </row>
    <row r="994" spans="1:18" s="25" customFormat="1" ht="18.75" customHeight="1" x14ac:dyDescent="0.3">
      <c r="B994" s="20"/>
      <c r="C994" s="20"/>
      <c r="D994" s="20"/>
      <c r="E994" s="20"/>
      <c r="F994" s="656"/>
      <c r="H994" s="20"/>
      <c r="I994" s="20"/>
      <c r="J994" s="20"/>
      <c r="K994" s="20"/>
      <c r="L994" s="788"/>
    </row>
    <row r="995" spans="1:18" s="25" customFormat="1" ht="18.75" customHeight="1" x14ac:dyDescent="0.3">
      <c r="B995" s="20"/>
      <c r="C995" s="20"/>
      <c r="D995" s="20"/>
      <c r="E995" s="20"/>
      <c r="F995" s="656"/>
      <c r="H995" s="20"/>
      <c r="I995" s="20"/>
      <c r="J995" s="20"/>
      <c r="K995" s="20"/>
      <c r="L995" s="788"/>
    </row>
    <row r="996" spans="1:18" s="25" customFormat="1" ht="18.75" customHeight="1" x14ac:dyDescent="0.3">
      <c r="B996" s="20"/>
      <c r="C996" s="20"/>
      <c r="D996" s="20"/>
      <c r="E996" s="20"/>
      <c r="F996" s="20"/>
      <c r="H996" s="20"/>
      <c r="I996" s="20"/>
      <c r="J996" s="20"/>
      <c r="K996" s="20"/>
      <c r="L996" s="788"/>
    </row>
    <row r="997" spans="1:18" s="25" customFormat="1" ht="18.75" customHeight="1" x14ac:dyDescent="0.3">
      <c r="B997" s="1612" t="s">
        <v>119</v>
      </c>
      <c r="C997" s="1612"/>
      <c r="D997" s="1612"/>
      <c r="E997" s="26"/>
      <c r="F997" s="606"/>
      <c r="H997" s="1612" t="s">
        <v>119</v>
      </c>
      <c r="I997" s="1612"/>
      <c r="J997" s="1612"/>
      <c r="K997" s="26"/>
      <c r="L997" s="788"/>
    </row>
    <row r="998" spans="1:18" s="25" customFormat="1" ht="18.75" customHeight="1" x14ac:dyDescent="0.3">
      <c r="B998" s="1610">
        <v>45344</v>
      </c>
      <c r="C998" s="1610"/>
      <c r="D998" s="1610"/>
      <c r="E998" s="27"/>
      <c r="F998" s="606"/>
      <c r="H998" s="1610">
        <f>B998</f>
        <v>45344</v>
      </c>
      <c r="I998" s="1610"/>
      <c r="J998" s="1610"/>
      <c r="K998" s="27"/>
      <c r="L998" s="788"/>
    </row>
    <row r="999" spans="1:18" s="25" customFormat="1" ht="18.75" customHeight="1" x14ac:dyDescent="0.3">
      <c r="B999" s="20"/>
      <c r="C999" s="20"/>
      <c r="D999" s="20"/>
      <c r="E999" s="27"/>
      <c r="F999" s="606"/>
      <c r="H999" s="20"/>
      <c r="I999" s="20"/>
      <c r="J999" s="20"/>
      <c r="K999" s="27"/>
      <c r="L999" s="788"/>
    </row>
    <row r="1000" spans="1:18" s="25" customFormat="1" ht="18.75" customHeight="1" x14ac:dyDescent="0.3">
      <c r="B1000" s="963"/>
      <c r="C1000" s="20"/>
      <c r="D1000" s="20"/>
      <c r="E1000" s="27"/>
      <c r="F1000" s="606"/>
      <c r="H1000" s="963"/>
      <c r="I1000" s="20"/>
      <c r="J1000" s="20"/>
      <c r="K1000" s="27"/>
      <c r="L1000" s="788"/>
    </row>
    <row r="1001" spans="1:18" s="25" customFormat="1" ht="18.75" customHeight="1" x14ac:dyDescent="0.3">
      <c r="A1001" s="28" t="s">
        <v>120</v>
      </c>
      <c r="B1001" s="29" t="s">
        <v>121</v>
      </c>
      <c r="C1001" s="1611" t="s">
        <v>122</v>
      </c>
      <c r="D1001" s="1611"/>
      <c r="E1001" s="1611"/>
      <c r="F1001" s="606"/>
      <c r="G1001" s="28" t="s">
        <v>120</v>
      </c>
      <c r="H1001" s="29" t="s">
        <v>121</v>
      </c>
      <c r="I1001" s="1611" t="s">
        <v>123</v>
      </c>
      <c r="J1001" s="1611"/>
      <c r="K1001" s="1611"/>
      <c r="L1001" s="788"/>
    </row>
    <row r="1002" spans="1:18" s="25" customFormat="1" ht="18.75" customHeight="1" x14ac:dyDescent="0.3">
      <c r="A1002" s="28" t="s">
        <v>124</v>
      </c>
      <c r="B1002" s="28" t="s">
        <v>265</v>
      </c>
      <c r="C1002" s="29" t="s">
        <v>125</v>
      </c>
      <c r="D1002" s="964" t="s">
        <v>126</v>
      </c>
      <c r="E1002" s="964" t="s">
        <v>127</v>
      </c>
      <c r="F1002" s="606"/>
      <c r="G1002" s="28" t="s">
        <v>124</v>
      </c>
      <c r="H1002" s="28" t="s">
        <v>265</v>
      </c>
      <c r="I1002" s="29" t="s">
        <v>125</v>
      </c>
      <c r="J1002" s="964" t="s">
        <v>126</v>
      </c>
      <c r="K1002" s="964" t="s">
        <v>127</v>
      </c>
      <c r="L1002" s="788"/>
    </row>
    <row r="1003" spans="1:18" s="257" customFormat="1" ht="19.5" customHeight="1" x14ac:dyDescent="0.3">
      <c r="A1003" s="964" t="s">
        <v>8</v>
      </c>
      <c r="B1003" s="6" t="s">
        <v>58</v>
      </c>
      <c r="C1003" s="2" t="s">
        <v>199</v>
      </c>
      <c r="D1003" s="3">
        <v>66</v>
      </c>
      <c r="E1003" s="3">
        <v>336.63</v>
      </c>
      <c r="F1003" s="606"/>
      <c r="G1003" s="964" t="s">
        <v>8</v>
      </c>
      <c r="H1003" s="6" t="s">
        <v>58</v>
      </c>
      <c r="I1003" s="2" t="s">
        <v>222</v>
      </c>
      <c r="J1003" s="3">
        <v>85</v>
      </c>
      <c r="K1003" s="3">
        <v>376.70499999999998</v>
      </c>
      <c r="L1003" s="791"/>
    </row>
    <row r="1004" spans="1:18" s="50" customFormat="1" x14ac:dyDescent="0.3">
      <c r="A1004" s="964" t="s">
        <v>3</v>
      </c>
      <c r="B1004" s="6" t="s">
        <v>114</v>
      </c>
      <c r="C1004" s="2" t="s">
        <v>2</v>
      </c>
      <c r="D1004" s="3">
        <v>6</v>
      </c>
      <c r="E1004" s="3">
        <v>28</v>
      </c>
      <c r="F1004" s="606"/>
      <c r="G1004" s="964" t="s">
        <v>3</v>
      </c>
      <c r="H1004" s="6" t="s">
        <v>114</v>
      </c>
      <c r="I1004" s="2" t="s">
        <v>2</v>
      </c>
      <c r="J1004" s="3">
        <v>6</v>
      </c>
      <c r="K1004" s="3">
        <v>28</v>
      </c>
      <c r="L1004" s="788"/>
      <c r="M1004" s="25"/>
      <c r="N1004" s="25"/>
      <c r="O1004" s="25"/>
      <c r="P1004" s="25"/>
      <c r="Q1004" s="25"/>
      <c r="R1004" s="25"/>
    </row>
    <row r="1005" spans="1:18" s="50" customFormat="1" x14ac:dyDescent="0.3">
      <c r="A1005" s="964" t="s">
        <v>0</v>
      </c>
      <c r="B1005" s="6" t="s">
        <v>1</v>
      </c>
      <c r="C1005" s="2" t="s">
        <v>5</v>
      </c>
      <c r="D1005" s="3">
        <v>150</v>
      </c>
      <c r="E1005" s="3">
        <v>108.1</v>
      </c>
      <c r="F1005" s="605"/>
      <c r="G1005" s="964" t="s">
        <v>0</v>
      </c>
      <c r="H1005" s="6" t="s">
        <v>1</v>
      </c>
      <c r="I1005" s="2" t="s">
        <v>5</v>
      </c>
      <c r="J1005" s="3">
        <v>150</v>
      </c>
      <c r="K1005" s="3">
        <v>108.1</v>
      </c>
      <c r="L1005" s="786"/>
    </row>
    <row r="1006" spans="1:18" s="50" customFormat="1" x14ac:dyDescent="0.3">
      <c r="A1006" s="964"/>
      <c r="B1006" s="6"/>
      <c r="C1006" s="2"/>
      <c r="D1006" s="3"/>
      <c r="E1006" s="3"/>
      <c r="F1006" s="606"/>
      <c r="G1006" s="964"/>
      <c r="H1006" s="6"/>
      <c r="I1006" s="2"/>
      <c r="J1006" s="3"/>
      <c r="K1006" s="3"/>
      <c r="L1006" s="788"/>
      <c r="M1006" s="25"/>
      <c r="N1006" s="25"/>
      <c r="O1006" s="25"/>
      <c r="P1006" s="25"/>
      <c r="Q1006" s="25"/>
      <c r="R1006" s="25"/>
    </row>
    <row r="1007" spans="1:18" s="25" customFormat="1" x14ac:dyDescent="0.3">
      <c r="A1007" s="5"/>
      <c r="B1007" s="6"/>
      <c r="C1007" s="2"/>
      <c r="D1007" s="3"/>
      <c r="E1007" s="3"/>
      <c r="F1007" s="605"/>
      <c r="G1007" s="5"/>
      <c r="H1007" s="6"/>
      <c r="I1007" s="2"/>
      <c r="J1007" s="3"/>
      <c r="K1007" s="3"/>
      <c r="L1007" s="788"/>
    </row>
    <row r="1008" spans="1:18" s="25" customFormat="1" x14ac:dyDescent="0.3">
      <c r="A1008" s="5"/>
      <c r="B1008" s="6"/>
      <c r="C1008" s="2" t="s">
        <v>128</v>
      </c>
      <c r="D1008" s="3">
        <f>SUM(D1003:D1006)</f>
        <v>222</v>
      </c>
      <c r="E1008" s="3">
        <f>SUM(E1003:E1006)</f>
        <v>472.73</v>
      </c>
      <c r="F1008" s="605"/>
      <c r="G1008" s="5"/>
      <c r="H1008" s="6"/>
      <c r="I1008" s="2" t="s">
        <v>128</v>
      </c>
      <c r="J1008" s="3">
        <f>SUM(J1003:J1006)</f>
        <v>241</v>
      </c>
      <c r="K1008" s="3">
        <f>SUM(K1003:K1006)</f>
        <v>512.80499999999995</v>
      </c>
      <c r="L1008" s="788"/>
    </row>
    <row r="1009" spans="1:12" s="25" customFormat="1" hidden="1" x14ac:dyDescent="0.3">
      <c r="A1009" s="5"/>
      <c r="B1009" s="6"/>
      <c r="C1009" s="2"/>
      <c r="D1009" s="3"/>
      <c r="E1009" s="3"/>
      <c r="F1009" s="605"/>
      <c r="G1009" s="5"/>
      <c r="H1009" s="6"/>
      <c r="I1009" s="2"/>
      <c r="J1009" s="3"/>
      <c r="K1009" s="3"/>
      <c r="L1009" s="788"/>
    </row>
    <row r="1010" spans="1:12" s="25" customFormat="1" hidden="1" x14ac:dyDescent="0.3">
      <c r="A1010" s="5">
        <v>1</v>
      </c>
      <c r="B1010" s="6" t="s">
        <v>1</v>
      </c>
      <c r="C1010" s="2" t="s">
        <v>5</v>
      </c>
      <c r="D1010" s="3">
        <v>200</v>
      </c>
      <c r="E1010" s="3">
        <v>86</v>
      </c>
      <c r="F1010" s="605"/>
      <c r="G1010" s="5">
        <v>1</v>
      </c>
      <c r="H1010" s="6" t="s">
        <v>1</v>
      </c>
      <c r="I1010" s="2" t="s">
        <v>5</v>
      </c>
      <c r="J1010" s="3">
        <v>200</v>
      </c>
      <c r="K1010" s="3">
        <v>86</v>
      </c>
      <c r="L1010" s="788"/>
    </row>
    <row r="1011" spans="1:12" s="25" customFormat="1" hidden="1" x14ac:dyDescent="0.3">
      <c r="A1011" s="5">
        <v>2</v>
      </c>
      <c r="B1011" s="6" t="s">
        <v>238</v>
      </c>
      <c r="C1011" s="2" t="s">
        <v>251</v>
      </c>
      <c r="D1011" s="3">
        <v>225</v>
      </c>
      <c r="E1011" s="3">
        <v>114</v>
      </c>
      <c r="F1011" s="605"/>
      <c r="G1011" s="5">
        <v>2</v>
      </c>
      <c r="H1011" s="6" t="s">
        <v>238</v>
      </c>
      <c r="I1011" s="2" t="s">
        <v>251</v>
      </c>
      <c r="J1011" s="3">
        <v>225</v>
      </c>
      <c r="K1011" s="3">
        <v>114</v>
      </c>
      <c r="L1011" s="788"/>
    </row>
    <row r="1012" spans="1:12" s="25" customFormat="1" hidden="1" x14ac:dyDescent="0.3">
      <c r="A1012" s="5">
        <v>3</v>
      </c>
      <c r="B1012" s="6" t="s">
        <v>93</v>
      </c>
      <c r="C1012" s="2" t="s">
        <v>5</v>
      </c>
      <c r="D1012" s="3">
        <v>135</v>
      </c>
      <c r="E1012" s="3">
        <v>94.25</v>
      </c>
      <c r="F1012" s="605"/>
      <c r="G1012" s="5">
        <v>3</v>
      </c>
      <c r="H1012" s="6" t="s">
        <v>93</v>
      </c>
      <c r="I1012" s="2" t="s">
        <v>5</v>
      </c>
      <c r="J1012" s="3">
        <v>135</v>
      </c>
      <c r="K1012" s="3">
        <v>94.25</v>
      </c>
      <c r="L1012" s="788"/>
    </row>
    <row r="1013" spans="1:12" s="25" customFormat="1" hidden="1" x14ac:dyDescent="0.3">
      <c r="A1013" s="5">
        <v>4</v>
      </c>
      <c r="B1013" s="6" t="s">
        <v>253</v>
      </c>
      <c r="C1013" s="2" t="s">
        <v>218</v>
      </c>
      <c r="D1013" s="3">
        <v>125</v>
      </c>
      <c r="E1013" s="3">
        <v>146.4</v>
      </c>
      <c r="F1013" s="605"/>
      <c r="G1013" s="5">
        <v>4</v>
      </c>
      <c r="H1013" s="6" t="s">
        <v>253</v>
      </c>
      <c r="I1013" s="2" t="s">
        <v>218</v>
      </c>
      <c r="J1013" s="3">
        <v>125</v>
      </c>
      <c r="K1013" s="3">
        <v>146.4</v>
      </c>
      <c r="L1013" s="788"/>
    </row>
    <row r="1014" spans="1:12" s="25" customFormat="1" hidden="1" x14ac:dyDescent="0.3">
      <c r="A1014" s="5">
        <v>5</v>
      </c>
      <c r="B1014" s="6" t="s">
        <v>255</v>
      </c>
      <c r="C1014" s="2" t="s">
        <v>218</v>
      </c>
      <c r="D1014" s="3">
        <v>80</v>
      </c>
      <c r="E1014" s="3">
        <v>105.16</v>
      </c>
      <c r="F1014" s="605"/>
      <c r="G1014" s="5">
        <v>5</v>
      </c>
      <c r="H1014" s="6" t="s">
        <v>255</v>
      </c>
      <c r="I1014" s="2" t="s">
        <v>218</v>
      </c>
      <c r="J1014" s="3">
        <v>80</v>
      </c>
      <c r="K1014" s="3">
        <v>105.16</v>
      </c>
      <c r="L1014" s="788"/>
    </row>
    <row r="1015" spans="1:12" s="25" customFormat="1" hidden="1" x14ac:dyDescent="0.3">
      <c r="A1015" s="5">
        <v>6</v>
      </c>
      <c r="B1015" s="6" t="s">
        <v>252</v>
      </c>
      <c r="C1015" s="2" t="s">
        <v>251</v>
      </c>
      <c r="D1015" s="3">
        <v>105</v>
      </c>
      <c r="E1015" s="3">
        <v>142</v>
      </c>
      <c r="F1015" s="605"/>
      <c r="G1015" s="5">
        <v>6</v>
      </c>
      <c r="H1015" s="6" t="s">
        <v>252</v>
      </c>
      <c r="I1015" s="2" t="s">
        <v>251</v>
      </c>
      <c r="J1015" s="3">
        <v>105</v>
      </c>
      <c r="K1015" s="3">
        <v>142</v>
      </c>
      <c r="L1015" s="788"/>
    </row>
    <row r="1016" spans="1:12" s="25" customFormat="1" hidden="1" x14ac:dyDescent="0.3">
      <c r="A1016" s="5">
        <v>7</v>
      </c>
      <c r="B1016" s="6" t="s">
        <v>254</v>
      </c>
      <c r="C1016" s="2" t="s">
        <v>218</v>
      </c>
      <c r="D1016" s="3">
        <v>120</v>
      </c>
      <c r="E1016" s="3">
        <v>144</v>
      </c>
      <c r="F1016" s="605"/>
      <c r="G1016" s="5">
        <v>7</v>
      </c>
      <c r="H1016" s="6" t="s">
        <v>254</v>
      </c>
      <c r="I1016" s="2" t="s">
        <v>218</v>
      </c>
      <c r="J1016" s="3">
        <v>120</v>
      </c>
      <c r="K1016" s="3">
        <v>144</v>
      </c>
      <c r="L1016" s="788"/>
    </row>
    <row r="1017" spans="1:12" s="25" customFormat="1" hidden="1" x14ac:dyDescent="0.3">
      <c r="A1017" s="5">
        <v>8</v>
      </c>
      <c r="B1017" s="6" t="s">
        <v>31</v>
      </c>
      <c r="C1017" s="2" t="s">
        <v>5</v>
      </c>
      <c r="D1017" s="3">
        <v>55</v>
      </c>
      <c r="E1017" s="3">
        <v>88</v>
      </c>
      <c r="F1017" s="605"/>
      <c r="G1017" s="5">
        <v>8</v>
      </c>
      <c r="H1017" s="6" t="s">
        <v>31</v>
      </c>
      <c r="I1017" s="2" t="s">
        <v>5</v>
      </c>
      <c r="J1017" s="3">
        <v>55</v>
      </c>
      <c r="K1017" s="3">
        <v>88</v>
      </c>
      <c r="L1017" s="788"/>
    </row>
    <row r="1018" spans="1:12" s="50" customFormat="1" hidden="1" x14ac:dyDescent="0.3">
      <c r="A1018" s="964"/>
      <c r="B1018" s="1"/>
      <c r="C1018" s="964"/>
      <c r="D1018" s="7"/>
      <c r="E1018" s="7"/>
      <c r="F1018" s="605"/>
      <c r="G1018" s="964"/>
      <c r="H1018" s="1"/>
      <c r="I1018" s="964"/>
      <c r="J1018" s="7"/>
      <c r="K1018" s="7"/>
      <c r="L1018" s="792"/>
    </row>
    <row r="1019" spans="1:12" s="25" customFormat="1" hidden="1" x14ac:dyDescent="0.3">
      <c r="A1019" s="5"/>
      <c r="B1019" s="6"/>
      <c r="C1019" s="2" t="s">
        <v>128</v>
      </c>
      <c r="D1019" s="3">
        <v>1045</v>
      </c>
      <c r="E1019" s="3">
        <v>919.81</v>
      </c>
      <c r="F1019" s="605"/>
      <c r="G1019" s="5"/>
      <c r="H1019" s="6"/>
      <c r="I1019" s="2" t="s">
        <v>128</v>
      </c>
      <c r="J1019" s="3">
        <v>1045</v>
      </c>
      <c r="K1019" s="3">
        <v>919.81</v>
      </c>
      <c r="L1019" s="788"/>
    </row>
    <row r="1020" spans="1:12" s="25" customFormat="1" hidden="1" x14ac:dyDescent="0.3">
      <c r="A1020" s="5"/>
      <c r="B1020" s="6"/>
      <c r="C1020" s="2"/>
      <c r="D1020" s="3"/>
      <c r="E1020" s="3"/>
      <c r="F1020" s="605"/>
      <c r="G1020" s="5"/>
      <c r="H1020" s="6"/>
      <c r="I1020" s="2"/>
      <c r="J1020" s="3"/>
      <c r="K1020" s="3"/>
      <c r="L1020" s="788"/>
    </row>
    <row r="1021" spans="1:12" s="25" customFormat="1" x14ac:dyDescent="0.3">
      <c r="A1021" s="5"/>
      <c r="B1021" s="6"/>
      <c r="C1021" s="2"/>
      <c r="D1021" s="3"/>
      <c r="E1021" s="910"/>
      <c r="F1021" s="1017"/>
      <c r="G1021" s="912"/>
      <c r="H1021" s="913"/>
      <c r="I1021" s="2"/>
      <c r="J1021" s="3"/>
      <c r="K1021" s="3"/>
      <c r="L1021" s="788"/>
    </row>
    <row r="1022" spans="1:12" s="25" customFormat="1" x14ac:dyDescent="0.3">
      <c r="A1022" s="5"/>
      <c r="B1022" s="6"/>
      <c r="C1022" s="2"/>
      <c r="D1022" s="3"/>
      <c r="E1022" s="910"/>
      <c r="F1022" s="1017"/>
      <c r="G1022" s="912"/>
      <c r="H1022" s="913"/>
      <c r="I1022" s="2"/>
      <c r="J1022" s="3"/>
      <c r="K1022" s="3"/>
      <c r="L1022" s="788"/>
    </row>
    <row r="1023" spans="1:12" s="25" customFormat="1" x14ac:dyDescent="0.3">
      <c r="A1023" s="28" t="s">
        <v>124</v>
      </c>
      <c r="B1023" s="3" t="s">
        <v>259</v>
      </c>
      <c r="C1023" s="2" t="s">
        <v>125</v>
      </c>
      <c r="D1023" s="3" t="s">
        <v>126</v>
      </c>
      <c r="E1023" s="910" t="s">
        <v>127</v>
      </c>
      <c r="F1023" s="1017"/>
      <c r="G1023" s="1032" t="s">
        <v>124</v>
      </c>
      <c r="H1023" s="910" t="s">
        <v>247</v>
      </c>
      <c r="I1023" s="2" t="s">
        <v>125</v>
      </c>
      <c r="J1023" s="3" t="s">
        <v>126</v>
      </c>
      <c r="K1023" s="3" t="s">
        <v>127</v>
      </c>
      <c r="L1023" s="788"/>
    </row>
    <row r="1024" spans="1:12" s="50" customFormat="1" x14ac:dyDescent="0.3">
      <c r="A1024" s="964" t="s">
        <v>8</v>
      </c>
      <c r="B1024" s="6" t="s">
        <v>355</v>
      </c>
      <c r="C1024" s="2" t="s">
        <v>9</v>
      </c>
      <c r="D1024" s="3">
        <v>60</v>
      </c>
      <c r="E1024" s="910">
        <v>132</v>
      </c>
      <c r="F1024" s="917"/>
      <c r="G1024" s="1012" t="s">
        <v>8</v>
      </c>
      <c r="H1024" s="913" t="s">
        <v>355</v>
      </c>
      <c r="I1024" s="2" t="s">
        <v>9</v>
      </c>
      <c r="J1024" s="3">
        <v>60</v>
      </c>
      <c r="K1024" s="3">
        <v>132</v>
      </c>
      <c r="L1024" s="786"/>
    </row>
    <row r="1025" spans="1:12" s="50" customFormat="1" x14ac:dyDescent="0.3">
      <c r="A1025" s="964" t="s">
        <v>3</v>
      </c>
      <c r="B1025" s="6" t="s">
        <v>40</v>
      </c>
      <c r="C1025" s="2" t="s">
        <v>267</v>
      </c>
      <c r="D1025" s="3">
        <v>150</v>
      </c>
      <c r="E1025" s="910">
        <v>204.72</v>
      </c>
      <c r="F1025" s="917"/>
      <c r="G1025" s="1012" t="s">
        <v>3</v>
      </c>
      <c r="H1025" s="913" t="s">
        <v>40</v>
      </c>
      <c r="I1025" s="2" t="s">
        <v>450</v>
      </c>
      <c r="J1025" s="3">
        <v>200</v>
      </c>
      <c r="K1025" s="3">
        <v>204.72</v>
      </c>
      <c r="L1025" s="792"/>
    </row>
    <row r="1026" spans="1:12" s="50" customFormat="1" x14ac:dyDescent="0.3">
      <c r="A1026" s="964" t="s">
        <v>0</v>
      </c>
      <c r="B1026" s="6" t="s">
        <v>69</v>
      </c>
      <c r="C1026" s="2" t="s">
        <v>22</v>
      </c>
      <c r="D1026" s="3">
        <v>25</v>
      </c>
      <c r="E1026" s="910">
        <v>3.9199999999999995</v>
      </c>
      <c r="F1026" s="1017"/>
      <c r="G1026" s="1012" t="s">
        <v>0</v>
      </c>
      <c r="H1026" s="913" t="s">
        <v>69</v>
      </c>
      <c r="I1026" s="2" t="s">
        <v>22</v>
      </c>
      <c r="J1026" s="3">
        <v>25</v>
      </c>
      <c r="K1026" s="3">
        <v>3.9199999999999995</v>
      </c>
      <c r="L1026" s="792"/>
    </row>
    <row r="1027" spans="1:12" s="25" customFormat="1" x14ac:dyDescent="0.3">
      <c r="A1027" s="964" t="s">
        <v>77</v>
      </c>
      <c r="B1027" s="6" t="s">
        <v>144</v>
      </c>
      <c r="C1027" s="2" t="s">
        <v>2</v>
      </c>
      <c r="D1027" s="3">
        <v>15</v>
      </c>
      <c r="E1027" s="3">
        <v>88</v>
      </c>
      <c r="F1027" s="606"/>
      <c r="G1027" s="964" t="s">
        <v>77</v>
      </c>
      <c r="H1027" s="6" t="s">
        <v>144</v>
      </c>
      <c r="I1027" s="2" t="s">
        <v>2</v>
      </c>
      <c r="J1027" s="3">
        <v>15</v>
      </c>
      <c r="K1027" s="3">
        <v>88</v>
      </c>
      <c r="L1027" s="788"/>
    </row>
    <row r="1028" spans="1:12" s="50" customFormat="1" x14ac:dyDescent="0.3">
      <c r="A1028" s="964" t="s">
        <v>23</v>
      </c>
      <c r="B1028" s="6" t="s">
        <v>107</v>
      </c>
      <c r="C1028" s="2" t="s">
        <v>14</v>
      </c>
      <c r="D1028" s="3">
        <v>3.4</v>
      </c>
      <c r="E1028" s="3">
        <v>93.2</v>
      </c>
      <c r="F1028" s="605"/>
      <c r="G1028" s="964" t="s">
        <v>23</v>
      </c>
      <c r="H1028" s="6" t="s">
        <v>107</v>
      </c>
      <c r="I1028" s="2" t="s">
        <v>14</v>
      </c>
      <c r="J1028" s="3">
        <v>3.4</v>
      </c>
      <c r="K1028" s="3">
        <v>93.2</v>
      </c>
      <c r="L1028" s="786"/>
    </row>
    <row r="1029" spans="1:12" s="25" customFormat="1" ht="19.5" customHeight="1" x14ac:dyDescent="0.3">
      <c r="A1029" s="964" t="s">
        <v>51</v>
      </c>
      <c r="B1029" s="6" t="s">
        <v>108</v>
      </c>
      <c r="C1029" s="2" t="s">
        <v>65</v>
      </c>
      <c r="D1029" s="3">
        <v>1.2</v>
      </c>
      <c r="E1029" s="3">
        <v>21.5</v>
      </c>
      <c r="F1029" s="656"/>
      <c r="G1029" s="964" t="s">
        <v>51</v>
      </c>
      <c r="H1029" s="6" t="s">
        <v>108</v>
      </c>
      <c r="I1029" s="2" t="s">
        <v>65</v>
      </c>
      <c r="J1029" s="3">
        <v>1.2</v>
      </c>
      <c r="K1029" s="3">
        <v>21.5</v>
      </c>
      <c r="L1029" s="788"/>
    </row>
    <row r="1030" spans="1:12" s="25" customFormat="1" x14ac:dyDescent="0.3">
      <c r="A1030" s="5"/>
      <c r="B1030" s="6"/>
      <c r="C1030" s="2"/>
      <c r="D1030" s="3"/>
      <c r="E1030" s="3"/>
      <c r="F1030" s="656"/>
      <c r="G1030" s="5"/>
      <c r="H1030" s="6"/>
      <c r="I1030" s="2"/>
      <c r="J1030" s="3"/>
      <c r="K1030" s="3"/>
      <c r="L1030" s="788"/>
    </row>
    <row r="1031" spans="1:12" s="50" customFormat="1" x14ac:dyDescent="0.3">
      <c r="A1031" s="5"/>
      <c r="B1031" s="6"/>
      <c r="C1031" s="2"/>
      <c r="D1031" s="3"/>
      <c r="E1031" s="3"/>
      <c r="F1031" s="657"/>
      <c r="G1031" s="5"/>
      <c r="H1031" s="6"/>
      <c r="I1031" s="2"/>
      <c r="J1031" s="3"/>
      <c r="K1031" s="3"/>
      <c r="L1031" s="792"/>
    </row>
    <row r="1032" spans="1:12" s="25" customFormat="1" x14ac:dyDescent="0.3">
      <c r="A1032" s="964"/>
      <c r="B1032" s="6"/>
      <c r="C1032" s="2" t="s">
        <v>128</v>
      </c>
      <c r="D1032" s="3">
        <f>SUM(D1024:D1031)</f>
        <v>254.6</v>
      </c>
      <c r="E1032" s="3">
        <f>SUM(E1024:E1031)</f>
        <v>543.34</v>
      </c>
      <c r="F1032" s="657"/>
      <c r="G1032" s="964"/>
      <c r="H1032" s="6"/>
      <c r="I1032" s="2" t="s">
        <v>128</v>
      </c>
      <c r="J1032" s="3">
        <f>SUM(J1024:J1031)</f>
        <v>304.59999999999997</v>
      </c>
      <c r="K1032" s="3">
        <f>SUM(K1024:K1031)</f>
        <v>543.34</v>
      </c>
      <c r="L1032" s="788"/>
    </row>
    <row r="1033" spans="1:12" s="25" customFormat="1" x14ac:dyDescent="0.3">
      <c r="A1033" s="5"/>
      <c r="B1033" s="6"/>
      <c r="C1033" s="2"/>
      <c r="D1033" s="3"/>
      <c r="E1033" s="3"/>
      <c r="F1033" s="657"/>
      <c r="G1033" s="5"/>
      <c r="H1033" s="6"/>
      <c r="I1033" s="2"/>
      <c r="J1033" s="3"/>
      <c r="K1033" s="3"/>
      <c r="L1033" s="788"/>
    </row>
    <row r="1034" spans="1:12" s="25" customFormat="1" x14ac:dyDescent="0.3">
      <c r="A1034" s="5"/>
      <c r="B1034" s="6"/>
      <c r="C1034" s="2"/>
      <c r="D1034" s="3"/>
      <c r="E1034" s="3"/>
      <c r="F1034" s="657"/>
      <c r="G1034" s="5"/>
      <c r="H1034" s="6"/>
      <c r="I1034" s="2"/>
      <c r="J1034" s="3"/>
      <c r="K1034" s="3"/>
      <c r="L1034" s="788"/>
    </row>
    <row r="1035" spans="1:12" s="25" customFormat="1" x14ac:dyDescent="0.3">
      <c r="A1035" s="964"/>
      <c r="B1035" s="6"/>
      <c r="C1035" s="2" t="s">
        <v>136</v>
      </c>
      <c r="D1035" s="3">
        <f>+D1032+D1008</f>
        <v>476.6</v>
      </c>
      <c r="E1035" s="3">
        <f>+E1032+E1008</f>
        <v>1016.07</v>
      </c>
      <c r="F1035" s="657"/>
      <c r="G1035" s="3"/>
      <c r="H1035" s="3"/>
      <c r="I1035" s="3" t="s">
        <v>136</v>
      </c>
      <c r="J1035" s="3">
        <f>+J1032+J1008</f>
        <v>545.59999999999991</v>
      </c>
      <c r="K1035" s="3">
        <f>+K1032+K1008</f>
        <v>1056.145</v>
      </c>
      <c r="L1035" s="788"/>
    </row>
    <row r="1036" spans="1:12" s="25" customFormat="1" ht="18.75" customHeight="1" x14ac:dyDescent="0.3">
      <c r="B1036" s="20"/>
      <c r="C1036" s="20"/>
      <c r="E1036" s="24"/>
      <c r="F1036" s="657"/>
      <c r="H1036" s="20"/>
      <c r="I1036" s="20"/>
      <c r="K1036" s="24"/>
      <c r="L1036" s="788"/>
    </row>
    <row r="1037" spans="1:12" s="25" customFormat="1" ht="18.75" customHeight="1" x14ac:dyDescent="0.3">
      <c r="B1037" s="20"/>
      <c r="C1037" s="20"/>
      <c r="E1037" s="24"/>
      <c r="F1037" s="606"/>
      <c r="H1037" s="20"/>
      <c r="I1037" s="20"/>
      <c r="K1037" s="24"/>
      <c r="L1037" s="788"/>
    </row>
    <row r="1038" spans="1:12" s="25" customFormat="1" x14ac:dyDescent="0.3">
      <c r="A1038" s="461"/>
      <c r="B1038" s="461"/>
      <c r="C1038" s="461"/>
      <c r="D1038" s="461"/>
      <c r="E1038" s="461"/>
      <c r="F1038" s="660"/>
      <c r="G1038" s="36"/>
      <c r="H1038" s="463"/>
      <c r="I1038" s="463"/>
      <c r="J1038" s="463"/>
      <c r="K1038" s="463"/>
      <c r="L1038" s="788"/>
    </row>
    <row r="1039" spans="1:12" s="25" customFormat="1" x14ac:dyDescent="0.3">
      <c r="A1039" s="461"/>
      <c r="B1039" s="36"/>
      <c r="C1039" s="462"/>
      <c r="D1039" s="463"/>
      <c r="E1039" s="463"/>
      <c r="F1039" s="659"/>
      <c r="G1039" s="463"/>
      <c r="H1039" s="463"/>
      <c r="I1039" s="463"/>
      <c r="J1039" s="463"/>
      <c r="K1039" s="463"/>
      <c r="L1039" s="788"/>
    </row>
    <row r="1040" spans="1:12" s="25" customFormat="1" ht="18.75" customHeight="1" x14ac:dyDescent="0.3">
      <c r="B1040" s="37" t="s">
        <v>130</v>
      </c>
      <c r="D1040" s="94" t="s">
        <v>131</v>
      </c>
      <c r="E1040" s="20"/>
      <c r="F1040" s="606"/>
      <c r="H1040" s="37" t="s">
        <v>130</v>
      </c>
      <c r="J1040" s="94" t="s">
        <v>131</v>
      </c>
      <c r="K1040" s="20"/>
      <c r="L1040" s="788"/>
    </row>
    <row r="1041" spans="1:16" s="25" customFormat="1" ht="51.75" customHeight="1" x14ac:dyDescent="0.3">
      <c r="B1041" s="38" t="s">
        <v>132</v>
      </c>
      <c r="D1041" s="38" t="s">
        <v>140</v>
      </c>
      <c r="E1041" s="39"/>
      <c r="F1041" s="606"/>
      <c r="H1041" s="38" t="s">
        <v>139</v>
      </c>
      <c r="J1041" s="38" t="s">
        <v>140</v>
      </c>
      <c r="K1041" s="39"/>
      <c r="L1041" s="788"/>
    </row>
    <row r="1042" spans="1:16" s="25" customFormat="1" ht="22.5" customHeight="1" x14ac:dyDescent="0.3">
      <c r="B1042" s="38"/>
      <c r="D1042" s="38"/>
      <c r="E1042" s="39"/>
      <c r="F1042" s="606"/>
      <c r="G1042" s="38"/>
      <c r="I1042" s="38"/>
      <c r="J1042" s="39"/>
      <c r="K1042" s="38"/>
      <c r="L1042" s="788"/>
    </row>
    <row r="1043" spans="1:16" s="25" customFormat="1" ht="18.75" customHeight="1" x14ac:dyDescent="0.3">
      <c r="A1043" s="96"/>
      <c r="B1043" s="19"/>
      <c r="C1043" s="19"/>
      <c r="D1043" s="19"/>
      <c r="E1043" s="19"/>
      <c r="F1043" s="656"/>
      <c r="G1043" s="96"/>
      <c r="H1043" s="19"/>
      <c r="I1043" s="19"/>
      <c r="J1043" s="19"/>
      <c r="K1043" s="19"/>
      <c r="L1043" s="788"/>
    </row>
    <row r="1044" spans="1:16" x14ac:dyDescent="0.3">
      <c r="A1044" s="25"/>
      <c r="G1044" s="25"/>
    </row>
    <row r="1045" spans="1:16" s="25" customFormat="1" ht="18.75" customHeight="1" x14ac:dyDescent="0.3">
      <c r="B1045" s="22" t="s">
        <v>115</v>
      </c>
      <c r="C1045" s="20"/>
      <c r="D1045" s="20"/>
      <c r="E1045" s="20"/>
      <c r="F1045" s="656"/>
      <c r="H1045" s="22" t="s">
        <v>115</v>
      </c>
      <c r="I1045" s="20"/>
      <c r="J1045" s="20"/>
      <c r="K1045" s="20"/>
      <c r="L1045" s="788"/>
    </row>
    <row r="1046" spans="1:16" s="25" customFormat="1" ht="18.75" customHeight="1" x14ac:dyDescent="0.3">
      <c r="B1046" s="22" t="s">
        <v>137</v>
      </c>
      <c r="C1046" s="20"/>
      <c r="D1046" s="20"/>
      <c r="E1046" s="20"/>
      <c r="F1046" s="606"/>
      <c r="H1046" s="22" t="s">
        <v>138</v>
      </c>
      <c r="I1046" s="20"/>
      <c r="J1046" s="20"/>
      <c r="K1046" s="20"/>
      <c r="L1046" s="788"/>
    </row>
    <row r="1047" spans="1:16" s="25" customFormat="1" ht="18.75" customHeight="1" x14ac:dyDescent="0.3">
      <c r="B1047" s="20"/>
      <c r="C1047" s="20"/>
      <c r="D1047" s="20"/>
      <c r="E1047" s="20"/>
      <c r="F1047" s="606"/>
      <c r="H1047" s="20"/>
      <c r="I1047" s="20"/>
      <c r="J1047" s="20"/>
      <c r="K1047" s="20"/>
      <c r="L1047" s="788"/>
    </row>
    <row r="1048" spans="1:16" s="25" customFormat="1" ht="18.75" customHeight="1" x14ac:dyDescent="0.3">
      <c r="B1048" s="20"/>
      <c r="C1048" s="20"/>
      <c r="E1048" s="603" t="s">
        <v>116</v>
      </c>
      <c r="F1048" s="606"/>
      <c r="H1048" s="20"/>
      <c r="I1048" s="20"/>
      <c r="K1048" s="603" t="s">
        <v>116</v>
      </c>
      <c r="L1048" s="789"/>
      <c r="M1048" s="603"/>
      <c r="N1048" s="603"/>
      <c r="O1048" s="603"/>
      <c r="P1048" s="603"/>
    </row>
    <row r="1049" spans="1:16" s="25" customFormat="1" ht="18.75" customHeight="1" x14ac:dyDescent="0.3">
      <c r="B1049" s="20"/>
      <c r="C1049" s="20"/>
      <c r="E1049" s="603" t="s">
        <v>134</v>
      </c>
      <c r="F1049" s="606"/>
      <c r="H1049" s="20"/>
      <c r="I1049" s="20"/>
      <c r="K1049" s="603" t="s">
        <v>134</v>
      </c>
      <c r="L1049" s="789"/>
      <c r="M1049" s="603"/>
      <c r="N1049" s="603"/>
      <c r="O1049" s="603"/>
      <c r="P1049" s="603"/>
    </row>
    <row r="1050" spans="1:16" s="25" customFormat="1" ht="18.75" customHeight="1" x14ac:dyDescent="0.3">
      <c r="B1050" s="20"/>
      <c r="C1050" s="20"/>
      <c r="E1050" s="603" t="s">
        <v>117</v>
      </c>
      <c r="F1050" s="606"/>
      <c r="H1050" s="20"/>
      <c r="I1050" s="20"/>
      <c r="K1050" s="603" t="s">
        <v>117</v>
      </c>
      <c r="L1050" s="789"/>
      <c r="M1050" s="603"/>
      <c r="N1050" s="603"/>
      <c r="O1050" s="603"/>
      <c r="P1050" s="603"/>
    </row>
    <row r="1051" spans="1:16" s="25" customFormat="1" ht="18.75" customHeight="1" x14ac:dyDescent="0.3">
      <c r="B1051" s="20"/>
      <c r="C1051" s="20"/>
      <c r="E1051" s="603" t="s">
        <v>417</v>
      </c>
      <c r="F1051" s="606"/>
      <c r="H1051" s="20"/>
      <c r="I1051" s="20"/>
      <c r="K1051" s="603" t="s">
        <v>417</v>
      </c>
      <c r="L1051" s="789"/>
      <c r="M1051" s="603"/>
      <c r="N1051" s="603"/>
      <c r="O1051" s="603"/>
      <c r="P1051" s="603"/>
    </row>
    <row r="1052" spans="1:16" s="25" customFormat="1" ht="18.75" customHeight="1" x14ac:dyDescent="0.3">
      <c r="B1052" s="20"/>
      <c r="C1052" s="20"/>
      <c r="D1052" s="20"/>
      <c r="E1052" s="20"/>
      <c r="F1052" s="656"/>
      <c r="H1052" s="20"/>
      <c r="I1052" s="20"/>
      <c r="J1052" s="20"/>
      <c r="K1052" s="20"/>
      <c r="L1052" s="788"/>
    </row>
    <row r="1053" spans="1:16" s="25" customFormat="1" ht="18.75" customHeight="1" x14ac:dyDescent="0.3">
      <c r="B1053" s="20"/>
      <c r="C1053" s="20"/>
      <c r="D1053" s="20"/>
      <c r="E1053" s="20"/>
      <c r="F1053" s="656"/>
      <c r="H1053" s="20"/>
      <c r="I1053" s="20"/>
      <c r="J1053" s="20"/>
      <c r="K1053" s="20"/>
      <c r="L1053" s="788"/>
    </row>
    <row r="1054" spans="1:16" s="25" customFormat="1" ht="18.75" customHeight="1" x14ac:dyDescent="0.3">
      <c r="B1054" s="20"/>
      <c r="C1054" s="20"/>
      <c r="D1054" s="20"/>
      <c r="E1054" s="20"/>
      <c r="F1054" s="656"/>
      <c r="H1054" s="20"/>
      <c r="I1054" s="20"/>
      <c r="J1054" s="20"/>
      <c r="K1054" s="20"/>
      <c r="L1054" s="788"/>
    </row>
    <row r="1055" spans="1:16" s="25" customFormat="1" ht="18.75" customHeight="1" x14ac:dyDescent="0.3">
      <c r="B1055" s="1612" t="s">
        <v>119</v>
      </c>
      <c r="C1055" s="1612"/>
      <c r="D1055" s="1612"/>
      <c r="E1055" s="26"/>
      <c r="F1055" s="606"/>
      <c r="H1055" s="1612" t="s">
        <v>119</v>
      </c>
      <c r="I1055" s="1612"/>
      <c r="J1055" s="1612"/>
      <c r="K1055" s="26"/>
      <c r="L1055" s="788"/>
    </row>
    <row r="1056" spans="1:16" s="25" customFormat="1" ht="18.75" customHeight="1" x14ac:dyDescent="0.3">
      <c r="B1056" s="1610">
        <v>45348</v>
      </c>
      <c r="C1056" s="1610"/>
      <c r="D1056" s="1610"/>
      <c r="E1056" s="27"/>
      <c r="F1056" s="606"/>
      <c r="H1056" s="1610">
        <f>B1056</f>
        <v>45348</v>
      </c>
      <c r="I1056" s="1610"/>
      <c r="J1056" s="1610"/>
      <c r="K1056" s="27"/>
      <c r="L1056" s="788"/>
    </row>
    <row r="1057" spans="1:12" s="25" customFormat="1" ht="18.75" customHeight="1" x14ac:dyDescent="0.3">
      <c r="B1057" s="20"/>
      <c r="C1057" s="20"/>
      <c r="D1057" s="20"/>
      <c r="E1057" s="27"/>
      <c r="F1057" s="606"/>
      <c r="H1057" s="20"/>
      <c r="I1057" s="20"/>
      <c r="J1057" s="20"/>
      <c r="K1057" s="27"/>
      <c r="L1057" s="788"/>
    </row>
    <row r="1058" spans="1:12" s="25" customFormat="1" ht="18.75" customHeight="1" x14ac:dyDescent="0.3">
      <c r="B1058" s="963"/>
      <c r="C1058" s="20"/>
      <c r="D1058" s="20"/>
      <c r="E1058" s="27"/>
      <c r="F1058" s="606"/>
      <c r="H1058" s="963"/>
      <c r="I1058" s="20"/>
      <c r="J1058" s="20"/>
      <c r="K1058" s="27"/>
      <c r="L1058" s="788"/>
    </row>
    <row r="1059" spans="1:12" s="25" customFormat="1" ht="18.75" customHeight="1" x14ac:dyDescent="0.3">
      <c r="A1059" s="28" t="s">
        <v>120</v>
      </c>
      <c r="B1059" s="29" t="s">
        <v>121</v>
      </c>
      <c r="C1059" s="1611" t="s">
        <v>122</v>
      </c>
      <c r="D1059" s="1611"/>
      <c r="E1059" s="1611"/>
      <c r="F1059" s="606"/>
      <c r="G1059" s="28" t="s">
        <v>120</v>
      </c>
      <c r="H1059" s="29" t="s">
        <v>121</v>
      </c>
      <c r="I1059" s="1611" t="s">
        <v>123</v>
      </c>
      <c r="J1059" s="1611"/>
      <c r="K1059" s="1611"/>
      <c r="L1059" s="788"/>
    </row>
    <row r="1060" spans="1:12" s="25" customFormat="1" ht="18.75" customHeight="1" x14ac:dyDescent="0.3">
      <c r="A1060" s="28" t="s">
        <v>124</v>
      </c>
      <c r="B1060" s="28" t="s">
        <v>265</v>
      </c>
      <c r="C1060" s="29" t="s">
        <v>125</v>
      </c>
      <c r="D1060" s="964" t="s">
        <v>126</v>
      </c>
      <c r="E1060" s="964" t="s">
        <v>127</v>
      </c>
      <c r="F1060" s="606"/>
      <c r="G1060" s="28" t="s">
        <v>124</v>
      </c>
      <c r="H1060" s="28" t="s">
        <v>265</v>
      </c>
      <c r="I1060" s="29" t="s">
        <v>125</v>
      </c>
      <c r="J1060" s="964" t="s">
        <v>126</v>
      </c>
      <c r="K1060" s="964" t="s">
        <v>127</v>
      </c>
      <c r="L1060" s="788"/>
    </row>
    <row r="1061" spans="1:12" s="257" customFormat="1" x14ac:dyDescent="0.3">
      <c r="A1061" s="964" t="s">
        <v>8</v>
      </c>
      <c r="B1061" s="6" t="s">
        <v>47</v>
      </c>
      <c r="C1061" s="2" t="s">
        <v>46</v>
      </c>
      <c r="D1061" s="3">
        <v>42</v>
      </c>
      <c r="E1061" s="3">
        <v>206.2</v>
      </c>
      <c r="F1061" s="606"/>
      <c r="G1061" s="964" t="s">
        <v>8</v>
      </c>
      <c r="H1061" s="6" t="s">
        <v>47</v>
      </c>
      <c r="I1061" s="2" t="s">
        <v>46</v>
      </c>
      <c r="J1061" s="3">
        <v>42</v>
      </c>
      <c r="K1061" s="3">
        <v>206.2</v>
      </c>
      <c r="L1061" s="791"/>
    </row>
    <row r="1062" spans="1:12" s="50" customFormat="1" x14ac:dyDescent="0.3">
      <c r="A1062" s="964" t="s">
        <v>3</v>
      </c>
      <c r="B1062" s="6" t="s">
        <v>64</v>
      </c>
      <c r="C1062" s="2" t="s">
        <v>65</v>
      </c>
      <c r="D1062" s="3">
        <v>12</v>
      </c>
      <c r="E1062" s="3">
        <v>75</v>
      </c>
      <c r="F1062" s="908"/>
      <c r="G1062" s="964" t="s">
        <v>3</v>
      </c>
      <c r="H1062" s="6" t="s">
        <v>64</v>
      </c>
      <c r="I1062" s="2" t="s">
        <v>65</v>
      </c>
      <c r="J1062" s="3">
        <v>12</v>
      </c>
      <c r="K1062" s="3">
        <v>75</v>
      </c>
      <c r="L1062" s="786"/>
    </row>
    <row r="1063" spans="1:12" s="25" customFormat="1" x14ac:dyDescent="0.3">
      <c r="A1063" s="964" t="s">
        <v>0</v>
      </c>
      <c r="B1063" s="6" t="s">
        <v>102</v>
      </c>
      <c r="C1063" s="2" t="s">
        <v>68</v>
      </c>
      <c r="D1063" s="3">
        <v>30</v>
      </c>
      <c r="E1063" s="3">
        <v>84</v>
      </c>
      <c r="F1063" s="908"/>
      <c r="G1063" s="964" t="s">
        <v>0</v>
      </c>
      <c r="H1063" s="6" t="s">
        <v>102</v>
      </c>
      <c r="I1063" s="2" t="s">
        <v>68</v>
      </c>
      <c r="J1063" s="3">
        <v>30</v>
      </c>
      <c r="K1063" s="3">
        <v>84</v>
      </c>
      <c r="L1063" s="788"/>
    </row>
    <row r="1064" spans="1:12" s="25" customFormat="1" x14ac:dyDescent="0.3">
      <c r="A1064" s="5">
        <v>4</v>
      </c>
      <c r="B1064" s="6" t="s">
        <v>114</v>
      </c>
      <c r="C1064" s="2" t="s">
        <v>2</v>
      </c>
      <c r="D1064" s="3">
        <v>6</v>
      </c>
      <c r="E1064" s="3">
        <v>28</v>
      </c>
      <c r="F1064" s="606"/>
      <c r="G1064" s="5">
        <v>4</v>
      </c>
      <c r="H1064" s="6" t="s">
        <v>114</v>
      </c>
      <c r="I1064" s="2" t="s">
        <v>2</v>
      </c>
      <c r="J1064" s="3">
        <v>6</v>
      </c>
      <c r="K1064" s="3">
        <v>28</v>
      </c>
      <c r="L1064" s="788"/>
    </row>
    <row r="1065" spans="1:12" s="25" customFormat="1" x14ac:dyDescent="0.3">
      <c r="A1065" s="964" t="s">
        <v>23</v>
      </c>
      <c r="B1065" s="6" t="s">
        <v>107</v>
      </c>
      <c r="C1065" s="2" t="s">
        <v>14</v>
      </c>
      <c r="D1065" s="3">
        <v>3.4</v>
      </c>
      <c r="E1065" s="3">
        <v>93.2</v>
      </c>
      <c r="F1065" s="909"/>
      <c r="G1065" s="964" t="s">
        <v>23</v>
      </c>
      <c r="H1065" s="6" t="s">
        <v>107</v>
      </c>
      <c r="I1065" s="2" t="s">
        <v>14</v>
      </c>
      <c r="J1065" s="3">
        <v>3.4</v>
      </c>
      <c r="K1065" s="3">
        <v>93.2</v>
      </c>
      <c r="L1065" s="788"/>
    </row>
    <row r="1066" spans="1:12" s="257" customFormat="1" ht="18.75" customHeight="1" x14ac:dyDescent="0.3">
      <c r="A1066" s="5">
        <v>6</v>
      </c>
      <c r="B1066" s="6" t="s">
        <v>37</v>
      </c>
      <c r="C1066" s="2" t="s">
        <v>5</v>
      </c>
      <c r="D1066" s="3">
        <v>140</v>
      </c>
      <c r="E1066" s="3">
        <v>140.29999999999998</v>
      </c>
      <c r="F1066" s="656"/>
      <c r="G1066" s="5">
        <v>6</v>
      </c>
      <c r="H1066" s="6" t="s">
        <v>37</v>
      </c>
      <c r="I1066" s="2" t="s">
        <v>5</v>
      </c>
      <c r="J1066" s="3">
        <v>140</v>
      </c>
      <c r="K1066" s="3">
        <v>140.29999999999998</v>
      </c>
      <c r="L1066" s="791"/>
    </row>
    <row r="1067" spans="1:12" s="25" customFormat="1" x14ac:dyDescent="0.3">
      <c r="A1067" s="5"/>
      <c r="B1067" s="6"/>
      <c r="C1067" s="2"/>
      <c r="D1067" s="3"/>
      <c r="E1067" s="3"/>
      <c r="F1067" s="656"/>
      <c r="G1067" s="5"/>
      <c r="H1067" s="6"/>
      <c r="I1067" s="2"/>
      <c r="J1067" s="3"/>
      <c r="K1067" s="3"/>
      <c r="L1067" s="788"/>
    </row>
    <row r="1068" spans="1:12" s="25" customFormat="1" x14ac:dyDescent="0.3">
      <c r="A1068" s="5"/>
      <c r="B1068" s="6"/>
      <c r="C1068" s="2"/>
      <c r="D1068" s="3"/>
      <c r="E1068" s="3"/>
      <c r="F1068" s="605"/>
      <c r="G1068" s="5"/>
      <c r="H1068" s="6"/>
      <c r="I1068" s="2"/>
      <c r="J1068" s="3"/>
      <c r="K1068" s="3"/>
      <c r="L1068" s="788"/>
    </row>
    <row r="1069" spans="1:12" s="25" customFormat="1" x14ac:dyDescent="0.3">
      <c r="A1069" s="5"/>
      <c r="B1069" s="6"/>
      <c r="C1069" s="2" t="s">
        <v>128</v>
      </c>
      <c r="D1069" s="3">
        <f>SUM(D1061:D1067)</f>
        <v>233.4</v>
      </c>
      <c r="E1069" s="3">
        <f>SUM(E1061:E1067)</f>
        <v>626.69999999999993</v>
      </c>
      <c r="F1069" s="605"/>
      <c r="G1069" s="5"/>
      <c r="H1069" s="6"/>
      <c r="I1069" s="2" t="s">
        <v>128</v>
      </c>
      <c r="J1069" s="3">
        <f>SUM(J1061:J1067)</f>
        <v>233.4</v>
      </c>
      <c r="K1069" s="3">
        <f>SUM(K1061:K1067)</f>
        <v>626.69999999999993</v>
      </c>
      <c r="L1069" s="788"/>
    </row>
    <row r="1070" spans="1:12" s="25" customFormat="1" hidden="1" x14ac:dyDescent="0.3">
      <c r="A1070" s="5"/>
      <c r="B1070" s="6"/>
      <c r="C1070" s="2"/>
      <c r="D1070" s="3"/>
      <c r="E1070" s="3"/>
      <c r="F1070" s="605"/>
      <c r="G1070" s="5"/>
      <c r="H1070" s="6"/>
      <c r="I1070" s="2"/>
      <c r="J1070" s="3"/>
      <c r="K1070" s="3"/>
      <c r="L1070" s="788"/>
    </row>
    <row r="1071" spans="1:12" s="25" customFormat="1" hidden="1" x14ac:dyDescent="0.3">
      <c r="A1071" s="5">
        <v>1</v>
      </c>
      <c r="B1071" s="6" t="s">
        <v>1</v>
      </c>
      <c r="C1071" s="2" t="s">
        <v>5</v>
      </c>
      <c r="D1071" s="3">
        <v>200</v>
      </c>
      <c r="E1071" s="3">
        <v>86</v>
      </c>
      <c r="F1071" s="605"/>
      <c r="G1071" s="5">
        <v>1</v>
      </c>
      <c r="H1071" s="6" t="s">
        <v>1</v>
      </c>
      <c r="I1071" s="2" t="s">
        <v>5</v>
      </c>
      <c r="J1071" s="3">
        <v>200</v>
      </c>
      <c r="K1071" s="3">
        <v>86</v>
      </c>
      <c r="L1071" s="788"/>
    </row>
    <row r="1072" spans="1:12" s="25" customFormat="1" hidden="1" x14ac:dyDescent="0.3">
      <c r="A1072" s="5">
        <v>2</v>
      </c>
      <c r="B1072" s="6" t="s">
        <v>238</v>
      </c>
      <c r="C1072" s="2" t="s">
        <v>251</v>
      </c>
      <c r="D1072" s="3">
        <v>225</v>
      </c>
      <c r="E1072" s="3">
        <v>114</v>
      </c>
      <c r="F1072" s="605"/>
      <c r="G1072" s="5">
        <v>2</v>
      </c>
      <c r="H1072" s="6" t="s">
        <v>238</v>
      </c>
      <c r="I1072" s="2" t="s">
        <v>251</v>
      </c>
      <c r="J1072" s="3">
        <v>225</v>
      </c>
      <c r="K1072" s="3">
        <v>114</v>
      </c>
      <c r="L1072" s="788"/>
    </row>
    <row r="1073" spans="1:12" s="25" customFormat="1" hidden="1" x14ac:dyDescent="0.3">
      <c r="A1073" s="5">
        <v>3</v>
      </c>
      <c r="B1073" s="6" t="s">
        <v>93</v>
      </c>
      <c r="C1073" s="2" t="s">
        <v>5</v>
      </c>
      <c r="D1073" s="3">
        <v>135</v>
      </c>
      <c r="E1073" s="3">
        <v>94.25</v>
      </c>
      <c r="F1073" s="605"/>
      <c r="G1073" s="5">
        <v>3</v>
      </c>
      <c r="H1073" s="6" t="s">
        <v>93</v>
      </c>
      <c r="I1073" s="2" t="s">
        <v>5</v>
      </c>
      <c r="J1073" s="3">
        <v>135</v>
      </c>
      <c r="K1073" s="3">
        <v>94.25</v>
      </c>
      <c r="L1073" s="788"/>
    </row>
    <row r="1074" spans="1:12" s="25" customFormat="1" hidden="1" x14ac:dyDescent="0.3">
      <c r="A1074" s="5">
        <v>4</v>
      </c>
      <c r="B1074" s="6" t="s">
        <v>253</v>
      </c>
      <c r="C1074" s="2" t="s">
        <v>218</v>
      </c>
      <c r="D1074" s="3">
        <v>125</v>
      </c>
      <c r="E1074" s="3">
        <v>146.4</v>
      </c>
      <c r="F1074" s="605"/>
      <c r="G1074" s="5">
        <v>4</v>
      </c>
      <c r="H1074" s="6" t="s">
        <v>253</v>
      </c>
      <c r="I1074" s="2" t="s">
        <v>218</v>
      </c>
      <c r="J1074" s="3">
        <v>125</v>
      </c>
      <c r="K1074" s="3">
        <v>146.4</v>
      </c>
      <c r="L1074" s="788"/>
    </row>
    <row r="1075" spans="1:12" s="25" customFormat="1" hidden="1" x14ac:dyDescent="0.3">
      <c r="A1075" s="5">
        <v>5</v>
      </c>
      <c r="B1075" s="6" t="s">
        <v>255</v>
      </c>
      <c r="C1075" s="2" t="s">
        <v>218</v>
      </c>
      <c r="D1075" s="3">
        <v>80</v>
      </c>
      <c r="E1075" s="3">
        <v>105.16</v>
      </c>
      <c r="F1075" s="605"/>
      <c r="G1075" s="5">
        <v>5</v>
      </c>
      <c r="H1075" s="6" t="s">
        <v>255</v>
      </c>
      <c r="I1075" s="2" t="s">
        <v>218</v>
      </c>
      <c r="J1075" s="3">
        <v>80</v>
      </c>
      <c r="K1075" s="3">
        <v>105.16</v>
      </c>
      <c r="L1075" s="788"/>
    </row>
    <row r="1076" spans="1:12" s="25" customFormat="1" hidden="1" x14ac:dyDescent="0.3">
      <c r="A1076" s="5">
        <v>6</v>
      </c>
      <c r="B1076" s="6" t="s">
        <v>252</v>
      </c>
      <c r="C1076" s="2" t="s">
        <v>251</v>
      </c>
      <c r="D1076" s="3">
        <v>105</v>
      </c>
      <c r="E1076" s="3">
        <v>142</v>
      </c>
      <c r="F1076" s="605"/>
      <c r="G1076" s="5">
        <v>6</v>
      </c>
      <c r="H1076" s="6" t="s">
        <v>252</v>
      </c>
      <c r="I1076" s="2" t="s">
        <v>251</v>
      </c>
      <c r="J1076" s="3">
        <v>105</v>
      </c>
      <c r="K1076" s="3">
        <v>142</v>
      </c>
      <c r="L1076" s="788"/>
    </row>
    <row r="1077" spans="1:12" s="25" customFormat="1" hidden="1" x14ac:dyDescent="0.3">
      <c r="A1077" s="5">
        <v>7</v>
      </c>
      <c r="B1077" s="6" t="s">
        <v>254</v>
      </c>
      <c r="C1077" s="2" t="s">
        <v>218</v>
      </c>
      <c r="D1077" s="3">
        <v>120</v>
      </c>
      <c r="E1077" s="3">
        <v>144</v>
      </c>
      <c r="F1077" s="605"/>
      <c r="G1077" s="5">
        <v>7</v>
      </c>
      <c r="H1077" s="6" t="s">
        <v>254</v>
      </c>
      <c r="I1077" s="2" t="s">
        <v>218</v>
      </c>
      <c r="J1077" s="3">
        <v>120</v>
      </c>
      <c r="K1077" s="3">
        <v>144</v>
      </c>
      <c r="L1077" s="788"/>
    </row>
    <row r="1078" spans="1:12" s="25" customFormat="1" hidden="1" x14ac:dyDescent="0.3">
      <c r="A1078" s="5">
        <v>8</v>
      </c>
      <c r="B1078" s="6" t="s">
        <v>31</v>
      </c>
      <c r="C1078" s="2" t="s">
        <v>5</v>
      </c>
      <c r="D1078" s="3">
        <v>55</v>
      </c>
      <c r="E1078" s="3">
        <v>88</v>
      </c>
      <c r="F1078" s="605"/>
      <c r="G1078" s="5">
        <v>8</v>
      </c>
      <c r="H1078" s="6" t="s">
        <v>31</v>
      </c>
      <c r="I1078" s="2" t="s">
        <v>5</v>
      </c>
      <c r="J1078" s="3">
        <v>55</v>
      </c>
      <c r="K1078" s="3">
        <v>88</v>
      </c>
      <c r="L1078" s="788"/>
    </row>
    <row r="1079" spans="1:12" s="50" customFormat="1" hidden="1" x14ac:dyDescent="0.3">
      <c r="A1079" s="964"/>
      <c r="B1079" s="1"/>
      <c r="C1079" s="964"/>
      <c r="D1079" s="7"/>
      <c r="E1079" s="7"/>
      <c r="F1079" s="605"/>
      <c r="G1079" s="964"/>
      <c r="H1079" s="1"/>
      <c r="I1079" s="964"/>
      <c r="J1079" s="7"/>
      <c r="K1079" s="7"/>
      <c r="L1079" s="792"/>
    </row>
    <row r="1080" spans="1:12" s="25" customFormat="1" hidden="1" x14ac:dyDescent="0.3">
      <c r="A1080" s="5"/>
      <c r="B1080" s="6"/>
      <c r="C1080" s="2" t="s">
        <v>128</v>
      </c>
      <c r="D1080" s="3">
        <v>1045</v>
      </c>
      <c r="E1080" s="3">
        <v>919.81</v>
      </c>
      <c r="F1080" s="605"/>
      <c r="G1080" s="5"/>
      <c r="H1080" s="6"/>
      <c r="I1080" s="2" t="s">
        <v>128</v>
      </c>
      <c r="J1080" s="3">
        <v>1045</v>
      </c>
      <c r="K1080" s="3">
        <v>919.81</v>
      </c>
      <c r="L1080" s="788"/>
    </row>
    <row r="1081" spans="1:12" s="25" customFormat="1" hidden="1" x14ac:dyDescent="0.3">
      <c r="A1081" s="5"/>
      <c r="B1081" s="6"/>
      <c r="C1081" s="2"/>
      <c r="D1081" s="3"/>
      <c r="E1081" s="3"/>
      <c r="F1081" s="605"/>
      <c r="G1081" s="5"/>
      <c r="H1081" s="6"/>
      <c r="I1081" s="2"/>
      <c r="J1081" s="3"/>
      <c r="K1081" s="3"/>
      <c r="L1081" s="788"/>
    </row>
    <row r="1082" spans="1:12" s="25" customFormat="1" x14ac:dyDescent="0.3">
      <c r="A1082" s="5"/>
      <c r="B1082" s="6"/>
      <c r="C1082" s="2"/>
      <c r="D1082" s="3"/>
      <c r="E1082" s="3"/>
      <c r="F1082" s="605"/>
      <c r="G1082" s="5"/>
      <c r="H1082" s="6"/>
      <c r="I1082" s="2"/>
      <c r="J1082" s="3"/>
      <c r="K1082" s="3"/>
      <c r="L1082" s="788"/>
    </row>
    <row r="1083" spans="1:12" s="25" customFormat="1" x14ac:dyDescent="0.3">
      <c r="A1083" s="5"/>
      <c r="B1083" s="6"/>
      <c r="C1083" s="2"/>
      <c r="D1083" s="3"/>
      <c r="E1083" s="3"/>
      <c r="F1083" s="605"/>
      <c r="G1083" s="5"/>
      <c r="H1083" s="6"/>
      <c r="I1083" s="2"/>
      <c r="J1083" s="3"/>
      <c r="K1083" s="3"/>
      <c r="L1083" s="788"/>
    </row>
    <row r="1084" spans="1:12" s="25" customFormat="1" x14ac:dyDescent="0.3">
      <c r="A1084" s="28" t="s">
        <v>124</v>
      </c>
      <c r="B1084" s="3" t="s">
        <v>259</v>
      </c>
      <c r="C1084" s="2" t="s">
        <v>125</v>
      </c>
      <c r="D1084" s="3" t="s">
        <v>126</v>
      </c>
      <c r="E1084" s="3" t="s">
        <v>127</v>
      </c>
      <c r="F1084" s="605"/>
      <c r="G1084" s="28" t="s">
        <v>124</v>
      </c>
      <c r="H1084" s="3" t="s">
        <v>247</v>
      </c>
      <c r="I1084" s="2" t="s">
        <v>125</v>
      </c>
      <c r="J1084" s="3" t="s">
        <v>126</v>
      </c>
      <c r="K1084" s="3" t="s">
        <v>127</v>
      </c>
      <c r="L1084" s="788"/>
    </row>
    <row r="1085" spans="1:12" s="25" customFormat="1" ht="19.5" customHeight="1" x14ac:dyDescent="0.3">
      <c r="A1085" s="964">
        <v>1</v>
      </c>
      <c r="B1085" s="6" t="s">
        <v>408</v>
      </c>
      <c r="C1085" s="2" t="s">
        <v>9</v>
      </c>
      <c r="D1085" s="3">
        <v>60</v>
      </c>
      <c r="E1085" s="3">
        <v>130.22999999999999</v>
      </c>
      <c r="F1085" s="605"/>
      <c r="G1085" s="964">
        <v>1</v>
      </c>
      <c r="H1085" s="6" t="s">
        <v>408</v>
      </c>
      <c r="I1085" s="2" t="s">
        <v>9</v>
      </c>
      <c r="J1085" s="3">
        <v>60</v>
      </c>
      <c r="K1085" s="3">
        <v>130.22999999999999</v>
      </c>
      <c r="L1085" s="788"/>
    </row>
    <row r="1086" spans="1:12" s="25" customFormat="1" ht="19.5" customHeight="1" x14ac:dyDescent="0.3">
      <c r="A1086" s="964">
        <v>2</v>
      </c>
      <c r="B1086" s="6" t="s">
        <v>105</v>
      </c>
      <c r="C1086" s="2" t="s">
        <v>104</v>
      </c>
      <c r="D1086" s="3">
        <v>50</v>
      </c>
      <c r="E1086" s="3">
        <v>166.1</v>
      </c>
      <c r="F1086" s="605"/>
      <c r="G1086" s="964">
        <v>2</v>
      </c>
      <c r="H1086" s="6" t="s">
        <v>105</v>
      </c>
      <c r="I1086" s="2" t="s">
        <v>104</v>
      </c>
      <c r="J1086" s="3">
        <v>50</v>
      </c>
      <c r="K1086" s="3">
        <v>166.1</v>
      </c>
      <c r="L1086" s="788"/>
    </row>
    <row r="1087" spans="1:12" s="50" customFormat="1" x14ac:dyDescent="0.3">
      <c r="A1087" s="964" t="s">
        <v>0</v>
      </c>
      <c r="B1087" s="6" t="s">
        <v>260</v>
      </c>
      <c r="C1087" s="2" t="s">
        <v>17</v>
      </c>
      <c r="D1087" s="3">
        <v>22</v>
      </c>
      <c r="E1087" s="3">
        <v>182.25</v>
      </c>
      <c r="F1087" s="605"/>
      <c r="G1087" s="964" t="s">
        <v>0</v>
      </c>
      <c r="H1087" s="6" t="s">
        <v>260</v>
      </c>
      <c r="I1087" s="2" t="s">
        <v>44</v>
      </c>
      <c r="J1087" s="3">
        <v>27</v>
      </c>
      <c r="K1087" s="3">
        <v>218.7</v>
      </c>
      <c r="L1087" s="792"/>
    </row>
    <row r="1088" spans="1:12" s="50" customFormat="1" x14ac:dyDescent="0.3">
      <c r="A1088" s="964" t="s">
        <v>77</v>
      </c>
      <c r="B1088" s="6" t="s">
        <v>144</v>
      </c>
      <c r="C1088" s="2" t="s">
        <v>2</v>
      </c>
      <c r="D1088" s="3">
        <v>15</v>
      </c>
      <c r="E1088" s="3">
        <v>88</v>
      </c>
      <c r="F1088" s="656"/>
      <c r="G1088" s="964" t="s">
        <v>77</v>
      </c>
      <c r="H1088" s="6" t="s">
        <v>144</v>
      </c>
      <c r="I1088" s="2" t="s">
        <v>2</v>
      </c>
      <c r="J1088" s="3">
        <v>15</v>
      </c>
      <c r="K1088" s="3">
        <v>88</v>
      </c>
      <c r="L1088" s="792"/>
    </row>
    <row r="1089" spans="1:12" s="50" customFormat="1" x14ac:dyDescent="0.3">
      <c r="A1089" s="964" t="s">
        <v>23</v>
      </c>
      <c r="B1089" s="6" t="s">
        <v>107</v>
      </c>
      <c r="C1089" s="2" t="s">
        <v>14</v>
      </c>
      <c r="D1089" s="3">
        <v>3.4</v>
      </c>
      <c r="E1089" s="3">
        <v>93.2</v>
      </c>
      <c r="F1089" s="605"/>
      <c r="G1089" s="964" t="s">
        <v>23</v>
      </c>
      <c r="H1089" s="6" t="s">
        <v>107</v>
      </c>
      <c r="I1089" s="2" t="s">
        <v>14</v>
      </c>
      <c r="J1089" s="3">
        <v>3.4</v>
      </c>
      <c r="K1089" s="3">
        <v>93.2</v>
      </c>
      <c r="L1089" s="786"/>
    </row>
    <row r="1090" spans="1:12" s="50" customFormat="1" x14ac:dyDescent="0.3">
      <c r="A1090" s="964" t="s">
        <v>51</v>
      </c>
      <c r="B1090" s="6" t="s">
        <v>108</v>
      </c>
      <c r="C1090" s="2" t="s">
        <v>65</v>
      </c>
      <c r="D1090" s="3">
        <v>1.2</v>
      </c>
      <c r="E1090" s="3">
        <v>21.5</v>
      </c>
      <c r="F1090" s="656"/>
      <c r="G1090" s="964" t="s">
        <v>51</v>
      </c>
      <c r="H1090" s="6" t="s">
        <v>108</v>
      </c>
      <c r="I1090" s="2" t="s">
        <v>65</v>
      </c>
      <c r="J1090" s="3">
        <v>1.2</v>
      </c>
      <c r="K1090" s="3">
        <v>21.5</v>
      </c>
      <c r="L1090" s="786"/>
    </row>
    <row r="1091" spans="1:12" s="25" customFormat="1" ht="19.5" customHeight="1" x14ac:dyDescent="0.3">
      <c r="A1091" s="964" t="s">
        <v>15</v>
      </c>
      <c r="B1091" s="6" t="s">
        <v>444</v>
      </c>
      <c r="C1091" s="2" t="s">
        <v>218</v>
      </c>
      <c r="D1091" s="3">
        <v>50</v>
      </c>
      <c r="E1091" s="3">
        <v>133.5</v>
      </c>
      <c r="F1091" s="606"/>
      <c r="G1091" s="964" t="s">
        <v>15</v>
      </c>
      <c r="H1091" s="6" t="s">
        <v>444</v>
      </c>
      <c r="I1091" s="2" t="s">
        <v>218</v>
      </c>
      <c r="J1091" s="3">
        <v>50</v>
      </c>
      <c r="K1091" s="3">
        <v>133.5</v>
      </c>
      <c r="L1091" s="788"/>
    </row>
    <row r="1092" spans="1:12" s="25" customFormat="1" ht="19.5" customHeight="1" x14ac:dyDescent="0.3">
      <c r="A1092" s="964"/>
      <c r="B1092" s="6"/>
      <c r="C1092" s="2"/>
      <c r="D1092" s="3"/>
      <c r="E1092" s="3"/>
      <c r="F1092" s="657"/>
      <c r="G1092" s="5"/>
      <c r="H1092" s="6"/>
      <c r="I1092" s="2"/>
      <c r="J1092" s="3"/>
      <c r="K1092" s="3"/>
      <c r="L1092" s="788"/>
    </row>
    <row r="1093" spans="1:12" s="50" customFormat="1" x14ac:dyDescent="0.3">
      <c r="A1093" s="5"/>
      <c r="B1093" s="6"/>
      <c r="C1093" s="2"/>
      <c r="D1093" s="3"/>
      <c r="E1093" s="3"/>
      <c r="F1093" s="657"/>
      <c r="G1093" s="5"/>
      <c r="H1093" s="6"/>
      <c r="I1093" s="2"/>
      <c r="J1093" s="3"/>
      <c r="K1093" s="3"/>
      <c r="L1093" s="792"/>
    </row>
    <row r="1094" spans="1:12" s="25" customFormat="1" x14ac:dyDescent="0.3">
      <c r="A1094" s="964"/>
      <c r="B1094" s="6"/>
      <c r="C1094" s="2" t="s">
        <v>128</v>
      </c>
      <c r="D1094" s="3">
        <f>SUM(D1085:D1093)</f>
        <v>201.6</v>
      </c>
      <c r="E1094" s="3">
        <f>SUM(E1085:E1093)</f>
        <v>814.78</v>
      </c>
      <c r="F1094" s="657"/>
      <c r="G1094" s="964"/>
      <c r="H1094" s="6"/>
      <c r="I1094" s="2" t="s">
        <v>128</v>
      </c>
      <c r="J1094" s="3">
        <f>SUM(J1085:J1093)</f>
        <v>206.6</v>
      </c>
      <c r="K1094" s="3">
        <f>SUM(K1085:K1093)</f>
        <v>851.23</v>
      </c>
      <c r="L1094" s="788"/>
    </row>
    <row r="1095" spans="1:12" s="25" customFormat="1" x14ac:dyDescent="0.3">
      <c r="A1095" s="5"/>
      <c r="B1095" s="6"/>
      <c r="C1095" s="2"/>
      <c r="D1095" s="3"/>
      <c r="E1095" s="3"/>
      <c r="F1095" s="657"/>
      <c r="G1095" s="5"/>
      <c r="H1095" s="6"/>
      <c r="I1095" s="2"/>
      <c r="J1095" s="3"/>
      <c r="K1095" s="3"/>
      <c r="L1095" s="788"/>
    </row>
    <row r="1096" spans="1:12" s="25" customFormat="1" x14ac:dyDescent="0.3">
      <c r="A1096" s="5"/>
      <c r="B1096" s="6"/>
      <c r="C1096" s="2"/>
      <c r="D1096" s="3"/>
      <c r="E1096" s="823"/>
      <c r="F1096" s="827"/>
      <c r="G1096" s="825"/>
      <c r="H1096" s="826"/>
      <c r="I1096" s="2"/>
      <c r="J1096" s="3"/>
      <c r="K1096" s="3"/>
      <c r="L1096" s="788"/>
    </row>
    <row r="1097" spans="1:12" s="25" customFormat="1" x14ac:dyDescent="0.3">
      <c r="A1097" s="964"/>
      <c r="B1097" s="6"/>
      <c r="C1097" s="2" t="s">
        <v>136</v>
      </c>
      <c r="D1097" s="3">
        <f>+D1094+D1069</f>
        <v>435</v>
      </c>
      <c r="E1097" s="823">
        <f>+E1094+E1069</f>
        <v>1441.48</v>
      </c>
      <c r="F1097" s="827"/>
      <c r="G1097" s="823"/>
      <c r="H1097" s="823"/>
      <c r="I1097" s="3" t="s">
        <v>136</v>
      </c>
      <c r="J1097" s="3">
        <f>+J1094+J1069</f>
        <v>440</v>
      </c>
      <c r="K1097" s="3">
        <f>+K1094+K1069</f>
        <v>1477.9299999999998</v>
      </c>
      <c r="L1097" s="788"/>
    </row>
    <row r="1098" spans="1:12" s="25" customFormat="1" ht="18.75" customHeight="1" x14ac:dyDescent="0.3">
      <c r="B1098" s="20"/>
      <c r="C1098" s="20"/>
      <c r="E1098" s="994"/>
      <c r="F1098" s="827"/>
      <c r="G1098" s="995"/>
      <c r="H1098" s="996"/>
      <c r="I1098" s="20"/>
      <c r="K1098" s="24"/>
      <c r="L1098" s="788"/>
    </row>
    <row r="1099" spans="1:12" s="25" customFormat="1" ht="18.75" customHeight="1" x14ac:dyDescent="0.3">
      <c r="B1099" s="20"/>
      <c r="C1099" s="20"/>
      <c r="E1099" s="994"/>
      <c r="F1099" s="830"/>
      <c r="G1099" s="995"/>
      <c r="H1099" s="996"/>
      <c r="I1099" s="20"/>
      <c r="K1099" s="24"/>
      <c r="L1099" s="788"/>
    </row>
    <row r="1100" spans="1:12" s="25" customFormat="1" x14ac:dyDescent="0.3">
      <c r="A1100" s="461"/>
      <c r="B1100" s="461"/>
      <c r="C1100" s="461"/>
      <c r="D1100" s="461"/>
      <c r="E1100" s="1035"/>
      <c r="F1100" s="842"/>
      <c r="G1100" s="1036"/>
      <c r="H1100" s="1037"/>
      <c r="I1100" s="463"/>
      <c r="J1100" s="463"/>
      <c r="K1100" s="463"/>
      <c r="L1100" s="788"/>
    </row>
    <row r="1101" spans="1:12" s="25" customFormat="1" x14ac:dyDescent="0.3">
      <c r="A1101" s="461"/>
      <c r="B1101" s="36"/>
      <c r="C1101" s="462"/>
      <c r="D1101" s="463"/>
      <c r="E1101" s="1037"/>
      <c r="F1101" s="841"/>
      <c r="G1101" s="1037"/>
      <c r="H1101" s="1037"/>
      <c r="I1101" s="463"/>
      <c r="J1101" s="463"/>
      <c r="K1101" s="463"/>
      <c r="L1101" s="788"/>
    </row>
    <row r="1102" spans="1:12" s="25" customFormat="1" ht="18.75" customHeight="1" x14ac:dyDescent="0.3">
      <c r="B1102" s="37" t="s">
        <v>130</v>
      </c>
      <c r="D1102" s="94" t="s">
        <v>131</v>
      </c>
      <c r="E1102" s="996"/>
      <c r="F1102" s="830"/>
      <c r="G1102" s="995"/>
      <c r="H1102" s="1038" t="s">
        <v>130</v>
      </c>
      <c r="J1102" s="94" t="s">
        <v>131</v>
      </c>
      <c r="K1102" s="20"/>
      <c r="L1102" s="788"/>
    </row>
    <row r="1103" spans="1:12" s="25" customFormat="1" ht="51.75" customHeight="1" x14ac:dyDescent="0.3">
      <c r="B1103" s="38" t="s">
        <v>132</v>
      </c>
      <c r="D1103" s="38" t="s">
        <v>140</v>
      </c>
      <c r="E1103" s="39"/>
      <c r="F1103" s="606"/>
      <c r="H1103" s="38" t="s">
        <v>139</v>
      </c>
      <c r="J1103" s="38" t="s">
        <v>140</v>
      </c>
      <c r="K1103" s="39"/>
      <c r="L1103" s="788"/>
    </row>
    <row r="1104" spans="1:12" s="25" customFormat="1" ht="22.5" customHeight="1" x14ac:dyDescent="0.3">
      <c r="B1104" s="38"/>
      <c r="D1104" s="38"/>
      <c r="E1104" s="39"/>
      <c r="F1104" s="606"/>
      <c r="G1104" s="38"/>
      <c r="I1104" s="38"/>
      <c r="J1104" s="39"/>
      <c r="K1104" s="38"/>
      <c r="L1104" s="788"/>
    </row>
    <row r="1105" spans="1:16" s="25" customFormat="1" ht="18.75" customHeight="1" x14ac:dyDescent="0.3">
      <c r="A1105" s="419"/>
      <c r="B1105" s="456"/>
      <c r="C1105" s="456"/>
      <c r="D1105" s="456"/>
      <c r="E1105" s="456"/>
      <c r="F1105" s="656"/>
      <c r="G1105" s="96"/>
      <c r="H1105" s="19"/>
      <c r="I1105" s="19"/>
      <c r="J1105" s="19"/>
      <c r="K1105" s="19"/>
      <c r="L1105" s="788"/>
    </row>
    <row r="1106" spans="1:16" x14ac:dyDescent="0.3">
      <c r="A1106" s="25"/>
      <c r="G1106" s="25"/>
    </row>
    <row r="1107" spans="1:16" s="25" customFormat="1" ht="18.75" customHeight="1" x14ac:dyDescent="0.3">
      <c r="B1107" s="22" t="s">
        <v>115</v>
      </c>
      <c r="C1107" s="20"/>
      <c r="D1107" s="20"/>
      <c r="E1107" s="20"/>
      <c r="F1107" s="656"/>
      <c r="H1107" s="22" t="s">
        <v>115</v>
      </c>
      <c r="I1107" s="20"/>
      <c r="J1107" s="20"/>
      <c r="K1107" s="20"/>
      <c r="L1107" s="788"/>
    </row>
    <row r="1108" spans="1:16" s="25" customFormat="1" ht="18.75" customHeight="1" x14ac:dyDescent="0.3">
      <c r="B1108" s="22" t="s">
        <v>137</v>
      </c>
      <c r="C1108" s="20"/>
      <c r="D1108" s="20"/>
      <c r="E1108" s="20"/>
      <c r="F1108" s="606"/>
      <c r="H1108" s="22" t="s">
        <v>138</v>
      </c>
      <c r="I1108" s="20"/>
      <c r="J1108" s="20"/>
      <c r="K1108" s="20"/>
      <c r="L1108" s="788"/>
    </row>
    <row r="1109" spans="1:16" s="25" customFormat="1" ht="18.75" customHeight="1" x14ac:dyDescent="0.3">
      <c r="B1109" s="20"/>
      <c r="C1109" s="20"/>
      <c r="D1109" s="20"/>
      <c r="E1109" s="20"/>
      <c r="F1109" s="606"/>
      <c r="H1109" s="20"/>
      <c r="I1109" s="20"/>
      <c r="J1109" s="20"/>
      <c r="K1109" s="20"/>
      <c r="L1109" s="788"/>
    </row>
    <row r="1110" spans="1:16" s="25" customFormat="1" ht="18.75" customHeight="1" x14ac:dyDescent="0.3">
      <c r="B1110" s="20"/>
      <c r="C1110" s="20"/>
      <c r="E1110" s="603" t="s">
        <v>116</v>
      </c>
      <c r="F1110" s="606"/>
      <c r="H1110" s="20"/>
      <c r="I1110" s="20"/>
      <c r="K1110" s="603" t="s">
        <v>116</v>
      </c>
      <c r="L1110" s="789"/>
      <c r="M1110" s="603"/>
      <c r="N1110" s="603"/>
      <c r="O1110" s="603"/>
      <c r="P1110" s="603"/>
    </row>
    <row r="1111" spans="1:16" s="25" customFormat="1" ht="18.75" customHeight="1" x14ac:dyDescent="0.3">
      <c r="B1111" s="20"/>
      <c r="C1111" s="20"/>
      <c r="E1111" s="603" t="s">
        <v>134</v>
      </c>
      <c r="F1111" s="606"/>
      <c r="H1111" s="20"/>
      <c r="I1111" s="20"/>
      <c r="K1111" s="603" t="s">
        <v>134</v>
      </c>
      <c r="L1111" s="789"/>
      <c r="M1111" s="603"/>
      <c r="N1111" s="603"/>
      <c r="O1111" s="603"/>
      <c r="P1111" s="603"/>
    </row>
    <row r="1112" spans="1:16" s="25" customFormat="1" ht="18.75" customHeight="1" x14ac:dyDescent="0.3">
      <c r="B1112" s="20"/>
      <c r="C1112" s="20"/>
      <c r="E1112" s="603" t="s">
        <v>117</v>
      </c>
      <c r="F1112" s="606"/>
      <c r="H1112" s="20"/>
      <c r="I1112" s="20"/>
      <c r="K1112" s="603" t="s">
        <v>117</v>
      </c>
      <c r="L1112" s="789"/>
      <c r="M1112" s="603"/>
      <c r="N1112" s="603"/>
      <c r="O1112" s="603"/>
      <c r="P1112" s="603"/>
    </row>
    <row r="1113" spans="1:16" s="25" customFormat="1" ht="18.75" customHeight="1" x14ac:dyDescent="0.3">
      <c r="B1113" s="20"/>
      <c r="C1113" s="20"/>
      <c r="E1113" s="603" t="s">
        <v>417</v>
      </c>
      <c r="F1113" s="606"/>
      <c r="H1113" s="20"/>
      <c r="I1113" s="20"/>
      <c r="K1113" s="603" t="s">
        <v>417</v>
      </c>
      <c r="L1113" s="789"/>
      <c r="M1113" s="603"/>
      <c r="N1113" s="603"/>
      <c r="O1113" s="603"/>
      <c r="P1113" s="603"/>
    </row>
    <row r="1114" spans="1:16" s="25" customFormat="1" ht="18.75" customHeight="1" x14ac:dyDescent="0.3">
      <c r="B1114" s="20"/>
      <c r="C1114" s="20"/>
      <c r="D1114" s="20"/>
      <c r="E1114" s="20"/>
      <c r="F1114" s="656"/>
      <c r="H1114" s="20"/>
      <c r="I1114" s="20"/>
      <c r="J1114" s="20"/>
      <c r="K1114" s="20"/>
      <c r="L1114" s="788"/>
    </row>
    <row r="1115" spans="1:16" s="25" customFormat="1" ht="18.75" customHeight="1" x14ac:dyDescent="0.3">
      <c r="B1115" s="20"/>
      <c r="C1115" s="20"/>
      <c r="D1115" s="20"/>
      <c r="E1115" s="20"/>
      <c r="F1115" s="656"/>
      <c r="H1115" s="20"/>
      <c r="I1115" s="20"/>
      <c r="J1115" s="20"/>
      <c r="K1115" s="20"/>
      <c r="L1115" s="788"/>
    </row>
    <row r="1116" spans="1:16" s="25" customFormat="1" ht="18.75" customHeight="1" x14ac:dyDescent="0.3">
      <c r="B1116" s="20"/>
      <c r="C1116" s="20"/>
      <c r="D1116" s="20"/>
      <c r="E1116" s="20"/>
      <c r="F1116" s="20"/>
      <c r="H1116" s="20"/>
      <c r="I1116" s="20"/>
      <c r="J1116" s="20"/>
      <c r="K1116" s="20"/>
      <c r="L1116" s="788"/>
    </row>
    <row r="1117" spans="1:16" s="25" customFormat="1" ht="18.75" customHeight="1" x14ac:dyDescent="0.3">
      <c r="B1117" s="1612" t="s">
        <v>119</v>
      </c>
      <c r="C1117" s="1612"/>
      <c r="D1117" s="1612"/>
      <c r="E1117" s="26"/>
      <c r="F1117" s="606"/>
      <c r="H1117" s="1612" t="s">
        <v>119</v>
      </c>
      <c r="I1117" s="1612"/>
      <c r="J1117" s="1612"/>
      <c r="K1117" s="26"/>
      <c r="L1117" s="788"/>
    </row>
    <row r="1118" spans="1:16" s="25" customFormat="1" ht="18.75" customHeight="1" x14ac:dyDescent="0.3">
      <c r="B1118" s="1610">
        <v>45349</v>
      </c>
      <c r="C1118" s="1610"/>
      <c r="D1118" s="1610"/>
      <c r="E1118" s="27"/>
      <c r="F1118" s="606"/>
      <c r="H1118" s="1610">
        <f>B1118</f>
        <v>45349</v>
      </c>
      <c r="I1118" s="1610"/>
      <c r="J1118" s="1610"/>
      <c r="K1118" s="27"/>
      <c r="L1118" s="788"/>
    </row>
    <row r="1119" spans="1:16" s="25" customFormat="1" ht="18.75" customHeight="1" x14ac:dyDescent="0.3">
      <c r="B1119" s="20"/>
      <c r="C1119" s="20"/>
      <c r="D1119" s="20"/>
      <c r="E1119" s="27"/>
      <c r="F1119" s="606"/>
      <c r="H1119" s="20"/>
      <c r="I1119" s="20"/>
      <c r="J1119" s="20"/>
      <c r="K1119" s="27"/>
      <c r="L1119" s="788"/>
    </row>
    <row r="1120" spans="1:16" s="25" customFormat="1" ht="18.75" customHeight="1" x14ac:dyDescent="0.3">
      <c r="B1120" s="963"/>
      <c r="C1120" s="20"/>
      <c r="D1120" s="20"/>
      <c r="E1120" s="27"/>
      <c r="F1120" s="606"/>
      <c r="H1120" s="963"/>
      <c r="I1120" s="20"/>
      <c r="J1120" s="20"/>
      <c r="K1120" s="27"/>
      <c r="L1120" s="788"/>
    </row>
    <row r="1121" spans="1:18" s="25" customFormat="1" ht="18.75" customHeight="1" x14ac:dyDescent="0.3">
      <c r="A1121" s="28" t="s">
        <v>120</v>
      </c>
      <c r="B1121" s="29" t="s">
        <v>121</v>
      </c>
      <c r="C1121" s="1611" t="s">
        <v>122</v>
      </c>
      <c r="D1121" s="1611"/>
      <c r="E1121" s="1611"/>
      <c r="F1121" s="606"/>
      <c r="G1121" s="28" t="s">
        <v>120</v>
      </c>
      <c r="H1121" s="29" t="s">
        <v>121</v>
      </c>
      <c r="I1121" s="1611" t="s">
        <v>123</v>
      </c>
      <c r="J1121" s="1611"/>
      <c r="K1121" s="1611"/>
      <c r="L1121" s="788"/>
    </row>
    <row r="1122" spans="1:18" s="25" customFormat="1" ht="18.75" customHeight="1" x14ac:dyDescent="0.3">
      <c r="A1122" s="28" t="s">
        <v>124</v>
      </c>
      <c r="B1122" s="28" t="s">
        <v>265</v>
      </c>
      <c r="C1122" s="29" t="s">
        <v>125</v>
      </c>
      <c r="D1122" s="964" t="s">
        <v>126</v>
      </c>
      <c r="E1122" s="964" t="s">
        <v>127</v>
      </c>
      <c r="F1122" s="606"/>
      <c r="G1122" s="28" t="s">
        <v>124</v>
      </c>
      <c r="H1122" s="28" t="s">
        <v>265</v>
      </c>
      <c r="I1122" s="29" t="s">
        <v>125</v>
      </c>
      <c r="J1122" s="964" t="s">
        <v>126</v>
      </c>
      <c r="K1122" s="964" t="s">
        <v>127</v>
      </c>
      <c r="L1122" s="788"/>
    </row>
    <row r="1123" spans="1:18" s="25" customFormat="1" x14ac:dyDescent="0.3">
      <c r="A1123" s="964" t="s">
        <v>8</v>
      </c>
      <c r="B1123" s="6" t="s">
        <v>27</v>
      </c>
      <c r="C1123" s="2" t="s">
        <v>28</v>
      </c>
      <c r="D1123" s="3">
        <v>65</v>
      </c>
      <c r="E1123" s="3">
        <v>178</v>
      </c>
      <c r="F1123" s="606"/>
      <c r="G1123" s="964" t="s">
        <v>8</v>
      </c>
      <c r="H1123" s="6" t="s">
        <v>27</v>
      </c>
      <c r="I1123" s="2" t="s">
        <v>7</v>
      </c>
      <c r="J1123" s="3">
        <v>85</v>
      </c>
      <c r="K1123" s="3">
        <v>223</v>
      </c>
      <c r="L1123" s="788"/>
    </row>
    <row r="1124" spans="1:18" s="25" customFormat="1" ht="19.5" customHeight="1" x14ac:dyDescent="0.3">
      <c r="A1124" s="964" t="s">
        <v>3</v>
      </c>
      <c r="B1124" s="6" t="s">
        <v>61</v>
      </c>
      <c r="C1124" s="2" t="s">
        <v>17</v>
      </c>
      <c r="D1124" s="3">
        <v>30</v>
      </c>
      <c r="E1124" s="3">
        <v>228.14999999999998</v>
      </c>
      <c r="F1124" s="605"/>
      <c r="G1124" s="964" t="s">
        <v>3</v>
      </c>
      <c r="H1124" s="6" t="s">
        <v>61</v>
      </c>
      <c r="I1124" s="2" t="s">
        <v>44</v>
      </c>
      <c r="J1124" s="3">
        <v>35</v>
      </c>
      <c r="K1124" s="3">
        <v>273.77999999999997</v>
      </c>
      <c r="L1124" s="788"/>
    </row>
    <row r="1125" spans="1:18" s="50" customFormat="1" x14ac:dyDescent="0.3">
      <c r="A1125" s="964" t="s">
        <v>0</v>
      </c>
      <c r="B1125" s="6" t="s">
        <v>39</v>
      </c>
      <c r="C1125" s="2" t="s">
        <v>2</v>
      </c>
      <c r="D1125" s="3">
        <v>25</v>
      </c>
      <c r="E1125" s="3">
        <v>173.2</v>
      </c>
      <c r="F1125" s="606"/>
      <c r="G1125" s="964" t="s">
        <v>0</v>
      </c>
      <c r="H1125" s="6" t="s">
        <v>39</v>
      </c>
      <c r="I1125" s="2" t="s">
        <v>2</v>
      </c>
      <c r="J1125" s="3">
        <v>25</v>
      </c>
      <c r="K1125" s="3">
        <v>173.2</v>
      </c>
      <c r="L1125" s="788"/>
      <c r="M1125" s="25"/>
      <c r="N1125" s="25"/>
      <c r="O1125" s="25"/>
      <c r="P1125" s="25"/>
      <c r="Q1125" s="25"/>
      <c r="R1125" s="25"/>
    </row>
    <row r="1126" spans="1:18" s="50" customFormat="1" x14ac:dyDescent="0.3">
      <c r="A1126" s="964" t="s">
        <v>77</v>
      </c>
      <c r="B1126" s="6" t="s">
        <v>107</v>
      </c>
      <c r="C1126" s="2" t="s">
        <v>14</v>
      </c>
      <c r="D1126" s="3">
        <v>3.4</v>
      </c>
      <c r="E1126" s="3">
        <v>93.2</v>
      </c>
      <c r="F1126" s="605"/>
      <c r="G1126" s="964" t="s">
        <v>77</v>
      </c>
      <c r="H1126" s="6" t="s">
        <v>107</v>
      </c>
      <c r="I1126" s="2" t="s">
        <v>14</v>
      </c>
      <c r="J1126" s="3">
        <v>3.4</v>
      </c>
      <c r="K1126" s="3">
        <v>93.2</v>
      </c>
      <c r="L1126" s="786"/>
    </row>
    <row r="1127" spans="1:18" s="25" customFormat="1" ht="19.5" customHeight="1" x14ac:dyDescent="0.3">
      <c r="A1127" s="964" t="s">
        <v>23</v>
      </c>
      <c r="B1127" s="6" t="s">
        <v>93</v>
      </c>
      <c r="C1127" s="2" t="s">
        <v>2</v>
      </c>
      <c r="D1127" s="3">
        <v>50</v>
      </c>
      <c r="E1127" s="3">
        <v>92</v>
      </c>
      <c r="F1127" s="606"/>
      <c r="G1127" s="964" t="s">
        <v>23</v>
      </c>
      <c r="H1127" s="6" t="s">
        <v>93</v>
      </c>
      <c r="I1127" s="2" t="s">
        <v>2</v>
      </c>
      <c r="J1127" s="3">
        <v>50</v>
      </c>
      <c r="K1127" s="3">
        <v>92</v>
      </c>
      <c r="L1127" s="788"/>
    </row>
    <row r="1128" spans="1:18" s="25" customFormat="1" ht="19.5" customHeight="1" x14ac:dyDescent="0.3">
      <c r="A1128" s="964" t="s">
        <v>51</v>
      </c>
      <c r="B1128" s="6" t="s">
        <v>226</v>
      </c>
      <c r="C1128" s="2" t="s">
        <v>218</v>
      </c>
      <c r="D1128" s="3">
        <v>50</v>
      </c>
      <c r="E1128" s="3">
        <v>128</v>
      </c>
      <c r="F1128" s="606"/>
      <c r="G1128" s="964" t="s">
        <v>51</v>
      </c>
      <c r="H1128" s="6" t="s">
        <v>233</v>
      </c>
      <c r="I1128" s="2" t="s">
        <v>5</v>
      </c>
      <c r="J1128" s="3">
        <v>50</v>
      </c>
      <c r="K1128" s="3">
        <v>137.6</v>
      </c>
      <c r="L1128" s="788"/>
    </row>
    <row r="1129" spans="1:18" s="25" customFormat="1" x14ac:dyDescent="0.3">
      <c r="A1129" s="5"/>
      <c r="B1129" s="6"/>
      <c r="C1129" s="2"/>
      <c r="D1129" s="3"/>
      <c r="E1129" s="3"/>
      <c r="F1129" s="605"/>
      <c r="G1129" s="5"/>
      <c r="H1129" s="6"/>
      <c r="I1129" s="2"/>
      <c r="J1129" s="3"/>
      <c r="K1129" s="3"/>
      <c r="L1129" s="788"/>
    </row>
    <row r="1130" spans="1:18" s="25" customFormat="1" x14ac:dyDescent="0.3">
      <c r="A1130" s="5"/>
      <c r="B1130" s="6"/>
      <c r="C1130" s="2" t="s">
        <v>128</v>
      </c>
      <c r="D1130" s="3">
        <f>SUM(D1123:D1128)</f>
        <v>223.4</v>
      </c>
      <c r="E1130" s="3">
        <f>SUM(E1123:E1128)</f>
        <v>892.55</v>
      </c>
      <c r="F1130" s="605"/>
      <c r="G1130" s="5"/>
      <c r="H1130" s="6"/>
      <c r="I1130" s="2" t="s">
        <v>128</v>
      </c>
      <c r="J1130" s="3">
        <f>SUM(J1123:J1128)</f>
        <v>248.4</v>
      </c>
      <c r="K1130" s="3">
        <f>SUM(K1123:K1128)</f>
        <v>992.78000000000009</v>
      </c>
      <c r="L1130" s="788"/>
    </row>
    <row r="1131" spans="1:18" s="25" customFormat="1" hidden="1" x14ac:dyDescent="0.3">
      <c r="A1131" s="5"/>
      <c r="B1131" s="6"/>
      <c r="C1131" s="2"/>
      <c r="D1131" s="3"/>
      <c r="E1131" s="3"/>
      <c r="F1131" s="605"/>
      <c r="G1131" s="5"/>
      <c r="H1131" s="6"/>
      <c r="I1131" s="2"/>
      <c r="J1131" s="3"/>
      <c r="K1131" s="3"/>
      <c r="L1131" s="788"/>
    </row>
    <row r="1132" spans="1:18" s="25" customFormat="1" hidden="1" x14ac:dyDescent="0.3">
      <c r="A1132" s="5">
        <v>1</v>
      </c>
      <c r="B1132" s="6" t="s">
        <v>1</v>
      </c>
      <c r="C1132" s="2" t="s">
        <v>5</v>
      </c>
      <c r="D1132" s="3">
        <v>200</v>
      </c>
      <c r="E1132" s="3">
        <v>86</v>
      </c>
      <c r="F1132" s="605"/>
      <c r="G1132" s="5">
        <v>1</v>
      </c>
      <c r="H1132" s="6" t="s">
        <v>1</v>
      </c>
      <c r="I1132" s="2" t="s">
        <v>5</v>
      </c>
      <c r="J1132" s="3">
        <v>200</v>
      </c>
      <c r="K1132" s="3">
        <v>86</v>
      </c>
      <c r="L1132" s="788"/>
    </row>
    <row r="1133" spans="1:18" s="25" customFormat="1" hidden="1" x14ac:dyDescent="0.3">
      <c r="A1133" s="5">
        <v>2</v>
      </c>
      <c r="B1133" s="6" t="s">
        <v>238</v>
      </c>
      <c r="C1133" s="2" t="s">
        <v>251</v>
      </c>
      <c r="D1133" s="3">
        <v>225</v>
      </c>
      <c r="E1133" s="3">
        <v>114</v>
      </c>
      <c r="F1133" s="605"/>
      <c r="G1133" s="5">
        <v>2</v>
      </c>
      <c r="H1133" s="6" t="s">
        <v>238</v>
      </c>
      <c r="I1133" s="2" t="s">
        <v>251</v>
      </c>
      <c r="J1133" s="3">
        <v>225</v>
      </c>
      <c r="K1133" s="3">
        <v>114</v>
      </c>
      <c r="L1133" s="788"/>
    </row>
    <row r="1134" spans="1:18" s="25" customFormat="1" hidden="1" x14ac:dyDescent="0.3">
      <c r="A1134" s="5">
        <v>3</v>
      </c>
      <c r="B1134" s="6" t="s">
        <v>93</v>
      </c>
      <c r="C1134" s="2" t="s">
        <v>5</v>
      </c>
      <c r="D1134" s="3">
        <v>135</v>
      </c>
      <c r="E1134" s="3">
        <v>94.25</v>
      </c>
      <c r="F1134" s="605"/>
      <c r="G1134" s="5">
        <v>3</v>
      </c>
      <c r="H1134" s="6" t="s">
        <v>93</v>
      </c>
      <c r="I1134" s="2" t="s">
        <v>5</v>
      </c>
      <c r="J1134" s="3">
        <v>135</v>
      </c>
      <c r="K1134" s="3">
        <v>94.25</v>
      </c>
      <c r="L1134" s="788"/>
    </row>
    <row r="1135" spans="1:18" s="25" customFormat="1" hidden="1" x14ac:dyDescent="0.3">
      <c r="A1135" s="5">
        <v>4</v>
      </c>
      <c r="B1135" s="6" t="s">
        <v>253</v>
      </c>
      <c r="C1135" s="2" t="s">
        <v>218</v>
      </c>
      <c r="D1135" s="3">
        <v>125</v>
      </c>
      <c r="E1135" s="3">
        <v>146.4</v>
      </c>
      <c r="F1135" s="605"/>
      <c r="G1135" s="5">
        <v>4</v>
      </c>
      <c r="H1135" s="6" t="s">
        <v>253</v>
      </c>
      <c r="I1135" s="2" t="s">
        <v>218</v>
      </c>
      <c r="J1135" s="3">
        <v>125</v>
      </c>
      <c r="K1135" s="3">
        <v>146.4</v>
      </c>
      <c r="L1135" s="788"/>
    </row>
    <row r="1136" spans="1:18" s="25" customFormat="1" hidden="1" x14ac:dyDescent="0.3">
      <c r="A1136" s="5">
        <v>5</v>
      </c>
      <c r="B1136" s="6" t="s">
        <v>255</v>
      </c>
      <c r="C1136" s="2" t="s">
        <v>218</v>
      </c>
      <c r="D1136" s="3">
        <v>80</v>
      </c>
      <c r="E1136" s="3">
        <v>105.16</v>
      </c>
      <c r="F1136" s="605"/>
      <c r="G1136" s="5">
        <v>5</v>
      </c>
      <c r="H1136" s="6" t="s">
        <v>255</v>
      </c>
      <c r="I1136" s="2" t="s">
        <v>218</v>
      </c>
      <c r="J1136" s="3">
        <v>80</v>
      </c>
      <c r="K1136" s="3">
        <v>105.16</v>
      </c>
      <c r="L1136" s="788"/>
    </row>
    <row r="1137" spans="1:12" s="25" customFormat="1" hidden="1" x14ac:dyDescent="0.3">
      <c r="A1137" s="5">
        <v>6</v>
      </c>
      <c r="B1137" s="6" t="s">
        <v>252</v>
      </c>
      <c r="C1137" s="2" t="s">
        <v>251</v>
      </c>
      <c r="D1137" s="3">
        <v>105</v>
      </c>
      <c r="E1137" s="3">
        <v>142</v>
      </c>
      <c r="F1137" s="605"/>
      <c r="G1137" s="5">
        <v>6</v>
      </c>
      <c r="H1137" s="6" t="s">
        <v>252</v>
      </c>
      <c r="I1137" s="2" t="s">
        <v>251</v>
      </c>
      <c r="J1137" s="3">
        <v>105</v>
      </c>
      <c r="K1137" s="3">
        <v>142</v>
      </c>
      <c r="L1137" s="788"/>
    </row>
    <row r="1138" spans="1:12" s="25" customFormat="1" hidden="1" x14ac:dyDescent="0.3">
      <c r="A1138" s="5">
        <v>7</v>
      </c>
      <c r="B1138" s="6" t="s">
        <v>254</v>
      </c>
      <c r="C1138" s="2" t="s">
        <v>218</v>
      </c>
      <c r="D1138" s="3">
        <v>120</v>
      </c>
      <c r="E1138" s="3">
        <v>144</v>
      </c>
      <c r="F1138" s="605"/>
      <c r="G1138" s="5">
        <v>7</v>
      </c>
      <c r="H1138" s="6" t="s">
        <v>254</v>
      </c>
      <c r="I1138" s="2" t="s">
        <v>218</v>
      </c>
      <c r="J1138" s="3">
        <v>120</v>
      </c>
      <c r="K1138" s="3">
        <v>144</v>
      </c>
      <c r="L1138" s="788"/>
    </row>
    <row r="1139" spans="1:12" s="25" customFormat="1" hidden="1" x14ac:dyDescent="0.3">
      <c r="A1139" s="5">
        <v>8</v>
      </c>
      <c r="B1139" s="6" t="s">
        <v>31</v>
      </c>
      <c r="C1139" s="2" t="s">
        <v>5</v>
      </c>
      <c r="D1139" s="3">
        <v>55</v>
      </c>
      <c r="E1139" s="3">
        <v>88</v>
      </c>
      <c r="F1139" s="605"/>
      <c r="G1139" s="5">
        <v>8</v>
      </c>
      <c r="H1139" s="6" t="s">
        <v>31</v>
      </c>
      <c r="I1139" s="2" t="s">
        <v>5</v>
      </c>
      <c r="J1139" s="3">
        <v>55</v>
      </c>
      <c r="K1139" s="3">
        <v>88</v>
      </c>
      <c r="L1139" s="788"/>
    </row>
    <row r="1140" spans="1:12" s="50" customFormat="1" hidden="1" x14ac:dyDescent="0.3">
      <c r="A1140" s="964"/>
      <c r="B1140" s="1"/>
      <c r="C1140" s="964"/>
      <c r="D1140" s="7"/>
      <c r="E1140" s="7"/>
      <c r="F1140" s="605"/>
      <c r="G1140" s="964"/>
      <c r="H1140" s="1"/>
      <c r="I1140" s="964"/>
      <c r="J1140" s="7"/>
      <c r="K1140" s="7"/>
      <c r="L1140" s="792"/>
    </row>
    <row r="1141" spans="1:12" s="25" customFormat="1" hidden="1" x14ac:dyDescent="0.3">
      <c r="A1141" s="5"/>
      <c r="B1141" s="6"/>
      <c r="C1141" s="2" t="s">
        <v>128</v>
      </c>
      <c r="D1141" s="3">
        <v>1045</v>
      </c>
      <c r="E1141" s="3">
        <v>919.81</v>
      </c>
      <c r="F1141" s="605"/>
      <c r="G1141" s="5"/>
      <c r="H1141" s="6"/>
      <c r="I1141" s="2" t="s">
        <v>128</v>
      </c>
      <c r="J1141" s="3">
        <v>1045</v>
      </c>
      <c r="K1141" s="3">
        <v>919.81</v>
      </c>
      <c r="L1141" s="788"/>
    </row>
    <row r="1142" spans="1:12" s="25" customFormat="1" hidden="1" x14ac:dyDescent="0.3">
      <c r="A1142" s="5"/>
      <c r="B1142" s="6"/>
      <c r="C1142" s="2"/>
      <c r="D1142" s="3"/>
      <c r="E1142" s="3"/>
      <c r="F1142" s="605"/>
      <c r="G1142" s="5"/>
      <c r="H1142" s="6"/>
      <c r="I1142" s="2"/>
      <c r="J1142" s="3"/>
      <c r="K1142" s="3"/>
      <c r="L1142" s="788"/>
    </row>
    <row r="1143" spans="1:12" s="25" customFormat="1" x14ac:dyDescent="0.3">
      <c r="A1143" s="5"/>
      <c r="B1143" s="6"/>
      <c r="C1143" s="2"/>
      <c r="D1143" s="3"/>
      <c r="E1143" s="3"/>
      <c r="F1143" s="605"/>
      <c r="G1143" s="5"/>
      <c r="H1143" s="6"/>
      <c r="I1143" s="2"/>
      <c r="J1143" s="3"/>
      <c r="K1143" s="3"/>
      <c r="L1143" s="788"/>
    </row>
    <row r="1144" spans="1:12" s="25" customFormat="1" x14ac:dyDescent="0.3">
      <c r="A1144" s="5"/>
      <c r="B1144" s="6"/>
      <c r="C1144" s="2"/>
      <c r="D1144" s="3"/>
      <c r="E1144" s="3"/>
      <c r="F1144" s="605"/>
      <c r="G1144" s="5"/>
      <c r="H1144" s="6"/>
      <c r="I1144" s="2"/>
      <c r="J1144" s="3"/>
      <c r="K1144" s="3"/>
      <c r="L1144" s="788"/>
    </row>
    <row r="1145" spans="1:12" s="25" customFormat="1" x14ac:dyDescent="0.3">
      <c r="A1145" s="28" t="s">
        <v>124</v>
      </c>
      <c r="B1145" s="3" t="s">
        <v>259</v>
      </c>
      <c r="C1145" s="2" t="s">
        <v>125</v>
      </c>
      <c r="D1145" s="3" t="s">
        <v>126</v>
      </c>
      <c r="E1145" s="3" t="s">
        <v>127</v>
      </c>
      <c r="F1145" s="605"/>
      <c r="G1145" s="28" t="s">
        <v>124</v>
      </c>
      <c r="H1145" s="3" t="s">
        <v>247</v>
      </c>
      <c r="I1145" s="2" t="s">
        <v>125</v>
      </c>
      <c r="J1145" s="3" t="s">
        <v>126</v>
      </c>
      <c r="K1145" s="3" t="s">
        <v>127</v>
      </c>
      <c r="L1145" s="788"/>
    </row>
    <row r="1146" spans="1:12" s="50" customFormat="1" x14ac:dyDescent="0.3">
      <c r="A1146" s="964">
        <v>1</v>
      </c>
      <c r="B1146" s="6" t="s">
        <v>261</v>
      </c>
      <c r="C1146" s="2" t="s">
        <v>9</v>
      </c>
      <c r="D1146" s="3">
        <v>60</v>
      </c>
      <c r="E1146" s="3">
        <v>105.25</v>
      </c>
      <c r="F1146" s="605"/>
      <c r="G1146" s="964">
        <v>1</v>
      </c>
      <c r="H1146" s="6" t="s">
        <v>261</v>
      </c>
      <c r="I1146" s="2" t="s">
        <v>9</v>
      </c>
      <c r="J1146" s="3">
        <v>60</v>
      </c>
      <c r="K1146" s="3">
        <v>105.25</v>
      </c>
      <c r="L1146" s="786"/>
    </row>
    <row r="1147" spans="1:12" s="389" customFormat="1" x14ac:dyDescent="0.3">
      <c r="A1147" s="964" t="s">
        <v>3</v>
      </c>
      <c r="B1147" s="6" t="s">
        <v>180</v>
      </c>
      <c r="C1147" s="2" t="s">
        <v>7</v>
      </c>
      <c r="D1147" s="3">
        <v>50</v>
      </c>
      <c r="E1147" s="3">
        <v>196.125</v>
      </c>
      <c r="F1147" s="605"/>
      <c r="G1147" s="964" t="s">
        <v>3</v>
      </c>
      <c r="H1147" s="6" t="s">
        <v>180</v>
      </c>
      <c r="I1147" s="2" t="s">
        <v>7</v>
      </c>
      <c r="J1147" s="3">
        <v>50</v>
      </c>
      <c r="K1147" s="3">
        <v>196.125</v>
      </c>
      <c r="L1147" s="795"/>
    </row>
    <row r="1148" spans="1:12" s="25" customFormat="1" ht="19.5" customHeight="1" x14ac:dyDescent="0.3">
      <c r="A1148" s="964" t="s">
        <v>0</v>
      </c>
      <c r="B1148" s="6" t="s">
        <v>43</v>
      </c>
      <c r="C1148" s="2" t="s">
        <v>17</v>
      </c>
      <c r="D1148" s="3">
        <v>40</v>
      </c>
      <c r="E1148" s="3">
        <v>242.70999999999998</v>
      </c>
      <c r="F1148" s="606"/>
      <c r="G1148" s="964" t="s">
        <v>0</v>
      </c>
      <c r="H1148" s="6" t="s">
        <v>43</v>
      </c>
      <c r="I1148" s="2" t="s">
        <v>44</v>
      </c>
      <c r="J1148" s="3">
        <v>48</v>
      </c>
      <c r="K1148" s="3">
        <v>298.71999999999997</v>
      </c>
      <c r="L1148" s="788"/>
    </row>
    <row r="1149" spans="1:12" s="50" customFormat="1" x14ac:dyDescent="0.3">
      <c r="A1149" s="964" t="s">
        <v>77</v>
      </c>
      <c r="B1149" s="6" t="s">
        <v>113</v>
      </c>
      <c r="C1149" s="2" t="s">
        <v>2</v>
      </c>
      <c r="D1149" s="3">
        <v>15</v>
      </c>
      <c r="E1149" s="3">
        <v>94.2</v>
      </c>
      <c r="F1149" s="605"/>
      <c r="G1149" s="964" t="s">
        <v>77</v>
      </c>
      <c r="H1149" s="6" t="s">
        <v>113</v>
      </c>
      <c r="I1149" s="2" t="s">
        <v>2</v>
      </c>
      <c r="J1149" s="3">
        <v>15</v>
      </c>
      <c r="K1149" s="3">
        <v>94.2</v>
      </c>
      <c r="L1149" s="786"/>
    </row>
    <row r="1150" spans="1:12" s="50" customFormat="1" x14ac:dyDescent="0.3">
      <c r="A1150" s="964" t="s">
        <v>23</v>
      </c>
      <c r="B1150" s="6" t="s">
        <v>107</v>
      </c>
      <c r="C1150" s="2" t="s">
        <v>14</v>
      </c>
      <c r="D1150" s="3">
        <v>3.4</v>
      </c>
      <c r="E1150" s="3">
        <v>93.2</v>
      </c>
      <c r="F1150" s="605"/>
      <c r="G1150" s="964" t="s">
        <v>23</v>
      </c>
      <c r="H1150" s="6" t="s">
        <v>107</v>
      </c>
      <c r="I1150" s="2" t="s">
        <v>14</v>
      </c>
      <c r="J1150" s="3">
        <v>3.4</v>
      </c>
      <c r="K1150" s="3">
        <v>93.2</v>
      </c>
      <c r="L1150" s="786"/>
    </row>
    <row r="1151" spans="1:12" s="25" customFormat="1" ht="19.5" customHeight="1" x14ac:dyDescent="0.3">
      <c r="A1151" s="964" t="s">
        <v>51</v>
      </c>
      <c r="B1151" s="6" t="s">
        <v>108</v>
      </c>
      <c r="C1151" s="2" t="s">
        <v>65</v>
      </c>
      <c r="D1151" s="3">
        <v>1.2</v>
      </c>
      <c r="E1151" s="3">
        <v>21.5</v>
      </c>
      <c r="F1151" s="605"/>
      <c r="G1151" s="964" t="s">
        <v>51</v>
      </c>
      <c r="H1151" s="6" t="s">
        <v>108</v>
      </c>
      <c r="I1151" s="2" t="s">
        <v>65</v>
      </c>
      <c r="J1151" s="3">
        <v>1.2</v>
      </c>
      <c r="K1151" s="3">
        <v>21.5</v>
      </c>
      <c r="L1151" s="788"/>
    </row>
    <row r="1152" spans="1:12" s="25" customFormat="1" x14ac:dyDescent="0.3">
      <c r="A1152" s="5" t="s">
        <v>15</v>
      </c>
      <c r="B1152" s="6" t="s">
        <v>80</v>
      </c>
      <c r="C1152" s="2" t="s">
        <v>218</v>
      </c>
      <c r="D1152" s="3">
        <v>60</v>
      </c>
      <c r="E1152" s="3">
        <v>249.2</v>
      </c>
      <c r="F1152" s="656"/>
      <c r="G1152" s="5" t="s">
        <v>15</v>
      </c>
      <c r="H1152" s="6" t="s">
        <v>80</v>
      </c>
      <c r="I1152" s="2" t="s">
        <v>218</v>
      </c>
      <c r="J1152" s="3">
        <v>60</v>
      </c>
      <c r="K1152" s="3">
        <v>249.2</v>
      </c>
      <c r="L1152" s="788"/>
    </row>
    <row r="1153" spans="1:12" s="257" customFormat="1" ht="19.5" customHeight="1" x14ac:dyDescent="0.3">
      <c r="A1153" s="968"/>
      <c r="B1153" s="13"/>
      <c r="C1153" s="14"/>
      <c r="D1153" s="15"/>
      <c r="E1153" s="15"/>
      <c r="F1153" s="645"/>
      <c r="G1153" s="968"/>
      <c r="H1153" s="13"/>
      <c r="I1153" s="14"/>
      <c r="J1153" s="15"/>
      <c r="K1153" s="15"/>
      <c r="L1153" s="791"/>
    </row>
    <row r="1154" spans="1:12" s="50" customFormat="1" x14ac:dyDescent="0.3">
      <c r="A1154" s="5"/>
      <c r="B1154" s="6"/>
      <c r="C1154" s="2"/>
      <c r="D1154" s="3"/>
      <c r="E1154" s="3"/>
      <c r="F1154" s="657"/>
      <c r="G1154" s="5"/>
      <c r="H1154" s="6"/>
      <c r="I1154" s="2"/>
      <c r="J1154" s="3"/>
      <c r="K1154" s="3"/>
      <c r="L1154" s="792"/>
    </row>
    <row r="1155" spans="1:12" s="25" customFormat="1" x14ac:dyDescent="0.3">
      <c r="A1155" s="964"/>
      <c r="B1155" s="6"/>
      <c r="C1155" s="2" t="s">
        <v>128</v>
      </c>
      <c r="D1155" s="3">
        <f>SUM(D1146:D1154)</f>
        <v>229.6</v>
      </c>
      <c r="E1155" s="3">
        <f>SUM(E1146:E1154)</f>
        <v>1002.1850000000002</v>
      </c>
      <c r="F1155" s="657"/>
      <c r="G1155" s="964"/>
      <c r="H1155" s="6"/>
      <c r="I1155" s="2" t="s">
        <v>128</v>
      </c>
      <c r="J1155" s="3">
        <f>SUM(J1146:J1154)</f>
        <v>237.6</v>
      </c>
      <c r="K1155" s="3">
        <f>SUM(K1146:K1154)</f>
        <v>1058.1950000000002</v>
      </c>
      <c r="L1155" s="788"/>
    </row>
    <row r="1156" spans="1:12" s="25" customFormat="1" x14ac:dyDescent="0.3">
      <c r="A1156" s="5"/>
      <c r="B1156" s="6"/>
      <c r="C1156" s="2"/>
      <c r="D1156" s="3"/>
      <c r="E1156" s="3"/>
      <c r="F1156" s="657"/>
      <c r="G1156" s="5"/>
      <c r="H1156" s="6"/>
      <c r="I1156" s="2"/>
      <c r="J1156" s="3"/>
      <c r="K1156" s="3"/>
      <c r="L1156" s="788"/>
    </row>
    <row r="1157" spans="1:12" s="25" customFormat="1" x14ac:dyDescent="0.3">
      <c r="A1157" s="5"/>
      <c r="B1157" s="6"/>
      <c r="C1157" s="2"/>
      <c r="D1157" s="3"/>
      <c r="E1157" s="823"/>
      <c r="F1157" s="827"/>
      <c r="G1157" s="825"/>
      <c r="H1157" s="826"/>
      <c r="I1157" s="2"/>
      <c r="J1157" s="3"/>
      <c r="K1157" s="3"/>
      <c r="L1157" s="788"/>
    </row>
    <row r="1158" spans="1:12" s="25" customFormat="1" x14ac:dyDescent="0.3">
      <c r="A1158" s="964"/>
      <c r="B1158" s="6"/>
      <c r="C1158" s="2" t="s">
        <v>136</v>
      </c>
      <c r="D1158" s="3">
        <f>+D1155+D1130</f>
        <v>453</v>
      </c>
      <c r="E1158" s="823">
        <f>+E1155+E1130</f>
        <v>1894.7350000000001</v>
      </c>
      <c r="F1158" s="827"/>
      <c r="G1158" s="823"/>
      <c r="H1158" s="823"/>
      <c r="I1158" s="3" t="s">
        <v>136</v>
      </c>
      <c r="J1158" s="3">
        <f>+J1155+J1130</f>
        <v>486</v>
      </c>
      <c r="K1158" s="3">
        <f>+K1155+K1130</f>
        <v>2050.9750000000004</v>
      </c>
      <c r="L1158" s="788"/>
    </row>
    <row r="1159" spans="1:12" s="25" customFormat="1" ht="18.75" customHeight="1" x14ac:dyDescent="0.3">
      <c r="B1159" s="20"/>
      <c r="C1159" s="20"/>
      <c r="E1159" s="994"/>
      <c r="F1159" s="827"/>
      <c r="G1159" s="995"/>
      <c r="H1159" s="996"/>
      <c r="I1159" s="20"/>
      <c r="K1159" s="24"/>
      <c r="L1159" s="788"/>
    </row>
    <row r="1160" spans="1:12" x14ac:dyDescent="0.3">
      <c r="E1160" s="996"/>
      <c r="F1160" s="824"/>
      <c r="G1160" s="995"/>
      <c r="H1160" s="996"/>
    </row>
    <row r="1161" spans="1:12" s="25" customFormat="1" x14ac:dyDescent="0.3">
      <c r="A1161" s="461"/>
      <c r="B1161" s="461"/>
      <c r="C1161" s="461"/>
      <c r="D1161" s="461"/>
      <c r="E1161" s="1035"/>
      <c r="F1161" s="842"/>
      <c r="G1161" s="1036"/>
      <c r="H1161" s="1037"/>
      <c r="I1161" s="463"/>
      <c r="J1161" s="463"/>
      <c r="K1161" s="463"/>
      <c r="L1161" s="788"/>
    </row>
    <row r="1162" spans="1:12" s="25" customFormat="1" x14ac:dyDescent="0.3">
      <c r="A1162" s="461"/>
      <c r="B1162" s="36"/>
      <c r="C1162" s="462"/>
      <c r="D1162" s="463"/>
      <c r="E1162" s="1037"/>
      <c r="F1162" s="841"/>
      <c r="G1162" s="1037"/>
      <c r="H1162" s="1037"/>
      <c r="I1162" s="463"/>
      <c r="J1162" s="463"/>
      <c r="K1162" s="463"/>
      <c r="L1162" s="788"/>
    </row>
    <row r="1163" spans="1:12" s="25" customFormat="1" ht="18.75" customHeight="1" x14ac:dyDescent="0.3">
      <c r="B1163" s="37" t="s">
        <v>130</v>
      </c>
      <c r="D1163" s="94" t="s">
        <v>131</v>
      </c>
      <c r="E1163" s="996"/>
      <c r="F1163" s="830"/>
      <c r="G1163" s="995"/>
      <c r="H1163" s="1038" t="s">
        <v>130</v>
      </c>
      <c r="J1163" s="94" t="s">
        <v>131</v>
      </c>
      <c r="K1163" s="20"/>
      <c r="L1163" s="788"/>
    </row>
    <row r="1164" spans="1:12" s="25" customFormat="1" ht="51.75" customHeight="1" x14ac:dyDescent="0.3">
      <c r="B1164" s="38" t="s">
        <v>132</v>
      </c>
      <c r="D1164" s="38" t="s">
        <v>140</v>
      </c>
      <c r="E1164" s="39"/>
      <c r="F1164" s="606"/>
      <c r="H1164" s="38" t="s">
        <v>139</v>
      </c>
      <c r="J1164" s="38" t="s">
        <v>140</v>
      </c>
      <c r="K1164" s="39"/>
      <c r="L1164" s="788"/>
    </row>
    <row r="1165" spans="1:12" s="25" customFormat="1" ht="22.5" customHeight="1" x14ac:dyDescent="0.3">
      <c r="B1165" s="38"/>
      <c r="D1165" s="38"/>
      <c r="E1165" s="39"/>
      <c r="F1165" s="606"/>
      <c r="G1165" s="38"/>
      <c r="I1165" s="38"/>
      <c r="J1165" s="39"/>
      <c r="K1165" s="38"/>
      <c r="L1165" s="788"/>
    </row>
    <row r="1166" spans="1:12" s="25" customFormat="1" ht="18.75" customHeight="1" x14ac:dyDescent="0.3">
      <c r="A1166" s="419"/>
      <c r="B1166" s="456"/>
      <c r="C1166" s="456"/>
      <c r="D1166" s="456"/>
      <c r="E1166" s="456"/>
      <c r="F1166" s="656"/>
      <c r="G1166" s="96"/>
      <c r="H1166" s="19"/>
      <c r="I1166" s="19"/>
      <c r="J1166" s="19"/>
      <c r="K1166" s="19"/>
      <c r="L1166" s="788"/>
    </row>
    <row r="1167" spans="1:12" x14ac:dyDescent="0.3">
      <c r="A1167" s="25"/>
      <c r="G1167" s="25"/>
    </row>
    <row r="1168" spans="1:12" s="25" customFormat="1" ht="18.75" customHeight="1" x14ac:dyDescent="0.3">
      <c r="B1168" s="22" t="s">
        <v>115</v>
      </c>
      <c r="C1168" s="20"/>
      <c r="D1168" s="20"/>
      <c r="E1168" s="20"/>
      <c r="F1168" s="656"/>
      <c r="H1168" s="22" t="s">
        <v>115</v>
      </c>
      <c r="I1168" s="20"/>
      <c r="J1168" s="20"/>
      <c r="K1168" s="20"/>
      <c r="L1168" s="788"/>
    </row>
    <row r="1169" spans="1:16" s="25" customFormat="1" ht="18.75" customHeight="1" x14ac:dyDescent="0.3">
      <c r="B1169" s="22" t="s">
        <v>137</v>
      </c>
      <c r="C1169" s="20"/>
      <c r="D1169" s="20"/>
      <c r="E1169" s="20"/>
      <c r="F1169" s="606"/>
      <c r="H1169" s="22" t="s">
        <v>138</v>
      </c>
      <c r="I1169" s="20"/>
      <c r="J1169" s="20"/>
      <c r="K1169" s="20"/>
      <c r="L1169" s="788"/>
    </row>
    <row r="1170" spans="1:16" s="25" customFormat="1" ht="18.75" customHeight="1" x14ac:dyDescent="0.3">
      <c r="A1170" s="257"/>
      <c r="B1170" s="32"/>
      <c r="C1170" s="32"/>
      <c r="D1170" s="32"/>
      <c r="E1170" s="32"/>
      <c r="F1170" s="606"/>
      <c r="H1170" s="20"/>
      <c r="I1170" s="20"/>
      <c r="J1170" s="20"/>
      <c r="K1170" s="20"/>
      <c r="L1170" s="788"/>
    </row>
    <row r="1171" spans="1:16" s="25" customFormat="1" ht="18.75" customHeight="1" x14ac:dyDescent="0.3">
      <c r="A1171" s="257"/>
      <c r="B1171" s="32"/>
      <c r="C1171" s="32"/>
      <c r="D1171" s="257"/>
      <c r="E1171" s="604" t="s">
        <v>116</v>
      </c>
      <c r="F1171" s="606"/>
      <c r="H1171" s="20"/>
      <c r="I1171" s="20"/>
      <c r="K1171" s="603" t="s">
        <v>116</v>
      </c>
      <c r="L1171" s="789"/>
      <c r="M1171" s="603"/>
      <c r="N1171" s="603"/>
      <c r="O1171" s="603"/>
      <c r="P1171" s="603"/>
    </row>
    <row r="1172" spans="1:16" s="25" customFormat="1" ht="18.75" customHeight="1" x14ac:dyDescent="0.3">
      <c r="A1172" s="257"/>
      <c r="B1172" s="32"/>
      <c r="C1172" s="32"/>
      <c r="D1172" s="257"/>
      <c r="E1172" s="604" t="s">
        <v>134</v>
      </c>
      <c r="F1172" s="606"/>
      <c r="H1172" s="20"/>
      <c r="I1172" s="20"/>
      <c r="K1172" s="603" t="s">
        <v>134</v>
      </c>
      <c r="L1172" s="789"/>
      <c r="M1172" s="603"/>
      <c r="N1172" s="603"/>
      <c r="O1172" s="603"/>
      <c r="P1172" s="603"/>
    </row>
    <row r="1173" spans="1:16" s="25" customFormat="1" ht="18.75" customHeight="1" x14ac:dyDescent="0.3">
      <c r="A1173" s="257"/>
      <c r="B1173" s="32"/>
      <c r="C1173" s="32"/>
      <c r="D1173" s="257"/>
      <c r="E1173" s="604" t="s">
        <v>117</v>
      </c>
      <c r="F1173" s="606"/>
      <c r="H1173" s="20"/>
      <c r="I1173" s="20"/>
      <c r="K1173" s="603" t="s">
        <v>117</v>
      </c>
      <c r="L1173" s="789"/>
      <c r="M1173" s="603"/>
      <c r="N1173" s="603"/>
      <c r="O1173" s="603"/>
      <c r="P1173" s="603"/>
    </row>
    <row r="1174" spans="1:16" s="25" customFormat="1" ht="18.75" customHeight="1" x14ac:dyDescent="0.3">
      <c r="A1174" s="257"/>
      <c r="B1174" s="32"/>
      <c r="C1174" s="32"/>
      <c r="D1174" s="257"/>
      <c r="E1174" s="604" t="s">
        <v>417</v>
      </c>
      <c r="F1174" s="606"/>
      <c r="H1174" s="20"/>
      <c r="I1174" s="20"/>
      <c r="K1174" s="603" t="s">
        <v>417</v>
      </c>
      <c r="L1174" s="789"/>
      <c r="M1174" s="603"/>
      <c r="N1174" s="603"/>
      <c r="O1174" s="603"/>
      <c r="P1174" s="603"/>
    </row>
    <row r="1175" spans="1:16" s="25" customFormat="1" ht="18.75" customHeight="1" x14ac:dyDescent="0.3">
      <c r="A1175" s="257"/>
      <c r="B1175" s="32"/>
      <c r="C1175" s="32"/>
      <c r="D1175" s="32"/>
      <c r="E1175" s="32"/>
      <c r="F1175" s="656"/>
      <c r="H1175" s="20"/>
      <c r="I1175" s="20"/>
      <c r="J1175" s="20"/>
      <c r="K1175" s="20"/>
      <c r="L1175" s="788"/>
    </row>
    <row r="1176" spans="1:16" s="25" customFormat="1" ht="18.75" customHeight="1" x14ac:dyDescent="0.3">
      <c r="A1176" s="257"/>
      <c r="B1176" s="32"/>
      <c r="C1176" s="32"/>
      <c r="D1176" s="32"/>
      <c r="E1176" s="32"/>
      <c r="F1176" s="656"/>
      <c r="H1176" s="20"/>
      <c r="I1176" s="20"/>
      <c r="J1176" s="20"/>
      <c r="K1176" s="20"/>
      <c r="L1176" s="788"/>
    </row>
    <row r="1177" spans="1:16" s="25" customFormat="1" ht="18.75" customHeight="1" x14ac:dyDescent="0.3">
      <c r="A1177" s="257"/>
      <c r="B1177" s="32"/>
      <c r="C1177" s="32"/>
      <c r="D1177" s="32" t="s">
        <v>452</v>
      </c>
      <c r="E1177" s="32"/>
      <c r="F1177" s="20"/>
      <c r="H1177" s="20"/>
      <c r="I1177" s="20"/>
      <c r="J1177" s="20"/>
      <c r="K1177" s="20"/>
      <c r="L1177" s="788"/>
    </row>
    <row r="1178" spans="1:16" s="25" customFormat="1" ht="18.75" customHeight="1" x14ac:dyDescent="0.3">
      <c r="A1178" s="257"/>
      <c r="B1178" s="1605" t="s">
        <v>119</v>
      </c>
      <c r="C1178" s="1605"/>
      <c r="D1178" s="1605"/>
      <c r="E1178" s="481"/>
      <c r="F1178" s="606"/>
      <c r="H1178" s="1612" t="s">
        <v>119</v>
      </c>
      <c r="I1178" s="1612"/>
      <c r="J1178" s="1612"/>
      <c r="K1178" s="26"/>
      <c r="L1178" s="788"/>
    </row>
    <row r="1179" spans="1:16" s="25" customFormat="1" ht="18.75" customHeight="1" x14ac:dyDescent="0.3">
      <c r="A1179" s="257"/>
      <c r="B1179" s="1606">
        <v>45350</v>
      </c>
      <c r="C1179" s="1606"/>
      <c r="D1179" s="1606"/>
      <c r="E1179" s="482"/>
      <c r="F1179" s="606"/>
      <c r="H1179" s="1610">
        <f>B1179</f>
        <v>45350</v>
      </c>
      <c r="I1179" s="1610"/>
      <c r="J1179" s="1610"/>
      <c r="K1179" s="27"/>
      <c r="L1179" s="788"/>
    </row>
    <row r="1180" spans="1:16" s="25" customFormat="1" ht="18.75" customHeight="1" x14ac:dyDescent="0.3">
      <c r="A1180" s="257"/>
      <c r="B1180" s="32"/>
      <c r="C1180" s="32"/>
      <c r="D1180" s="32"/>
      <c r="E1180" s="482"/>
      <c r="F1180" s="606"/>
      <c r="H1180" s="20"/>
      <c r="I1180" s="20"/>
      <c r="J1180" s="20"/>
      <c r="K1180" s="27"/>
      <c r="L1180" s="788"/>
    </row>
    <row r="1181" spans="1:16" s="25" customFormat="1" ht="18.75" customHeight="1" x14ac:dyDescent="0.3">
      <c r="A1181" s="257"/>
      <c r="B1181" s="967"/>
      <c r="C1181" s="32"/>
      <c r="D1181" s="32"/>
      <c r="E1181" s="482"/>
      <c r="F1181" s="606"/>
      <c r="H1181" s="963"/>
      <c r="I1181" s="20"/>
      <c r="J1181" s="20"/>
      <c r="K1181" s="27"/>
      <c r="L1181" s="788"/>
    </row>
    <row r="1182" spans="1:16" s="25" customFormat="1" ht="18.75" customHeight="1" x14ac:dyDescent="0.3">
      <c r="A1182" s="469" t="s">
        <v>120</v>
      </c>
      <c r="B1182" s="475" t="s">
        <v>121</v>
      </c>
      <c r="C1182" s="1604" t="s">
        <v>122</v>
      </c>
      <c r="D1182" s="1604"/>
      <c r="E1182" s="1604"/>
      <c r="F1182" s="606"/>
      <c r="G1182" s="28" t="s">
        <v>120</v>
      </c>
      <c r="H1182" s="29" t="s">
        <v>121</v>
      </c>
      <c r="I1182" s="1611" t="s">
        <v>123</v>
      </c>
      <c r="J1182" s="1611"/>
      <c r="K1182" s="1611"/>
      <c r="L1182" s="788"/>
    </row>
    <row r="1183" spans="1:16" s="25" customFormat="1" ht="18.75" customHeight="1" x14ac:dyDescent="0.3">
      <c r="A1183" s="469" t="s">
        <v>124</v>
      </c>
      <c r="B1183" s="469" t="s">
        <v>265</v>
      </c>
      <c r="C1183" s="475" t="s">
        <v>125</v>
      </c>
      <c r="D1183" s="968" t="s">
        <v>126</v>
      </c>
      <c r="E1183" s="968" t="s">
        <v>127</v>
      </c>
      <c r="F1183" s="606"/>
      <c r="G1183" s="28" t="s">
        <v>124</v>
      </c>
      <c r="H1183" s="28" t="s">
        <v>265</v>
      </c>
      <c r="I1183" s="29" t="s">
        <v>125</v>
      </c>
      <c r="J1183" s="964" t="s">
        <v>126</v>
      </c>
      <c r="K1183" s="964" t="s">
        <v>127</v>
      </c>
      <c r="L1183" s="788"/>
    </row>
    <row r="1184" spans="1:16" s="25" customFormat="1" x14ac:dyDescent="0.3">
      <c r="A1184" s="968" t="s">
        <v>8</v>
      </c>
      <c r="B1184" s="13" t="s">
        <v>426</v>
      </c>
      <c r="C1184" s="14" t="s">
        <v>104</v>
      </c>
      <c r="D1184" s="15">
        <v>50</v>
      </c>
      <c r="E1184" s="15">
        <v>333.85</v>
      </c>
      <c r="F1184" s="681">
        <f>+E1184+E1185</f>
        <v>516.1</v>
      </c>
      <c r="G1184" s="964" t="s">
        <v>8</v>
      </c>
      <c r="H1184" s="6" t="s">
        <v>426</v>
      </c>
      <c r="I1184" s="2" t="s">
        <v>104</v>
      </c>
      <c r="J1184" s="3">
        <v>50</v>
      </c>
      <c r="K1184" s="3">
        <v>333.85</v>
      </c>
      <c r="L1184" s="788"/>
    </row>
    <row r="1185" spans="1:18" s="25" customFormat="1" ht="19.5" customHeight="1" x14ac:dyDescent="0.3">
      <c r="A1185" s="968" t="s">
        <v>3</v>
      </c>
      <c r="B1185" s="13" t="s">
        <v>260</v>
      </c>
      <c r="C1185" s="14" t="s">
        <v>17</v>
      </c>
      <c r="D1185" s="15">
        <v>22</v>
      </c>
      <c r="E1185" s="15">
        <v>182.25</v>
      </c>
      <c r="F1185" s="606"/>
      <c r="G1185" s="964" t="s">
        <v>3</v>
      </c>
      <c r="H1185" s="6" t="s">
        <v>260</v>
      </c>
      <c r="I1185" s="2" t="s">
        <v>44</v>
      </c>
      <c r="J1185" s="3">
        <v>27</v>
      </c>
      <c r="K1185" s="3">
        <v>218.7</v>
      </c>
      <c r="L1185" s="788"/>
    </row>
    <row r="1186" spans="1:18" s="50" customFormat="1" x14ac:dyDescent="0.3">
      <c r="A1186" s="968" t="s">
        <v>0</v>
      </c>
      <c r="B1186" s="13" t="s">
        <v>114</v>
      </c>
      <c r="C1186" s="14" t="s">
        <v>2</v>
      </c>
      <c r="D1186" s="15">
        <v>6</v>
      </c>
      <c r="E1186" s="15">
        <v>28</v>
      </c>
      <c r="F1186" s="606"/>
      <c r="G1186" s="964" t="s">
        <v>0</v>
      </c>
      <c r="H1186" s="6" t="s">
        <v>114</v>
      </c>
      <c r="I1186" s="2" t="s">
        <v>2</v>
      </c>
      <c r="J1186" s="3">
        <v>6</v>
      </c>
      <c r="K1186" s="3">
        <v>28</v>
      </c>
      <c r="L1186" s="788"/>
      <c r="M1186" s="25"/>
      <c r="N1186" s="25"/>
      <c r="O1186" s="25"/>
      <c r="P1186" s="25"/>
      <c r="Q1186" s="25"/>
      <c r="R1186" s="25"/>
    </row>
    <row r="1187" spans="1:18" s="50" customFormat="1" x14ac:dyDescent="0.3">
      <c r="A1187" s="968" t="s">
        <v>77</v>
      </c>
      <c r="B1187" s="13" t="s">
        <v>107</v>
      </c>
      <c r="C1187" s="14" t="s">
        <v>14</v>
      </c>
      <c r="D1187" s="15">
        <v>3.4</v>
      </c>
      <c r="E1187" s="15">
        <v>93.2</v>
      </c>
      <c r="F1187" s="605"/>
      <c r="G1187" s="964" t="s">
        <v>77</v>
      </c>
      <c r="H1187" s="6" t="s">
        <v>107</v>
      </c>
      <c r="I1187" s="2" t="s">
        <v>14</v>
      </c>
      <c r="J1187" s="3">
        <v>3.4</v>
      </c>
      <c r="K1187" s="3">
        <v>93.2</v>
      </c>
      <c r="L1187" s="786"/>
    </row>
    <row r="1188" spans="1:18" s="25" customFormat="1" ht="19.5" customHeight="1" x14ac:dyDescent="0.3">
      <c r="A1188" s="968" t="s">
        <v>23</v>
      </c>
      <c r="B1188" s="13" t="s">
        <v>93</v>
      </c>
      <c r="C1188" s="14" t="s">
        <v>2</v>
      </c>
      <c r="D1188" s="15">
        <v>75</v>
      </c>
      <c r="E1188" s="15">
        <v>92</v>
      </c>
      <c r="F1188" s="606"/>
      <c r="G1188" s="964" t="s">
        <v>23</v>
      </c>
      <c r="H1188" s="6" t="s">
        <v>93</v>
      </c>
      <c r="I1188" s="2" t="s">
        <v>2</v>
      </c>
      <c r="J1188" s="3">
        <v>75</v>
      </c>
      <c r="K1188" s="3">
        <v>92</v>
      </c>
      <c r="L1188" s="788"/>
    </row>
    <row r="1189" spans="1:18" s="25" customFormat="1" ht="19.5" customHeight="1" x14ac:dyDescent="0.3">
      <c r="A1189" s="968" t="s">
        <v>51</v>
      </c>
      <c r="B1189" s="13" t="s">
        <v>80</v>
      </c>
      <c r="C1189" s="14" t="s">
        <v>5</v>
      </c>
      <c r="D1189" s="15">
        <v>30</v>
      </c>
      <c r="E1189" s="15">
        <v>124.6</v>
      </c>
      <c r="F1189" s="606"/>
      <c r="G1189" s="964" t="s">
        <v>51</v>
      </c>
      <c r="H1189" s="6" t="s">
        <v>80</v>
      </c>
      <c r="I1189" s="2" t="s">
        <v>5</v>
      </c>
      <c r="J1189" s="3">
        <v>30</v>
      </c>
      <c r="K1189" s="3">
        <v>124.6</v>
      </c>
      <c r="L1189" s="788"/>
    </row>
    <row r="1190" spans="1:18" s="25" customFormat="1" x14ac:dyDescent="0.3">
      <c r="A1190" s="12"/>
      <c r="B1190" s="13"/>
      <c r="C1190" s="14"/>
      <c r="D1190" s="15"/>
      <c r="E1190" s="15"/>
      <c r="F1190" s="605"/>
      <c r="G1190" s="5"/>
      <c r="H1190" s="6"/>
      <c r="I1190" s="2"/>
      <c r="J1190" s="3"/>
      <c r="K1190" s="3"/>
      <c r="L1190" s="788"/>
    </row>
    <row r="1191" spans="1:18" s="25" customFormat="1" x14ac:dyDescent="0.3">
      <c r="A1191" s="12"/>
      <c r="B1191" s="13"/>
      <c r="C1191" s="14" t="s">
        <v>128</v>
      </c>
      <c r="D1191" s="15">
        <f>SUM(D1184:D1189)</f>
        <v>186.4</v>
      </c>
      <c r="E1191" s="15">
        <f>SUM(E1184:E1189)</f>
        <v>853.90000000000009</v>
      </c>
      <c r="F1191" s="605"/>
      <c r="G1191" s="5"/>
      <c r="H1191" s="6"/>
      <c r="I1191" s="2" t="s">
        <v>128</v>
      </c>
      <c r="J1191" s="3">
        <f>SUM(J1184:J1189)</f>
        <v>191.4</v>
      </c>
      <c r="K1191" s="3">
        <f>SUM(K1184:K1189)</f>
        <v>890.35</v>
      </c>
      <c r="L1191" s="788"/>
    </row>
    <row r="1192" spans="1:18" s="25" customFormat="1" hidden="1" x14ac:dyDescent="0.3">
      <c r="A1192" s="12"/>
      <c r="B1192" s="13"/>
      <c r="C1192" s="14"/>
      <c r="D1192" s="15"/>
      <c r="E1192" s="15"/>
      <c r="F1192" s="605"/>
      <c r="G1192" s="5"/>
      <c r="H1192" s="6"/>
      <c r="I1192" s="2"/>
      <c r="J1192" s="3"/>
      <c r="K1192" s="3"/>
      <c r="L1192" s="788"/>
    </row>
    <row r="1193" spans="1:18" s="25" customFormat="1" hidden="1" x14ac:dyDescent="0.3">
      <c r="A1193" s="12">
        <v>1</v>
      </c>
      <c r="B1193" s="13" t="s">
        <v>1</v>
      </c>
      <c r="C1193" s="14" t="s">
        <v>5</v>
      </c>
      <c r="D1193" s="15">
        <v>200</v>
      </c>
      <c r="E1193" s="15">
        <v>86</v>
      </c>
      <c r="F1193" s="605"/>
      <c r="G1193" s="5">
        <v>1</v>
      </c>
      <c r="H1193" s="6" t="s">
        <v>1</v>
      </c>
      <c r="I1193" s="2" t="s">
        <v>5</v>
      </c>
      <c r="J1193" s="3">
        <v>200</v>
      </c>
      <c r="K1193" s="3">
        <v>86</v>
      </c>
      <c r="L1193" s="788"/>
    </row>
    <row r="1194" spans="1:18" s="25" customFormat="1" hidden="1" x14ac:dyDescent="0.3">
      <c r="A1194" s="12">
        <v>2</v>
      </c>
      <c r="B1194" s="13" t="s">
        <v>238</v>
      </c>
      <c r="C1194" s="14" t="s">
        <v>251</v>
      </c>
      <c r="D1194" s="15">
        <v>225</v>
      </c>
      <c r="E1194" s="15">
        <v>114</v>
      </c>
      <c r="F1194" s="605"/>
      <c r="G1194" s="5">
        <v>2</v>
      </c>
      <c r="H1194" s="6" t="s">
        <v>238</v>
      </c>
      <c r="I1194" s="2" t="s">
        <v>251</v>
      </c>
      <c r="J1194" s="3">
        <v>225</v>
      </c>
      <c r="K1194" s="3">
        <v>114</v>
      </c>
      <c r="L1194" s="788"/>
    </row>
    <row r="1195" spans="1:18" s="25" customFormat="1" hidden="1" x14ac:dyDescent="0.3">
      <c r="A1195" s="12">
        <v>3</v>
      </c>
      <c r="B1195" s="13" t="s">
        <v>93</v>
      </c>
      <c r="C1195" s="14" t="s">
        <v>5</v>
      </c>
      <c r="D1195" s="15">
        <v>135</v>
      </c>
      <c r="E1195" s="15">
        <v>94.25</v>
      </c>
      <c r="F1195" s="605"/>
      <c r="G1195" s="5">
        <v>3</v>
      </c>
      <c r="H1195" s="6" t="s">
        <v>93</v>
      </c>
      <c r="I1195" s="2" t="s">
        <v>5</v>
      </c>
      <c r="J1195" s="3">
        <v>135</v>
      </c>
      <c r="K1195" s="3">
        <v>94.25</v>
      </c>
      <c r="L1195" s="788"/>
    </row>
    <row r="1196" spans="1:18" s="25" customFormat="1" hidden="1" x14ac:dyDescent="0.3">
      <c r="A1196" s="12">
        <v>4</v>
      </c>
      <c r="B1196" s="13" t="s">
        <v>253</v>
      </c>
      <c r="C1196" s="14" t="s">
        <v>218</v>
      </c>
      <c r="D1196" s="15">
        <v>125</v>
      </c>
      <c r="E1196" s="15">
        <v>146.4</v>
      </c>
      <c r="F1196" s="605"/>
      <c r="G1196" s="5">
        <v>4</v>
      </c>
      <c r="H1196" s="6" t="s">
        <v>253</v>
      </c>
      <c r="I1196" s="2" t="s">
        <v>218</v>
      </c>
      <c r="J1196" s="3">
        <v>125</v>
      </c>
      <c r="K1196" s="3">
        <v>146.4</v>
      </c>
      <c r="L1196" s="788"/>
    </row>
    <row r="1197" spans="1:18" s="25" customFormat="1" hidden="1" x14ac:dyDescent="0.3">
      <c r="A1197" s="12">
        <v>5</v>
      </c>
      <c r="B1197" s="13" t="s">
        <v>255</v>
      </c>
      <c r="C1197" s="14" t="s">
        <v>218</v>
      </c>
      <c r="D1197" s="15">
        <v>80</v>
      </c>
      <c r="E1197" s="15">
        <v>105.16</v>
      </c>
      <c r="F1197" s="605"/>
      <c r="G1197" s="5">
        <v>5</v>
      </c>
      <c r="H1197" s="6" t="s">
        <v>255</v>
      </c>
      <c r="I1197" s="2" t="s">
        <v>218</v>
      </c>
      <c r="J1197" s="3">
        <v>80</v>
      </c>
      <c r="K1197" s="3">
        <v>105.16</v>
      </c>
      <c r="L1197" s="788"/>
    </row>
    <row r="1198" spans="1:18" s="25" customFormat="1" hidden="1" x14ac:dyDescent="0.3">
      <c r="A1198" s="12">
        <v>6</v>
      </c>
      <c r="B1198" s="13" t="s">
        <v>252</v>
      </c>
      <c r="C1198" s="14" t="s">
        <v>251</v>
      </c>
      <c r="D1198" s="15">
        <v>105</v>
      </c>
      <c r="E1198" s="15">
        <v>142</v>
      </c>
      <c r="F1198" s="605"/>
      <c r="G1198" s="5">
        <v>6</v>
      </c>
      <c r="H1198" s="6" t="s">
        <v>252</v>
      </c>
      <c r="I1198" s="2" t="s">
        <v>251</v>
      </c>
      <c r="J1198" s="3">
        <v>105</v>
      </c>
      <c r="K1198" s="3">
        <v>142</v>
      </c>
      <c r="L1198" s="788"/>
    </row>
    <row r="1199" spans="1:18" s="25" customFormat="1" hidden="1" x14ac:dyDescent="0.3">
      <c r="A1199" s="12">
        <v>7</v>
      </c>
      <c r="B1199" s="13" t="s">
        <v>254</v>
      </c>
      <c r="C1199" s="14" t="s">
        <v>218</v>
      </c>
      <c r="D1199" s="15">
        <v>120</v>
      </c>
      <c r="E1199" s="15">
        <v>144</v>
      </c>
      <c r="F1199" s="605"/>
      <c r="G1199" s="5">
        <v>7</v>
      </c>
      <c r="H1199" s="6" t="s">
        <v>254</v>
      </c>
      <c r="I1199" s="2" t="s">
        <v>218</v>
      </c>
      <c r="J1199" s="3">
        <v>120</v>
      </c>
      <c r="K1199" s="3">
        <v>144</v>
      </c>
      <c r="L1199" s="788"/>
    </row>
    <row r="1200" spans="1:18" s="25" customFormat="1" hidden="1" x14ac:dyDescent="0.3">
      <c r="A1200" s="12">
        <v>8</v>
      </c>
      <c r="B1200" s="13" t="s">
        <v>31</v>
      </c>
      <c r="C1200" s="14" t="s">
        <v>5</v>
      </c>
      <c r="D1200" s="15">
        <v>55</v>
      </c>
      <c r="E1200" s="15">
        <v>88</v>
      </c>
      <c r="F1200" s="605"/>
      <c r="G1200" s="5">
        <v>8</v>
      </c>
      <c r="H1200" s="6" t="s">
        <v>31</v>
      </c>
      <c r="I1200" s="2" t="s">
        <v>5</v>
      </c>
      <c r="J1200" s="3">
        <v>55</v>
      </c>
      <c r="K1200" s="3">
        <v>88</v>
      </c>
      <c r="L1200" s="788"/>
    </row>
    <row r="1201" spans="1:12" s="50" customFormat="1" hidden="1" x14ac:dyDescent="0.3">
      <c r="A1201" s="968"/>
      <c r="B1201" s="467"/>
      <c r="C1201" s="968"/>
      <c r="D1201" s="468"/>
      <c r="E1201" s="468"/>
      <c r="F1201" s="605"/>
      <c r="G1201" s="964"/>
      <c r="H1201" s="1"/>
      <c r="I1201" s="964"/>
      <c r="J1201" s="7"/>
      <c r="K1201" s="7"/>
      <c r="L1201" s="792"/>
    </row>
    <row r="1202" spans="1:12" s="25" customFormat="1" hidden="1" x14ac:dyDescent="0.3">
      <c r="A1202" s="12"/>
      <c r="B1202" s="13"/>
      <c r="C1202" s="14" t="s">
        <v>128</v>
      </c>
      <c r="D1202" s="15">
        <v>1045</v>
      </c>
      <c r="E1202" s="15">
        <v>919.81</v>
      </c>
      <c r="F1202" s="605"/>
      <c r="G1202" s="5"/>
      <c r="H1202" s="6"/>
      <c r="I1202" s="2" t="s">
        <v>128</v>
      </c>
      <c r="J1202" s="3">
        <v>1045</v>
      </c>
      <c r="K1202" s="3">
        <v>919.81</v>
      </c>
      <c r="L1202" s="788"/>
    </row>
    <row r="1203" spans="1:12" s="25" customFormat="1" hidden="1" x14ac:dyDescent="0.3">
      <c r="A1203" s="12"/>
      <c r="B1203" s="13"/>
      <c r="C1203" s="14"/>
      <c r="D1203" s="15"/>
      <c r="E1203" s="15"/>
      <c r="F1203" s="605"/>
      <c r="G1203" s="5"/>
      <c r="H1203" s="6"/>
      <c r="I1203" s="2"/>
      <c r="J1203" s="3"/>
      <c r="K1203" s="3"/>
      <c r="L1203" s="788"/>
    </row>
    <row r="1204" spans="1:12" s="25" customFormat="1" x14ac:dyDescent="0.3">
      <c r="A1204" s="12"/>
      <c r="B1204" s="13"/>
      <c r="C1204" s="14"/>
      <c r="D1204" s="15"/>
      <c r="E1204" s="15"/>
      <c r="F1204" s="605"/>
      <c r="G1204" s="5"/>
      <c r="H1204" s="6"/>
      <c r="I1204" s="2"/>
      <c r="J1204" s="3"/>
      <c r="K1204" s="3"/>
      <c r="L1204" s="788"/>
    </row>
    <row r="1205" spans="1:12" s="25" customFormat="1" x14ac:dyDescent="0.3">
      <c r="A1205" s="12"/>
      <c r="B1205" s="13"/>
      <c r="C1205" s="14"/>
      <c r="D1205" s="15"/>
      <c r="E1205" s="15"/>
      <c r="F1205" s="605"/>
      <c r="G1205" s="5"/>
      <c r="H1205" s="6"/>
      <c r="I1205" s="2"/>
      <c r="J1205" s="3"/>
      <c r="K1205" s="3"/>
      <c r="L1205" s="788"/>
    </row>
    <row r="1206" spans="1:12" s="25" customFormat="1" x14ac:dyDescent="0.3">
      <c r="A1206" s="469" t="s">
        <v>124</v>
      </c>
      <c r="B1206" s="15" t="s">
        <v>259</v>
      </c>
      <c r="C1206" s="14" t="s">
        <v>125</v>
      </c>
      <c r="D1206" s="15" t="s">
        <v>126</v>
      </c>
      <c r="E1206" s="15" t="s">
        <v>127</v>
      </c>
      <c r="F1206" s="605"/>
      <c r="G1206" s="28" t="s">
        <v>124</v>
      </c>
      <c r="H1206" s="3" t="s">
        <v>247</v>
      </c>
      <c r="I1206" s="2" t="s">
        <v>125</v>
      </c>
      <c r="J1206" s="3" t="s">
        <v>126</v>
      </c>
      <c r="K1206" s="3" t="s">
        <v>127</v>
      </c>
      <c r="L1206" s="788"/>
    </row>
    <row r="1207" spans="1:12" s="50" customFormat="1" x14ac:dyDescent="0.3">
      <c r="A1207" s="968" t="s">
        <v>8</v>
      </c>
      <c r="B1207" s="13" t="s">
        <v>91</v>
      </c>
      <c r="C1207" s="14" t="s">
        <v>92</v>
      </c>
      <c r="D1207" s="15">
        <v>70</v>
      </c>
      <c r="E1207" s="15">
        <v>122</v>
      </c>
      <c r="F1207" s="605"/>
      <c r="G1207" s="964" t="s">
        <v>8</v>
      </c>
      <c r="H1207" s="6" t="s">
        <v>91</v>
      </c>
      <c r="I1207" s="2" t="s">
        <v>92</v>
      </c>
      <c r="J1207" s="3">
        <v>70</v>
      </c>
      <c r="K1207" s="3">
        <v>122</v>
      </c>
      <c r="L1207" s="786"/>
    </row>
    <row r="1208" spans="1:12" s="389" customFormat="1" x14ac:dyDescent="0.3">
      <c r="A1208" s="968" t="s">
        <v>3</v>
      </c>
      <c r="B1208" s="13" t="s">
        <v>26</v>
      </c>
      <c r="C1208" s="14" t="s">
        <v>28</v>
      </c>
      <c r="D1208" s="15">
        <v>60</v>
      </c>
      <c r="E1208" s="15">
        <v>121.9</v>
      </c>
      <c r="F1208" s="605"/>
      <c r="G1208" s="964" t="s">
        <v>3</v>
      </c>
      <c r="H1208" s="6" t="s">
        <v>26</v>
      </c>
      <c r="I1208" s="2" t="s">
        <v>7</v>
      </c>
      <c r="J1208" s="3">
        <v>75</v>
      </c>
      <c r="K1208" s="3">
        <v>152.375</v>
      </c>
      <c r="L1208" s="795"/>
    </row>
    <row r="1209" spans="1:12" s="25" customFormat="1" ht="19.5" customHeight="1" x14ac:dyDescent="0.3">
      <c r="A1209" s="968" t="s">
        <v>0</v>
      </c>
      <c r="B1209" s="13" t="s">
        <v>278</v>
      </c>
      <c r="C1209" s="14" t="s">
        <v>17</v>
      </c>
      <c r="D1209" s="15">
        <v>20</v>
      </c>
      <c r="E1209" s="15">
        <v>213.71</v>
      </c>
      <c r="F1209" s="605"/>
      <c r="G1209" s="964" t="s">
        <v>0</v>
      </c>
      <c r="H1209" s="6" t="s">
        <v>278</v>
      </c>
      <c r="I1209" s="2" t="s">
        <v>44</v>
      </c>
      <c r="J1209" s="3">
        <v>24</v>
      </c>
      <c r="K1209" s="3">
        <v>256.45</v>
      </c>
      <c r="L1209" s="788"/>
    </row>
    <row r="1210" spans="1:12" s="50" customFormat="1" x14ac:dyDescent="0.3">
      <c r="A1210" s="968" t="s">
        <v>77</v>
      </c>
      <c r="B1210" s="13" t="s">
        <v>144</v>
      </c>
      <c r="C1210" s="14" t="s">
        <v>2</v>
      </c>
      <c r="D1210" s="15">
        <v>15</v>
      </c>
      <c r="E1210" s="15">
        <v>88</v>
      </c>
      <c r="F1210" s="605"/>
      <c r="G1210" s="964" t="s">
        <v>77</v>
      </c>
      <c r="H1210" s="6" t="s">
        <v>144</v>
      </c>
      <c r="I1210" s="2" t="s">
        <v>2</v>
      </c>
      <c r="J1210" s="3">
        <v>15</v>
      </c>
      <c r="K1210" s="3">
        <v>88</v>
      </c>
      <c r="L1210" s="786"/>
    </row>
    <row r="1211" spans="1:12" s="50" customFormat="1" x14ac:dyDescent="0.3">
      <c r="A1211" s="968" t="s">
        <v>23</v>
      </c>
      <c r="B1211" s="13" t="s">
        <v>107</v>
      </c>
      <c r="C1211" s="14" t="s">
        <v>14</v>
      </c>
      <c r="D1211" s="990">
        <v>3.4</v>
      </c>
      <c r="E1211" s="990">
        <v>93.2</v>
      </c>
      <c r="F1211" s="829"/>
      <c r="G1211" s="828" t="s">
        <v>23</v>
      </c>
      <c r="H1211" s="826" t="s">
        <v>107</v>
      </c>
      <c r="I1211" s="2" t="s">
        <v>14</v>
      </c>
      <c r="J1211" s="3">
        <v>3.4</v>
      </c>
      <c r="K1211" s="3">
        <v>93.2</v>
      </c>
      <c r="L1211" s="786"/>
    </row>
    <row r="1212" spans="1:12" s="25" customFormat="1" ht="19.5" customHeight="1" x14ac:dyDescent="0.3">
      <c r="A1212" s="968" t="s">
        <v>51</v>
      </c>
      <c r="B1212" s="13" t="s">
        <v>108</v>
      </c>
      <c r="C1212" s="14" t="s">
        <v>65</v>
      </c>
      <c r="D1212" s="990">
        <v>1.2</v>
      </c>
      <c r="E1212" s="990">
        <v>21.5</v>
      </c>
      <c r="F1212" s="829"/>
      <c r="G1212" s="828" t="s">
        <v>51</v>
      </c>
      <c r="H1212" s="826" t="s">
        <v>108</v>
      </c>
      <c r="I1212" s="2" t="s">
        <v>65</v>
      </c>
      <c r="J1212" s="3">
        <v>1.2</v>
      </c>
      <c r="K1212" s="3">
        <v>21.5</v>
      </c>
      <c r="L1212" s="788"/>
    </row>
    <row r="1213" spans="1:12" s="25" customFormat="1" ht="19.5" customHeight="1" x14ac:dyDescent="0.3">
      <c r="A1213" s="968" t="s">
        <v>15</v>
      </c>
      <c r="B1213" s="13" t="s">
        <v>225</v>
      </c>
      <c r="C1213" s="14" t="s">
        <v>5</v>
      </c>
      <c r="D1213" s="990">
        <v>50</v>
      </c>
      <c r="E1213" s="990">
        <v>133.5</v>
      </c>
      <c r="F1213" s="830"/>
      <c r="G1213" s="828" t="s">
        <v>15</v>
      </c>
      <c r="H1213" s="826" t="s">
        <v>225</v>
      </c>
      <c r="I1213" s="2" t="s">
        <v>5</v>
      </c>
      <c r="J1213" s="3">
        <v>50</v>
      </c>
      <c r="K1213" s="3">
        <v>133.5</v>
      </c>
      <c r="L1213" s="788" t="s">
        <v>434</v>
      </c>
    </row>
    <row r="1214" spans="1:12" s="257" customFormat="1" ht="19.5" customHeight="1" x14ac:dyDescent="0.3">
      <c r="A1214" s="968"/>
      <c r="B1214" s="13"/>
      <c r="C1214" s="14"/>
      <c r="D1214" s="990"/>
      <c r="E1214" s="990"/>
      <c r="F1214" s="991"/>
      <c r="G1214" s="992"/>
      <c r="H1214" s="993"/>
      <c r="I1214" s="14"/>
      <c r="J1214" s="15"/>
      <c r="K1214" s="15"/>
      <c r="L1214" s="791"/>
    </row>
    <row r="1215" spans="1:12" s="50" customFormat="1" x14ac:dyDescent="0.3">
      <c r="A1215" s="12"/>
      <c r="B1215" s="13"/>
      <c r="C1215" s="14"/>
      <c r="D1215" s="990"/>
      <c r="E1215" s="990"/>
      <c r="F1215" s="827"/>
      <c r="G1215" s="825"/>
      <c r="H1215" s="826"/>
      <c r="I1215" s="2"/>
      <c r="J1215" s="3"/>
      <c r="K1215" s="3"/>
      <c r="L1215" s="792"/>
    </row>
    <row r="1216" spans="1:12" s="25" customFormat="1" x14ac:dyDescent="0.3">
      <c r="A1216" s="968"/>
      <c r="B1216" s="13"/>
      <c r="C1216" s="14" t="s">
        <v>128</v>
      </c>
      <c r="D1216" s="990">
        <f>SUM(D1207:D1215)</f>
        <v>219.6</v>
      </c>
      <c r="E1216" s="990">
        <f>SUM(E1207:E1215)</f>
        <v>793.81000000000006</v>
      </c>
      <c r="F1216" s="827"/>
      <c r="G1216" s="828"/>
      <c r="H1216" s="826"/>
      <c r="I1216" s="2" t="s">
        <v>128</v>
      </c>
      <c r="J1216" s="3">
        <f>SUM(J1207:J1215)</f>
        <v>238.6</v>
      </c>
      <c r="K1216" s="3">
        <f>SUM(K1207:K1215)</f>
        <v>867.02500000000009</v>
      </c>
      <c r="L1216" s="788"/>
    </row>
    <row r="1217" spans="1:16" s="25" customFormat="1" x14ac:dyDescent="0.3">
      <c r="A1217" s="12"/>
      <c r="B1217" s="13"/>
      <c r="C1217" s="14"/>
      <c r="D1217" s="990"/>
      <c r="E1217" s="990"/>
      <c r="F1217" s="827"/>
      <c r="G1217" s="825"/>
      <c r="H1217" s="826"/>
      <c r="I1217" s="2"/>
      <c r="J1217" s="3"/>
      <c r="K1217" s="3"/>
      <c r="L1217" s="788"/>
    </row>
    <row r="1218" spans="1:16" s="25" customFormat="1" x14ac:dyDescent="0.3">
      <c r="A1218" s="12"/>
      <c r="B1218" s="13"/>
      <c r="C1218" s="14"/>
      <c r="D1218" s="990"/>
      <c r="E1218" s="990"/>
      <c r="F1218" s="827"/>
      <c r="G1218" s="825"/>
      <c r="H1218" s="826"/>
      <c r="I1218" s="2"/>
      <c r="J1218" s="3"/>
      <c r="K1218" s="3"/>
      <c r="L1218" s="788"/>
    </row>
    <row r="1219" spans="1:16" s="25" customFormat="1" x14ac:dyDescent="0.3">
      <c r="A1219" s="968"/>
      <c r="B1219" s="13"/>
      <c r="C1219" s="14" t="s">
        <v>136</v>
      </c>
      <c r="D1219" s="990">
        <f>+D1216+D1191</f>
        <v>406</v>
      </c>
      <c r="E1219" s="990">
        <f>+E1216+E1191</f>
        <v>1647.71</v>
      </c>
      <c r="F1219" s="827"/>
      <c r="G1219" s="823"/>
      <c r="H1219" s="823"/>
      <c r="I1219" s="3" t="s">
        <v>136</v>
      </c>
      <c r="J1219" s="3">
        <f>+J1216+J1191</f>
        <v>430</v>
      </c>
      <c r="K1219" s="3">
        <f>+K1216+K1191</f>
        <v>1757.375</v>
      </c>
      <c r="L1219" s="788"/>
    </row>
    <row r="1220" spans="1:16" s="25" customFormat="1" ht="18.75" customHeight="1" x14ac:dyDescent="0.3">
      <c r="A1220" s="257"/>
      <c r="B1220" s="32"/>
      <c r="C1220" s="32"/>
      <c r="D1220" s="1045"/>
      <c r="E1220" s="1046"/>
      <c r="F1220" s="827"/>
      <c r="G1220" s="995"/>
      <c r="H1220" s="996"/>
      <c r="I1220" s="20"/>
      <c r="K1220" s="24"/>
      <c r="L1220" s="788"/>
    </row>
    <row r="1221" spans="1:16" s="25" customFormat="1" ht="18.75" customHeight="1" x14ac:dyDescent="0.3">
      <c r="A1221" s="257"/>
      <c r="B1221" s="32"/>
      <c r="C1221" s="32"/>
      <c r="D1221" s="1045"/>
      <c r="E1221" s="1046"/>
      <c r="F1221" s="830"/>
      <c r="G1221" s="995"/>
      <c r="H1221" s="996"/>
      <c r="I1221" s="20"/>
      <c r="K1221" s="24"/>
      <c r="L1221" s="788"/>
    </row>
    <row r="1222" spans="1:16" s="25" customFormat="1" x14ac:dyDescent="0.3">
      <c r="A1222" s="471"/>
      <c r="B1222" s="471"/>
      <c r="C1222" s="471"/>
      <c r="D1222" s="1047"/>
      <c r="E1222" s="1047"/>
      <c r="F1222" s="842"/>
      <c r="G1222" s="1036"/>
      <c r="H1222" s="1037"/>
      <c r="I1222" s="463"/>
      <c r="J1222" s="463"/>
      <c r="K1222" s="463"/>
      <c r="L1222" s="788"/>
    </row>
    <row r="1223" spans="1:16" s="25" customFormat="1" x14ac:dyDescent="0.3">
      <c r="A1223" s="471"/>
      <c r="B1223" s="259"/>
      <c r="C1223" s="472"/>
      <c r="D1223" s="473"/>
      <c r="E1223" s="473"/>
      <c r="F1223" s="659"/>
      <c r="G1223" s="463"/>
      <c r="H1223" s="463"/>
      <c r="I1223" s="463"/>
      <c r="J1223" s="463"/>
      <c r="K1223" s="463"/>
      <c r="L1223" s="788"/>
    </row>
    <row r="1224" spans="1:16" s="25" customFormat="1" ht="18.75" customHeight="1" x14ac:dyDescent="0.3">
      <c r="A1224" s="257"/>
      <c r="B1224" s="260" t="s">
        <v>130</v>
      </c>
      <c r="C1224" s="257"/>
      <c r="D1224" s="261" t="s">
        <v>131</v>
      </c>
      <c r="E1224" s="32"/>
      <c r="F1224" s="606"/>
      <c r="H1224" s="37" t="s">
        <v>130</v>
      </c>
      <c r="J1224" s="94" t="s">
        <v>131</v>
      </c>
      <c r="K1224" s="20"/>
      <c r="L1224" s="788"/>
    </row>
    <row r="1225" spans="1:16" s="25" customFormat="1" ht="51.75" customHeight="1" x14ac:dyDescent="0.3">
      <c r="A1225" s="257"/>
      <c r="B1225" s="262" t="s">
        <v>132</v>
      </c>
      <c r="C1225" s="257"/>
      <c r="D1225" s="262" t="s">
        <v>140</v>
      </c>
      <c r="E1225" s="263"/>
      <c r="F1225" s="606"/>
      <c r="H1225" s="38" t="s">
        <v>139</v>
      </c>
      <c r="J1225" s="38" t="s">
        <v>140</v>
      </c>
      <c r="K1225" s="39"/>
      <c r="L1225" s="788"/>
    </row>
    <row r="1226" spans="1:16" s="25" customFormat="1" ht="22.5" customHeight="1" x14ac:dyDescent="0.3">
      <c r="A1226" s="257"/>
      <c r="B1226" s="262"/>
      <c r="C1226" s="257"/>
      <c r="D1226" s="262"/>
      <c r="E1226" s="263"/>
      <c r="F1226" s="606"/>
      <c r="G1226" s="38"/>
      <c r="I1226" s="38"/>
      <c r="J1226" s="39"/>
      <c r="K1226" s="38"/>
      <c r="L1226" s="788"/>
    </row>
    <row r="1227" spans="1:16" s="25" customFormat="1" ht="18.75" customHeight="1" x14ac:dyDescent="0.3">
      <c r="A1227" s="419"/>
      <c r="B1227" s="456"/>
      <c r="C1227" s="456"/>
      <c r="D1227" s="456"/>
      <c r="E1227" s="456"/>
      <c r="F1227" s="656"/>
      <c r="G1227" s="96"/>
      <c r="H1227" s="19"/>
      <c r="I1227" s="19"/>
      <c r="J1227" s="19"/>
      <c r="K1227" s="19"/>
      <c r="L1227" s="788"/>
    </row>
    <row r="1228" spans="1:16" x14ac:dyDescent="0.3">
      <c r="A1228" s="25"/>
      <c r="G1228" s="25"/>
    </row>
    <row r="1229" spans="1:16" s="25" customFormat="1" ht="18.75" customHeight="1" x14ac:dyDescent="0.3">
      <c r="B1229" s="22" t="s">
        <v>115</v>
      </c>
      <c r="C1229" s="20"/>
      <c r="D1229" s="20"/>
      <c r="E1229" s="20"/>
      <c r="F1229" s="656"/>
      <c r="H1229" s="22" t="s">
        <v>115</v>
      </c>
      <c r="I1229" s="20"/>
      <c r="J1229" s="20"/>
      <c r="K1229" s="20"/>
      <c r="L1229" s="788"/>
    </row>
    <row r="1230" spans="1:16" s="25" customFormat="1" ht="18.75" customHeight="1" x14ac:dyDescent="0.3">
      <c r="B1230" s="22" t="s">
        <v>137</v>
      </c>
      <c r="C1230" s="20"/>
      <c r="D1230" s="20"/>
      <c r="E1230" s="20"/>
      <c r="F1230" s="606"/>
      <c r="H1230" s="22" t="s">
        <v>138</v>
      </c>
      <c r="I1230" s="20"/>
      <c r="J1230" s="20"/>
      <c r="K1230" s="20"/>
      <c r="L1230" s="788"/>
    </row>
    <row r="1231" spans="1:16" s="25" customFormat="1" ht="18.75" customHeight="1" x14ac:dyDescent="0.3">
      <c r="B1231" s="20"/>
      <c r="C1231" s="20"/>
      <c r="D1231" s="20"/>
      <c r="E1231" s="20"/>
      <c r="F1231" s="606"/>
      <c r="G1231" s="257"/>
      <c r="H1231" s="32"/>
      <c r="I1231" s="32"/>
      <c r="J1231" s="32"/>
      <c r="K1231" s="32"/>
      <c r="L1231" s="788"/>
    </row>
    <row r="1232" spans="1:16" s="25" customFormat="1" ht="18.75" customHeight="1" x14ac:dyDescent="0.3">
      <c r="B1232" s="20"/>
      <c r="C1232" s="20"/>
      <c r="E1232" s="603" t="s">
        <v>116</v>
      </c>
      <c r="F1232" s="606"/>
      <c r="G1232" s="257"/>
      <c r="H1232" s="32"/>
      <c r="I1232" s="32"/>
      <c r="J1232" s="257"/>
      <c r="K1232" s="604" t="s">
        <v>116</v>
      </c>
      <c r="L1232" s="789"/>
      <c r="M1232" s="603"/>
      <c r="N1232" s="603"/>
      <c r="O1232" s="603"/>
      <c r="P1232" s="603"/>
    </row>
    <row r="1233" spans="1:18" s="25" customFormat="1" ht="18.75" customHeight="1" x14ac:dyDescent="0.3">
      <c r="B1233" s="20"/>
      <c r="C1233" s="20"/>
      <c r="E1233" s="603" t="s">
        <v>134</v>
      </c>
      <c r="F1233" s="606"/>
      <c r="G1233" s="257"/>
      <c r="H1233" s="32"/>
      <c r="I1233" s="32"/>
      <c r="J1233" s="257"/>
      <c r="K1233" s="604" t="s">
        <v>134</v>
      </c>
      <c r="L1233" s="789"/>
      <c r="M1233" s="603"/>
      <c r="N1233" s="603"/>
      <c r="O1233" s="603"/>
      <c r="P1233" s="603"/>
    </row>
    <row r="1234" spans="1:18" s="25" customFormat="1" ht="18.75" customHeight="1" x14ac:dyDescent="0.3">
      <c r="B1234" s="20"/>
      <c r="C1234" s="20"/>
      <c r="E1234" s="603" t="s">
        <v>117</v>
      </c>
      <c r="F1234" s="606"/>
      <c r="G1234" s="257"/>
      <c r="H1234" s="32"/>
      <c r="I1234" s="32"/>
      <c r="J1234" s="257"/>
      <c r="K1234" s="604" t="s">
        <v>117</v>
      </c>
      <c r="L1234" s="789"/>
      <c r="M1234" s="603"/>
      <c r="N1234" s="603"/>
      <c r="O1234" s="603"/>
      <c r="P1234" s="603"/>
    </row>
    <row r="1235" spans="1:18" s="25" customFormat="1" ht="18.75" customHeight="1" x14ac:dyDescent="0.3">
      <c r="B1235" s="20"/>
      <c r="C1235" s="20"/>
      <c r="E1235" s="603" t="s">
        <v>417</v>
      </c>
      <c r="F1235" s="606"/>
      <c r="G1235" s="257"/>
      <c r="H1235" s="32"/>
      <c r="I1235" s="32"/>
      <c r="J1235" s="257"/>
      <c r="K1235" s="604" t="s">
        <v>417</v>
      </c>
      <c r="L1235" s="789"/>
      <c r="M1235" s="603"/>
      <c r="N1235" s="603"/>
      <c r="O1235" s="603"/>
      <c r="P1235" s="603"/>
    </row>
    <row r="1236" spans="1:18" s="25" customFormat="1" ht="18.75" customHeight="1" x14ac:dyDescent="0.3">
      <c r="B1236" s="20"/>
      <c r="C1236" s="20"/>
      <c r="D1236" s="20"/>
      <c r="E1236" s="20"/>
      <c r="F1236" s="656"/>
      <c r="G1236" s="257"/>
      <c r="H1236" s="32"/>
      <c r="I1236" s="32"/>
      <c r="J1236" s="32"/>
      <c r="K1236" s="32"/>
      <c r="L1236" s="788"/>
    </row>
    <row r="1237" spans="1:18" s="25" customFormat="1" ht="18.75" customHeight="1" x14ac:dyDescent="0.3">
      <c r="B1237" s="20"/>
      <c r="C1237" s="20"/>
      <c r="D1237" s="20"/>
      <c r="E1237" s="20"/>
      <c r="F1237" s="656"/>
      <c r="G1237" s="257"/>
      <c r="H1237" s="32"/>
      <c r="I1237" s="32"/>
      <c r="J1237" s="32"/>
      <c r="K1237" s="32"/>
      <c r="L1237" s="788"/>
    </row>
    <row r="1238" spans="1:18" s="25" customFormat="1" ht="18.75" customHeight="1" x14ac:dyDescent="0.3">
      <c r="B1238" s="20"/>
      <c r="C1238" s="20"/>
      <c r="F1238" s="20"/>
      <c r="G1238" s="257"/>
      <c r="H1238" s="32"/>
      <c r="I1238" s="32"/>
      <c r="J1238" s="32"/>
      <c r="K1238" s="32"/>
      <c r="L1238" s="788"/>
    </row>
    <row r="1239" spans="1:18" s="25" customFormat="1" ht="18.75" customHeight="1" x14ac:dyDescent="0.3">
      <c r="B1239" s="1612" t="s">
        <v>119</v>
      </c>
      <c r="C1239" s="1612"/>
      <c r="D1239" s="1612"/>
      <c r="E1239" s="26"/>
      <c r="F1239" s="606"/>
      <c r="G1239" s="257"/>
      <c r="H1239" s="1605" t="s">
        <v>119</v>
      </c>
      <c r="I1239" s="1605"/>
      <c r="J1239" s="1605"/>
      <c r="K1239" s="481"/>
      <c r="L1239" s="788"/>
    </row>
    <row r="1240" spans="1:18" s="25" customFormat="1" ht="18.75" customHeight="1" x14ac:dyDescent="0.3">
      <c r="B1240" s="1610">
        <v>45351</v>
      </c>
      <c r="C1240" s="1610"/>
      <c r="D1240" s="1610"/>
      <c r="E1240" s="27"/>
      <c r="F1240" s="606"/>
      <c r="G1240" s="257"/>
      <c r="H1240" s="1606">
        <f>B1240</f>
        <v>45351</v>
      </c>
      <c r="I1240" s="1606"/>
      <c r="J1240" s="1606"/>
      <c r="K1240" s="482"/>
      <c r="L1240" s="788"/>
    </row>
    <row r="1241" spans="1:18" s="25" customFormat="1" ht="18.75" customHeight="1" x14ac:dyDescent="0.3">
      <c r="B1241" s="20"/>
      <c r="C1241" s="20"/>
      <c r="D1241" s="20"/>
      <c r="E1241" s="27"/>
      <c r="F1241" s="606"/>
      <c r="G1241" s="257"/>
      <c r="H1241" s="32"/>
      <c r="I1241" s="32"/>
      <c r="J1241" s="32"/>
      <c r="K1241" s="482"/>
      <c r="L1241" s="788"/>
    </row>
    <row r="1242" spans="1:18" s="25" customFormat="1" ht="18.75" customHeight="1" x14ac:dyDescent="0.3">
      <c r="B1242" s="963"/>
      <c r="C1242" s="20"/>
      <c r="D1242" s="20"/>
      <c r="E1242" s="27"/>
      <c r="F1242" s="606"/>
      <c r="G1242" s="257"/>
      <c r="H1242" s="967"/>
      <c r="I1242" s="32"/>
      <c r="J1242" s="32"/>
      <c r="K1242" s="482"/>
      <c r="L1242" s="788"/>
    </row>
    <row r="1243" spans="1:18" s="25" customFormat="1" ht="18.75" customHeight="1" x14ac:dyDescent="0.3">
      <c r="A1243" s="28" t="s">
        <v>120</v>
      </c>
      <c r="B1243" s="29" t="s">
        <v>121</v>
      </c>
      <c r="C1243" s="1611" t="s">
        <v>122</v>
      </c>
      <c r="D1243" s="1611"/>
      <c r="E1243" s="1611"/>
      <c r="F1243" s="606"/>
      <c r="G1243" s="469" t="s">
        <v>120</v>
      </c>
      <c r="H1243" s="475" t="s">
        <v>121</v>
      </c>
      <c r="I1243" s="1604" t="s">
        <v>123</v>
      </c>
      <c r="J1243" s="1604"/>
      <c r="K1243" s="1604"/>
      <c r="L1243" s="788"/>
    </row>
    <row r="1244" spans="1:18" s="25" customFormat="1" ht="18.75" customHeight="1" x14ac:dyDescent="0.3">
      <c r="A1244" s="28" t="s">
        <v>124</v>
      </c>
      <c r="B1244" s="28" t="s">
        <v>265</v>
      </c>
      <c r="C1244" s="29" t="s">
        <v>125</v>
      </c>
      <c r="D1244" s="964" t="s">
        <v>126</v>
      </c>
      <c r="E1244" s="964" t="s">
        <v>127</v>
      </c>
      <c r="F1244" s="606"/>
      <c r="G1244" s="469" t="s">
        <v>124</v>
      </c>
      <c r="H1244" s="469" t="s">
        <v>265</v>
      </c>
      <c r="I1244" s="475" t="s">
        <v>125</v>
      </c>
      <c r="J1244" s="968" t="s">
        <v>126</v>
      </c>
      <c r="K1244" s="968" t="s">
        <v>127</v>
      </c>
      <c r="L1244" s="788"/>
    </row>
    <row r="1245" spans="1:18" s="25" customFormat="1" x14ac:dyDescent="0.3">
      <c r="A1245" s="964" t="s">
        <v>8</v>
      </c>
      <c r="B1245" s="6" t="s">
        <v>426</v>
      </c>
      <c r="C1245" s="2" t="s">
        <v>104</v>
      </c>
      <c r="D1245" s="3">
        <v>50</v>
      </c>
      <c r="E1245" s="3">
        <v>333.85</v>
      </c>
      <c r="F1245" s="606"/>
      <c r="G1245" s="968" t="s">
        <v>8</v>
      </c>
      <c r="H1245" s="13" t="s">
        <v>27</v>
      </c>
      <c r="I1245" s="14" t="s">
        <v>7</v>
      </c>
      <c r="J1245" s="15">
        <v>85</v>
      </c>
      <c r="K1245" s="15">
        <v>223</v>
      </c>
      <c r="L1245" s="788"/>
    </row>
    <row r="1246" spans="1:18" s="25" customFormat="1" ht="19.5" customHeight="1" x14ac:dyDescent="0.3">
      <c r="A1246" s="964" t="s">
        <v>3</v>
      </c>
      <c r="B1246" s="6" t="s">
        <v>43</v>
      </c>
      <c r="C1246" s="2" t="s">
        <v>17</v>
      </c>
      <c r="D1246" s="3">
        <v>40</v>
      </c>
      <c r="E1246" s="3">
        <v>242.70999999999998</v>
      </c>
      <c r="F1246" s="606"/>
      <c r="G1246" s="968" t="s">
        <v>3</v>
      </c>
      <c r="H1246" s="13" t="s">
        <v>43</v>
      </c>
      <c r="I1246" s="14" t="s">
        <v>44</v>
      </c>
      <c r="J1246" s="15">
        <v>48</v>
      </c>
      <c r="K1246" s="15">
        <v>298.71999999999997</v>
      </c>
      <c r="L1246" s="788"/>
    </row>
    <row r="1247" spans="1:18" s="50" customFormat="1" x14ac:dyDescent="0.3">
      <c r="A1247" s="964" t="s">
        <v>0</v>
      </c>
      <c r="B1247" s="6" t="s">
        <v>114</v>
      </c>
      <c r="C1247" s="2" t="s">
        <v>2</v>
      </c>
      <c r="D1247" s="3">
        <v>6</v>
      </c>
      <c r="E1247" s="3">
        <v>28</v>
      </c>
      <c r="F1247" s="606"/>
      <c r="G1247" s="968" t="s">
        <v>0</v>
      </c>
      <c r="H1247" s="13" t="s">
        <v>114</v>
      </c>
      <c r="I1247" s="14" t="s">
        <v>2</v>
      </c>
      <c r="J1247" s="15">
        <v>6</v>
      </c>
      <c r="K1247" s="15">
        <v>28</v>
      </c>
      <c r="L1247" s="788"/>
      <c r="M1247" s="25"/>
      <c r="N1247" s="25"/>
      <c r="O1247" s="25"/>
      <c r="P1247" s="25"/>
      <c r="Q1247" s="25"/>
      <c r="R1247" s="25"/>
    </row>
    <row r="1248" spans="1:18" s="50" customFormat="1" x14ac:dyDescent="0.3">
      <c r="A1248" s="964" t="s">
        <v>77</v>
      </c>
      <c r="B1248" s="6" t="s">
        <v>107</v>
      </c>
      <c r="C1248" s="2" t="s">
        <v>14</v>
      </c>
      <c r="D1248" s="3">
        <v>3.4</v>
      </c>
      <c r="E1248" s="3">
        <v>93.2</v>
      </c>
      <c r="F1248" s="605"/>
      <c r="G1248" s="968" t="s">
        <v>77</v>
      </c>
      <c r="H1248" s="13" t="s">
        <v>107</v>
      </c>
      <c r="I1248" s="14" t="s">
        <v>414</v>
      </c>
      <c r="J1248" s="15">
        <f>2*3.4</f>
        <v>6.8</v>
      </c>
      <c r="K1248" s="15">
        <f>2*93.2</f>
        <v>186.4</v>
      </c>
      <c r="L1248" s="786"/>
    </row>
    <row r="1249" spans="1:12" s="25" customFormat="1" ht="19.5" customHeight="1" x14ac:dyDescent="0.3">
      <c r="A1249" s="964" t="s">
        <v>23</v>
      </c>
      <c r="B1249" s="6" t="s">
        <v>93</v>
      </c>
      <c r="C1249" s="2" t="s">
        <v>2</v>
      </c>
      <c r="D1249" s="3">
        <v>75</v>
      </c>
      <c r="E1249" s="3">
        <v>92</v>
      </c>
      <c r="F1249" s="606"/>
      <c r="G1249" s="968" t="s">
        <v>23</v>
      </c>
      <c r="H1249" s="13" t="s">
        <v>93</v>
      </c>
      <c r="I1249" s="14" t="s">
        <v>2</v>
      </c>
      <c r="J1249" s="15">
        <v>75</v>
      </c>
      <c r="K1249" s="15">
        <v>92</v>
      </c>
      <c r="L1249" s="788"/>
    </row>
    <row r="1250" spans="1:12" s="25" customFormat="1" ht="19.5" customHeight="1" x14ac:dyDescent="0.3">
      <c r="A1250" s="964" t="s">
        <v>51</v>
      </c>
      <c r="B1250" s="6" t="s">
        <v>80</v>
      </c>
      <c r="C1250" s="2" t="s">
        <v>5</v>
      </c>
      <c r="D1250" s="3">
        <v>30</v>
      </c>
      <c r="E1250" s="3">
        <v>124.6</v>
      </c>
      <c r="F1250" s="606"/>
      <c r="G1250" s="968"/>
      <c r="H1250" s="13"/>
      <c r="I1250" s="14"/>
      <c r="J1250" s="15"/>
      <c r="K1250" s="15"/>
      <c r="L1250" s="788"/>
    </row>
    <row r="1251" spans="1:12" s="25" customFormat="1" x14ac:dyDescent="0.3">
      <c r="A1251" s="5"/>
      <c r="B1251" s="6"/>
      <c r="C1251" s="2"/>
      <c r="D1251" s="3"/>
      <c r="E1251" s="3"/>
      <c r="F1251" s="605"/>
      <c r="G1251" s="12"/>
      <c r="H1251" s="13"/>
      <c r="I1251" s="14"/>
      <c r="J1251" s="15"/>
      <c r="K1251" s="15"/>
      <c r="L1251" s="788"/>
    </row>
    <row r="1252" spans="1:12" s="25" customFormat="1" x14ac:dyDescent="0.3">
      <c r="A1252" s="5"/>
      <c r="B1252" s="6"/>
      <c r="C1252" s="2" t="s">
        <v>128</v>
      </c>
      <c r="D1252" s="3">
        <f>SUM(D1245:D1250)</f>
        <v>204.4</v>
      </c>
      <c r="E1252" s="3">
        <f>SUM(E1245:E1250)</f>
        <v>914.36</v>
      </c>
      <c r="F1252" s="1020"/>
      <c r="G1252" s="1048"/>
      <c r="H1252" s="637"/>
      <c r="I1252" s="638" t="s">
        <v>128</v>
      </c>
      <c r="J1252" s="15">
        <f>SUM(J1245:J1250)</f>
        <v>220.8</v>
      </c>
      <c r="K1252" s="15">
        <f>SUM(K1245:K1250)</f>
        <v>828.12</v>
      </c>
      <c r="L1252" s="788"/>
    </row>
    <row r="1253" spans="1:12" s="25" customFormat="1" hidden="1" x14ac:dyDescent="0.3">
      <c r="A1253" s="5"/>
      <c r="B1253" s="6"/>
      <c r="C1253" s="2"/>
      <c r="D1253" s="3"/>
      <c r="E1253" s="3"/>
      <c r="F1253" s="1020"/>
      <c r="G1253" s="1048"/>
      <c r="H1253" s="637"/>
      <c r="I1253" s="638"/>
      <c r="J1253" s="15"/>
      <c r="K1253" s="15"/>
      <c r="L1253" s="788"/>
    </row>
    <row r="1254" spans="1:12" s="25" customFormat="1" hidden="1" x14ac:dyDescent="0.3">
      <c r="A1254" s="5">
        <v>1</v>
      </c>
      <c r="B1254" s="6" t="s">
        <v>1</v>
      </c>
      <c r="C1254" s="2" t="s">
        <v>5</v>
      </c>
      <c r="D1254" s="3">
        <v>200</v>
      </c>
      <c r="E1254" s="3">
        <v>86</v>
      </c>
      <c r="F1254" s="1020"/>
      <c r="G1254" s="1048">
        <v>1</v>
      </c>
      <c r="H1254" s="637" t="s">
        <v>1</v>
      </c>
      <c r="I1254" s="638" t="s">
        <v>5</v>
      </c>
      <c r="J1254" s="15">
        <v>200</v>
      </c>
      <c r="K1254" s="15">
        <v>86</v>
      </c>
      <c r="L1254" s="788"/>
    </row>
    <row r="1255" spans="1:12" s="25" customFormat="1" hidden="1" x14ac:dyDescent="0.3">
      <c r="A1255" s="5">
        <v>2</v>
      </c>
      <c r="B1255" s="6" t="s">
        <v>238</v>
      </c>
      <c r="C1255" s="2" t="s">
        <v>251</v>
      </c>
      <c r="D1255" s="3">
        <v>225</v>
      </c>
      <c r="E1255" s="3">
        <v>114</v>
      </c>
      <c r="F1255" s="1020"/>
      <c r="G1255" s="1048">
        <v>2</v>
      </c>
      <c r="H1255" s="637" t="s">
        <v>238</v>
      </c>
      <c r="I1255" s="638" t="s">
        <v>251</v>
      </c>
      <c r="J1255" s="15">
        <v>225</v>
      </c>
      <c r="K1255" s="15">
        <v>114</v>
      </c>
      <c r="L1255" s="788"/>
    </row>
    <row r="1256" spans="1:12" s="25" customFormat="1" hidden="1" x14ac:dyDescent="0.3">
      <c r="A1256" s="5">
        <v>3</v>
      </c>
      <c r="B1256" s="6" t="s">
        <v>93</v>
      </c>
      <c r="C1256" s="2" t="s">
        <v>5</v>
      </c>
      <c r="D1256" s="3">
        <v>135</v>
      </c>
      <c r="E1256" s="3">
        <v>94.25</v>
      </c>
      <c r="F1256" s="1020"/>
      <c r="G1256" s="1048">
        <v>3</v>
      </c>
      <c r="H1256" s="637" t="s">
        <v>93</v>
      </c>
      <c r="I1256" s="638" t="s">
        <v>5</v>
      </c>
      <c r="J1256" s="15">
        <v>135</v>
      </c>
      <c r="K1256" s="15">
        <v>94.25</v>
      </c>
      <c r="L1256" s="788"/>
    </row>
    <row r="1257" spans="1:12" s="25" customFormat="1" hidden="1" x14ac:dyDescent="0.3">
      <c r="A1257" s="5">
        <v>4</v>
      </c>
      <c r="B1257" s="6" t="s">
        <v>253</v>
      </c>
      <c r="C1257" s="2" t="s">
        <v>218</v>
      </c>
      <c r="D1257" s="3">
        <v>125</v>
      </c>
      <c r="E1257" s="3">
        <v>146.4</v>
      </c>
      <c r="F1257" s="1020"/>
      <c r="G1257" s="1048">
        <v>4</v>
      </c>
      <c r="H1257" s="637" t="s">
        <v>253</v>
      </c>
      <c r="I1257" s="638" t="s">
        <v>218</v>
      </c>
      <c r="J1257" s="15">
        <v>125</v>
      </c>
      <c r="K1257" s="15">
        <v>146.4</v>
      </c>
      <c r="L1257" s="788"/>
    </row>
    <row r="1258" spans="1:12" s="25" customFormat="1" hidden="1" x14ac:dyDescent="0.3">
      <c r="A1258" s="5">
        <v>5</v>
      </c>
      <c r="B1258" s="6" t="s">
        <v>255</v>
      </c>
      <c r="C1258" s="2" t="s">
        <v>218</v>
      </c>
      <c r="D1258" s="3">
        <v>80</v>
      </c>
      <c r="E1258" s="3">
        <v>105.16</v>
      </c>
      <c r="F1258" s="1020"/>
      <c r="G1258" s="1048">
        <v>5</v>
      </c>
      <c r="H1258" s="637" t="s">
        <v>255</v>
      </c>
      <c r="I1258" s="638" t="s">
        <v>218</v>
      </c>
      <c r="J1258" s="15">
        <v>80</v>
      </c>
      <c r="K1258" s="15">
        <v>105.16</v>
      </c>
      <c r="L1258" s="788"/>
    </row>
    <row r="1259" spans="1:12" s="25" customFormat="1" hidden="1" x14ac:dyDescent="0.3">
      <c r="A1259" s="5">
        <v>6</v>
      </c>
      <c r="B1259" s="6" t="s">
        <v>252</v>
      </c>
      <c r="C1259" s="2" t="s">
        <v>251</v>
      </c>
      <c r="D1259" s="3">
        <v>105</v>
      </c>
      <c r="E1259" s="3">
        <v>142</v>
      </c>
      <c r="F1259" s="1020"/>
      <c r="G1259" s="1048">
        <v>6</v>
      </c>
      <c r="H1259" s="637" t="s">
        <v>252</v>
      </c>
      <c r="I1259" s="638" t="s">
        <v>251</v>
      </c>
      <c r="J1259" s="15">
        <v>105</v>
      </c>
      <c r="K1259" s="15">
        <v>142</v>
      </c>
      <c r="L1259" s="788"/>
    </row>
    <row r="1260" spans="1:12" s="25" customFormat="1" hidden="1" x14ac:dyDescent="0.3">
      <c r="A1260" s="5">
        <v>7</v>
      </c>
      <c r="B1260" s="6" t="s">
        <v>254</v>
      </c>
      <c r="C1260" s="2" t="s">
        <v>218</v>
      </c>
      <c r="D1260" s="3">
        <v>120</v>
      </c>
      <c r="E1260" s="3">
        <v>144</v>
      </c>
      <c r="F1260" s="1020"/>
      <c r="G1260" s="1048">
        <v>7</v>
      </c>
      <c r="H1260" s="637" t="s">
        <v>254</v>
      </c>
      <c r="I1260" s="638" t="s">
        <v>218</v>
      </c>
      <c r="J1260" s="15">
        <v>120</v>
      </c>
      <c r="K1260" s="15">
        <v>144</v>
      </c>
      <c r="L1260" s="788"/>
    </row>
    <row r="1261" spans="1:12" s="25" customFormat="1" hidden="1" x14ac:dyDescent="0.3">
      <c r="A1261" s="5">
        <v>8</v>
      </c>
      <c r="B1261" s="6" t="s">
        <v>31</v>
      </c>
      <c r="C1261" s="2" t="s">
        <v>5</v>
      </c>
      <c r="D1261" s="3">
        <v>55</v>
      </c>
      <c r="E1261" s="3">
        <v>88</v>
      </c>
      <c r="F1261" s="1020"/>
      <c r="G1261" s="1048">
        <v>8</v>
      </c>
      <c r="H1261" s="637" t="s">
        <v>31</v>
      </c>
      <c r="I1261" s="638" t="s">
        <v>5</v>
      </c>
      <c r="J1261" s="15">
        <v>55</v>
      </c>
      <c r="K1261" s="15">
        <v>88</v>
      </c>
      <c r="L1261" s="788"/>
    </row>
    <row r="1262" spans="1:12" s="50" customFormat="1" hidden="1" x14ac:dyDescent="0.3">
      <c r="A1262" s="964"/>
      <c r="B1262" s="1"/>
      <c r="C1262" s="964"/>
      <c r="D1262" s="7"/>
      <c r="E1262" s="7"/>
      <c r="F1262" s="1020"/>
      <c r="G1262" s="636"/>
      <c r="H1262" s="1049"/>
      <c r="I1262" s="636"/>
      <c r="J1262" s="468"/>
      <c r="K1262" s="468"/>
      <c r="L1262" s="792"/>
    </row>
    <row r="1263" spans="1:12" s="25" customFormat="1" hidden="1" x14ac:dyDescent="0.3">
      <c r="A1263" s="5"/>
      <c r="B1263" s="6"/>
      <c r="C1263" s="2" t="s">
        <v>128</v>
      </c>
      <c r="D1263" s="3">
        <v>1045</v>
      </c>
      <c r="E1263" s="3">
        <v>919.81</v>
      </c>
      <c r="F1263" s="1020"/>
      <c r="G1263" s="1048"/>
      <c r="H1263" s="637"/>
      <c r="I1263" s="638" t="s">
        <v>128</v>
      </c>
      <c r="J1263" s="15">
        <v>1045</v>
      </c>
      <c r="K1263" s="15">
        <v>919.81</v>
      </c>
      <c r="L1263" s="788"/>
    </row>
    <row r="1264" spans="1:12" s="25" customFormat="1" hidden="1" x14ac:dyDescent="0.3">
      <c r="A1264" s="5"/>
      <c r="B1264" s="6"/>
      <c r="C1264" s="2"/>
      <c r="D1264" s="3"/>
      <c r="E1264" s="3"/>
      <c r="F1264" s="1020"/>
      <c r="G1264" s="1048"/>
      <c r="H1264" s="637"/>
      <c r="I1264" s="638"/>
      <c r="J1264" s="15"/>
      <c r="K1264" s="15"/>
      <c r="L1264" s="788"/>
    </row>
    <row r="1265" spans="1:12" s="25" customFormat="1" x14ac:dyDescent="0.3">
      <c r="A1265" s="5"/>
      <c r="B1265" s="6"/>
      <c r="C1265" s="2"/>
      <c r="D1265" s="3"/>
      <c r="E1265" s="3"/>
      <c r="F1265" s="1020"/>
      <c r="G1265" s="1048"/>
      <c r="H1265" s="637"/>
      <c r="I1265" s="638"/>
      <c r="J1265" s="15"/>
      <c r="K1265" s="15"/>
      <c r="L1265" s="788"/>
    </row>
    <row r="1266" spans="1:12" s="25" customFormat="1" x14ac:dyDescent="0.3">
      <c r="A1266" s="5"/>
      <c r="B1266" s="6"/>
      <c r="C1266" s="2"/>
      <c r="D1266" s="3"/>
      <c r="E1266" s="3"/>
      <c r="F1266" s="1020"/>
      <c r="G1266" s="1048"/>
      <c r="H1266" s="637"/>
      <c r="I1266" s="638"/>
      <c r="J1266" s="15"/>
      <c r="K1266" s="15"/>
      <c r="L1266" s="788"/>
    </row>
    <row r="1267" spans="1:12" s="25" customFormat="1" x14ac:dyDescent="0.3">
      <c r="A1267" s="28" t="s">
        <v>124</v>
      </c>
      <c r="B1267" s="3" t="s">
        <v>259</v>
      </c>
      <c r="C1267" s="2" t="s">
        <v>125</v>
      </c>
      <c r="D1267" s="3" t="s">
        <v>126</v>
      </c>
      <c r="E1267" s="3" t="s">
        <v>127</v>
      </c>
      <c r="F1267" s="1020"/>
      <c r="G1267" s="1050" t="s">
        <v>124</v>
      </c>
      <c r="H1267" s="639" t="s">
        <v>247</v>
      </c>
      <c r="I1267" s="638" t="s">
        <v>125</v>
      </c>
      <c r="J1267" s="15" t="s">
        <v>126</v>
      </c>
      <c r="K1267" s="15" t="s">
        <v>127</v>
      </c>
      <c r="L1267" s="788"/>
    </row>
    <row r="1268" spans="1:12" s="50" customFormat="1" x14ac:dyDescent="0.3">
      <c r="A1268" s="964">
        <v>1</v>
      </c>
      <c r="B1268" s="6" t="s">
        <v>266</v>
      </c>
      <c r="C1268" s="2" t="s">
        <v>9</v>
      </c>
      <c r="D1268" s="3">
        <v>70</v>
      </c>
      <c r="E1268" s="3">
        <v>235.98</v>
      </c>
      <c r="F1268" s="1019"/>
      <c r="G1268" s="636">
        <v>1</v>
      </c>
      <c r="H1268" s="637" t="s">
        <v>266</v>
      </c>
      <c r="I1268" s="638" t="s">
        <v>9</v>
      </c>
      <c r="J1268" s="15">
        <v>70</v>
      </c>
      <c r="K1268" s="15">
        <v>235.98</v>
      </c>
      <c r="L1268" s="786"/>
    </row>
    <row r="1269" spans="1:12" s="389" customFormat="1" x14ac:dyDescent="0.3">
      <c r="A1269" s="964" t="s">
        <v>3</v>
      </c>
      <c r="B1269" s="6" t="s">
        <v>72</v>
      </c>
      <c r="C1269" s="2" t="s">
        <v>4</v>
      </c>
      <c r="D1269" s="3">
        <v>65</v>
      </c>
      <c r="E1269" s="3">
        <v>226</v>
      </c>
      <c r="F1269" s="1020"/>
      <c r="G1269" s="636" t="s">
        <v>3</v>
      </c>
      <c r="H1269" s="637" t="s">
        <v>72</v>
      </c>
      <c r="I1269" s="638" t="s">
        <v>17</v>
      </c>
      <c r="J1269" s="15">
        <v>80</v>
      </c>
      <c r="K1269" s="15">
        <v>271.20000000000005</v>
      </c>
      <c r="L1269" s="795"/>
    </row>
    <row r="1270" spans="1:12" s="25" customFormat="1" ht="19.5" customHeight="1" x14ac:dyDescent="0.3">
      <c r="A1270" s="964" t="s">
        <v>0</v>
      </c>
      <c r="B1270" s="6" t="s">
        <v>61</v>
      </c>
      <c r="C1270" s="2" t="s">
        <v>17</v>
      </c>
      <c r="D1270" s="3">
        <v>30</v>
      </c>
      <c r="E1270" s="3">
        <v>228.14999999999998</v>
      </c>
      <c r="F1270" s="1020"/>
      <c r="G1270" s="636" t="s">
        <v>0</v>
      </c>
      <c r="H1270" s="637" t="s">
        <v>61</v>
      </c>
      <c r="I1270" s="638" t="s">
        <v>44</v>
      </c>
      <c r="J1270" s="15">
        <v>35</v>
      </c>
      <c r="K1270" s="15">
        <v>273.77999999999997</v>
      </c>
      <c r="L1270" s="788"/>
    </row>
    <row r="1271" spans="1:12" s="50" customFormat="1" x14ac:dyDescent="0.3">
      <c r="A1271" s="964" t="s">
        <v>77</v>
      </c>
      <c r="B1271" s="6" t="s">
        <v>113</v>
      </c>
      <c r="C1271" s="2" t="s">
        <v>2</v>
      </c>
      <c r="D1271" s="3">
        <v>15</v>
      </c>
      <c r="E1271" s="3">
        <v>94.2</v>
      </c>
      <c r="F1271" s="1021"/>
      <c r="G1271" s="636" t="s">
        <v>77</v>
      </c>
      <c r="H1271" s="637" t="s">
        <v>113</v>
      </c>
      <c r="I1271" s="638" t="s">
        <v>2</v>
      </c>
      <c r="J1271" s="15">
        <v>15</v>
      </c>
      <c r="K1271" s="15">
        <v>94.2</v>
      </c>
      <c r="L1271" s="786"/>
    </row>
    <row r="1272" spans="1:12" s="50" customFormat="1" x14ac:dyDescent="0.3">
      <c r="A1272" s="964" t="s">
        <v>23</v>
      </c>
      <c r="B1272" s="6" t="s">
        <v>107</v>
      </c>
      <c r="C1272" s="2" t="s">
        <v>14</v>
      </c>
      <c r="D1272" s="3">
        <v>3.4</v>
      </c>
      <c r="E1272" s="3">
        <v>93.2</v>
      </c>
      <c r="F1272" s="1020"/>
      <c r="G1272" s="636" t="s">
        <v>23</v>
      </c>
      <c r="H1272" s="637" t="s">
        <v>107</v>
      </c>
      <c r="I1272" s="638" t="s">
        <v>14</v>
      </c>
      <c r="J1272" s="15">
        <v>3.4</v>
      </c>
      <c r="K1272" s="15">
        <v>93.2</v>
      </c>
      <c r="L1272" s="786"/>
    </row>
    <row r="1273" spans="1:12" s="25" customFormat="1" ht="19.5" customHeight="1" x14ac:dyDescent="0.3">
      <c r="A1273" s="964" t="s">
        <v>51</v>
      </c>
      <c r="B1273" s="6" t="s">
        <v>108</v>
      </c>
      <c r="C1273" s="2" t="s">
        <v>65</v>
      </c>
      <c r="D1273" s="3">
        <v>1.2</v>
      </c>
      <c r="E1273" s="3">
        <v>21.5</v>
      </c>
      <c r="F1273" s="605"/>
      <c r="G1273" s="968" t="s">
        <v>51</v>
      </c>
      <c r="H1273" s="13" t="s">
        <v>108</v>
      </c>
      <c r="I1273" s="14" t="s">
        <v>65</v>
      </c>
      <c r="J1273" s="15">
        <v>1.2</v>
      </c>
      <c r="K1273" s="15">
        <v>21.5</v>
      </c>
      <c r="L1273" s="788"/>
    </row>
    <row r="1274" spans="1:12" s="25" customFormat="1" ht="19.5" customHeight="1" x14ac:dyDescent="0.3">
      <c r="A1274" s="964" t="s">
        <v>15</v>
      </c>
      <c r="B1274" s="6" t="s">
        <v>442</v>
      </c>
      <c r="C1274" s="2" t="s">
        <v>5</v>
      </c>
      <c r="D1274" s="3">
        <v>60</v>
      </c>
      <c r="E1274" s="3">
        <v>347</v>
      </c>
      <c r="F1274" s="606"/>
      <c r="G1274" s="968" t="s">
        <v>15</v>
      </c>
      <c r="H1274" s="13" t="s">
        <v>442</v>
      </c>
      <c r="I1274" s="14" t="s">
        <v>5</v>
      </c>
      <c r="J1274" s="15">
        <v>60</v>
      </c>
      <c r="K1274" s="15">
        <v>347</v>
      </c>
      <c r="L1274" s="788"/>
    </row>
    <row r="1275" spans="1:12" s="257" customFormat="1" ht="19.5" customHeight="1" x14ac:dyDescent="0.3">
      <c r="A1275" s="964"/>
      <c r="B1275" s="6"/>
      <c r="C1275" s="2"/>
      <c r="D1275" s="3"/>
      <c r="E1275" s="3"/>
      <c r="F1275" s="1041"/>
      <c r="G1275" s="968"/>
      <c r="H1275" s="13"/>
      <c r="I1275" s="14"/>
      <c r="J1275" s="15"/>
      <c r="K1275" s="15"/>
      <c r="L1275" s="791"/>
    </row>
    <row r="1276" spans="1:12" s="50" customFormat="1" x14ac:dyDescent="0.3">
      <c r="A1276" s="5"/>
      <c r="B1276" s="6"/>
      <c r="C1276" s="2"/>
      <c r="D1276" s="3"/>
      <c r="E1276" s="3"/>
      <c r="F1276" s="863"/>
      <c r="G1276" s="12"/>
      <c r="H1276" s="13"/>
      <c r="I1276" s="14"/>
      <c r="J1276" s="15"/>
      <c r="K1276" s="15"/>
      <c r="L1276" s="792"/>
    </row>
    <row r="1277" spans="1:12" s="25" customFormat="1" x14ac:dyDescent="0.3">
      <c r="A1277" s="964"/>
      <c r="B1277" s="6"/>
      <c r="C1277" s="2" t="s">
        <v>128</v>
      </c>
      <c r="D1277" s="3">
        <f>SUM(D1268:D1276)</f>
        <v>244.6</v>
      </c>
      <c r="E1277" s="3">
        <f>SUM(E1268:E1276)</f>
        <v>1246.0300000000002</v>
      </c>
      <c r="F1277" s="863"/>
      <c r="G1277" s="968"/>
      <c r="H1277" s="13"/>
      <c r="I1277" s="14" t="s">
        <v>128</v>
      </c>
      <c r="J1277" s="15">
        <f>SUM(J1268:J1276)</f>
        <v>264.60000000000002</v>
      </c>
      <c r="K1277" s="15">
        <f>SUM(K1268:K1276)</f>
        <v>1336.8600000000001</v>
      </c>
      <c r="L1277" s="788"/>
    </row>
    <row r="1278" spans="1:12" s="25" customFormat="1" x14ac:dyDescent="0.3">
      <c r="A1278" s="5"/>
      <c r="B1278" s="6"/>
      <c r="C1278" s="2"/>
      <c r="D1278" s="3"/>
      <c r="E1278" s="3"/>
      <c r="F1278" s="863"/>
      <c r="G1278" s="12"/>
      <c r="H1278" s="13"/>
      <c r="I1278" s="14"/>
      <c r="J1278" s="15"/>
      <c r="K1278" s="15"/>
      <c r="L1278" s="788"/>
    </row>
    <row r="1279" spans="1:12" s="25" customFormat="1" x14ac:dyDescent="0.3">
      <c r="A1279" s="5"/>
      <c r="B1279" s="6"/>
      <c r="C1279" s="2"/>
      <c r="D1279" s="3"/>
      <c r="E1279" s="3"/>
      <c r="F1279" s="863"/>
      <c r="G1279" s="12"/>
      <c r="H1279" s="13"/>
      <c r="I1279" s="14"/>
      <c r="J1279" s="15"/>
      <c r="K1279" s="15"/>
      <c r="L1279" s="788"/>
    </row>
    <row r="1280" spans="1:12" s="25" customFormat="1" x14ac:dyDescent="0.3">
      <c r="A1280" s="964"/>
      <c r="B1280" s="6"/>
      <c r="C1280" s="2" t="s">
        <v>136</v>
      </c>
      <c r="D1280" s="3">
        <f>+D1277+D1252</f>
        <v>449</v>
      </c>
      <c r="E1280" s="3">
        <f>+E1277+E1252</f>
        <v>2160.3900000000003</v>
      </c>
      <c r="F1280" s="863"/>
      <c r="G1280" s="15"/>
      <c r="H1280" s="15"/>
      <c r="I1280" s="15" t="s">
        <v>136</v>
      </c>
      <c r="J1280" s="15">
        <f>+J1277+J1252</f>
        <v>485.40000000000003</v>
      </c>
      <c r="K1280" s="15">
        <f>+K1277+K1252</f>
        <v>2164.98</v>
      </c>
      <c r="L1280" s="788"/>
    </row>
    <row r="1281" spans="1:16" s="25" customFormat="1" ht="18.75" customHeight="1" x14ac:dyDescent="0.3">
      <c r="B1281" s="20"/>
      <c r="C1281" s="20"/>
      <c r="E1281" s="24"/>
      <c r="F1281" s="863"/>
      <c r="G1281" s="257"/>
      <c r="H1281" s="32"/>
      <c r="I1281" s="32"/>
      <c r="J1281" s="257"/>
      <c r="K1281" s="478"/>
      <c r="L1281" s="788"/>
    </row>
    <row r="1282" spans="1:16" s="25" customFormat="1" ht="18.75" customHeight="1" x14ac:dyDescent="0.3">
      <c r="B1282" s="20"/>
      <c r="C1282" s="20"/>
      <c r="E1282" s="24"/>
      <c r="F1282" s="1042"/>
      <c r="G1282" s="257"/>
      <c r="H1282" s="32"/>
      <c r="I1282" s="32"/>
      <c r="J1282" s="257"/>
      <c r="K1282" s="478"/>
      <c r="L1282" s="788"/>
    </row>
    <row r="1283" spans="1:16" s="25" customFormat="1" x14ac:dyDescent="0.3">
      <c r="A1283" s="461"/>
      <c r="B1283" s="461"/>
      <c r="C1283" s="461"/>
      <c r="D1283" s="461"/>
      <c r="E1283" s="461"/>
      <c r="F1283" s="1043"/>
      <c r="G1283" s="259"/>
      <c r="H1283" s="473"/>
      <c r="I1283" s="473"/>
      <c r="J1283" s="473"/>
      <c r="K1283" s="473"/>
      <c r="L1283" s="788"/>
    </row>
    <row r="1284" spans="1:16" s="25" customFormat="1" x14ac:dyDescent="0.3">
      <c r="A1284" s="461"/>
      <c r="B1284" s="36"/>
      <c r="C1284" s="462"/>
      <c r="D1284" s="463"/>
      <c r="E1284" s="463"/>
      <c r="F1284" s="1044"/>
      <c r="G1284" s="473"/>
      <c r="H1284" s="473"/>
      <c r="I1284" s="473"/>
      <c r="J1284" s="473"/>
      <c r="K1284" s="473"/>
      <c r="L1284" s="788"/>
    </row>
    <row r="1285" spans="1:16" s="25" customFormat="1" ht="18.75" customHeight="1" x14ac:dyDescent="0.3">
      <c r="B1285" s="37" t="s">
        <v>130</v>
      </c>
      <c r="D1285" s="94" t="s">
        <v>131</v>
      </c>
      <c r="E1285" s="20"/>
      <c r="F1285" s="606"/>
      <c r="G1285" s="257"/>
      <c r="H1285" s="260" t="s">
        <v>130</v>
      </c>
      <c r="I1285" s="257"/>
      <c r="J1285" s="261" t="s">
        <v>131</v>
      </c>
      <c r="K1285" s="32"/>
      <c r="L1285" s="788"/>
    </row>
    <row r="1286" spans="1:16" s="25" customFormat="1" ht="51.75" customHeight="1" x14ac:dyDescent="0.3">
      <c r="B1286" s="38" t="s">
        <v>132</v>
      </c>
      <c r="D1286" s="38" t="s">
        <v>140</v>
      </c>
      <c r="E1286" s="39"/>
      <c r="F1286" s="606"/>
      <c r="G1286" s="257"/>
      <c r="H1286" s="262" t="s">
        <v>139</v>
      </c>
      <c r="I1286" s="257"/>
      <c r="J1286" s="262" t="s">
        <v>140</v>
      </c>
      <c r="K1286" s="263"/>
      <c r="L1286" s="788"/>
    </row>
    <row r="1287" spans="1:16" s="25" customFormat="1" ht="22.5" customHeight="1" x14ac:dyDescent="0.3">
      <c r="B1287" s="38"/>
      <c r="D1287" s="38"/>
      <c r="E1287" s="39"/>
      <c r="F1287" s="606"/>
      <c r="G1287" s="262"/>
      <c r="H1287" s="257"/>
      <c r="I1287" s="262"/>
      <c r="J1287" s="263"/>
      <c r="K1287" s="262"/>
      <c r="L1287" s="788"/>
    </row>
    <row r="1288" spans="1:16" s="25" customFormat="1" ht="18.75" customHeight="1" x14ac:dyDescent="0.3">
      <c r="A1288" s="419"/>
      <c r="B1288" s="456"/>
      <c r="C1288" s="456"/>
      <c r="D1288" s="456"/>
      <c r="E1288" s="456"/>
      <c r="F1288" s="656"/>
      <c r="G1288" s="96"/>
      <c r="H1288" s="19"/>
      <c r="I1288" s="19"/>
      <c r="J1288" s="19"/>
      <c r="K1288" s="19"/>
      <c r="L1288" s="788"/>
    </row>
    <row r="1289" spans="1:16" s="25" customFormat="1" ht="18.75" customHeight="1" x14ac:dyDescent="0.3">
      <c r="A1289" s="419"/>
      <c r="B1289" s="456"/>
      <c r="C1289" s="456"/>
      <c r="D1289" s="456"/>
      <c r="E1289" s="456"/>
      <c r="F1289" s="656"/>
      <c r="G1289" s="96"/>
      <c r="H1289" s="19"/>
      <c r="I1289" s="19"/>
      <c r="J1289" s="19"/>
      <c r="K1289" s="19"/>
      <c r="L1289" s="788"/>
    </row>
    <row r="1290" spans="1:16" x14ac:dyDescent="0.3">
      <c r="A1290" s="25"/>
      <c r="G1290" s="25"/>
    </row>
    <row r="1291" spans="1:16" s="25" customFormat="1" ht="18.75" customHeight="1" x14ac:dyDescent="0.3">
      <c r="A1291" s="257"/>
      <c r="B1291" s="476" t="s">
        <v>115</v>
      </c>
      <c r="C1291" s="32"/>
      <c r="D1291" s="32"/>
      <c r="E1291" s="32"/>
      <c r="F1291" s="656"/>
      <c r="H1291" s="22" t="s">
        <v>115</v>
      </c>
      <c r="I1291" s="20"/>
      <c r="J1291" s="20"/>
      <c r="K1291" s="20"/>
      <c r="L1291" s="788"/>
    </row>
    <row r="1292" spans="1:16" s="25" customFormat="1" ht="18.75" customHeight="1" x14ac:dyDescent="0.3">
      <c r="A1292" s="257"/>
      <c r="B1292" s="476" t="s">
        <v>137</v>
      </c>
      <c r="C1292" s="32"/>
      <c r="D1292" s="32"/>
      <c r="E1292" s="32"/>
      <c r="F1292" s="606"/>
      <c r="H1292" s="22" t="s">
        <v>138</v>
      </c>
      <c r="I1292" s="20"/>
      <c r="J1292" s="20"/>
      <c r="K1292" s="20"/>
      <c r="L1292" s="788"/>
    </row>
    <row r="1293" spans="1:16" s="25" customFormat="1" ht="18.75" customHeight="1" x14ac:dyDescent="0.3">
      <c r="A1293" s="257"/>
      <c r="B1293" s="32"/>
      <c r="C1293" s="32"/>
      <c r="D1293" s="32"/>
      <c r="E1293" s="32"/>
      <c r="F1293" s="606"/>
      <c r="H1293" s="20"/>
      <c r="I1293" s="20"/>
      <c r="J1293" s="20"/>
      <c r="K1293" s="20"/>
      <c r="L1293" s="788"/>
    </row>
    <row r="1294" spans="1:16" s="25" customFormat="1" ht="18.75" customHeight="1" x14ac:dyDescent="0.3">
      <c r="A1294" s="257"/>
      <c r="B1294" s="32"/>
      <c r="C1294" s="32"/>
      <c r="D1294" s="257"/>
      <c r="E1294" s="604" t="s">
        <v>116</v>
      </c>
      <c r="F1294" s="606"/>
      <c r="H1294" s="20"/>
      <c r="I1294" s="20"/>
      <c r="K1294" s="603" t="s">
        <v>116</v>
      </c>
      <c r="L1294" s="789"/>
      <c r="M1294" s="603"/>
      <c r="N1294" s="603"/>
      <c r="O1294" s="603"/>
      <c r="P1294" s="603"/>
    </row>
    <row r="1295" spans="1:16" s="25" customFormat="1" ht="18.75" customHeight="1" x14ac:dyDescent="0.3">
      <c r="A1295" s="257"/>
      <c r="B1295" s="32"/>
      <c r="C1295" s="32"/>
      <c r="D1295" s="257"/>
      <c r="E1295" s="604" t="s">
        <v>134</v>
      </c>
      <c r="F1295" s="606"/>
      <c r="H1295" s="20"/>
      <c r="I1295" s="20"/>
      <c r="K1295" s="603" t="s">
        <v>134</v>
      </c>
      <c r="L1295" s="789"/>
      <c r="M1295" s="603"/>
      <c r="N1295" s="603"/>
      <c r="O1295" s="603"/>
      <c r="P1295" s="603"/>
    </row>
    <row r="1296" spans="1:16" s="25" customFormat="1" ht="18.75" customHeight="1" x14ac:dyDescent="0.3">
      <c r="A1296" s="257"/>
      <c r="B1296" s="32"/>
      <c r="C1296" s="32"/>
      <c r="D1296" s="257"/>
      <c r="E1296" s="604" t="s">
        <v>117</v>
      </c>
      <c r="F1296" s="606"/>
      <c r="H1296" s="20"/>
      <c r="I1296" s="20"/>
      <c r="K1296" s="603" t="s">
        <v>117</v>
      </c>
      <c r="L1296" s="789"/>
      <c r="M1296" s="603"/>
      <c r="N1296" s="603"/>
      <c r="O1296" s="603"/>
      <c r="P1296" s="603"/>
    </row>
    <row r="1297" spans="1:18" s="25" customFormat="1" ht="18.75" customHeight="1" x14ac:dyDescent="0.3">
      <c r="A1297" s="257"/>
      <c r="B1297" s="32"/>
      <c r="C1297" s="32"/>
      <c r="D1297" s="257"/>
      <c r="E1297" s="604" t="s">
        <v>417</v>
      </c>
      <c r="F1297" s="606"/>
      <c r="H1297" s="20"/>
      <c r="I1297" s="20"/>
      <c r="K1297" s="603" t="s">
        <v>417</v>
      </c>
      <c r="L1297" s="789"/>
      <c r="M1297" s="603"/>
      <c r="N1297" s="603"/>
      <c r="O1297" s="603"/>
      <c r="P1297" s="603"/>
    </row>
    <row r="1298" spans="1:18" s="25" customFormat="1" ht="18.75" customHeight="1" x14ac:dyDescent="0.3">
      <c r="A1298" s="257"/>
      <c r="B1298" s="32"/>
      <c r="C1298" s="32"/>
      <c r="D1298" s="32"/>
      <c r="E1298" s="32"/>
      <c r="F1298" s="656"/>
      <c r="H1298" s="20"/>
      <c r="I1298" s="20"/>
      <c r="J1298" s="20"/>
      <c r="K1298" s="20"/>
      <c r="L1298" s="788"/>
    </row>
    <row r="1299" spans="1:18" s="25" customFormat="1" ht="18.75" customHeight="1" x14ac:dyDescent="0.3">
      <c r="A1299" s="257"/>
      <c r="B1299" s="32"/>
      <c r="C1299" s="32"/>
      <c r="D1299" s="32"/>
      <c r="E1299" s="32"/>
      <c r="F1299" s="656"/>
      <c r="H1299" s="20"/>
      <c r="I1299" s="20"/>
      <c r="J1299" s="20"/>
      <c r="K1299" s="20"/>
      <c r="L1299" s="788"/>
    </row>
    <row r="1300" spans="1:18" s="25" customFormat="1" ht="18.75" customHeight="1" x14ac:dyDescent="0.3">
      <c r="A1300" s="257"/>
      <c r="B1300" s="32"/>
      <c r="C1300" s="32" t="s">
        <v>453</v>
      </c>
      <c r="D1300" s="257"/>
      <c r="E1300" s="257"/>
      <c r="F1300" s="20"/>
      <c r="H1300" s="20"/>
      <c r="I1300" s="20"/>
      <c r="J1300" s="20"/>
      <c r="K1300" s="20"/>
      <c r="L1300" s="788"/>
    </row>
    <row r="1301" spans="1:18" s="25" customFormat="1" ht="18.75" customHeight="1" x14ac:dyDescent="0.3">
      <c r="A1301" s="257"/>
      <c r="B1301" s="1605" t="s">
        <v>119</v>
      </c>
      <c r="C1301" s="1605"/>
      <c r="D1301" s="1605"/>
      <c r="E1301" s="481"/>
      <c r="F1301" s="606"/>
      <c r="H1301" s="1612" t="s">
        <v>119</v>
      </c>
      <c r="I1301" s="1612"/>
      <c r="J1301" s="1612"/>
      <c r="K1301" s="26"/>
      <c r="L1301" s="788"/>
    </row>
    <row r="1302" spans="1:18" s="25" customFormat="1" ht="18.75" customHeight="1" x14ac:dyDescent="0.3">
      <c r="A1302" s="257"/>
      <c r="B1302" s="1606">
        <v>45351</v>
      </c>
      <c r="C1302" s="1606"/>
      <c r="D1302" s="1606"/>
      <c r="E1302" s="482"/>
      <c r="F1302" s="606"/>
      <c r="H1302" s="1610">
        <f>B1302</f>
        <v>45351</v>
      </c>
      <c r="I1302" s="1610"/>
      <c r="J1302" s="1610"/>
      <c r="K1302" s="27"/>
      <c r="L1302" s="788"/>
    </row>
    <row r="1303" spans="1:18" s="25" customFormat="1" ht="18.75" customHeight="1" x14ac:dyDescent="0.3">
      <c r="A1303" s="257"/>
      <c r="B1303" s="32"/>
      <c r="C1303" s="32"/>
      <c r="D1303" s="32"/>
      <c r="E1303" s="482"/>
      <c r="F1303" s="606"/>
      <c r="H1303" s="20"/>
      <c r="I1303" s="20"/>
      <c r="J1303" s="20"/>
      <c r="K1303" s="27"/>
      <c r="L1303" s="788"/>
    </row>
    <row r="1304" spans="1:18" s="25" customFormat="1" ht="18.75" customHeight="1" x14ac:dyDescent="0.3">
      <c r="A1304" s="257"/>
      <c r="B1304" s="967"/>
      <c r="C1304" s="32"/>
      <c r="D1304" s="32"/>
      <c r="E1304" s="482"/>
      <c r="F1304" s="606"/>
      <c r="H1304" s="963"/>
      <c r="I1304" s="20"/>
      <c r="J1304" s="20"/>
      <c r="K1304" s="27"/>
      <c r="L1304" s="788"/>
    </row>
    <row r="1305" spans="1:18" s="25" customFormat="1" ht="18.75" customHeight="1" x14ac:dyDescent="0.3">
      <c r="A1305" s="469" t="s">
        <v>120</v>
      </c>
      <c r="B1305" s="475" t="s">
        <v>121</v>
      </c>
      <c r="C1305" s="1604" t="s">
        <v>122</v>
      </c>
      <c r="D1305" s="1604"/>
      <c r="E1305" s="1604"/>
      <c r="F1305" s="606"/>
      <c r="G1305" s="28" t="s">
        <v>120</v>
      </c>
      <c r="H1305" s="29" t="s">
        <v>121</v>
      </c>
      <c r="I1305" s="1611" t="s">
        <v>123</v>
      </c>
      <c r="J1305" s="1611"/>
      <c r="K1305" s="1611"/>
      <c r="L1305" s="788"/>
    </row>
    <row r="1306" spans="1:18" s="25" customFormat="1" ht="18.75" customHeight="1" x14ac:dyDescent="0.3">
      <c r="A1306" s="469" t="s">
        <v>124</v>
      </c>
      <c r="B1306" s="469" t="s">
        <v>265</v>
      </c>
      <c r="C1306" s="475" t="s">
        <v>125</v>
      </c>
      <c r="D1306" s="968" t="s">
        <v>126</v>
      </c>
      <c r="E1306" s="968" t="s">
        <v>127</v>
      </c>
      <c r="F1306" s="606"/>
      <c r="G1306" s="28" t="s">
        <v>124</v>
      </c>
      <c r="H1306" s="28" t="s">
        <v>265</v>
      </c>
      <c r="I1306" s="29" t="s">
        <v>125</v>
      </c>
      <c r="J1306" s="964" t="s">
        <v>126</v>
      </c>
      <c r="K1306" s="964" t="s">
        <v>127</v>
      </c>
      <c r="L1306" s="788"/>
    </row>
    <row r="1307" spans="1:18" s="25" customFormat="1" x14ac:dyDescent="0.3">
      <c r="A1307" s="968" t="s">
        <v>8</v>
      </c>
      <c r="B1307" s="13" t="s">
        <v>27</v>
      </c>
      <c r="C1307" s="14" t="s">
        <v>28</v>
      </c>
      <c r="D1307" s="15">
        <v>70</v>
      </c>
      <c r="E1307" s="15">
        <v>178</v>
      </c>
      <c r="F1307" s="606"/>
      <c r="G1307" s="964" t="s">
        <v>8</v>
      </c>
      <c r="H1307" s="6" t="s">
        <v>27</v>
      </c>
      <c r="I1307" s="2" t="s">
        <v>7</v>
      </c>
      <c r="J1307" s="3">
        <v>85</v>
      </c>
      <c r="K1307" s="3">
        <v>223</v>
      </c>
      <c r="L1307" s="788"/>
    </row>
    <row r="1308" spans="1:18" s="25" customFormat="1" ht="19.5" customHeight="1" x14ac:dyDescent="0.3">
      <c r="A1308" s="968" t="s">
        <v>3</v>
      </c>
      <c r="B1308" s="13" t="s">
        <v>43</v>
      </c>
      <c r="C1308" s="14" t="s">
        <v>17</v>
      </c>
      <c r="D1308" s="15">
        <v>40</v>
      </c>
      <c r="E1308" s="15">
        <v>242.70999999999998</v>
      </c>
      <c r="F1308" s="606"/>
      <c r="G1308" s="964" t="s">
        <v>3</v>
      </c>
      <c r="H1308" s="6" t="s">
        <v>43</v>
      </c>
      <c r="I1308" s="2" t="s">
        <v>44</v>
      </c>
      <c r="J1308" s="3">
        <v>48</v>
      </c>
      <c r="K1308" s="3">
        <v>298.71999999999997</v>
      </c>
      <c r="L1308" s="788"/>
    </row>
    <row r="1309" spans="1:18" s="50" customFormat="1" x14ac:dyDescent="0.3">
      <c r="A1309" s="968" t="s">
        <v>0</v>
      </c>
      <c r="B1309" s="13" t="s">
        <v>114</v>
      </c>
      <c r="C1309" s="14" t="s">
        <v>2</v>
      </c>
      <c r="D1309" s="15">
        <v>6</v>
      </c>
      <c r="E1309" s="15">
        <v>28</v>
      </c>
      <c r="F1309" s="606"/>
      <c r="G1309" s="964" t="s">
        <v>0</v>
      </c>
      <c r="H1309" s="6" t="s">
        <v>114</v>
      </c>
      <c r="I1309" s="2" t="s">
        <v>2</v>
      </c>
      <c r="J1309" s="3">
        <v>6</v>
      </c>
      <c r="K1309" s="3">
        <v>28</v>
      </c>
      <c r="L1309" s="788"/>
      <c r="M1309" s="25"/>
      <c r="N1309" s="25"/>
      <c r="O1309" s="25"/>
      <c r="P1309" s="25"/>
      <c r="Q1309" s="25"/>
      <c r="R1309" s="25"/>
    </row>
    <row r="1310" spans="1:18" s="50" customFormat="1" x14ac:dyDescent="0.3">
      <c r="A1310" s="968" t="s">
        <v>77</v>
      </c>
      <c r="B1310" s="13" t="s">
        <v>107</v>
      </c>
      <c r="C1310" s="14" t="s">
        <v>414</v>
      </c>
      <c r="D1310" s="15">
        <f>2*3.4</f>
        <v>6.8</v>
      </c>
      <c r="E1310" s="15">
        <f>2*93.2</f>
        <v>186.4</v>
      </c>
      <c r="F1310" s="605"/>
      <c r="G1310" s="964" t="s">
        <v>77</v>
      </c>
      <c r="H1310" s="6" t="s">
        <v>107</v>
      </c>
      <c r="I1310" s="2" t="s">
        <v>414</v>
      </c>
      <c r="J1310" s="3">
        <f>2*3.4</f>
        <v>6.8</v>
      </c>
      <c r="K1310" s="3">
        <f>2*93.2</f>
        <v>186.4</v>
      </c>
      <c r="L1310" s="786"/>
    </row>
    <row r="1311" spans="1:18" s="25" customFormat="1" ht="19.5" customHeight="1" x14ac:dyDescent="0.3">
      <c r="A1311" s="968" t="s">
        <v>23</v>
      </c>
      <c r="B1311" s="13" t="s">
        <v>93</v>
      </c>
      <c r="C1311" s="14" t="s">
        <v>2</v>
      </c>
      <c r="D1311" s="15">
        <v>75</v>
      </c>
      <c r="E1311" s="15">
        <v>92</v>
      </c>
      <c r="F1311" s="606"/>
      <c r="G1311" s="964" t="s">
        <v>23</v>
      </c>
      <c r="H1311" s="6" t="s">
        <v>93</v>
      </c>
      <c r="I1311" s="2" t="s">
        <v>2</v>
      </c>
      <c r="J1311" s="3">
        <v>75</v>
      </c>
      <c r="K1311" s="3">
        <v>92</v>
      </c>
      <c r="L1311" s="788"/>
    </row>
    <row r="1312" spans="1:18" s="25" customFormat="1" ht="19.5" customHeight="1" x14ac:dyDescent="0.3">
      <c r="A1312" s="968"/>
      <c r="B1312" s="13"/>
      <c r="C1312" s="14"/>
      <c r="D1312" s="15"/>
      <c r="E1312" s="15"/>
      <c r="F1312" s="606"/>
      <c r="G1312" s="964"/>
      <c r="H1312" s="6"/>
      <c r="I1312" s="2"/>
      <c r="J1312" s="3"/>
      <c r="K1312" s="3"/>
      <c r="L1312" s="788"/>
    </row>
    <row r="1313" spans="1:12" s="25" customFormat="1" x14ac:dyDescent="0.3">
      <c r="A1313" s="12"/>
      <c r="B1313" s="13"/>
      <c r="C1313" s="14"/>
      <c r="D1313" s="15"/>
      <c r="E1313" s="15"/>
      <c r="F1313" s="605"/>
      <c r="G1313" s="5"/>
      <c r="H1313" s="6"/>
      <c r="I1313" s="2"/>
      <c r="J1313" s="3"/>
      <c r="K1313" s="3"/>
      <c r="L1313" s="788"/>
    </row>
    <row r="1314" spans="1:12" s="25" customFormat="1" x14ac:dyDescent="0.3">
      <c r="A1314" s="12"/>
      <c r="B1314" s="13"/>
      <c r="C1314" s="14" t="s">
        <v>128</v>
      </c>
      <c r="D1314" s="15">
        <f>SUM(D1307:D1312)</f>
        <v>197.8</v>
      </c>
      <c r="E1314" s="15">
        <f>SUM(E1307:E1312)</f>
        <v>727.11</v>
      </c>
      <c r="F1314" s="1020"/>
      <c r="G1314" s="166"/>
      <c r="H1314" s="167"/>
      <c r="I1314" s="168" t="s">
        <v>128</v>
      </c>
      <c r="J1314" s="3">
        <f>SUM(J1307:J1312)</f>
        <v>220.8</v>
      </c>
      <c r="K1314" s="3">
        <f>SUM(K1307:K1312)</f>
        <v>828.12</v>
      </c>
      <c r="L1314" s="788"/>
    </row>
    <row r="1315" spans="1:12" s="25" customFormat="1" hidden="1" x14ac:dyDescent="0.3">
      <c r="A1315" s="12"/>
      <c r="B1315" s="13"/>
      <c r="C1315" s="14"/>
      <c r="D1315" s="15"/>
      <c r="E1315" s="15"/>
      <c r="F1315" s="1020"/>
      <c r="G1315" s="166"/>
      <c r="H1315" s="167"/>
      <c r="I1315" s="168"/>
      <c r="J1315" s="3"/>
      <c r="K1315" s="3"/>
      <c r="L1315" s="788"/>
    </row>
    <row r="1316" spans="1:12" s="25" customFormat="1" hidden="1" x14ac:dyDescent="0.3">
      <c r="A1316" s="12">
        <v>1</v>
      </c>
      <c r="B1316" s="13" t="s">
        <v>1</v>
      </c>
      <c r="C1316" s="14" t="s">
        <v>5</v>
      </c>
      <c r="D1316" s="15">
        <v>200</v>
      </c>
      <c r="E1316" s="15">
        <v>86</v>
      </c>
      <c r="F1316" s="1020"/>
      <c r="G1316" s="166">
        <v>1</v>
      </c>
      <c r="H1316" s="167" t="s">
        <v>1</v>
      </c>
      <c r="I1316" s="168" t="s">
        <v>5</v>
      </c>
      <c r="J1316" s="3">
        <v>200</v>
      </c>
      <c r="K1316" s="3">
        <v>86</v>
      </c>
      <c r="L1316" s="788"/>
    </row>
    <row r="1317" spans="1:12" s="25" customFormat="1" hidden="1" x14ac:dyDescent="0.3">
      <c r="A1317" s="12">
        <v>2</v>
      </c>
      <c r="B1317" s="13" t="s">
        <v>238</v>
      </c>
      <c r="C1317" s="14" t="s">
        <v>251</v>
      </c>
      <c r="D1317" s="15">
        <v>225</v>
      </c>
      <c r="E1317" s="15">
        <v>114</v>
      </c>
      <c r="F1317" s="1020"/>
      <c r="G1317" s="166">
        <v>2</v>
      </c>
      <c r="H1317" s="167" t="s">
        <v>238</v>
      </c>
      <c r="I1317" s="168" t="s">
        <v>251</v>
      </c>
      <c r="J1317" s="3">
        <v>225</v>
      </c>
      <c r="K1317" s="3">
        <v>114</v>
      </c>
      <c r="L1317" s="788"/>
    </row>
    <row r="1318" spans="1:12" s="25" customFormat="1" hidden="1" x14ac:dyDescent="0.3">
      <c r="A1318" s="12">
        <v>3</v>
      </c>
      <c r="B1318" s="13" t="s">
        <v>93</v>
      </c>
      <c r="C1318" s="14" t="s">
        <v>5</v>
      </c>
      <c r="D1318" s="15">
        <v>135</v>
      </c>
      <c r="E1318" s="15">
        <v>94.25</v>
      </c>
      <c r="F1318" s="1020"/>
      <c r="G1318" s="166">
        <v>3</v>
      </c>
      <c r="H1318" s="167" t="s">
        <v>93</v>
      </c>
      <c r="I1318" s="168" t="s">
        <v>5</v>
      </c>
      <c r="J1318" s="3">
        <v>135</v>
      </c>
      <c r="K1318" s="3">
        <v>94.25</v>
      </c>
      <c r="L1318" s="788"/>
    </row>
    <row r="1319" spans="1:12" s="25" customFormat="1" hidden="1" x14ac:dyDescent="0.3">
      <c r="A1319" s="12">
        <v>4</v>
      </c>
      <c r="B1319" s="13" t="s">
        <v>253</v>
      </c>
      <c r="C1319" s="14" t="s">
        <v>218</v>
      </c>
      <c r="D1319" s="15">
        <v>125</v>
      </c>
      <c r="E1319" s="15">
        <v>146.4</v>
      </c>
      <c r="F1319" s="1020"/>
      <c r="G1319" s="166">
        <v>4</v>
      </c>
      <c r="H1319" s="167" t="s">
        <v>253</v>
      </c>
      <c r="I1319" s="168" t="s">
        <v>218</v>
      </c>
      <c r="J1319" s="3">
        <v>125</v>
      </c>
      <c r="K1319" s="3">
        <v>146.4</v>
      </c>
      <c r="L1319" s="788"/>
    </row>
    <row r="1320" spans="1:12" s="25" customFormat="1" hidden="1" x14ac:dyDescent="0.3">
      <c r="A1320" s="12">
        <v>5</v>
      </c>
      <c r="B1320" s="13" t="s">
        <v>255</v>
      </c>
      <c r="C1320" s="14" t="s">
        <v>218</v>
      </c>
      <c r="D1320" s="15">
        <v>80</v>
      </c>
      <c r="E1320" s="15">
        <v>105.16</v>
      </c>
      <c r="F1320" s="1020"/>
      <c r="G1320" s="166">
        <v>5</v>
      </c>
      <c r="H1320" s="167" t="s">
        <v>255</v>
      </c>
      <c r="I1320" s="168" t="s">
        <v>218</v>
      </c>
      <c r="J1320" s="3">
        <v>80</v>
      </c>
      <c r="K1320" s="3">
        <v>105.16</v>
      </c>
      <c r="L1320" s="788"/>
    </row>
    <row r="1321" spans="1:12" s="25" customFormat="1" hidden="1" x14ac:dyDescent="0.3">
      <c r="A1321" s="12">
        <v>6</v>
      </c>
      <c r="B1321" s="13" t="s">
        <v>252</v>
      </c>
      <c r="C1321" s="14" t="s">
        <v>251</v>
      </c>
      <c r="D1321" s="15">
        <v>105</v>
      </c>
      <c r="E1321" s="15">
        <v>142</v>
      </c>
      <c r="F1321" s="1020"/>
      <c r="G1321" s="166">
        <v>6</v>
      </c>
      <c r="H1321" s="167" t="s">
        <v>252</v>
      </c>
      <c r="I1321" s="168" t="s">
        <v>251</v>
      </c>
      <c r="J1321" s="3">
        <v>105</v>
      </c>
      <c r="K1321" s="3">
        <v>142</v>
      </c>
      <c r="L1321" s="788"/>
    </row>
    <row r="1322" spans="1:12" s="25" customFormat="1" hidden="1" x14ac:dyDescent="0.3">
      <c r="A1322" s="12">
        <v>7</v>
      </c>
      <c r="B1322" s="13" t="s">
        <v>254</v>
      </c>
      <c r="C1322" s="14" t="s">
        <v>218</v>
      </c>
      <c r="D1322" s="15">
        <v>120</v>
      </c>
      <c r="E1322" s="15">
        <v>144</v>
      </c>
      <c r="F1322" s="1020"/>
      <c r="G1322" s="166">
        <v>7</v>
      </c>
      <c r="H1322" s="167" t="s">
        <v>254</v>
      </c>
      <c r="I1322" s="168" t="s">
        <v>218</v>
      </c>
      <c r="J1322" s="3">
        <v>120</v>
      </c>
      <c r="K1322" s="3">
        <v>144</v>
      </c>
      <c r="L1322" s="788"/>
    </row>
    <row r="1323" spans="1:12" s="25" customFormat="1" hidden="1" x14ac:dyDescent="0.3">
      <c r="A1323" s="12">
        <v>8</v>
      </c>
      <c r="B1323" s="13" t="s">
        <v>31</v>
      </c>
      <c r="C1323" s="14" t="s">
        <v>5</v>
      </c>
      <c r="D1323" s="15">
        <v>55</v>
      </c>
      <c r="E1323" s="15">
        <v>88</v>
      </c>
      <c r="F1323" s="1020"/>
      <c r="G1323" s="166">
        <v>8</v>
      </c>
      <c r="H1323" s="167" t="s">
        <v>31</v>
      </c>
      <c r="I1323" s="168" t="s">
        <v>5</v>
      </c>
      <c r="J1323" s="3">
        <v>55</v>
      </c>
      <c r="K1323" s="3">
        <v>88</v>
      </c>
      <c r="L1323" s="788"/>
    </row>
    <row r="1324" spans="1:12" s="50" customFormat="1" hidden="1" x14ac:dyDescent="0.3">
      <c r="A1324" s="968"/>
      <c r="B1324" s="467"/>
      <c r="C1324" s="968"/>
      <c r="D1324" s="468"/>
      <c r="E1324" s="468"/>
      <c r="F1324" s="1020"/>
      <c r="G1324" s="970"/>
      <c r="H1324" s="171"/>
      <c r="I1324" s="970"/>
      <c r="J1324" s="7"/>
      <c r="K1324" s="7"/>
      <c r="L1324" s="792"/>
    </row>
    <row r="1325" spans="1:12" s="25" customFormat="1" hidden="1" x14ac:dyDescent="0.3">
      <c r="A1325" s="12"/>
      <c r="B1325" s="13"/>
      <c r="C1325" s="14" t="s">
        <v>128</v>
      </c>
      <c r="D1325" s="15">
        <v>1045</v>
      </c>
      <c r="E1325" s="15">
        <v>919.81</v>
      </c>
      <c r="F1325" s="1020"/>
      <c r="G1325" s="166"/>
      <c r="H1325" s="167"/>
      <c r="I1325" s="168" t="s">
        <v>128</v>
      </c>
      <c r="J1325" s="3">
        <v>1045</v>
      </c>
      <c r="K1325" s="3">
        <v>919.81</v>
      </c>
      <c r="L1325" s="788"/>
    </row>
    <row r="1326" spans="1:12" s="25" customFormat="1" hidden="1" x14ac:dyDescent="0.3">
      <c r="A1326" s="12"/>
      <c r="B1326" s="13"/>
      <c r="C1326" s="14"/>
      <c r="D1326" s="15"/>
      <c r="E1326" s="15"/>
      <c r="F1326" s="1020"/>
      <c r="G1326" s="166"/>
      <c r="H1326" s="167"/>
      <c r="I1326" s="168"/>
      <c r="J1326" s="3"/>
      <c r="K1326" s="3"/>
      <c r="L1326" s="788"/>
    </row>
    <row r="1327" spans="1:12" s="25" customFormat="1" x14ac:dyDescent="0.3">
      <c r="A1327" s="12"/>
      <c r="B1327" s="13"/>
      <c r="C1327" s="14"/>
      <c r="D1327" s="15"/>
      <c r="E1327" s="15"/>
      <c r="F1327" s="1020"/>
      <c r="G1327" s="166"/>
      <c r="H1327" s="167"/>
      <c r="I1327" s="168"/>
      <c r="J1327" s="3"/>
      <c r="K1327" s="3"/>
      <c r="L1327" s="788"/>
    </row>
    <row r="1328" spans="1:12" s="25" customFormat="1" x14ac:dyDescent="0.3">
      <c r="A1328" s="12"/>
      <c r="B1328" s="13"/>
      <c r="C1328" s="14"/>
      <c r="D1328" s="15"/>
      <c r="E1328" s="15"/>
      <c r="F1328" s="1020"/>
      <c r="G1328" s="166"/>
      <c r="H1328" s="167"/>
      <c r="I1328" s="168"/>
      <c r="J1328" s="3"/>
      <c r="K1328" s="3"/>
      <c r="L1328" s="788"/>
    </row>
    <row r="1329" spans="1:12" s="25" customFormat="1" x14ac:dyDescent="0.3">
      <c r="A1329" s="469" t="s">
        <v>124</v>
      </c>
      <c r="B1329" s="15" t="s">
        <v>259</v>
      </c>
      <c r="C1329" s="14" t="s">
        <v>125</v>
      </c>
      <c r="D1329" s="15" t="s">
        <v>126</v>
      </c>
      <c r="E1329" s="15" t="s">
        <v>127</v>
      </c>
      <c r="F1329" s="1020"/>
      <c r="G1329" s="163" t="s">
        <v>124</v>
      </c>
      <c r="H1329" s="169" t="s">
        <v>247</v>
      </c>
      <c r="I1329" s="168" t="s">
        <v>125</v>
      </c>
      <c r="J1329" s="3" t="s">
        <v>126</v>
      </c>
      <c r="K1329" s="3" t="s">
        <v>127</v>
      </c>
      <c r="L1329" s="788"/>
    </row>
    <row r="1330" spans="1:12" s="50" customFormat="1" x14ac:dyDescent="0.3">
      <c r="A1330" s="968">
        <v>1</v>
      </c>
      <c r="B1330" s="13" t="s">
        <v>266</v>
      </c>
      <c r="C1330" s="14" t="s">
        <v>9</v>
      </c>
      <c r="D1330" s="15">
        <v>70</v>
      </c>
      <c r="E1330" s="15">
        <v>235.98</v>
      </c>
      <c r="F1330" s="1019"/>
      <c r="G1330" s="970">
        <v>1</v>
      </c>
      <c r="H1330" s="167" t="s">
        <v>266</v>
      </c>
      <c r="I1330" s="168" t="s">
        <v>9</v>
      </c>
      <c r="J1330" s="3">
        <v>70</v>
      </c>
      <c r="K1330" s="3">
        <v>235.98</v>
      </c>
      <c r="L1330" s="786"/>
    </row>
    <row r="1331" spans="1:12" s="389" customFormat="1" x14ac:dyDescent="0.3">
      <c r="A1331" s="968" t="s">
        <v>3</v>
      </c>
      <c r="B1331" s="13" t="s">
        <v>72</v>
      </c>
      <c r="C1331" s="14" t="s">
        <v>4</v>
      </c>
      <c r="D1331" s="15">
        <v>65</v>
      </c>
      <c r="E1331" s="15">
        <v>226</v>
      </c>
      <c r="F1331" s="1020"/>
      <c r="G1331" s="970" t="s">
        <v>3</v>
      </c>
      <c r="H1331" s="167" t="s">
        <v>72</v>
      </c>
      <c r="I1331" s="168" t="s">
        <v>17</v>
      </c>
      <c r="J1331" s="3">
        <v>80</v>
      </c>
      <c r="K1331" s="3">
        <v>271.20000000000005</v>
      </c>
      <c r="L1331" s="795"/>
    </row>
    <row r="1332" spans="1:12" s="25" customFormat="1" ht="19.5" customHeight="1" x14ac:dyDescent="0.3">
      <c r="A1332" s="968" t="s">
        <v>0</v>
      </c>
      <c r="B1332" s="13" t="s">
        <v>61</v>
      </c>
      <c r="C1332" s="14" t="s">
        <v>17</v>
      </c>
      <c r="D1332" s="15">
        <v>30</v>
      </c>
      <c r="E1332" s="15">
        <v>228.14999999999998</v>
      </c>
      <c r="F1332" s="1020"/>
      <c r="G1332" s="970" t="s">
        <v>0</v>
      </c>
      <c r="H1332" s="167" t="s">
        <v>61</v>
      </c>
      <c r="I1332" s="168" t="s">
        <v>44</v>
      </c>
      <c r="J1332" s="3">
        <v>35</v>
      </c>
      <c r="K1332" s="3">
        <v>273.77999999999997</v>
      </c>
      <c r="L1332" s="788"/>
    </row>
    <row r="1333" spans="1:12" s="50" customFormat="1" x14ac:dyDescent="0.3">
      <c r="A1333" s="968" t="s">
        <v>77</v>
      </c>
      <c r="B1333" s="13" t="s">
        <v>113</v>
      </c>
      <c r="C1333" s="14" t="s">
        <v>2</v>
      </c>
      <c r="D1333" s="15">
        <v>15</v>
      </c>
      <c r="E1333" s="15">
        <v>94.2</v>
      </c>
      <c r="F1333" s="1021"/>
      <c r="G1333" s="970" t="s">
        <v>77</v>
      </c>
      <c r="H1333" s="167" t="s">
        <v>113</v>
      </c>
      <c r="I1333" s="168" t="s">
        <v>2</v>
      </c>
      <c r="J1333" s="3">
        <v>15</v>
      </c>
      <c r="K1333" s="3">
        <v>94.2</v>
      </c>
      <c r="L1333" s="786"/>
    </row>
    <row r="1334" spans="1:12" s="50" customFormat="1" x14ac:dyDescent="0.3">
      <c r="A1334" s="968" t="s">
        <v>23</v>
      </c>
      <c r="B1334" s="13" t="s">
        <v>107</v>
      </c>
      <c r="C1334" s="14" t="s">
        <v>14</v>
      </c>
      <c r="D1334" s="15">
        <v>3.4</v>
      </c>
      <c r="E1334" s="15">
        <v>93.2</v>
      </c>
      <c r="F1334" s="1020"/>
      <c r="G1334" s="970" t="s">
        <v>23</v>
      </c>
      <c r="H1334" s="167" t="s">
        <v>107</v>
      </c>
      <c r="I1334" s="168" t="s">
        <v>14</v>
      </c>
      <c r="J1334" s="3">
        <v>3.4</v>
      </c>
      <c r="K1334" s="3">
        <v>93.2</v>
      </c>
      <c r="L1334" s="786"/>
    </row>
    <row r="1335" spans="1:12" s="25" customFormat="1" ht="19.5" customHeight="1" x14ac:dyDescent="0.3">
      <c r="A1335" s="968" t="s">
        <v>51</v>
      </c>
      <c r="B1335" s="13" t="s">
        <v>108</v>
      </c>
      <c r="C1335" s="14" t="s">
        <v>65</v>
      </c>
      <c r="D1335" s="15">
        <v>1.2</v>
      </c>
      <c r="E1335" s="15">
        <v>21.5</v>
      </c>
      <c r="F1335" s="605"/>
      <c r="G1335" s="964" t="s">
        <v>51</v>
      </c>
      <c r="H1335" s="6" t="s">
        <v>108</v>
      </c>
      <c r="I1335" s="2" t="s">
        <v>65</v>
      </c>
      <c r="J1335" s="3">
        <v>1.2</v>
      </c>
      <c r="K1335" s="3">
        <v>21.5</v>
      </c>
      <c r="L1335" s="788"/>
    </row>
    <row r="1336" spans="1:12" s="25" customFormat="1" ht="19.5" customHeight="1" x14ac:dyDescent="0.3">
      <c r="A1336" s="968" t="s">
        <v>15</v>
      </c>
      <c r="B1336" s="13" t="s">
        <v>442</v>
      </c>
      <c r="C1336" s="14" t="s">
        <v>5</v>
      </c>
      <c r="D1336" s="15">
        <v>60</v>
      </c>
      <c r="E1336" s="15">
        <v>347</v>
      </c>
      <c r="F1336" s="606"/>
      <c r="G1336" s="964" t="s">
        <v>15</v>
      </c>
      <c r="H1336" s="6" t="s">
        <v>442</v>
      </c>
      <c r="I1336" s="2" t="s">
        <v>5</v>
      </c>
      <c r="J1336" s="3">
        <v>60</v>
      </c>
      <c r="K1336" s="3">
        <v>347</v>
      </c>
      <c r="L1336" s="788"/>
    </row>
    <row r="1337" spans="1:12" s="257" customFormat="1" ht="19.5" customHeight="1" x14ac:dyDescent="0.3">
      <c r="A1337" s="968"/>
      <c r="B1337" s="13"/>
      <c r="C1337" s="14"/>
      <c r="D1337" s="15"/>
      <c r="E1337" s="15"/>
      <c r="F1337" s="1041"/>
      <c r="G1337" s="968"/>
      <c r="H1337" s="13"/>
      <c r="I1337" s="14"/>
      <c r="J1337" s="15"/>
      <c r="K1337" s="15"/>
      <c r="L1337" s="791"/>
    </row>
    <row r="1338" spans="1:12" s="50" customFormat="1" x14ac:dyDescent="0.3">
      <c r="A1338" s="12"/>
      <c r="B1338" s="13"/>
      <c r="C1338" s="14"/>
      <c r="D1338" s="15"/>
      <c r="E1338" s="15"/>
      <c r="F1338" s="863"/>
      <c r="G1338" s="5"/>
      <c r="H1338" s="6"/>
      <c r="I1338" s="2"/>
      <c r="J1338" s="3"/>
      <c r="K1338" s="3"/>
      <c r="L1338" s="792"/>
    </row>
    <row r="1339" spans="1:12" s="25" customFormat="1" x14ac:dyDescent="0.3">
      <c r="A1339" s="968"/>
      <c r="B1339" s="13"/>
      <c r="C1339" s="14" t="s">
        <v>128</v>
      </c>
      <c r="D1339" s="15">
        <f>SUM(D1330:D1338)</f>
        <v>244.6</v>
      </c>
      <c r="E1339" s="15">
        <f>SUM(E1330:E1338)</f>
        <v>1246.0300000000002</v>
      </c>
      <c r="F1339" s="863"/>
      <c r="G1339" s="964"/>
      <c r="H1339" s="6"/>
      <c r="I1339" s="2" t="s">
        <v>128</v>
      </c>
      <c r="J1339" s="3">
        <f>SUM(J1330:J1338)</f>
        <v>264.60000000000002</v>
      </c>
      <c r="K1339" s="3">
        <f>SUM(K1330:K1338)</f>
        <v>1336.8600000000001</v>
      </c>
      <c r="L1339" s="788"/>
    </row>
    <row r="1340" spans="1:12" s="25" customFormat="1" x14ac:dyDescent="0.3">
      <c r="A1340" s="12"/>
      <c r="B1340" s="13"/>
      <c r="C1340" s="14"/>
      <c r="D1340" s="15"/>
      <c r="E1340" s="15"/>
      <c r="F1340" s="863"/>
      <c r="G1340" s="5"/>
      <c r="H1340" s="6"/>
      <c r="I1340" s="2"/>
      <c r="J1340" s="3"/>
      <c r="K1340" s="3"/>
      <c r="L1340" s="788"/>
    </row>
    <row r="1341" spans="1:12" s="25" customFormat="1" x14ac:dyDescent="0.3">
      <c r="A1341" s="12"/>
      <c r="B1341" s="13"/>
      <c r="C1341" s="14"/>
      <c r="D1341" s="15"/>
      <c r="E1341" s="15"/>
      <c r="F1341" s="863"/>
      <c r="G1341" s="5"/>
      <c r="H1341" s="6"/>
      <c r="I1341" s="2"/>
      <c r="J1341" s="3"/>
      <c r="K1341" s="3"/>
      <c r="L1341" s="788"/>
    </row>
    <row r="1342" spans="1:12" s="25" customFormat="1" x14ac:dyDescent="0.3">
      <c r="A1342" s="968"/>
      <c r="B1342" s="13"/>
      <c r="C1342" s="14" t="s">
        <v>136</v>
      </c>
      <c r="D1342" s="15">
        <f>+D1339+D1314</f>
        <v>442.4</v>
      </c>
      <c r="E1342" s="15">
        <f>+E1339+E1314</f>
        <v>1973.1400000000003</v>
      </c>
      <c r="F1342" s="863"/>
      <c r="G1342" s="3"/>
      <c r="H1342" s="3"/>
      <c r="I1342" s="3" t="s">
        <v>136</v>
      </c>
      <c r="J1342" s="3">
        <f>+J1339+J1314</f>
        <v>485.40000000000003</v>
      </c>
      <c r="K1342" s="3">
        <f>+K1339+K1314</f>
        <v>2164.98</v>
      </c>
      <c r="L1342" s="788"/>
    </row>
    <row r="1343" spans="1:12" s="25" customFormat="1" ht="18.75" customHeight="1" x14ac:dyDescent="0.3">
      <c r="A1343" s="257"/>
      <c r="B1343" s="32"/>
      <c r="C1343" s="32"/>
      <c r="D1343" s="257"/>
      <c r="E1343" s="478"/>
      <c r="F1343" s="863"/>
      <c r="H1343" s="20"/>
      <c r="I1343" s="20"/>
      <c r="K1343" s="24"/>
      <c r="L1343" s="788"/>
    </row>
    <row r="1344" spans="1:12" s="25" customFormat="1" ht="18.75" customHeight="1" x14ac:dyDescent="0.3">
      <c r="A1344" s="257"/>
      <c r="B1344" s="32"/>
      <c r="C1344" s="32"/>
      <c r="D1344" s="257"/>
      <c r="E1344" s="478"/>
      <c r="F1344" s="1042"/>
      <c r="H1344" s="20"/>
      <c r="I1344" s="20"/>
      <c r="K1344" s="24"/>
      <c r="L1344" s="788"/>
    </row>
    <row r="1345" spans="1:12" s="25" customFormat="1" x14ac:dyDescent="0.3">
      <c r="A1345" s="471"/>
      <c r="B1345" s="471"/>
      <c r="C1345" s="471"/>
      <c r="D1345" s="471"/>
      <c r="E1345" s="471"/>
      <c r="F1345" s="1043"/>
      <c r="G1345" s="36"/>
      <c r="H1345" s="463"/>
      <c r="I1345" s="463"/>
      <c r="J1345" s="463"/>
      <c r="K1345" s="463"/>
      <c r="L1345" s="788"/>
    </row>
    <row r="1346" spans="1:12" s="25" customFormat="1" x14ac:dyDescent="0.3">
      <c r="A1346" s="471"/>
      <c r="B1346" s="259"/>
      <c r="C1346" s="472"/>
      <c r="D1346" s="473"/>
      <c r="E1346" s="473"/>
      <c r="F1346" s="1044"/>
      <c r="G1346" s="463"/>
      <c r="H1346" s="463"/>
      <c r="I1346" s="463"/>
      <c r="J1346" s="463"/>
      <c r="K1346" s="463"/>
      <c r="L1346" s="788"/>
    </row>
    <row r="1347" spans="1:12" s="25" customFormat="1" ht="18.75" customHeight="1" x14ac:dyDescent="0.3">
      <c r="A1347" s="257"/>
      <c r="B1347" s="260" t="s">
        <v>130</v>
      </c>
      <c r="C1347" s="257"/>
      <c r="D1347" s="261" t="s">
        <v>131</v>
      </c>
      <c r="E1347" s="32"/>
      <c r="F1347" s="606"/>
      <c r="H1347" s="37" t="s">
        <v>130</v>
      </c>
      <c r="J1347" s="94" t="s">
        <v>131</v>
      </c>
      <c r="K1347" s="20"/>
      <c r="L1347" s="788"/>
    </row>
    <row r="1348" spans="1:12" s="25" customFormat="1" ht="51.75" customHeight="1" x14ac:dyDescent="0.3">
      <c r="A1348" s="257"/>
      <c r="B1348" s="262" t="s">
        <v>132</v>
      </c>
      <c r="C1348" s="257"/>
      <c r="D1348" s="262" t="s">
        <v>140</v>
      </c>
      <c r="E1348" s="263"/>
      <c r="F1348" s="606"/>
      <c r="H1348" s="38" t="s">
        <v>139</v>
      </c>
      <c r="J1348" s="38" t="s">
        <v>140</v>
      </c>
      <c r="K1348" s="39"/>
      <c r="L1348" s="788"/>
    </row>
    <row r="1349" spans="1:12" s="25" customFormat="1" ht="22.5" customHeight="1" x14ac:dyDescent="0.3">
      <c r="A1349" s="257"/>
      <c r="B1349" s="262"/>
      <c r="C1349" s="257"/>
      <c r="D1349" s="262"/>
      <c r="E1349" s="263"/>
      <c r="F1349" s="606"/>
      <c r="G1349" s="38"/>
      <c r="I1349" s="38"/>
      <c r="J1349" s="39"/>
      <c r="K1349" s="38"/>
      <c r="L1349" s="788"/>
    </row>
  </sheetData>
  <mergeCells count="132">
    <mergeCell ref="B13:D13"/>
    <mergeCell ref="H13:J13"/>
    <mergeCell ref="B14:D14"/>
    <mergeCell ref="H14:J14"/>
    <mergeCell ref="C17:E17"/>
    <mergeCell ref="I17:K17"/>
    <mergeCell ref="B138:D138"/>
    <mergeCell ref="H138:J138"/>
    <mergeCell ref="C141:E141"/>
    <mergeCell ref="I141:K141"/>
    <mergeCell ref="B75:D75"/>
    <mergeCell ref="H75:J75"/>
    <mergeCell ref="B76:D76"/>
    <mergeCell ref="H76:J76"/>
    <mergeCell ref="C79:E79"/>
    <mergeCell ref="I79:K79"/>
    <mergeCell ref="B137:D137"/>
    <mergeCell ref="H137:J137"/>
    <mergeCell ref="H260:J260"/>
    <mergeCell ref="B260:D260"/>
    <mergeCell ref="I203:K203"/>
    <mergeCell ref="C203:E203"/>
    <mergeCell ref="H200:J200"/>
    <mergeCell ref="B200:D200"/>
    <mergeCell ref="H199:J199"/>
    <mergeCell ref="B199:D199"/>
    <mergeCell ref="B441:D441"/>
    <mergeCell ref="H441:J441"/>
    <mergeCell ref="B320:D320"/>
    <mergeCell ref="H320:J320"/>
    <mergeCell ref="B321:D321"/>
    <mergeCell ref="H321:J321"/>
    <mergeCell ref="C324:E324"/>
    <mergeCell ref="I324:K324"/>
    <mergeCell ref="I264:K264"/>
    <mergeCell ref="C264:E264"/>
    <mergeCell ref="H261:J261"/>
    <mergeCell ref="B261:D261"/>
    <mergeCell ref="B442:D442"/>
    <mergeCell ref="H442:J442"/>
    <mergeCell ref="C445:E445"/>
    <mergeCell ref="I445:K445"/>
    <mergeCell ref="B381:D381"/>
    <mergeCell ref="H381:J381"/>
    <mergeCell ref="B382:D382"/>
    <mergeCell ref="H382:J382"/>
    <mergeCell ref="C385:E385"/>
    <mergeCell ref="I385:K385"/>
    <mergeCell ref="B565:D565"/>
    <mergeCell ref="H565:J565"/>
    <mergeCell ref="B566:D566"/>
    <mergeCell ref="H566:J566"/>
    <mergeCell ref="C569:E569"/>
    <mergeCell ref="I569:K569"/>
    <mergeCell ref="B503:D503"/>
    <mergeCell ref="H503:J503"/>
    <mergeCell ref="B504:D504"/>
    <mergeCell ref="H504:J504"/>
    <mergeCell ref="C507:E507"/>
    <mergeCell ref="I507:K507"/>
    <mergeCell ref="H750:J750"/>
    <mergeCell ref="B750:D750"/>
    <mergeCell ref="I693:K693"/>
    <mergeCell ref="C693:E693"/>
    <mergeCell ref="H690:J690"/>
    <mergeCell ref="B690:D690"/>
    <mergeCell ref="H689:J689"/>
    <mergeCell ref="B689:D689"/>
    <mergeCell ref="B627:D627"/>
    <mergeCell ref="H627:J627"/>
    <mergeCell ref="B628:D628"/>
    <mergeCell ref="H628:J628"/>
    <mergeCell ref="C631:E631"/>
    <mergeCell ref="I631:K631"/>
    <mergeCell ref="B811:D811"/>
    <mergeCell ref="H811:J811"/>
    <mergeCell ref="B812:D812"/>
    <mergeCell ref="H812:J812"/>
    <mergeCell ref="C815:E815"/>
    <mergeCell ref="I815:K815"/>
    <mergeCell ref="I754:K754"/>
    <mergeCell ref="C754:E754"/>
    <mergeCell ref="H751:J751"/>
    <mergeCell ref="B751:D751"/>
    <mergeCell ref="H997:J997"/>
    <mergeCell ref="B997:D997"/>
    <mergeCell ref="B935:D935"/>
    <mergeCell ref="H935:J935"/>
    <mergeCell ref="B936:D936"/>
    <mergeCell ref="H936:J936"/>
    <mergeCell ref="C939:E939"/>
    <mergeCell ref="I939:K939"/>
    <mergeCell ref="B873:D873"/>
    <mergeCell ref="H873:J873"/>
    <mergeCell ref="B874:D874"/>
    <mergeCell ref="H874:J874"/>
    <mergeCell ref="C877:E877"/>
    <mergeCell ref="I877:K877"/>
    <mergeCell ref="B1055:D1055"/>
    <mergeCell ref="H1055:J1055"/>
    <mergeCell ref="B1056:D1056"/>
    <mergeCell ref="H1056:J1056"/>
    <mergeCell ref="C1059:E1059"/>
    <mergeCell ref="I1059:K1059"/>
    <mergeCell ref="I1001:K1001"/>
    <mergeCell ref="C1001:E1001"/>
    <mergeCell ref="H998:J998"/>
    <mergeCell ref="B998:D998"/>
    <mergeCell ref="H1239:J1239"/>
    <mergeCell ref="B1239:D1239"/>
    <mergeCell ref="I1182:K1182"/>
    <mergeCell ref="C1182:E1182"/>
    <mergeCell ref="H1179:J1179"/>
    <mergeCell ref="B1179:D1179"/>
    <mergeCell ref="H1178:J1178"/>
    <mergeCell ref="B1178:D1178"/>
    <mergeCell ref="B1117:D1117"/>
    <mergeCell ref="H1117:J1117"/>
    <mergeCell ref="B1118:D1118"/>
    <mergeCell ref="H1118:J1118"/>
    <mergeCell ref="C1121:E1121"/>
    <mergeCell ref="I1121:K1121"/>
    <mergeCell ref="B1301:D1301"/>
    <mergeCell ref="H1301:J1301"/>
    <mergeCell ref="B1302:D1302"/>
    <mergeCell ref="H1302:J1302"/>
    <mergeCell ref="C1305:E1305"/>
    <mergeCell ref="I1305:K1305"/>
    <mergeCell ref="I1243:K1243"/>
    <mergeCell ref="C1243:E1243"/>
    <mergeCell ref="H1240:J1240"/>
    <mergeCell ref="B1240:D1240"/>
  </mergeCells>
  <printOptions horizontalCentered="1"/>
  <pageMargins left="0.59055118110236227" right="0.59055118110236227" top="0.78740157480314965" bottom="0.78740157480314965" header="0.31496062992125984" footer="0.31496062992125984"/>
  <pageSetup paperSize="9" scale="75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8">
    <tabColor rgb="FFFF00FF"/>
  </sheetPr>
  <dimension ref="A1:P1119"/>
  <sheetViews>
    <sheetView topLeftCell="A1009" zoomScale="60" zoomScaleNormal="60" zoomScalePageLayoutView="60" workbookViewId="0">
      <selection activeCell="B1040" sqref="B1040:C1040"/>
    </sheetView>
  </sheetViews>
  <sheetFormatPr defaultRowHeight="18.75" x14ac:dyDescent="0.3"/>
  <cols>
    <col min="1" max="1" width="7.125" style="31" customWidth="1"/>
    <col min="2" max="2" width="37.25" style="32" customWidth="1"/>
    <col min="3" max="3" width="14.75" style="32" customWidth="1"/>
    <col min="4" max="5" width="14.5" style="32" customWidth="1"/>
    <col min="6" max="6" width="18" style="670" customWidth="1"/>
    <col min="7" max="7" width="7.375" style="31" customWidth="1"/>
    <col min="8" max="8" width="36.125" style="32" customWidth="1"/>
    <col min="9" max="9" width="15.125" style="32" customWidth="1"/>
    <col min="10" max="10" width="13.5" style="32" customWidth="1"/>
    <col min="11" max="11" width="15.25" style="32" customWidth="1"/>
    <col min="12" max="12" width="11.375" style="797" customWidth="1"/>
    <col min="13" max="31" width="2.875" style="31" customWidth="1"/>
    <col min="32" max="45" width="3.375" style="31" customWidth="1"/>
    <col min="46" max="16384" width="9" style="31"/>
  </cols>
  <sheetData>
    <row r="1" spans="2:12" s="96" customFormat="1" x14ac:dyDescent="0.3">
      <c r="B1" s="19"/>
      <c r="C1" s="19"/>
      <c r="D1" s="19"/>
      <c r="E1" s="19"/>
      <c r="F1" s="656"/>
      <c r="H1" s="19"/>
      <c r="I1" s="19"/>
      <c r="J1" s="19"/>
      <c r="K1" s="19"/>
      <c r="L1" s="787"/>
    </row>
    <row r="2" spans="2:12" s="21" customFormat="1" x14ac:dyDescent="0.3">
      <c r="B2" s="20"/>
      <c r="C2" s="20"/>
      <c r="D2" s="20"/>
      <c r="E2" s="20"/>
      <c r="F2" s="656"/>
      <c r="H2" s="20"/>
      <c r="I2" s="20"/>
      <c r="J2" s="20"/>
      <c r="K2" s="20"/>
      <c r="L2" s="801"/>
    </row>
    <row r="3" spans="2:12" s="25" customFormat="1" ht="18.75" customHeight="1" x14ac:dyDescent="0.3">
      <c r="B3" s="22" t="s">
        <v>115</v>
      </c>
      <c r="C3" s="20"/>
      <c r="D3" s="20"/>
      <c r="E3" s="20"/>
      <c r="F3" s="656"/>
      <c r="H3" s="22" t="s">
        <v>115</v>
      </c>
      <c r="I3" s="20"/>
      <c r="J3" s="20"/>
      <c r="K3" s="20"/>
      <c r="L3" s="788"/>
    </row>
    <row r="4" spans="2:12" s="25" customFormat="1" ht="18.75" customHeight="1" x14ac:dyDescent="0.3">
      <c r="B4" s="22" t="s">
        <v>137</v>
      </c>
      <c r="C4" s="20"/>
      <c r="D4" s="20"/>
      <c r="E4" s="20"/>
      <c r="F4" s="606"/>
      <c r="H4" s="22" t="s">
        <v>138</v>
      </c>
      <c r="I4" s="20"/>
      <c r="J4" s="20"/>
      <c r="K4" s="20"/>
      <c r="L4" s="788"/>
    </row>
    <row r="5" spans="2:12" s="25" customFormat="1" ht="18.75" customHeight="1" x14ac:dyDescent="0.3">
      <c r="B5" s="20"/>
      <c r="C5" s="20"/>
      <c r="D5" s="20"/>
      <c r="E5" s="20"/>
      <c r="F5" s="606"/>
      <c r="H5" s="20"/>
      <c r="I5" s="20"/>
      <c r="J5" s="20"/>
      <c r="K5" s="20"/>
      <c r="L5" s="788"/>
    </row>
    <row r="6" spans="2:12" s="25" customFormat="1" ht="18.75" customHeight="1" x14ac:dyDescent="0.3">
      <c r="B6" s="20"/>
      <c r="C6" s="20"/>
      <c r="E6" s="603" t="s">
        <v>116</v>
      </c>
      <c r="F6" s="606"/>
      <c r="H6" s="20"/>
      <c r="I6" s="20"/>
      <c r="K6" s="603" t="s">
        <v>116</v>
      </c>
      <c r="L6" s="788"/>
    </row>
    <row r="7" spans="2:12" s="25" customFormat="1" ht="18.75" customHeight="1" x14ac:dyDescent="0.3">
      <c r="B7" s="20"/>
      <c r="C7" s="20"/>
      <c r="E7" s="603" t="s">
        <v>134</v>
      </c>
      <c r="F7" s="606"/>
      <c r="H7" s="20"/>
      <c r="I7" s="20"/>
      <c r="K7" s="603" t="s">
        <v>134</v>
      </c>
      <c r="L7" s="788"/>
    </row>
    <row r="8" spans="2:12" s="25" customFormat="1" ht="18.75" customHeight="1" x14ac:dyDescent="0.3">
      <c r="B8" s="20"/>
      <c r="C8" s="20"/>
      <c r="E8" s="603" t="s">
        <v>117</v>
      </c>
      <c r="F8" s="606"/>
      <c r="H8" s="20"/>
      <c r="I8" s="20"/>
      <c r="K8" s="603" t="s">
        <v>117</v>
      </c>
      <c r="L8" s="788"/>
    </row>
    <row r="9" spans="2:12" s="25" customFormat="1" ht="18.75" customHeight="1" x14ac:dyDescent="0.3">
      <c r="B9" s="20"/>
      <c r="C9" s="20"/>
      <c r="E9" s="603" t="s">
        <v>417</v>
      </c>
      <c r="F9" s="606"/>
      <c r="H9" s="20"/>
      <c r="I9" s="20"/>
      <c r="K9" s="603" t="s">
        <v>417</v>
      </c>
      <c r="L9" s="788"/>
    </row>
    <row r="10" spans="2:12" s="25" customFormat="1" ht="18.75" customHeight="1" x14ac:dyDescent="0.3">
      <c r="B10" s="20"/>
      <c r="C10" s="20"/>
      <c r="D10" s="20"/>
      <c r="E10" s="20"/>
      <c r="F10" s="656"/>
      <c r="H10" s="20"/>
      <c r="I10" s="20"/>
      <c r="J10" s="20"/>
      <c r="K10" s="20"/>
      <c r="L10" s="788"/>
    </row>
    <row r="11" spans="2:12" s="25" customFormat="1" ht="18.75" customHeight="1" x14ac:dyDescent="0.3">
      <c r="B11" s="20"/>
      <c r="C11" s="20"/>
      <c r="D11" s="20"/>
      <c r="E11" s="20"/>
      <c r="F11" s="656"/>
      <c r="H11" s="20"/>
      <c r="I11" s="20"/>
      <c r="J11" s="20"/>
      <c r="K11" s="20"/>
      <c r="L11" s="788"/>
    </row>
    <row r="12" spans="2:12" s="25" customFormat="1" ht="18.75" customHeight="1" x14ac:dyDescent="0.3">
      <c r="B12" s="20"/>
      <c r="C12" s="20"/>
      <c r="D12" s="20"/>
      <c r="E12" s="20"/>
      <c r="F12" s="656"/>
      <c r="H12" s="20"/>
      <c r="I12" s="20"/>
      <c r="J12" s="20"/>
      <c r="K12" s="20"/>
      <c r="L12" s="788"/>
    </row>
    <row r="13" spans="2:12" s="25" customFormat="1" ht="18.75" customHeight="1" x14ac:dyDescent="0.3">
      <c r="B13" s="1612" t="s">
        <v>119</v>
      </c>
      <c r="C13" s="1612"/>
      <c r="D13" s="1612"/>
      <c r="E13" s="26"/>
      <c r="F13" s="606"/>
      <c r="H13" s="1612" t="s">
        <v>119</v>
      </c>
      <c r="I13" s="1612"/>
      <c r="J13" s="1612"/>
      <c r="K13" s="26"/>
      <c r="L13" s="788"/>
    </row>
    <row r="14" spans="2:12" s="25" customFormat="1" ht="18.75" customHeight="1" x14ac:dyDescent="0.3">
      <c r="B14" s="1610">
        <v>45538</v>
      </c>
      <c r="C14" s="1610"/>
      <c r="D14" s="1610"/>
      <c r="E14" s="27"/>
      <c r="F14" s="606"/>
      <c r="H14" s="1610">
        <f>B14</f>
        <v>45538</v>
      </c>
      <c r="I14" s="1610"/>
      <c r="J14" s="1610"/>
      <c r="K14" s="27"/>
      <c r="L14" s="788"/>
    </row>
    <row r="15" spans="2:12" s="25" customFormat="1" ht="18.75" customHeight="1" x14ac:dyDescent="0.3">
      <c r="B15" s="20"/>
      <c r="C15" s="20"/>
      <c r="D15" s="20"/>
      <c r="E15" s="27"/>
      <c r="F15" s="606"/>
      <c r="H15" s="20"/>
      <c r="I15" s="20"/>
      <c r="J15" s="20"/>
      <c r="K15" s="27"/>
      <c r="L15" s="788"/>
    </row>
    <row r="16" spans="2:12" s="25" customFormat="1" ht="18.75" customHeight="1" x14ac:dyDescent="0.3">
      <c r="B16" s="1303"/>
      <c r="C16" s="20"/>
      <c r="D16" s="20"/>
      <c r="E16" s="27"/>
      <c r="F16" s="606"/>
      <c r="H16" s="1303"/>
      <c r="I16" s="20"/>
      <c r="J16" s="20"/>
      <c r="K16" s="27"/>
      <c r="L16" s="788"/>
    </row>
    <row r="17" spans="1:12" s="25" customFormat="1" ht="18.75" customHeight="1" x14ac:dyDescent="0.3">
      <c r="A17" s="28" t="s">
        <v>120</v>
      </c>
      <c r="B17" s="29" t="s">
        <v>121</v>
      </c>
      <c r="C17" s="1611" t="s">
        <v>122</v>
      </c>
      <c r="D17" s="1611"/>
      <c r="E17" s="1611"/>
      <c r="F17" s="606"/>
      <c r="G17" s="28" t="s">
        <v>120</v>
      </c>
      <c r="H17" s="29" t="s">
        <v>121</v>
      </c>
      <c r="I17" s="1611" t="s">
        <v>123</v>
      </c>
      <c r="J17" s="1611"/>
      <c r="K17" s="1611"/>
      <c r="L17" s="788"/>
    </row>
    <row r="18" spans="1:12" s="25" customFormat="1" ht="18.75" customHeight="1" x14ac:dyDescent="0.3">
      <c r="A18" s="28" t="s">
        <v>124</v>
      </c>
      <c r="B18" s="28" t="s">
        <v>265</v>
      </c>
      <c r="C18" s="29" t="s">
        <v>125</v>
      </c>
      <c r="D18" s="1304" t="s">
        <v>126</v>
      </c>
      <c r="E18" s="1304" t="s">
        <v>127</v>
      </c>
      <c r="F18" s="606"/>
      <c r="G18" s="28" t="s">
        <v>124</v>
      </c>
      <c r="H18" s="28" t="s">
        <v>265</v>
      </c>
      <c r="I18" s="29" t="s">
        <v>125</v>
      </c>
      <c r="J18" s="1304" t="s">
        <v>126</v>
      </c>
      <c r="K18" s="1304" t="s">
        <v>127</v>
      </c>
      <c r="L18" s="788"/>
    </row>
    <row r="19" spans="1:12" s="4" customFormat="1" x14ac:dyDescent="0.3">
      <c r="A19" s="5">
        <v>1</v>
      </c>
      <c r="B19" s="6" t="s">
        <v>94</v>
      </c>
      <c r="C19" s="2" t="s">
        <v>5</v>
      </c>
      <c r="D19" s="3">
        <v>60</v>
      </c>
      <c r="E19" s="3">
        <v>125</v>
      </c>
      <c r="F19" s="677"/>
      <c r="G19" s="5">
        <v>1</v>
      </c>
      <c r="H19" s="6" t="s">
        <v>94</v>
      </c>
      <c r="I19" s="2" t="s">
        <v>5</v>
      </c>
      <c r="J19" s="3">
        <v>60</v>
      </c>
      <c r="K19" s="3">
        <v>125</v>
      </c>
      <c r="L19" s="790"/>
    </row>
    <row r="20" spans="1:12" s="25" customFormat="1" x14ac:dyDescent="0.3">
      <c r="A20" s="5" t="s">
        <v>3</v>
      </c>
      <c r="B20" s="6" t="s">
        <v>43</v>
      </c>
      <c r="C20" s="2" t="s">
        <v>17</v>
      </c>
      <c r="D20" s="3">
        <v>40</v>
      </c>
      <c r="E20" s="3">
        <v>242.70999999999998</v>
      </c>
      <c r="F20" s="606"/>
      <c r="G20" s="5" t="s">
        <v>3</v>
      </c>
      <c r="H20" s="6" t="s">
        <v>43</v>
      </c>
      <c r="I20" s="2" t="s">
        <v>44</v>
      </c>
      <c r="J20" s="3">
        <v>50</v>
      </c>
      <c r="K20" s="3">
        <v>298.71999999999997</v>
      </c>
      <c r="L20" s="788"/>
    </row>
    <row r="21" spans="1:12" s="50" customFormat="1" x14ac:dyDescent="0.3">
      <c r="A21" s="1304" t="s">
        <v>0</v>
      </c>
      <c r="B21" s="6" t="s">
        <v>69</v>
      </c>
      <c r="C21" s="2" t="s">
        <v>22</v>
      </c>
      <c r="D21" s="3">
        <v>24</v>
      </c>
      <c r="E21" s="3">
        <v>3.9199999999999995</v>
      </c>
      <c r="F21" s="605"/>
      <c r="G21" s="1304" t="s">
        <v>0</v>
      </c>
      <c r="H21" s="6" t="s">
        <v>69</v>
      </c>
      <c r="I21" s="2" t="s">
        <v>22</v>
      </c>
      <c r="J21" s="3">
        <v>24</v>
      </c>
      <c r="K21" s="3">
        <v>3.9199999999999995</v>
      </c>
      <c r="L21" s="786"/>
    </row>
    <row r="22" spans="1:12" s="25" customFormat="1" x14ac:dyDescent="0.3">
      <c r="A22" s="5">
        <v>4</v>
      </c>
      <c r="B22" s="6" t="s">
        <v>114</v>
      </c>
      <c r="C22" s="2" t="s">
        <v>2</v>
      </c>
      <c r="D22" s="3">
        <v>6.75</v>
      </c>
      <c r="E22" s="3">
        <v>28</v>
      </c>
      <c r="F22" s="606"/>
      <c r="G22" s="5">
        <v>4</v>
      </c>
      <c r="H22" s="6" t="s">
        <v>114</v>
      </c>
      <c r="I22" s="2" t="s">
        <v>2</v>
      </c>
      <c r="J22" s="3">
        <v>6.75</v>
      </c>
      <c r="K22" s="3">
        <v>28</v>
      </c>
      <c r="L22" s="788"/>
    </row>
    <row r="23" spans="1:12" s="25" customFormat="1" x14ac:dyDescent="0.3">
      <c r="A23" s="1304" t="s">
        <v>23</v>
      </c>
      <c r="B23" s="6" t="s">
        <v>107</v>
      </c>
      <c r="C23" s="2" t="s">
        <v>14</v>
      </c>
      <c r="D23" s="3">
        <v>3.4</v>
      </c>
      <c r="E23" s="3">
        <v>93.2</v>
      </c>
      <c r="F23" s="606"/>
      <c r="G23" s="1304" t="s">
        <v>23</v>
      </c>
      <c r="H23" s="6" t="s">
        <v>107</v>
      </c>
      <c r="I23" s="2" t="s">
        <v>14</v>
      </c>
      <c r="J23" s="3">
        <v>3.4</v>
      </c>
      <c r="K23" s="3">
        <v>93.2</v>
      </c>
      <c r="L23" s="788"/>
    </row>
    <row r="24" spans="1:12" s="50" customFormat="1" x14ac:dyDescent="0.3">
      <c r="A24" s="1304" t="s">
        <v>51</v>
      </c>
      <c r="B24" s="6" t="s">
        <v>93</v>
      </c>
      <c r="C24" s="2" t="s">
        <v>2</v>
      </c>
      <c r="D24" s="3">
        <v>60</v>
      </c>
      <c r="E24" s="3">
        <v>92</v>
      </c>
      <c r="F24" s="656"/>
      <c r="G24" s="1304" t="s">
        <v>51</v>
      </c>
      <c r="H24" s="6" t="s">
        <v>93</v>
      </c>
      <c r="I24" s="2" t="s">
        <v>2</v>
      </c>
      <c r="J24" s="3">
        <v>60</v>
      </c>
      <c r="K24" s="3">
        <v>92</v>
      </c>
      <c r="L24" s="786"/>
    </row>
    <row r="25" spans="1:12" s="25" customFormat="1" x14ac:dyDescent="0.3">
      <c r="A25" s="5"/>
      <c r="B25" s="6"/>
      <c r="C25" s="2"/>
      <c r="D25" s="1320"/>
      <c r="E25" s="1320"/>
      <c r="F25" s="1321"/>
      <c r="G25" s="1322"/>
      <c r="H25" s="1323"/>
      <c r="I25" s="2"/>
      <c r="J25" s="3"/>
      <c r="K25" s="3"/>
      <c r="L25" s="788"/>
    </row>
    <row r="26" spans="1:12" s="25" customFormat="1" x14ac:dyDescent="0.3">
      <c r="A26" s="5"/>
      <c r="B26" s="6"/>
      <c r="C26" s="2" t="s">
        <v>128</v>
      </c>
      <c r="D26" s="1320">
        <f>SUM(D19:D25)</f>
        <v>194.15</v>
      </c>
      <c r="E26" s="1320">
        <f>SUM(E19:E25)</f>
        <v>584.82999999999993</v>
      </c>
      <c r="F26" s="1321"/>
      <c r="G26" s="1322"/>
      <c r="H26" s="1323"/>
      <c r="I26" s="2" t="s">
        <v>128</v>
      </c>
      <c r="J26" s="3">
        <f>SUM(J19:J25)</f>
        <v>204.15</v>
      </c>
      <c r="K26" s="3">
        <f>SUM(K19:K25)</f>
        <v>640.84</v>
      </c>
      <c r="L26" s="788"/>
    </row>
    <row r="27" spans="1:12" s="25" customFormat="1" hidden="1" x14ac:dyDescent="0.3">
      <c r="A27" s="5"/>
      <c r="B27" s="6"/>
      <c r="C27" s="2"/>
      <c r="D27" s="1320"/>
      <c r="E27" s="1320"/>
      <c r="F27" s="1321"/>
      <c r="G27" s="1322"/>
      <c r="H27" s="1323"/>
      <c r="I27" s="2"/>
      <c r="J27" s="3"/>
      <c r="K27" s="3"/>
      <c r="L27" s="788"/>
    </row>
    <row r="28" spans="1:12" s="25" customFormat="1" hidden="1" x14ac:dyDescent="0.3">
      <c r="A28" s="5">
        <v>1</v>
      </c>
      <c r="B28" s="6" t="s">
        <v>1</v>
      </c>
      <c r="C28" s="2" t="s">
        <v>5</v>
      </c>
      <c r="D28" s="1320">
        <v>200</v>
      </c>
      <c r="E28" s="1320">
        <v>86</v>
      </c>
      <c r="F28" s="1321">
        <v>60</v>
      </c>
      <c r="G28" s="1322">
        <v>1</v>
      </c>
      <c r="H28" s="1323"/>
      <c r="I28" s="2"/>
      <c r="J28" s="3"/>
      <c r="K28" s="3"/>
      <c r="L28" s="788"/>
    </row>
    <row r="29" spans="1:12" s="25" customFormat="1" hidden="1" x14ac:dyDescent="0.3">
      <c r="A29" s="5">
        <v>2</v>
      </c>
      <c r="B29" s="6" t="s">
        <v>238</v>
      </c>
      <c r="C29" s="2" t="s">
        <v>251</v>
      </c>
      <c r="D29" s="1320">
        <v>225</v>
      </c>
      <c r="E29" s="1320">
        <v>114</v>
      </c>
      <c r="F29" s="1321">
        <v>65</v>
      </c>
      <c r="G29" s="1322">
        <v>2</v>
      </c>
      <c r="H29" s="1323"/>
      <c r="I29" s="2"/>
      <c r="J29" s="3"/>
      <c r="K29" s="3"/>
      <c r="L29" s="788"/>
    </row>
    <row r="30" spans="1:12" s="25" customFormat="1" hidden="1" x14ac:dyDescent="0.3">
      <c r="A30" s="5">
        <v>3</v>
      </c>
      <c r="B30" s="6" t="s">
        <v>93</v>
      </c>
      <c r="C30" s="2" t="s">
        <v>5</v>
      </c>
      <c r="D30" s="1320">
        <v>135</v>
      </c>
      <c r="E30" s="1320">
        <v>94.25</v>
      </c>
      <c r="F30" s="1321">
        <v>59</v>
      </c>
      <c r="G30" s="1322">
        <v>3</v>
      </c>
      <c r="H30" s="1323"/>
      <c r="I30" s="2"/>
      <c r="J30" s="3"/>
      <c r="K30" s="3"/>
      <c r="L30" s="788"/>
    </row>
    <row r="31" spans="1:12" s="25" customFormat="1" hidden="1" x14ac:dyDescent="0.3">
      <c r="A31" s="5">
        <v>4</v>
      </c>
      <c r="B31" s="6" t="s">
        <v>253</v>
      </c>
      <c r="C31" s="2" t="s">
        <v>218</v>
      </c>
      <c r="D31" s="1320">
        <v>125</v>
      </c>
      <c r="E31" s="1320">
        <v>146.4</v>
      </c>
      <c r="F31" s="1321">
        <v>15</v>
      </c>
      <c r="G31" s="1322">
        <v>4</v>
      </c>
      <c r="H31" s="1323"/>
      <c r="I31" s="2"/>
      <c r="J31" s="3"/>
      <c r="K31" s="3"/>
      <c r="L31" s="788"/>
    </row>
    <row r="32" spans="1:12" s="25" customFormat="1" hidden="1" x14ac:dyDescent="0.3">
      <c r="A32" s="5">
        <v>5</v>
      </c>
      <c r="B32" s="6" t="s">
        <v>255</v>
      </c>
      <c r="C32" s="2" t="s">
        <v>218</v>
      </c>
      <c r="D32" s="1320">
        <v>80</v>
      </c>
      <c r="E32" s="1320">
        <v>105.16</v>
      </c>
      <c r="F32" s="1321">
        <v>3.4</v>
      </c>
      <c r="G32" s="1322">
        <v>5</v>
      </c>
      <c r="H32" s="1323"/>
      <c r="I32" s="2"/>
      <c r="J32" s="3"/>
      <c r="K32" s="3"/>
      <c r="L32" s="788"/>
    </row>
    <row r="33" spans="1:12" s="25" customFormat="1" hidden="1" x14ac:dyDescent="0.3">
      <c r="A33" s="5">
        <v>6</v>
      </c>
      <c r="B33" s="6" t="s">
        <v>252</v>
      </c>
      <c r="C33" s="2" t="s">
        <v>251</v>
      </c>
      <c r="D33" s="1320">
        <v>105</v>
      </c>
      <c r="E33" s="1320">
        <v>142</v>
      </c>
      <c r="F33" s="1321">
        <v>1.2</v>
      </c>
      <c r="G33" s="1322">
        <v>6</v>
      </c>
      <c r="H33" s="1323"/>
      <c r="I33" s="2"/>
      <c r="J33" s="3"/>
      <c r="K33" s="3"/>
      <c r="L33" s="788"/>
    </row>
    <row r="34" spans="1:12" s="25" customFormat="1" hidden="1" x14ac:dyDescent="0.3">
      <c r="A34" s="5">
        <v>7</v>
      </c>
      <c r="B34" s="6" t="s">
        <v>254</v>
      </c>
      <c r="C34" s="2" t="s">
        <v>218</v>
      </c>
      <c r="D34" s="1320">
        <v>120</v>
      </c>
      <c r="E34" s="1320">
        <v>144</v>
      </c>
      <c r="F34" s="1321"/>
      <c r="G34" s="1322">
        <v>7</v>
      </c>
      <c r="H34" s="1323"/>
      <c r="I34" s="2"/>
      <c r="J34" s="3"/>
      <c r="K34" s="3"/>
      <c r="L34" s="788"/>
    </row>
    <row r="35" spans="1:12" s="25" customFormat="1" hidden="1" x14ac:dyDescent="0.3">
      <c r="A35" s="5">
        <v>8</v>
      </c>
      <c r="B35" s="6" t="s">
        <v>31</v>
      </c>
      <c r="C35" s="2" t="s">
        <v>5</v>
      </c>
      <c r="D35" s="1320">
        <v>55</v>
      </c>
      <c r="E35" s="1320">
        <v>88</v>
      </c>
      <c r="F35" s="1321"/>
      <c r="G35" s="1322">
        <v>8</v>
      </c>
      <c r="H35" s="1323"/>
      <c r="I35" s="2"/>
      <c r="J35" s="3"/>
      <c r="K35" s="3"/>
      <c r="L35" s="788"/>
    </row>
    <row r="36" spans="1:12" s="50" customFormat="1" hidden="1" x14ac:dyDescent="0.3">
      <c r="A36" s="1304"/>
      <c r="B36" s="1"/>
      <c r="C36" s="1304"/>
      <c r="D36" s="1324"/>
      <c r="E36" s="1324"/>
      <c r="F36" s="1325"/>
      <c r="G36" s="1326"/>
      <c r="H36" s="1327"/>
      <c r="I36" s="1304"/>
      <c r="J36" s="7"/>
      <c r="K36" s="7"/>
      <c r="L36" s="792"/>
    </row>
    <row r="37" spans="1:12" s="25" customFormat="1" hidden="1" x14ac:dyDescent="0.3">
      <c r="A37" s="5"/>
      <c r="B37" s="6"/>
      <c r="C37" s="2" t="s">
        <v>128</v>
      </c>
      <c r="D37" s="1320">
        <v>1045</v>
      </c>
      <c r="E37" s="1320">
        <v>919.81</v>
      </c>
      <c r="F37" s="1321"/>
      <c r="G37" s="1322"/>
      <c r="H37" s="1323"/>
      <c r="I37" s="2"/>
      <c r="J37" s="3"/>
      <c r="K37" s="3"/>
      <c r="L37" s="788"/>
    </row>
    <row r="38" spans="1:12" s="25" customFormat="1" hidden="1" x14ac:dyDescent="0.3">
      <c r="A38" s="5"/>
      <c r="B38" s="6"/>
      <c r="C38" s="2"/>
      <c r="D38" s="1320"/>
      <c r="E38" s="1320"/>
      <c r="F38" s="1321"/>
      <c r="G38" s="1322"/>
      <c r="H38" s="1323"/>
      <c r="I38" s="2"/>
      <c r="J38" s="3"/>
      <c r="K38" s="3"/>
      <c r="L38" s="788"/>
    </row>
    <row r="39" spans="1:12" s="25" customFormat="1" x14ac:dyDescent="0.3">
      <c r="A39" s="5"/>
      <c r="B39" s="6"/>
      <c r="C39" s="2"/>
      <c r="D39" s="1320"/>
      <c r="E39" s="1320"/>
      <c r="F39" s="1321"/>
      <c r="G39" s="1322"/>
      <c r="H39" s="1323"/>
      <c r="I39" s="2"/>
      <c r="J39" s="3"/>
      <c r="K39" s="3"/>
      <c r="L39" s="788"/>
    </row>
    <row r="40" spans="1:12" s="25" customFormat="1" x14ac:dyDescent="0.3">
      <c r="A40" s="5"/>
      <c r="B40" s="6"/>
      <c r="C40" s="2"/>
      <c r="D40" s="1320"/>
      <c r="E40" s="1320"/>
      <c r="F40" s="1321"/>
      <c r="G40" s="1322"/>
      <c r="H40" s="1323"/>
      <c r="I40" s="2"/>
      <c r="J40" s="3"/>
      <c r="K40" s="3"/>
      <c r="L40" s="788"/>
    </row>
    <row r="41" spans="1:12" s="25" customFormat="1" x14ac:dyDescent="0.3">
      <c r="A41" s="28" t="s">
        <v>124</v>
      </c>
      <c r="B41" s="3" t="s">
        <v>259</v>
      </c>
      <c r="C41" s="2" t="s">
        <v>125</v>
      </c>
      <c r="D41" s="1320" t="s">
        <v>126</v>
      </c>
      <c r="E41" s="1320" t="s">
        <v>127</v>
      </c>
      <c r="F41" s="1321"/>
      <c r="G41" s="1328" t="s">
        <v>124</v>
      </c>
      <c r="H41" s="1320" t="s">
        <v>259</v>
      </c>
      <c r="I41" s="2" t="s">
        <v>125</v>
      </c>
      <c r="J41" s="3" t="s">
        <v>126</v>
      </c>
      <c r="K41" s="3" t="s">
        <v>127</v>
      </c>
      <c r="L41" s="788"/>
    </row>
    <row r="42" spans="1:12" s="25" customFormat="1" ht="18.75" customHeight="1" x14ac:dyDescent="0.3">
      <c r="A42" s="1304" t="s">
        <v>8</v>
      </c>
      <c r="B42" s="6" t="s">
        <v>10</v>
      </c>
      <c r="C42" s="2" t="s">
        <v>9</v>
      </c>
      <c r="D42" s="1320">
        <v>70</v>
      </c>
      <c r="E42" s="1320">
        <v>122</v>
      </c>
      <c r="F42" s="1329"/>
      <c r="G42" s="1326" t="s">
        <v>8</v>
      </c>
      <c r="H42" s="1323" t="s">
        <v>10</v>
      </c>
      <c r="I42" s="2" t="s">
        <v>9</v>
      </c>
      <c r="J42" s="3">
        <v>70</v>
      </c>
      <c r="K42" s="3">
        <v>122</v>
      </c>
      <c r="L42" s="788"/>
    </row>
    <row r="43" spans="1:12" s="25" customFormat="1" ht="19.5" customHeight="1" x14ac:dyDescent="0.3">
      <c r="A43" s="5">
        <v>2</v>
      </c>
      <c r="B43" s="6" t="s">
        <v>103</v>
      </c>
      <c r="C43" s="2" t="s">
        <v>104</v>
      </c>
      <c r="D43" s="1320">
        <v>50</v>
      </c>
      <c r="E43" s="1320">
        <v>220</v>
      </c>
      <c r="F43" s="1330"/>
      <c r="G43" s="1322">
        <v>2</v>
      </c>
      <c r="H43" s="1323" t="s">
        <v>103</v>
      </c>
      <c r="I43" s="2" t="s">
        <v>104</v>
      </c>
      <c r="J43" s="3">
        <v>50</v>
      </c>
      <c r="K43" s="3">
        <v>220</v>
      </c>
      <c r="L43" s="788"/>
    </row>
    <row r="44" spans="1:12" s="50" customFormat="1" x14ac:dyDescent="0.3">
      <c r="A44" s="1304" t="s">
        <v>0</v>
      </c>
      <c r="B44" s="6" t="s">
        <v>260</v>
      </c>
      <c r="C44" s="2" t="s">
        <v>17</v>
      </c>
      <c r="D44" s="1320">
        <v>25</v>
      </c>
      <c r="E44" s="1320">
        <v>182.25</v>
      </c>
      <c r="F44" s="1330"/>
      <c r="G44" s="1326" t="s">
        <v>0</v>
      </c>
      <c r="H44" s="1323" t="s">
        <v>260</v>
      </c>
      <c r="I44" s="2" t="s">
        <v>44</v>
      </c>
      <c r="J44" s="3">
        <v>30</v>
      </c>
      <c r="K44" s="3">
        <v>218.7</v>
      </c>
      <c r="L44" s="792"/>
    </row>
    <row r="45" spans="1:12" s="50" customFormat="1" x14ac:dyDescent="0.3">
      <c r="A45" s="1304" t="s">
        <v>77</v>
      </c>
      <c r="B45" s="6" t="s">
        <v>69</v>
      </c>
      <c r="C45" s="2" t="s">
        <v>22</v>
      </c>
      <c r="D45" s="1320">
        <v>24</v>
      </c>
      <c r="E45" s="1320">
        <v>3.9199999999999995</v>
      </c>
      <c r="F45" s="1330"/>
      <c r="G45" s="1326" t="s">
        <v>77</v>
      </c>
      <c r="H45" s="1323" t="s">
        <v>69</v>
      </c>
      <c r="I45" s="2" t="s">
        <v>22</v>
      </c>
      <c r="J45" s="3">
        <v>24</v>
      </c>
      <c r="K45" s="3">
        <v>3.9199999999999995</v>
      </c>
      <c r="L45" s="786"/>
    </row>
    <row r="46" spans="1:12" s="25" customFormat="1" ht="19.5" customHeight="1" x14ac:dyDescent="0.3">
      <c r="A46" s="1304" t="s">
        <v>23</v>
      </c>
      <c r="B46" s="6" t="s">
        <v>144</v>
      </c>
      <c r="C46" s="2" t="s">
        <v>2</v>
      </c>
      <c r="D46" s="1320">
        <v>15</v>
      </c>
      <c r="E46" s="1320">
        <v>88</v>
      </c>
      <c r="F46" s="1321"/>
      <c r="G46" s="1326" t="s">
        <v>23</v>
      </c>
      <c r="H46" s="1323" t="s">
        <v>144</v>
      </c>
      <c r="I46" s="2" t="s">
        <v>2</v>
      </c>
      <c r="J46" s="3">
        <v>15</v>
      </c>
      <c r="K46" s="3">
        <v>88</v>
      </c>
      <c r="L46" s="788"/>
    </row>
    <row r="47" spans="1:12" s="50" customFormat="1" x14ac:dyDescent="0.3">
      <c r="A47" s="1304" t="s">
        <v>51</v>
      </c>
      <c r="B47" s="6" t="s">
        <v>107</v>
      </c>
      <c r="C47" s="2" t="s">
        <v>14</v>
      </c>
      <c r="D47" s="1320">
        <v>3.4</v>
      </c>
      <c r="E47" s="1320">
        <v>93.2</v>
      </c>
      <c r="F47" s="1330"/>
      <c r="G47" s="1326" t="s">
        <v>51</v>
      </c>
      <c r="H47" s="1323" t="s">
        <v>107</v>
      </c>
      <c r="I47" s="2" t="s">
        <v>14</v>
      </c>
      <c r="J47" s="3">
        <v>3.4</v>
      </c>
      <c r="K47" s="3">
        <v>93.2</v>
      </c>
      <c r="L47" s="786"/>
    </row>
    <row r="48" spans="1:12" s="25" customFormat="1" ht="19.5" customHeight="1" x14ac:dyDescent="0.3">
      <c r="A48" s="1304" t="s">
        <v>15</v>
      </c>
      <c r="B48" s="6" t="s">
        <v>108</v>
      </c>
      <c r="C48" s="2" t="s">
        <v>65</v>
      </c>
      <c r="D48" s="3">
        <v>1.2</v>
      </c>
      <c r="E48" s="3">
        <v>21.5</v>
      </c>
      <c r="F48" s="656"/>
      <c r="G48" s="1304" t="s">
        <v>15</v>
      </c>
      <c r="H48" s="6" t="s">
        <v>108</v>
      </c>
      <c r="I48" s="2" t="s">
        <v>65</v>
      </c>
      <c r="J48" s="3">
        <v>1.2</v>
      </c>
      <c r="K48" s="3">
        <v>21.5</v>
      </c>
      <c r="L48" s="788"/>
    </row>
    <row r="49" spans="1:12" s="25" customFormat="1" x14ac:dyDescent="0.3">
      <c r="A49" s="5"/>
      <c r="B49" s="6"/>
      <c r="C49" s="2"/>
      <c r="D49" s="3"/>
      <c r="E49" s="3"/>
      <c r="F49" s="606"/>
      <c r="G49" s="5"/>
      <c r="H49" s="6"/>
      <c r="I49" s="2"/>
      <c r="J49" s="3"/>
      <c r="K49" s="3"/>
      <c r="L49" s="788"/>
    </row>
    <row r="50" spans="1:12" s="50" customFormat="1" x14ac:dyDescent="0.3">
      <c r="A50" s="5"/>
      <c r="B50" s="6"/>
      <c r="C50" s="2"/>
      <c r="D50" s="3"/>
      <c r="E50" s="3"/>
      <c r="F50" s="657"/>
      <c r="G50" s="5"/>
      <c r="H50" s="6"/>
      <c r="I50" s="2"/>
      <c r="J50" s="3"/>
      <c r="K50" s="3"/>
      <c r="L50" s="792"/>
    </row>
    <row r="51" spans="1:12" s="25" customFormat="1" x14ac:dyDescent="0.3">
      <c r="A51" s="1304"/>
      <c r="B51" s="6"/>
      <c r="C51" s="2" t="s">
        <v>128</v>
      </c>
      <c r="D51" s="3">
        <f>SUM(D42:D50)</f>
        <v>188.6</v>
      </c>
      <c r="E51" s="3">
        <f>SUM(E42:E50)</f>
        <v>730.87</v>
      </c>
      <c r="F51" s="658"/>
      <c r="G51" s="1304"/>
      <c r="H51" s="6"/>
      <c r="I51" s="2" t="s">
        <v>128</v>
      </c>
      <c r="J51" s="3">
        <f>SUM(J42:J50)</f>
        <v>193.6</v>
      </c>
      <c r="K51" s="3">
        <f>SUM(K42:K50)</f>
        <v>767.32</v>
      </c>
      <c r="L51" s="788"/>
    </row>
    <row r="52" spans="1:12" s="25" customFormat="1" x14ac:dyDescent="0.3">
      <c r="A52" s="5"/>
      <c r="B52" s="6"/>
      <c r="C52" s="2"/>
      <c r="D52" s="3"/>
      <c r="E52" s="3"/>
      <c r="F52" s="656"/>
      <c r="G52" s="5"/>
      <c r="H52" s="6"/>
      <c r="I52" s="2"/>
      <c r="J52" s="3"/>
      <c r="K52" s="3"/>
      <c r="L52" s="788"/>
    </row>
    <row r="53" spans="1:12" s="25" customFormat="1" x14ac:dyDescent="0.3">
      <c r="A53" s="5"/>
      <c r="B53" s="6"/>
      <c r="C53" s="2"/>
      <c r="D53" s="3"/>
      <c r="E53" s="3"/>
      <c r="F53" s="656"/>
      <c r="G53" s="5"/>
      <c r="H53" s="6"/>
      <c r="I53" s="2"/>
      <c r="J53" s="3"/>
      <c r="K53" s="3"/>
      <c r="L53" s="788"/>
    </row>
    <row r="54" spans="1:12" s="25" customFormat="1" x14ac:dyDescent="0.3">
      <c r="A54" s="1304"/>
      <c r="B54" s="6"/>
      <c r="C54" s="2" t="s">
        <v>136</v>
      </c>
      <c r="D54" s="3">
        <f>+D51+D26</f>
        <v>382.75</v>
      </c>
      <c r="E54" s="3">
        <f>+E51+E26</f>
        <v>1315.6999999999998</v>
      </c>
      <c r="F54" s="659"/>
      <c r="G54" s="3"/>
      <c r="H54" s="3"/>
      <c r="I54" s="3" t="s">
        <v>136</v>
      </c>
      <c r="J54" s="3">
        <f>+J51+J26</f>
        <v>397.75</v>
      </c>
      <c r="K54" s="3">
        <f>+K51+K26</f>
        <v>1408.16</v>
      </c>
      <c r="L54" s="788"/>
    </row>
    <row r="55" spans="1:12" s="25" customFormat="1" x14ac:dyDescent="0.3">
      <c r="A55" s="461"/>
      <c r="B55" s="36"/>
      <c r="C55" s="462"/>
      <c r="D55" s="463"/>
      <c r="E55" s="463"/>
      <c r="F55" s="659"/>
      <c r="G55" s="463"/>
      <c r="H55" s="463"/>
      <c r="I55" s="463"/>
      <c r="J55" s="463"/>
      <c r="K55" s="463"/>
      <c r="L55" s="788"/>
    </row>
    <row r="56" spans="1:12" s="25" customFormat="1" x14ac:dyDescent="0.3">
      <c r="A56" s="461"/>
      <c r="B56" s="461"/>
      <c r="C56" s="461"/>
      <c r="D56" s="461"/>
      <c r="E56" s="461"/>
      <c r="F56" s="660"/>
      <c r="G56" s="36"/>
      <c r="H56" s="463"/>
      <c r="I56" s="463"/>
      <c r="J56" s="463"/>
      <c r="K56" s="463"/>
      <c r="L56" s="788"/>
    </row>
    <row r="57" spans="1:12" s="25" customFormat="1" x14ac:dyDescent="0.3">
      <c r="A57" s="461"/>
      <c r="B57" s="36"/>
      <c r="C57" s="462"/>
      <c r="D57" s="463"/>
      <c r="E57" s="463"/>
      <c r="F57" s="659"/>
      <c r="G57" s="463"/>
      <c r="H57" s="463"/>
      <c r="I57" s="463"/>
      <c r="J57" s="463"/>
      <c r="K57" s="463"/>
      <c r="L57" s="788"/>
    </row>
    <row r="58" spans="1:12" s="25" customFormat="1" ht="18.75" customHeight="1" x14ac:dyDescent="0.3">
      <c r="B58" s="37" t="s">
        <v>130</v>
      </c>
      <c r="D58" s="94" t="s">
        <v>131</v>
      </c>
      <c r="E58" s="20"/>
      <c r="F58" s="606"/>
      <c r="H58" s="37" t="s">
        <v>130</v>
      </c>
      <c r="J58" s="94" t="s">
        <v>131</v>
      </c>
      <c r="K58" s="20"/>
      <c r="L58" s="788"/>
    </row>
    <row r="59" spans="1:12" s="25" customFormat="1" ht="51.75" customHeight="1" x14ac:dyDescent="0.3">
      <c r="B59" s="38" t="s">
        <v>132</v>
      </c>
      <c r="D59" s="38" t="s">
        <v>140</v>
      </c>
      <c r="E59" s="39"/>
      <c r="F59" s="606"/>
      <c r="H59" s="38" t="s">
        <v>139</v>
      </c>
      <c r="J59" s="38" t="s">
        <v>140</v>
      </c>
      <c r="K59" s="39"/>
      <c r="L59" s="788"/>
    </row>
    <row r="60" spans="1:12" s="25" customFormat="1" ht="23.25" customHeight="1" x14ac:dyDescent="0.3">
      <c r="B60" s="38"/>
      <c r="D60" s="38"/>
      <c r="E60" s="39"/>
      <c r="F60" s="606"/>
      <c r="G60" s="38"/>
      <c r="I60" s="38"/>
      <c r="J60" s="39"/>
      <c r="K60" s="38"/>
      <c r="L60" s="788"/>
    </row>
    <row r="61" spans="1:12" s="96" customFormat="1" x14ac:dyDescent="0.3">
      <c r="B61" s="19"/>
      <c r="C61" s="19"/>
      <c r="D61" s="19"/>
      <c r="E61" s="19"/>
      <c r="F61" s="656"/>
      <c r="H61" s="19"/>
      <c r="I61" s="19"/>
      <c r="J61" s="19"/>
      <c r="K61" s="19"/>
      <c r="L61" s="787"/>
    </row>
    <row r="62" spans="1:12" s="25" customFormat="1" ht="24.75" customHeight="1" x14ac:dyDescent="0.3">
      <c r="B62" s="38"/>
      <c r="D62" s="38"/>
      <c r="E62" s="39"/>
      <c r="F62" s="606"/>
      <c r="H62" s="38"/>
      <c r="J62" s="38"/>
      <c r="K62" s="39"/>
      <c r="L62" s="788"/>
    </row>
    <row r="63" spans="1:12" s="25" customFormat="1" ht="18.75" customHeight="1" x14ac:dyDescent="0.3">
      <c r="A63" s="22" t="s">
        <v>115</v>
      </c>
      <c r="B63" s="22"/>
      <c r="C63" s="20"/>
      <c r="D63" s="20"/>
      <c r="E63" s="20"/>
      <c r="F63" s="656"/>
      <c r="G63" s="22" t="s">
        <v>115</v>
      </c>
      <c r="H63" s="20"/>
      <c r="I63" s="20"/>
      <c r="J63" s="20"/>
      <c r="K63" s="20"/>
      <c r="L63" s="788"/>
    </row>
    <row r="64" spans="1:12" s="25" customFormat="1" ht="18.75" customHeight="1" x14ac:dyDescent="0.3">
      <c r="A64" s="22" t="s">
        <v>137</v>
      </c>
      <c r="B64" s="22"/>
      <c r="C64" s="20"/>
      <c r="D64" s="20"/>
      <c r="E64" s="20"/>
      <c r="F64" s="606"/>
      <c r="G64" s="22" t="s">
        <v>138</v>
      </c>
      <c r="H64" s="20"/>
      <c r="I64" s="20"/>
      <c r="J64" s="20"/>
      <c r="K64" s="20"/>
      <c r="L64" s="788"/>
    </row>
    <row r="65" spans="1:15" s="25" customFormat="1" ht="18.75" customHeight="1" x14ac:dyDescent="0.3">
      <c r="B65" s="20"/>
      <c r="C65" s="20"/>
      <c r="D65" s="20"/>
      <c r="E65" s="20"/>
      <c r="F65" s="606"/>
      <c r="H65" s="20"/>
      <c r="I65" s="20"/>
      <c r="J65" s="20"/>
      <c r="K65" s="20"/>
      <c r="L65" s="788"/>
    </row>
    <row r="66" spans="1:15" s="25" customFormat="1" ht="18.75" customHeight="1" x14ac:dyDescent="0.3">
      <c r="B66" s="20"/>
      <c r="C66" s="20"/>
      <c r="E66" s="603" t="s">
        <v>116</v>
      </c>
      <c r="F66" s="606"/>
      <c r="H66" s="20"/>
      <c r="I66" s="20"/>
      <c r="K66" s="603" t="s">
        <v>116</v>
      </c>
      <c r="L66" s="789"/>
      <c r="M66" s="603"/>
      <c r="N66" s="603"/>
      <c r="O66" s="603"/>
    </row>
    <row r="67" spans="1:15" s="25" customFormat="1" ht="18.75" customHeight="1" x14ac:dyDescent="0.3">
      <c r="B67" s="20"/>
      <c r="C67" s="20"/>
      <c r="E67" s="603" t="s">
        <v>134</v>
      </c>
      <c r="F67" s="606"/>
      <c r="H67" s="20"/>
      <c r="I67" s="20"/>
      <c r="K67" s="603" t="s">
        <v>134</v>
      </c>
      <c r="L67" s="789"/>
      <c r="M67" s="603"/>
      <c r="N67" s="603"/>
      <c r="O67" s="603"/>
    </row>
    <row r="68" spans="1:15" s="25" customFormat="1" ht="18.75" customHeight="1" x14ac:dyDescent="0.3">
      <c r="B68" s="20"/>
      <c r="C68" s="20"/>
      <c r="E68" s="603" t="s">
        <v>117</v>
      </c>
      <c r="F68" s="606"/>
      <c r="H68" s="20"/>
      <c r="I68" s="20"/>
      <c r="K68" s="603" t="s">
        <v>117</v>
      </c>
      <c r="L68" s="789"/>
      <c r="M68" s="603"/>
      <c r="N68" s="603"/>
      <c r="O68" s="603"/>
    </row>
    <row r="69" spans="1:15" s="25" customFormat="1" ht="18.75" customHeight="1" x14ac:dyDescent="0.3">
      <c r="B69" s="20"/>
      <c r="C69" s="20"/>
      <c r="E69" s="603" t="s">
        <v>417</v>
      </c>
      <c r="F69" s="606"/>
      <c r="H69" s="20"/>
      <c r="I69" s="20"/>
      <c r="K69" s="603" t="s">
        <v>417</v>
      </c>
      <c r="L69" s="789"/>
      <c r="M69" s="603"/>
      <c r="N69" s="603"/>
      <c r="O69" s="603"/>
    </row>
    <row r="70" spans="1:15" s="25" customFormat="1" ht="18.75" customHeight="1" x14ac:dyDescent="0.3">
      <c r="B70" s="20"/>
      <c r="C70" s="20"/>
      <c r="D70" s="20"/>
      <c r="E70" s="20"/>
      <c r="F70" s="656"/>
      <c r="H70" s="20"/>
      <c r="I70" s="20"/>
      <c r="J70" s="20"/>
      <c r="K70" s="20"/>
      <c r="L70" s="788"/>
    </row>
    <row r="71" spans="1:15" s="25" customFormat="1" ht="18.75" customHeight="1" x14ac:dyDescent="0.3">
      <c r="B71" s="20"/>
      <c r="C71" s="20"/>
      <c r="D71" s="20"/>
      <c r="E71" s="20"/>
      <c r="F71" s="656"/>
      <c r="H71" s="20"/>
      <c r="I71" s="20"/>
      <c r="J71" s="20"/>
      <c r="K71" s="20"/>
      <c r="L71" s="788"/>
    </row>
    <row r="72" spans="1:15" s="25" customFormat="1" ht="18.75" customHeight="1" x14ac:dyDescent="0.3">
      <c r="B72" s="20"/>
      <c r="C72" s="20"/>
      <c r="D72" s="20"/>
      <c r="E72" s="20"/>
      <c r="F72" s="656"/>
      <c r="H72" s="20"/>
      <c r="I72" s="20"/>
      <c r="J72" s="20"/>
      <c r="K72" s="20"/>
      <c r="L72" s="788"/>
    </row>
    <row r="73" spans="1:15" s="25" customFormat="1" ht="18.75" customHeight="1" x14ac:dyDescent="0.3">
      <c r="B73" s="1612" t="s">
        <v>119</v>
      </c>
      <c r="C73" s="1612"/>
      <c r="D73" s="1612"/>
      <c r="E73" s="26"/>
      <c r="F73" s="606"/>
      <c r="H73" s="1612" t="s">
        <v>119</v>
      </c>
      <c r="I73" s="1612"/>
      <c r="J73" s="1612"/>
      <c r="K73" s="26"/>
      <c r="L73" s="788"/>
    </row>
    <row r="74" spans="1:15" s="25" customFormat="1" ht="18.75" customHeight="1" x14ac:dyDescent="0.3">
      <c r="B74" s="1610">
        <v>45539</v>
      </c>
      <c r="C74" s="1610"/>
      <c r="D74" s="1610"/>
      <c r="E74" s="27"/>
      <c r="F74" s="606"/>
      <c r="H74" s="1610">
        <f>B74</f>
        <v>45539</v>
      </c>
      <c r="I74" s="1610"/>
      <c r="J74" s="1610"/>
      <c r="K74" s="27"/>
      <c r="L74" s="788"/>
    </row>
    <row r="75" spans="1:15" s="25" customFormat="1" ht="18.75" customHeight="1" x14ac:dyDescent="0.3">
      <c r="B75" s="20"/>
      <c r="C75" s="20"/>
      <c r="D75" s="20"/>
      <c r="E75" s="27"/>
      <c r="F75" s="606"/>
      <c r="H75" s="20"/>
      <c r="I75" s="20"/>
      <c r="J75" s="20"/>
      <c r="K75" s="27"/>
      <c r="L75" s="788"/>
    </row>
    <row r="76" spans="1:15" s="25" customFormat="1" ht="18.75" customHeight="1" x14ac:dyDescent="0.3">
      <c r="B76" s="1303"/>
      <c r="C76" s="20"/>
      <c r="D76" s="20"/>
      <c r="E76" s="27"/>
      <c r="F76" s="606"/>
      <c r="H76" s="1303"/>
      <c r="I76" s="20"/>
      <c r="J76" s="20"/>
      <c r="K76" s="27"/>
      <c r="L76" s="788"/>
    </row>
    <row r="77" spans="1:15" s="25" customFormat="1" ht="18.75" customHeight="1" x14ac:dyDescent="0.3">
      <c r="A77" s="28" t="s">
        <v>120</v>
      </c>
      <c r="B77" s="29" t="s">
        <v>121</v>
      </c>
      <c r="C77" s="1611" t="s">
        <v>122</v>
      </c>
      <c r="D77" s="1611"/>
      <c r="E77" s="1611"/>
      <c r="F77" s="606"/>
      <c r="G77" s="28" t="s">
        <v>120</v>
      </c>
      <c r="H77" s="29" t="s">
        <v>121</v>
      </c>
      <c r="I77" s="1611" t="s">
        <v>123</v>
      </c>
      <c r="J77" s="1611"/>
      <c r="K77" s="1611"/>
      <c r="L77" s="788"/>
    </row>
    <row r="78" spans="1:15" s="25" customFormat="1" ht="18.75" customHeight="1" x14ac:dyDescent="0.3">
      <c r="A78" s="28" t="s">
        <v>124</v>
      </c>
      <c r="B78" s="28" t="s">
        <v>265</v>
      </c>
      <c r="C78" s="29" t="s">
        <v>125</v>
      </c>
      <c r="D78" s="1304" t="s">
        <v>126</v>
      </c>
      <c r="E78" s="1304" t="s">
        <v>127</v>
      </c>
      <c r="F78" s="606"/>
      <c r="G78" s="28" t="s">
        <v>124</v>
      </c>
      <c r="H78" s="28" t="s">
        <v>265</v>
      </c>
      <c r="I78" s="29" t="s">
        <v>125</v>
      </c>
      <c r="J78" s="1304" t="s">
        <v>126</v>
      </c>
      <c r="K78" s="1304" t="s">
        <v>127</v>
      </c>
      <c r="L78" s="788"/>
    </row>
    <row r="79" spans="1:15" s="4" customFormat="1" ht="18.75" customHeight="1" x14ac:dyDescent="0.3">
      <c r="A79" s="5">
        <v>1</v>
      </c>
      <c r="B79" s="6" t="s">
        <v>83</v>
      </c>
      <c r="C79" s="2" t="s">
        <v>86</v>
      </c>
      <c r="D79" s="3">
        <v>90</v>
      </c>
      <c r="E79" s="3">
        <v>302.39999999999998</v>
      </c>
      <c r="F79" s="490"/>
      <c r="G79" s="5">
        <v>1</v>
      </c>
      <c r="H79" s="6" t="s">
        <v>83</v>
      </c>
      <c r="I79" s="2" t="s">
        <v>85</v>
      </c>
      <c r="J79" s="3">
        <v>110</v>
      </c>
      <c r="K79" s="3">
        <v>500.08</v>
      </c>
      <c r="L79" s="790"/>
    </row>
    <row r="80" spans="1:15" s="50" customFormat="1" x14ac:dyDescent="0.3">
      <c r="A80" s="1304" t="s">
        <v>3</v>
      </c>
      <c r="B80" s="6" t="s">
        <v>361</v>
      </c>
      <c r="C80" s="2" t="s">
        <v>22</v>
      </c>
      <c r="D80" s="3">
        <v>24</v>
      </c>
      <c r="E80" s="3">
        <v>4.5</v>
      </c>
      <c r="F80" s="605"/>
      <c r="G80" s="1304" t="s">
        <v>3</v>
      </c>
      <c r="H80" s="6" t="s">
        <v>361</v>
      </c>
      <c r="I80" s="2" t="s">
        <v>22</v>
      </c>
      <c r="J80" s="3">
        <v>24</v>
      </c>
      <c r="K80" s="3">
        <v>4.5</v>
      </c>
      <c r="L80" s="786"/>
    </row>
    <row r="81" spans="1:12" s="25" customFormat="1" x14ac:dyDescent="0.3">
      <c r="A81" s="5">
        <v>3</v>
      </c>
      <c r="B81" s="6" t="s">
        <v>114</v>
      </c>
      <c r="C81" s="2" t="s">
        <v>2</v>
      </c>
      <c r="D81" s="3">
        <v>6</v>
      </c>
      <c r="E81" s="3">
        <v>28</v>
      </c>
      <c r="F81" s="606"/>
      <c r="G81" s="5">
        <v>3</v>
      </c>
      <c r="H81" s="6" t="s">
        <v>114</v>
      </c>
      <c r="I81" s="2" t="s">
        <v>2</v>
      </c>
      <c r="J81" s="3">
        <v>6</v>
      </c>
      <c r="K81" s="3">
        <v>28</v>
      </c>
      <c r="L81" s="788"/>
    </row>
    <row r="82" spans="1:12" s="25" customFormat="1" x14ac:dyDescent="0.3">
      <c r="A82" s="1304" t="s">
        <v>77</v>
      </c>
      <c r="B82" s="6" t="s">
        <v>107</v>
      </c>
      <c r="C82" s="2" t="s">
        <v>14</v>
      </c>
      <c r="D82" s="3">
        <v>3.4</v>
      </c>
      <c r="E82" s="3">
        <v>93.2</v>
      </c>
      <c r="F82" s="606"/>
      <c r="G82" s="1304" t="s">
        <v>77</v>
      </c>
      <c r="H82" s="6" t="s">
        <v>107</v>
      </c>
      <c r="I82" s="2" t="s">
        <v>14</v>
      </c>
      <c r="J82" s="3">
        <v>3.4</v>
      </c>
      <c r="K82" s="3">
        <v>93.2</v>
      </c>
      <c r="L82" s="788"/>
    </row>
    <row r="83" spans="1:12" s="8" customFormat="1" ht="18.75" customHeight="1" x14ac:dyDescent="0.3">
      <c r="A83" s="1304" t="s">
        <v>23</v>
      </c>
      <c r="B83" s="6" t="s">
        <v>93</v>
      </c>
      <c r="C83" s="2" t="s">
        <v>2</v>
      </c>
      <c r="D83" s="3">
        <v>60</v>
      </c>
      <c r="E83" s="3">
        <v>92</v>
      </c>
      <c r="F83" s="605"/>
      <c r="G83" s="1304" t="s">
        <v>23</v>
      </c>
      <c r="H83" s="6" t="s">
        <v>93</v>
      </c>
      <c r="I83" s="2" t="s">
        <v>2</v>
      </c>
      <c r="J83" s="3">
        <v>60</v>
      </c>
      <c r="K83" s="3">
        <v>92</v>
      </c>
      <c r="L83" s="786"/>
    </row>
    <row r="84" spans="1:12" s="8" customFormat="1" ht="18.75" customHeight="1" x14ac:dyDescent="0.3">
      <c r="A84" s="1304"/>
      <c r="B84" s="6"/>
      <c r="C84" s="2"/>
      <c r="D84" s="3"/>
      <c r="E84" s="3"/>
      <c r="F84" s="605"/>
      <c r="G84" s="1304"/>
      <c r="H84" s="6"/>
      <c r="I84" s="2"/>
      <c r="J84" s="3"/>
      <c r="K84" s="3"/>
      <c r="L84" s="786"/>
    </row>
    <row r="85" spans="1:12" s="25" customFormat="1" ht="19.5" customHeight="1" x14ac:dyDescent="0.3">
      <c r="A85" s="1304"/>
      <c r="B85" s="6"/>
      <c r="C85" s="2"/>
      <c r="D85" s="3"/>
      <c r="E85" s="3"/>
      <c r="F85" s="490"/>
      <c r="G85" s="5"/>
      <c r="H85" s="6"/>
      <c r="I85" s="2"/>
      <c r="J85" s="3"/>
      <c r="K85" s="3"/>
      <c r="L85" s="788"/>
    </row>
    <row r="86" spans="1:12" s="25" customFormat="1" x14ac:dyDescent="0.3">
      <c r="A86" s="5"/>
      <c r="B86" s="6"/>
      <c r="C86" s="2" t="s">
        <v>128</v>
      </c>
      <c r="D86" s="3">
        <f>SUM(D79:D85)</f>
        <v>183.4</v>
      </c>
      <c r="E86" s="3">
        <f>SUM(E79:E85)</f>
        <v>520.09999999999991</v>
      </c>
      <c r="F86" s="656"/>
      <c r="G86" s="5"/>
      <c r="H86" s="6"/>
      <c r="I86" s="2" t="s">
        <v>128</v>
      </c>
      <c r="J86" s="3">
        <f>SUM(J79:J85)</f>
        <v>203.4</v>
      </c>
      <c r="K86" s="3">
        <f>SUM(K79:K85)</f>
        <v>717.78</v>
      </c>
      <c r="L86" s="788"/>
    </row>
    <row r="87" spans="1:12" s="25" customFormat="1" x14ac:dyDescent="0.3">
      <c r="A87" s="5"/>
      <c r="B87" s="6"/>
      <c r="C87" s="2"/>
      <c r="D87" s="3"/>
      <c r="E87" s="3"/>
      <c r="F87" s="656"/>
      <c r="G87" s="5"/>
      <c r="H87" s="6"/>
      <c r="I87" s="2"/>
      <c r="J87" s="3"/>
      <c r="K87" s="3"/>
      <c r="L87" s="788"/>
    </row>
    <row r="88" spans="1:12" s="25" customFormat="1" x14ac:dyDescent="0.3">
      <c r="A88" s="28" t="s">
        <v>124</v>
      </c>
      <c r="B88" s="3" t="s">
        <v>259</v>
      </c>
      <c r="C88" s="2" t="s">
        <v>125</v>
      </c>
      <c r="D88" s="3" t="s">
        <v>126</v>
      </c>
      <c r="E88" s="3" t="s">
        <v>127</v>
      </c>
      <c r="F88" s="656"/>
      <c r="G88" s="28" t="s">
        <v>124</v>
      </c>
      <c r="H88" s="3" t="s">
        <v>247</v>
      </c>
      <c r="I88" s="2" t="s">
        <v>125</v>
      </c>
      <c r="J88" s="3" t="s">
        <v>126</v>
      </c>
      <c r="K88" s="3" t="s">
        <v>127</v>
      </c>
      <c r="L88" s="788"/>
    </row>
    <row r="89" spans="1:12" s="25" customFormat="1" ht="18.75" customHeight="1" x14ac:dyDescent="0.3">
      <c r="A89" s="1304">
        <v>1</v>
      </c>
      <c r="B89" s="6" t="s">
        <v>261</v>
      </c>
      <c r="C89" s="2" t="s">
        <v>9</v>
      </c>
      <c r="D89" s="3">
        <v>60</v>
      </c>
      <c r="E89" s="3">
        <v>105.25</v>
      </c>
      <c r="F89" s="490"/>
      <c r="G89" s="1304">
        <v>1</v>
      </c>
      <c r="H89" s="6" t="s">
        <v>261</v>
      </c>
      <c r="I89" s="2" t="s">
        <v>9</v>
      </c>
      <c r="J89" s="3">
        <v>60</v>
      </c>
      <c r="K89" s="3">
        <v>105.25</v>
      </c>
      <c r="L89" s="788"/>
    </row>
    <row r="90" spans="1:12" s="25" customFormat="1" ht="19.5" customHeight="1" x14ac:dyDescent="0.3">
      <c r="A90" s="5">
        <v>2</v>
      </c>
      <c r="B90" s="6" t="s">
        <v>26</v>
      </c>
      <c r="C90" s="2" t="s">
        <v>28</v>
      </c>
      <c r="D90" s="3">
        <v>60</v>
      </c>
      <c r="E90" s="3">
        <v>121.9</v>
      </c>
      <c r="F90" s="605"/>
      <c r="G90" s="5">
        <v>2</v>
      </c>
      <c r="H90" s="6" t="s">
        <v>26</v>
      </c>
      <c r="I90" s="2" t="s">
        <v>7</v>
      </c>
      <c r="J90" s="3">
        <v>85</v>
      </c>
      <c r="K90" s="3">
        <v>152.375</v>
      </c>
      <c r="L90" s="788">
        <v>45384</v>
      </c>
    </row>
    <row r="91" spans="1:12" s="50" customFormat="1" x14ac:dyDescent="0.3">
      <c r="A91" s="1304" t="s">
        <v>0</v>
      </c>
      <c r="B91" s="6" t="s">
        <v>278</v>
      </c>
      <c r="C91" s="2" t="s">
        <v>17</v>
      </c>
      <c r="D91" s="3">
        <v>20</v>
      </c>
      <c r="E91" s="3">
        <v>213.71</v>
      </c>
      <c r="F91" s="605"/>
      <c r="G91" s="1304" t="s">
        <v>0</v>
      </c>
      <c r="H91" s="6" t="s">
        <v>278</v>
      </c>
      <c r="I91" s="2" t="s">
        <v>44</v>
      </c>
      <c r="J91" s="3">
        <v>25</v>
      </c>
      <c r="K91" s="3">
        <v>256.45</v>
      </c>
      <c r="L91" s="786"/>
    </row>
    <row r="92" spans="1:12" s="50" customFormat="1" x14ac:dyDescent="0.3">
      <c r="A92" s="1304" t="s">
        <v>77</v>
      </c>
      <c r="B92" s="6" t="s">
        <v>361</v>
      </c>
      <c r="C92" s="2" t="s">
        <v>22</v>
      </c>
      <c r="D92" s="3">
        <v>24</v>
      </c>
      <c r="E92" s="3">
        <v>4.5</v>
      </c>
      <c r="F92" s="605"/>
      <c r="G92" s="1304" t="s">
        <v>77</v>
      </c>
      <c r="H92" s="6" t="s">
        <v>361</v>
      </c>
      <c r="I92" s="2" t="s">
        <v>22</v>
      </c>
      <c r="J92" s="3">
        <v>24</v>
      </c>
      <c r="K92" s="3">
        <v>4.5</v>
      </c>
      <c r="L92" s="786"/>
    </row>
    <row r="93" spans="1:12" s="25" customFormat="1" ht="19.5" customHeight="1" x14ac:dyDescent="0.3">
      <c r="A93" s="1304" t="s">
        <v>23</v>
      </c>
      <c r="B93" s="6" t="s">
        <v>144</v>
      </c>
      <c r="C93" s="2" t="s">
        <v>2</v>
      </c>
      <c r="D93" s="3">
        <v>15</v>
      </c>
      <c r="E93" s="3">
        <v>88</v>
      </c>
      <c r="F93" s="656"/>
      <c r="G93" s="1304" t="s">
        <v>23</v>
      </c>
      <c r="H93" s="6" t="s">
        <v>144</v>
      </c>
      <c r="I93" s="2" t="s">
        <v>2</v>
      </c>
      <c r="J93" s="3">
        <v>15</v>
      </c>
      <c r="K93" s="3">
        <v>88</v>
      </c>
      <c r="L93" s="788"/>
    </row>
    <row r="94" spans="1:12" s="50" customFormat="1" x14ac:dyDescent="0.3">
      <c r="A94" s="1304" t="s">
        <v>51</v>
      </c>
      <c r="B94" s="6" t="s">
        <v>107</v>
      </c>
      <c r="C94" s="2" t="s">
        <v>14</v>
      </c>
      <c r="D94" s="3">
        <v>3.4</v>
      </c>
      <c r="E94" s="3">
        <v>93.2</v>
      </c>
      <c r="F94" s="605"/>
      <c r="G94" s="1304" t="s">
        <v>51</v>
      </c>
      <c r="H94" s="6" t="s">
        <v>107</v>
      </c>
      <c r="I94" s="2" t="s">
        <v>14</v>
      </c>
      <c r="J94" s="3">
        <v>3.4</v>
      </c>
      <c r="K94" s="3">
        <v>93.2</v>
      </c>
      <c r="L94" s="786"/>
    </row>
    <row r="95" spans="1:12" s="25" customFormat="1" ht="19.5" customHeight="1" x14ac:dyDescent="0.3">
      <c r="A95" s="1304" t="s">
        <v>15</v>
      </c>
      <c r="B95" s="6" t="s">
        <v>108</v>
      </c>
      <c r="C95" s="2" t="s">
        <v>65</v>
      </c>
      <c r="D95" s="3">
        <v>1.2</v>
      </c>
      <c r="E95" s="3">
        <v>21.5</v>
      </c>
      <c r="F95" s="656"/>
      <c r="G95" s="1304" t="s">
        <v>15</v>
      </c>
      <c r="H95" s="6" t="s">
        <v>108</v>
      </c>
      <c r="I95" s="2" t="s">
        <v>65</v>
      </c>
      <c r="J95" s="3">
        <v>1.2</v>
      </c>
      <c r="K95" s="3">
        <v>21.5</v>
      </c>
      <c r="L95" s="788"/>
    </row>
    <row r="96" spans="1:12" s="25" customFormat="1" ht="18.75" customHeight="1" x14ac:dyDescent="0.3">
      <c r="A96" s="1304"/>
      <c r="B96" s="6"/>
      <c r="C96" s="2"/>
      <c r="D96" s="3"/>
      <c r="E96" s="3"/>
      <c r="F96" s="490"/>
      <c r="G96" s="1304"/>
      <c r="H96" s="6"/>
      <c r="I96" s="2"/>
      <c r="J96" s="3"/>
      <c r="K96" s="3"/>
      <c r="L96" s="788"/>
    </row>
    <row r="97" spans="1:15" s="50" customFormat="1" x14ac:dyDescent="0.3">
      <c r="A97" s="5"/>
      <c r="B97" s="6"/>
      <c r="C97" s="2"/>
      <c r="D97" s="3"/>
      <c r="E97" s="3"/>
      <c r="F97" s="657"/>
      <c r="G97" s="5"/>
      <c r="H97" s="6"/>
      <c r="I97" s="2"/>
      <c r="J97" s="3"/>
      <c r="K97" s="3"/>
      <c r="L97" s="792"/>
    </row>
    <row r="98" spans="1:15" s="25" customFormat="1" x14ac:dyDescent="0.3">
      <c r="A98" s="1304"/>
      <c r="B98" s="6"/>
      <c r="C98" s="2" t="s">
        <v>128</v>
      </c>
      <c r="D98" s="3">
        <f>SUM(D89:D97)</f>
        <v>183.6</v>
      </c>
      <c r="E98" s="3">
        <f>SUM(E89:E97)</f>
        <v>648.06000000000006</v>
      </c>
      <c r="F98" s="658"/>
      <c r="G98" s="1304"/>
      <c r="H98" s="6"/>
      <c r="I98" s="2" t="s">
        <v>128</v>
      </c>
      <c r="J98" s="3">
        <f>SUM(J89:J97)</f>
        <v>213.6</v>
      </c>
      <c r="K98" s="3">
        <f>SUM(K89:K97)</f>
        <v>721.27500000000009</v>
      </c>
      <c r="L98" s="788"/>
    </row>
    <row r="99" spans="1:15" s="25" customFormat="1" x14ac:dyDescent="0.3">
      <c r="A99" s="5"/>
      <c r="B99" s="6"/>
      <c r="C99" s="2"/>
      <c r="D99" s="3"/>
      <c r="E99" s="3"/>
      <c r="F99" s="656"/>
      <c r="G99" s="5"/>
      <c r="H99" s="6"/>
      <c r="I99" s="2"/>
      <c r="J99" s="3"/>
      <c r="K99" s="3"/>
      <c r="L99" s="788"/>
    </row>
    <row r="100" spans="1:15" s="25" customFormat="1" x14ac:dyDescent="0.3">
      <c r="A100" s="1304"/>
      <c r="B100" s="6"/>
      <c r="C100" s="2" t="s">
        <v>136</v>
      </c>
      <c r="D100" s="3">
        <f>+D98+D86</f>
        <v>367</v>
      </c>
      <c r="E100" s="3">
        <f>+E98+E86</f>
        <v>1168.1599999999999</v>
      </c>
      <c r="F100" s="659"/>
      <c r="G100" s="3"/>
      <c r="H100" s="3"/>
      <c r="I100" s="3" t="s">
        <v>136</v>
      </c>
      <c r="J100" s="3">
        <f>+J98+J86</f>
        <v>417</v>
      </c>
      <c r="K100" s="3">
        <f>+K98+K86</f>
        <v>1439.0550000000001</v>
      </c>
      <c r="L100" s="788"/>
    </row>
    <row r="101" spans="1:15" s="25" customFormat="1" x14ac:dyDescent="0.3">
      <c r="A101" s="461"/>
      <c r="B101" s="461"/>
      <c r="C101" s="461"/>
      <c r="D101" s="461"/>
      <c r="E101" s="461"/>
      <c r="F101" s="660"/>
      <c r="G101" s="36"/>
      <c r="H101" s="463"/>
      <c r="I101" s="463"/>
      <c r="J101" s="463"/>
      <c r="K101" s="463"/>
      <c r="L101" s="788"/>
    </row>
    <row r="102" spans="1:15" s="25" customFormat="1" x14ac:dyDescent="0.3">
      <c r="A102" s="461"/>
      <c r="B102" s="461"/>
      <c r="C102" s="461"/>
      <c r="D102" s="461"/>
      <c r="E102" s="461"/>
      <c r="F102" s="660"/>
      <c r="G102" s="36"/>
      <c r="H102" s="463"/>
      <c r="I102" s="463"/>
      <c r="J102" s="463"/>
      <c r="K102" s="463"/>
      <c r="L102" s="788"/>
    </row>
    <row r="103" spans="1:15" s="25" customFormat="1" ht="21" customHeight="1" x14ac:dyDescent="0.3">
      <c r="A103" s="461"/>
      <c r="B103" s="36"/>
      <c r="C103" s="462"/>
      <c r="D103" s="463"/>
      <c r="E103" s="463"/>
      <c r="F103" s="659"/>
      <c r="G103" s="463"/>
      <c r="H103" s="463"/>
      <c r="I103" s="463"/>
      <c r="J103" s="463"/>
      <c r="K103" s="463"/>
      <c r="L103" s="788"/>
    </row>
    <row r="104" spans="1:15" s="25" customFormat="1" ht="24" customHeight="1" x14ac:dyDescent="0.3">
      <c r="B104" s="37" t="s">
        <v>130</v>
      </c>
      <c r="D104" s="94" t="s">
        <v>131</v>
      </c>
      <c r="E104" s="20"/>
      <c r="F104" s="606"/>
      <c r="H104" s="37" t="s">
        <v>130</v>
      </c>
      <c r="J104" s="94" t="s">
        <v>131</v>
      </c>
      <c r="K104" s="20"/>
      <c r="L104" s="788"/>
    </row>
    <row r="105" spans="1:15" s="25" customFormat="1" ht="51.75" customHeight="1" x14ac:dyDescent="0.3">
      <c r="B105" s="38" t="s">
        <v>132</v>
      </c>
      <c r="D105" s="38" t="s">
        <v>140</v>
      </c>
      <c r="E105" s="39"/>
      <c r="F105" s="606"/>
      <c r="H105" s="38" t="s">
        <v>139</v>
      </c>
      <c r="J105" s="38" t="s">
        <v>140</v>
      </c>
      <c r="K105" s="39"/>
      <c r="L105" s="788"/>
    </row>
    <row r="106" spans="1:15" s="25" customFormat="1" ht="18.75" customHeight="1" x14ac:dyDescent="0.3">
      <c r="B106" s="20"/>
      <c r="C106" s="20"/>
      <c r="D106" s="20"/>
      <c r="E106" s="20"/>
      <c r="F106" s="656"/>
      <c r="H106" s="20"/>
      <c r="I106" s="20"/>
      <c r="J106" s="20"/>
      <c r="K106" s="20"/>
      <c r="L106" s="788"/>
    </row>
    <row r="107" spans="1:15" s="419" customFormat="1" x14ac:dyDescent="0.3">
      <c r="B107" s="456"/>
      <c r="C107" s="456"/>
      <c r="D107" s="456"/>
      <c r="E107" s="456"/>
      <c r="F107" s="670"/>
      <c r="H107" s="456"/>
      <c r="I107" s="456"/>
      <c r="J107" s="456"/>
      <c r="K107" s="456"/>
      <c r="L107" s="799"/>
    </row>
    <row r="108" spans="1:15" s="25" customFormat="1" ht="23.25" customHeight="1" x14ac:dyDescent="0.3">
      <c r="B108" s="38"/>
      <c r="D108" s="38"/>
      <c r="E108" s="39"/>
      <c r="F108" s="606"/>
      <c r="G108" s="38"/>
      <c r="I108" s="38"/>
      <c r="J108" s="39"/>
      <c r="K108" s="38"/>
      <c r="L108" s="788"/>
    </row>
    <row r="109" spans="1:15" s="25" customFormat="1" ht="18.75" customHeight="1" x14ac:dyDescent="0.3">
      <c r="A109" s="22" t="s">
        <v>115</v>
      </c>
      <c r="B109" s="22"/>
      <c r="C109" s="20"/>
      <c r="D109" s="20"/>
      <c r="E109" s="20"/>
      <c r="F109" s="656"/>
      <c r="G109" s="22" t="s">
        <v>115</v>
      </c>
      <c r="H109" s="20"/>
      <c r="I109" s="20"/>
      <c r="J109" s="20"/>
      <c r="K109" s="20"/>
      <c r="L109" s="788"/>
    </row>
    <row r="110" spans="1:15" s="25" customFormat="1" ht="18.75" customHeight="1" x14ac:dyDescent="0.3">
      <c r="A110" s="22" t="s">
        <v>137</v>
      </c>
      <c r="B110" s="22"/>
      <c r="C110" s="20"/>
      <c r="D110" s="20"/>
      <c r="E110" s="20"/>
      <c r="F110" s="606"/>
      <c r="G110" s="22" t="s">
        <v>138</v>
      </c>
      <c r="H110" s="20"/>
      <c r="I110" s="20"/>
      <c r="J110" s="20"/>
      <c r="K110" s="20"/>
      <c r="L110" s="788"/>
    </row>
    <row r="111" spans="1:15" s="25" customFormat="1" ht="18.75" customHeight="1" x14ac:dyDescent="0.3">
      <c r="B111" s="20"/>
      <c r="C111" s="20"/>
      <c r="D111" s="20"/>
      <c r="E111" s="20"/>
      <c r="F111" s="606"/>
      <c r="H111" s="20"/>
      <c r="I111" s="20"/>
      <c r="J111" s="20"/>
      <c r="K111" s="20"/>
      <c r="L111" s="788"/>
    </row>
    <row r="112" spans="1:15" s="25" customFormat="1" ht="18.75" customHeight="1" x14ac:dyDescent="0.3">
      <c r="B112" s="20"/>
      <c r="C112" s="20"/>
      <c r="E112" s="603" t="s">
        <v>116</v>
      </c>
      <c r="F112" s="606"/>
      <c r="H112" s="20"/>
      <c r="I112" s="20"/>
      <c r="K112" s="603" t="s">
        <v>116</v>
      </c>
      <c r="L112" s="789"/>
      <c r="M112" s="603"/>
      <c r="N112" s="603"/>
      <c r="O112" s="603"/>
    </row>
    <row r="113" spans="1:15" s="25" customFormat="1" ht="18.75" customHeight="1" x14ac:dyDescent="0.3">
      <c r="B113" s="20"/>
      <c r="C113" s="20"/>
      <c r="E113" s="603" t="s">
        <v>134</v>
      </c>
      <c r="F113" s="606"/>
      <c r="H113" s="20"/>
      <c r="I113" s="20"/>
      <c r="K113" s="603" t="s">
        <v>134</v>
      </c>
      <c r="L113" s="789"/>
      <c r="M113" s="603"/>
      <c r="N113" s="603"/>
      <c r="O113" s="603"/>
    </row>
    <row r="114" spans="1:15" s="25" customFormat="1" ht="18.75" customHeight="1" x14ac:dyDescent="0.3">
      <c r="B114" s="20"/>
      <c r="C114" s="20"/>
      <c r="E114" s="603" t="s">
        <v>117</v>
      </c>
      <c r="F114" s="606"/>
      <c r="H114" s="20"/>
      <c r="I114" s="20"/>
      <c r="K114" s="603" t="s">
        <v>117</v>
      </c>
      <c r="L114" s="789"/>
      <c r="M114" s="603"/>
      <c r="N114" s="603"/>
      <c r="O114" s="603"/>
    </row>
    <row r="115" spans="1:15" s="25" customFormat="1" ht="18.75" customHeight="1" x14ac:dyDescent="0.3">
      <c r="B115" s="20"/>
      <c r="C115" s="20"/>
      <c r="E115" s="603" t="s">
        <v>417</v>
      </c>
      <c r="F115" s="606"/>
      <c r="H115" s="20"/>
      <c r="I115" s="20"/>
      <c r="K115" s="603" t="s">
        <v>417</v>
      </c>
      <c r="L115" s="789"/>
      <c r="M115" s="603"/>
      <c r="N115" s="603"/>
      <c r="O115" s="603"/>
    </row>
    <row r="116" spans="1:15" s="25" customFormat="1" ht="18.75" customHeight="1" x14ac:dyDescent="0.3">
      <c r="B116" s="20"/>
      <c r="C116" s="20"/>
      <c r="D116" s="20"/>
      <c r="E116" s="20"/>
      <c r="F116" s="656"/>
      <c r="H116" s="20"/>
      <c r="I116" s="20"/>
      <c r="J116" s="20"/>
      <c r="K116" s="20"/>
      <c r="L116" s="788"/>
    </row>
    <row r="117" spans="1:15" s="25" customFormat="1" ht="18.75" customHeight="1" x14ac:dyDescent="0.3">
      <c r="B117" s="20"/>
      <c r="C117" s="20"/>
      <c r="D117" s="20"/>
      <c r="E117" s="20"/>
      <c r="F117" s="656"/>
      <c r="H117" s="20"/>
      <c r="I117" s="20"/>
      <c r="J117" s="20"/>
      <c r="K117" s="20"/>
      <c r="L117" s="788"/>
    </row>
    <row r="118" spans="1:15" s="25" customFormat="1" ht="18.75" customHeight="1" x14ac:dyDescent="0.3">
      <c r="B118" s="20"/>
      <c r="C118" s="20"/>
      <c r="D118" s="20"/>
      <c r="E118" s="20"/>
      <c r="F118" s="656"/>
      <c r="H118" s="20"/>
      <c r="I118" s="20"/>
      <c r="J118" s="20"/>
      <c r="K118" s="20"/>
      <c r="L118" s="788"/>
    </row>
    <row r="119" spans="1:15" s="25" customFormat="1" ht="18.75" customHeight="1" x14ac:dyDescent="0.3">
      <c r="B119" s="1612" t="s">
        <v>119</v>
      </c>
      <c r="C119" s="1612"/>
      <c r="D119" s="1612"/>
      <c r="E119" s="26"/>
      <c r="F119" s="606"/>
      <c r="H119" s="1612" t="s">
        <v>119</v>
      </c>
      <c r="I119" s="1612"/>
      <c r="J119" s="1612"/>
      <c r="K119" s="26"/>
      <c r="L119" s="788"/>
    </row>
    <row r="120" spans="1:15" s="25" customFormat="1" ht="18.75" customHeight="1" x14ac:dyDescent="0.3">
      <c r="B120" s="1610">
        <v>45540</v>
      </c>
      <c r="C120" s="1610"/>
      <c r="D120" s="1610"/>
      <c r="E120" s="27"/>
      <c r="F120" s="606"/>
      <c r="H120" s="1610">
        <f>B120</f>
        <v>45540</v>
      </c>
      <c r="I120" s="1610"/>
      <c r="J120" s="1610"/>
      <c r="K120" s="27"/>
      <c r="L120" s="788"/>
    </row>
    <row r="121" spans="1:15" s="25" customFormat="1" ht="18.75" customHeight="1" x14ac:dyDescent="0.3">
      <c r="B121" s="20"/>
      <c r="C121" s="20"/>
      <c r="D121" s="20"/>
      <c r="E121" s="27"/>
      <c r="F121" s="606"/>
      <c r="H121" s="20"/>
      <c r="I121" s="20"/>
      <c r="J121" s="20"/>
      <c r="K121" s="27"/>
      <c r="L121" s="788"/>
    </row>
    <row r="122" spans="1:15" s="25" customFormat="1" ht="18.75" customHeight="1" x14ac:dyDescent="0.3">
      <c r="B122" s="1316"/>
      <c r="C122" s="20"/>
      <c r="D122" s="20"/>
      <c r="E122" s="27"/>
      <c r="F122" s="606"/>
      <c r="H122" s="1316"/>
      <c r="I122" s="20"/>
      <c r="J122" s="20"/>
      <c r="K122" s="27"/>
      <c r="L122" s="788"/>
    </row>
    <row r="123" spans="1:15" s="25" customFormat="1" ht="18.75" customHeight="1" x14ac:dyDescent="0.3">
      <c r="A123" s="28" t="s">
        <v>120</v>
      </c>
      <c r="B123" s="29" t="s">
        <v>121</v>
      </c>
      <c r="C123" s="1611" t="s">
        <v>122</v>
      </c>
      <c r="D123" s="1611"/>
      <c r="E123" s="1611"/>
      <c r="F123" s="606"/>
      <c r="G123" s="28" t="s">
        <v>120</v>
      </c>
      <c r="H123" s="29" t="s">
        <v>121</v>
      </c>
      <c r="I123" s="1611" t="s">
        <v>123</v>
      </c>
      <c r="J123" s="1611"/>
      <c r="K123" s="1611"/>
      <c r="L123" s="788"/>
    </row>
    <row r="124" spans="1:15" s="25" customFormat="1" ht="18.75" customHeight="1" x14ac:dyDescent="0.3">
      <c r="A124" s="28" t="s">
        <v>124</v>
      </c>
      <c r="B124" s="28" t="s">
        <v>265</v>
      </c>
      <c r="C124" s="29" t="s">
        <v>125</v>
      </c>
      <c r="D124" s="1317" t="s">
        <v>126</v>
      </c>
      <c r="E124" s="1317" t="s">
        <v>127</v>
      </c>
      <c r="F124" s="606"/>
      <c r="G124" s="28" t="s">
        <v>124</v>
      </c>
      <c r="H124" s="28" t="s">
        <v>265</v>
      </c>
      <c r="I124" s="29" t="s">
        <v>125</v>
      </c>
      <c r="J124" s="1317" t="s">
        <v>126</v>
      </c>
      <c r="K124" s="1317" t="s">
        <v>127</v>
      </c>
      <c r="L124" s="788"/>
    </row>
    <row r="125" spans="1:15" s="4" customFormat="1" ht="18.75" customHeight="1" x14ac:dyDescent="0.3">
      <c r="A125" s="5" t="s">
        <v>8</v>
      </c>
      <c r="B125" s="6" t="s">
        <v>135</v>
      </c>
      <c r="C125" s="2" t="s">
        <v>33</v>
      </c>
      <c r="D125" s="3">
        <v>120</v>
      </c>
      <c r="E125" s="3">
        <v>262.82</v>
      </c>
      <c r="F125" s="490"/>
      <c r="G125" s="5" t="s">
        <v>8</v>
      </c>
      <c r="H125" s="6" t="s">
        <v>135</v>
      </c>
      <c r="I125" s="2" t="s">
        <v>264</v>
      </c>
      <c r="J125" s="3">
        <v>130</v>
      </c>
      <c r="K125" s="3">
        <v>316.68428571428598</v>
      </c>
      <c r="L125" s="790">
        <v>45398</v>
      </c>
    </row>
    <row r="126" spans="1:15" s="25" customFormat="1" x14ac:dyDescent="0.3">
      <c r="A126" s="5">
        <v>2</v>
      </c>
      <c r="B126" s="6" t="s">
        <v>114</v>
      </c>
      <c r="C126" s="2" t="s">
        <v>2</v>
      </c>
      <c r="D126" s="3">
        <v>6</v>
      </c>
      <c r="E126" s="3">
        <v>28</v>
      </c>
      <c r="F126" s="606"/>
      <c r="G126" s="5">
        <v>2</v>
      </c>
      <c r="H126" s="6" t="s">
        <v>114</v>
      </c>
      <c r="I126" s="2" t="s">
        <v>2</v>
      </c>
      <c r="J126" s="3">
        <v>6</v>
      </c>
      <c r="K126" s="3">
        <v>28</v>
      </c>
      <c r="L126" s="788"/>
    </row>
    <row r="127" spans="1:15" s="8" customFormat="1" ht="18.75" customHeight="1" x14ac:dyDescent="0.3">
      <c r="A127" s="1317" t="s">
        <v>0</v>
      </c>
      <c r="B127" s="6" t="s">
        <v>93</v>
      </c>
      <c r="C127" s="2" t="s">
        <v>2</v>
      </c>
      <c r="D127" s="3">
        <v>60</v>
      </c>
      <c r="E127" s="3">
        <v>92</v>
      </c>
      <c r="F127" s="605"/>
      <c r="G127" s="1317" t="s">
        <v>0</v>
      </c>
      <c r="H127" s="6" t="s">
        <v>93</v>
      </c>
      <c r="I127" s="2" t="s">
        <v>2</v>
      </c>
      <c r="J127" s="3">
        <v>60</v>
      </c>
      <c r="K127" s="3">
        <v>92</v>
      </c>
      <c r="L127" s="786"/>
    </row>
    <row r="128" spans="1:15" s="8" customFormat="1" ht="18.75" customHeight="1" x14ac:dyDescent="0.3">
      <c r="A128" s="1317"/>
      <c r="B128" s="6"/>
      <c r="C128" s="2"/>
      <c r="D128" s="3"/>
      <c r="E128" s="3"/>
      <c r="F128" s="605"/>
      <c r="G128" s="1317"/>
      <c r="H128" s="6"/>
      <c r="I128" s="2"/>
      <c r="J128" s="3"/>
      <c r="K128" s="3"/>
      <c r="L128" s="786"/>
    </row>
    <row r="129" spans="1:12" s="25" customFormat="1" x14ac:dyDescent="0.3">
      <c r="A129" s="1317"/>
      <c r="B129" s="6"/>
      <c r="C129" s="2"/>
      <c r="D129" s="3"/>
      <c r="E129" s="3"/>
      <c r="F129" s="606"/>
      <c r="G129" s="1317"/>
      <c r="H129" s="6"/>
      <c r="I129" s="2"/>
      <c r="J129" s="3"/>
      <c r="K129" s="3"/>
      <c r="L129" s="788"/>
    </row>
    <row r="130" spans="1:12" s="8" customFormat="1" ht="18.75" customHeight="1" x14ac:dyDescent="0.3">
      <c r="A130" s="1317"/>
      <c r="B130" s="6"/>
      <c r="C130" s="2"/>
      <c r="D130" s="3"/>
      <c r="E130" s="3"/>
      <c r="F130" s="605"/>
      <c r="G130" s="1317"/>
      <c r="H130" s="6"/>
      <c r="I130" s="2"/>
      <c r="J130" s="3"/>
      <c r="K130" s="3"/>
      <c r="L130" s="786"/>
    </row>
    <row r="131" spans="1:12" s="25" customFormat="1" ht="19.5" customHeight="1" x14ac:dyDescent="0.3">
      <c r="A131" s="1317"/>
      <c r="B131" s="6"/>
      <c r="C131" s="2"/>
      <c r="D131" s="3"/>
      <c r="E131" s="3"/>
      <c r="F131" s="490"/>
      <c r="G131" s="5"/>
      <c r="H131" s="6"/>
      <c r="I131" s="2"/>
      <c r="J131" s="3"/>
      <c r="K131" s="3"/>
      <c r="L131" s="788"/>
    </row>
    <row r="132" spans="1:12" s="25" customFormat="1" x14ac:dyDescent="0.3">
      <c r="A132" s="5"/>
      <c r="B132" s="6"/>
      <c r="C132" s="2" t="s">
        <v>128</v>
      </c>
      <c r="D132" s="3">
        <f>SUM(D125:D131)</f>
        <v>186</v>
      </c>
      <c r="E132" s="3">
        <f>SUM(E125:E131)</f>
        <v>382.82</v>
      </c>
      <c r="F132" s="656"/>
      <c r="G132" s="5"/>
      <c r="H132" s="6"/>
      <c r="I132" s="2" t="s">
        <v>128</v>
      </c>
      <c r="J132" s="3">
        <f>SUM(J125:J131)</f>
        <v>196</v>
      </c>
      <c r="K132" s="3">
        <f>SUM(K125:K131)</f>
        <v>436.68428571428598</v>
      </c>
      <c r="L132" s="788"/>
    </row>
    <row r="133" spans="1:12" s="25" customFormat="1" x14ac:dyDescent="0.3">
      <c r="A133" s="5"/>
      <c r="B133" s="6"/>
      <c r="C133" s="2"/>
      <c r="D133" s="3"/>
      <c r="E133" s="3"/>
      <c r="F133" s="656"/>
      <c r="G133" s="5"/>
      <c r="H133" s="6"/>
      <c r="I133" s="2"/>
      <c r="J133" s="3"/>
      <c r="K133" s="3"/>
      <c r="L133" s="788"/>
    </row>
    <row r="134" spans="1:12" s="25" customFormat="1" x14ac:dyDescent="0.3">
      <c r="A134" s="28" t="s">
        <v>124</v>
      </c>
      <c r="B134" s="3" t="s">
        <v>259</v>
      </c>
      <c r="C134" s="2" t="s">
        <v>125</v>
      </c>
      <c r="D134" s="3" t="s">
        <v>126</v>
      </c>
      <c r="E134" s="3" t="s">
        <v>127</v>
      </c>
      <c r="F134" s="656"/>
      <c r="G134" s="28" t="s">
        <v>124</v>
      </c>
      <c r="H134" s="3" t="s">
        <v>247</v>
      </c>
      <c r="I134" s="2" t="s">
        <v>125</v>
      </c>
      <c r="J134" s="3" t="s">
        <v>126</v>
      </c>
      <c r="K134" s="3" t="s">
        <v>127</v>
      </c>
      <c r="L134" s="788"/>
    </row>
    <row r="135" spans="1:12" s="25" customFormat="1" ht="18.75" customHeight="1" x14ac:dyDescent="0.3">
      <c r="A135" s="1317" t="s">
        <v>8</v>
      </c>
      <c r="E135" s="3">
        <v>133.25</v>
      </c>
      <c r="F135" s="490"/>
      <c r="G135" s="1317" t="s">
        <v>8</v>
      </c>
      <c r="H135" s="6" t="s">
        <v>88</v>
      </c>
      <c r="I135" s="2" t="s">
        <v>9</v>
      </c>
      <c r="J135" s="3">
        <v>60</v>
      </c>
      <c r="K135" s="3">
        <v>133.25</v>
      </c>
      <c r="L135" s="788"/>
    </row>
    <row r="136" spans="1:12" s="25" customFormat="1" ht="19.5" customHeight="1" x14ac:dyDescent="0.3">
      <c r="A136" s="5">
        <v>2</v>
      </c>
      <c r="B136" s="6" t="s">
        <v>56</v>
      </c>
      <c r="C136" s="2" t="s">
        <v>7</v>
      </c>
      <c r="D136" s="3">
        <v>50</v>
      </c>
      <c r="E136" s="3">
        <v>252.125</v>
      </c>
      <c r="F136" s="605"/>
      <c r="G136" s="5">
        <v>2</v>
      </c>
      <c r="H136" s="6" t="s">
        <v>56</v>
      </c>
      <c r="I136" s="2" t="s">
        <v>7</v>
      </c>
      <c r="J136" s="3">
        <v>50</v>
      </c>
      <c r="K136" s="3">
        <v>252.125</v>
      </c>
      <c r="L136" s="788"/>
    </row>
    <row r="137" spans="1:12" s="50" customFormat="1" x14ac:dyDescent="0.3">
      <c r="A137" s="1317" t="s">
        <v>0</v>
      </c>
      <c r="B137" s="6" t="s">
        <v>179</v>
      </c>
      <c r="C137" s="2" t="s">
        <v>17</v>
      </c>
      <c r="D137" s="3">
        <v>23</v>
      </c>
      <c r="E137" s="3">
        <v>202.41</v>
      </c>
      <c r="F137" s="605"/>
      <c r="G137" s="1317" t="s">
        <v>0</v>
      </c>
      <c r="H137" s="6" t="s">
        <v>179</v>
      </c>
      <c r="I137" s="2" t="s">
        <v>44</v>
      </c>
      <c r="J137" s="3">
        <v>27</v>
      </c>
      <c r="K137" s="3">
        <v>242.89</v>
      </c>
      <c r="L137" s="792"/>
    </row>
    <row r="138" spans="1:12" s="50" customFormat="1" x14ac:dyDescent="0.3">
      <c r="A138" s="1317" t="s">
        <v>77</v>
      </c>
      <c r="B138" s="6" t="s">
        <v>361</v>
      </c>
      <c r="C138" s="2" t="s">
        <v>22</v>
      </c>
      <c r="D138" s="3">
        <v>24</v>
      </c>
      <c r="E138" s="3">
        <v>4.5</v>
      </c>
      <c r="F138" s="605"/>
      <c r="G138" s="1317" t="s">
        <v>77</v>
      </c>
      <c r="H138" s="6" t="s">
        <v>361</v>
      </c>
      <c r="I138" s="2" t="s">
        <v>22</v>
      </c>
      <c r="J138" s="3">
        <v>24</v>
      </c>
      <c r="K138" s="3">
        <v>4.5</v>
      </c>
      <c r="L138" s="786"/>
    </row>
    <row r="139" spans="1:12" s="25" customFormat="1" ht="19.5" customHeight="1" x14ac:dyDescent="0.3">
      <c r="A139" s="1317" t="s">
        <v>23</v>
      </c>
      <c r="B139" s="6" t="s">
        <v>144</v>
      </c>
      <c r="C139" s="2" t="s">
        <v>2</v>
      </c>
      <c r="D139" s="3">
        <v>15</v>
      </c>
      <c r="E139" s="3">
        <v>88</v>
      </c>
      <c r="F139" s="656"/>
      <c r="G139" s="1317" t="s">
        <v>23</v>
      </c>
      <c r="H139" s="6" t="s">
        <v>144</v>
      </c>
      <c r="I139" s="2" t="s">
        <v>2</v>
      </c>
      <c r="J139" s="3">
        <v>15</v>
      </c>
      <c r="K139" s="3">
        <v>88</v>
      </c>
      <c r="L139" s="788"/>
    </row>
    <row r="140" spans="1:12" s="50" customFormat="1" x14ac:dyDescent="0.3">
      <c r="A140" s="1317" t="s">
        <v>51</v>
      </c>
      <c r="B140" s="6" t="s">
        <v>107</v>
      </c>
      <c r="C140" s="2" t="s">
        <v>14</v>
      </c>
      <c r="D140" s="3">
        <v>3.4</v>
      </c>
      <c r="E140" s="3">
        <v>93.2</v>
      </c>
      <c r="F140" s="605"/>
      <c r="G140" s="1317" t="s">
        <v>51</v>
      </c>
      <c r="H140" s="6" t="s">
        <v>107</v>
      </c>
      <c r="I140" s="2" t="s">
        <v>14</v>
      </c>
      <c r="J140" s="3">
        <v>3.4</v>
      </c>
      <c r="K140" s="3">
        <v>93.2</v>
      </c>
      <c r="L140" s="786"/>
    </row>
    <row r="141" spans="1:12" s="25" customFormat="1" ht="19.5" customHeight="1" x14ac:dyDescent="0.3">
      <c r="A141" s="1317" t="s">
        <v>15</v>
      </c>
      <c r="B141" s="6" t="s">
        <v>108</v>
      </c>
      <c r="C141" s="2" t="s">
        <v>65</v>
      </c>
      <c r="D141" s="3">
        <v>1.2</v>
      </c>
      <c r="E141" s="3">
        <v>21.5</v>
      </c>
      <c r="F141" s="656"/>
      <c r="G141" s="1317" t="s">
        <v>15</v>
      </c>
      <c r="H141" s="6" t="s">
        <v>108</v>
      </c>
      <c r="I141" s="2" t="s">
        <v>65</v>
      </c>
      <c r="J141" s="3">
        <v>1.2</v>
      </c>
      <c r="K141" s="3">
        <v>21.5</v>
      </c>
      <c r="L141" s="788"/>
    </row>
    <row r="142" spans="1:12" s="25" customFormat="1" ht="18.75" customHeight="1" x14ac:dyDescent="0.3">
      <c r="A142" s="1317"/>
      <c r="B142" s="6"/>
      <c r="C142" s="2"/>
      <c r="D142" s="3"/>
      <c r="E142" s="3"/>
      <c r="F142" s="490"/>
      <c r="G142" s="1317"/>
      <c r="H142" s="6"/>
      <c r="I142" s="2"/>
      <c r="J142" s="3"/>
      <c r="K142" s="3"/>
      <c r="L142" s="788"/>
    </row>
    <row r="143" spans="1:12" s="50" customFormat="1" x14ac:dyDescent="0.3">
      <c r="A143" s="5"/>
      <c r="B143" s="6"/>
      <c r="C143" s="2"/>
      <c r="D143" s="3"/>
      <c r="E143" s="3"/>
      <c r="F143" s="657"/>
      <c r="G143" s="5"/>
      <c r="H143" s="6"/>
      <c r="I143" s="2"/>
      <c r="J143" s="3"/>
      <c r="K143" s="3"/>
      <c r="L143" s="792"/>
    </row>
    <row r="144" spans="1:12" s="25" customFormat="1" x14ac:dyDescent="0.3">
      <c r="A144" s="1317"/>
      <c r="B144" s="6"/>
      <c r="C144" s="2" t="s">
        <v>128</v>
      </c>
      <c r="D144" s="3">
        <f>SUM(D136:D143)</f>
        <v>116.60000000000001</v>
      </c>
      <c r="E144" s="3">
        <f>SUM(E135:E143)</f>
        <v>794.98500000000001</v>
      </c>
      <c r="F144" s="658"/>
      <c r="G144" s="1317"/>
      <c r="H144" s="6"/>
      <c r="I144" s="2" t="s">
        <v>128</v>
      </c>
      <c r="J144" s="3">
        <f>SUM(J135:J143)</f>
        <v>180.6</v>
      </c>
      <c r="K144" s="3">
        <f>SUM(K135:K143)</f>
        <v>835.46500000000003</v>
      </c>
      <c r="L144" s="788"/>
    </row>
    <row r="145" spans="1:15" s="25" customFormat="1" x14ac:dyDescent="0.3">
      <c r="A145" s="5"/>
      <c r="B145" s="6"/>
      <c r="C145" s="2"/>
      <c r="D145" s="3"/>
      <c r="E145" s="3"/>
      <c r="F145" s="656"/>
      <c r="G145" s="5"/>
      <c r="H145" s="6"/>
      <c r="I145" s="2"/>
      <c r="J145" s="3"/>
      <c r="K145" s="3"/>
      <c r="L145" s="788"/>
    </row>
    <row r="146" spans="1:15" s="25" customFormat="1" x14ac:dyDescent="0.3">
      <c r="A146" s="1317"/>
      <c r="B146" s="6"/>
      <c r="C146" s="2" t="s">
        <v>136</v>
      </c>
      <c r="D146" s="3">
        <f>+D144+D132</f>
        <v>302.60000000000002</v>
      </c>
      <c r="E146" s="3">
        <f>+E144+E132</f>
        <v>1177.8050000000001</v>
      </c>
      <c r="F146" s="659"/>
      <c r="G146" s="3"/>
      <c r="H146" s="3"/>
      <c r="I146" s="3" t="s">
        <v>136</v>
      </c>
      <c r="J146" s="3">
        <f>+J144+J132</f>
        <v>376.6</v>
      </c>
      <c r="K146" s="3">
        <f>+K144+K132</f>
        <v>1272.149285714286</v>
      </c>
      <c r="L146" s="788"/>
    </row>
    <row r="147" spans="1:15" s="25" customFormat="1" x14ac:dyDescent="0.3">
      <c r="A147" s="461"/>
      <c r="B147" s="461"/>
      <c r="C147" s="461"/>
      <c r="D147" s="461"/>
      <c r="E147" s="461"/>
      <c r="F147" s="660"/>
      <c r="G147" s="36"/>
      <c r="H147" s="463"/>
      <c r="I147" s="463"/>
      <c r="J147" s="463"/>
      <c r="K147" s="463"/>
      <c r="L147" s="788"/>
    </row>
    <row r="148" spans="1:15" s="25" customFormat="1" x14ac:dyDescent="0.3">
      <c r="A148" s="461"/>
      <c r="B148" s="461"/>
      <c r="C148" s="461"/>
      <c r="D148" s="461"/>
      <c r="E148" s="461"/>
      <c r="F148" s="660"/>
      <c r="G148" s="36"/>
      <c r="H148" s="463"/>
      <c r="I148" s="463"/>
      <c r="J148" s="463"/>
      <c r="K148" s="463"/>
      <c r="L148" s="788"/>
    </row>
    <row r="149" spans="1:15" s="25" customFormat="1" ht="21" customHeight="1" x14ac:dyDescent="0.3">
      <c r="A149" s="461"/>
      <c r="B149" s="36"/>
      <c r="C149" s="462"/>
      <c r="D149" s="463"/>
      <c r="E149" s="463"/>
      <c r="F149" s="659"/>
      <c r="G149" s="463"/>
      <c r="H149" s="463"/>
      <c r="I149" s="463"/>
      <c r="J149" s="463"/>
      <c r="K149" s="463"/>
      <c r="L149" s="788"/>
    </row>
    <row r="150" spans="1:15" s="25" customFormat="1" ht="24" customHeight="1" x14ac:dyDescent="0.3">
      <c r="B150" s="37" t="s">
        <v>130</v>
      </c>
      <c r="D150" s="94" t="s">
        <v>131</v>
      </c>
      <c r="E150" s="20"/>
      <c r="F150" s="606"/>
      <c r="H150" s="37" t="s">
        <v>130</v>
      </c>
      <c r="J150" s="94" t="s">
        <v>131</v>
      </c>
      <c r="K150" s="20"/>
      <c r="L150" s="788"/>
    </row>
    <row r="151" spans="1:15" s="25" customFormat="1" ht="51.75" customHeight="1" x14ac:dyDescent="0.3">
      <c r="B151" s="38" t="s">
        <v>132</v>
      </c>
      <c r="D151" s="38" t="s">
        <v>140</v>
      </c>
      <c r="E151" s="39"/>
      <c r="F151" s="606"/>
      <c r="H151" s="38" t="s">
        <v>139</v>
      </c>
      <c r="J151" s="38" t="s">
        <v>140</v>
      </c>
      <c r="K151" s="39"/>
      <c r="L151" s="788"/>
    </row>
    <row r="152" spans="1:15" s="25" customFormat="1" ht="18.75" customHeight="1" x14ac:dyDescent="0.3">
      <c r="B152" s="20"/>
      <c r="C152" s="20"/>
      <c r="D152" s="20"/>
      <c r="E152" s="20"/>
      <c r="F152" s="656"/>
      <c r="H152" s="20"/>
      <c r="I152" s="20"/>
      <c r="J152" s="20"/>
      <c r="K152" s="20"/>
      <c r="L152" s="788"/>
    </row>
    <row r="153" spans="1:15" s="96" customFormat="1" ht="24.75" customHeight="1" x14ac:dyDescent="0.3">
      <c r="B153" s="254"/>
      <c r="D153" s="254"/>
      <c r="E153" s="255"/>
      <c r="F153" s="606"/>
      <c r="H153" s="254"/>
      <c r="J153" s="254"/>
      <c r="K153" s="255"/>
      <c r="L153" s="787"/>
    </row>
    <row r="154" spans="1:15" s="25" customFormat="1" ht="23.25" customHeight="1" x14ac:dyDescent="0.3">
      <c r="B154" s="38"/>
      <c r="D154" s="38"/>
      <c r="E154" s="39"/>
      <c r="F154" s="606"/>
      <c r="G154" s="38"/>
      <c r="I154" s="38"/>
      <c r="J154" s="39"/>
      <c r="K154" s="38"/>
      <c r="L154" s="788"/>
    </row>
    <row r="155" spans="1:15" s="25" customFormat="1" ht="18.75" customHeight="1" x14ac:dyDescent="0.3">
      <c r="A155" s="22" t="s">
        <v>115</v>
      </c>
      <c r="B155" s="22"/>
      <c r="C155" s="20"/>
      <c r="D155" s="20"/>
      <c r="E155" s="20"/>
      <c r="F155" s="656"/>
      <c r="G155" s="476" t="s">
        <v>115</v>
      </c>
      <c r="H155" s="32"/>
      <c r="I155" s="32"/>
      <c r="J155" s="32"/>
      <c r="K155" s="32"/>
      <c r="L155" s="788"/>
    </row>
    <row r="156" spans="1:15" s="25" customFormat="1" ht="18.75" customHeight="1" x14ac:dyDescent="0.3">
      <c r="A156" s="22" t="s">
        <v>137</v>
      </c>
      <c r="B156" s="22"/>
      <c r="C156" s="20"/>
      <c r="D156" s="20"/>
      <c r="E156" s="20"/>
      <c r="F156" s="606"/>
      <c r="G156" s="476" t="s">
        <v>138</v>
      </c>
      <c r="H156" s="32"/>
      <c r="I156" s="32"/>
      <c r="J156" s="32"/>
      <c r="K156" s="32"/>
      <c r="L156" s="788"/>
    </row>
    <row r="157" spans="1:15" s="25" customFormat="1" ht="18.75" customHeight="1" x14ac:dyDescent="0.3">
      <c r="B157" s="20"/>
      <c r="C157" s="20"/>
      <c r="D157" s="20"/>
      <c r="E157" s="20"/>
      <c r="F157" s="606"/>
      <c r="G157" s="257"/>
      <c r="H157" s="32"/>
      <c r="I157" s="32"/>
      <c r="J157" s="32"/>
      <c r="K157" s="32"/>
      <c r="L157" s="788"/>
    </row>
    <row r="158" spans="1:15" s="25" customFormat="1" ht="18.75" customHeight="1" x14ac:dyDescent="0.3">
      <c r="B158" s="20"/>
      <c r="C158" s="20"/>
      <c r="E158" s="603" t="s">
        <v>116</v>
      </c>
      <c r="F158" s="606"/>
      <c r="G158" s="257"/>
      <c r="H158" s="32"/>
      <c r="I158" s="32"/>
      <c r="J158" s="257"/>
      <c r="K158" s="604" t="s">
        <v>116</v>
      </c>
      <c r="L158" s="789"/>
      <c r="M158" s="603"/>
      <c r="N158" s="603"/>
      <c r="O158" s="603"/>
    </row>
    <row r="159" spans="1:15" s="25" customFormat="1" ht="18.75" customHeight="1" x14ac:dyDescent="0.3">
      <c r="B159" s="20"/>
      <c r="C159" s="20"/>
      <c r="E159" s="603" t="s">
        <v>134</v>
      </c>
      <c r="F159" s="606"/>
      <c r="G159" s="257"/>
      <c r="H159" s="32"/>
      <c r="I159" s="32"/>
      <c r="J159" s="257"/>
      <c r="K159" s="604" t="s">
        <v>134</v>
      </c>
      <c r="L159" s="789"/>
      <c r="M159" s="603"/>
      <c r="N159" s="603"/>
      <c r="O159" s="603"/>
    </row>
    <row r="160" spans="1:15" s="25" customFormat="1" ht="18.75" customHeight="1" x14ac:dyDescent="0.3">
      <c r="B160" s="20"/>
      <c r="C160" s="20"/>
      <c r="E160" s="603" t="s">
        <v>117</v>
      </c>
      <c r="F160" s="606"/>
      <c r="G160" s="257"/>
      <c r="H160" s="32"/>
      <c r="I160" s="32"/>
      <c r="J160" s="257"/>
      <c r="K160" s="604" t="s">
        <v>117</v>
      </c>
      <c r="L160" s="789"/>
      <c r="M160" s="603"/>
      <c r="N160" s="603"/>
      <c r="O160" s="603"/>
    </row>
    <row r="161" spans="1:15" s="25" customFormat="1" ht="18.75" customHeight="1" x14ac:dyDescent="0.3">
      <c r="B161" s="20"/>
      <c r="C161" s="20"/>
      <c r="E161" s="603" t="s">
        <v>417</v>
      </c>
      <c r="F161" s="606"/>
      <c r="G161" s="257"/>
      <c r="H161" s="32"/>
      <c r="I161" s="32"/>
      <c r="J161" s="257"/>
      <c r="K161" s="604" t="s">
        <v>417</v>
      </c>
      <c r="L161" s="789"/>
      <c r="M161" s="603"/>
      <c r="N161" s="603"/>
      <c r="O161" s="603"/>
    </row>
    <row r="162" spans="1:15" s="25" customFormat="1" ht="18.75" customHeight="1" x14ac:dyDescent="0.3">
      <c r="B162" s="20"/>
      <c r="C162" s="20"/>
      <c r="D162" s="20"/>
      <c r="E162" s="20"/>
      <c r="F162" s="656"/>
      <c r="G162" s="257"/>
      <c r="H162" s="32"/>
      <c r="I162" s="32"/>
      <c r="J162" s="32"/>
      <c r="K162" s="32"/>
      <c r="L162" s="788"/>
    </row>
    <row r="163" spans="1:15" s="25" customFormat="1" ht="18.75" customHeight="1" x14ac:dyDescent="0.3">
      <c r="B163" s="20"/>
      <c r="C163" s="20"/>
      <c r="D163" s="20"/>
      <c r="E163" s="20"/>
      <c r="F163" s="656"/>
      <c r="G163" s="257"/>
      <c r="H163" s="32"/>
      <c r="I163" s="32"/>
      <c r="J163" s="32"/>
      <c r="K163" s="32"/>
      <c r="L163" s="788"/>
    </row>
    <row r="164" spans="1:15" s="25" customFormat="1" ht="18.75" customHeight="1" x14ac:dyDescent="0.3">
      <c r="B164" s="20"/>
      <c r="C164" s="20"/>
      <c r="D164" s="20"/>
      <c r="E164" s="20"/>
      <c r="F164" s="656"/>
      <c r="G164" s="257"/>
      <c r="H164" s="32" t="s">
        <v>478</v>
      </c>
      <c r="I164" s="32"/>
      <c r="J164" s="32"/>
      <c r="K164" s="32"/>
      <c r="L164" s="788"/>
    </row>
    <row r="165" spans="1:15" s="25" customFormat="1" ht="18.75" customHeight="1" x14ac:dyDescent="0.3">
      <c r="B165" s="1612" t="s">
        <v>119</v>
      </c>
      <c r="C165" s="1612"/>
      <c r="D165" s="1612"/>
      <c r="E165" s="26"/>
      <c r="F165" s="606"/>
      <c r="G165" s="257"/>
      <c r="H165" s="1605" t="s">
        <v>119</v>
      </c>
      <c r="I165" s="1605"/>
      <c r="J165" s="1605"/>
      <c r="K165" s="481"/>
      <c r="L165" s="788"/>
    </row>
    <row r="166" spans="1:15" s="25" customFormat="1" ht="18.75" customHeight="1" x14ac:dyDescent="0.3">
      <c r="B166" s="1610">
        <v>45541</v>
      </c>
      <c r="C166" s="1610"/>
      <c r="D166" s="1610"/>
      <c r="E166" s="27"/>
      <c r="F166" s="606"/>
      <c r="G166" s="257"/>
      <c r="H166" s="1606">
        <f>B166</f>
        <v>45541</v>
      </c>
      <c r="I166" s="1606"/>
      <c r="J166" s="1606"/>
      <c r="K166" s="482"/>
      <c r="L166" s="788"/>
    </row>
    <row r="167" spans="1:15" s="25" customFormat="1" ht="18.75" customHeight="1" x14ac:dyDescent="0.3">
      <c r="B167" s="20"/>
      <c r="C167" s="20"/>
      <c r="D167" s="20"/>
      <c r="E167" s="27"/>
      <c r="F167" s="606"/>
      <c r="G167" s="257"/>
      <c r="H167" s="32"/>
      <c r="I167" s="32"/>
      <c r="J167" s="32"/>
      <c r="K167" s="482"/>
      <c r="L167" s="788"/>
    </row>
    <row r="168" spans="1:15" s="25" customFormat="1" ht="18.75" customHeight="1" x14ac:dyDescent="0.3">
      <c r="B168" s="1316"/>
      <c r="C168" s="20"/>
      <c r="D168" s="20"/>
      <c r="E168" s="27"/>
      <c r="F168" s="606"/>
      <c r="G168" s="257"/>
      <c r="H168" s="1319"/>
      <c r="I168" s="32"/>
      <c r="J168" s="32"/>
      <c r="K168" s="482"/>
      <c r="L168" s="788"/>
    </row>
    <row r="169" spans="1:15" s="25" customFormat="1" ht="18.75" customHeight="1" x14ac:dyDescent="0.3">
      <c r="A169" s="28" t="s">
        <v>120</v>
      </c>
      <c r="B169" s="29" t="s">
        <v>121</v>
      </c>
      <c r="C169" s="1611" t="s">
        <v>122</v>
      </c>
      <c r="D169" s="1611"/>
      <c r="E169" s="1611"/>
      <c r="F169" s="606"/>
      <c r="G169" s="469" t="s">
        <v>120</v>
      </c>
      <c r="H169" s="475" t="s">
        <v>121</v>
      </c>
      <c r="I169" s="1604" t="s">
        <v>123</v>
      </c>
      <c r="J169" s="1604"/>
      <c r="K169" s="1604"/>
      <c r="L169" s="788"/>
    </row>
    <row r="170" spans="1:15" s="25" customFormat="1" ht="18.75" customHeight="1" x14ac:dyDescent="0.3">
      <c r="A170" s="28" t="s">
        <v>124</v>
      </c>
      <c r="B170" s="28" t="s">
        <v>265</v>
      </c>
      <c r="C170" s="29" t="s">
        <v>125</v>
      </c>
      <c r="D170" s="1317" t="s">
        <v>126</v>
      </c>
      <c r="E170" s="1317" t="s">
        <v>127</v>
      </c>
      <c r="F170" s="606"/>
      <c r="G170" s="469" t="s">
        <v>124</v>
      </c>
      <c r="H170" s="469" t="s">
        <v>265</v>
      </c>
      <c r="I170" s="475" t="s">
        <v>125</v>
      </c>
      <c r="J170" s="1318" t="s">
        <v>126</v>
      </c>
      <c r="K170" s="1318" t="s">
        <v>127</v>
      </c>
      <c r="L170" s="788"/>
    </row>
    <row r="171" spans="1:15" s="4" customFormat="1" ht="18.75" customHeight="1" x14ac:dyDescent="0.3">
      <c r="A171" s="5" t="s">
        <v>8</v>
      </c>
      <c r="B171" s="6" t="s">
        <v>58</v>
      </c>
      <c r="C171" s="2" t="s">
        <v>199</v>
      </c>
      <c r="D171" s="3">
        <v>80</v>
      </c>
      <c r="E171" s="3">
        <v>336.63</v>
      </c>
      <c r="F171" s="490"/>
      <c r="G171" s="12" t="s">
        <v>8</v>
      </c>
      <c r="H171" s="13" t="s">
        <v>58</v>
      </c>
      <c r="I171" s="14" t="s">
        <v>60</v>
      </c>
      <c r="J171" s="15">
        <v>90</v>
      </c>
      <c r="K171" s="15">
        <v>376.70499999999998</v>
      </c>
      <c r="L171" s="790"/>
    </row>
    <row r="172" spans="1:15" s="50" customFormat="1" x14ac:dyDescent="0.3">
      <c r="A172" s="1317" t="s">
        <v>3</v>
      </c>
      <c r="B172" s="6" t="s">
        <v>361</v>
      </c>
      <c r="C172" s="2" t="s">
        <v>22</v>
      </c>
      <c r="D172" s="3">
        <v>24</v>
      </c>
      <c r="E172" s="3">
        <v>4.5</v>
      </c>
      <c r="F172" s="605"/>
      <c r="G172" s="1318" t="s">
        <v>3</v>
      </c>
      <c r="H172" s="13" t="s">
        <v>87</v>
      </c>
      <c r="I172" s="14" t="s">
        <v>22</v>
      </c>
      <c r="J172" s="15">
        <v>22</v>
      </c>
      <c r="K172" s="15">
        <v>5.5719999999999992</v>
      </c>
      <c r="L172" s="786"/>
    </row>
    <row r="173" spans="1:15" s="25" customFormat="1" x14ac:dyDescent="0.3">
      <c r="A173" s="5">
        <v>3</v>
      </c>
      <c r="B173" s="6" t="s">
        <v>114</v>
      </c>
      <c r="C173" s="2" t="s">
        <v>2</v>
      </c>
      <c r="D173" s="3">
        <v>6</v>
      </c>
      <c r="E173" s="3">
        <v>28</v>
      </c>
      <c r="F173" s="606"/>
      <c r="G173" s="12">
        <v>3</v>
      </c>
      <c r="H173" s="13" t="s">
        <v>114</v>
      </c>
      <c r="I173" s="14" t="s">
        <v>2</v>
      </c>
      <c r="J173" s="15">
        <v>6</v>
      </c>
      <c r="K173" s="15">
        <v>28</v>
      </c>
      <c r="L173" s="788"/>
    </row>
    <row r="174" spans="1:15" s="50" customFormat="1" ht="21" customHeight="1" x14ac:dyDescent="0.3">
      <c r="A174" s="1317" t="s">
        <v>77</v>
      </c>
      <c r="B174" s="6" t="s">
        <v>93</v>
      </c>
      <c r="C174" s="2" t="s">
        <v>2</v>
      </c>
      <c r="D174" s="3">
        <v>75</v>
      </c>
      <c r="E174" s="3">
        <v>92</v>
      </c>
      <c r="F174" s="662"/>
      <c r="G174" s="1318" t="s">
        <v>77</v>
      </c>
      <c r="H174" s="13" t="s">
        <v>93</v>
      </c>
      <c r="I174" s="14" t="s">
        <v>2</v>
      </c>
      <c r="J174" s="15">
        <v>75</v>
      </c>
      <c r="K174" s="15">
        <v>92</v>
      </c>
      <c r="L174" s="786"/>
    </row>
    <row r="175" spans="1:15" s="389" customFormat="1" ht="18.75" customHeight="1" x14ac:dyDescent="0.3">
      <c r="A175" s="1317"/>
      <c r="B175" s="6"/>
      <c r="C175" s="2"/>
      <c r="D175" s="3"/>
      <c r="E175" s="3"/>
      <c r="F175" s="607"/>
      <c r="G175" s="1318"/>
      <c r="H175" s="13"/>
      <c r="I175" s="14"/>
      <c r="J175" s="15"/>
      <c r="K175" s="15"/>
      <c r="L175" s="795"/>
    </row>
    <row r="176" spans="1:15" s="257" customFormat="1" ht="19.5" customHeight="1" x14ac:dyDescent="0.3">
      <c r="A176" s="1317"/>
      <c r="B176" s="6"/>
      <c r="C176" s="2"/>
      <c r="D176" s="3"/>
      <c r="E176" s="3"/>
      <c r="F176" s="526"/>
      <c r="G176" s="1318"/>
      <c r="H176" s="13"/>
      <c r="I176" s="14"/>
      <c r="J176" s="15"/>
      <c r="K176" s="15"/>
      <c r="L176" s="791"/>
    </row>
    <row r="177" spans="1:12" s="257" customFormat="1" x14ac:dyDescent="0.3">
      <c r="A177" s="5"/>
      <c r="B177" s="6"/>
      <c r="C177" s="2" t="s">
        <v>128</v>
      </c>
      <c r="D177" s="3">
        <f>SUM(D171:D176)</f>
        <v>185</v>
      </c>
      <c r="E177" s="3">
        <f>SUM(E171:E176)</f>
        <v>461.13</v>
      </c>
      <c r="F177" s="670"/>
      <c r="G177" s="12"/>
      <c r="H177" s="13"/>
      <c r="I177" s="14" t="s">
        <v>128</v>
      </c>
      <c r="J177" s="15">
        <f>SUM(J171:J176)</f>
        <v>193</v>
      </c>
      <c r="K177" s="15">
        <f>SUM(K171:K176)</f>
        <v>502.27699999999999</v>
      </c>
      <c r="L177" s="791"/>
    </row>
    <row r="178" spans="1:12" s="257" customFormat="1" x14ac:dyDescent="0.3">
      <c r="A178" s="5"/>
      <c r="B178" s="6"/>
      <c r="C178" s="2"/>
      <c r="D178" s="3"/>
      <c r="E178" s="3"/>
      <c r="F178" s="670"/>
      <c r="G178" s="12"/>
      <c r="H178" s="13"/>
      <c r="I178" s="14"/>
      <c r="J178" s="15"/>
      <c r="K178" s="15"/>
      <c r="L178" s="791"/>
    </row>
    <row r="179" spans="1:12" s="257" customFormat="1" x14ac:dyDescent="0.3">
      <c r="A179" s="28" t="s">
        <v>124</v>
      </c>
      <c r="B179" s="3" t="s">
        <v>259</v>
      </c>
      <c r="C179" s="2" t="s">
        <v>125</v>
      </c>
      <c r="D179" s="3" t="s">
        <v>126</v>
      </c>
      <c r="E179" s="3" t="s">
        <v>127</v>
      </c>
      <c r="F179" s="670"/>
      <c r="G179" s="469" t="s">
        <v>124</v>
      </c>
      <c r="H179" s="15" t="s">
        <v>247</v>
      </c>
      <c r="I179" s="14" t="s">
        <v>125</v>
      </c>
      <c r="J179" s="15" t="s">
        <v>126</v>
      </c>
      <c r="K179" s="15" t="s">
        <v>127</v>
      </c>
      <c r="L179" s="791"/>
    </row>
    <row r="180" spans="1:12" s="257" customFormat="1" ht="18.75" customHeight="1" x14ac:dyDescent="0.3">
      <c r="A180" s="1317" t="s">
        <v>8</v>
      </c>
      <c r="B180" s="6" t="s">
        <v>355</v>
      </c>
      <c r="C180" s="2" t="s">
        <v>9</v>
      </c>
      <c r="D180" s="3">
        <v>60</v>
      </c>
      <c r="E180" s="3">
        <v>132</v>
      </c>
      <c r="F180" s="526"/>
      <c r="G180" s="1318" t="s">
        <v>8</v>
      </c>
      <c r="H180" s="13" t="s">
        <v>355</v>
      </c>
      <c r="I180" s="14" t="s">
        <v>9</v>
      </c>
      <c r="J180" s="15">
        <v>60</v>
      </c>
      <c r="K180" s="15">
        <v>132</v>
      </c>
      <c r="L180" s="791"/>
    </row>
    <row r="181" spans="1:12" s="50" customFormat="1" x14ac:dyDescent="0.3">
      <c r="A181" s="1317" t="s">
        <v>3</v>
      </c>
      <c r="B181" s="6" t="s">
        <v>470</v>
      </c>
      <c r="C181" s="2" t="s">
        <v>4</v>
      </c>
      <c r="D181" s="3">
        <v>65</v>
      </c>
      <c r="E181" s="3">
        <v>180.8</v>
      </c>
      <c r="F181" s="606"/>
      <c r="G181" s="1318">
        <v>1</v>
      </c>
      <c r="H181" s="13" t="s">
        <v>470</v>
      </c>
      <c r="I181" s="14" t="s">
        <v>17</v>
      </c>
      <c r="J181" s="15">
        <v>85</v>
      </c>
      <c r="K181" s="15">
        <v>271.20000000000005</v>
      </c>
      <c r="L181" s="792"/>
    </row>
    <row r="182" spans="1:12" s="25" customFormat="1" x14ac:dyDescent="0.3">
      <c r="A182" s="5">
        <v>3</v>
      </c>
      <c r="B182" s="6" t="s">
        <v>43</v>
      </c>
      <c r="C182" s="2" t="s">
        <v>17</v>
      </c>
      <c r="D182" s="3">
        <v>40</v>
      </c>
      <c r="E182" s="3">
        <v>242.70999999999998</v>
      </c>
      <c r="F182" s="606"/>
      <c r="G182" s="12" t="s">
        <v>3</v>
      </c>
      <c r="H182" s="13" t="s">
        <v>43</v>
      </c>
      <c r="I182" s="14" t="s">
        <v>44</v>
      </c>
      <c r="J182" s="15">
        <v>50</v>
      </c>
      <c r="K182" s="15">
        <v>298.71999999999997</v>
      </c>
      <c r="L182" s="788"/>
    </row>
    <row r="183" spans="1:12" s="420" customFormat="1" x14ac:dyDescent="0.3">
      <c r="A183" s="1317" t="s">
        <v>77</v>
      </c>
      <c r="B183" s="6" t="s">
        <v>361</v>
      </c>
      <c r="C183" s="2" t="s">
        <v>22</v>
      </c>
      <c r="D183" s="3">
        <v>22</v>
      </c>
      <c r="E183" s="3">
        <v>5.5719999999999992</v>
      </c>
      <c r="F183" s="607"/>
      <c r="G183" s="1318" t="s">
        <v>77</v>
      </c>
      <c r="H183" s="13" t="s">
        <v>87</v>
      </c>
      <c r="I183" s="14" t="s">
        <v>22</v>
      </c>
      <c r="J183" s="15">
        <v>22</v>
      </c>
      <c r="K183" s="15">
        <v>5.5719999999999992</v>
      </c>
      <c r="L183" s="795"/>
    </row>
    <row r="184" spans="1:12" s="50" customFormat="1" x14ac:dyDescent="0.3">
      <c r="A184" s="1317" t="s">
        <v>23</v>
      </c>
      <c r="B184" s="6" t="s">
        <v>113</v>
      </c>
      <c r="C184" s="2" t="s">
        <v>2</v>
      </c>
      <c r="D184" s="3">
        <v>15</v>
      </c>
      <c r="E184" s="3">
        <v>94.2</v>
      </c>
      <c r="F184" s="656"/>
      <c r="G184" s="1318" t="s">
        <v>23</v>
      </c>
      <c r="H184" s="13" t="s">
        <v>113</v>
      </c>
      <c r="I184" s="14" t="s">
        <v>2</v>
      </c>
      <c r="J184" s="15">
        <v>15</v>
      </c>
      <c r="K184" s="15">
        <v>94.2</v>
      </c>
      <c r="L184" s="786"/>
    </row>
    <row r="185" spans="1:12" s="420" customFormat="1" x14ac:dyDescent="0.3">
      <c r="A185" s="1317" t="s">
        <v>51</v>
      </c>
      <c r="B185" s="6" t="s">
        <v>107</v>
      </c>
      <c r="C185" s="2" t="s">
        <v>14</v>
      </c>
      <c r="D185" s="3">
        <v>3.4</v>
      </c>
      <c r="E185" s="3">
        <v>93.2</v>
      </c>
      <c r="F185" s="607"/>
      <c r="G185" s="1318" t="s">
        <v>51</v>
      </c>
      <c r="H185" s="13" t="s">
        <v>107</v>
      </c>
      <c r="I185" s="14" t="s">
        <v>14</v>
      </c>
      <c r="J185" s="15">
        <v>3.4</v>
      </c>
      <c r="K185" s="15">
        <v>93.2</v>
      </c>
      <c r="L185" s="795"/>
    </row>
    <row r="186" spans="1:12" s="257" customFormat="1" ht="19.5" customHeight="1" x14ac:dyDescent="0.3">
      <c r="A186" s="1317" t="s">
        <v>15</v>
      </c>
      <c r="B186" s="6" t="s">
        <v>108</v>
      </c>
      <c r="C186" s="2" t="s">
        <v>65</v>
      </c>
      <c r="D186" s="3">
        <v>1.2</v>
      </c>
      <c r="E186" s="3">
        <v>21.5</v>
      </c>
      <c r="F186" s="670"/>
      <c r="G186" s="1318" t="s">
        <v>15</v>
      </c>
      <c r="H186" s="13" t="s">
        <v>108</v>
      </c>
      <c r="I186" s="14" t="s">
        <v>65</v>
      </c>
      <c r="J186" s="15">
        <v>1.2</v>
      </c>
      <c r="K186" s="15">
        <v>21.5</v>
      </c>
      <c r="L186" s="791"/>
    </row>
    <row r="187" spans="1:12" s="420" customFormat="1" ht="21" customHeight="1" x14ac:dyDescent="0.3">
      <c r="A187" s="1317"/>
      <c r="B187" s="6"/>
      <c r="C187" s="2"/>
      <c r="D187" s="3"/>
      <c r="E187" s="3"/>
      <c r="F187" s="671"/>
      <c r="G187" s="1318"/>
      <c r="H187" s="13"/>
      <c r="I187" s="14"/>
      <c r="J187" s="15"/>
      <c r="K187" s="15"/>
      <c r="L187" s="795"/>
    </row>
    <row r="188" spans="1:12" s="420" customFormat="1" x14ac:dyDescent="0.3">
      <c r="A188" s="5"/>
      <c r="B188" s="6"/>
      <c r="C188" s="2"/>
      <c r="D188" s="3"/>
      <c r="E188" s="3"/>
      <c r="F188" s="672"/>
      <c r="G188" s="12"/>
      <c r="H188" s="13"/>
      <c r="I188" s="14"/>
      <c r="J188" s="15"/>
      <c r="K188" s="15"/>
      <c r="L188" s="796"/>
    </row>
    <row r="189" spans="1:12" s="257" customFormat="1" x14ac:dyDescent="0.3">
      <c r="A189" s="1317"/>
      <c r="B189" s="6"/>
      <c r="C189" s="2" t="s">
        <v>128</v>
      </c>
      <c r="D189" s="3">
        <f>SUM(D180:D188)</f>
        <v>206.6</v>
      </c>
      <c r="E189" s="3">
        <f>SUM(E180:E188)</f>
        <v>769.98200000000008</v>
      </c>
      <c r="F189" s="673"/>
      <c r="G189" s="1318"/>
      <c r="H189" s="13"/>
      <c r="I189" s="14" t="s">
        <v>128</v>
      </c>
      <c r="J189" s="15">
        <f>SUM(J180:J188)</f>
        <v>236.6</v>
      </c>
      <c r="K189" s="15">
        <f>SUM(K180:K188)</f>
        <v>916.39200000000017</v>
      </c>
      <c r="L189" s="791"/>
    </row>
    <row r="190" spans="1:12" s="257" customFormat="1" x14ac:dyDescent="0.3">
      <c r="A190" s="5"/>
      <c r="B190" s="6"/>
      <c r="C190" s="2"/>
      <c r="D190" s="3"/>
      <c r="E190" s="3"/>
      <c r="F190" s="670"/>
      <c r="G190" s="12"/>
      <c r="H190" s="13"/>
      <c r="I190" s="14"/>
      <c r="J190" s="15"/>
      <c r="K190" s="15"/>
      <c r="L190" s="791"/>
    </row>
    <row r="191" spans="1:12" s="257" customFormat="1" x14ac:dyDescent="0.3">
      <c r="A191" s="1317"/>
      <c r="B191" s="6"/>
      <c r="C191" s="2" t="s">
        <v>136</v>
      </c>
      <c r="D191" s="3">
        <f>+D189+D177</f>
        <v>391.6</v>
      </c>
      <c r="E191" s="3">
        <f>+E189+E177</f>
        <v>1231.1120000000001</v>
      </c>
      <c r="F191" s="674"/>
      <c r="G191" s="15"/>
      <c r="H191" s="15"/>
      <c r="I191" s="15" t="s">
        <v>136</v>
      </c>
      <c r="J191" s="15">
        <f>+J189+J177</f>
        <v>429.6</v>
      </c>
      <c r="K191" s="15">
        <f>+K189+K177</f>
        <v>1418.6690000000001</v>
      </c>
      <c r="L191" s="791"/>
    </row>
    <row r="192" spans="1:12" s="257" customFormat="1" x14ac:dyDescent="0.3">
      <c r="A192" s="461"/>
      <c r="B192" s="461"/>
      <c r="C192" s="461"/>
      <c r="D192" s="461"/>
      <c r="E192" s="461"/>
      <c r="F192" s="675"/>
      <c r="G192" s="259"/>
      <c r="H192" s="473"/>
      <c r="I192" s="473"/>
      <c r="J192" s="473"/>
      <c r="K192" s="473"/>
      <c r="L192" s="791"/>
    </row>
    <row r="193" spans="1:15" s="257" customFormat="1" x14ac:dyDescent="0.3">
      <c r="A193" s="461"/>
      <c r="B193" s="461"/>
      <c r="C193" s="461"/>
      <c r="D193" s="461"/>
      <c r="E193" s="461"/>
      <c r="F193" s="675"/>
      <c r="G193" s="259"/>
      <c r="H193" s="473"/>
      <c r="I193" s="473"/>
      <c r="J193" s="473"/>
      <c r="K193" s="473"/>
      <c r="L193" s="791"/>
    </row>
    <row r="194" spans="1:15" s="257" customFormat="1" ht="21" customHeight="1" x14ac:dyDescent="0.3">
      <c r="A194" s="461"/>
      <c r="B194" s="36"/>
      <c r="C194" s="462"/>
      <c r="D194" s="463"/>
      <c r="E194" s="463"/>
      <c r="F194" s="674"/>
      <c r="G194" s="473"/>
      <c r="H194" s="473"/>
      <c r="I194" s="473"/>
      <c r="J194" s="473"/>
      <c r="K194" s="473"/>
      <c r="L194" s="791"/>
    </row>
    <row r="195" spans="1:15" s="257" customFormat="1" ht="24" customHeight="1" x14ac:dyDescent="0.3">
      <c r="A195" s="25"/>
      <c r="B195" s="37" t="s">
        <v>130</v>
      </c>
      <c r="C195" s="25"/>
      <c r="D195" s="94" t="s">
        <v>131</v>
      </c>
      <c r="E195" s="20"/>
      <c r="F195" s="645"/>
      <c r="H195" s="260" t="s">
        <v>130</v>
      </c>
      <c r="J195" s="261" t="s">
        <v>131</v>
      </c>
      <c r="K195" s="32"/>
      <c r="L195" s="791"/>
    </row>
    <row r="196" spans="1:15" s="257" customFormat="1" ht="51.75" customHeight="1" x14ac:dyDescent="0.3">
      <c r="A196" s="25"/>
      <c r="B196" s="38" t="s">
        <v>132</v>
      </c>
      <c r="C196" s="25"/>
      <c r="D196" s="38" t="s">
        <v>140</v>
      </c>
      <c r="E196" s="39"/>
      <c r="F196" s="645"/>
      <c r="H196" s="262" t="s">
        <v>139</v>
      </c>
      <c r="J196" s="262" t="s">
        <v>140</v>
      </c>
      <c r="K196" s="263"/>
      <c r="L196" s="791"/>
    </row>
    <row r="197" spans="1:15" s="257" customFormat="1" ht="18.75" customHeight="1" x14ac:dyDescent="0.3">
      <c r="A197" s="25"/>
      <c r="B197" s="20"/>
      <c r="C197" s="20"/>
      <c r="D197" s="20"/>
      <c r="E197" s="20"/>
      <c r="F197" s="670"/>
      <c r="H197" s="32"/>
      <c r="I197" s="32"/>
      <c r="J197" s="32"/>
      <c r="K197" s="32"/>
      <c r="L197" s="791"/>
    </row>
    <row r="198" spans="1:15" s="419" customFormat="1" x14ac:dyDescent="0.3">
      <c r="A198" s="96"/>
      <c r="B198" s="19"/>
      <c r="C198" s="19"/>
      <c r="D198" s="19"/>
      <c r="E198" s="19"/>
      <c r="F198" s="670"/>
      <c r="H198" s="456"/>
      <c r="I198" s="456"/>
      <c r="J198" s="456"/>
      <c r="K198" s="456"/>
      <c r="L198" s="799"/>
    </row>
    <row r="199" spans="1:15" s="21" customFormat="1" x14ac:dyDescent="0.3">
      <c r="B199" s="20"/>
      <c r="C199" s="20"/>
      <c r="D199" s="20"/>
      <c r="E199" s="20"/>
      <c r="F199" s="656"/>
      <c r="H199" s="20"/>
      <c r="I199" s="20"/>
      <c r="J199" s="20"/>
      <c r="K199" s="20"/>
      <c r="L199" s="801"/>
    </row>
    <row r="200" spans="1:15" s="25" customFormat="1" ht="18.75" customHeight="1" x14ac:dyDescent="0.3">
      <c r="A200" s="22" t="s">
        <v>115</v>
      </c>
      <c r="B200" s="22"/>
      <c r="C200" s="20"/>
      <c r="D200" s="20"/>
      <c r="E200" s="20"/>
      <c r="F200" s="656"/>
      <c r="G200" s="22" t="s">
        <v>115</v>
      </c>
      <c r="H200" s="20"/>
      <c r="I200" s="20"/>
      <c r="J200" s="20"/>
      <c r="K200" s="20"/>
      <c r="L200" s="788"/>
    </row>
    <row r="201" spans="1:15" s="25" customFormat="1" ht="18.75" customHeight="1" x14ac:dyDescent="0.3">
      <c r="A201" s="22" t="s">
        <v>137</v>
      </c>
      <c r="B201" s="22"/>
      <c r="C201" s="20"/>
      <c r="D201" s="20"/>
      <c r="E201" s="20"/>
      <c r="F201" s="606"/>
      <c r="G201" s="22" t="s">
        <v>138</v>
      </c>
      <c r="H201" s="20"/>
      <c r="I201" s="20"/>
      <c r="J201" s="20"/>
      <c r="K201" s="20"/>
      <c r="L201" s="788"/>
    </row>
    <row r="202" spans="1:15" s="25" customFormat="1" ht="18.75" customHeight="1" x14ac:dyDescent="0.3">
      <c r="B202" s="20"/>
      <c r="C202" s="20"/>
      <c r="D202" s="20"/>
      <c r="E202" s="20"/>
      <c r="F202" s="606"/>
      <c r="H202" s="20"/>
      <c r="I202" s="20"/>
      <c r="J202" s="20"/>
      <c r="K202" s="20"/>
      <c r="L202" s="788"/>
    </row>
    <row r="203" spans="1:15" s="25" customFormat="1" ht="18.75" customHeight="1" x14ac:dyDescent="0.3">
      <c r="B203" s="20"/>
      <c r="C203" s="20"/>
      <c r="E203" s="603" t="s">
        <v>116</v>
      </c>
      <c r="F203" s="606"/>
      <c r="H203" s="20"/>
      <c r="I203" s="20"/>
      <c r="K203" s="603" t="s">
        <v>116</v>
      </c>
      <c r="L203" s="789"/>
      <c r="M203" s="603"/>
      <c r="N203" s="603"/>
      <c r="O203" s="603"/>
    </row>
    <row r="204" spans="1:15" s="25" customFormat="1" ht="18.75" customHeight="1" x14ac:dyDescent="0.3">
      <c r="B204" s="20"/>
      <c r="C204" s="20"/>
      <c r="E204" s="603" t="s">
        <v>134</v>
      </c>
      <c r="F204" s="606"/>
      <c r="H204" s="20"/>
      <c r="I204" s="20"/>
      <c r="K204" s="603" t="s">
        <v>134</v>
      </c>
      <c r="L204" s="789"/>
      <c r="M204" s="603"/>
      <c r="N204" s="603"/>
      <c r="O204" s="603"/>
    </row>
    <row r="205" spans="1:15" s="25" customFormat="1" ht="18.75" customHeight="1" x14ac:dyDescent="0.3">
      <c r="B205" s="20"/>
      <c r="C205" s="20"/>
      <c r="E205" s="603" t="s">
        <v>117</v>
      </c>
      <c r="F205" s="606"/>
      <c r="H205" s="20"/>
      <c r="I205" s="20"/>
      <c r="K205" s="603" t="s">
        <v>117</v>
      </c>
      <c r="L205" s="789"/>
      <c r="M205" s="603"/>
      <c r="N205" s="603"/>
      <c r="O205" s="603"/>
    </row>
    <row r="206" spans="1:15" s="25" customFormat="1" ht="18.75" customHeight="1" x14ac:dyDescent="0.3">
      <c r="B206" s="20"/>
      <c r="C206" s="20"/>
      <c r="E206" s="603" t="s">
        <v>417</v>
      </c>
      <c r="F206" s="606"/>
      <c r="H206" s="20"/>
      <c r="I206" s="20"/>
      <c r="K206" s="603" t="s">
        <v>417</v>
      </c>
      <c r="L206" s="789"/>
      <c r="M206" s="603"/>
      <c r="N206" s="603"/>
      <c r="O206" s="603"/>
    </row>
    <row r="207" spans="1:15" s="25" customFormat="1" ht="18.75" customHeight="1" x14ac:dyDescent="0.3">
      <c r="B207" s="20"/>
      <c r="C207" s="20"/>
      <c r="D207" s="20"/>
      <c r="E207" s="20"/>
      <c r="F207" s="656"/>
      <c r="H207" s="20"/>
      <c r="I207" s="20"/>
      <c r="J207" s="20"/>
      <c r="K207" s="20"/>
      <c r="L207" s="788"/>
    </row>
    <row r="208" spans="1:15" s="25" customFormat="1" ht="18.75" customHeight="1" x14ac:dyDescent="0.3">
      <c r="B208" s="20"/>
      <c r="C208" s="20"/>
      <c r="D208" s="20"/>
      <c r="E208" s="20"/>
      <c r="F208" s="656"/>
      <c r="H208" s="20"/>
      <c r="I208" s="20"/>
      <c r="J208" s="20"/>
      <c r="K208" s="20"/>
      <c r="L208" s="788"/>
    </row>
    <row r="209" spans="1:12" s="25" customFormat="1" ht="18.75" customHeight="1" x14ac:dyDescent="0.3">
      <c r="B209" s="20"/>
      <c r="C209" s="20"/>
      <c r="D209" s="20"/>
      <c r="E209" s="20"/>
      <c r="F209" s="656"/>
      <c r="H209" s="20"/>
      <c r="I209" s="20"/>
      <c r="J209" s="20"/>
      <c r="K209" s="20"/>
      <c r="L209" s="788"/>
    </row>
    <row r="210" spans="1:12" s="25" customFormat="1" ht="18.75" customHeight="1" x14ac:dyDescent="0.3">
      <c r="B210" s="1612" t="s">
        <v>119</v>
      </c>
      <c r="C210" s="1612"/>
      <c r="D210" s="1612"/>
      <c r="E210" s="26"/>
      <c r="F210" s="606"/>
      <c r="H210" s="1612" t="s">
        <v>119</v>
      </c>
      <c r="I210" s="1612"/>
      <c r="J210" s="1612"/>
      <c r="K210" s="26"/>
      <c r="L210" s="788"/>
    </row>
    <row r="211" spans="1:12" s="25" customFormat="1" ht="18.75" customHeight="1" x14ac:dyDescent="0.3">
      <c r="B211" s="1610">
        <v>45544</v>
      </c>
      <c r="C211" s="1610"/>
      <c r="D211" s="1610"/>
      <c r="E211" s="27"/>
      <c r="F211" s="606"/>
      <c r="H211" s="1610">
        <f>B211</f>
        <v>45544</v>
      </c>
      <c r="I211" s="1610"/>
      <c r="J211" s="1610"/>
      <c r="K211" s="27"/>
      <c r="L211" s="788"/>
    </row>
    <row r="212" spans="1:12" s="25" customFormat="1" ht="18.75" customHeight="1" x14ac:dyDescent="0.3">
      <c r="B212" s="20"/>
      <c r="C212" s="20"/>
      <c r="D212" s="20"/>
      <c r="E212" s="27"/>
      <c r="F212" s="606"/>
      <c r="H212" s="20"/>
      <c r="I212" s="20"/>
      <c r="J212" s="20"/>
      <c r="K212" s="27"/>
      <c r="L212" s="788"/>
    </row>
    <row r="213" spans="1:12" s="25" customFormat="1" ht="18.75" customHeight="1" x14ac:dyDescent="0.3">
      <c r="B213" s="1332"/>
      <c r="C213" s="20"/>
      <c r="D213" s="20"/>
      <c r="E213" s="27"/>
      <c r="F213" s="606"/>
      <c r="H213" s="1332"/>
      <c r="I213" s="20"/>
      <c r="J213" s="20"/>
      <c r="K213" s="27"/>
      <c r="L213" s="788"/>
    </row>
    <row r="214" spans="1:12" s="25" customFormat="1" ht="18.75" customHeight="1" x14ac:dyDescent="0.3">
      <c r="A214" s="28" t="s">
        <v>120</v>
      </c>
      <c r="B214" s="29" t="s">
        <v>121</v>
      </c>
      <c r="C214" s="1611" t="s">
        <v>122</v>
      </c>
      <c r="D214" s="1611"/>
      <c r="E214" s="1611"/>
      <c r="F214" s="606"/>
      <c r="G214" s="28" t="s">
        <v>120</v>
      </c>
      <c r="H214" s="29" t="s">
        <v>121</v>
      </c>
      <c r="I214" s="1611" t="s">
        <v>123</v>
      </c>
      <c r="J214" s="1611"/>
      <c r="K214" s="1611"/>
      <c r="L214" s="788"/>
    </row>
    <row r="215" spans="1:12" s="25" customFormat="1" ht="18.75" customHeight="1" x14ac:dyDescent="0.3">
      <c r="A215" s="28" t="s">
        <v>124</v>
      </c>
      <c r="B215" s="28" t="s">
        <v>265</v>
      </c>
      <c r="C215" s="29" t="s">
        <v>125</v>
      </c>
      <c r="D215" s="1334" t="s">
        <v>126</v>
      </c>
      <c r="E215" s="1334" t="s">
        <v>127</v>
      </c>
      <c r="F215" s="606"/>
      <c r="G215" s="28" t="s">
        <v>124</v>
      </c>
      <c r="H215" s="28" t="s">
        <v>265</v>
      </c>
      <c r="I215" s="29" t="s">
        <v>125</v>
      </c>
      <c r="J215" s="1334" t="s">
        <v>126</v>
      </c>
      <c r="K215" s="1334" t="s">
        <v>127</v>
      </c>
      <c r="L215" s="788"/>
    </row>
    <row r="216" spans="1:12" s="4" customFormat="1" x14ac:dyDescent="0.3">
      <c r="A216" s="5" t="s">
        <v>8</v>
      </c>
      <c r="B216" s="6" t="s">
        <v>48</v>
      </c>
      <c r="C216" s="2" t="s">
        <v>46</v>
      </c>
      <c r="D216" s="3">
        <v>40</v>
      </c>
      <c r="E216" s="3">
        <v>204</v>
      </c>
      <c r="F216" s="605"/>
      <c r="G216" s="5" t="s">
        <v>8</v>
      </c>
      <c r="H216" s="6" t="s">
        <v>48</v>
      </c>
      <c r="I216" s="2" t="s">
        <v>46</v>
      </c>
      <c r="J216" s="3">
        <v>40</v>
      </c>
      <c r="K216" s="3">
        <v>204</v>
      </c>
      <c r="L216" s="790"/>
    </row>
    <row r="217" spans="1:12" s="50" customFormat="1" x14ac:dyDescent="0.3">
      <c r="A217" s="5">
        <v>2</v>
      </c>
      <c r="B217" s="6" t="s">
        <v>64</v>
      </c>
      <c r="C217" s="2" t="s">
        <v>65</v>
      </c>
      <c r="D217" s="3">
        <v>13</v>
      </c>
      <c r="E217" s="3">
        <v>75</v>
      </c>
      <c r="F217" s="605"/>
      <c r="G217" s="5">
        <v>2</v>
      </c>
      <c r="H217" s="6" t="s">
        <v>64</v>
      </c>
      <c r="I217" s="2" t="s">
        <v>65</v>
      </c>
      <c r="J217" s="3">
        <v>13</v>
      </c>
      <c r="K217" s="3">
        <v>75</v>
      </c>
      <c r="L217" s="786"/>
    </row>
    <row r="218" spans="1:12" s="25" customFormat="1" x14ac:dyDescent="0.3">
      <c r="A218" s="1334" t="s">
        <v>0</v>
      </c>
      <c r="B218" s="6" t="s">
        <v>114</v>
      </c>
      <c r="C218" s="2" t="s">
        <v>2</v>
      </c>
      <c r="D218" s="3">
        <v>7</v>
      </c>
      <c r="E218" s="3">
        <v>28</v>
      </c>
      <c r="F218" s="606"/>
      <c r="G218" s="1334" t="s">
        <v>0</v>
      </c>
      <c r="H218" s="6" t="s">
        <v>114</v>
      </c>
      <c r="I218" s="2" t="s">
        <v>2</v>
      </c>
      <c r="J218" s="3">
        <v>7</v>
      </c>
      <c r="K218" s="3">
        <v>28</v>
      </c>
      <c r="L218" s="788"/>
    </row>
    <row r="219" spans="1:12" s="25" customFormat="1" x14ac:dyDescent="0.3">
      <c r="A219" s="1334" t="s">
        <v>77</v>
      </c>
      <c r="B219" s="6" t="s">
        <v>107</v>
      </c>
      <c r="C219" s="2" t="s">
        <v>14</v>
      </c>
      <c r="D219" s="3">
        <v>3.4</v>
      </c>
      <c r="E219" s="3">
        <v>93.2</v>
      </c>
      <c r="F219" s="606"/>
      <c r="G219" s="1334" t="s">
        <v>77</v>
      </c>
      <c r="H219" s="6" t="s">
        <v>107</v>
      </c>
      <c r="I219" s="2" t="s">
        <v>14</v>
      </c>
      <c r="J219" s="3">
        <v>3.4</v>
      </c>
      <c r="K219" s="3">
        <v>93.2</v>
      </c>
      <c r="L219" s="788"/>
    </row>
    <row r="220" spans="1:12" s="50" customFormat="1" x14ac:dyDescent="0.3">
      <c r="A220" s="1334" t="s">
        <v>23</v>
      </c>
      <c r="B220" s="6" t="s">
        <v>37</v>
      </c>
      <c r="C220" s="2" t="s">
        <v>5</v>
      </c>
      <c r="D220" s="3">
        <v>155</v>
      </c>
      <c r="E220" s="3">
        <v>161</v>
      </c>
      <c r="F220" s="605"/>
      <c r="G220" s="1334" t="s">
        <v>23</v>
      </c>
      <c r="H220" s="6" t="s">
        <v>37</v>
      </c>
      <c r="I220" s="2" t="s">
        <v>5</v>
      </c>
      <c r="J220" s="3">
        <v>155</v>
      </c>
      <c r="K220" s="3">
        <v>161</v>
      </c>
      <c r="L220" s="786"/>
    </row>
    <row r="221" spans="1:12" s="25" customFormat="1" x14ac:dyDescent="0.3">
      <c r="A221" s="1334"/>
      <c r="B221" s="6"/>
      <c r="C221" s="2"/>
      <c r="D221" s="3"/>
      <c r="E221" s="3"/>
      <c r="F221" s="656"/>
      <c r="G221" s="5"/>
      <c r="H221" s="6"/>
      <c r="I221" s="2"/>
      <c r="J221" s="3"/>
      <c r="K221" s="3"/>
      <c r="L221" s="788"/>
    </row>
    <row r="222" spans="1:12" s="25" customFormat="1" x14ac:dyDescent="0.3">
      <c r="A222" s="5"/>
      <c r="B222" s="6"/>
      <c r="C222" s="2"/>
      <c r="D222" s="3"/>
      <c r="E222" s="3"/>
      <c r="F222" s="656"/>
      <c r="G222" s="5"/>
      <c r="H222" s="6"/>
      <c r="I222" s="2"/>
      <c r="J222" s="3"/>
      <c r="K222" s="3"/>
      <c r="L222" s="788"/>
    </row>
    <row r="223" spans="1:12" s="25" customFormat="1" x14ac:dyDescent="0.3">
      <c r="A223" s="5"/>
      <c r="B223" s="6"/>
      <c r="C223" s="2" t="s">
        <v>128</v>
      </c>
      <c r="D223" s="3">
        <f>SUM(D216:D221)</f>
        <v>218.4</v>
      </c>
      <c r="E223" s="3">
        <f>SUM(E216:E221)</f>
        <v>561.20000000000005</v>
      </c>
      <c r="F223" s="656"/>
      <c r="G223" s="5"/>
      <c r="H223" s="6"/>
      <c r="I223" s="2" t="s">
        <v>128</v>
      </c>
      <c r="J223" s="3">
        <f>SUM(J216:J221)</f>
        <v>218.4</v>
      </c>
      <c r="K223" s="3">
        <f>SUM(K216:K221)</f>
        <v>561.20000000000005</v>
      </c>
      <c r="L223" s="788"/>
    </row>
    <row r="224" spans="1:12" s="25" customFormat="1" hidden="1" x14ac:dyDescent="0.3">
      <c r="A224" s="5"/>
      <c r="B224" s="6"/>
      <c r="C224" s="2"/>
      <c r="D224" s="3"/>
      <c r="E224" s="3"/>
      <c r="F224" s="656"/>
      <c r="G224" s="5"/>
      <c r="H224" s="6"/>
      <c r="I224" s="2"/>
      <c r="J224" s="3"/>
      <c r="K224" s="3"/>
      <c r="L224" s="788"/>
    </row>
    <row r="225" spans="1:12" s="25" customFormat="1" hidden="1" x14ac:dyDescent="0.3">
      <c r="A225" s="5">
        <v>1</v>
      </c>
      <c r="B225" s="6" t="s">
        <v>1</v>
      </c>
      <c r="C225" s="2" t="s">
        <v>5</v>
      </c>
      <c r="D225" s="3">
        <v>200</v>
      </c>
      <c r="E225" s="3">
        <v>86</v>
      </c>
      <c r="F225" s="656"/>
      <c r="G225" s="5">
        <v>1</v>
      </c>
      <c r="H225" s="6" t="s">
        <v>1</v>
      </c>
      <c r="I225" s="2" t="s">
        <v>5</v>
      </c>
      <c r="J225" s="3">
        <v>200</v>
      </c>
      <c r="K225" s="3">
        <v>86</v>
      </c>
      <c r="L225" s="788"/>
    </row>
    <row r="226" spans="1:12" s="25" customFormat="1" hidden="1" x14ac:dyDescent="0.3">
      <c r="A226" s="5">
        <v>2</v>
      </c>
      <c r="B226" s="6" t="s">
        <v>238</v>
      </c>
      <c r="C226" s="2" t="s">
        <v>251</v>
      </c>
      <c r="D226" s="3">
        <v>225</v>
      </c>
      <c r="E226" s="3">
        <v>114</v>
      </c>
      <c r="F226" s="656"/>
      <c r="G226" s="5">
        <v>2</v>
      </c>
      <c r="H226" s="6" t="s">
        <v>238</v>
      </c>
      <c r="I226" s="2" t="s">
        <v>251</v>
      </c>
      <c r="J226" s="3">
        <v>225</v>
      </c>
      <c r="K226" s="3">
        <v>114</v>
      </c>
      <c r="L226" s="788"/>
    </row>
    <row r="227" spans="1:12" s="25" customFormat="1" hidden="1" x14ac:dyDescent="0.3">
      <c r="A227" s="5">
        <v>3</v>
      </c>
      <c r="B227" s="6" t="s">
        <v>93</v>
      </c>
      <c r="C227" s="2" t="s">
        <v>5</v>
      </c>
      <c r="D227" s="3">
        <v>135</v>
      </c>
      <c r="E227" s="3">
        <v>94.25</v>
      </c>
      <c r="F227" s="656"/>
      <c r="G227" s="5">
        <v>3</v>
      </c>
      <c r="H227" s="6" t="s">
        <v>93</v>
      </c>
      <c r="I227" s="2" t="s">
        <v>5</v>
      </c>
      <c r="J227" s="3">
        <v>135</v>
      </c>
      <c r="K227" s="3">
        <v>94.25</v>
      </c>
      <c r="L227" s="788"/>
    </row>
    <row r="228" spans="1:12" s="25" customFormat="1" hidden="1" x14ac:dyDescent="0.3">
      <c r="A228" s="5">
        <v>4</v>
      </c>
      <c r="B228" s="6" t="s">
        <v>253</v>
      </c>
      <c r="C228" s="2" t="s">
        <v>218</v>
      </c>
      <c r="D228" s="3">
        <v>125</v>
      </c>
      <c r="E228" s="3">
        <v>146.4</v>
      </c>
      <c r="F228" s="656"/>
      <c r="G228" s="5">
        <v>4</v>
      </c>
      <c r="H228" s="6" t="s">
        <v>253</v>
      </c>
      <c r="I228" s="2" t="s">
        <v>218</v>
      </c>
      <c r="J228" s="3">
        <v>125</v>
      </c>
      <c r="K228" s="3">
        <v>146.4</v>
      </c>
      <c r="L228" s="788"/>
    </row>
    <row r="229" spans="1:12" s="25" customFormat="1" hidden="1" x14ac:dyDescent="0.3">
      <c r="A229" s="5">
        <v>5</v>
      </c>
      <c r="B229" s="6" t="s">
        <v>255</v>
      </c>
      <c r="C229" s="2" t="s">
        <v>218</v>
      </c>
      <c r="D229" s="3">
        <v>80</v>
      </c>
      <c r="E229" s="3">
        <v>105.16</v>
      </c>
      <c r="F229" s="656"/>
      <c r="G229" s="5">
        <v>5</v>
      </c>
      <c r="H229" s="6" t="s">
        <v>255</v>
      </c>
      <c r="I229" s="2" t="s">
        <v>218</v>
      </c>
      <c r="J229" s="3">
        <v>80</v>
      </c>
      <c r="K229" s="3">
        <v>105.16</v>
      </c>
      <c r="L229" s="788"/>
    </row>
    <row r="230" spans="1:12" s="25" customFormat="1" hidden="1" x14ac:dyDescent="0.3">
      <c r="A230" s="5">
        <v>6</v>
      </c>
      <c r="B230" s="6" t="s">
        <v>252</v>
      </c>
      <c r="C230" s="2" t="s">
        <v>251</v>
      </c>
      <c r="D230" s="3">
        <v>105</v>
      </c>
      <c r="E230" s="3">
        <v>142</v>
      </c>
      <c r="F230" s="656"/>
      <c r="G230" s="5">
        <v>6</v>
      </c>
      <c r="H230" s="6" t="s">
        <v>252</v>
      </c>
      <c r="I230" s="2" t="s">
        <v>251</v>
      </c>
      <c r="J230" s="3">
        <v>105</v>
      </c>
      <c r="K230" s="3">
        <v>142</v>
      </c>
      <c r="L230" s="788"/>
    </row>
    <row r="231" spans="1:12" s="25" customFormat="1" hidden="1" x14ac:dyDescent="0.3">
      <c r="A231" s="5">
        <v>7</v>
      </c>
      <c r="B231" s="6" t="s">
        <v>254</v>
      </c>
      <c r="C231" s="2" t="s">
        <v>218</v>
      </c>
      <c r="D231" s="3">
        <v>120</v>
      </c>
      <c r="E231" s="3">
        <v>144</v>
      </c>
      <c r="F231" s="656"/>
      <c r="G231" s="5">
        <v>7</v>
      </c>
      <c r="H231" s="6" t="s">
        <v>254</v>
      </c>
      <c r="I231" s="2" t="s">
        <v>218</v>
      </c>
      <c r="J231" s="3">
        <v>120</v>
      </c>
      <c r="K231" s="3">
        <v>144</v>
      </c>
      <c r="L231" s="788"/>
    </row>
    <row r="232" spans="1:12" s="25" customFormat="1" hidden="1" x14ac:dyDescent="0.3">
      <c r="A232" s="5">
        <v>8</v>
      </c>
      <c r="B232" s="6" t="s">
        <v>31</v>
      </c>
      <c r="C232" s="2" t="s">
        <v>5</v>
      </c>
      <c r="D232" s="3">
        <v>55</v>
      </c>
      <c r="E232" s="3">
        <v>88</v>
      </c>
      <c r="F232" s="656"/>
      <c r="G232" s="5">
        <v>8</v>
      </c>
      <c r="H232" s="6" t="s">
        <v>31</v>
      </c>
      <c r="I232" s="2" t="s">
        <v>5</v>
      </c>
      <c r="J232" s="3">
        <v>55</v>
      </c>
      <c r="K232" s="3">
        <v>88</v>
      </c>
      <c r="L232" s="788"/>
    </row>
    <row r="233" spans="1:12" s="50" customFormat="1" hidden="1" x14ac:dyDescent="0.3">
      <c r="A233" s="1334"/>
      <c r="B233" s="1"/>
      <c r="C233" s="1334"/>
      <c r="D233" s="7"/>
      <c r="E233" s="7"/>
      <c r="F233" s="657"/>
      <c r="G233" s="1334"/>
      <c r="H233" s="1"/>
      <c r="I233" s="1334"/>
      <c r="J233" s="7"/>
      <c r="K233" s="7"/>
      <c r="L233" s="792"/>
    </row>
    <row r="234" spans="1:12" s="25" customFormat="1" hidden="1" x14ac:dyDescent="0.3">
      <c r="A234" s="5"/>
      <c r="B234" s="6"/>
      <c r="C234" s="2" t="s">
        <v>128</v>
      </c>
      <c r="D234" s="3">
        <v>1045</v>
      </c>
      <c r="E234" s="3">
        <v>919.81</v>
      </c>
      <c r="F234" s="656"/>
      <c r="G234" s="5"/>
      <c r="H234" s="6"/>
      <c r="I234" s="2" t="s">
        <v>128</v>
      </c>
      <c r="J234" s="3">
        <v>1045</v>
      </c>
      <c r="K234" s="3">
        <v>919.81</v>
      </c>
      <c r="L234" s="788"/>
    </row>
    <row r="235" spans="1:12" s="25" customFormat="1" hidden="1" x14ac:dyDescent="0.3">
      <c r="A235" s="5"/>
      <c r="B235" s="6"/>
      <c r="C235" s="2"/>
      <c r="D235" s="3"/>
      <c r="E235" s="3"/>
      <c r="F235" s="656"/>
      <c r="G235" s="5"/>
      <c r="H235" s="6"/>
      <c r="I235" s="2"/>
      <c r="J235" s="3"/>
      <c r="K235" s="3"/>
      <c r="L235" s="788"/>
    </row>
    <row r="236" spans="1:12" s="25" customFormat="1" x14ac:dyDescent="0.3">
      <c r="A236" s="5"/>
      <c r="B236" s="6"/>
      <c r="C236" s="2"/>
      <c r="D236" s="3"/>
      <c r="E236" s="3"/>
      <c r="F236" s="656"/>
      <c r="G236" s="5"/>
      <c r="H236" s="6"/>
      <c r="I236" s="2"/>
      <c r="J236" s="3"/>
      <c r="K236" s="3"/>
      <c r="L236" s="788"/>
    </row>
    <row r="237" spans="1:12" s="25" customFormat="1" x14ac:dyDescent="0.3">
      <c r="A237" s="5"/>
      <c r="B237" s="6"/>
      <c r="C237" s="2"/>
      <c r="D237" s="3"/>
      <c r="E237" s="3"/>
      <c r="F237" s="656"/>
      <c r="G237" s="5"/>
      <c r="H237" s="6"/>
      <c r="I237" s="2"/>
      <c r="J237" s="3"/>
      <c r="K237" s="3"/>
      <c r="L237" s="788"/>
    </row>
    <row r="238" spans="1:12" s="25" customFormat="1" x14ac:dyDescent="0.3">
      <c r="A238" s="28" t="s">
        <v>124</v>
      </c>
      <c r="B238" s="3" t="s">
        <v>259</v>
      </c>
      <c r="C238" s="2" t="s">
        <v>125</v>
      </c>
      <c r="D238" s="3" t="s">
        <v>126</v>
      </c>
      <c r="E238" s="3" t="s">
        <v>127</v>
      </c>
      <c r="F238" s="656"/>
      <c r="G238" s="28" t="s">
        <v>124</v>
      </c>
      <c r="H238" s="3" t="s">
        <v>247</v>
      </c>
      <c r="I238" s="2" t="s">
        <v>125</v>
      </c>
      <c r="J238" s="3" t="s">
        <v>126</v>
      </c>
      <c r="K238" s="3" t="s">
        <v>127</v>
      </c>
      <c r="L238" s="788"/>
    </row>
    <row r="239" spans="1:12" s="8" customFormat="1" x14ac:dyDescent="0.3">
      <c r="A239" s="5" t="s">
        <v>8</v>
      </c>
      <c r="B239" s="6" t="s">
        <v>350</v>
      </c>
      <c r="C239" s="2" t="s">
        <v>9</v>
      </c>
      <c r="D239" s="3">
        <v>60</v>
      </c>
      <c r="E239" s="3">
        <v>122</v>
      </c>
      <c r="F239" s="605">
        <v>122</v>
      </c>
      <c r="G239" s="5" t="s">
        <v>8</v>
      </c>
      <c r="H239" s="6" t="s">
        <v>350</v>
      </c>
      <c r="I239" s="2" t="s">
        <v>9</v>
      </c>
      <c r="J239" s="3">
        <v>60</v>
      </c>
      <c r="K239" s="3">
        <v>122</v>
      </c>
      <c r="L239" s="786"/>
    </row>
    <row r="240" spans="1:12" s="25" customFormat="1" ht="19.5" customHeight="1" x14ac:dyDescent="0.3">
      <c r="A240" s="5">
        <v>2</v>
      </c>
      <c r="B240" s="6" t="s">
        <v>103</v>
      </c>
      <c r="C240" s="2" t="s">
        <v>104</v>
      </c>
      <c r="D240" s="3">
        <v>50</v>
      </c>
      <c r="E240" s="3">
        <v>220</v>
      </c>
      <c r="F240" s="605"/>
      <c r="G240" s="5">
        <v>2</v>
      </c>
      <c r="H240" s="6" t="s">
        <v>103</v>
      </c>
      <c r="I240" s="2" t="s">
        <v>104</v>
      </c>
      <c r="J240" s="3">
        <v>50</v>
      </c>
      <c r="K240" s="3">
        <v>220</v>
      </c>
      <c r="L240" s="788"/>
    </row>
    <row r="241" spans="1:12" s="50" customFormat="1" x14ac:dyDescent="0.3">
      <c r="A241" s="1334" t="s">
        <v>0</v>
      </c>
      <c r="B241" s="6" t="s">
        <v>260</v>
      </c>
      <c r="C241" s="2" t="s">
        <v>17</v>
      </c>
      <c r="D241" s="3">
        <v>25</v>
      </c>
      <c r="E241" s="3">
        <v>182.25</v>
      </c>
      <c r="F241" s="605"/>
      <c r="G241" s="1334" t="s">
        <v>0</v>
      </c>
      <c r="H241" s="6" t="s">
        <v>260</v>
      </c>
      <c r="I241" s="2" t="s">
        <v>44</v>
      </c>
      <c r="J241" s="3">
        <v>30</v>
      </c>
      <c r="K241" s="3">
        <v>218.7</v>
      </c>
      <c r="L241" s="792"/>
    </row>
    <row r="242" spans="1:12" s="420" customFormat="1" x14ac:dyDescent="0.3">
      <c r="A242" s="1334" t="s">
        <v>77</v>
      </c>
      <c r="B242" s="6" t="s">
        <v>361</v>
      </c>
      <c r="C242" s="2" t="s">
        <v>22</v>
      </c>
      <c r="D242" s="3">
        <v>24</v>
      </c>
      <c r="E242" s="3">
        <v>4.5</v>
      </c>
      <c r="F242" s="607"/>
      <c r="G242" s="1334" t="s">
        <v>77</v>
      </c>
      <c r="H242" s="6" t="s">
        <v>361</v>
      </c>
      <c r="I242" s="2" t="s">
        <v>22</v>
      </c>
      <c r="J242" s="3">
        <v>24</v>
      </c>
      <c r="K242" s="3">
        <v>4.5</v>
      </c>
      <c r="L242" s="795"/>
    </row>
    <row r="243" spans="1:12" s="25" customFormat="1" ht="19.5" customHeight="1" x14ac:dyDescent="0.3">
      <c r="A243" s="1334" t="s">
        <v>23</v>
      </c>
      <c r="B243" s="6" t="s">
        <v>144</v>
      </c>
      <c r="C243" s="2" t="s">
        <v>2</v>
      </c>
      <c r="D243" s="3">
        <v>15</v>
      </c>
      <c r="E243" s="3">
        <v>88</v>
      </c>
      <c r="F243" s="656"/>
      <c r="G243" s="1334" t="s">
        <v>23</v>
      </c>
      <c r="H243" s="6" t="s">
        <v>144</v>
      </c>
      <c r="I243" s="2" t="s">
        <v>2</v>
      </c>
      <c r="J243" s="3">
        <v>15</v>
      </c>
      <c r="K243" s="3">
        <v>88</v>
      </c>
      <c r="L243" s="788"/>
    </row>
    <row r="244" spans="1:12" s="50" customFormat="1" x14ac:dyDescent="0.3">
      <c r="A244" s="1334" t="s">
        <v>51</v>
      </c>
      <c r="B244" s="6" t="s">
        <v>107</v>
      </c>
      <c r="C244" s="2" t="s">
        <v>14</v>
      </c>
      <c r="D244" s="3">
        <v>3.4</v>
      </c>
      <c r="E244" s="3">
        <v>93.2</v>
      </c>
      <c r="F244" s="605"/>
      <c r="G244" s="1334" t="s">
        <v>51</v>
      </c>
      <c r="H244" s="6" t="s">
        <v>107</v>
      </c>
      <c r="I244" s="2" t="s">
        <v>14</v>
      </c>
      <c r="J244" s="3">
        <v>3.4</v>
      </c>
      <c r="K244" s="3">
        <v>93.2</v>
      </c>
      <c r="L244" s="786"/>
    </row>
    <row r="245" spans="1:12" s="25" customFormat="1" ht="19.5" customHeight="1" x14ac:dyDescent="0.3">
      <c r="A245" s="1334" t="s">
        <v>15</v>
      </c>
      <c r="B245" s="6" t="s">
        <v>108</v>
      </c>
      <c r="C245" s="2" t="s">
        <v>65</v>
      </c>
      <c r="D245" s="3">
        <v>1.2</v>
      </c>
      <c r="E245" s="3">
        <v>21.5</v>
      </c>
      <c r="F245" s="656"/>
      <c r="G245" s="1334" t="s">
        <v>15</v>
      </c>
      <c r="H245" s="6" t="s">
        <v>108</v>
      </c>
      <c r="I245" s="2" t="s">
        <v>65</v>
      </c>
      <c r="J245" s="3">
        <v>1.2</v>
      </c>
      <c r="K245" s="3">
        <v>21.5</v>
      </c>
      <c r="L245" s="788"/>
    </row>
    <row r="246" spans="1:12" s="25" customFormat="1" x14ac:dyDescent="0.3">
      <c r="A246" s="1334"/>
      <c r="B246" s="6"/>
      <c r="C246" s="2"/>
      <c r="D246" s="3"/>
      <c r="E246" s="3"/>
      <c r="F246" s="605"/>
      <c r="G246" s="1334"/>
      <c r="H246" s="6"/>
      <c r="I246" s="2"/>
      <c r="J246" s="3"/>
      <c r="K246" s="3"/>
      <c r="L246" s="788"/>
    </row>
    <row r="247" spans="1:12" s="50" customFormat="1" x14ac:dyDescent="0.3">
      <c r="A247" s="5"/>
      <c r="B247" s="6"/>
      <c r="C247" s="2"/>
      <c r="D247" s="3"/>
      <c r="E247" s="3"/>
      <c r="F247" s="657"/>
      <c r="G247" s="5"/>
      <c r="H247" s="6"/>
      <c r="I247" s="2"/>
      <c r="J247" s="3"/>
      <c r="K247" s="3"/>
      <c r="L247" s="792"/>
    </row>
    <row r="248" spans="1:12" s="25" customFormat="1" x14ac:dyDescent="0.3">
      <c r="A248" s="1334"/>
      <c r="B248" s="6"/>
      <c r="C248" s="2" t="s">
        <v>128</v>
      </c>
      <c r="D248" s="3">
        <f>SUM(D239:D247)</f>
        <v>178.6</v>
      </c>
      <c r="E248" s="3">
        <f>SUM(E239:E247)</f>
        <v>731.45</v>
      </c>
      <c r="F248" s="658"/>
      <c r="G248" s="1334"/>
      <c r="H248" s="6"/>
      <c r="I248" s="2" t="s">
        <v>128</v>
      </c>
      <c r="J248" s="3">
        <f>SUM(J239:J247)</f>
        <v>183.6</v>
      </c>
      <c r="K248" s="3">
        <f>SUM(K239:K247)</f>
        <v>767.90000000000009</v>
      </c>
      <c r="L248" s="788"/>
    </row>
    <row r="249" spans="1:12" s="25" customFormat="1" x14ac:dyDescent="0.3">
      <c r="A249" s="5"/>
      <c r="B249" s="6"/>
      <c r="C249" s="2"/>
      <c r="D249" s="3"/>
      <c r="E249" s="3"/>
      <c r="F249" s="656"/>
      <c r="G249" s="5"/>
      <c r="H249" s="6"/>
      <c r="I249" s="2"/>
      <c r="J249" s="3"/>
      <c r="K249" s="3"/>
      <c r="L249" s="788"/>
    </row>
    <row r="250" spans="1:12" s="25" customFormat="1" x14ac:dyDescent="0.3">
      <c r="A250" s="5"/>
      <c r="B250" s="6"/>
      <c r="C250" s="2"/>
      <c r="D250" s="3"/>
      <c r="E250" s="3"/>
      <c r="F250" s="656"/>
      <c r="G250" s="5"/>
      <c r="H250" s="6"/>
      <c r="I250" s="2"/>
      <c r="J250" s="3"/>
      <c r="K250" s="3"/>
      <c r="L250" s="788"/>
    </row>
    <row r="251" spans="1:12" s="25" customFormat="1" x14ac:dyDescent="0.3">
      <c r="A251" s="1334"/>
      <c r="B251" s="6"/>
      <c r="C251" s="2" t="s">
        <v>136</v>
      </c>
      <c r="D251" s="3">
        <f>+D248+D223</f>
        <v>397</v>
      </c>
      <c r="E251" s="3">
        <f>+E248+E223</f>
        <v>1292.6500000000001</v>
      </c>
      <c r="F251" s="659"/>
      <c r="G251" s="3"/>
      <c r="H251" s="3"/>
      <c r="I251" s="3" t="s">
        <v>136</v>
      </c>
      <c r="J251" s="3">
        <f>+J248+J223</f>
        <v>402</v>
      </c>
      <c r="K251" s="3">
        <f>+K248+K223</f>
        <v>1329.1000000000001</v>
      </c>
      <c r="L251" s="788"/>
    </row>
    <row r="252" spans="1:12" s="25" customFormat="1" x14ac:dyDescent="0.3">
      <c r="A252" s="461"/>
      <c r="B252" s="36"/>
      <c r="C252" s="462"/>
      <c r="D252" s="463"/>
      <c r="E252" s="463"/>
      <c r="F252" s="659"/>
      <c r="G252" s="463"/>
      <c r="H252" s="463"/>
      <c r="I252" s="463"/>
      <c r="J252" s="463"/>
      <c r="K252" s="463"/>
      <c r="L252" s="788"/>
    </row>
    <row r="253" spans="1:12" s="25" customFormat="1" x14ac:dyDescent="0.3">
      <c r="A253" s="461"/>
      <c r="B253" s="461"/>
      <c r="C253" s="461"/>
      <c r="D253" s="461"/>
      <c r="E253" s="461"/>
      <c r="F253" s="660"/>
      <c r="G253" s="36"/>
      <c r="H253" s="463"/>
      <c r="I253" s="463"/>
      <c r="J253" s="463"/>
      <c r="K253" s="463"/>
      <c r="L253" s="788"/>
    </row>
    <row r="254" spans="1:12" s="25" customFormat="1" x14ac:dyDescent="0.3">
      <c r="A254" s="461"/>
      <c r="B254" s="36"/>
      <c r="C254" s="462"/>
      <c r="D254" s="463"/>
      <c r="E254" s="463"/>
      <c r="F254" s="847"/>
      <c r="G254" s="898"/>
      <c r="H254" s="898"/>
      <c r="I254" s="463"/>
      <c r="J254" s="463"/>
      <c r="K254" s="463"/>
      <c r="L254" s="788"/>
    </row>
    <row r="255" spans="1:12" s="25" customFormat="1" ht="18.75" customHeight="1" x14ac:dyDescent="0.3">
      <c r="B255" s="37" t="s">
        <v>130</v>
      </c>
      <c r="D255" s="94" t="s">
        <v>131</v>
      </c>
      <c r="E255" s="20"/>
      <c r="F255" s="855"/>
      <c r="G255" s="848"/>
      <c r="H255" s="1340" t="s">
        <v>130</v>
      </c>
      <c r="J255" s="94" t="s">
        <v>131</v>
      </c>
      <c r="K255" s="20"/>
      <c r="L255" s="788"/>
    </row>
    <row r="256" spans="1:12" s="25" customFormat="1" ht="51.75" customHeight="1" x14ac:dyDescent="0.3">
      <c r="B256" s="38" t="s">
        <v>132</v>
      </c>
      <c r="D256" s="38" t="s">
        <v>140</v>
      </c>
      <c r="E256" s="39"/>
      <c r="F256" s="606"/>
      <c r="H256" s="38" t="s">
        <v>139</v>
      </c>
      <c r="J256" s="38" t="s">
        <v>140</v>
      </c>
      <c r="K256" s="39"/>
      <c r="L256" s="788"/>
    </row>
    <row r="257" spans="1:15" s="25" customFormat="1" ht="34.5" customHeight="1" x14ac:dyDescent="0.3">
      <c r="B257" s="38"/>
      <c r="D257" s="38"/>
      <c r="E257" s="39"/>
      <c r="F257" s="606"/>
      <c r="H257" s="38"/>
      <c r="J257" s="38"/>
      <c r="K257" s="39"/>
      <c r="L257" s="788"/>
    </row>
    <row r="258" spans="1:15" s="419" customFormat="1" ht="23.25" customHeight="1" x14ac:dyDescent="0.3">
      <c r="B258" s="770"/>
      <c r="D258" s="770"/>
      <c r="E258" s="771"/>
      <c r="F258" s="645"/>
      <c r="G258" s="770"/>
      <c r="I258" s="770"/>
      <c r="J258" s="771"/>
      <c r="K258" s="770"/>
      <c r="L258" s="799"/>
    </row>
    <row r="259" spans="1:15" s="25" customFormat="1" ht="18.75" customHeight="1" x14ac:dyDescent="0.3">
      <c r="A259" s="22" t="s">
        <v>115</v>
      </c>
      <c r="B259" s="22"/>
      <c r="C259" s="20"/>
      <c r="D259" s="20"/>
      <c r="E259" s="20"/>
      <c r="F259" s="656"/>
      <c r="G259" s="22" t="s">
        <v>115</v>
      </c>
      <c r="H259" s="20"/>
      <c r="I259" s="20"/>
      <c r="J259" s="20"/>
      <c r="K259" s="20"/>
      <c r="L259" s="788"/>
    </row>
    <row r="260" spans="1:15" s="25" customFormat="1" ht="18.75" customHeight="1" x14ac:dyDescent="0.3">
      <c r="A260" s="22" t="s">
        <v>137</v>
      </c>
      <c r="B260" s="22"/>
      <c r="C260" s="20"/>
      <c r="D260" s="20"/>
      <c r="E260" s="20"/>
      <c r="F260" s="606"/>
      <c r="G260" s="22" t="s">
        <v>138</v>
      </c>
      <c r="H260" s="20"/>
      <c r="I260" s="20"/>
      <c r="J260" s="20"/>
      <c r="K260" s="20"/>
      <c r="L260" s="788"/>
    </row>
    <row r="261" spans="1:15" s="25" customFormat="1" ht="18.75" customHeight="1" x14ac:dyDescent="0.3">
      <c r="B261" s="20"/>
      <c r="C261" s="20"/>
      <c r="D261" s="20"/>
      <c r="E261" s="20"/>
      <c r="F261" s="606"/>
      <c r="H261" s="20"/>
      <c r="I261" s="20"/>
      <c r="J261" s="20"/>
      <c r="K261" s="20"/>
      <c r="L261" s="788"/>
    </row>
    <row r="262" spans="1:15" s="25" customFormat="1" ht="18.75" customHeight="1" x14ac:dyDescent="0.3">
      <c r="B262" s="20"/>
      <c r="C262" s="20"/>
      <c r="E262" s="603" t="s">
        <v>116</v>
      </c>
      <c r="F262" s="606"/>
      <c r="H262" s="20"/>
      <c r="I262" s="20"/>
      <c r="K262" s="603" t="s">
        <v>116</v>
      </c>
      <c r="L262" s="789"/>
      <c r="M262" s="603"/>
      <c r="N262" s="603"/>
      <c r="O262" s="603"/>
    </row>
    <row r="263" spans="1:15" s="25" customFormat="1" ht="18.75" customHeight="1" x14ac:dyDescent="0.3">
      <c r="B263" s="20"/>
      <c r="C263" s="20"/>
      <c r="E263" s="603" t="s">
        <v>134</v>
      </c>
      <c r="F263" s="606"/>
      <c r="H263" s="20"/>
      <c r="I263" s="20"/>
      <c r="K263" s="603" t="s">
        <v>134</v>
      </c>
      <c r="L263" s="789"/>
      <c r="M263" s="603"/>
      <c r="N263" s="603"/>
      <c r="O263" s="603"/>
    </row>
    <row r="264" spans="1:15" s="25" customFormat="1" ht="18.75" customHeight="1" x14ac:dyDescent="0.3">
      <c r="B264" s="20"/>
      <c r="C264" s="20"/>
      <c r="E264" s="603" t="s">
        <v>117</v>
      </c>
      <c r="F264" s="606"/>
      <c r="H264" s="20"/>
      <c r="I264" s="20"/>
      <c r="K264" s="603" t="s">
        <v>117</v>
      </c>
      <c r="L264" s="789"/>
      <c r="M264" s="603"/>
      <c r="N264" s="603"/>
      <c r="O264" s="603"/>
    </row>
    <row r="265" spans="1:15" s="25" customFormat="1" ht="18.75" customHeight="1" x14ac:dyDescent="0.3">
      <c r="B265" s="20"/>
      <c r="C265" s="20"/>
      <c r="E265" s="603" t="s">
        <v>417</v>
      </c>
      <c r="F265" s="606"/>
      <c r="H265" s="20"/>
      <c r="I265" s="20"/>
      <c r="K265" s="603" t="s">
        <v>417</v>
      </c>
      <c r="L265" s="789"/>
      <c r="M265" s="603"/>
      <c r="N265" s="603"/>
      <c r="O265" s="603"/>
    </row>
    <row r="266" spans="1:15" s="25" customFormat="1" ht="18.75" customHeight="1" x14ac:dyDescent="0.3">
      <c r="B266" s="20"/>
      <c r="C266" s="20"/>
      <c r="D266" s="20"/>
      <c r="E266" s="20"/>
      <c r="F266" s="656"/>
      <c r="H266" s="20"/>
      <c r="I266" s="20"/>
      <c r="J266" s="20"/>
      <c r="K266" s="20"/>
      <c r="L266" s="788"/>
    </row>
    <row r="267" spans="1:15" s="25" customFormat="1" ht="18.75" customHeight="1" x14ac:dyDescent="0.3">
      <c r="B267" s="20"/>
      <c r="C267" s="20"/>
      <c r="D267" s="20"/>
      <c r="E267" s="20"/>
      <c r="F267" s="656"/>
      <c r="H267" s="20"/>
      <c r="I267" s="20"/>
      <c r="J267" s="20"/>
      <c r="K267" s="20"/>
      <c r="L267" s="788"/>
    </row>
    <row r="268" spans="1:15" s="25" customFormat="1" ht="18.75" customHeight="1" x14ac:dyDescent="0.3">
      <c r="B268" s="20"/>
      <c r="C268" s="20"/>
      <c r="D268" s="20"/>
      <c r="E268" s="20"/>
      <c r="F268" s="656"/>
      <c r="H268" s="20"/>
      <c r="I268" s="20"/>
      <c r="J268" s="20"/>
      <c r="K268" s="20"/>
      <c r="L268" s="788"/>
    </row>
    <row r="269" spans="1:15" s="25" customFormat="1" ht="18.75" customHeight="1" x14ac:dyDescent="0.3">
      <c r="B269" s="1612" t="s">
        <v>119</v>
      </c>
      <c r="C269" s="1612"/>
      <c r="D269" s="1612"/>
      <c r="E269" s="26"/>
      <c r="F269" s="606"/>
      <c r="H269" s="1612" t="s">
        <v>119</v>
      </c>
      <c r="I269" s="1612"/>
      <c r="J269" s="1612"/>
      <c r="K269" s="26"/>
      <c r="L269" s="788"/>
    </row>
    <row r="270" spans="1:15" s="25" customFormat="1" ht="18.75" customHeight="1" x14ac:dyDescent="0.3">
      <c r="B270" s="1610">
        <v>45545</v>
      </c>
      <c r="C270" s="1610"/>
      <c r="D270" s="1610"/>
      <c r="E270" s="27"/>
      <c r="F270" s="606"/>
      <c r="H270" s="1610">
        <f>B270</f>
        <v>45545</v>
      </c>
      <c r="I270" s="1610"/>
      <c r="J270" s="1610"/>
      <c r="K270" s="27"/>
      <c r="L270" s="788"/>
    </row>
    <row r="271" spans="1:15" s="25" customFormat="1" ht="18.75" customHeight="1" x14ac:dyDescent="0.3">
      <c r="B271" s="1333"/>
      <c r="C271" s="1333"/>
      <c r="D271" s="1333"/>
      <c r="E271" s="27"/>
      <c r="F271" s="606"/>
      <c r="H271" s="1333"/>
      <c r="I271" s="1333"/>
      <c r="J271" s="1333"/>
      <c r="K271" s="27"/>
      <c r="L271" s="788"/>
    </row>
    <row r="272" spans="1:15" s="25" customFormat="1" ht="18.75" customHeight="1" x14ac:dyDescent="0.3">
      <c r="B272" s="1332"/>
      <c r="C272" s="20"/>
      <c r="D272" s="20"/>
      <c r="E272" s="27"/>
      <c r="F272" s="606"/>
      <c r="H272" s="1332"/>
      <c r="I272" s="20"/>
      <c r="J272" s="20"/>
      <c r="K272" s="27"/>
      <c r="L272" s="788"/>
    </row>
    <row r="273" spans="1:12" s="25" customFormat="1" ht="18.75" customHeight="1" x14ac:dyDescent="0.3">
      <c r="A273" s="28" t="s">
        <v>120</v>
      </c>
      <c r="B273" s="29" t="s">
        <v>121</v>
      </c>
      <c r="C273" s="1611" t="s">
        <v>122</v>
      </c>
      <c r="D273" s="1611"/>
      <c r="E273" s="1611"/>
      <c r="F273" s="606"/>
      <c r="G273" s="28" t="s">
        <v>120</v>
      </c>
      <c r="H273" s="29" t="s">
        <v>121</v>
      </c>
      <c r="I273" s="1611" t="s">
        <v>123</v>
      </c>
      <c r="J273" s="1611"/>
      <c r="K273" s="1611"/>
      <c r="L273" s="788"/>
    </row>
    <row r="274" spans="1:12" s="25" customFormat="1" ht="18.75" customHeight="1" x14ac:dyDescent="0.3">
      <c r="A274" s="28" t="s">
        <v>124</v>
      </c>
      <c r="B274" s="28" t="s">
        <v>265</v>
      </c>
      <c r="C274" s="29" t="s">
        <v>125</v>
      </c>
      <c r="D274" s="1334" t="s">
        <v>126</v>
      </c>
      <c r="E274" s="1334" t="s">
        <v>127</v>
      </c>
      <c r="F274" s="606"/>
      <c r="G274" s="28" t="s">
        <v>124</v>
      </c>
      <c r="H274" s="28" t="s">
        <v>265</v>
      </c>
      <c r="I274" s="29" t="s">
        <v>125</v>
      </c>
      <c r="J274" s="1334" t="s">
        <v>126</v>
      </c>
      <c r="K274" s="1334" t="s">
        <v>127</v>
      </c>
      <c r="L274" s="788"/>
    </row>
    <row r="275" spans="1:12" s="50" customFormat="1" x14ac:dyDescent="0.3">
      <c r="A275" s="5">
        <v>1</v>
      </c>
      <c r="B275" s="6" t="s">
        <v>30</v>
      </c>
      <c r="C275" s="2" t="s">
        <v>28</v>
      </c>
      <c r="D275" s="3">
        <v>75</v>
      </c>
      <c r="E275" s="3">
        <v>222</v>
      </c>
      <c r="F275" s="677">
        <v>100</v>
      </c>
      <c r="G275" s="5">
        <v>1</v>
      </c>
      <c r="H275" s="6" t="s">
        <v>30</v>
      </c>
      <c r="I275" s="2" t="s">
        <v>7</v>
      </c>
      <c r="J275" s="3">
        <v>84</v>
      </c>
      <c r="K275" s="3">
        <v>277.5</v>
      </c>
      <c r="L275" s="792"/>
    </row>
    <row r="276" spans="1:12" s="8" customFormat="1" x14ac:dyDescent="0.3">
      <c r="A276" s="1334">
        <v>2</v>
      </c>
      <c r="B276" s="6" t="s">
        <v>61</v>
      </c>
      <c r="C276" s="2" t="s">
        <v>17</v>
      </c>
      <c r="D276" s="3">
        <v>30</v>
      </c>
      <c r="E276" s="3">
        <v>228.14999999999998</v>
      </c>
      <c r="F276" s="605">
        <v>150</v>
      </c>
      <c r="G276" s="1334">
        <v>2</v>
      </c>
      <c r="H276" s="6" t="s">
        <v>61</v>
      </c>
      <c r="I276" s="2" t="s">
        <v>44</v>
      </c>
      <c r="J276" s="3">
        <v>35</v>
      </c>
      <c r="K276" s="3">
        <v>273.77999999999997</v>
      </c>
      <c r="L276" s="786"/>
    </row>
    <row r="277" spans="1:12" s="420" customFormat="1" x14ac:dyDescent="0.3">
      <c r="A277" s="1334" t="s">
        <v>0</v>
      </c>
      <c r="B277" s="6" t="s">
        <v>361</v>
      </c>
      <c r="C277" s="2" t="s">
        <v>22</v>
      </c>
      <c r="D277" s="3">
        <v>24</v>
      </c>
      <c r="E277" s="3">
        <v>4.5</v>
      </c>
      <c r="F277" s="607">
        <v>30</v>
      </c>
      <c r="G277" s="1334" t="s">
        <v>0</v>
      </c>
      <c r="H277" s="6" t="s">
        <v>361</v>
      </c>
      <c r="I277" s="2" t="s">
        <v>22</v>
      </c>
      <c r="J277" s="3">
        <v>24</v>
      </c>
      <c r="K277" s="3">
        <v>4.5</v>
      </c>
      <c r="L277" s="786"/>
    </row>
    <row r="278" spans="1:12" s="50" customFormat="1" x14ac:dyDescent="0.3">
      <c r="A278" s="1334" t="s">
        <v>77</v>
      </c>
      <c r="B278" s="6" t="s">
        <v>114</v>
      </c>
      <c r="C278" s="2" t="s">
        <v>2</v>
      </c>
      <c r="D278" s="3">
        <v>6</v>
      </c>
      <c r="E278" s="3">
        <v>28</v>
      </c>
      <c r="F278" s="605"/>
      <c r="G278" s="1334" t="s">
        <v>77</v>
      </c>
      <c r="H278" s="6" t="s">
        <v>114</v>
      </c>
      <c r="I278" s="2" t="s">
        <v>2</v>
      </c>
      <c r="J278" s="3">
        <v>6</v>
      </c>
      <c r="K278" s="3">
        <v>28</v>
      </c>
      <c r="L278" s="786"/>
    </row>
    <row r="279" spans="1:12" s="25" customFormat="1" x14ac:dyDescent="0.3">
      <c r="A279" s="1334" t="s">
        <v>23</v>
      </c>
      <c r="B279" s="6" t="s">
        <v>107</v>
      </c>
      <c r="C279" s="2" t="s">
        <v>14</v>
      </c>
      <c r="D279" s="3">
        <v>3.4</v>
      </c>
      <c r="E279" s="3">
        <v>93.2</v>
      </c>
      <c r="F279" s="606"/>
      <c r="G279" s="1334" t="s">
        <v>23</v>
      </c>
      <c r="H279" s="6" t="s">
        <v>107</v>
      </c>
      <c r="I279" s="2" t="s">
        <v>14</v>
      </c>
      <c r="J279" s="3">
        <v>3.4</v>
      </c>
      <c r="K279" s="3">
        <v>93.2</v>
      </c>
      <c r="L279" s="788"/>
    </row>
    <row r="280" spans="1:12" s="50" customFormat="1" ht="21" customHeight="1" x14ac:dyDescent="0.3">
      <c r="A280" s="1334" t="s">
        <v>51</v>
      </c>
      <c r="B280" s="6" t="s">
        <v>93</v>
      </c>
      <c r="C280" s="2" t="s">
        <v>2</v>
      </c>
      <c r="D280" s="3">
        <v>60</v>
      </c>
      <c r="E280" s="3">
        <v>92</v>
      </c>
      <c r="F280" s="662"/>
      <c r="G280" s="1334" t="s">
        <v>51</v>
      </c>
      <c r="H280" s="6" t="s">
        <v>93</v>
      </c>
      <c r="I280" s="2" t="s">
        <v>2</v>
      </c>
      <c r="J280" s="3">
        <v>60</v>
      </c>
      <c r="K280" s="3">
        <v>92</v>
      </c>
      <c r="L280" s="786"/>
    </row>
    <row r="281" spans="1:12" s="25" customFormat="1" x14ac:dyDescent="0.3">
      <c r="A281" s="5"/>
      <c r="B281" s="6"/>
      <c r="C281" s="2"/>
      <c r="D281" s="3"/>
      <c r="E281" s="3"/>
      <c r="F281" s="656"/>
      <c r="G281" s="5"/>
      <c r="H281" s="6"/>
      <c r="I281" s="2"/>
      <c r="J281" s="3"/>
      <c r="K281" s="3"/>
      <c r="L281" s="788"/>
    </row>
    <row r="282" spans="1:12" s="25" customFormat="1" x14ac:dyDescent="0.3">
      <c r="A282" s="5"/>
      <c r="B282" s="6"/>
      <c r="C282" s="2" t="s">
        <v>128</v>
      </c>
      <c r="D282" s="3">
        <f>SUM(D275:D280)</f>
        <v>198.4</v>
      </c>
      <c r="E282" s="3">
        <f>SUM(E275:E280)</f>
        <v>667.85</v>
      </c>
      <c r="F282" s="656"/>
      <c r="G282" s="5"/>
      <c r="H282" s="6"/>
      <c r="I282" s="2" t="s">
        <v>128</v>
      </c>
      <c r="J282" s="3">
        <f>SUM(J275:J280)</f>
        <v>212.4</v>
      </c>
      <c r="K282" s="3">
        <f>SUM(K275:K280)</f>
        <v>768.98</v>
      </c>
      <c r="L282" s="788"/>
    </row>
    <row r="283" spans="1:12" s="25" customFormat="1" x14ac:dyDescent="0.3">
      <c r="A283" s="5"/>
      <c r="B283" s="6"/>
      <c r="C283" s="2"/>
      <c r="D283" s="3"/>
      <c r="E283" s="3"/>
      <c r="F283" s="656"/>
      <c r="G283" s="5"/>
      <c r="H283" s="6"/>
      <c r="I283" s="2"/>
      <c r="J283" s="3"/>
      <c r="K283" s="3"/>
      <c r="L283" s="788"/>
    </row>
    <row r="284" spans="1:12" s="25" customFormat="1" x14ac:dyDescent="0.3">
      <c r="A284" s="5"/>
      <c r="B284" s="6"/>
      <c r="C284" s="2"/>
      <c r="D284" s="3"/>
      <c r="E284" s="3"/>
      <c r="F284" s="656"/>
      <c r="G284" s="5"/>
      <c r="H284" s="6"/>
      <c r="I284" s="2"/>
      <c r="J284" s="3"/>
      <c r="K284" s="3"/>
      <c r="L284" s="788"/>
    </row>
    <row r="285" spans="1:12" s="25" customFormat="1" x14ac:dyDescent="0.3">
      <c r="A285" s="28" t="s">
        <v>124</v>
      </c>
      <c r="B285" s="3" t="s">
        <v>259</v>
      </c>
      <c r="C285" s="2" t="s">
        <v>125</v>
      </c>
      <c r="D285" s="3" t="s">
        <v>126</v>
      </c>
      <c r="E285" s="3" t="s">
        <v>127</v>
      </c>
      <c r="F285" s="656"/>
      <c r="G285" s="28" t="s">
        <v>124</v>
      </c>
      <c r="H285" s="3" t="s">
        <v>247</v>
      </c>
      <c r="I285" s="2" t="s">
        <v>125</v>
      </c>
      <c r="J285" s="3" t="s">
        <v>126</v>
      </c>
      <c r="K285" s="3" t="s">
        <v>127</v>
      </c>
      <c r="L285" s="788"/>
    </row>
    <row r="286" spans="1:12" s="8" customFormat="1" x14ac:dyDescent="0.3">
      <c r="A286" s="5" t="s">
        <v>8</v>
      </c>
      <c r="B286" s="6" t="s">
        <v>281</v>
      </c>
      <c r="C286" s="2" t="s">
        <v>147</v>
      </c>
      <c r="D286" s="3">
        <v>70</v>
      </c>
      <c r="E286" s="3">
        <v>146</v>
      </c>
      <c r="F286" s="605"/>
      <c r="G286" s="5" t="s">
        <v>8</v>
      </c>
      <c r="H286" s="6" t="s">
        <v>281</v>
      </c>
      <c r="I286" s="2" t="s">
        <v>147</v>
      </c>
      <c r="J286" s="3">
        <v>70</v>
      </c>
      <c r="K286" s="3">
        <v>146</v>
      </c>
      <c r="L286" s="786"/>
    </row>
    <row r="287" spans="1:12" s="25" customFormat="1" ht="18.75" customHeight="1" x14ac:dyDescent="0.3">
      <c r="A287" s="1334" t="s">
        <v>3</v>
      </c>
      <c r="B287" s="6" t="s">
        <v>470</v>
      </c>
      <c r="C287" s="2" t="s">
        <v>4</v>
      </c>
      <c r="D287" s="3">
        <v>65</v>
      </c>
      <c r="E287" s="3">
        <v>180.8</v>
      </c>
      <c r="F287" s="605"/>
      <c r="G287" s="1334" t="s">
        <v>3</v>
      </c>
      <c r="H287" s="6" t="s">
        <v>470</v>
      </c>
      <c r="I287" s="2" t="s">
        <v>17</v>
      </c>
      <c r="J287" s="3">
        <v>85</v>
      </c>
      <c r="K287" s="3">
        <v>271.20000000000005</v>
      </c>
      <c r="L287" s="788"/>
    </row>
    <row r="288" spans="1:12" s="8" customFormat="1" x14ac:dyDescent="0.3">
      <c r="A288" s="1334" t="s">
        <v>0</v>
      </c>
      <c r="B288" s="6" t="s">
        <v>278</v>
      </c>
      <c r="C288" s="2" t="s">
        <v>17</v>
      </c>
      <c r="D288" s="3">
        <v>20</v>
      </c>
      <c r="E288" s="3">
        <v>184.5</v>
      </c>
      <c r="F288" s="605"/>
      <c r="G288" s="1334" t="s">
        <v>0</v>
      </c>
      <c r="H288" s="6" t="s">
        <v>278</v>
      </c>
      <c r="I288" s="2" t="s">
        <v>44</v>
      </c>
      <c r="J288" s="3">
        <v>25</v>
      </c>
      <c r="K288" s="3">
        <v>221.4</v>
      </c>
      <c r="L288" s="786"/>
    </row>
    <row r="289" spans="1:12" s="420" customFormat="1" x14ac:dyDescent="0.3">
      <c r="A289" s="1334" t="s">
        <v>77</v>
      </c>
      <c r="B289" s="6" t="s">
        <v>361</v>
      </c>
      <c r="C289" s="2" t="s">
        <v>22</v>
      </c>
      <c r="D289" s="3">
        <v>24</v>
      </c>
      <c r="E289" s="3">
        <v>4.5</v>
      </c>
      <c r="F289" s="607"/>
      <c r="G289" s="1334" t="s">
        <v>77</v>
      </c>
      <c r="H289" s="6" t="s">
        <v>361</v>
      </c>
      <c r="I289" s="2" t="s">
        <v>22</v>
      </c>
      <c r="J289" s="3">
        <v>24</v>
      </c>
      <c r="K289" s="3">
        <v>4.5</v>
      </c>
      <c r="L289" s="786"/>
    </row>
    <row r="290" spans="1:12" s="25" customFormat="1" ht="19.5" customHeight="1" x14ac:dyDescent="0.3">
      <c r="A290" s="1334" t="s">
        <v>23</v>
      </c>
      <c r="B290" s="6" t="s">
        <v>113</v>
      </c>
      <c r="C290" s="2" t="s">
        <v>2</v>
      </c>
      <c r="D290" s="3">
        <v>15</v>
      </c>
      <c r="E290" s="3">
        <v>94.2</v>
      </c>
      <c r="F290" s="656"/>
      <c r="G290" s="1334" t="s">
        <v>23</v>
      </c>
      <c r="H290" s="6" t="s">
        <v>113</v>
      </c>
      <c r="I290" s="2" t="s">
        <v>2</v>
      </c>
      <c r="J290" s="3">
        <v>15</v>
      </c>
      <c r="K290" s="3">
        <v>94.2</v>
      </c>
      <c r="L290" s="788"/>
    </row>
    <row r="291" spans="1:12" s="50" customFormat="1" x14ac:dyDescent="0.3">
      <c r="A291" s="1334" t="s">
        <v>51</v>
      </c>
      <c r="B291" s="6" t="s">
        <v>107</v>
      </c>
      <c r="C291" s="2" t="s">
        <v>14</v>
      </c>
      <c r="D291" s="3">
        <v>3.4</v>
      </c>
      <c r="E291" s="3">
        <v>93.2</v>
      </c>
      <c r="F291" s="605"/>
      <c r="G291" s="1334" t="s">
        <v>51</v>
      </c>
      <c r="H291" s="6" t="s">
        <v>107</v>
      </c>
      <c r="I291" s="2" t="s">
        <v>14</v>
      </c>
      <c r="J291" s="3">
        <v>3.4</v>
      </c>
      <c r="K291" s="3">
        <v>93.2</v>
      </c>
      <c r="L291" s="786"/>
    </row>
    <row r="292" spans="1:12" s="25" customFormat="1" ht="19.5" customHeight="1" x14ac:dyDescent="0.3">
      <c r="A292" s="1334" t="s">
        <v>15</v>
      </c>
      <c r="B292" s="6" t="s">
        <v>108</v>
      </c>
      <c r="C292" s="2" t="s">
        <v>65</v>
      </c>
      <c r="D292" s="3">
        <v>1.2</v>
      </c>
      <c r="E292" s="3">
        <v>21.5</v>
      </c>
      <c r="F292" s="656"/>
      <c r="G292" s="1334" t="s">
        <v>15</v>
      </c>
      <c r="H292" s="6" t="s">
        <v>108</v>
      </c>
      <c r="I292" s="2" t="s">
        <v>65</v>
      </c>
      <c r="J292" s="3">
        <v>1.2</v>
      </c>
      <c r="K292" s="3">
        <v>21.5</v>
      </c>
      <c r="L292" s="788"/>
    </row>
    <row r="293" spans="1:12" s="50" customFormat="1" ht="18.75" customHeight="1" x14ac:dyDescent="0.3">
      <c r="A293" s="1334"/>
      <c r="B293" s="6"/>
      <c r="C293" s="2"/>
      <c r="D293" s="3"/>
      <c r="E293" s="3"/>
      <c r="F293" s="662"/>
      <c r="G293" s="1334"/>
      <c r="H293" s="6"/>
      <c r="I293" s="2"/>
      <c r="J293" s="3"/>
      <c r="K293" s="3"/>
      <c r="L293" s="786"/>
    </row>
    <row r="294" spans="1:12" s="50" customFormat="1" x14ac:dyDescent="0.3">
      <c r="A294" s="5"/>
      <c r="B294" s="6"/>
      <c r="C294" s="2"/>
      <c r="D294" s="3"/>
      <c r="E294" s="3"/>
      <c r="F294" s="657"/>
      <c r="G294" s="5"/>
      <c r="H294" s="6"/>
      <c r="I294" s="2"/>
      <c r="J294" s="3"/>
      <c r="K294" s="3"/>
      <c r="L294" s="792"/>
    </row>
    <row r="295" spans="1:12" s="25" customFormat="1" x14ac:dyDescent="0.3">
      <c r="A295" s="1334"/>
      <c r="B295" s="6"/>
      <c r="C295" s="2" t="s">
        <v>128</v>
      </c>
      <c r="D295" s="3">
        <f>SUM(D286:D294)</f>
        <v>198.6</v>
      </c>
      <c r="E295" s="3">
        <f>SUM(E286:E294)</f>
        <v>724.7</v>
      </c>
      <c r="F295" s="658"/>
      <c r="G295" s="1334"/>
      <c r="H295" s="6"/>
      <c r="I295" s="2" t="s">
        <v>128</v>
      </c>
      <c r="J295" s="3">
        <f>SUM(J286:J294)</f>
        <v>223.6</v>
      </c>
      <c r="K295" s="3">
        <f>SUM(K286:K294)</f>
        <v>852.00000000000011</v>
      </c>
      <c r="L295" s="788"/>
    </row>
    <row r="296" spans="1:12" s="25" customFormat="1" x14ac:dyDescent="0.3">
      <c r="A296" s="5"/>
      <c r="B296" s="6"/>
      <c r="C296" s="2"/>
      <c r="D296" s="3"/>
      <c r="E296" s="3"/>
      <c r="F296" s="656"/>
      <c r="G296" s="5"/>
      <c r="H296" s="6"/>
      <c r="I296" s="2"/>
      <c r="J296" s="3"/>
      <c r="K296" s="3"/>
      <c r="L296" s="788"/>
    </row>
    <row r="297" spans="1:12" s="25" customFormat="1" x14ac:dyDescent="0.3">
      <c r="A297" s="5"/>
      <c r="B297" s="6"/>
      <c r="C297" s="2"/>
      <c r="D297" s="3"/>
      <c r="E297" s="3"/>
      <c r="F297" s="656"/>
      <c r="G297" s="5"/>
      <c r="H297" s="6"/>
      <c r="I297" s="2"/>
      <c r="J297" s="3"/>
      <c r="K297" s="3"/>
      <c r="L297" s="788"/>
    </row>
    <row r="298" spans="1:12" s="25" customFormat="1" x14ac:dyDescent="0.3">
      <c r="A298" s="1334"/>
      <c r="B298" s="6"/>
      <c r="C298" s="2" t="s">
        <v>136</v>
      </c>
      <c r="D298" s="3">
        <f>+D295+D282</f>
        <v>397</v>
      </c>
      <c r="E298" s="3">
        <f>+E295+E282</f>
        <v>1392.5500000000002</v>
      </c>
      <c r="F298" s="659"/>
      <c r="G298" s="3"/>
      <c r="H298" s="3"/>
      <c r="I298" s="3" t="s">
        <v>136</v>
      </c>
      <c r="J298" s="3">
        <f>+J295+J282</f>
        <v>436</v>
      </c>
      <c r="K298" s="3">
        <f>+K295+K282</f>
        <v>1620.98</v>
      </c>
      <c r="L298" s="788"/>
    </row>
    <row r="299" spans="1:12" s="25" customFormat="1" x14ac:dyDescent="0.3">
      <c r="A299" s="461"/>
      <c r="B299" s="36"/>
      <c r="C299" s="462"/>
      <c r="D299" s="463"/>
      <c r="E299" s="463"/>
      <c r="F299" s="659"/>
      <c r="G299" s="463"/>
      <c r="H299" s="463"/>
      <c r="I299" s="463"/>
      <c r="J299" s="463"/>
      <c r="K299" s="463"/>
      <c r="L299" s="788"/>
    </row>
    <row r="300" spans="1:12" s="25" customFormat="1" x14ac:dyDescent="0.3">
      <c r="A300" s="461"/>
      <c r="B300" s="461"/>
      <c r="C300" s="461"/>
      <c r="D300" s="461"/>
      <c r="E300" s="461"/>
      <c r="F300" s="660"/>
      <c r="G300" s="36"/>
      <c r="H300" s="463"/>
      <c r="I300" s="463"/>
      <c r="J300" s="463"/>
      <c r="K300" s="463"/>
      <c r="L300" s="788"/>
    </row>
    <row r="301" spans="1:12" s="25" customFormat="1" x14ac:dyDescent="0.3">
      <c r="A301" s="461"/>
      <c r="B301" s="36"/>
      <c r="C301" s="462"/>
      <c r="D301" s="463"/>
      <c r="E301" s="898"/>
      <c r="F301" s="847"/>
      <c r="G301" s="898"/>
      <c r="H301" s="898"/>
      <c r="I301" s="463"/>
      <c r="J301" s="463"/>
      <c r="K301" s="463"/>
      <c r="L301" s="788"/>
    </row>
    <row r="302" spans="1:12" s="25" customFormat="1" ht="18.75" customHeight="1" x14ac:dyDescent="0.3">
      <c r="B302" s="37" t="s">
        <v>130</v>
      </c>
      <c r="D302" s="94" t="s">
        <v>131</v>
      </c>
      <c r="E302" s="20"/>
      <c r="F302" s="606"/>
      <c r="H302" s="37" t="s">
        <v>130</v>
      </c>
      <c r="J302" s="94" t="s">
        <v>131</v>
      </c>
      <c r="K302" s="20"/>
      <c r="L302" s="788"/>
    </row>
    <row r="303" spans="1:12" s="25" customFormat="1" ht="51.75" customHeight="1" x14ac:dyDescent="0.3">
      <c r="B303" s="38" t="s">
        <v>132</v>
      </c>
      <c r="D303" s="38" t="s">
        <v>140</v>
      </c>
      <c r="E303" s="39"/>
      <c r="F303" s="606"/>
      <c r="H303" s="38" t="s">
        <v>139</v>
      </c>
      <c r="J303" s="38" t="s">
        <v>140</v>
      </c>
      <c r="K303" s="39"/>
      <c r="L303" s="788"/>
    </row>
    <row r="304" spans="1:12" s="25" customFormat="1" ht="23.25" customHeight="1" x14ac:dyDescent="0.3">
      <c r="B304" s="38"/>
      <c r="D304" s="38"/>
      <c r="E304" s="39"/>
      <c r="F304" s="606"/>
      <c r="G304" s="38"/>
      <c r="I304" s="38"/>
      <c r="J304" s="39"/>
      <c r="K304" s="38"/>
      <c r="L304" s="788"/>
    </row>
    <row r="305" spans="1:16" s="419" customFormat="1" ht="18.75" customHeight="1" x14ac:dyDescent="0.3">
      <c r="B305" s="456"/>
      <c r="C305" s="456"/>
      <c r="D305" s="456"/>
      <c r="E305" s="456"/>
      <c r="F305" s="670"/>
      <c r="H305" s="456"/>
      <c r="I305" s="456"/>
      <c r="J305" s="456"/>
      <c r="K305" s="456"/>
      <c r="L305" s="799"/>
    </row>
    <row r="306" spans="1:16" s="419" customFormat="1" ht="23.25" customHeight="1" x14ac:dyDescent="0.3">
      <c r="B306" s="770"/>
      <c r="D306" s="770"/>
      <c r="E306" s="771"/>
      <c r="F306" s="645"/>
      <c r="G306" s="770"/>
      <c r="I306" s="770"/>
      <c r="J306" s="771"/>
      <c r="K306" s="770"/>
      <c r="L306" s="799"/>
    </row>
    <row r="307" spans="1:16" s="21" customFormat="1" x14ac:dyDescent="0.3">
      <c r="B307" s="20"/>
      <c r="C307" s="20"/>
      <c r="D307" s="20"/>
      <c r="E307" s="20"/>
      <c r="F307" s="656"/>
      <c r="H307" s="20"/>
      <c r="I307" s="20"/>
      <c r="J307" s="20"/>
      <c r="K307" s="20"/>
      <c r="L307" s="801"/>
    </row>
    <row r="308" spans="1:16" s="25" customFormat="1" ht="18.75" customHeight="1" x14ac:dyDescent="0.3">
      <c r="A308" s="22" t="s">
        <v>115</v>
      </c>
      <c r="B308" s="20"/>
      <c r="C308" s="20"/>
      <c r="D308" s="20"/>
      <c r="E308" s="20"/>
      <c r="F308" s="656"/>
      <c r="G308" s="22" t="s">
        <v>115</v>
      </c>
      <c r="H308" s="20"/>
      <c r="I308" s="20"/>
      <c r="J308" s="20"/>
      <c r="K308" s="20"/>
      <c r="L308" s="788"/>
    </row>
    <row r="309" spans="1:16" s="25" customFormat="1" ht="18.75" customHeight="1" x14ac:dyDescent="0.3">
      <c r="A309" s="22" t="s">
        <v>137</v>
      </c>
      <c r="B309" s="20"/>
      <c r="C309" s="20"/>
      <c r="D309" s="20"/>
      <c r="E309" s="20"/>
      <c r="F309" s="606"/>
      <c r="G309" s="22" t="s">
        <v>138</v>
      </c>
      <c r="H309" s="20"/>
      <c r="I309" s="20"/>
      <c r="J309" s="20"/>
      <c r="K309" s="20"/>
      <c r="L309" s="788"/>
    </row>
    <row r="310" spans="1:16" s="25" customFormat="1" ht="18.75" customHeight="1" x14ac:dyDescent="0.3">
      <c r="B310" s="20"/>
      <c r="C310" s="20"/>
      <c r="D310" s="20"/>
      <c r="E310" s="20"/>
      <c r="F310" s="606"/>
      <c r="H310" s="20"/>
      <c r="I310" s="20"/>
      <c r="J310" s="20"/>
      <c r="K310" s="20"/>
      <c r="L310" s="788"/>
    </row>
    <row r="311" spans="1:16" s="25" customFormat="1" ht="18.75" customHeight="1" x14ac:dyDescent="0.3">
      <c r="B311" s="20"/>
      <c r="C311" s="20"/>
      <c r="E311" s="603" t="s">
        <v>116</v>
      </c>
      <c r="F311" s="606"/>
      <c r="H311" s="20"/>
      <c r="I311" s="20"/>
      <c r="K311" s="603" t="s">
        <v>116</v>
      </c>
      <c r="L311" s="789"/>
      <c r="M311" s="603"/>
      <c r="N311" s="603"/>
      <c r="O311" s="603"/>
      <c r="P311" s="603"/>
    </row>
    <row r="312" spans="1:16" s="25" customFormat="1" ht="18.75" customHeight="1" x14ac:dyDescent="0.3">
      <c r="B312" s="20"/>
      <c r="C312" s="20"/>
      <c r="E312" s="603" t="s">
        <v>134</v>
      </c>
      <c r="F312" s="606"/>
      <c r="H312" s="20"/>
      <c r="I312" s="20"/>
      <c r="K312" s="603" t="s">
        <v>134</v>
      </c>
      <c r="L312" s="789"/>
      <c r="M312" s="603"/>
      <c r="N312" s="603"/>
      <c r="O312" s="603"/>
      <c r="P312" s="603"/>
    </row>
    <row r="313" spans="1:16" s="25" customFormat="1" ht="18.75" customHeight="1" x14ac:dyDescent="0.3">
      <c r="B313" s="20"/>
      <c r="C313" s="20"/>
      <c r="E313" s="603" t="s">
        <v>117</v>
      </c>
      <c r="F313" s="606"/>
      <c r="H313" s="20"/>
      <c r="I313" s="20"/>
      <c r="K313" s="603" t="s">
        <v>117</v>
      </c>
      <c r="L313" s="789"/>
      <c r="M313" s="603"/>
      <c r="N313" s="603"/>
      <c r="O313" s="603"/>
      <c r="P313" s="603"/>
    </row>
    <row r="314" spans="1:16" s="25" customFormat="1" ht="18.75" customHeight="1" x14ac:dyDescent="0.3">
      <c r="B314" s="20"/>
      <c r="C314" s="20"/>
      <c r="E314" s="603" t="s">
        <v>417</v>
      </c>
      <c r="F314" s="606"/>
      <c r="H314" s="20"/>
      <c r="I314" s="20"/>
      <c r="K314" s="603" t="s">
        <v>417</v>
      </c>
      <c r="L314" s="789"/>
      <c r="M314" s="603"/>
      <c r="N314" s="603"/>
      <c r="O314" s="603"/>
      <c r="P314" s="603"/>
    </row>
    <row r="315" spans="1:16" s="25" customFormat="1" ht="18.75" customHeight="1" x14ac:dyDescent="0.3">
      <c r="B315" s="20"/>
      <c r="C315" s="20"/>
      <c r="D315" s="20"/>
      <c r="E315" s="20"/>
      <c r="F315" s="656"/>
      <c r="H315" s="20"/>
      <c r="I315" s="20"/>
      <c r="J315" s="20"/>
      <c r="K315" s="20"/>
      <c r="L315" s="788"/>
    </row>
    <row r="316" spans="1:16" s="25" customFormat="1" ht="18.75" customHeight="1" x14ac:dyDescent="0.3">
      <c r="B316" s="20"/>
      <c r="C316" s="20"/>
      <c r="D316" s="20"/>
      <c r="E316" s="20"/>
      <c r="F316" s="656"/>
      <c r="H316" s="20"/>
      <c r="I316" s="20"/>
      <c r="J316" s="20"/>
      <c r="K316" s="20"/>
      <c r="L316" s="788"/>
    </row>
    <row r="317" spans="1:16" s="25" customFormat="1" ht="18.75" customHeight="1" x14ac:dyDescent="0.3">
      <c r="B317" s="20"/>
      <c r="C317" s="20"/>
      <c r="D317" s="20"/>
      <c r="E317" s="20"/>
      <c r="F317" s="656"/>
      <c r="H317" s="20"/>
      <c r="I317" s="20"/>
      <c r="J317" s="20"/>
      <c r="K317" s="20"/>
      <c r="L317" s="788"/>
    </row>
    <row r="318" spans="1:16" s="25" customFormat="1" ht="18.75" customHeight="1" x14ac:dyDescent="0.3">
      <c r="B318" s="1612" t="s">
        <v>119</v>
      </c>
      <c r="C318" s="1612"/>
      <c r="D318" s="1612"/>
      <c r="E318" s="26"/>
      <c r="F318" s="606"/>
      <c r="H318" s="1612" t="s">
        <v>119</v>
      </c>
      <c r="I318" s="1612"/>
      <c r="J318" s="1612"/>
      <c r="K318" s="26"/>
      <c r="L318" s="788"/>
    </row>
    <row r="319" spans="1:16" s="25" customFormat="1" ht="18.75" customHeight="1" x14ac:dyDescent="0.3">
      <c r="B319" s="1610">
        <v>45546</v>
      </c>
      <c r="C319" s="1610"/>
      <c r="D319" s="1610"/>
      <c r="E319" s="27"/>
      <c r="F319" s="606"/>
      <c r="H319" s="1610">
        <f>B319</f>
        <v>45546</v>
      </c>
      <c r="I319" s="1610"/>
      <c r="J319" s="1610"/>
      <c r="K319" s="27"/>
      <c r="L319" s="788"/>
    </row>
    <row r="320" spans="1:16" s="21" customFormat="1" x14ac:dyDescent="0.3">
      <c r="B320" s="20"/>
      <c r="C320" s="20"/>
      <c r="D320" s="20"/>
      <c r="E320" s="20"/>
      <c r="F320" s="656"/>
      <c r="H320" s="20"/>
      <c r="I320" s="20"/>
      <c r="J320" s="20"/>
      <c r="K320" s="20"/>
      <c r="L320" s="801"/>
    </row>
    <row r="321" spans="1:12" s="25" customFormat="1" ht="18.75" customHeight="1" x14ac:dyDescent="0.3">
      <c r="B321" s="1332"/>
      <c r="C321" s="20"/>
      <c r="D321" s="20"/>
      <c r="E321" s="27"/>
      <c r="F321" s="606"/>
      <c r="H321" s="1332"/>
      <c r="I321" s="20"/>
      <c r="J321" s="20"/>
      <c r="K321" s="27"/>
      <c r="L321" s="788"/>
    </row>
    <row r="322" spans="1:12" s="25" customFormat="1" ht="18.75" customHeight="1" x14ac:dyDescent="0.3">
      <c r="A322" s="28" t="s">
        <v>120</v>
      </c>
      <c r="B322" s="29" t="s">
        <v>121</v>
      </c>
      <c r="C322" s="1611" t="s">
        <v>122</v>
      </c>
      <c r="D322" s="1611"/>
      <c r="E322" s="1611"/>
      <c r="F322" s="606"/>
      <c r="G322" s="28" t="s">
        <v>120</v>
      </c>
      <c r="H322" s="29" t="s">
        <v>121</v>
      </c>
      <c r="I322" s="1611" t="s">
        <v>123</v>
      </c>
      <c r="J322" s="1611"/>
      <c r="K322" s="1611"/>
      <c r="L322" s="788"/>
    </row>
    <row r="323" spans="1:12" s="25" customFormat="1" ht="18.75" customHeight="1" x14ac:dyDescent="0.3">
      <c r="A323" s="28" t="s">
        <v>124</v>
      </c>
      <c r="B323" s="28" t="s">
        <v>265</v>
      </c>
      <c r="C323" s="29" t="s">
        <v>125</v>
      </c>
      <c r="D323" s="1334" t="s">
        <v>126</v>
      </c>
      <c r="E323" s="1334" t="s">
        <v>127</v>
      </c>
      <c r="F323" s="606"/>
      <c r="G323" s="28" t="s">
        <v>124</v>
      </c>
      <c r="H323" s="28" t="s">
        <v>265</v>
      </c>
      <c r="I323" s="29" t="s">
        <v>125</v>
      </c>
      <c r="J323" s="1334" t="s">
        <v>126</v>
      </c>
      <c r="K323" s="1334" t="s">
        <v>127</v>
      </c>
      <c r="L323" s="788"/>
    </row>
    <row r="324" spans="1:12" s="25" customFormat="1" ht="19.5" customHeight="1" x14ac:dyDescent="0.3">
      <c r="A324" s="5">
        <v>1</v>
      </c>
      <c r="B324" s="6" t="s">
        <v>83</v>
      </c>
      <c r="C324" s="2" t="s">
        <v>86</v>
      </c>
      <c r="D324" s="3">
        <v>90</v>
      </c>
      <c r="E324" s="3">
        <v>302.39999999999998</v>
      </c>
      <c r="F324" s="605"/>
      <c r="G324" s="5">
        <v>1</v>
      </c>
      <c r="H324" s="6" t="s">
        <v>83</v>
      </c>
      <c r="I324" s="2" t="s">
        <v>85</v>
      </c>
      <c r="J324" s="3">
        <v>120</v>
      </c>
      <c r="K324" s="3">
        <v>500.08</v>
      </c>
      <c r="L324" s="788"/>
    </row>
    <row r="325" spans="1:12" s="420" customFormat="1" x14ac:dyDescent="0.3">
      <c r="A325" s="1334" t="s">
        <v>3</v>
      </c>
      <c r="B325" s="6" t="s">
        <v>361</v>
      </c>
      <c r="C325" s="2" t="s">
        <v>22</v>
      </c>
      <c r="D325" s="3">
        <v>24</v>
      </c>
      <c r="E325" s="3">
        <v>4.5</v>
      </c>
      <c r="F325" s="607" t="s">
        <v>482</v>
      </c>
      <c r="G325" s="1334" t="s">
        <v>3</v>
      </c>
      <c r="H325" s="6" t="s">
        <v>361</v>
      </c>
      <c r="I325" s="2" t="s">
        <v>22</v>
      </c>
      <c r="J325" s="3">
        <v>24</v>
      </c>
      <c r="K325" s="3">
        <v>4.5</v>
      </c>
      <c r="L325" s="795"/>
    </row>
    <row r="326" spans="1:12" s="25" customFormat="1" x14ac:dyDescent="0.3">
      <c r="A326" s="5">
        <v>3</v>
      </c>
      <c r="B326" s="6" t="s">
        <v>114</v>
      </c>
      <c r="C326" s="2" t="s">
        <v>2</v>
      </c>
      <c r="D326" s="3">
        <v>6</v>
      </c>
      <c r="E326" s="3">
        <v>28</v>
      </c>
      <c r="F326" s="606"/>
      <c r="G326" s="5">
        <v>3</v>
      </c>
      <c r="H326" s="6" t="s">
        <v>114</v>
      </c>
      <c r="I326" s="2" t="s">
        <v>2</v>
      </c>
      <c r="J326" s="3">
        <v>6</v>
      </c>
      <c r="K326" s="3">
        <v>28</v>
      </c>
      <c r="L326" s="788"/>
    </row>
    <row r="327" spans="1:12" s="25" customFormat="1" x14ac:dyDescent="0.3">
      <c r="A327" s="1334" t="s">
        <v>77</v>
      </c>
      <c r="B327" s="6" t="s">
        <v>107</v>
      </c>
      <c r="C327" s="2" t="s">
        <v>14</v>
      </c>
      <c r="D327" s="3">
        <v>3.4</v>
      </c>
      <c r="E327" s="3">
        <v>93.2</v>
      </c>
      <c r="F327" s="606"/>
      <c r="G327" s="1334" t="s">
        <v>77</v>
      </c>
      <c r="H327" s="6" t="s">
        <v>107</v>
      </c>
      <c r="I327" s="2" t="s">
        <v>14</v>
      </c>
      <c r="J327" s="3">
        <v>3.4</v>
      </c>
      <c r="K327" s="3">
        <v>93.2</v>
      </c>
      <c r="L327" s="788"/>
    </row>
    <row r="328" spans="1:12" s="50" customFormat="1" ht="21" customHeight="1" x14ac:dyDescent="0.3">
      <c r="A328" s="1334" t="s">
        <v>23</v>
      </c>
      <c r="B328" s="6" t="s">
        <v>93</v>
      </c>
      <c r="C328" s="2" t="s">
        <v>2</v>
      </c>
      <c r="D328" s="3">
        <v>60</v>
      </c>
      <c r="E328" s="3">
        <v>92</v>
      </c>
      <c r="F328" s="662"/>
      <c r="G328" s="1334" t="s">
        <v>23</v>
      </c>
      <c r="H328" s="6" t="s">
        <v>93</v>
      </c>
      <c r="I328" s="2" t="s">
        <v>2</v>
      </c>
      <c r="J328" s="3">
        <v>60</v>
      </c>
      <c r="K328" s="3">
        <v>92</v>
      </c>
      <c r="L328" s="786"/>
    </row>
    <row r="329" spans="1:12" s="25" customFormat="1" ht="19.5" customHeight="1" x14ac:dyDescent="0.3">
      <c r="A329" s="1334"/>
      <c r="B329" s="6"/>
      <c r="C329" s="2"/>
      <c r="D329" s="3"/>
      <c r="E329" s="3"/>
      <c r="F329" s="606"/>
      <c r="G329" s="1334"/>
      <c r="H329" s="6"/>
      <c r="I329" s="2"/>
      <c r="J329" s="3"/>
      <c r="K329" s="3"/>
      <c r="L329" s="788"/>
    </row>
    <row r="330" spans="1:12" s="25" customFormat="1" x14ac:dyDescent="0.3">
      <c r="A330" s="5"/>
      <c r="B330" s="6"/>
      <c r="C330" s="2"/>
      <c r="D330" s="3"/>
      <c r="E330" s="3"/>
      <c r="F330" s="656"/>
      <c r="G330" s="5"/>
      <c r="H330" s="6"/>
      <c r="I330" s="2"/>
      <c r="J330" s="3"/>
      <c r="K330" s="3"/>
      <c r="L330" s="788"/>
    </row>
    <row r="331" spans="1:12" s="25" customFormat="1" x14ac:dyDescent="0.3">
      <c r="A331" s="5"/>
      <c r="B331" s="6"/>
      <c r="C331" s="2"/>
      <c r="D331" s="3"/>
      <c r="E331" s="3"/>
      <c r="F331" s="656"/>
      <c r="G331" s="5"/>
      <c r="H331" s="6"/>
      <c r="I331" s="2"/>
      <c r="J331" s="3"/>
      <c r="K331" s="3"/>
      <c r="L331" s="788"/>
    </row>
    <row r="332" spans="1:12" s="25" customFormat="1" x14ac:dyDescent="0.3">
      <c r="A332" s="5"/>
      <c r="B332" s="6"/>
      <c r="C332" s="2" t="s">
        <v>128</v>
      </c>
      <c r="D332" s="3">
        <f>SUM(D324:D331)</f>
        <v>183.4</v>
      </c>
      <c r="E332" s="3">
        <f>SUM(E324:E329)</f>
        <v>520.09999999999991</v>
      </c>
      <c r="F332" s="656"/>
      <c r="G332" s="5"/>
      <c r="H332" s="6"/>
      <c r="I332" s="2" t="s">
        <v>128</v>
      </c>
      <c r="J332" s="3">
        <f>SUM(J324:J329)</f>
        <v>213.4</v>
      </c>
      <c r="K332" s="3">
        <f>SUM(K324:K329)</f>
        <v>717.78</v>
      </c>
      <c r="L332" s="788"/>
    </row>
    <row r="333" spans="1:12" s="25" customFormat="1" hidden="1" x14ac:dyDescent="0.3">
      <c r="A333" s="5"/>
      <c r="B333" s="6"/>
      <c r="C333" s="2"/>
      <c r="D333" s="3"/>
      <c r="E333" s="3"/>
      <c r="F333" s="656"/>
      <c r="G333" s="5"/>
      <c r="H333" s="6"/>
      <c r="I333" s="2"/>
      <c r="J333" s="3"/>
      <c r="K333" s="3"/>
      <c r="L333" s="788"/>
    </row>
    <row r="334" spans="1:12" s="25" customFormat="1" hidden="1" x14ac:dyDescent="0.3">
      <c r="A334" s="5">
        <v>1</v>
      </c>
      <c r="B334" s="6" t="s">
        <v>1</v>
      </c>
      <c r="C334" s="2" t="s">
        <v>5</v>
      </c>
      <c r="D334" s="3">
        <v>200</v>
      </c>
      <c r="E334" s="3">
        <v>86</v>
      </c>
      <c r="F334" s="656"/>
      <c r="G334" s="5">
        <v>1</v>
      </c>
      <c r="H334" s="6" t="s">
        <v>1</v>
      </c>
      <c r="I334" s="2" t="s">
        <v>5</v>
      </c>
      <c r="J334" s="3">
        <v>200</v>
      </c>
      <c r="K334" s="3">
        <v>86</v>
      </c>
      <c r="L334" s="788"/>
    </row>
    <row r="335" spans="1:12" s="25" customFormat="1" hidden="1" x14ac:dyDescent="0.3">
      <c r="A335" s="5">
        <v>2</v>
      </c>
      <c r="B335" s="6" t="s">
        <v>238</v>
      </c>
      <c r="C335" s="2" t="s">
        <v>251</v>
      </c>
      <c r="D335" s="3">
        <v>225</v>
      </c>
      <c r="E335" s="3">
        <v>114</v>
      </c>
      <c r="F335" s="656"/>
      <c r="G335" s="5">
        <v>2</v>
      </c>
      <c r="H335" s="6" t="s">
        <v>238</v>
      </c>
      <c r="I335" s="2" t="s">
        <v>251</v>
      </c>
      <c r="J335" s="3">
        <v>225</v>
      </c>
      <c r="K335" s="3">
        <v>114</v>
      </c>
      <c r="L335" s="788"/>
    </row>
    <row r="336" spans="1:12" s="25" customFormat="1" hidden="1" x14ac:dyDescent="0.3">
      <c r="A336" s="5">
        <v>3</v>
      </c>
      <c r="B336" s="6" t="s">
        <v>93</v>
      </c>
      <c r="C336" s="2" t="s">
        <v>5</v>
      </c>
      <c r="D336" s="3">
        <v>135</v>
      </c>
      <c r="E336" s="3">
        <v>94.25</v>
      </c>
      <c r="F336" s="656"/>
      <c r="G336" s="5">
        <v>3</v>
      </c>
      <c r="H336" s="6" t="s">
        <v>93</v>
      </c>
      <c r="I336" s="2" t="s">
        <v>5</v>
      </c>
      <c r="J336" s="3">
        <v>135</v>
      </c>
      <c r="K336" s="3">
        <v>94.25</v>
      </c>
      <c r="L336" s="788"/>
    </row>
    <row r="337" spans="1:12" s="25" customFormat="1" hidden="1" x14ac:dyDescent="0.3">
      <c r="A337" s="5">
        <v>4</v>
      </c>
      <c r="B337" s="6" t="s">
        <v>253</v>
      </c>
      <c r="C337" s="2" t="s">
        <v>218</v>
      </c>
      <c r="D337" s="3">
        <v>125</v>
      </c>
      <c r="E337" s="3">
        <v>146.4</v>
      </c>
      <c r="F337" s="656"/>
      <c r="G337" s="5">
        <v>4</v>
      </c>
      <c r="H337" s="6" t="s">
        <v>253</v>
      </c>
      <c r="I337" s="2" t="s">
        <v>218</v>
      </c>
      <c r="J337" s="3">
        <v>125</v>
      </c>
      <c r="K337" s="3">
        <v>146.4</v>
      </c>
      <c r="L337" s="788"/>
    </row>
    <row r="338" spans="1:12" s="25" customFormat="1" hidden="1" x14ac:dyDescent="0.3">
      <c r="A338" s="5">
        <v>5</v>
      </c>
      <c r="B338" s="6" t="s">
        <v>255</v>
      </c>
      <c r="C338" s="2" t="s">
        <v>218</v>
      </c>
      <c r="D338" s="3">
        <v>80</v>
      </c>
      <c r="E338" s="3">
        <v>105.16</v>
      </c>
      <c r="F338" s="656"/>
      <c r="G338" s="5">
        <v>5</v>
      </c>
      <c r="H338" s="6" t="s">
        <v>255</v>
      </c>
      <c r="I338" s="2" t="s">
        <v>218</v>
      </c>
      <c r="J338" s="3">
        <v>80</v>
      </c>
      <c r="K338" s="3">
        <v>105.16</v>
      </c>
      <c r="L338" s="788"/>
    </row>
    <row r="339" spans="1:12" s="25" customFormat="1" hidden="1" x14ac:dyDescent="0.3">
      <c r="A339" s="5">
        <v>6</v>
      </c>
      <c r="B339" s="6" t="s">
        <v>252</v>
      </c>
      <c r="C339" s="2" t="s">
        <v>251</v>
      </c>
      <c r="D339" s="3">
        <v>105</v>
      </c>
      <c r="E339" s="3">
        <v>142</v>
      </c>
      <c r="F339" s="656"/>
      <c r="G339" s="5">
        <v>6</v>
      </c>
      <c r="H339" s="6" t="s">
        <v>252</v>
      </c>
      <c r="I339" s="2" t="s">
        <v>251</v>
      </c>
      <c r="J339" s="3">
        <v>105</v>
      </c>
      <c r="K339" s="3">
        <v>142</v>
      </c>
      <c r="L339" s="788"/>
    </row>
    <row r="340" spans="1:12" s="25" customFormat="1" hidden="1" x14ac:dyDescent="0.3">
      <c r="A340" s="5">
        <v>7</v>
      </c>
      <c r="B340" s="6" t="s">
        <v>254</v>
      </c>
      <c r="C340" s="2" t="s">
        <v>218</v>
      </c>
      <c r="D340" s="3">
        <v>120</v>
      </c>
      <c r="E340" s="3">
        <v>144</v>
      </c>
      <c r="F340" s="656"/>
      <c r="G340" s="5">
        <v>7</v>
      </c>
      <c r="H340" s="6" t="s">
        <v>254</v>
      </c>
      <c r="I340" s="2" t="s">
        <v>218</v>
      </c>
      <c r="J340" s="3">
        <v>120</v>
      </c>
      <c r="K340" s="3">
        <v>144</v>
      </c>
      <c r="L340" s="788"/>
    </row>
    <row r="341" spans="1:12" s="25" customFormat="1" hidden="1" x14ac:dyDescent="0.3">
      <c r="A341" s="5">
        <v>8</v>
      </c>
      <c r="B341" s="6" t="s">
        <v>31</v>
      </c>
      <c r="C341" s="2" t="s">
        <v>5</v>
      </c>
      <c r="D341" s="3">
        <v>55</v>
      </c>
      <c r="E341" s="3">
        <v>88</v>
      </c>
      <c r="F341" s="656"/>
      <c r="G341" s="5">
        <v>8</v>
      </c>
      <c r="H341" s="6" t="s">
        <v>31</v>
      </c>
      <c r="I341" s="2" t="s">
        <v>5</v>
      </c>
      <c r="J341" s="3">
        <v>55</v>
      </c>
      <c r="K341" s="3">
        <v>88</v>
      </c>
      <c r="L341" s="788"/>
    </row>
    <row r="342" spans="1:12" s="50" customFormat="1" hidden="1" x14ac:dyDescent="0.3">
      <c r="A342" s="1334"/>
      <c r="B342" s="1"/>
      <c r="C342" s="1334"/>
      <c r="D342" s="7"/>
      <c r="E342" s="7"/>
      <c r="F342" s="657"/>
      <c r="G342" s="1334"/>
      <c r="H342" s="1"/>
      <c r="I342" s="1334"/>
      <c r="J342" s="7"/>
      <c r="K342" s="7"/>
      <c r="L342" s="792"/>
    </row>
    <row r="343" spans="1:12" s="25" customFormat="1" hidden="1" x14ac:dyDescent="0.3">
      <c r="A343" s="5"/>
      <c r="B343" s="6"/>
      <c r="C343" s="2" t="s">
        <v>128</v>
      </c>
      <c r="D343" s="3">
        <v>1045</v>
      </c>
      <c r="E343" s="3">
        <v>919.81</v>
      </c>
      <c r="F343" s="656"/>
      <c r="G343" s="5"/>
      <c r="H343" s="6"/>
      <c r="I343" s="2" t="s">
        <v>128</v>
      </c>
      <c r="J343" s="3">
        <v>1045</v>
      </c>
      <c r="K343" s="3">
        <v>919.81</v>
      </c>
      <c r="L343" s="788"/>
    </row>
    <row r="344" spans="1:12" s="25" customFormat="1" hidden="1" x14ac:dyDescent="0.3">
      <c r="A344" s="5"/>
      <c r="B344" s="6"/>
      <c r="C344" s="2"/>
      <c r="D344" s="3"/>
      <c r="E344" s="3"/>
      <c r="F344" s="656"/>
      <c r="G344" s="5"/>
      <c r="H344" s="6"/>
      <c r="I344" s="2"/>
      <c r="J344" s="3"/>
      <c r="K344" s="3"/>
      <c r="L344" s="788"/>
    </row>
    <row r="345" spans="1:12" s="25" customFormat="1" x14ac:dyDescent="0.3">
      <c r="A345" s="5"/>
      <c r="B345" s="6"/>
      <c r="C345" s="2"/>
      <c r="D345" s="3"/>
      <c r="E345" s="3"/>
      <c r="F345" s="656"/>
      <c r="G345" s="5"/>
      <c r="H345" s="6"/>
      <c r="I345" s="2"/>
      <c r="J345" s="3"/>
      <c r="K345" s="3"/>
      <c r="L345" s="788"/>
    </row>
    <row r="346" spans="1:12" s="25" customFormat="1" x14ac:dyDescent="0.3">
      <c r="A346" s="5"/>
      <c r="B346" s="6"/>
      <c r="C346" s="2"/>
      <c r="D346" s="3"/>
      <c r="E346" s="3"/>
      <c r="F346" s="656"/>
      <c r="G346" s="5"/>
      <c r="H346" s="6"/>
      <c r="I346" s="2"/>
      <c r="J346" s="3"/>
      <c r="K346" s="3"/>
      <c r="L346" s="788"/>
    </row>
    <row r="347" spans="1:12" s="25" customFormat="1" x14ac:dyDescent="0.3">
      <c r="A347" s="28" t="s">
        <v>124</v>
      </c>
      <c r="B347" s="3" t="s">
        <v>259</v>
      </c>
      <c r="C347" s="2" t="s">
        <v>125</v>
      </c>
      <c r="D347" s="3" t="s">
        <v>126</v>
      </c>
      <c r="E347" s="3" t="s">
        <v>127</v>
      </c>
      <c r="F347" s="656"/>
      <c r="G347" s="28" t="s">
        <v>124</v>
      </c>
      <c r="H347" s="3" t="s">
        <v>247</v>
      </c>
      <c r="I347" s="2" t="s">
        <v>125</v>
      </c>
      <c r="J347" s="3" t="s">
        <v>126</v>
      </c>
      <c r="K347" s="3" t="s">
        <v>127</v>
      </c>
      <c r="L347" s="788"/>
    </row>
    <row r="348" spans="1:12" s="25" customFormat="1" ht="19.5" customHeight="1" x14ac:dyDescent="0.3">
      <c r="A348" s="1334" t="s">
        <v>8</v>
      </c>
      <c r="B348" s="6" t="s">
        <v>91</v>
      </c>
      <c r="C348" s="2" t="s">
        <v>92</v>
      </c>
      <c r="D348" s="3">
        <v>60</v>
      </c>
      <c r="E348" s="3">
        <v>122</v>
      </c>
      <c r="F348" s="490"/>
      <c r="G348" s="1334" t="s">
        <v>8</v>
      </c>
      <c r="H348" s="6" t="s">
        <v>91</v>
      </c>
      <c r="I348" s="2" t="s">
        <v>92</v>
      </c>
      <c r="J348" s="3">
        <v>60</v>
      </c>
      <c r="K348" s="3">
        <v>122</v>
      </c>
      <c r="L348" s="788"/>
    </row>
    <row r="349" spans="1:12" s="25" customFormat="1" ht="19.5" customHeight="1" x14ac:dyDescent="0.3">
      <c r="A349" s="5">
        <v>2</v>
      </c>
      <c r="B349" s="6" t="s">
        <v>94</v>
      </c>
      <c r="C349" s="2" t="s">
        <v>5</v>
      </c>
      <c r="D349" s="3">
        <v>60</v>
      </c>
      <c r="E349" s="3">
        <v>151.80000000000001</v>
      </c>
      <c r="F349" s="605"/>
      <c r="G349" s="5">
        <v>2</v>
      </c>
      <c r="H349" s="6" t="s">
        <v>94</v>
      </c>
      <c r="I349" s="2" t="s">
        <v>5</v>
      </c>
      <c r="J349" s="3">
        <v>60</v>
      </c>
      <c r="K349" s="3">
        <v>151.80000000000001</v>
      </c>
      <c r="L349" s="788"/>
    </row>
    <row r="350" spans="1:12" s="8" customFormat="1" ht="18.75" customHeight="1" x14ac:dyDescent="0.3">
      <c r="A350" s="1334" t="s">
        <v>0</v>
      </c>
      <c r="B350" s="6" t="s">
        <v>43</v>
      </c>
      <c r="C350" s="2" t="s">
        <v>17</v>
      </c>
      <c r="D350" s="3">
        <v>35</v>
      </c>
      <c r="E350" s="3">
        <v>242.70999999999998</v>
      </c>
      <c r="F350" s="490"/>
      <c r="G350" s="1334" t="s">
        <v>0</v>
      </c>
      <c r="H350" s="6" t="s">
        <v>43</v>
      </c>
      <c r="I350" s="2" t="s">
        <v>44</v>
      </c>
      <c r="J350" s="3">
        <v>45</v>
      </c>
      <c r="K350" s="3">
        <v>298.71999999999997</v>
      </c>
      <c r="L350" s="786"/>
    </row>
    <row r="351" spans="1:12" s="420" customFormat="1" x14ac:dyDescent="0.3">
      <c r="A351" s="1334" t="s">
        <v>77</v>
      </c>
      <c r="B351" s="6" t="s">
        <v>361</v>
      </c>
      <c r="C351" s="2" t="s">
        <v>22</v>
      </c>
      <c r="D351" s="3">
        <v>24</v>
      </c>
      <c r="E351" s="3">
        <v>4.5</v>
      </c>
      <c r="F351" s="607" t="s">
        <v>482</v>
      </c>
      <c r="G351" s="1334" t="s">
        <v>3</v>
      </c>
      <c r="H351" s="6" t="s">
        <v>361</v>
      </c>
      <c r="I351" s="2" t="s">
        <v>22</v>
      </c>
      <c r="J351" s="3">
        <v>24</v>
      </c>
      <c r="K351" s="3">
        <v>4.5</v>
      </c>
      <c r="L351" s="795"/>
    </row>
    <row r="352" spans="1:12" s="25" customFormat="1" ht="19.5" customHeight="1" x14ac:dyDescent="0.3">
      <c r="A352" s="1334" t="s">
        <v>23</v>
      </c>
      <c r="B352" s="6" t="s">
        <v>144</v>
      </c>
      <c r="C352" s="2" t="s">
        <v>2</v>
      </c>
      <c r="D352" s="3">
        <v>15</v>
      </c>
      <c r="E352" s="3">
        <v>94.2</v>
      </c>
      <c r="F352" s="605"/>
      <c r="G352" s="1334" t="s">
        <v>23</v>
      </c>
      <c r="H352" s="6" t="s">
        <v>144</v>
      </c>
      <c r="I352" s="2" t="s">
        <v>2</v>
      </c>
      <c r="J352" s="3">
        <v>15</v>
      </c>
      <c r="K352" s="3">
        <v>94.2</v>
      </c>
      <c r="L352" s="788"/>
    </row>
    <row r="353" spans="1:12" s="50" customFormat="1" x14ac:dyDescent="0.3">
      <c r="A353" s="1334" t="s">
        <v>51</v>
      </c>
      <c r="B353" s="6" t="s">
        <v>107</v>
      </c>
      <c r="C353" s="2" t="s">
        <v>14</v>
      </c>
      <c r="D353" s="3">
        <v>3.4</v>
      </c>
      <c r="E353" s="3">
        <v>93.2</v>
      </c>
      <c r="F353" s="656"/>
      <c r="G353" s="1334" t="s">
        <v>51</v>
      </c>
      <c r="H353" s="6" t="s">
        <v>107</v>
      </c>
      <c r="I353" s="2" t="s">
        <v>14</v>
      </c>
      <c r="J353" s="3">
        <v>3.4</v>
      </c>
      <c r="K353" s="3">
        <v>93.2</v>
      </c>
      <c r="L353" s="786"/>
    </row>
    <row r="354" spans="1:12" s="25" customFormat="1" ht="19.5" customHeight="1" x14ac:dyDescent="0.3">
      <c r="A354" s="1334" t="s">
        <v>15</v>
      </c>
      <c r="B354" s="6" t="s">
        <v>108</v>
      </c>
      <c r="C354" s="2" t="s">
        <v>65</v>
      </c>
      <c r="D354" s="3">
        <v>1.2</v>
      </c>
      <c r="E354" s="3">
        <v>21.5</v>
      </c>
      <c r="F354" s="605"/>
      <c r="G354" s="1334" t="s">
        <v>15</v>
      </c>
      <c r="H354" s="6" t="s">
        <v>108</v>
      </c>
      <c r="I354" s="2" t="s">
        <v>65</v>
      </c>
      <c r="J354" s="3">
        <v>1.2</v>
      </c>
      <c r="K354" s="3">
        <v>21.5</v>
      </c>
      <c r="L354" s="788"/>
    </row>
    <row r="355" spans="1:12" s="25" customFormat="1" x14ac:dyDescent="0.3">
      <c r="A355" s="1334"/>
      <c r="B355" s="6"/>
      <c r="C355" s="2"/>
      <c r="D355" s="3"/>
      <c r="E355" s="3"/>
      <c r="F355" s="605"/>
      <c r="G355" s="1334"/>
      <c r="H355" s="6"/>
      <c r="I355" s="2"/>
      <c r="J355" s="3"/>
      <c r="K355" s="3"/>
      <c r="L355" s="788"/>
    </row>
    <row r="356" spans="1:12" s="50" customFormat="1" x14ac:dyDescent="0.3">
      <c r="A356" s="5"/>
      <c r="B356" s="6"/>
      <c r="C356" s="2"/>
      <c r="D356" s="3"/>
      <c r="E356" s="3"/>
      <c r="F356" s="657"/>
      <c r="G356" s="5"/>
      <c r="H356" s="6"/>
      <c r="I356" s="2"/>
      <c r="J356" s="3"/>
      <c r="K356" s="3"/>
      <c r="L356" s="792"/>
    </row>
    <row r="357" spans="1:12" s="25" customFormat="1" x14ac:dyDescent="0.3">
      <c r="A357" s="1334"/>
      <c r="B357" s="6"/>
      <c r="C357" s="2" t="s">
        <v>128</v>
      </c>
      <c r="D357" s="3">
        <f>SUM(D348:D356)</f>
        <v>198.6</v>
      </c>
      <c r="E357" s="3">
        <f>SUM(E348:E356)</f>
        <v>729.91000000000008</v>
      </c>
      <c r="F357" s="658"/>
      <c r="G357" s="1334"/>
      <c r="H357" s="6"/>
      <c r="I357" s="2" t="s">
        <v>128</v>
      </c>
      <c r="J357" s="3">
        <f>SUM(J348:J356)</f>
        <v>208.6</v>
      </c>
      <c r="K357" s="3">
        <f>SUM(K348:K356)</f>
        <v>785.92000000000007</v>
      </c>
      <c r="L357" s="788"/>
    </row>
    <row r="358" spans="1:12" s="25" customFormat="1" x14ac:dyDescent="0.3">
      <c r="A358" s="5"/>
      <c r="B358" s="6"/>
      <c r="C358" s="2"/>
      <c r="D358" s="3"/>
      <c r="E358" s="3"/>
      <c r="F358" s="656"/>
      <c r="G358" s="5"/>
      <c r="H358" s="6"/>
      <c r="I358" s="2"/>
      <c r="J358" s="3"/>
      <c r="K358" s="3"/>
      <c r="L358" s="788"/>
    </row>
    <row r="359" spans="1:12" s="25" customFormat="1" x14ac:dyDescent="0.3">
      <c r="A359" s="5"/>
      <c r="B359" s="6"/>
      <c r="C359" s="2"/>
      <c r="D359" s="935"/>
      <c r="E359" s="935"/>
      <c r="F359" s="853"/>
      <c r="G359" s="1338"/>
      <c r="H359" s="851"/>
      <c r="I359" s="2"/>
      <c r="J359" s="3"/>
      <c r="K359" s="3"/>
      <c r="L359" s="788"/>
    </row>
    <row r="360" spans="1:12" s="25" customFormat="1" x14ac:dyDescent="0.3">
      <c r="A360" s="1334"/>
      <c r="B360" s="6"/>
      <c r="C360" s="2" t="s">
        <v>136</v>
      </c>
      <c r="D360" s="935">
        <f>+D357+D332</f>
        <v>382</v>
      </c>
      <c r="E360" s="935">
        <f>+E357+E332</f>
        <v>1250.01</v>
      </c>
      <c r="F360" s="847"/>
      <c r="G360" s="935"/>
      <c r="H360" s="935"/>
      <c r="I360" s="3" t="s">
        <v>136</v>
      </c>
      <c r="J360" s="3">
        <f>+J357+J332</f>
        <v>422</v>
      </c>
      <c r="K360" s="3">
        <f>+K357+K332</f>
        <v>1503.7</v>
      </c>
      <c r="L360" s="788"/>
    </row>
    <row r="361" spans="1:12" s="25" customFormat="1" ht="18.75" customHeight="1" x14ac:dyDescent="0.3">
      <c r="B361" s="20"/>
      <c r="C361" s="20"/>
      <c r="D361" s="848"/>
      <c r="E361" s="1339"/>
      <c r="F361" s="855"/>
      <c r="G361" s="848"/>
      <c r="H361" s="849"/>
      <c r="I361" s="20"/>
      <c r="K361" s="24"/>
      <c r="L361" s="788"/>
    </row>
    <row r="362" spans="1:12" s="25" customFormat="1" ht="18.75" customHeight="1" x14ac:dyDescent="0.3">
      <c r="B362" s="20"/>
      <c r="C362" s="20"/>
      <c r="D362" s="848"/>
      <c r="E362" s="1339"/>
      <c r="F362" s="855"/>
      <c r="G362" s="848"/>
      <c r="H362" s="849"/>
      <c r="I362" s="20"/>
      <c r="K362" s="24"/>
      <c r="L362" s="788"/>
    </row>
    <row r="363" spans="1:12" s="25" customFormat="1" x14ac:dyDescent="0.3">
      <c r="A363" s="461"/>
      <c r="B363" s="461"/>
      <c r="C363" s="461"/>
      <c r="D363" s="461"/>
      <c r="E363" s="461"/>
      <c r="F363" s="660"/>
      <c r="G363" s="36"/>
      <c r="H363" s="463"/>
      <c r="I363" s="463"/>
      <c r="J363" s="463"/>
      <c r="K363" s="463"/>
      <c r="L363" s="788"/>
    </row>
    <row r="364" spans="1:12" s="25" customFormat="1" x14ac:dyDescent="0.3">
      <c r="A364" s="461"/>
      <c r="B364" s="36"/>
      <c r="C364" s="462"/>
      <c r="D364" s="463"/>
      <c r="E364" s="463"/>
      <c r="F364" s="659"/>
      <c r="G364" s="463"/>
      <c r="H364" s="463"/>
      <c r="I364" s="463"/>
      <c r="J364" s="463"/>
      <c r="K364" s="463"/>
      <c r="L364" s="788"/>
    </row>
    <row r="365" spans="1:12" s="25" customFormat="1" ht="18.75" customHeight="1" x14ac:dyDescent="0.3">
      <c r="B365" s="37" t="s">
        <v>130</v>
      </c>
      <c r="D365" s="94" t="s">
        <v>131</v>
      </c>
      <c r="E365" s="20"/>
      <c r="F365" s="606"/>
      <c r="H365" s="37" t="s">
        <v>130</v>
      </c>
      <c r="J365" s="94" t="s">
        <v>131</v>
      </c>
      <c r="K365" s="20"/>
      <c r="L365" s="788"/>
    </row>
    <row r="366" spans="1:12" s="25" customFormat="1" ht="51.75" customHeight="1" x14ac:dyDescent="0.3">
      <c r="B366" s="38" t="s">
        <v>132</v>
      </c>
      <c r="D366" s="38" t="s">
        <v>140</v>
      </c>
      <c r="E366" s="39"/>
      <c r="F366" s="606"/>
      <c r="H366" s="38" t="s">
        <v>139</v>
      </c>
      <c r="J366" s="38" t="s">
        <v>140</v>
      </c>
      <c r="K366" s="39"/>
      <c r="L366" s="788"/>
    </row>
    <row r="367" spans="1:12" s="25" customFormat="1" ht="23.25" customHeight="1" x14ac:dyDescent="0.3">
      <c r="B367" s="38"/>
      <c r="D367" s="38"/>
      <c r="E367" s="39"/>
      <c r="F367" s="606"/>
      <c r="G367" s="38"/>
      <c r="I367" s="38"/>
      <c r="J367" s="39"/>
      <c r="K367" s="38"/>
      <c r="L367" s="788"/>
    </row>
    <row r="368" spans="1:12" s="25" customFormat="1" x14ac:dyDescent="0.3">
      <c r="A368" s="848"/>
      <c r="B368" s="849"/>
      <c r="C368" s="849"/>
      <c r="D368" s="849"/>
      <c r="E368" s="849"/>
      <c r="F368" s="853"/>
      <c r="G368" s="848"/>
      <c r="H368" s="849"/>
      <c r="I368" s="849"/>
      <c r="J368" s="849"/>
      <c r="K368" s="849"/>
      <c r="L368" s="788"/>
    </row>
    <row r="369" spans="1:13" s="21" customFormat="1" x14ac:dyDescent="0.3">
      <c r="B369" s="20"/>
      <c r="C369" s="20"/>
      <c r="D369" s="20"/>
      <c r="E369" s="20"/>
      <c r="F369" s="656"/>
      <c r="H369" s="20"/>
      <c r="I369" s="20"/>
      <c r="J369" s="20"/>
      <c r="K369" s="20"/>
      <c r="L369" s="801"/>
    </row>
    <row r="370" spans="1:13" s="25" customFormat="1" ht="18.75" customHeight="1" x14ac:dyDescent="0.3">
      <c r="B370" s="22" t="s">
        <v>115</v>
      </c>
      <c r="C370" s="20"/>
      <c r="D370" s="20"/>
      <c r="E370" s="20"/>
      <c r="F370" s="656"/>
      <c r="H370" s="22" t="s">
        <v>115</v>
      </c>
      <c r="I370" s="20"/>
      <c r="J370" s="20"/>
      <c r="K370" s="20"/>
      <c r="L370" s="788"/>
    </row>
    <row r="371" spans="1:13" s="25" customFormat="1" ht="18.75" customHeight="1" x14ac:dyDescent="0.3">
      <c r="B371" s="22" t="s">
        <v>137</v>
      </c>
      <c r="C371" s="20"/>
      <c r="D371" s="20"/>
      <c r="E371" s="20"/>
      <c r="F371" s="606"/>
      <c r="H371" s="22" t="s">
        <v>138</v>
      </c>
      <c r="I371" s="20"/>
      <c r="J371" s="20"/>
      <c r="K371" s="20"/>
      <c r="L371" s="788"/>
    </row>
    <row r="372" spans="1:13" s="25" customFormat="1" ht="18.75" customHeight="1" x14ac:dyDescent="0.3">
      <c r="B372" s="20"/>
      <c r="C372" s="20"/>
      <c r="D372" s="20"/>
      <c r="E372" s="20"/>
      <c r="F372" s="606"/>
      <c r="H372" s="20"/>
      <c r="I372" s="20"/>
      <c r="J372" s="20"/>
      <c r="K372" s="20"/>
      <c r="L372" s="788"/>
    </row>
    <row r="373" spans="1:13" s="25" customFormat="1" ht="18.75" customHeight="1" x14ac:dyDescent="0.3">
      <c r="B373" s="20"/>
      <c r="C373" s="20"/>
      <c r="E373" s="603" t="s">
        <v>116</v>
      </c>
      <c r="F373" s="606"/>
      <c r="H373" s="20"/>
      <c r="I373" s="20"/>
      <c r="K373" s="603" t="s">
        <v>116</v>
      </c>
      <c r="L373" s="789"/>
      <c r="M373" s="603"/>
    </row>
    <row r="374" spans="1:13" s="25" customFormat="1" ht="18.75" customHeight="1" x14ac:dyDescent="0.3">
      <c r="B374" s="20"/>
      <c r="C374" s="20"/>
      <c r="E374" s="603" t="s">
        <v>134</v>
      </c>
      <c r="F374" s="606"/>
      <c r="H374" s="20"/>
      <c r="I374" s="20"/>
      <c r="K374" s="603" t="s">
        <v>134</v>
      </c>
      <c r="L374" s="789"/>
      <c r="M374" s="603"/>
    </row>
    <row r="375" spans="1:13" s="25" customFormat="1" ht="18.75" customHeight="1" x14ac:dyDescent="0.3">
      <c r="B375" s="20"/>
      <c r="C375" s="20"/>
      <c r="E375" s="603" t="s">
        <v>117</v>
      </c>
      <c r="F375" s="606"/>
      <c r="H375" s="20"/>
      <c r="I375" s="20"/>
      <c r="K375" s="603" t="s">
        <v>117</v>
      </c>
      <c r="L375" s="789"/>
      <c r="M375" s="603"/>
    </row>
    <row r="376" spans="1:13" s="25" customFormat="1" ht="18.75" customHeight="1" x14ac:dyDescent="0.3">
      <c r="B376" s="20"/>
      <c r="C376" s="20"/>
      <c r="E376" s="603" t="s">
        <v>417</v>
      </c>
      <c r="F376" s="606"/>
      <c r="H376" s="20"/>
      <c r="I376" s="20"/>
      <c r="K376" s="603" t="s">
        <v>417</v>
      </c>
      <c r="L376" s="789"/>
      <c r="M376" s="603"/>
    </row>
    <row r="377" spans="1:13" s="25" customFormat="1" ht="18.75" customHeight="1" x14ac:dyDescent="0.3">
      <c r="B377" s="20"/>
      <c r="C377" s="20"/>
      <c r="D377" s="20"/>
      <c r="E377" s="20"/>
      <c r="F377" s="656"/>
      <c r="H377" s="20"/>
      <c r="I377" s="20"/>
      <c r="J377" s="20"/>
      <c r="K377" s="20"/>
      <c r="L377" s="788"/>
    </row>
    <row r="378" spans="1:13" s="25" customFormat="1" ht="18.75" customHeight="1" x14ac:dyDescent="0.3">
      <c r="B378" s="20"/>
      <c r="C378" s="20"/>
      <c r="D378" s="20"/>
      <c r="E378" s="20"/>
      <c r="F378" s="656"/>
      <c r="H378" s="20"/>
      <c r="I378" s="20"/>
      <c r="J378" s="20"/>
      <c r="K378" s="20"/>
      <c r="L378" s="788"/>
    </row>
    <row r="379" spans="1:13" s="25" customFormat="1" ht="18.75" customHeight="1" x14ac:dyDescent="0.3">
      <c r="B379" s="20"/>
      <c r="C379" s="20"/>
      <c r="D379" s="20"/>
      <c r="E379" s="20"/>
      <c r="F379" s="656"/>
      <c r="H379" s="20"/>
      <c r="I379" s="20"/>
      <c r="J379" s="20"/>
      <c r="K379" s="20"/>
      <c r="L379" s="788"/>
    </row>
    <row r="380" spans="1:13" s="25" customFormat="1" ht="18.75" customHeight="1" x14ac:dyDescent="0.3">
      <c r="B380" s="1612" t="s">
        <v>119</v>
      </c>
      <c r="C380" s="1612"/>
      <c r="D380" s="1612"/>
      <c r="E380" s="26"/>
      <c r="F380" s="606"/>
      <c r="H380" s="1612" t="s">
        <v>119</v>
      </c>
      <c r="I380" s="1612"/>
      <c r="J380" s="1612"/>
      <c r="K380" s="26"/>
      <c r="L380" s="788"/>
    </row>
    <row r="381" spans="1:13" s="25" customFormat="1" ht="18.75" customHeight="1" x14ac:dyDescent="0.3">
      <c r="B381" s="1610">
        <v>45547</v>
      </c>
      <c r="C381" s="1610"/>
      <c r="D381" s="1610"/>
      <c r="E381" s="27"/>
      <c r="F381" s="606"/>
      <c r="H381" s="1610">
        <f>B381</f>
        <v>45547</v>
      </c>
      <c r="I381" s="1610"/>
      <c r="J381" s="1610"/>
      <c r="K381" s="27"/>
      <c r="L381" s="788"/>
    </row>
    <row r="382" spans="1:13" s="25" customFormat="1" ht="18.75" customHeight="1" x14ac:dyDescent="0.3">
      <c r="B382" s="20"/>
      <c r="C382" s="20"/>
      <c r="D382" s="20"/>
      <c r="E382" s="27"/>
      <c r="F382" s="606"/>
      <c r="H382" s="20"/>
      <c r="I382" s="20"/>
      <c r="J382" s="20"/>
      <c r="K382" s="27"/>
      <c r="L382" s="788"/>
    </row>
    <row r="383" spans="1:13" s="25" customFormat="1" ht="18.75" customHeight="1" x14ac:dyDescent="0.3">
      <c r="B383" s="1335"/>
      <c r="C383" s="20"/>
      <c r="D383" s="20"/>
      <c r="E383" s="27"/>
      <c r="F383" s="606"/>
      <c r="H383" s="1335"/>
      <c r="I383" s="20"/>
      <c r="J383" s="20"/>
      <c r="K383" s="27"/>
      <c r="L383" s="788"/>
    </row>
    <row r="384" spans="1:13" s="25" customFormat="1" ht="18.75" customHeight="1" x14ac:dyDescent="0.3">
      <c r="A384" s="28" t="s">
        <v>120</v>
      </c>
      <c r="B384" s="29" t="s">
        <v>121</v>
      </c>
      <c r="C384" s="1611" t="s">
        <v>122</v>
      </c>
      <c r="D384" s="1611"/>
      <c r="E384" s="1611"/>
      <c r="F384" s="606"/>
      <c r="G384" s="28" t="s">
        <v>120</v>
      </c>
      <c r="H384" s="29" t="s">
        <v>121</v>
      </c>
      <c r="I384" s="1611" t="s">
        <v>123</v>
      </c>
      <c r="J384" s="1611"/>
      <c r="K384" s="1611"/>
      <c r="L384" s="788"/>
    </row>
    <row r="385" spans="1:12" s="25" customFormat="1" ht="18.75" customHeight="1" x14ac:dyDescent="0.3">
      <c r="A385" s="28" t="s">
        <v>124</v>
      </c>
      <c r="B385" s="28" t="s">
        <v>265</v>
      </c>
      <c r="C385" s="29" t="s">
        <v>125</v>
      </c>
      <c r="D385" s="1336" t="s">
        <v>126</v>
      </c>
      <c r="E385" s="1336" t="s">
        <v>127</v>
      </c>
      <c r="F385" s="606"/>
      <c r="G385" s="28" t="s">
        <v>124</v>
      </c>
      <c r="H385" s="28" t="s">
        <v>265</v>
      </c>
      <c r="I385" s="29" t="s">
        <v>125</v>
      </c>
      <c r="J385" s="1336" t="s">
        <v>126</v>
      </c>
      <c r="K385" s="1336" t="s">
        <v>127</v>
      </c>
      <c r="L385" s="788"/>
    </row>
    <row r="386" spans="1:12" s="50" customFormat="1" x14ac:dyDescent="0.3">
      <c r="A386" s="1336">
        <v>1</v>
      </c>
      <c r="B386" s="6" t="s">
        <v>26</v>
      </c>
      <c r="C386" s="2" t="s">
        <v>28</v>
      </c>
      <c r="D386" s="3">
        <v>55</v>
      </c>
      <c r="E386" s="3">
        <v>121.9</v>
      </c>
      <c r="F386" s="606">
        <v>339.13</v>
      </c>
      <c r="G386" s="1336">
        <v>1</v>
      </c>
      <c r="H386" s="6" t="s">
        <v>26</v>
      </c>
      <c r="I386" s="2" t="s">
        <v>7</v>
      </c>
      <c r="J386" s="3">
        <v>80</v>
      </c>
      <c r="K386" s="3">
        <v>152.375</v>
      </c>
      <c r="L386" s="786">
        <v>45384</v>
      </c>
    </row>
    <row r="387" spans="1:12" s="50" customFormat="1" x14ac:dyDescent="0.3">
      <c r="A387" s="1336" t="s">
        <v>3</v>
      </c>
      <c r="B387" s="6" t="s">
        <v>260</v>
      </c>
      <c r="C387" s="2" t="s">
        <v>17</v>
      </c>
      <c r="D387" s="3">
        <v>20</v>
      </c>
      <c r="E387" s="3">
        <v>182.25</v>
      </c>
      <c r="F387" s="677">
        <v>28</v>
      </c>
      <c r="G387" s="1336" t="s">
        <v>3</v>
      </c>
      <c r="H387" s="6" t="s">
        <v>260</v>
      </c>
      <c r="I387" s="2" t="s">
        <v>44</v>
      </c>
      <c r="J387" s="3">
        <v>25</v>
      </c>
      <c r="K387" s="3">
        <v>218.7</v>
      </c>
      <c r="L387" s="792"/>
    </row>
    <row r="388" spans="1:12" s="50" customFormat="1" x14ac:dyDescent="0.3">
      <c r="A388" s="1336" t="s">
        <v>0</v>
      </c>
      <c r="B388" s="6" t="s">
        <v>361</v>
      </c>
      <c r="C388" s="2" t="s">
        <v>22</v>
      </c>
      <c r="D388" s="3">
        <v>24</v>
      </c>
      <c r="E388" s="3">
        <v>4.5</v>
      </c>
      <c r="F388" s="605">
        <v>93.2</v>
      </c>
      <c r="G388" s="1336" t="s">
        <v>0</v>
      </c>
      <c r="H388" s="6" t="s">
        <v>361</v>
      </c>
      <c r="I388" s="2" t="s">
        <v>22</v>
      </c>
      <c r="J388" s="3">
        <v>24</v>
      </c>
      <c r="K388" s="3">
        <v>4.5</v>
      </c>
      <c r="L388" s="786"/>
    </row>
    <row r="389" spans="1:12" s="25" customFormat="1" x14ac:dyDescent="0.3">
      <c r="A389" s="5">
        <v>4</v>
      </c>
      <c r="B389" s="6" t="s">
        <v>114</v>
      </c>
      <c r="C389" s="2" t="s">
        <v>2</v>
      </c>
      <c r="D389" s="3">
        <v>6</v>
      </c>
      <c r="E389" s="3">
        <v>28</v>
      </c>
      <c r="F389" s="606">
        <v>86</v>
      </c>
      <c r="G389" s="5">
        <v>4</v>
      </c>
      <c r="H389" s="6" t="s">
        <v>114</v>
      </c>
      <c r="I389" s="2" t="s">
        <v>2</v>
      </c>
      <c r="J389" s="3">
        <v>6</v>
      </c>
      <c r="K389" s="3">
        <v>28</v>
      </c>
      <c r="L389" s="788"/>
    </row>
    <row r="390" spans="1:12" s="25" customFormat="1" x14ac:dyDescent="0.3">
      <c r="A390" s="1336" t="s">
        <v>23</v>
      </c>
      <c r="B390" s="6" t="s">
        <v>107</v>
      </c>
      <c r="C390" s="2" t="s">
        <v>14</v>
      </c>
      <c r="D390" s="3">
        <v>3.4</v>
      </c>
      <c r="E390" s="3">
        <v>93.2</v>
      </c>
      <c r="F390" s="606"/>
      <c r="G390" s="1336" t="s">
        <v>23</v>
      </c>
      <c r="H390" s="6" t="s">
        <v>107</v>
      </c>
      <c r="I390" s="2" t="s">
        <v>14</v>
      </c>
      <c r="J390" s="3">
        <v>3.4</v>
      </c>
      <c r="K390" s="3">
        <v>93.2</v>
      </c>
      <c r="L390" s="788"/>
    </row>
    <row r="391" spans="1:12" s="50" customFormat="1" ht="21" customHeight="1" x14ac:dyDescent="0.3">
      <c r="A391" s="1336" t="s">
        <v>51</v>
      </c>
      <c r="B391" s="6" t="s">
        <v>1</v>
      </c>
      <c r="C391" s="2" t="s">
        <v>5</v>
      </c>
      <c r="D391" s="3">
        <v>220</v>
      </c>
      <c r="E391" s="3">
        <v>86</v>
      </c>
      <c r="F391" s="662"/>
      <c r="G391" s="1336" t="s">
        <v>51</v>
      </c>
      <c r="H391" s="6" t="s">
        <v>1</v>
      </c>
      <c r="I391" s="2" t="s">
        <v>5</v>
      </c>
      <c r="J391" s="3">
        <v>220</v>
      </c>
      <c r="K391" s="3">
        <v>86</v>
      </c>
      <c r="L391" s="786"/>
    </row>
    <row r="392" spans="1:12" s="25" customFormat="1" x14ac:dyDescent="0.3">
      <c r="A392" s="5"/>
      <c r="B392" s="6"/>
      <c r="C392" s="2"/>
      <c r="D392" s="3"/>
      <c r="E392" s="3"/>
      <c r="F392" s="656"/>
      <c r="G392" s="5"/>
      <c r="H392" s="6"/>
      <c r="I392" s="2"/>
      <c r="J392" s="3"/>
      <c r="K392" s="3"/>
      <c r="L392" s="788"/>
    </row>
    <row r="393" spans="1:12" s="25" customFormat="1" x14ac:dyDescent="0.3">
      <c r="A393" s="5"/>
      <c r="B393" s="6"/>
      <c r="C393" s="2" t="s">
        <v>128</v>
      </c>
      <c r="D393" s="3">
        <f>SUM(D386:D391)</f>
        <v>328.4</v>
      </c>
      <c r="E393" s="3">
        <f>SUM(E386:E391)</f>
        <v>515.84999999999991</v>
      </c>
      <c r="F393" s="656"/>
      <c r="G393" s="5"/>
      <c r="H393" s="6"/>
      <c r="I393" s="2" t="s">
        <v>128</v>
      </c>
      <c r="J393" s="3">
        <f>SUM(J386:J391)</f>
        <v>358.4</v>
      </c>
      <c r="K393" s="3">
        <f>SUM(K386:K391)</f>
        <v>582.77499999999998</v>
      </c>
      <c r="L393" s="788"/>
    </row>
    <row r="394" spans="1:12" s="25" customFormat="1" hidden="1" x14ac:dyDescent="0.3">
      <c r="A394" s="5"/>
      <c r="B394" s="6"/>
      <c r="C394" s="2"/>
      <c r="D394" s="3"/>
      <c r="E394" s="3"/>
      <c r="F394" s="656"/>
      <c r="G394" s="5"/>
      <c r="H394" s="6"/>
      <c r="I394" s="2"/>
      <c r="J394" s="3"/>
      <c r="K394" s="3"/>
      <c r="L394" s="788"/>
    </row>
    <row r="395" spans="1:12" s="25" customFormat="1" hidden="1" x14ac:dyDescent="0.3">
      <c r="A395" s="5">
        <v>1</v>
      </c>
      <c r="B395" s="6" t="s">
        <v>1</v>
      </c>
      <c r="C395" s="2" t="s">
        <v>5</v>
      </c>
      <c r="D395" s="3">
        <v>200</v>
      </c>
      <c r="E395" s="3">
        <v>86</v>
      </c>
      <c r="F395" s="656"/>
      <c r="G395" s="5">
        <v>1</v>
      </c>
      <c r="H395" s="6" t="s">
        <v>1</v>
      </c>
      <c r="I395" s="2" t="s">
        <v>5</v>
      </c>
      <c r="J395" s="3">
        <v>200</v>
      </c>
      <c r="K395" s="3">
        <v>86</v>
      </c>
      <c r="L395" s="788"/>
    </row>
    <row r="396" spans="1:12" s="25" customFormat="1" hidden="1" x14ac:dyDescent="0.3">
      <c r="A396" s="5">
        <v>2</v>
      </c>
      <c r="B396" s="6" t="s">
        <v>238</v>
      </c>
      <c r="C396" s="2" t="s">
        <v>251</v>
      </c>
      <c r="D396" s="3">
        <v>225</v>
      </c>
      <c r="E396" s="3">
        <v>114</v>
      </c>
      <c r="F396" s="656"/>
      <c r="G396" s="5">
        <v>2</v>
      </c>
      <c r="H396" s="6" t="s">
        <v>238</v>
      </c>
      <c r="I396" s="2" t="s">
        <v>251</v>
      </c>
      <c r="J396" s="3">
        <v>225</v>
      </c>
      <c r="K396" s="3">
        <v>114</v>
      </c>
      <c r="L396" s="788"/>
    </row>
    <row r="397" spans="1:12" s="25" customFormat="1" hidden="1" x14ac:dyDescent="0.3">
      <c r="A397" s="5">
        <v>3</v>
      </c>
      <c r="B397" s="6" t="s">
        <v>93</v>
      </c>
      <c r="C397" s="2" t="s">
        <v>5</v>
      </c>
      <c r="D397" s="3">
        <v>135</v>
      </c>
      <c r="E397" s="3">
        <v>94.25</v>
      </c>
      <c r="F397" s="656"/>
      <c r="G397" s="5">
        <v>3</v>
      </c>
      <c r="H397" s="6" t="s">
        <v>93</v>
      </c>
      <c r="I397" s="2" t="s">
        <v>5</v>
      </c>
      <c r="J397" s="3">
        <v>135</v>
      </c>
      <c r="K397" s="3">
        <v>94.25</v>
      </c>
      <c r="L397" s="788"/>
    </row>
    <row r="398" spans="1:12" s="25" customFormat="1" hidden="1" x14ac:dyDescent="0.3">
      <c r="A398" s="5">
        <v>4</v>
      </c>
      <c r="B398" s="6" t="s">
        <v>253</v>
      </c>
      <c r="C398" s="2" t="s">
        <v>218</v>
      </c>
      <c r="D398" s="3">
        <v>125</v>
      </c>
      <c r="E398" s="3">
        <v>146.4</v>
      </c>
      <c r="F398" s="656"/>
      <c r="G398" s="5">
        <v>4</v>
      </c>
      <c r="H398" s="6" t="s">
        <v>253</v>
      </c>
      <c r="I398" s="2" t="s">
        <v>218</v>
      </c>
      <c r="J398" s="3">
        <v>125</v>
      </c>
      <c r="K398" s="3">
        <v>146.4</v>
      </c>
      <c r="L398" s="788"/>
    </row>
    <row r="399" spans="1:12" s="25" customFormat="1" hidden="1" x14ac:dyDescent="0.3">
      <c r="A399" s="5">
        <v>5</v>
      </c>
      <c r="B399" s="6" t="s">
        <v>255</v>
      </c>
      <c r="C399" s="2" t="s">
        <v>218</v>
      </c>
      <c r="D399" s="3">
        <v>80</v>
      </c>
      <c r="E399" s="3">
        <v>105.16</v>
      </c>
      <c r="F399" s="656"/>
      <c r="G399" s="5">
        <v>5</v>
      </c>
      <c r="H399" s="6" t="s">
        <v>255</v>
      </c>
      <c r="I399" s="2" t="s">
        <v>218</v>
      </c>
      <c r="J399" s="3">
        <v>80</v>
      </c>
      <c r="K399" s="3">
        <v>105.16</v>
      </c>
      <c r="L399" s="788"/>
    </row>
    <row r="400" spans="1:12" s="25" customFormat="1" hidden="1" x14ac:dyDescent="0.3">
      <c r="A400" s="5">
        <v>6</v>
      </c>
      <c r="B400" s="6" t="s">
        <v>252</v>
      </c>
      <c r="C400" s="2" t="s">
        <v>251</v>
      </c>
      <c r="D400" s="3">
        <v>105</v>
      </c>
      <c r="E400" s="3">
        <v>142</v>
      </c>
      <c r="F400" s="656"/>
      <c r="G400" s="5">
        <v>6</v>
      </c>
      <c r="H400" s="6" t="s">
        <v>252</v>
      </c>
      <c r="I400" s="2" t="s">
        <v>251</v>
      </c>
      <c r="J400" s="3">
        <v>105</v>
      </c>
      <c r="K400" s="3">
        <v>142</v>
      </c>
      <c r="L400" s="788"/>
    </row>
    <row r="401" spans="1:12" s="25" customFormat="1" hidden="1" x14ac:dyDescent="0.3">
      <c r="A401" s="5">
        <v>7</v>
      </c>
      <c r="B401" s="6" t="s">
        <v>254</v>
      </c>
      <c r="C401" s="2" t="s">
        <v>218</v>
      </c>
      <c r="D401" s="3">
        <v>120</v>
      </c>
      <c r="E401" s="3">
        <v>144</v>
      </c>
      <c r="F401" s="656"/>
      <c r="G401" s="5">
        <v>7</v>
      </c>
      <c r="H401" s="6" t="s">
        <v>254</v>
      </c>
      <c r="I401" s="2" t="s">
        <v>218</v>
      </c>
      <c r="J401" s="3">
        <v>120</v>
      </c>
      <c r="K401" s="3">
        <v>144</v>
      </c>
      <c r="L401" s="788"/>
    </row>
    <row r="402" spans="1:12" s="25" customFormat="1" hidden="1" x14ac:dyDescent="0.3">
      <c r="A402" s="5">
        <v>8</v>
      </c>
      <c r="B402" s="6" t="s">
        <v>31</v>
      </c>
      <c r="C402" s="2" t="s">
        <v>5</v>
      </c>
      <c r="D402" s="3">
        <v>55</v>
      </c>
      <c r="E402" s="3">
        <v>88</v>
      </c>
      <c r="F402" s="656"/>
      <c r="G402" s="5">
        <v>8</v>
      </c>
      <c r="H402" s="6" t="s">
        <v>31</v>
      </c>
      <c r="I402" s="2" t="s">
        <v>5</v>
      </c>
      <c r="J402" s="3">
        <v>55</v>
      </c>
      <c r="K402" s="3">
        <v>88</v>
      </c>
      <c r="L402" s="788"/>
    </row>
    <row r="403" spans="1:12" s="50" customFormat="1" hidden="1" x14ac:dyDescent="0.3">
      <c r="A403" s="1336"/>
      <c r="B403" s="1"/>
      <c r="C403" s="1336"/>
      <c r="D403" s="7"/>
      <c r="E403" s="7"/>
      <c r="F403" s="657"/>
      <c r="G403" s="1336"/>
      <c r="H403" s="1"/>
      <c r="I403" s="1336"/>
      <c r="J403" s="7"/>
      <c r="K403" s="7"/>
      <c r="L403" s="792"/>
    </row>
    <row r="404" spans="1:12" s="25" customFormat="1" hidden="1" x14ac:dyDescent="0.3">
      <c r="A404" s="5"/>
      <c r="B404" s="6"/>
      <c r="C404" s="2" t="s">
        <v>128</v>
      </c>
      <c r="D404" s="3">
        <v>1045</v>
      </c>
      <c r="E404" s="3">
        <v>919.81</v>
      </c>
      <c r="F404" s="656"/>
      <c r="G404" s="5"/>
      <c r="H404" s="6"/>
      <c r="I404" s="2" t="s">
        <v>128</v>
      </c>
      <c r="J404" s="3">
        <v>1045</v>
      </c>
      <c r="K404" s="3">
        <v>919.81</v>
      </c>
      <c r="L404" s="788"/>
    </row>
    <row r="405" spans="1:12" s="25" customFormat="1" hidden="1" x14ac:dyDescent="0.3">
      <c r="A405" s="5"/>
      <c r="B405" s="6"/>
      <c r="C405" s="2"/>
      <c r="D405" s="3"/>
      <c r="E405" s="3"/>
      <c r="F405" s="656"/>
      <c r="G405" s="5"/>
      <c r="H405" s="6"/>
      <c r="I405" s="2"/>
      <c r="J405" s="3"/>
      <c r="K405" s="3"/>
      <c r="L405" s="788"/>
    </row>
    <row r="406" spans="1:12" s="25" customFormat="1" x14ac:dyDescent="0.3">
      <c r="A406" s="5"/>
      <c r="B406" s="6"/>
      <c r="C406" s="2"/>
      <c r="D406" s="3"/>
      <c r="E406" s="3"/>
      <c r="F406" s="656"/>
      <c r="G406" s="5"/>
      <c r="H406" s="6"/>
      <c r="I406" s="2"/>
      <c r="J406" s="3"/>
      <c r="K406" s="3"/>
      <c r="L406" s="788"/>
    </row>
    <row r="407" spans="1:12" s="25" customFormat="1" x14ac:dyDescent="0.3">
      <c r="A407" s="5"/>
      <c r="B407" s="6"/>
      <c r="C407" s="2"/>
      <c r="D407" s="3"/>
      <c r="E407" s="3"/>
      <c r="F407" s="656"/>
      <c r="G407" s="5"/>
      <c r="H407" s="6"/>
      <c r="I407" s="2"/>
      <c r="J407" s="3"/>
      <c r="K407" s="3"/>
      <c r="L407" s="788"/>
    </row>
    <row r="408" spans="1:12" s="25" customFormat="1" x14ac:dyDescent="0.3">
      <c r="A408" s="28" t="s">
        <v>124</v>
      </c>
      <c r="B408" s="3" t="s">
        <v>259</v>
      </c>
      <c r="C408" s="2" t="s">
        <v>125</v>
      </c>
      <c r="D408" s="3" t="s">
        <v>126</v>
      </c>
      <c r="E408" s="3" t="s">
        <v>127</v>
      </c>
      <c r="F408" s="656"/>
      <c r="G408" s="28" t="s">
        <v>124</v>
      </c>
      <c r="H408" s="3" t="s">
        <v>247</v>
      </c>
      <c r="I408" s="2" t="s">
        <v>125</v>
      </c>
      <c r="J408" s="3" t="s">
        <v>126</v>
      </c>
      <c r="K408" s="3" t="s">
        <v>127</v>
      </c>
      <c r="L408" s="788"/>
    </row>
    <row r="409" spans="1:12" s="50" customFormat="1" ht="18.75" customHeight="1" x14ac:dyDescent="0.3">
      <c r="A409" s="1336">
        <v>1</v>
      </c>
      <c r="B409" s="6" t="s">
        <v>261</v>
      </c>
      <c r="C409" s="2" t="s">
        <v>9</v>
      </c>
      <c r="D409" s="3">
        <v>60</v>
      </c>
      <c r="E409" s="3">
        <v>105.25</v>
      </c>
      <c r="F409" s="677"/>
      <c r="G409" s="1336">
        <v>1</v>
      </c>
      <c r="H409" s="6" t="s">
        <v>261</v>
      </c>
      <c r="I409" s="2" t="s">
        <v>9</v>
      </c>
      <c r="J409" s="3">
        <v>60</v>
      </c>
      <c r="K409" s="3">
        <v>105.25</v>
      </c>
      <c r="L409" s="792"/>
    </row>
    <row r="410" spans="1:12" s="10" customFormat="1" ht="18.75" customHeight="1" x14ac:dyDescent="0.3">
      <c r="A410" s="1336">
        <v>2</v>
      </c>
      <c r="B410" s="6" t="s">
        <v>56</v>
      </c>
      <c r="C410" s="2" t="s">
        <v>7</v>
      </c>
      <c r="D410" s="3">
        <v>55</v>
      </c>
      <c r="E410" s="3">
        <v>252.125</v>
      </c>
      <c r="F410" s="680">
        <v>252.125</v>
      </c>
      <c r="G410" s="1336">
        <v>2</v>
      </c>
      <c r="H410" s="6" t="s">
        <v>56</v>
      </c>
      <c r="I410" s="2" t="s">
        <v>7</v>
      </c>
      <c r="J410" s="3">
        <v>55</v>
      </c>
      <c r="K410" s="3">
        <v>252.125</v>
      </c>
      <c r="L410" s="790"/>
    </row>
    <row r="411" spans="1:12" s="25" customFormat="1" ht="19.5" customHeight="1" x14ac:dyDescent="0.3">
      <c r="A411" s="5" t="s">
        <v>0</v>
      </c>
      <c r="B411" s="6" t="s">
        <v>179</v>
      </c>
      <c r="C411" s="2" t="s">
        <v>17</v>
      </c>
      <c r="D411" s="3">
        <v>23</v>
      </c>
      <c r="E411" s="3">
        <v>202.41</v>
      </c>
      <c r="F411" s="677">
        <v>206.98</v>
      </c>
      <c r="G411" s="5" t="s">
        <v>0</v>
      </c>
      <c r="H411" s="6" t="s">
        <v>179</v>
      </c>
      <c r="I411" s="2" t="s">
        <v>44</v>
      </c>
      <c r="J411" s="3">
        <v>27</v>
      </c>
      <c r="K411" s="3">
        <v>242.89</v>
      </c>
      <c r="L411" s="788"/>
    </row>
    <row r="412" spans="1:12" s="50" customFormat="1" x14ac:dyDescent="0.3">
      <c r="A412" s="1336" t="s">
        <v>77</v>
      </c>
      <c r="B412" s="6" t="s">
        <v>361</v>
      </c>
      <c r="C412" s="2" t="s">
        <v>22</v>
      </c>
      <c r="D412" s="3">
        <v>24</v>
      </c>
      <c r="E412" s="3">
        <v>4.5</v>
      </c>
      <c r="F412" s="605"/>
      <c r="G412" s="1336" t="s">
        <v>77</v>
      </c>
      <c r="H412" s="6" t="s">
        <v>361</v>
      </c>
      <c r="I412" s="2" t="s">
        <v>22</v>
      </c>
      <c r="J412" s="3">
        <v>24</v>
      </c>
      <c r="K412" s="3">
        <v>4.5</v>
      </c>
      <c r="L412" s="786"/>
    </row>
    <row r="413" spans="1:12" s="25" customFormat="1" ht="19.5" customHeight="1" x14ac:dyDescent="0.3">
      <c r="A413" s="1336" t="s">
        <v>23</v>
      </c>
      <c r="B413" s="6" t="s">
        <v>113</v>
      </c>
      <c r="C413" s="2" t="s">
        <v>2</v>
      </c>
      <c r="D413" s="3">
        <v>15</v>
      </c>
      <c r="E413" s="3">
        <v>94.2</v>
      </c>
      <c r="F413" s="678">
        <v>93.2</v>
      </c>
      <c r="G413" s="1336" t="s">
        <v>23</v>
      </c>
      <c r="H413" s="6" t="s">
        <v>113</v>
      </c>
      <c r="I413" s="2" t="s">
        <v>2</v>
      </c>
      <c r="J413" s="3">
        <v>15</v>
      </c>
      <c r="K413" s="3">
        <v>94.2</v>
      </c>
      <c r="L413" s="788"/>
    </row>
    <row r="414" spans="1:12" s="25" customFormat="1" x14ac:dyDescent="0.3">
      <c r="A414" s="1336" t="s">
        <v>51</v>
      </c>
      <c r="B414" s="6" t="s">
        <v>107</v>
      </c>
      <c r="C414" s="2" t="s">
        <v>14</v>
      </c>
      <c r="D414" s="3">
        <v>3.4</v>
      </c>
      <c r="E414" s="3">
        <v>93.2</v>
      </c>
      <c r="F414" s="681">
        <v>21.5</v>
      </c>
      <c r="G414" s="1336" t="s">
        <v>51</v>
      </c>
      <c r="H414" s="6" t="s">
        <v>107</v>
      </c>
      <c r="I414" s="2" t="s">
        <v>14</v>
      </c>
      <c r="J414" s="3">
        <v>3.4</v>
      </c>
      <c r="K414" s="3">
        <v>93.2</v>
      </c>
      <c r="L414" s="788"/>
    </row>
    <row r="415" spans="1:12" s="25" customFormat="1" ht="19.5" customHeight="1" x14ac:dyDescent="0.3">
      <c r="A415" s="1336" t="s">
        <v>15</v>
      </c>
      <c r="B415" s="6" t="s">
        <v>108</v>
      </c>
      <c r="C415" s="2" t="s">
        <v>65</v>
      </c>
      <c r="D415" s="3">
        <v>1.2</v>
      </c>
      <c r="E415" s="3">
        <v>21.5</v>
      </c>
      <c r="F415" s="678">
        <v>88</v>
      </c>
      <c r="G415" s="1336" t="s">
        <v>15</v>
      </c>
      <c r="H415" s="6" t="s">
        <v>108</v>
      </c>
      <c r="I415" s="2" t="s">
        <v>65</v>
      </c>
      <c r="J415" s="3">
        <v>1.2</v>
      </c>
      <c r="K415" s="3">
        <v>21.5</v>
      </c>
      <c r="L415" s="788"/>
    </row>
    <row r="416" spans="1:12" s="8" customFormat="1" x14ac:dyDescent="0.3">
      <c r="A416" s="1336"/>
      <c r="B416" s="6"/>
      <c r="C416" s="2"/>
      <c r="D416" s="3"/>
      <c r="E416" s="3"/>
      <c r="F416" s="605"/>
      <c r="G416" s="1336"/>
      <c r="H416" s="6"/>
      <c r="I416" s="2"/>
      <c r="J416" s="3"/>
      <c r="K416" s="3"/>
      <c r="L416" s="786"/>
    </row>
    <row r="417" spans="1:12" s="50" customFormat="1" x14ac:dyDescent="0.3">
      <c r="A417" s="5"/>
      <c r="B417" s="6"/>
      <c r="C417" s="2"/>
      <c r="D417" s="3"/>
      <c r="E417" s="3"/>
      <c r="F417" s="657"/>
      <c r="G417" s="5"/>
      <c r="H417" s="6"/>
      <c r="I417" s="2"/>
      <c r="J417" s="3"/>
      <c r="K417" s="3"/>
      <c r="L417" s="792"/>
    </row>
    <row r="418" spans="1:12" s="25" customFormat="1" x14ac:dyDescent="0.3">
      <c r="A418" s="1336"/>
      <c r="B418" s="6"/>
      <c r="C418" s="2" t="s">
        <v>128</v>
      </c>
      <c r="D418" s="3">
        <f>SUM(D409:D417)</f>
        <v>181.6</v>
      </c>
      <c r="E418" s="3">
        <f>SUM(E409:E417)</f>
        <v>773.18500000000006</v>
      </c>
      <c r="F418" s="658"/>
      <c r="G418" s="1336"/>
      <c r="H418" s="6"/>
      <c r="I418" s="2" t="s">
        <v>128</v>
      </c>
      <c r="J418" s="3">
        <f>SUM(J409:J417)</f>
        <v>185.6</v>
      </c>
      <c r="K418" s="3">
        <f>SUM(K409:K417)</f>
        <v>813.66500000000008</v>
      </c>
      <c r="L418" s="788"/>
    </row>
    <row r="419" spans="1:12" s="25" customFormat="1" x14ac:dyDescent="0.3">
      <c r="A419" s="5"/>
      <c r="B419" s="6"/>
      <c r="C419" s="2"/>
      <c r="D419" s="3"/>
      <c r="E419" s="3"/>
      <c r="F419" s="656"/>
      <c r="G419" s="5"/>
      <c r="H419" s="6"/>
      <c r="I419" s="2"/>
      <c r="J419" s="3"/>
      <c r="K419" s="3"/>
      <c r="L419" s="788"/>
    </row>
    <row r="420" spans="1:12" s="25" customFormat="1" x14ac:dyDescent="0.3">
      <c r="A420" s="5"/>
      <c r="B420" s="6"/>
      <c r="C420" s="2"/>
      <c r="D420" s="3"/>
      <c r="E420" s="3"/>
      <c r="F420" s="656"/>
      <c r="G420" s="5"/>
      <c r="H420" s="6"/>
      <c r="I420" s="2"/>
      <c r="J420" s="3"/>
      <c r="K420" s="3"/>
      <c r="L420" s="788"/>
    </row>
    <row r="421" spans="1:12" s="25" customFormat="1" x14ac:dyDescent="0.3">
      <c r="A421" s="1334"/>
      <c r="B421" s="6"/>
      <c r="C421" s="2" t="s">
        <v>136</v>
      </c>
      <c r="D421" s="3">
        <f>+D418+D393</f>
        <v>510</v>
      </c>
      <c r="E421" s="3">
        <f>+E418+E393</f>
        <v>1289.0349999999999</v>
      </c>
      <c r="F421" s="659"/>
      <c r="G421" s="3"/>
      <c r="H421" s="3"/>
      <c r="I421" s="3" t="s">
        <v>136</v>
      </c>
      <c r="J421" s="3">
        <f>+J418+J393</f>
        <v>544</v>
      </c>
      <c r="K421" s="3">
        <f>+K418+K393</f>
        <v>1396.44</v>
      </c>
      <c r="L421" s="788"/>
    </row>
    <row r="422" spans="1:12" s="25" customFormat="1" x14ac:dyDescent="0.3">
      <c r="A422" s="461"/>
      <c r="B422" s="36"/>
      <c r="C422" s="462"/>
      <c r="D422" s="463"/>
      <c r="E422" s="463"/>
      <c r="F422" s="659"/>
      <c r="G422" s="463"/>
      <c r="H422" s="463"/>
      <c r="I422" s="463"/>
      <c r="J422" s="463"/>
      <c r="K422" s="463"/>
      <c r="L422" s="788"/>
    </row>
    <row r="423" spans="1:12" s="25" customFormat="1" x14ac:dyDescent="0.3">
      <c r="A423" s="461"/>
      <c r="B423" s="461"/>
      <c r="C423" s="461"/>
      <c r="D423" s="461"/>
      <c r="E423" s="1347"/>
      <c r="F423" s="1348"/>
      <c r="G423" s="1349"/>
      <c r="H423" s="1350"/>
      <c r="I423" s="463"/>
      <c r="J423" s="463"/>
      <c r="K423" s="463"/>
      <c r="L423" s="788"/>
    </row>
    <row r="424" spans="1:12" s="25" customFormat="1" x14ac:dyDescent="0.3">
      <c r="A424" s="461"/>
      <c r="B424" s="36"/>
      <c r="C424" s="462"/>
      <c r="D424" s="463"/>
      <c r="E424" s="463"/>
      <c r="F424" s="659"/>
      <c r="G424" s="463"/>
      <c r="H424" s="463"/>
      <c r="I424" s="463"/>
      <c r="J424" s="463"/>
      <c r="K424" s="463"/>
      <c r="L424" s="788"/>
    </row>
    <row r="425" spans="1:12" s="25" customFormat="1" ht="18.75" customHeight="1" x14ac:dyDescent="0.3">
      <c r="B425" s="37" t="s">
        <v>130</v>
      </c>
      <c r="D425" s="94" t="s">
        <v>131</v>
      </c>
      <c r="E425" s="20"/>
      <c r="F425" s="606"/>
      <c r="H425" s="37" t="s">
        <v>130</v>
      </c>
      <c r="J425" s="94" t="s">
        <v>131</v>
      </c>
      <c r="K425" s="20"/>
      <c r="L425" s="788"/>
    </row>
    <row r="426" spans="1:12" s="25" customFormat="1" ht="51.75" customHeight="1" x14ac:dyDescent="0.3">
      <c r="B426" s="38" t="s">
        <v>132</v>
      </c>
      <c r="D426" s="38" t="s">
        <v>140</v>
      </c>
      <c r="E426" s="39"/>
      <c r="F426" s="606"/>
      <c r="H426" s="38" t="s">
        <v>139</v>
      </c>
      <c r="J426" s="38" t="s">
        <v>140</v>
      </c>
      <c r="K426" s="39"/>
      <c r="L426" s="788"/>
    </row>
    <row r="427" spans="1:12" s="25" customFormat="1" ht="23.25" customHeight="1" x14ac:dyDescent="0.3">
      <c r="B427" s="38"/>
      <c r="D427" s="38"/>
      <c r="E427" s="39"/>
      <c r="F427" s="606"/>
      <c r="G427" s="38"/>
      <c r="I427" s="38"/>
      <c r="J427" s="39"/>
      <c r="K427" s="38"/>
      <c r="L427" s="788"/>
    </row>
    <row r="428" spans="1:12" s="419" customFormat="1" x14ac:dyDescent="0.3">
      <c r="B428" s="456"/>
      <c r="C428" s="456"/>
      <c r="D428" s="456"/>
      <c r="E428" s="456"/>
      <c r="F428" s="670"/>
      <c r="H428" s="456"/>
      <c r="I428" s="456"/>
      <c r="J428" s="456"/>
      <c r="K428" s="456"/>
      <c r="L428" s="799"/>
    </row>
    <row r="429" spans="1:12" s="21" customFormat="1" x14ac:dyDescent="0.3">
      <c r="B429" s="20"/>
      <c r="C429" s="20"/>
      <c r="D429" s="20"/>
      <c r="E429" s="20"/>
      <c r="F429" s="656"/>
      <c r="H429" s="20"/>
      <c r="I429" s="20"/>
      <c r="J429" s="20"/>
      <c r="K429" s="20"/>
      <c r="L429" s="801"/>
    </row>
    <row r="430" spans="1:12" s="25" customFormat="1" ht="18.75" customHeight="1" x14ac:dyDescent="0.3">
      <c r="B430" s="22" t="s">
        <v>115</v>
      </c>
      <c r="C430" s="20"/>
      <c r="D430" s="20"/>
      <c r="E430" s="20"/>
      <c r="F430" s="656"/>
      <c r="H430" s="22" t="s">
        <v>115</v>
      </c>
      <c r="I430" s="20"/>
      <c r="J430" s="20"/>
      <c r="K430" s="20"/>
      <c r="L430" s="788"/>
    </row>
    <row r="431" spans="1:12" s="25" customFormat="1" ht="18.75" customHeight="1" x14ac:dyDescent="0.3">
      <c r="B431" s="22" t="s">
        <v>137</v>
      </c>
      <c r="C431" s="20"/>
      <c r="D431" s="20"/>
      <c r="E431" s="20"/>
      <c r="F431" s="606"/>
      <c r="H431" s="22" t="s">
        <v>138</v>
      </c>
      <c r="I431" s="20"/>
      <c r="J431" s="20"/>
      <c r="K431" s="20"/>
      <c r="L431" s="788"/>
    </row>
    <row r="432" spans="1:12" s="25" customFormat="1" ht="18.75" customHeight="1" x14ac:dyDescent="0.3">
      <c r="B432" s="20"/>
      <c r="C432" s="20"/>
      <c r="D432" s="20"/>
      <c r="E432" s="20"/>
      <c r="F432" s="606"/>
      <c r="H432" s="20"/>
      <c r="I432" s="20"/>
      <c r="J432" s="20"/>
      <c r="K432" s="20"/>
      <c r="L432" s="788"/>
    </row>
    <row r="433" spans="1:13" s="25" customFormat="1" ht="18.75" customHeight="1" x14ac:dyDescent="0.3">
      <c r="B433" s="20"/>
      <c r="C433" s="20"/>
      <c r="E433" s="603" t="s">
        <v>116</v>
      </c>
      <c r="F433" s="606"/>
      <c r="H433" s="20"/>
      <c r="I433" s="20"/>
      <c r="K433" s="603" t="s">
        <v>116</v>
      </c>
      <c r="L433" s="789"/>
      <c r="M433" s="603"/>
    </row>
    <row r="434" spans="1:13" s="25" customFormat="1" ht="18.75" customHeight="1" x14ac:dyDescent="0.3">
      <c r="B434" s="20"/>
      <c r="C434" s="20"/>
      <c r="E434" s="603" t="s">
        <v>134</v>
      </c>
      <c r="F434" s="606"/>
      <c r="H434" s="20"/>
      <c r="I434" s="20"/>
      <c r="K434" s="603" t="s">
        <v>134</v>
      </c>
      <c r="L434" s="789"/>
      <c r="M434" s="603"/>
    </row>
    <row r="435" spans="1:13" s="25" customFormat="1" ht="18.75" customHeight="1" x14ac:dyDescent="0.3">
      <c r="B435" s="20"/>
      <c r="C435" s="20"/>
      <c r="E435" s="603" t="s">
        <v>117</v>
      </c>
      <c r="F435" s="606"/>
      <c r="H435" s="20"/>
      <c r="I435" s="20"/>
      <c r="K435" s="603" t="s">
        <v>117</v>
      </c>
      <c r="L435" s="789"/>
      <c r="M435" s="603"/>
    </row>
    <row r="436" spans="1:13" s="25" customFormat="1" ht="18.75" customHeight="1" x14ac:dyDescent="0.3">
      <c r="B436" s="20"/>
      <c r="C436" s="20"/>
      <c r="E436" s="603" t="s">
        <v>417</v>
      </c>
      <c r="F436" s="606"/>
      <c r="H436" s="20"/>
      <c r="I436" s="20"/>
      <c r="K436" s="603" t="s">
        <v>417</v>
      </c>
      <c r="L436" s="789"/>
      <c r="M436" s="603"/>
    </row>
    <row r="437" spans="1:13" s="25" customFormat="1" ht="18.75" customHeight="1" x14ac:dyDescent="0.3">
      <c r="B437" s="20"/>
      <c r="C437" s="20"/>
      <c r="D437" s="20"/>
      <c r="E437" s="20"/>
      <c r="F437" s="656"/>
      <c r="H437" s="20"/>
      <c r="I437" s="20"/>
      <c r="J437" s="20"/>
      <c r="K437" s="20"/>
      <c r="L437" s="788"/>
    </row>
    <row r="438" spans="1:13" s="25" customFormat="1" ht="18.75" customHeight="1" x14ac:dyDescent="0.3">
      <c r="B438" s="20"/>
      <c r="C438" s="20"/>
      <c r="D438" s="20"/>
      <c r="E438" s="20"/>
      <c r="F438" s="656"/>
      <c r="H438" s="20"/>
      <c r="I438" s="20"/>
      <c r="J438" s="20"/>
      <c r="K438" s="20"/>
      <c r="L438" s="788"/>
    </row>
    <row r="439" spans="1:13" s="25" customFormat="1" ht="18.75" customHeight="1" x14ac:dyDescent="0.3">
      <c r="B439" s="20"/>
      <c r="C439" s="20"/>
      <c r="D439" s="20"/>
      <c r="E439" s="20"/>
      <c r="F439" s="656"/>
      <c r="H439" s="20"/>
      <c r="I439" s="20"/>
      <c r="J439" s="20"/>
      <c r="K439" s="20"/>
      <c r="L439" s="788"/>
    </row>
    <row r="440" spans="1:13" s="25" customFormat="1" ht="18.75" customHeight="1" x14ac:dyDescent="0.3">
      <c r="B440" s="1612" t="s">
        <v>119</v>
      </c>
      <c r="C440" s="1612"/>
      <c r="D440" s="1612"/>
      <c r="E440" s="26"/>
      <c r="F440" s="606"/>
      <c r="H440" s="1612" t="s">
        <v>119</v>
      </c>
      <c r="I440" s="1612"/>
      <c r="J440" s="1612"/>
      <c r="K440" s="26"/>
      <c r="L440" s="788"/>
    </row>
    <row r="441" spans="1:13" s="25" customFormat="1" ht="18.75" customHeight="1" x14ac:dyDescent="0.3">
      <c r="B441" s="1610">
        <v>45548</v>
      </c>
      <c r="C441" s="1610"/>
      <c r="D441" s="1610"/>
      <c r="E441" s="27"/>
      <c r="F441" s="606"/>
      <c r="H441" s="1610">
        <f>B441</f>
        <v>45548</v>
      </c>
      <c r="I441" s="1610"/>
      <c r="J441" s="1610"/>
      <c r="K441" s="27"/>
      <c r="L441" s="788"/>
    </row>
    <row r="442" spans="1:13" s="25" customFormat="1" ht="18.75" customHeight="1" x14ac:dyDescent="0.3">
      <c r="B442" s="20"/>
      <c r="C442" s="20"/>
      <c r="D442" s="20"/>
      <c r="E442" s="27"/>
      <c r="F442" s="606"/>
      <c r="H442" s="20"/>
      <c r="I442" s="20"/>
      <c r="J442" s="20"/>
      <c r="K442" s="27"/>
      <c r="L442" s="788"/>
    </row>
    <row r="443" spans="1:13" s="25" customFormat="1" ht="18.75" customHeight="1" x14ac:dyDescent="0.3">
      <c r="B443" s="1332"/>
      <c r="C443" s="20"/>
      <c r="D443" s="20"/>
      <c r="E443" s="27"/>
      <c r="F443" s="606"/>
      <c r="H443" s="1332"/>
      <c r="I443" s="20"/>
      <c r="J443" s="20"/>
      <c r="K443" s="27"/>
      <c r="L443" s="788"/>
    </row>
    <row r="444" spans="1:13" s="25" customFormat="1" ht="18.75" customHeight="1" x14ac:dyDescent="0.3">
      <c r="A444" s="28" t="s">
        <v>124</v>
      </c>
      <c r="B444" s="28" t="s">
        <v>265</v>
      </c>
      <c r="C444" s="29" t="s">
        <v>125</v>
      </c>
      <c r="D444" s="1334" t="s">
        <v>126</v>
      </c>
      <c r="E444" s="1334" t="s">
        <v>127</v>
      </c>
      <c r="F444" s="606"/>
      <c r="G444" s="28" t="s">
        <v>124</v>
      </c>
      <c r="H444" s="28" t="s">
        <v>265</v>
      </c>
      <c r="I444" s="29" t="s">
        <v>125</v>
      </c>
      <c r="J444" s="1334" t="s">
        <v>126</v>
      </c>
      <c r="K444" s="1334" t="s">
        <v>127</v>
      </c>
      <c r="L444" s="788"/>
    </row>
    <row r="445" spans="1:13" s="50" customFormat="1" x14ac:dyDescent="0.3">
      <c r="A445" s="5">
        <v>1</v>
      </c>
      <c r="B445" s="6" t="s">
        <v>74</v>
      </c>
      <c r="C445" s="2" t="s">
        <v>17</v>
      </c>
      <c r="D445" s="3">
        <v>150</v>
      </c>
      <c r="E445" s="3">
        <v>276</v>
      </c>
      <c r="F445" s="605"/>
      <c r="G445" s="1334">
        <v>1</v>
      </c>
      <c r="H445" s="6" t="s">
        <v>74</v>
      </c>
      <c r="I445" s="2" t="s">
        <v>17</v>
      </c>
      <c r="J445" s="3">
        <v>150</v>
      </c>
      <c r="K445" s="3">
        <v>276</v>
      </c>
      <c r="L445" s="792"/>
    </row>
    <row r="446" spans="1:13" s="50" customFormat="1" x14ac:dyDescent="0.3">
      <c r="A446" s="1334" t="s">
        <v>3</v>
      </c>
      <c r="B446" s="6" t="s">
        <v>416</v>
      </c>
      <c r="C446" s="2" t="s">
        <v>14</v>
      </c>
      <c r="D446" s="3">
        <v>17</v>
      </c>
      <c r="E446" s="3">
        <v>22</v>
      </c>
      <c r="F446" s="605"/>
      <c r="G446" s="1334" t="s">
        <v>3</v>
      </c>
      <c r="H446" s="6" t="s">
        <v>416</v>
      </c>
      <c r="I446" s="2" t="s">
        <v>14</v>
      </c>
      <c r="J446" s="3">
        <v>17</v>
      </c>
      <c r="K446" s="3">
        <v>22</v>
      </c>
      <c r="L446" s="786"/>
    </row>
    <row r="447" spans="1:13" s="50" customFormat="1" x14ac:dyDescent="0.3">
      <c r="A447" s="1334" t="s">
        <v>0</v>
      </c>
      <c r="B447" s="6" t="s">
        <v>39</v>
      </c>
      <c r="C447" s="2" t="s">
        <v>2</v>
      </c>
      <c r="D447" s="3">
        <v>25</v>
      </c>
      <c r="E447" s="3">
        <v>173.2</v>
      </c>
      <c r="F447" s="605"/>
      <c r="G447" s="1334" t="s">
        <v>0</v>
      </c>
      <c r="H447" s="6" t="s">
        <v>39</v>
      </c>
      <c r="I447" s="2" t="s">
        <v>2</v>
      </c>
      <c r="J447" s="3">
        <v>25</v>
      </c>
      <c r="K447" s="3">
        <v>173.2</v>
      </c>
      <c r="L447" s="786"/>
    </row>
    <row r="448" spans="1:13" s="50" customFormat="1" x14ac:dyDescent="0.3">
      <c r="A448" s="1334" t="s">
        <v>77</v>
      </c>
      <c r="B448" s="6" t="s">
        <v>107</v>
      </c>
      <c r="C448" s="2" t="s">
        <v>14</v>
      </c>
      <c r="D448" s="3">
        <v>3.4</v>
      </c>
      <c r="E448" s="3">
        <v>93.2</v>
      </c>
      <c r="F448" s="605"/>
      <c r="G448" s="1334" t="s">
        <v>77</v>
      </c>
      <c r="H448" s="6" t="s">
        <v>107</v>
      </c>
      <c r="I448" s="2" t="s">
        <v>14</v>
      </c>
      <c r="J448" s="3">
        <v>3.4</v>
      </c>
      <c r="K448" s="3">
        <v>93.2</v>
      </c>
      <c r="L448" s="786"/>
    </row>
    <row r="449" spans="1:12" s="50" customFormat="1" ht="21" customHeight="1" x14ac:dyDescent="0.3">
      <c r="A449" s="1336" t="s">
        <v>23</v>
      </c>
      <c r="B449" s="6" t="s">
        <v>93</v>
      </c>
      <c r="C449" s="2" t="s">
        <v>2</v>
      </c>
      <c r="D449" s="3">
        <v>60</v>
      </c>
      <c r="E449" s="3">
        <v>92</v>
      </c>
      <c r="F449" s="662"/>
      <c r="G449" s="1336" t="s">
        <v>23</v>
      </c>
      <c r="H449" s="6" t="s">
        <v>93</v>
      </c>
      <c r="I449" s="2" t="s">
        <v>2</v>
      </c>
      <c r="J449" s="3">
        <v>60</v>
      </c>
      <c r="K449" s="3">
        <v>92</v>
      </c>
      <c r="L449" s="786"/>
    </row>
    <row r="450" spans="1:12" s="25" customFormat="1" ht="19.5" customHeight="1" x14ac:dyDescent="0.3">
      <c r="A450" s="1334"/>
      <c r="B450" s="6"/>
      <c r="C450" s="2"/>
      <c r="D450" s="3"/>
      <c r="E450" s="3"/>
      <c r="F450" s="490"/>
      <c r="G450" s="1334"/>
      <c r="H450" s="6"/>
      <c r="I450" s="2"/>
      <c r="J450" s="3"/>
      <c r="K450" s="3"/>
      <c r="L450" s="788"/>
    </row>
    <row r="451" spans="1:12" s="25" customFormat="1" ht="19.5" customHeight="1" x14ac:dyDescent="0.3">
      <c r="A451" s="1334"/>
      <c r="B451" s="6"/>
      <c r="C451" s="2"/>
      <c r="D451" s="3"/>
      <c r="E451" s="3"/>
      <c r="F451" s="490"/>
      <c r="G451" s="1334"/>
      <c r="H451" s="6"/>
      <c r="I451" s="2"/>
      <c r="J451" s="3"/>
      <c r="K451" s="3"/>
      <c r="L451" s="788"/>
    </row>
    <row r="452" spans="1:12" s="25" customFormat="1" x14ac:dyDescent="0.3">
      <c r="A452" s="5"/>
      <c r="B452" s="6"/>
      <c r="C452" s="2" t="s">
        <v>128</v>
      </c>
      <c r="D452" s="3">
        <f>SUM(D445:D450)</f>
        <v>255.4</v>
      </c>
      <c r="E452" s="3">
        <f>SUM(E445:E450)</f>
        <v>656.4</v>
      </c>
      <c r="F452" s="656"/>
      <c r="G452" s="5"/>
      <c r="H452" s="6"/>
      <c r="I452" s="2" t="s">
        <v>128</v>
      </c>
      <c r="J452" s="3">
        <f>SUM(J445:J449)</f>
        <v>255.4</v>
      </c>
      <c r="K452" s="3">
        <f>SUM(K445:K449)</f>
        <v>656.4</v>
      </c>
      <c r="L452" s="788"/>
    </row>
    <row r="453" spans="1:12" s="25" customFormat="1" x14ac:dyDescent="0.3">
      <c r="A453" s="5"/>
      <c r="B453" s="6"/>
      <c r="C453" s="2"/>
      <c r="D453" s="3"/>
      <c r="E453" s="3"/>
      <c r="F453" s="656"/>
      <c r="G453" s="5"/>
      <c r="H453" s="6"/>
      <c r="I453" s="2"/>
      <c r="J453" s="3"/>
      <c r="K453" s="3"/>
      <c r="L453" s="788"/>
    </row>
    <row r="454" spans="1:12" s="25" customFormat="1" x14ac:dyDescent="0.3">
      <c r="A454" s="5"/>
      <c r="B454" s="6"/>
      <c r="C454" s="2"/>
      <c r="D454" s="3"/>
      <c r="E454" s="3"/>
      <c r="F454" s="656"/>
      <c r="G454" s="5"/>
      <c r="H454" s="6"/>
      <c r="I454" s="2"/>
      <c r="J454" s="3"/>
      <c r="K454" s="3"/>
      <c r="L454" s="788"/>
    </row>
    <row r="455" spans="1:12" s="25" customFormat="1" x14ac:dyDescent="0.3">
      <c r="A455" s="28" t="s">
        <v>124</v>
      </c>
      <c r="B455" s="3" t="s">
        <v>259</v>
      </c>
      <c r="C455" s="2" t="s">
        <v>125</v>
      </c>
      <c r="D455" s="3" t="s">
        <v>126</v>
      </c>
      <c r="E455" s="3" t="s">
        <v>127</v>
      </c>
      <c r="F455" s="656"/>
      <c r="G455" s="28" t="s">
        <v>124</v>
      </c>
      <c r="H455" s="3" t="s">
        <v>247</v>
      </c>
      <c r="I455" s="2" t="s">
        <v>125</v>
      </c>
      <c r="J455" s="3" t="s">
        <v>126</v>
      </c>
      <c r="K455" s="3" t="s">
        <v>127</v>
      </c>
      <c r="L455" s="788"/>
    </row>
    <row r="456" spans="1:12" s="8" customFormat="1" x14ac:dyDescent="0.3">
      <c r="A456" s="5">
        <v>1</v>
      </c>
      <c r="B456" s="6" t="s">
        <v>100</v>
      </c>
      <c r="C456" s="2" t="s">
        <v>9</v>
      </c>
      <c r="D456" s="3">
        <v>70</v>
      </c>
      <c r="E456" s="3">
        <v>287.25</v>
      </c>
      <c r="F456" s="605"/>
      <c r="G456" s="5">
        <v>1</v>
      </c>
      <c r="H456" s="6" t="s">
        <v>100</v>
      </c>
      <c r="I456" s="2" t="s">
        <v>9</v>
      </c>
      <c r="J456" s="3">
        <v>70</v>
      </c>
      <c r="K456" s="3">
        <v>287.25</v>
      </c>
      <c r="L456" s="786"/>
    </row>
    <row r="457" spans="1:12" s="25" customFormat="1" x14ac:dyDescent="0.3">
      <c r="A457" s="1334">
        <v>2</v>
      </c>
      <c r="B457" s="6" t="s">
        <v>30</v>
      </c>
      <c r="C457" s="2" t="s">
        <v>28</v>
      </c>
      <c r="D457" s="3">
        <v>70</v>
      </c>
      <c r="E457" s="3">
        <v>222</v>
      </c>
      <c r="F457" s="605"/>
      <c r="G457" s="1334">
        <v>2</v>
      </c>
      <c r="H457" s="6" t="s">
        <v>30</v>
      </c>
      <c r="I457" s="2" t="s">
        <v>7</v>
      </c>
      <c r="J457" s="3">
        <v>90</v>
      </c>
      <c r="K457" s="3">
        <v>333</v>
      </c>
      <c r="L457" s="788"/>
    </row>
    <row r="458" spans="1:12" s="50" customFormat="1" x14ac:dyDescent="0.3">
      <c r="A458" s="1334" t="s">
        <v>0</v>
      </c>
      <c r="B458" s="6" t="s">
        <v>61</v>
      </c>
      <c r="C458" s="2" t="s">
        <v>17</v>
      </c>
      <c r="D458" s="3">
        <v>30</v>
      </c>
      <c r="E458" s="3">
        <v>228.14999999999998</v>
      </c>
      <c r="F458" s="605"/>
      <c r="G458" s="1334" t="s">
        <v>0</v>
      </c>
      <c r="H458" s="6" t="s">
        <v>61</v>
      </c>
      <c r="I458" s="2" t="s">
        <v>44</v>
      </c>
      <c r="J458" s="3">
        <v>35</v>
      </c>
      <c r="K458" s="3">
        <v>273.77999999999997</v>
      </c>
      <c r="L458" s="786"/>
    </row>
    <row r="459" spans="1:12" s="50" customFormat="1" x14ac:dyDescent="0.3">
      <c r="A459" s="1334" t="s">
        <v>77</v>
      </c>
      <c r="B459" s="6" t="s">
        <v>69</v>
      </c>
      <c r="C459" s="2" t="s">
        <v>22</v>
      </c>
      <c r="D459" s="3">
        <v>24</v>
      </c>
      <c r="E459" s="3">
        <v>3.9199999999999995</v>
      </c>
      <c r="F459" s="605"/>
      <c r="G459" s="1334" t="s">
        <v>77</v>
      </c>
      <c r="H459" s="6" t="s">
        <v>69</v>
      </c>
      <c r="I459" s="2" t="s">
        <v>22</v>
      </c>
      <c r="J459" s="3">
        <v>24</v>
      </c>
      <c r="K459" s="3">
        <v>3.9199999999999995</v>
      </c>
      <c r="L459" s="786"/>
    </row>
    <row r="460" spans="1:12" s="25" customFormat="1" ht="19.5" customHeight="1" x14ac:dyDescent="0.3">
      <c r="A460" s="1334" t="s">
        <v>23</v>
      </c>
      <c r="B460" s="6" t="s">
        <v>144</v>
      </c>
      <c r="C460" s="2" t="s">
        <v>2</v>
      </c>
      <c r="D460" s="3">
        <v>15</v>
      </c>
      <c r="E460" s="3">
        <v>88</v>
      </c>
      <c r="F460" s="656"/>
      <c r="G460" s="1334" t="s">
        <v>23</v>
      </c>
      <c r="H460" s="6" t="s">
        <v>144</v>
      </c>
      <c r="I460" s="2" t="s">
        <v>2</v>
      </c>
      <c r="J460" s="3">
        <v>15</v>
      </c>
      <c r="K460" s="3">
        <v>88</v>
      </c>
      <c r="L460" s="788"/>
    </row>
    <row r="461" spans="1:12" s="50" customFormat="1" x14ac:dyDescent="0.3">
      <c r="A461" s="1334" t="s">
        <v>51</v>
      </c>
      <c r="B461" s="6" t="s">
        <v>107</v>
      </c>
      <c r="C461" s="2" t="s">
        <v>14</v>
      </c>
      <c r="D461" s="3">
        <v>3.4</v>
      </c>
      <c r="E461" s="3">
        <v>93.2</v>
      </c>
      <c r="F461" s="605"/>
      <c r="G461" s="1334" t="s">
        <v>51</v>
      </c>
      <c r="H461" s="6" t="s">
        <v>107</v>
      </c>
      <c r="I461" s="2" t="s">
        <v>14</v>
      </c>
      <c r="J461" s="3">
        <v>3.4</v>
      </c>
      <c r="K461" s="3">
        <v>93.2</v>
      </c>
      <c r="L461" s="786"/>
    </row>
    <row r="462" spans="1:12" s="25" customFormat="1" ht="19.5" customHeight="1" x14ac:dyDescent="0.3">
      <c r="A462" s="1334" t="s">
        <v>15</v>
      </c>
      <c r="B462" s="6" t="s">
        <v>108</v>
      </c>
      <c r="C462" s="2" t="s">
        <v>65</v>
      </c>
      <c r="D462" s="3">
        <v>1.2</v>
      </c>
      <c r="E462" s="3">
        <v>21.5</v>
      </c>
      <c r="F462" s="656"/>
      <c r="G462" s="1334" t="s">
        <v>15</v>
      </c>
      <c r="H462" s="6" t="s">
        <v>108</v>
      </c>
      <c r="I462" s="2" t="s">
        <v>65</v>
      </c>
      <c r="J462" s="3">
        <v>1.2</v>
      </c>
      <c r="K462" s="3">
        <v>21.5</v>
      </c>
      <c r="L462" s="788"/>
    </row>
    <row r="463" spans="1:12" s="25" customFormat="1" ht="19.5" customHeight="1" x14ac:dyDescent="0.3">
      <c r="A463" s="1334"/>
      <c r="B463" s="6"/>
      <c r="C463" s="2"/>
      <c r="D463" s="3"/>
      <c r="E463" s="3"/>
      <c r="F463" s="490"/>
      <c r="G463" s="1334"/>
      <c r="H463" s="6"/>
      <c r="I463" s="2"/>
      <c r="J463" s="3"/>
      <c r="K463" s="3"/>
      <c r="L463" s="788"/>
    </row>
    <row r="464" spans="1:12" s="50" customFormat="1" x14ac:dyDescent="0.3">
      <c r="A464" s="5"/>
      <c r="B464" s="6"/>
      <c r="C464" s="2"/>
      <c r="D464" s="3"/>
      <c r="E464" s="1343"/>
      <c r="F464" s="1344"/>
      <c r="G464" s="1345"/>
      <c r="H464" s="1346"/>
      <c r="I464" s="2"/>
      <c r="J464" s="3"/>
      <c r="K464" s="3"/>
      <c r="L464" s="792"/>
    </row>
    <row r="465" spans="1:12" s="25" customFormat="1" x14ac:dyDescent="0.3">
      <c r="A465" s="1334"/>
      <c r="B465" s="6"/>
      <c r="C465" s="2" t="s">
        <v>128</v>
      </c>
      <c r="D465" s="3">
        <f>SUM(D456:D464)</f>
        <v>213.6</v>
      </c>
      <c r="E465" s="3">
        <f>SUM(E456:E464)</f>
        <v>944.02</v>
      </c>
      <c r="F465" s="658"/>
      <c r="G465" s="1334"/>
      <c r="H465" s="6"/>
      <c r="I465" s="2" t="s">
        <v>128</v>
      </c>
      <c r="J465" s="3">
        <f>SUM(J456:J464)</f>
        <v>238.6</v>
      </c>
      <c r="K465" s="3">
        <f>SUM(K456:K464)</f>
        <v>1100.6499999999999</v>
      </c>
      <c r="L465" s="788"/>
    </row>
    <row r="466" spans="1:12" s="25" customFormat="1" x14ac:dyDescent="0.3">
      <c r="A466" s="5"/>
      <c r="B466" s="6"/>
      <c r="C466" s="2"/>
      <c r="D466" s="3"/>
      <c r="E466" s="3"/>
      <c r="F466" s="656"/>
      <c r="G466" s="5"/>
      <c r="H466" s="6"/>
      <c r="I466" s="2"/>
      <c r="J466" s="3"/>
      <c r="K466" s="3"/>
      <c r="L466" s="788"/>
    </row>
    <row r="467" spans="1:12" s="25" customFormat="1" x14ac:dyDescent="0.3">
      <c r="A467" s="5"/>
      <c r="B467" s="6"/>
      <c r="C467" s="2"/>
      <c r="D467" s="3"/>
      <c r="E467" s="3"/>
      <c r="F467" s="656"/>
      <c r="G467" s="5"/>
      <c r="H467" s="6"/>
      <c r="I467" s="2"/>
      <c r="J467" s="3"/>
      <c r="K467" s="3"/>
      <c r="L467" s="788"/>
    </row>
    <row r="468" spans="1:12" s="25" customFormat="1" x14ac:dyDescent="0.3">
      <c r="A468" s="1334"/>
      <c r="B468" s="6"/>
      <c r="C468" s="2" t="s">
        <v>136</v>
      </c>
      <c r="D468" s="3">
        <f>+D465+D452</f>
        <v>469</v>
      </c>
      <c r="E468" s="3">
        <f>+E465+E452</f>
        <v>1600.42</v>
      </c>
      <c r="F468" s="659"/>
      <c r="G468" s="3"/>
      <c r="H468" s="3"/>
      <c r="I468" s="3" t="s">
        <v>136</v>
      </c>
      <c r="J468" s="3">
        <f>+J465+J452</f>
        <v>494</v>
      </c>
      <c r="K468" s="3">
        <f>+K465+K452</f>
        <v>1757.0499999999997</v>
      </c>
      <c r="L468" s="788"/>
    </row>
    <row r="469" spans="1:12" s="25" customFormat="1" x14ac:dyDescent="0.3">
      <c r="A469" s="461"/>
      <c r="B469" s="36"/>
      <c r="C469" s="462"/>
      <c r="D469" s="463"/>
      <c r="E469" s="463"/>
      <c r="F469" s="659"/>
      <c r="G469" s="463"/>
      <c r="H469" s="463"/>
      <c r="I469" s="463"/>
      <c r="J469" s="463"/>
      <c r="K469" s="463"/>
      <c r="L469" s="788"/>
    </row>
    <row r="470" spans="1:12" s="25" customFormat="1" x14ac:dyDescent="0.3">
      <c r="A470" s="461"/>
      <c r="B470" s="461"/>
      <c r="C470" s="461"/>
      <c r="D470" s="461"/>
      <c r="E470" s="461"/>
      <c r="F470" s="660"/>
      <c r="G470" s="36"/>
      <c r="H470" s="463"/>
      <c r="I470" s="463"/>
      <c r="J470" s="463"/>
      <c r="K470" s="463"/>
      <c r="L470" s="788"/>
    </row>
    <row r="471" spans="1:12" s="25" customFormat="1" x14ac:dyDescent="0.3">
      <c r="A471" s="461"/>
      <c r="B471" s="36"/>
      <c r="C471" s="462"/>
      <c r="D471" s="463"/>
      <c r="E471" s="463"/>
      <c r="F471" s="659"/>
      <c r="G471" s="463"/>
      <c r="H471" s="463"/>
      <c r="I471" s="463"/>
      <c r="J471" s="463"/>
      <c r="K471" s="463"/>
      <c r="L471" s="788"/>
    </row>
    <row r="472" spans="1:12" s="25" customFormat="1" ht="18.75" customHeight="1" x14ac:dyDescent="0.3">
      <c r="B472" s="37" t="s">
        <v>130</v>
      </c>
      <c r="D472" s="94" t="s">
        <v>131</v>
      </c>
      <c r="E472" s="20"/>
      <c r="F472" s="606"/>
      <c r="H472" s="37" t="s">
        <v>130</v>
      </c>
      <c r="J472" s="94" t="s">
        <v>131</v>
      </c>
      <c r="K472" s="20"/>
      <c r="L472" s="788"/>
    </row>
    <row r="473" spans="1:12" s="25" customFormat="1" ht="51.75" customHeight="1" x14ac:dyDescent="0.3">
      <c r="B473" s="38" t="s">
        <v>132</v>
      </c>
      <c r="D473" s="38" t="s">
        <v>140</v>
      </c>
      <c r="E473" s="39"/>
      <c r="F473" s="606"/>
      <c r="H473" s="38" t="s">
        <v>139</v>
      </c>
      <c r="J473" s="38" t="s">
        <v>140</v>
      </c>
      <c r="K473" s="39"/>
      <c r="L473" s="788"/>
    </row>
    <row r="474" spans="1:12" s="257" customFormat="1" ht="23.25" customHeight="1" x14ac:dyDescent="0.3">
      <c r="B474" s="262"/>
      <c r="D474" s="262"/>
      <c r="E474" s="263"/>
      <c r="F474" s="645"/>
      <c r="G474" s="262"/>
      <c r="I474" s="262"/>
      <c r="J474" s="263"/>
      <c r="K474" s="262"/>
      <c r="L474" s="791"/>
    </row>
    <row r="475" spans="1:12" s="21" customFormat="1" x14ac:dyDescent="0.3">
      <c r="A475" s="96"/>
      <c r="B475" s="19"/>
      <c r="C475" s="19"/>
      <c r="D475" s="19"/>
      <c r="E475" s="19"/>
      <c r="F475" s="661"/>
      <c r="G475" s="96"/>
      <c r="H475" s="19"/>
      <c r="I475" s="19"/>
      <c r="J475" s="19"/>
      <c r="K475" s="19"/>
      <c r="L475" s="801"/>
    </row>
    <row r="476" spans="1:12" s="25" customFormat="1" ht="18.75" customHeight="1" x14ac:dyDescent="0.3">
      <c r="B476" s="22" t="s">
        <v>115</v>
      </c>
      <c r="C476" s="20"/>
      <c r="D476" s="20"/>
      <c r="E476" s="20"/>
      <c r="F476" s="656"/>
      <c r="H476" s="22" t="s">
        <v>115</v>
      </c>
      <c r="I476" s="20"/>
      <c r="J476" s="20"/>
      <c r="K476" s="20"/>
      <c r="L476" s="788"/>
    </row>
    <row r="477" spans="1:12" s="25" customFormat="1" ht="18.75" customHeight="1" x14ac:dyDescent="0.3">
      <c r="B477" s="22" t="s">
        <v>137</v>
      </c>
      <c r="C477" s="20"/>
      <c r="D477" s="20"/>
      <c r="E477" s="20"/>
      <c r="F477" s="606"/>
      <c r="H477" s="22" t="s">
        <v>138</v>
      </c>
      <c r="I477" s="20"/>
      <c r="J477" s="20"/>
      <c r="K477" s="20"/>
      <c r="L477" s="788"/>
    </row>
    <row r="478" spans="1:12" s="25" customFormat="1" ht="18.75" customHeight="1" x14ac:dyDescent="0.3">
      <c r="B478" s="20"/>
      <c r="C478" s="20"/>
      <c r="D478" s="20"/>
      <c r="E478" s="20"/>
      <c r="F478" s="606"/>
      <c r="H478" s="20"/>
      <c r="I478" s="20"/>
      <c r="J478" s="20"/>
      <c r="K478" s="20"/>
      <c r="L478" s="788"/>
    </row>
    <row r="479" spans="1:12" s="25" customFormat="1" ht="18.75" customHeight="1" x14ac:dyDescent="0.3">
      <c r="B479" s="20"/>
      <c r="C479" s="20"/>
      <c r="E479" s="603" t="s">
        <v>116</v>
      </c>
      <c r="F479" s="606"/>
      <c r="H479" s="20"/>
      <c r="I479" s="20"/>
      <c r="K479" s="603" t="s">
        <v>116</v>
      </c>
      <c r="L479" s="789"/>
    </row>
    <row r="480" spans="1:12" s="25" customFormat="1" ht="18.75" customHeight="1" x14ac:dyDescent="0.3">
      <c r="B480" s="20"/>
      <c r="C480" s="20"/>
      <c r="E480" s="603" t="s">
        <v>134</v>
      </c>
      <c r="F480" s="606"/>
      <c r="H480" s="20"/>
      <c r="I480" s="20"/>
      <c r="K480" s="603" t="s">
        <v>134</v>
      </c>
      <c r="L480" s="789"/>
    </row>
    <row r="481" spans="1:12" s="25" customFormat="1" ht="18.75" customHeight="1" x14ac:dyDescent="0.3">
      <c r="B481" s="20"/>
      <c r="C481" s="20"/>
      <c r="E481" s="603" t="s">
        <v>117</v>
      </c>
      <c r="F481" s="606"/>
      <c r="H481" s="20"/>
      <c r="I481" s="20"/>
      <c r="K481" s="603" t="s">
        <v>117</v>
      </c>
      <c r="L481" s="789"/>
    </row>
    <row r="482" spans="1:12" s="25" customFormat="1" ht="18.75" customHeight="1" x14ac:dyDescent="0.3">
      <c r="B482" s="20"/>
      <c r="C482" s="20"/>
      <c r="E482" s="603" t="s">
        <v>417</v>
      </c>
      <c r="F482" s="606"/>
      <c r="H482" s="20"/>
      <c r="I482" s="20"/>
      <c r="K482" s="603" t="s">
        <v>417</v>
      </c>
      <c r="L482" s="789"/>
    </row>
    <row r="483" spans="1:12" s="25" customFormat="1" ht="18.75" customHeight="1" x14ac:dyDescent="0.3">
      <c r="B483" s="20"/>
      <c r="C483" s="20"/>
      <c r="D483" s="20"/>
      <c r="E483" s="20"/>
      <c r="F483" s="656"/>
      <c r="H483" s="20"/>
      <c r="I483" s="20"/>
      <c r="J483" s="20"/>
      <c r="K483" s="20"/>
      <c r="L483" s="788"/>
    </row>
    <row r="484" spans="1:12" s="25" customFormat="1" ht="18.75" customHeight="1" x14ac:dyDescent="0.3">
      <c r="B484" s="20"/>
      <c r="C484" s="20"/>
      <c r="D484" s="20"/>
      <c r="E484" s="20"/>
      <c r="F484" s="656"/>
      <c r="H484" s="20"/>
      <c r="I484" s="20"/>
      <c r="J484" s="20"/>
      <c r="K484" s="20"/>
      <c r="L484" s="788"/>
    </row>
    <row r="485" spans="1:12" s="25" customFormat="1" ht="18.75" customHeight="1" x14ac:dyDescent="0.3">
      <c r="B485" s="20"/>
      <c r="C485" s="20"/>
      <c r="D485" s="20"/>
      <c r="E485" s="20"/>
      <c r="F485" s="656"/>
      <c r="H485" s="20"/>
      <c r="I485" s="20"/>
      <c r="J485" s="20"/>
      <c r="K485" s="20"/>
      <c r="L485" s="788"/>
    </row>
    <row r="486" spans="1:12" s="25" customFormat="1" ht="18.75" customHeight="1" x14ac:dyDescent="0.3">
      <c r="B486" s="1612" t="s">
        <v>119</v>
      </c>
      <c r="C486" s="1612"/>
      <c r="D486" s="1612"/>
      <c r="E486" s="26"/>
      <c r="F486" s="606"/>
      <c r="H486" s="1612" t="s">
        <v>119</v>
      </c>
      <c r="I486" s="1612"/>
      <c r="J486" s="1612"/>
      <c r="K486" s="26"/>
      <c r="L486" s="788"/>
    </row>
    <row r="487" spans="1:12" s="25" customFormat="1" ht="18.75" customHeight="1" x14ac:dyDescent="0.3">
      <c r="B487" s="1610">
        <v>45551</v>
      </c>
      <c r="C487" s="1610"/>
      <c r="D487" s="1610"/>
      <c r="E487" s="27"/>
      <c r="F487" s="606"/>
      <c r="H487" s="1610">
        <f>B487</f>
        <v>45551</v>
      </c>
      <c r="I487" s="1610"/>
      <c r="J487" s="1610"/>
      <c r="K487" s="27"/>
      <c r="L487" s="788"/>
    </row>
    <row r="488" spans="1:12" s="25" customFormat="1" ht="18.75" customHeight="1" x14ac:dyDescent="0.3">
      <c r="B488" s="20"/>
      <c r="C488" s="20"/>
      <c r="D488" s="20"/>
      <c r="E488" s="27"/>
      <c r="F488" s="606"/>
      <c r="H488" s="20"/>
      <c r="I488" s="20"/>
      <c r="J488" s="20"/>
      <c r="K488" s="27"/>
      <c r="L488" s="788"/>
    </row>
    <row r="489" spans="1:12" s="25" customFormat="1" ht="18.75" customHeight="1" x14ac:dyDescent="0.3">
      <c r="B489" s="1335"/>
      <c r="C489" s="20"/>
      <c r="D489" s="20"/>
      <c r="E489" s="27"/>
      <c r="F489" s="606"/>
      <c r="H489" s="1335"/>
      <c r="I489" s="20"/>
      <c r="J489" s="20"/>
      <c r="K489" s="27"/>
      <c r="L489" s="788"/>
    </row>
    <row r="490" spans="1:12" s="25" customFormat="1" ht="18.75" customHeight="1" x14ac:dyDescent="0.3">
      <c r="A490" s="28" t="s">
        <v>120</v>
      </c>
      <c r="B490" s="29" t="s">
        <v>121</v>
      </c>
      <c r="C490" s="1611" t="s">
        <v>122</v>
      </c>
      <c r="D490" s="1611"/>
      <c r="E490" s="1611"/>
      <c r="F490" s="606"/>
      <c r="G490" s="28" t="s">
        <v>120</v>
      </c>
      <c r="H490" s="29" t="s">
        <v>121</v>
      </c>
      <c r="I490" s="1611" t="s">
        <v>123</v>
      </c>
      <c r="J490" s="1611"/>
      <c r="K490" s="1611"/>
      <c r="L490" s="788"/>
    </row>
    <row r="491" spans="1:12" s="25" customFormat="1" ht="18.75" customHeight="1" x14ac:dyDescent="0.3">
      <c r="A491" s="28" t="s">
        <v>124</v>
      </c>
      <c r="B491" s="28" t="s">
        <v>265</v>
      </c>
      <c r="C491" s="29" t="s">
        <v>125</v>
      </c>
      <c r="D491" s="1336" t="s">
        <v>126</v>
      </c>
      <c r="E491" s="1336" t="s">
        <v>127</v>
      </c>
      <c r="F491" s="606"/>
      <c r="G491" s="28" t="s">
        <v>124</v>
      </c>
      <c r="H491" s="28" t="s">
        <v>265</v>
      </c>
      <c r="I491" s="29" t="s">
        <v>125</v>
      </c>
      <c r="J491" s="1336" t="s">
        <v>126</v>
      </c>
      <c r="K491" s="1336" t="s">
        <v>127</v>
      </c>
      <c r="L491" s="788"/>
    </row>
    <row r="492" spans="1:12" s="50" customFormat="1" x14ac:dyDescent="0.3">
      <c r="A492" s="1342">
        <v>1</v>
      </c>
      <c r="B492" s="6" t="s">
        <v>270</v>
      </c>
      <c r="C492" s="2" t="s">
        <v>46</v>
      </c>
      <c r="D492" s="3">
        <v>30</v>
      </c>
      <c r="E492" s="3">
        <v>205.8</v>
      </c>
      <c r="F492" s="606"/>
      <c r="G492" s="1342">
        <v>1</v>
      </c>
      <c r="H492" s="6" t="s">
        <v>270</v>
      </c>
      <c r="I492" s="2" t="s">
        <v>46</v>
      </c>
      <c r="J492" s="3">
        <v>30</v>
      </c>
      <c r="K492" s="3">
        <v>205.8</v>
      </c>
      <c r="L492" s="786"/>
    </row>
    <row r="493" spans="1:12" s="50" customFormat="1" x14ac:dyDescent="0.3">
      <c r="A493" s="1342" t="s">
        <v>3</v>
      </c>
      <c r="B493" s="6" t="s">
        <v>64</v>
      </c>
      <c r="C493" s="2" t="s">
        <v>65</v>
      </c>
      <c r="D493" s="3">
        <v>14</v>
      </c>
      <c r="E493" s="3">
        <v>75</v>
      </c>
      <c r="F493" s="605"/>
      <c r="G493" s="1342" t="s">
        <v>3</v>
      </c>
      <c r="H493" s="6" t="s">
        <v>64</v>
      </c>
      <c r="I493" s="2" t="s">
        <v>65</v>
      </c>
      <c r="J493" s="3">
        <v>14</v>
      </c>
      <c r="K493" s="3">
        <v>75</v>
      </c>
      <c r="L493" s="786"/>
    </row>
    <row r="494" spans="1:12" s="25" customFormat="1" x14ac:dyDescent="0.3">
      <c r="A494" s="1342" t="s">
        <v>0</v>
      </c>
      <c r="B494" s="6" t="s">
        <v>102</v>
      </c>
      <c r="C494" s="2" t="s">
        <v>68</v>
      </c>
      <c r="D494" s="3">
        <v>31</v>
      </c>
      <c r="E494" s="3">
        <v>72</v>
      </c>
      <c r="F494" s="605">
        <v>21</v>
      </c>
      <c r="G494" s="1342" t="s">
        <v>0</v>
      </c>
      <c r="H494" s="6" t="s">
        <v>102</v>
      </c>
      <c r="I494" s="2" t="s">
        <v>68</v>
      </c>
      <c r="J494" s="3">
        <v>31</v>
      </c>
      <c r="K494" s="3">
        <v>72</v>
      </c>
      <c r="L494" s="788"/>
    </row>
    <row r="495" spans="1:12" s="25" customFormat="1" x14ac:dyDescent="0.3">
      <c r="A495" s="5">
        <v>4</v>
      </c>
      <c r="B495" s="6" t="s">
        <v>114</v>
      </c>
      <c r="C495" s="2" t="s">
        <v>2</v>
      </c>
      <c r="D495" s="3">
        <v>6</v>
      </c>
      <c r="E495" s="3">
        <v>28</v>
      </c>
      <c r="F495" s="606"/>
      <c r="G495" s="5">
        <v>4</v>
      </c>
      <c r="H495" s="6" t="s">
        <v>114</v>
      </c>
      <c r="I495" s="2" t="s">
        <v>2</v>
      </c>
      <c r="J495" s="3">
        <v>6</v>
      </c>
      <c r="K495" s="3">
        <v>28</v>
      </c>
      <c r="L495" s="788"/>
    </row>
    <row r="496" spans="1:12" s="25" customFormat="1" x14ac:dyDescent="0.3">
      <c r="A496" s="1342" t="s">
        <v>23</v>
      </c>
      <c r="B496" s="6" t="s">
        <v>107</v>
      </c>
      <c r="C496" s="2" t="s">
        <v>14</v>
      </c>
      <c r="D496" s="3">
        <v>3.4</v>
      </c>
      <c r="E496" s="3">
        <v>93.2</v>
      </c>
      <c r="F496" s="606"/>
      <c r="G496" s="1342" t="s">
        <v>23</v>
      </c>
      <c r="H496" s="6" t="s">
        <v>107</v>
      </c>
      <c r="I496" s="2" t="s">
        <v>14</v>
      </c>
      <c r="J496" s="3">
        <v>3.4</v>
      </c>
      <c r="K496" s="3">
        <v>93.2</v>
      </c>
      <c r="L496" s="788"/>
    </row>
    <row r="497" spans="1:12" s="8" customFormat="1" ht="18.75" customHeight="1" x14ac:dyDescent="0.3">
      <c r="A497" s="1342" t="s">
        <v>51</v>
      </c>
      <c r="B497" s="6" t="s">
        <v>37</v>
      </c>
      <c r="C497" s="2" t="s">
        <v>4</v>
      </c>
      <c r="D497" s="3">
        <v>155</v>
      </c>
      <c r="E497" s="3">
        <v>63</v>
      </c>
      <c r="F497" s="605"/>
      <c r="G497" s="1342" t="s">
        <v>51</v>
      </c>
      <c r="H497" s="6" t="s">
        <v>37</v>
      </c>
      <c r="I497" s="2" t="s">
        <v>4</v>
      </c>
      <c r="J497" s="3">
        <v>155</v>
      </c>
      <c r="K497" s="3">
        <v>63</v>
      </c>
      <c r="L497" s="786"/>
    </row>
    <row r="498" spans="1:12" s="25" customFormat="1" ht="19.5" customHeight="1" x14ac:dyDescent="0.3">
      <c r="A498" s="1342"/>
      <c r="B498" s="6"/>
      <c r="C498" s="2"/>
      <c r="D498" s="3"/>
      <c r="E498" s="3"/>
      <c r="F498" s="490"/>
      <c r="G498" s="5"/>
      <c r="H498" s="6"/>
      <c r="I498" s="2"/>
      <c r="J498" s="3"/>
      <c r="K498" s="3"/>
      <c r="L498" s="788"/>
    </row>
    <row r="499" spans="1:12" s="25" customFormat="1" x14ac:dyDescent="0.3">
      <c r="A499" s="5"/>
      <c r="B499" s="6"/>
      <c r="C499" s="2" t="s">
        <v>128</v>
      </c>
      <c r="D499" s="3">
        <f>SUM(D492:D498)</f>
        <v>239.4</v>
      </c>
      <c r="E499" s="3">
        <f>SUM(E492:E498)</f>
        <v>537</v>
      </c>
      <c r="F499" s="656"/>
      <c r="G499" s="5"/>
      <c r="H499" s="6"/>
      <c r="I499" s="2" t="s">
        <v>128</v>
      </c>
      <c r="J499" s="3">
        <f>SUM(J492:J498)</f>
        <v>239.4</v>
      </c>
      <c r="K499" s="3">
        <f>SUM(K492:K498)</f>
        <v>537</v>
      </c>
      <c r="L499" s="788"/>
    </row>
    <row r="500" spans="1:12" s="25" customFormat="1" x14ac:dyDescent="0.3">
      <c r="A500" s="5"/>
      <c r="B500" s="6"/>
      <c r="C500" s="2"/>
      <c r="D500" s="3"/>
      <c r="E500" s="3"/>
      <c r="F500" s="656"/>
      <c r="G500" s="5"/>
      <c r="H500" s="6"/>
      <c r="I500" s="2"/>
      <c r="J500" s="3"/>
      <c r="K500" s="3"/>
      <c r="L500" s="788"/>
    </row>
    <row r="501" spans="1:12" s="25" customFormat="1" x14ac:dyDescent="0.3">
      <c r="A501" s="28" t="s">
        <v>124</v>
      </c>
      <c r="B501" s="3" t="s">
        <v>259</v>
      </c>
      <c r="C501" s="2" t="s">
        <v>125</v>
      </c>
      <c r="D501" s="3" t="s">
        <v>126</v>
      </c>
      <c r="E501" s="3" t="s">
        <v>127</v>
      </c>
      <c r="F501" s="656"/>
      <c r="G501" s="28" t="s">
        <v>124</v>
      </c>
      <c r="H501" s="3" t="s">
        <v>247</v>
      </c>
      <c r="I501" s="2" t="s">
        <v>125</v>
      </c>
      <c r="J501" s="3" t="s">
        <v>126</v>
      </c>
      <c r="K501" s="3" t="s">
        <v>127</v>
      </c>
      <c r="L501" s="788"/>
    </row>
    <row r="502" spans="1:12" s="25" customFormat="1" ht="19.5" customHeight="1" x14ac:dyDescent="0.3">
      <c r="A502" s="1342">
        <v>1</v>
      </c>
      <c r="B502" s="6" t="s">
        <v>181</v>
      </c>
      <c r="C502" s="2" t="s">
        <v>147</v>
      </c>
      <c r="D502" s="3">
        <v>70</v>
      </c>
      <c r="E502" s="3">
        <v>130.22999999999999</v>
      </c>
      <c r="F502" s="606"/>
      <c r="G502" s="1342">
        <v>1</v>
      </c>
      <c r="H502" s="6" t="s">
        <v>181</v>
      </c>
      <c r="I502" s="2" t="s">
        <v>147</v>
      </c>
      <c r="J502" s="3">
        <v>70</v>
      </c>
      <c r="K502" s="3">
        <v>130.22999999999999</v>
      </c>
      <c r="L502" s="788"/>
    </row>
    <row r="503" spans="1:12" s="25" customFormat="1" ht="19.5" customHeight="1" x14ac:dyDescent="0.3">
      <c r="A503" s="5">
        <v>2</v>
      </c>
      <c r="B503" s="6" t="s">
        <v>103</v>
      </c>
      <c r="C503" s="2" t="s">
        <v>104</v>
      </c>
      <c r="D503" s="3">
        <v>50</v>
      </c>
      <c r="E503" s="3">
        <v>220</v>
      </c>
      <c r="F503" s="605">
        <v>220</v>
      </c>
      <c r="G503" s="5">
        <v>2</v>
      </c>
      <c r="H503" s="6" t="s">
        <v>103</v>
      </c>
      <c r="I503" s="2" t="s">
        <v>104</v>
      </c>
      <c r="J503" s="3">
        <v>50</v>
      </c>
      <c r="K503" s="3">
        <v>220</v>
      </c>
      <c r="L503" s="788"/>
    </row>
    <row r="504" spans="1:12" s="50" customFormat="1" x14ac:dyDescent="0.3">
      <c r="A504" s="1342" t="s">
        <v>0</v>
      </c>
      <c r="B504" s="6" t="s">
        <v>260</v>
      </c>
      <c r="C504" s="2" t="s">
        <v>17</v>
      </c>
      <c r="D504" s="3">
        <v>23</v>
      </c>
      <c r="E504" s="3">
        <v>182.25</v>
      </c>
      <c r="F504" s="677">
        <v>187.822</v>
      </c>
      <c r="G504" s="1342" t="s">
        <v>0</v>
      </c>
      <c r="H504" s="6" t="s">
        <v>260</v>
      </c>
      <c r="I504" s="2" t="s">
        <v>44</v>
      </c>
      <c r="J504" s="3">
        <v>25</v>
      </c>
      <c r="K504" s="3">
        <v>218.7</v>
      </c>
      <c r="L504" s="792"/>
    </row>
    <row r="505" spans="1:12" s="25" customFormat="1" ht="19.5" customHeight="1" x14ac:dyDescent="0.3">
      <c r="A505" s="1342" t="s">
        <v>77</v>
      </c>
      <c r="B505" s="6" t="s">
        <v>346</v>
      </c>
      <c r="C505" s="2" t="s">
        <v>22</v>
      </c>
      <c r="D505" s="3">
        <v>24</v>
      </c>
      <c r="E505" s="3">
        <v>4.5</v>
      </c>
      <c r="F505" s="605">
        <f>0.03*800</f>
        <v>24</v>
      </c>
      <c r="G505" s="1342" t="s">
        <v>77</v>
      </c>
      <c r="H505" s="6" t="s">
        <v>346</v>
      </c>
      <c r="I505" s="2" t="s">
        <v>22</v>
      </c>
      <c r="J505" s="3">
        <v>24</v>
      </c>
      <c r="K505" s="3">
        <v>4.5</v>
      </c>
      <c r="L505" s="788"/>
    </row>
    <row r="506" spans="1:12" s="25" customFormat="1" ht="19.5" customHeight="1" x14ac:dyDescent="0.3">
      <c r="A506" s="1342" t="s">
        <v>23</v>
      </c>
      <c r="B506" s="6" t="s">
        <v>144</v>
      </c>
      <c r="C506" s="2" t="s">
        <v>2</v>
      </c>
      <c r="D506" s="3">
        <v>15</v>
      </c>
      <c r="E506" s="3">
        <v>88</v>
      </c>
      <c r="F506" s="656">
        <v>93.2</v>
      </c>
      <c r="G506" s="1342" t="s">
        <v>23</v>
      </c>
      <c r="H506" s="6" t="s">
        <v>144</v>
      </c>
      <c r="I506" s="2" t="s">
        <v>2</v>
      </c>
      <c r="J506" s="3">
        <v>15</v>
      </c>
      <c r="K506" s="3">
        <v>88</v>
      </c>
      <c r="L506" s="788"/>
    </row>
    <row r="507" spans="1:12" s="50" customFormat="1" x14ac:dyDescent="0.3">
      <c r="A507" s="1342" t="s">
        <v>51</v>
      </c>
      <c r="B507" s="6" t="s">
        <v>107</v>
      </c>
      <c r="C507" s="2" t="s">
        <v>14</v>
      </c>
      <c r="D507" s="3">
        <v>3.4</v>
      </c>
      <c r="E507" s="3">
        <v>93.2</v>
      </c>
      <c r="F507" s="605">
        <v>21.5</v>
      </c>
      <c r="G507" s="1342" t="s">
        <v>51</v>
      </c>
      <c r="H507" s="6" t="s">
        <v>107</v>
      </c>
      <c r="I507" s="2" t="s">
        <v>14</v>
      </c>
      <c r="J507" s="3">
        <v>3.4</v>
      </c>
      <c r="K507" s="3">
        <v>93.2</v>
      </c>
      <c r="L507" s="786"/>
    </row>
    <row r="508" spans="1:12" s="25" customFormat="1" ht="19.5" customHeight="1" x14ac:dyDescent="0.3">
      <c r="A508" s="1342" t="s">
        <v>15</v>
      </c>
      <c r="B508" s="6" t="s">
        <v>108</v>
      </c>
      <c r="C508" s="2" t="s">
        <v>65</v>
      </c>
      <c r="D508" s="3">
        <v>1.2</v>
      </c>
      <c r="E508" s="3">
        <v>21.5</v>
      </c>
      <c r="F508" s="656">
        <v>88</v>
      </c>
      <c r="G508" s="1342" t="s">
        <v>15</v>
      </c>
      <c r="H508" s="6" t="s">
        <v>108</v>
      </c>
      <c r="I508" s="2" t="s">
        <v>65</v>
      </c>
      <c r="J508" s="3">
        <v>1.2</v>
      </c>
      <c r="K508" s="3">
        <v>21.5</v>
      </c>
      <c r="L508" s="788"/>
    </row>
    <row r="509" spans="1:12" s="25" customFormat="1" ht="19.5" customHeight="1" x14ac:dyDescent="0.3">
      <c r="A509" s="1342"/>
      <c r="B509" s="6"/>
      <c r="C509" s="2"/>
      <c r="D509" s="3"/>
      <c r="E509" s="3"/>
      <c r="F509" s="605"/>
      <c r="G509" s="1342"/>
      <c r="H509" s="6"/>
      <c r="I509" s="2"/>
      <c r="J509" s="3"/>
      <c r="K509" s="3"/>
      <c r="L509" s="788"/>
    </row>
    <row r="510" spans="1:12" s="50" customFormat="1" x14ac:dyDescent="0.3">
      <c r="A510" s="5"/>
      <c r="B510" s="6"/>
      <c r="C510" s="2"/>
      <c r="D510" s="3"/>
      <c r="E510" s="3"/>
      <c r="F510" s="657"/>
      <c r="G510" s="5"/>
      <c r="H510" s="6"/>
      <c r="I510" s="2"/>
      <c r="J510" s="3"/>
      <c r="K510" s="3"/>
      <c r="L510" s="792"/>
    </row>
    <row r="511" spans="1:12" s="25" customFormat="1" x14ac:dyDescent="0.3">
      <c r="A511" s="1342"/>
      <c r="B511" s="6"/>
      <c r="C511" s="2" t="s">
        <v>128</v>
      </c>
      <c r="D511" s="3">
        <f>SUM(D502:D510)</f>
        <v>186.6</v>
      </c>
      <c r="E511" s="3">
        <f>SUM(E502:E510)</f>
        <v>739.68000000000006</v>
      </c>
      <c r="F511" s="658"/>
      <c r="G511" s="1342"/>
      <c r="H511" s="6"/>
      <c r="I511" s="2" t="s">
        <v>128</v>
      </c>
      <c r="J511" s="3">
        <f>SUM(J502:J510)</f>
        <v>188.6</v>
      </c>
      <c r="K511" s="3">
        <f>SUM(K502:K510)</f>
        <v>776.13000000000011</v>
      </c>
      <c r="L511" s="788"/>
    </row>
    <row r="512" spans="1:12" s="25" customFormat="1" x14ac:dyDescent="0.3">
      <c r="A512" s="5"/>
      <c r="B512" s="6"/>
      <c r="C512" s="2"/>
      <c r="D512" s="3"/>
      <c r="E512" s="3"/>
      <c r="F512" s="656"/>
      <c r="G512" s="5"/>
      <c r="H512" s="6"/>
      <c r="I512" s="2"/>
      <c r="J512" s="3"/>
      <c r="K512" s="3"/>
      <c r="L512" s="788"/>
    </row>
    <row r="513" spans="1:13" s="25" customFormat="1" x14ac:dyDescent="0.3">
      <c r="A513" s="1342"/>
      <c r="B513" s="6"/>
      <c r="C513" s="2" t="s">
        <v>136</v>
      </c>
      <c r="D513" s="3">
        <f>+D511+D499</f>
        <v>426</v>
      </c>
      <c r="E513" s="3">
        <f>+E511+E499</f>
        <v>1276.68</v>
      </c>
      <c r="F513" s="659"/>
      <c r="G513" s="3"/>
      <c r="H513" s="3"/>
      <c r="I513" s="3" t="s">
        <v>136</v>
      </c>
      <c r="J513" s="3">
        <f>+J511+J499</f>
        <v>428</v>
      </c>
      <c r="K513" s="3">
        <f>+K511+K499</f>
        <v>1313.13</v>
      </c>
      <c r="L513" s="788"/>
    </row>
    <row r="514" spans="1:13" s="25" customFormat="1" x14ac:dyDescent="0.3">
      <c r="A514" s="461"/>
      <c r="B514" s="461"/>
      <c r="C514" s="461"/>
      <c r="D514" s="461"/>
      <c r="E514" s="461"/>
      <c r="F514" s="660"/>
      <c r="G514" s="36"/>
      <c r="H514" s="463"/>
      <c r="I514" s="463"/>
      <c r="J514" s="463"/>
      <c r="K514" s="463"/>
      <c r="L514" s="788"/>
    </row>
    <row r="515" spans="1:13" s="25" customFormat="1" ht="21" customHeight="1" x14ac:dyDescent="0.3">
      <c r="A515" s="461"/>
      <c r="B515" s="36"/>
      <c r="C515" s="462"/>
      <c r="D515" s="463"/>
      <c r="E515" s="1351"/>
      <c r="F515" s="1352"/>
      <c r="G515" s="1351"/>
      <c r="H515" s="1351"/>
      <c r="I515" s="463"/>
      <c r="J515" s="463"/>
      <c r="K515" s="463"/>
      <c r="L515" s="788"/>
    </row>
    <row r="516" spans="1:13" s="25" customFormat="1" ht="24" customHeight="1" x14ac:dyDescent="0.3">
      <c r="B516" s="37" t="s">
        <v>130</v>
      </c>
      <c r="D516" s="94" t="s">
        <v>131</v>
      </c>
      <c r="E516" s="20"/>
      <c r="F516" s="606"/>
      <c r="H516" s="37" t="s">
        <v>130</v>
      </c>
      <c r="J516" s="94" t="s">
        <v>131</v>
      </c>
      <c r="K516" s="20"/>
      <c r="L516" s="788"/>
    </row>
    <row r="517" spans="1:13" s="25" customFormat="1" ht="51.75" customHeight="1" x14ac:dyDescent="0.3">
      <c r="B517" s="38" t="s">
        <v>132</v>
      </c>
      <c r="D517" s="38" t="s">
        <v>140</v>
      </c>
      <c r="E517" s="39"/>
      <c r="F517" s="606"/>
      <c r="H517" s="38" t="s">
        <v>139</v>
      </c>
      <c r="J517" s="38" t="s">
        <v>140</v>
      </c>
      <c r="K517" s="39"/>
      <c r="L517" s="788"/>
    </row>
    <row r="518" spans="1:13" s="25" customFormat="1" ht="18.75" customHeight="1" x14ac:dyDescent="0.3">
      <c r="B518" s="20"/>
      <c r="C518" s="20"/>
      <c r="D518" s="20"/>
      <c r="E518" s="20"/>
      <c r="F518" s="656"/>
      <c r="H518" s="20"/>
      <c r="I518" s="20"/>
      <c r="J518" s="20"/>
      <c r="K518" s="20"/>
      <c r="L518" s="788"/>
    </row>
    <row r="519" spans="1:13" s="96" customFormat="1" x14ac:dyDescent="0.3">
      <c r="B519" s="19"/>
      <c r="C519" s="19"/>
      <c r="D519" s="19"/>
      <c r="E519" s="19"/>
      <c r="F519" s="656"/>
      <c r="H519" s="19"/>
      <c r="I519" s="19"/>
      <c r="J519" s="19"/>
      <c r="K519" s="19"/>
      <c r="L519" s="787"/>
    </row>
    <row r="520" spans="1:13" s="21" customFormat="1" x14ac:dyDescent="0.3">
      <c r="A520" s="25"/>
      <c r="B520" s="20"/>
      <c r="C520" s="20"/>
      <c r="D520" s="20"/>
      <c r="E520" s="20"/>
      <c r="F520" s="656"/>
      <c r="G520" s="25"/>
      <c r="H520" s="20"/>
      <c r="I520" s="20"/>
      <c r="J520" s="20"/>
      <c r="K520" s="20"/>
      <c r="L520" s="801"/>
    </row>
    <row r="521" spans="1:13" s="25" customFormat="1" ht="18.75" customHeight="1" x14ac:dyDescent="0.3">
      <c r="B521" s="22" t="s">
        <v>115</v>
      </c>
      <c r="C521" s="20"/>
      <c r="D521" s="20"/>
      <c r="E521" s="20"/>
      <c r="F521" s="656"/>
      <c r="H521" s="22" t="s">
        <v>115</v>
      </c>
      <c r="I521" s="20"/>
      <c r="J521" s="20"/>
      <c r="K521" s="20"/>
      <c r="L521" s="788"/>
    </row>
    <row r="522" spans="1:13" s="25" customFormat="1" ht="18.75" customHeight="1" x14ac:dyDescent="0.3">
      <c r="B522" s="22" t="s">
        <v>137</v>
      </c>
      <c r="C522" s="20"/>
      <c r="D522" s="20"/>
      <c r="E522" s="20"/>
      <c r="F522" s="606"/>
      <c r="H522" s="22" t="s">
        <v>138</v>
      </c>
      <c r="I522" s="20"/>
      <c r="J522" s="20"/>
      <c r="K522" s="20"/>
      <c r="L522" s="788"/>
    </row>
    <row r="523" spans="1:13" s="25" customFormat="1" ht="18.75" customHeight="1" x14ac:dyDescent="0.3">
      <c r="B523" s="20"/>
      <c r="C523" s="20"/>
      <c r="D523" s="20"/>
      <c r="E523" s="20"/>
      <c r="F523" s="606"/>
      <c r="H523" s="20"/>
      <c r="I523" s="20"/>
      <c r="J523" s="20"/>
      <c r="K523" s="20"/>
      <c r="L523" s="788"/>
    </row>
    <row r="524" spans="1:13" s="25" customFormat="1" ht="18.75" customHeight="1" x14ac:dyDescent="0.3">
      <c r="B524" s="20"/>
      <c r="C524" s="20"/>
      <c r="E524" s="603" t="s">
        <v>116</v>
      </c>
      <c r="F524" s="606"/>
      <c r="H524" s="20"/>
      <c r="I524" s="20"/>
      <c r="K524" s="603" t="s">
        <v>116</v>
      </c>
      <c r="L524" s="789"/>
      <c r="M524" s="603"/>
    </row>
    <row r="525" spans="1:13" s="25" customFormat="1" ht="18.75" customHeight="1" x14ac:dyDescent="0.3">
      <c r="B525" s="20"/>
      <c r="C525" s="20"/>
      <c r="E525" s="603" t="s">
        <v>134</v>
      </c>
      <c r="F525" s="606"/>
      <c r="H525" s="20"/>
      <c r="I525" s="20"/>
      <c r="K525" s="603" t="s">
        <v>134</v>
      </c>
      <c r="L525" s="789"/>
      <c r="M525" s="603"/>
    </row>
    <row r="526" spans="1:13" s="25" customFormat="1" ht="18.75" customHeight="1" x14ac:dyDescent="0.3">
      <c r="B526" s="20"/>
      <c r="C526" s="20"/>
      <c r="E526" s="603" t="s">
        <v>117</v>
      </c>
      <c r="F526" s="606"/>
      <c r="H526" s="20"/>
      <c r="I526" s="20"/>
      <c r="K526" s="603" t="s">
        <v>117</v>
      </c>
      <c r="L526" s="789"/>
      <c r="M526" s="603"/>
    </row>
    <row r="527" spans="1:13" s="25" customFormat="1" ht="18.75" customHeight="1" x14ac:dyDescent="0.3">
      <c r="B527" s="20"/>
      <c r="C527" s="20"/>
      <c r="E527" s="603" t="s">
        <v>417</v>
      </c>
      <c r="F527" s="606"/>
      <c r="H527" s="20"/>
      <c r="I527" s="20"/>
      <c r="K527" s="603" t="s">
        <v>417</v>
      </c>
      <c r="L527" s="789"/>
      <c r="M527" s="603"/>
    </row>
    <row r="528" spans="1:13" s="25" customFormat="1" ht="18.75" customHeight="1" x14ac:dyDescent="0.3">
      <c r="B528" s="20"/>
      <c r="C528" s="20"/>
      <c r="D528" s="20"/>
      <c r="E528" s="20"/>
      <c r="F528" s="656"/>
      <c r="H528" s="20"/>
      <c r="I528" s="20"/>
      <c r="J528" s="20"/>
      <c r="K528" s="20"/>
      <c r="L528" s="788"/>
    </row>
    <row r="529" spans="1:12" s="25" customFormat="1" ht="18.75" customHeight="1" x14ac:dyDescent="0.3">
      <c r="B529" s="20"/>
      <c r="C529" s="20"/>
      <c r="D529" s="20"/>
      <c r="E529" s="20"/>
      <c r="F529" s="656"/>
      <c r="H529" s="20"/>
      <c r="I529" s="20"/>
      <c r="J529" s="20"/>
      <c r="K529" s="20"/>
      <c r="L529" s="788"/>
    </row>
    <row r="530" spans="1:12" s="25" customFormat="1" ht="18.75" customHeight="1" x14ac:dyDescent="0.3">
      <c r="B530" s="20"/>
      <c r="C530" s="20"/>
      <c r="D530" s="20"/>
      <c r="E530" s="20"/>
      <c r="F530" s="656"/>
      <c r="H530" s="20"/>
      <c r="I530" s="20"/>
      <c r="J530" s="20"/>
      <c r="K530" s="20"/>
      <c r="L530" s="788"/>
    </row>
    <row r="531" spans="1:12" s="25" customFormat="1" ht="18.75" customHeight="1" x14ac:dyDescent="0.3">
      <c r="B531" s="1612" t="s">
        <v>119</v>
      </c>
      <c r="C531" s="1612"/>
      <c r="D531" s="1612"/>
      <c r="E531" s="26"/>
      <c r="F531" s="606"/>
      <c r="H531" s="1612" t="s">
        <v>119</v>
      </c>
      <c r="I531" s="1612"/>
      <c r="J531" s="1612"/>
      <c r="K531" s="26"/>
      <c r="L531" s="788"/>
    </row>
    <row r="532" spans="1:12" s="25" customFormat="1" ht="18.75" customHeight="1" x14ac:dyDescent="0.3">
      <c r="B532" s="1610">
        <v>45552</v>
      </c>
      <c r="C532" s="1610"/>
      <c r="D532" s="1610"/>
      <c r="E532" s="27"/>
      <c r="F532" s="606"/>
      <c r="H532" s="1610">
        <f>B532</f>
        <v>45552</v>
      </c>
      <c r="I532" s="1610"/>
      <c r="J532" s="1610"/>
      <c r="K532" s="27"/>
      <c r="L532" s="788"/>
    </row>
    <row r="533" spans="1:12" s="25" customFormat="1" ht="18.75" customHeight="1" x14ac:dyDescent="0.3">
      <c r="B533" s="20"/>
      <c r="C533" s="20"/>
      <c r="D533" s="20"/>
      <c r="E533" s="27"/>
      <c r="F533" s="606"/>
      <c r="H533" s="20"/>
      <c r="I533" s="20"/>
      <c r="J533" s="20"/>
      <c r="K533" s="27"/>
      <c r="L533" s="788"/>
    </row>
    <row r="534" spans="1:12" s="25" customFormat="1" ht="18.75" customHeight="1" x14ac:dyDescent="0.3">
      <c r="B534" s="1341"/>
      <c r="C534" s="20"/>
      <c r="D534" s="20"/>
      <c r="E534" s="27"/>
      <c r="F534" s="606"/>
      <c r="H534" s="1341"/>
      <c r="I534" s="20"/>
      <c r="J534" s="20"/>
      <c r="K534" s="27"/>
      <c r="L534" s="788"/>
    </row>
    <row r="535" spans="1:12" s="25" customFormat="1" ht="18.75" customHeight="1" x14ac:dyDescent="0.3">
      <c r="A535" s="28" t="s">
        <v>120</v>
      </c>
      <c r="B535" s="29" t="s">
        <v>121</v>
      </c>
      <c r="C535" s="1611" t="s">
        <v>122</v>
      </c>
      <c r="D535" s="1611"/>
      <c r="E535" s="1611"/>
      <c r="F535" s="606"/>
      <c r="G535" s="28" t="s">
        <v>120</v>
      </c>
      <c r="H535" s="29" t="s">
        <v>121</v>
      </c>
      <c r="I535" s="1611" t="s">
        <v>123</v>
      </c>
      <c r="J535" s="1611"/>
      <c r="K535" s="1611"/>
      <c r="L535" s="788"/>
    </row>
    <row r="536" spans="1:12" s="25" customFormat="1" ht="18.75" customHeight="1" x14ac:dyDescent="0.3">
      <c r="A536" s="28" t="s">
        <v>124</v>
      </c>
      <c r="B536" s="28" t="s">
        <v>265</v>
      </c>
      <c r="C536" s="29" t="s">
        <v>125</v>
      </c>
      <c r="D536" s="1342" t="s">
        <v>126</v>
      </c>
      <c r="E536" s="1342" t="s">
        <v>127</v>
      </c>
      <c r="F536" s="606"/>
      <c r="G536" s="28" t="s">
        <v>124</v>
      </c>
      <c r="H536" s="28" t="s">
        <v>265</v>
      </c>
      <c r="I536" s="29" t="s">
        <v>125</v>
      </c>
      <c r="J536" s="1342" t="s">
        <v>126</v>
      </c>
      <c r="K536" s="1342" t="s">
        <v>127</v>
      </c>
      <c r="L536" s="788"/>
    </row>
    <row r="537" spans="1:12" s="4" customFormat="1" x14ac:dyDescent="0.3">
      <c r="A537" s="5">
        <v>1</v>
      </c>
      <c r="B537" s="6" t="s">
        <v>94</v>
      </c>
      <c r="C537" s="2" t="s">
        <v>5</v>
      </c>
      <c r="D537" s="3">
        <v>65</v>
      </c>
      <c r="E537" s="3">
        <v>125</v>
      </c>
      <c r="F537" s="677"/>
      <c r="G537" s="5">
        <v>1</v>
      </c>
      <c r="H537" s="6" t="s">
        <v>94</v>
      </c>
      <c r="I537" s="2" t="s">
        <v>5</v>
      </c>
      <c r="J537" s="3">
        <v>65</v>
      </c>
      <c r="K537" s="3">
        <v>125</v>
      </c>
      <c r="L537" s="790"/>
    </row>
    <row r="538" spans="1:12" s="25" customFormat="1" x14ac:dyDescent="0.3">
      <c r="A538" s="5" t="s">
        <v>3</v>
      </c>
      <c r="B538" s="6" t="s">
        <v>43</v>
      </c>
      <c r="C538" s="2" t="s">
        <v>17</v>
      </c>
      <c r="D538" s="3">
        <v>45</v>
      </c>
      <c r="E538" s="3">
        <v>242.70999999999998</v>
      </c>
      <c r="F538" s="606"/>
      <c r="G538" s="5" t="s">
        <v>3</v>
      </c>
      <c r="H538" s="6" t="s">
        <v>43</v>
      </c>
      <c r="I538" s="2" t="s">
        <v>44</v>
      </c>
      <c r="J538" s="3">
        <v>50</v>
      </c>
      <c r="K538" s="3">
        <v>298.71999999999997</v>
      </c>
      <c r="L538" s="788"/>
    </row>
    <row r="539" spans="1:12" s="8" customFormat="1" x14ac:dyDescent="0.3">
      <c r="A539" s="1342" t="s">
        <v>0</v>
      </c>
      <c r="B539" s="6" t="s">
        <v>87</v>
      </c>
      <c r="C539" s="2" t="s">
        <v>22</v>
      </c>
      <c r="D539" s="3">
        <v>26</v>
      </c>
      <c r="E539" s="3">
        <v>5.5719999999999992</v>
      </c>
      <c r="F539" s="677">
        <f>0.031*850</f>
        <v>26.35</v>
      </c>
      <c r="G539" s="1342" t="s">
        <v>0</v>
      </c>
      <c r="H539" s="6" t="s">
        <v>87</v>
      </c>
      <c r="I539" s="2" t="s">
        <v>22</v>
      </c>
      <c r="J539" s="3">
        <v>26</v>
      </c>
      <c r="K539" s="3">
        <v>5.5719999999999992</v>
      </c>
      <c r="L539" s="786"/>
    </row>
    <row r="540" spans="1:12" s="50" customFormat="1" x14ac:dyDescent="0.3">
      <c r="A540" s="1342" t="s">
        <v>77</v>
      </c>
      <c r="B540" s="6" t="s">
        <v>202</v>
      </c>
      <c r="C540" s="2" t="s">
        <v>2</v>
      </c>
      <c r="D540" s="3">
        <v>15</v>
      </c>
      <c r="E540" s="3">
        <v>41.1</v>
      </c>
      <c r="F540" s="656"/>
      <c r="G540" s="1342" t="s">
        <v>77</v>
      </c>
      <c r="H540" s="6" t="s">
        <v>202</v>
      </c>
      <c r="I540" s="2" t="s">
        <v>2</v>
      </c>
      <c r="J540" s="3">
        <v>15</v>
      </c>
      <c r="K540" s="3">
        <v>41.1</v>
      </c>
      <c r="L540" s="786"/>
    </row>
    <row r="541" spans="1:12" s="25" customFormat="1" x14ac:dyDescent="0.3">
      <c r="A541" s="1342" t="s">
        <v>23</v>
      </c>
      <c r="B541" s="6" t="s">
        <v>107</v>
      </c>
      <c r="C541" s="2" t="s">
        <v>14</v>
      </c>
      <c r="D541" s="3">
        <v>3.4</v>
      </c>
      <c r="E541" s="3">
        <v>93.2</v>
      </c>
      <c r="F541" s="606"/>
      <c r="G541" s="1342" t="s">
        <v>23</v>
      </c>
      <c r="H541" s="6" t="s">
        <v>107</v>
      </c>
      <c r="I541" s="2" t="s">
        <v>14</v>
      </c>
      <c r="J541" s="3">
        <v>3.4</v>
      </c>
      <c r="K541" s="3">
        <v>93.2</v>
      </c>
      <c r="L541" s="788"/>
    </row>
    <row r="542" spans="1:12" s="25" customFormat="1" x14ac:dyDescent="0.3">
      <c r="A542" s="5">
        <v>6</v>
      </c>
      <c r="B542" s="6" t="s">
        <v>80</v>
      </c>
      <c r="C542" s="2" t="s">
        <v>5</v>
      </c>
      <c r="D542" s="3">
        <v>30</v>
      </c>
      <c r="E542" s="3">
        <v>124.6</v>
      </c>
      <c r="F542" s="656"/>
      <c r="G542" s="5">
        <v>6</v>
      </c>
      <c r="H542" s="6" t="s">
        <v>80</v>
      </c>
      <c r="I542" s="2" t="s">
        <v>5</v>
      </c>
      <c r="J542" s="3">
        <v>30</v>
      </c>
      <c r="K542" s="3">
        <v>124.6</v>
      </c>
      <c r="L542" s="788"/>
    </row>
    <row r="543" spans="1:12" s="25" customFormat="1" x14ac:dyDescent="0.3">
      <c r="A543" s="5"/>
      <c r="B543" s="6"/>
      <c r="C543" s="2"/>
      <c r="D543" s="3"/>
      <c r="E543" s="3"/>
      <c r="F543" s="656"/>
      <c r="G543" s="5"/>
      <c r="H543" s="6"/>
      <c r="I543" s="2"/>
      <c r="J543" s="3"/>
      <c r="K543" s="3"/>
      <c r="L543" s="788"/>
    </row>
    <row r="544" spans="1:12" s="25" customFormat="1" x14ac:dyDescent="0.3">
      <c r="A544" s="5"/>
      <c r="B544" s="6"/>
      <c r="C544" s="2" t="s">
        <v>128</v>
      </c>
      <c r="D544" s="3">
        <f>SUM(D537:D543)</f>
        <v>184.4</v>
      </c>
      <c r="E544" s="3">
        <f>SUM(E537:E543)</f>
        <v>632.18200000000002</v>
      </c>
      <c r="F544" s="656"/>
      <c r="G544" s="5"/>
      <c r="H544" s="6"/>
      <c r="I544" s="2" t="s">
        <v>128</v>
      </c>
      <c r="J544" s="3">
        <f>SUM(J537:J543)</f>
        <v>189.4</v>
      </c>
      <c r="K544" s="3">
        <f>SUM(K537:K543)</f>
        <v>688.19200000000001</v>
      </c>
      <c r="L544" s="788"/>
    </row>
    <row r="545" spans="1:12" s="25" customFormat="1" x14ac:dyDescent="0.3">
      <c r="A545" s="5"/>
      <c r="B545" s="6"/>
      <c r="C545" s="2"/>
      <c r="D545" s="3"/>
      <c r="E545" s="3"/>
      <c r="F545" s="656"/>
      <c r="G545" s="5"/>
      <c r="H545" s="6"/>
      <c r="I545" s="2"/>
      <c r="J545" s="3"/>
      <c r="K545" s="3"/>
      <c r="L545" s="788"/>
    </row>
    <row r="546" spans="1:12" s="25" customFormat="1" x14ac:dyDescent="0.3">
      <c r="A546" s="5"/>
      <c r="B546" s="6"/>
      <c r="C546" s="2"/>
      <c r="D546" s="3"/>
      <c r="E546" s="3"/>
      <c r="F546" s="656"/>
      <c r="G546" s="5"/>
      <c r="H546" s="6"/>
      <c r="I546" s="2"/>
      <c r="J546" s="3"/>
      <c r="K546" s="3"/>
      <c r="L546" s="788"/>
    </row>
    <row r="547" spans="1:12" s="25" customFormat="1" x14ac:dyDescent="0.3">
      <c r="A547" s="28" t="s">
        <v>124</v>
      </c>
      <c r="B547" s="3" t="s">
        <v>259</v>
      </c>
      <c r="C547" s="2" t="s">
        <v>125</v>
      </c>
      <c r="D547" s="3" t="s">
        <v>126</v>
      </c>
      <c r="E547" s="3" t="s">
        <v>127</v>
      </c>
      <c r="F547" s="656"/>
      <c r="G547" s="28" t="s">
        <v>124</v>
      </c>
      <c r="H547" s="3" t="s">
        <v>247</v>
      </c>
      <c r="I547" s="2" t="s">
        <v>125</v>
      </c>
      <c r="J547" s="3" t="s">
        <v>126</v>
      </c>
      <c r="K547" s="3" t="s">
        <v>127</v>
      </c>
      <c r="L547" s="788"/>
    </row>
    <row r="548" spans="1:12" s="50" customFormat="1" ht="18.75" customHeight="1" x14ac:dyDescent="0.3">
      <c r="A548" s="1342" t="s">
        <v>8</v>
      </c>
      <c r="B548" s="6" t="s">
        <v>276</v>
      </c>
      <c r="C548" s="2" t="s">
        <v>9</v>
      </c>
      <c r="D548" s="3">
        <v>70</v>
      </c>
      <c r="E548" s="3">
        <v>134.75</v>
      </c>
      <c r="F548" s="677"/>
      <c r="G548" s="1342" t="s">
        <v>8</v>
      </c>
      <c r="H548" s="6" t="s">
        <v>276</v>
      </c>
      <c r="I548" s="2" t="s">
        <v>9</v>
      </c>
      <c r="J548" s="3">
        <v>70</v>
      </c>
      <c r="K548" s="3">
        <v>134.75</v>
      </c>
      <c r="L548" s="792"/>
    </row>
    <row r="549" spans="1:12" s="25" customFormat="1" ht="19.5" customHeight="1" x14ac:dyDescent="0.3">
      <c r="A549" s="5">
        <v>2</v>
      </c>
      <c r="B549" s="6" t="s">
        <v>470</v>
      </c>
      <c r="C549" s="2" t="s">
        <v>4</v>
      </c>
      <c r="D549" s="3">
        <v>65</v>
      </c>
      <c r="E549" s="3">
        <v>180.8</v>
      </c>
      <c r="F549" s="677"/>
      <c r="G549" s="5">
        <v>2</v>
      </c>
      <c r="H549" s="6" t="s">
        <v>470</v>
      </c>
      <c r="I549" s="2" t="s">
        <v>17</v>
      </c>
      <c r="J549" s="3">
        <v>85</v>
      </c>
      <c r="K549" s="3">
        <v>271.20000000000005</v>
      </c>
      <c r="L549" s="788"/>
    </row>
    <row r="550" spans="1:12" s="10" customFormat="1" ht="18.75" customHeight="1" x14ac:dyDescent="0.3">
      <c r="A550" s="1342" t="s">
        <v>0</v>
      </c>
      <c r="B550" s="6" t="s">
        <v>61</v>
      </c>
      <c r="C550" s="2" t="s">
        <v>17</v>
      </c>
      <c r="D550" s="3">
        <v>30</v>
      </c>
      <c r="E550" s="3">
        <v>228.14999999999998</v>
      </c>
      <c r="F550" s="680"/>
      <c r="G550" s="1342" t="s">
        <v>0</v>
      </c>
      <c r="H550" s="6" t="s">
        <v>61</v>
      </c>
      <c r="I550" s="2" t="s">
        <v>44</v>
      </c>
      <c r="J550" s="3">
        <v>35</v>
      </c>
      <c r="K550" s="3">
        <v>273.77999999999997</v>
      </c>
      <c r="L550" s="790"/>
    </row>
    <row r="551" spans="1:12" s="25" customFormat="1" ht="19.5" customHeight="1" x14ac:dyDescent="0.3">
      <c r="A551" s="1342" t="s">
        <v>77</v>
      </c>
      <c r="B551" s="6" t="s">
        <v>346</v>
      </c>
      <c r="C551" s="2" t="s">
        <v>22</v>
      </c>
      <c r="D551" s="3">
        <v>24</v>
      </c>
      <c r="E551" s="3">
        <v>4.5</v>
      </c>
      <c r="F551" s="677">
        <f>0.031*800</f>
        <v>24.8</v>
      </c>
      <c r="G551" s="1342" t="s">
        <v>77</v>
      </c>
      <c r="H551" s="6" t="s">
        <v>346</v>
      </c>
      <c r="I551" s="2" t="s">
        <v>22</v>
      </c>
      <c r="J551" s="3">
        <v>24</v>
      </c>
      <c r="K551" s="3">
        <v>4.5</v>
      </c>
      <c r="L551" s="788"/>
    </row>
    <row r="552" spans="1:12" s="25" customFormat="1" ht="19.5" customHeight="1" x14ac:dyDescent="0.3">
      <c r="A552" s="1342" t="s">
        <v>23</v>
      </c>
      <c r="B552" s="6" t="s">
        <v>113</v>
      </c>
      <c r="C552" s="2" t="s">
        <v>2</v>
      </c>
      <c r="D552" s="3">
        <v>15</v>
      </c>
      <c r="E552" s="3">
        <v>94.2</v>
      </c>
      <c r="F552" s="678"/>
      <c r="G552" s="1342" t="s">
        <v>23</v>
      </c>
      <c r="H552" s="6" t="s">
        <v>113</v>
      </c>
      <c r="I552" s="2" t="s">
        <v>2</v>
      </c>
      <c r="J552" s="3">
        <v>15</v>
      </c>
      <c r="K552" s="3">
        <v>94.2</v>
      </c>
      <c r="L552" s="788"/>
    </row>
    <row r="553" spans="1:12" s="25" customFormat="1" x14ac:dyDescent="0.3">
      <c r="A553" s="1342" t="s">
        <v>51</v>
      </c>
      <c r="B553" s="6" t="s">
        <v>107</v>
      </c>
      <c r="C553" s="2" t="s">
        <v>14</v>
      </c>
      <c r="D553" s="3">
        <v>3.4</v>
      </c>
      <c r="E553" s="3">
        <v>93.2</v>
      </c>
      <c r="F553" s="681"/>
      <c r="G553" s="1342" t="s">
        <v>51</v>
      </c>
      <c r="H553" s="6" t="s">
        <v>107</v>
      </c>
      <c r="I553" s="2" t="s">
        <v>14</v>
      </c>
      <c r="J553" s="3">
        <v>3.4</v>
      </c>
      <c r="K553" s="3">
        <v>93.2</v>
      </c>
      <c r="L553" s="788"/>
    </row>
    <row r="554" spans="1:12" s="25" customFormat="1" ht="19.5" customHeight="1" x14ac:dyDescent="0.3">
      <c r="A554" s="1342" t="s">
        <v>15</v>
      </c>
      <c r="B554" s="6" t="s">
        <v>108</v>
      </c>
      <c r="C554" s="2" t="s">
        <v>65</v>
      </c>
      <c r="D554" s="3">
        <v>1.2</v>
      </c>
      <c r="E554" s="3">
        <v>21.5</v>
      </c>
      <c r="F554" s="678"/>
      <c r="G554" s="1342" t="s">
        <v>15</v>
      </c>
      <c r="H554" s="6" t="s">
        <v>108</v>
      </c>
      <c r="I554" s="2" t="s">
        <v>65</v>
      </c>
      <c r="J554" s="3">
        <v>1.2</v>
      </c>
      <c r="K554" s="3">
        <v>21.5</v>
      </c>
      <c r="L554" s="788"/>
    </row>
    <row r="555" spans="1:12" s="8" customFormat="1" x14ac:dyDescent="0.3">
      <c r="A555" s="1342"/>
      <c r="B555" s="6"/>
      <c r="C555" s="2"/>
      <c r="D555" s="3"/>
      <c r="E555" s="3"/>
      <c r="F555" s="605"/>
      <c r="G555" s="1342"/>
      <c r="H555" s="6"/>
      <c r="I555" s="2"/>
      <c r="J555" s="3"/>
      <c r="K555" s="3"/>
      <c r="L555" s="786"/>
    </row>
    <row r="556" spans="1:12" s="50" customFormat="1" x14ac:dyDescent="0.3">
      <c r="A556" s="5"/>
      <c r="B556" s="6"/>
      <c r="C556" s="2"/>
      <c r="D556" s="3"/>
      <c r="E556" s="3"/>
      <c r="F556" s="657"/>
      <c r="G556" s="5"/>
      <c r="H556" s="6"/>
      <c r="I556" s="2"/>
      <c r="J556" s="3"/>
      <c r="K556" s="3"/>
      <c r="L556" s="792"/>
    </row>
    <row r="557" spans="1:12" s="25" customFormat="1" x14ac:dyDescent="0.3">
      <c r="A557" s="1342"/>
      <c r="B557" s="6"/>
      <c r="C557" s="2" t="s">
        <v>128</v>
      </c>
      <c r="D557" s="3">
        <f>SUM(D548:D556)</f>
        <v>208.6</v>
      </c>
      <c r="E557" s="3">
        <f>SUM(E548:E556)</f>
        <v>757.10000000000014</v>
      </c>
      <c r="F557" s="658"/>
      <c r="G557" s="1342"/>
      <c r="H557" s="6"/>
      <c r="I557" s="2" t="s">
        <v>128</v>
      </c>
      <c r="J557" s="3">
        <f>SUM(J548:J556)</f>
        <v>233.6</v>
      </c>
      <c r="K557" s="3">
        <f>SUM(K548:K556)</f>
        <v>893.13000000000011</v>
      </c>
      <c r="L557" s="788"/>
    </row>
    <row r="558" spans="1:12" s="25" customFormat="1" x14ac:dyDescent="0.3">
      <c r="A558" s="5"/>
      <c r="B558" s="6"/>
      <c r="C558" s="2"/>
      <c r="D558" s="3"/>
      <c r="E558" s="3"/>
      <c r="F558" s="656"/>
      <c r="G558" s="5"/>
      <c r="H558" s="6"/>
      <c r="I558" s="2"/>
      <c r="J558" s="3"/>
      <c r="K558" s="3"/>
      <c r="L558" s="788"/>
    </row>
    <row r="559" spans="1:12" s="25" customFormat="1" x14ac:dyDescent="0.3">
      <c r="A559" s="5"/>
      <c r="B559" s="6"/>
      <c r="C559" s="2"/>
      <c r="D559" s="3"/>
      <c r="E559" s="3"/>
      <c r="F559" s="656"/>
      <c r="G559" s="5"/>
      <c r="H559" s="6"/>
      <c r="I559" s="2"/>
      <c r="J559" s="3"/>
      <c r="K559" s="3"/>
      <c r="L559" s="788"/>
    </row>
    <row r="560" spans="1:12" s="25" customFormat="1" x14ac:dyDescent="0.3">
      <c r="A560" s="1342"/>
      <c r="B560" s="6"/>
      <c r="C560" s="2" t="s">
        <v>136</v>
      </c>
      <c r="D560" s="3">
        <f>+D557+D544</f>
        <v>393</v>
      </c>
      <c r="E560" s="3">
        <f>+E557+E544</f>
        <v>1389.2820000000002</v>
      </c>
      <c r="F560" s="659"/>
      <c r="G560" s="3"/>
      <c r="H560" s="3"/>
      <c r="I560" s="3" t="s">
        <v>136</v>
      </c>
      <c r="J560" s="3">
        <f>+J557+J544</f>
        <v>423</v>
      </c>
      <c r="K560" s="3">
        <f>+K557+K544</f>
        <v>1581.3220000000001</v>
      </c>
      <c r="L560" s="788"/>
    </row>
    <row r="561" spans="1:14" s="25" customFormat="1" x14ac:dyDescent="0.3">
      <c r="A561" s="461"/>
      <c r="B561" s="36"/>
      <c r="C561" s="462"/>
      <c r="D561" s="463"/>
      <c r="E561" s="463"/>
      <c r="F561" s="659"/>
      <c r="G561" s="463"/>
      <c r="H561" s="463"/>
      <c r="I561" s="463"/>
      <c r="J561" s="463"/>
      <c r="K561" s="463"/>
      <c r="L561" s="788"/>
    </row>
    <row r="562" spans="1:14" s="25" customFormat="1" x14ac:dyDescent="0.3">
      <c r="A562" s="461"/>
      <c r="B562" s="461"/>
      <c r="C562" s="461"/>
      <c r="D562" s="899"/>
      <c r="E562" s="899"/>
      <c r="F562" s="846"/>
      <c r="G562" s="897"/>
      <c r="H562" s="898"/>
      <c r="I562" s="463"/>
      <c r="J562" s="463"/>
      <c r="K562" s="463"/>
      <c r="L562" s="788"/>
    </row>
    <row r="563" spans="1:14" s="25" customFormat="1" x14ac:dyDescent="0.3">
      <c r="A563" s="461"/>
      <c r="B563" s="36"/>
      <c r="C563" s="462"/>
      <c r="D563" s="898"/>
      <c r="E563" s="898"/>
      <c r="F563" s="847"/>
      <c r="G563" s="898"/>
      <c r="H563" s="898"/>
      <c r="I563" s="463"/>
      <c r="J563" s="463"/>
      <c r="K563" s="463"/>
      <c r="L563" s="788"/>
    </row>
    <row r="564" spans="1:14" s="25" customFormat="1" ht="18.75" customHeight="1" x14ac:dyDescent="0.3">
      <c r="B564" s="37" t="s">
        <v>130</v>
      </c>
      <c r="D564" s="1356" t="s">
        <v>131</v>
      </c>
      <c r="E564" s="849"/>
      <c r="F564" s="855"/>
      <c r="G564" s="848"/>
      <c r="H564" s="1340" t="s">
        <v>130</v>
      </c>
      <c r="J564" s="94" t="s">
        <v>131</v>
      </c>
      <c r="K564" s="20"/>
      <c r="L564" s="788"/>
    </row>
    <row r="565" spans="1:14" s="25" customFormat="1" ht="51.75" customHeight="1" x14ac:dyDescent="0.3">
      <c r="B565" s="38" t="s">
        <v>132</v>
      </c>
      <c r="D565" s="38" t="s">
        <v>140</v>
      </c>
      <c r="E565" s="39"/>
      <c r="F565" s="606"/>
      <c r="H565" s="38" t="s">
        <v>139</v>
      </c>
      <c r="J565" s="38" t="s">
        <v>140</v>
      </c>
      <c r="K565" s="39"/>
      <c r="L565" s="788"/>
    </row>
    <row r="566" spans="1:14" s="25" customFormat="1" ht="23.25" customHeight="1" x14ac:dyDescent="0.3">
      <c r="B566" s="38"/>
      <c r="D566" s="38"/>
      <c r="E566" s="39"/>
      <c r="F566" s="606"/>
      <c r="G566" s="38"/>
      <c r="I566" s="38"/>
      <c r="J566" s="39"/>
      <c r="K566" s="38"/>
      <c r="L566" s="788"/>
    </row>
    <row r="567" spans="1:14" s="96" customFormat="1" x14ac:dyDescent="0.3">
      <c r="B567" s="19"/>
      <c r="C567" s="19"/>
      <c r="D567" s="19"/>
      <c r="E567" s="19"/>
      <c r="F567" s="656"/>
      <c r="H567" s="19"/>
      <c r="I567" s="19"/>
      <c r="J567" s="19"/>
      <c r="K567" s="19"/>
      <c r="L567" s="787"/>
    </row>
    <row r="568" spans="1:14" s="21" customFormat="1" x14ac:dyDescent="0.3">
      <c r="A568" s="25"/>
      <c r="B568" s="20"/>
      <c r="C568" s="20"/>
      <c r="D568" s="20"/>
      <c r="E568" s="20"/>
      <c r="F568" s="656"/>
      <c r="G568" s="25"/>
      <c r="H568" s="20"/>
      <c r="I568" s="20"/>
      <c r="J568" s="20"/>
      <c r="K568" s="20"/>
      <c r="L568" s="801"/>
    </row>
    <row r="569" spans="1:14" s="25" customFormat="1" ht="18.75" customHeight="1" x14ac:dyDescent="0.3">
      <c r="B569" s="22" t="s">
        <v>115</v>
      </c>
      <c r="C569" s="20"/>
      <c r="D569" s="20"/>
      <c r="E569" s="20"/>
      <c r="F569" s="656"/>
      <c r="H569" s="22" t="s">
        <v>115</v>
      </c>
      <c r="I569" s="20"/>
      <c r="J569" s="20"/>
      <c r="K569" s="20"/>
      <c r="L569" s="788"/>
    </row>
    <row r="570" spans="1:14" s="25" customFormat="1" ht="18.75" customHeight="1" x14ac:dyDescent="0.3">
      <c r="B570" s="22" t="s">
        <v>137</v>
      </c>
      <c r="C570" s="20"/>
      <c r="D570" s="20"/>
      <c r="E570" s="20"/>
      <c r="F570" s="606"/>
      <c r="H570" s="22" t="s">
        <v>138</v>
      </c>
      <c r="I570" s="20"/>
      <c r="J570" s="20"/>
      <c r="K570" s="20"/>
      <c r="L570" s="788"/>
    </row>
    <row r="571" spans="1:14" s="25" customFormat="1" ht="18.75" customHeight="1" x14ac:dyDescent="0.3">
      <c r="B571" s="20"/>
      <c r="C571" s="20"/>
      <c r="D571" s="20"/>
      <c r="E571" s="20"/>
      <c r="F571" s="606"/>
      <c r="H571" s="20"/>
      <c r="I571" s="20"/>
      <c r="J571" s="20"/>
      <c r="K571" s="20"/>
      <c r="L571" s="788"/>
    </row>
    <row r="572" spans="1:14" s="25" customFormat="1" ht="18.75" customHeight="1" x14ac:dyDescent="0.3">
      <c r="B572" s="20"/>
      <c r="C572" s="20"/>
      <c r="E572" s="603" t="s">
        <v>116</v>
      </c>
      <c r="F572" s="606"/>
      <c r="H572" s="20"/>
      <c r="I572" s="20"/>
      <c r="K572" s="603" t="s">
        <v>116</v>
      </c>
      <c r="L572" s="789"/>
      <c r="N572" s="603"/>
    </row>
    <row r="573" spans="1:14" s="25" customFormat="1" ht="18.75" customHeight="1" x14ac:dyDescent="0.3">
      <c r="B573" s="20"/>
      <c r="C573" s="20"/>
      <c r="E573" s="603" t="s">
        <v>134</v>
      </c>
      <c r="F573" s="606"/>
      <c r="H573" s="20"/>
      <c r="I573" s="20"/>
      <c r="K573" s="603" t="s">
        <v>134</v>
      </c>
      <c r="L573" s="789"/>
      <c r="N573" s="603"/>
    </row>
    <row r="574" spans="1:14" s="25" customFormat="1" ht="18.75" customHeight="1" x14ac:dyDescent="0.3">
      <c r="B574" s="20"/>
      <c r="C574" s="20"/>
      <c r="E574" s="603" t="s">
        <v>117</v>
      </c>
      <c r="F574" s="606"/>
      <c r="H574" s="20"/>
      <c r="I574" s="20"/>
      <c r="K574" s="603" t="s">
        <v>117</v>
      </c>
      <c r="L574" s="789"/>
      <c r="N574" s="603"/>
    </row>
    <row r="575" spans="1:14" s="25" customFormat="1" ht="18.75" customHeight="1" x14ac:dyDescent="0.3">
      <c r="B575" s="20"/>
      <c r="C575" s="20"/>
      <c r="E575" s="603" t="s">
        <v>417</v>
      </c>
      <c r="F575" s="606"/>
      <c r="H575" s="20"/>
      <c r="I575" s="20"/>
      <c r="K575" s="603" t="s">
        <v>417</v>
      </c>
      <c r="L575" s="789"/>
      <c r="N575" s="603"/>
    </row>
    <row r="576" spans="1:14" s="25" customFormat="1" ht="18.75" customHeight="1" x14ac:dyDescent="0.3">
      <c r="B576" s="20"/>
      <c r="C576" s="20"/>
      <c r="D576" s="20"/>
      <c r="E576" s="20"/>
      <c r="F576" s="656"/>
      <c r="H576" s="20"/>
      <c r="I576" s="20"/>
      <c r="J576" s="20"/>
      <c r="K576" s="20"/>
      <c r="L576" s="788"/>
    </row>
    <row r="577" spans="1:12" s="25" customFormat="1" ht="18.75" customHeight="1" x14ac:dyDescent="0.3">
      <c r="B577" s="20"/>
      <c r="C577" s="20"/>
      <c r="D577" s="20"/>
      <c r="E577" s="20"/>
      <c r="F577" s="656"/>
      <c r="H577" s="20"/>
      <c r="I577" s="20"/>
      <c r="J577" s="20"/>
      <c r="K577" s="20"/>
      <c r="L577" s="788"/>
    </row>
    <row r="578" spans="1:12" s="25" customFormat="1" ht="18.75" customHeight="1" x14ac:dyDescent="0.3">
      <c r="B578" s="20"/>
      <c r="C578" s="20"/>
      <c r="D578" s="20"/>
      <c r="E578" s="20"/>
      <c r="F578" s="656"/>
      <c r="H578" s="20"/>
      <c r="I578" s="20"/>
      <c r="J578" s="20"/>
      <c r="K578" s="20"/>
      <c r="L578" s="788"/>
    </row>
    <row r="579" spans="1:12" s="25" customFormat="1" ht="18.75" customHeight="1" x14ac:dyDescent="0.3">
      <c r="B579" s="1612" t="s">
        <v>119</v>
      </c>
      <c r="C579" s="1612"/>
      <c r="D579" s="1612"/>
      <c r="E579" s="26"/>
      <c r="F579" s="606"/>
      <c r="H579" s="1612" t="s">
        <v>119</v>
      </c>
      <c r="I579" s="1612"/>
      <c r="J579" s="1612"/>
      <c r="K579" s="26"/>
      <c r="L579" s="788"/>
    </row>
    <row r="580" spans="1:12" s="25" customFormat="1" ht="18.75" customHeight="1" x14ac:dyDescent="0.3">
      <c r="B580" s="1610">
        <v>45217</v>
      </c>
      <c r="C580" s="1610"/>
      <c r="D580" s="1610"/>
      <c r="E580" s="27"/>
      <c r="F580" s="606"/>
      <c r="H580" s="1610">
        <f>B580</f>
        <v>45217</v>
      </c>
      <c r="I580" s="1610"/>
      <c r="J580" s="1610"/>
      <c r="K580" s="27"/>
      <c r="L580" s="788"/>
    </row>
    <row r="581" spans="1:12" s="25" customFormat="1" ht="18.75" customHeight="1" x14ac:dyDescent="0.3">
      <c r="B581" s="20"/>
      <c r="C581" s="20"/>
      <c r="D581" s="20"/>
      <c r="E581" s="27"/>
      <c r="F581" s="606"/>
      <c r="H581" s="20"/>
      <c r="I581" s="20"/>
      <c r="J581" s="20"/>
      <c r="K581" s="27"/>
      <c r="L581" s="788"/>
    </row>
    <row r="582" spans="1:12" s="25" customFormat="1" ht="18.75" customHeight="1" x14ac:dyDescent="0.3">
      <c r="B582" s="1341"/>
      <c r="C582" s="20"/>
      <c r="D582" s="20"/>
      <c r="E582" s="27"/>
      <c r="F582" s="606"/>
      <c r="H582" s="1341"/>
      <c r="I582" s="20"/>
      <c r="J582" s="20"/>
      <c r="K582" s="27"/>
      <c r="L582" s="788"/>
    </row>
    <row r="583" spans="1:12" s="25" customFormat="1" ht="18.75" customHeight="1" x14ac:dyDescent="0.3">
      <c r="A583" s="28" t="s">
        <v>120</v>
      </c>
      <c r="B583" s="29" t="s">
        <v>121</v>
      </c>
      <c r="C583" s="1611" t="s">
        <v>122</v>
      </c>
      <c r="D583" s="1611"/>
      <c r="E583" s="1611"/>
      <c r="F583" s="606"/>
      <c r="G583" s="28" t="s">
        <v>120</v>
      </c>
      <c r="H583" s="29" t="s">
        <v>121</v>
      </c>
      <c r="I583" s="1611" t="s">
        <v>123</v>
      </c>
      <c r="J583" s="1611"/>
      <c r="K583" s="1611"/>
      <c r="L583" s="788"/>
    </row>
    <row r="584" spans="1:12" s="25" customFormat="1" ht="18.75" customHeight="1" x14ac:dyDescent="0.3">
      <c r="A584" s="28" t="s">
        <v>124</v>
      </c>
      <c r="B584" s="28" t="s">
        <v>265</v>
      </c>
      <c r="C584" s="29" t="s">
        <v>125</v>
      </c>
      <c r="D584" s="1342" t="s">
        <v>126</v>
      </c>
      <c r="E584" s="1342" t="s">
        <v>127</v>
      </c>
      <c r="F584" s="606"/>
      <c r="G584" s="28" t="s">
        <v>124</v>
      </c>
      <c r="H584" s="28" t="s">
        <v>265</v>
      </c>
      <c r="I584" s="29" t="s">
        <v>125</v>
      </c>
      <c r="J584" s="1342" t="s">
        <v>126</v>
      </c>
      <c r="K584" s="1342" t="s">
        <v>127</v>
      </c>
      <c r="L584" s="788"/>
    </row>
    <row r="585" spans="1:12" s="25" customFormat="1" ht="19.5" customHeight="1" x14ac:dyDescent="0.3">
      <c r="A585" s="5">
        <v>1</v>
      </c>
      <c r="B585" s="6" t="s">
        <v>83</v>
      </c>
      <c r="C585" s="2" t="s">
        <v>86</v>
      </c>
      <c r="D585" s="3">
        <v>80</v>
      </c>
      <c r="E585" s="3">
        <v>302.39999999999998</v>
      </c>
      <c r="F585" s="605"/>
      <c r="G585" s="5">
        <v>1</v>
      </c>
      <c r="H585" s="6" t="s">
        <v>83</v>
      </c>
      <c r="I585" s="2" t="s">
        <v>85</v>
      </c>
      <c r="J585" s="3">
        <v>100</v>
      </c>
      <c r="K585" s="3">
        <v>500.08</v>
      </c>
      <c r="L585" s="788"/>
    </row>
    <row r="586" spans="1:12" s="25" customFormat="1" ht="19.5" customHeight="1" x14ac:dyDescent="0.3">
      <c r="A586" s="1342" t="s">
        <v>3</v>
      </c>
      <c r="B586" s="6" t="s">
        <v>346</v>
      </c>
      <c r="C586" s="2" t="s">
        <v>22</v>
      </c>
      <c r="D586" s="3">
        <v>24</v>
      </c>
      <c r="E586" s="3">
        <v>4.5</v>
      </c>
      <c r="F586" s="605"/>
      <c r="G586" s="1342" t="s">
        <v>3</v>
      </c>
      <c r="H586" s="6" t="s">
        <v>346</v>
      </c>
      <c r="I586" s="2" t="s">
        <v>22</v>
      </c>
      <c r="J586" s="3">
        <v>24</v>
      </c>
      <c r="K586" s="3">
        <v>4.5</v>
      </c>
      <c r="L586" s="788"/>
    </row>
    <row r="587" spans="1:12" s="25" customFormat="1" x14ac:dyDescent="0.3">
      <c r="A587" s="5">
        <v>3</v>
      </c>
      <c r="B587" s="6" t="s">
        <v>114</v>
      </c>
      <c r="C587" s="2" t="s">
        <v>2</v>
      </c>
      <c r="D587" s="3">
        <v>6</v>
      </c>
      <c r="E587" s="3">
        <v>28</v>
      </c>
      <c r="F587" s="606"/>
      <c r="G587" s="5">
        <v>3</v>
      </c>
      <c r="H587" s="6" t="s">
        <v>114</v>
      </c>
      <c r="I587" s="2" t="s">
        <v>2</v>
      </c>
      <c r="J587" s="3">
        <v>6</v>
      </c>
      <c r="K587" s="3">
        <v>28</v>
      </c>
      <c r="L587" s="788"/>
    </row>
    <row r="588" spans="1:12" s="25" customFormat="1" x14ac:dyDescent="0.3">
      <c r="A588" s="1342" t="s">
        <v>77</v>
      </c>
      <c r="B588" s="6" t="s">
        <v>107</v>
      </c>
      <c r="C588" s="2" t="s">
        <v>14</v>
      </c>
      <c r="D588" s="3">
        <v>3.4</v>
      </c>
      <c r="E588" s="3">
        <v>93.2</v>
      </c>
      <c r="F588" s="606"/>
      <c r="G588" s="1342" t="s">
        <v>77</v>
      </c>
      <c r="H588" s="6" t="s">
        <v>107</v>
      </c>
      <c r="I588" s="2" t="s">
        <v>14</v>
      </c>
      <c r="J588" s="3">
        <v>3.4</v>
      </c>
      <c r="K588" s="3">
        <v>93.2</v>
      </c>
      <c r="L588" s="788"/>
    </row>
    <row r="589" spans="1:12" s="50" customFormat="1" x14ac:dyDescent="0.3">
      <c r="A589" s="1342" t="s">
        <v>23</v>
      </c>
      <c r="B589" s="6" t="s">
        <v>93</v>
      </c>
      <c r="C589" s="2" t="s">
        <v>2</v>
      </c>
      <c r="D589" s="3">
        <v>60</v>
      </c>
      <c r="E589" s="3">
        <v>92</v>
      </c>
      <c r="F589" s="656"/>
      <c r="G589" s="1342" t="s">
        <v>23</v>
      </c>
      <c r="H589" s="6" t="s">
        <v>93</v>
      </c>
      <c r="I589" s="2" t="s">
        <v>2</v>
      </c>
      <c r="J589" s="3">
        <v>60</v>
      </c>
      <c r="K589" s="3">
        <v>92</v>
      </c>
      <c r="L589" s="786"/>
    </row>
    <row r="590" spans="1:12" s="25" customFormat="1" x14ac:dyDescent="0.3">
      <c r="A590" s="1342" t="s">
        <v>51</v>
      </c>
      <c r="B590" s="6" t="s">
        <v>483</v>
      </c>
      <c r="C590" s="2" t="s">
        <v>5</v>
      </c>
      <c r="D590" s="3">
        <v>29</v>
      </c>
      <c r="E590" s="3">
        <v>117.75</v>
      </c>
      <c r="F590" s="606"/>
      <c r="G590" s="1342" t="s">
        <v>51</v>
      </c>
      <c r="H590" s="6" t="s">
        <v>483</v>
      </c>
      <c r="I590" s="2" t="s">
        <v>5</v>
      </c>
      <c r="J590" s="3">
        <v>29</v>
      </c>
      <c r="K590" s="3">
        <v>117.75</v>
      </c>
      <c r="L590" s="1354"/>
    </row>
    <row r="591" spans="1:12" s="25" customFormat="1" x14ac:dyDescent="0.3">
      <c r="A591" s="1342"/>
      <c r="B591" s="6"/>
      <c r="C591" s="2"/>
      <c r="D591" s="3"/>
      <c r="E591" s="3"/>
      <c r="F591" s="606"/>
      <c r="G591" s="1342"/>
      <c r="H591" s="6"/>
      <c r="I591" s="2"/>
      <c r="J591" s="3"/>
      <c r="K591" s="3"/>
      <c r="L591" s="1354"/>
    </row>
    <row r="592" spans="1:12" s="25" customFormat="1" x14ac:dyDescent="0.3">
      <c r="A592" s="5"/>
      <c r="B592" s="6"/>
      <c r="C592" s="2" t="s">
        <v>128</v>
      </c>
      <c r="D592" s="3">
        <f>SUM(D585:D590)</f>
        <v>202.4</v>
      </c>
      <c r="E592" s="3">
        <f>SUM(E585:E590)</f>
        <v>637.84999999999991</v>
      </c>
      <c r="F592" s="658"/>
      <c r="G592" s="5"/>
      <c r="H592" s="6"/>
      <c r="I592" s="2" t="s">
        <v>128</v>
      </c>
      <c r="J592" s="3">
        <f>SUM(J585:J590)</f>
        <v>222.4</v>
      </c>
      <c r="K592" s="3">
        <f>SUM(K585:K590)</f>
        <v>835.53</v>
      </c>
      <c r="L592" s="788"/>
    </row>
    <row r="593" spans="1:12" s="25" customFormat="1" x14ac:dyDescent="0.3">
      <c r="A593" s="5"/>
      <c r="B593" s="6"/>
      <c r="C593" s="2"/>
      <c r="D593" s="3"/>
      <c r="E593" s="3"/>
      <c r="F593" s="678"/>
      <c r="G593" s="5"/>
      <c r="H593" s="6"/>
      <c r="I593" s="2"/>
      <c r="J593" s="3"/>
      <c r="K593" s="3"/>
      <c r="L593" s="788"/>
    </row>
    <row r="594" spans="1:12" s="25" customFormat="1" x14ac:dyDescent="0.3">
      <c r="A594" s="5"/>
      <c r="B594" s="6"/>
      <c r="C594" s="2"/>
      <c r="D594" s="3"/>
      <c r="E594" s="3"/>
      <c r="F594" s="656"/>
      <c r="G594" s="5"/>
      <c r="H594" s="6"/>
      <c r="I594" s="2"/>
      <c r="J594" s="3"/>
      <c r="K594" s="3"/>
      <c r="L594" s="788"/>
    </row>
    <row r="595" spans="1:12" s="25" customFormat="1" x14ac:dyDescent="0.3">
      <c r="A595" s="28" t="s">
        <v>124</v>
      </c>
      <c r="B595" s="3" t="s">
        <v>259</v>
      </c>
      <c r="C595" s="2" t="s">
        <v>125</v>
      </c>
      <c r="D595" s="3" t="s">
        <v>126</v>
      </c>
      <c r="E595" s="3" t="s">
        <v>127</v>
      </c>
      <c r="F595" s="656"/>
      <c r="G595" s="28" t="s">
        <v>124</v>
      </c>
      <c r="H595" s="3" t="s">
        <v>247</v>
      </c>
      <c r="I595" s="2" t="s">
        <v>125</v>
      </c>
      <c r="J595" s="3" t="s">
        <v>126</v>
      </c>
      <c r="K595" s="3" t="s">
        <v>127</v>
      </c>
      <c r="L595" s="788"/>
    </row>
    <row r="596" spans="1:12" s="50" customFormat="1" ht="18.75" customHeight="1" x14ac:dyDescent="0.3">
      <c r="A596" s="1342" t="s">
        <v>8</v>
      </c>
      <c r="B596" s="6" t="s">
        <v>91</v>
      </c>
      <c r="C596" s="2" t="s">
        <v>92</v>
      </c>
      <c r="D596" s="3">
        <v>70</v>
      </c>
      <c r="E596" s="3">
        <v>122</v>
      </c>
      <c r="F596" s="605"/>
      <c r="G596" s="1342" t="s">
        <v>8</v>
      </c>
      <c r="H596" s="6" t="s">
        <v>91</v>
      </c>
      <c r="I596" s="2" t="s">
        <v>92</v>
      </c>
      <c r="J596" s="3">
        <v>70</v>
      </c>
      <c r="K596" s="3">
        <v>122</v>
      </c>
      <c r="L596" s="792"/>
    </row>
    <row r="597" spans="1:12" s="50" customFormat="1" x14ac:dyDescent="0.3">
      <c r="A597" s="1342" t="s">
        <v>3</v>
      </c>
      <c r="B597" s="6" t="s">
        <v>26</v>
      </c>
      <c r="C597" s="2" t="s">
        <v>28</v>
      </c>
      <c r="D597" s="3">
        <v>60</v>
      </c>
      <c r="E597" s="3">
        <v>121.9</v>
      </c>
      <c r="F597" s="606"/>
      <c r="G597" s="1342" t="s">
        <v>3</v>
      </c>
      <c r="H597" s="6" t="s">
        <v>26</v>
      </c>
      <c r="I597" s="2" t="s">
        <v>7</v>
      </c>
      <c r="J597" s="3">
        <v>85</v>
      </c>
      <c r="K597" s="3">
        <v>152.375</v>
      </c>
      <c r="L597" s="786"/>
    </row>
    <row r="598" spans="1:12" s="25" customFormat="1" ht="20.25" customHeight="1" x14ac:dyDescent="0.3">
      <c r="A598" s="5" t="s">
        <v>0</v>
      </c>
      <c r="B598" s="6" t="s">
        <v>278</v>
      </c>
      <c r="C598" s="2" t="s">
        <v>17</v>
      </c>
      <c r="D598" s="3">
        <v>20</v>
      </c>
      <c r="E598" s="3">
        <v>184.5</v>
      </c>
      <c r="F598" s="606"/>
      <c r="G598" s="5" t="s">
        <v>0</v>
      </c>
      <c r="H598" s="6" t="s">
        <v>278</v>
      </c>
      <c r="I598" s="2" t="s">
        <v>44</v>
      </c>
      <c r="J598" s="3">
        <v>25</v>
      </c>
      <c r="K598" s="3">
        <v>221.4</v>
      </c>
      <c r="L598" s="788"/>
    </row>
    <row r="599" spans="1:12" s="25" customFormat="1" ht="19.5" customHeight="1" x14ac:dyDescent="0.3">
      <c r="A599" s="1342" t="s">
        <v>77</v>
      </c>
      <c r="B599" s="6" t="s">
        <v>87</v>
      </c>
      <c r="C599" s="2" t="s">
        <v>22</v>
      </c>
      <c r="D599" s="3">
        <v>26</v>
      </c>
      <c r="E599" s="3">
        <v>5.5719999999999992</v>
      </c>
      <c r="F599" s="490"/>
      <c r="G599" s="1342" t="s">
        <v>77</v>
      </c>
      <c r="H599" s="6" t="s">
        <v>87</v>
      </c>
      <c r="I599" s="2" t="s">
        <v>22</v>
      </c>
      <c r="J599" s="3">
        <v>26</v>
      </c>
      <c r="K599" s="3">
        <v>5.5719999999999992</v>
      </c>
      <c r="L599" s="788"/>
    </row>
    <row r="600" spans="1:12" s="25" customFormat="1" ht="19.5" customHeight="1" x14ac:dyDescent="0.3">
      <c r="A600" s="1342" t="s">
        <v>23</v>
      </c>
      <c r="B600" s="6" t="s">
        <v>144</v>
      </c>
      <c r="C600" s="2" t="s">
        <v>2</v>
      </c>
      <c r="D600" s="3">
        <v>15</v>
      </c>
      <c r="E600" s="3">
        <v>88</v>
      </c>
      <c r="F600" s="656"/>
      <c r="G600" s="1342" t="s">
        <v>23</v>
      </c>
      <c r="H600" s="6" t="s">
        <v>144</v>
      </c>
      <c r="I600" s="2" t="s">
        <v>2</v>
      </c>
      <c r="J600" s="3">
        <v>15</v>
      </c>
      <c r="K600" s="3">
        <v>88</v>
      </c>
      <c r="L600" s="788"/>
    </row>
    <row r="601" spans="1:12" s="50" customFormat="1" x14ac:dyDescent="0.3">
      <c r="A601" s="1342" t="s">
        <v>51</v>
      </c>
      <c r="B601" s="6" t="s">
        <v>107</v>
      </c>
      <c r="C601" s="2" t="s">
        <v>14</v>
      </c>
      <c r="D601" s="3">
        <v>3.4</v>
      </c>
      <c r="E601" s="3">
        <v>93.2</v>
      </c>
      <c r="F601" s="605"/>
      <c r="G601" s="1342" t="s">
        <v>51</v>
      </c>
      <c r="H601" s="6" t="s">
        <v>107</v>
      </c>
      <c r="I601" s="2" t="s">
        <v>14</v>
      </c>
      <c r="J601" s="3">
        <v>3.4</v>
      </c>
      <c r="K601" s="3">
        <v>93.2</v>
      </c>
      <c r="L601" s="786"/>
    </row>
    <row r="602" spans="1:12" s="25" customFormat="1" ht="19.5" customHeight="1" x14ac:dyDescent="0.3">
      <c r="A602" s="1342" t="s">
        <v>15</v>
      </c>
      <c r="B602" s="6" t="s">
        <v>108</v>
      </c>
      <c r="C602" s="2" t="s">
        <v>65</v>
      </c>
      <c r="D602" s="3">
        <v>1.2</v>
      </c>
      <c r="E602" s="3">
        <v>21.5</v>
      </c>
      <c r="F602" s="656"/>
      <c r="G602" s="1342" t="s">
        <v>15</v>
      </c>
      <c r="H602" s="6" t="s">
        <v>108</v>
      </c>
      <c r="I602" s="2" t="s">
        <v>65</v>
      </c>
      <c r="J602" s="3">
        <v>1.2</v>
      </c>
      <c r="K602" s="3">
        <v>21.5</v>
      </c>
      <c r="L602" s="788"/>
    </row>
    <row r="603" spans="1:12" s="8" customFormat="1" x14ac:dyDescent="0.3">
      <c r="A603" s="1342"/>
      <c r="B603" s="6"/>
      <c r="C603" s="2"/>
      <c r="D603" s="3"/>
      <c r="E603" s="3"/>
      <c r="F603" s="605"/>
      <c r="G603" s="1342"/>
      <c r="H603" s="6"/>
      <c r="I603" s="2"/>
      <c r="J603" s="3"/>
      <c r="K603" s="3"/>
      <c r="L603" s="786"/>
    </row>
    <row r="604" spans="1:12" s="50" customFormat="1" x14ac:dyDescent="0.3">
      <c r="A604" s="5"/>
      <c r="B604" s="6"/>
      <c r="C604" s="2"/>
      <c r="D604" s="3"/>
      <c r="E604" s="3"/>
      <c r="F604" s="657"/>
      <c r="G604" s="5"/>
      <c r="H604" s="6"/>
      <c r="I604" s="2"/>
      <c r="J604" s="3"/>
      <c r="K604" s="3"/>
      <c r="L604" s="792"/>
    </row>
    <row r="605" spans="1:12" s="25" customFormat="1" x14ac:dyDescent="0.3">
      <c r="A605" s="1342"/>
      <c r="B605" s="6"/>
      <c r="C605" s="2" t="s">
        <v>128</v>
      </c>
      <c r="D605" s="3">
        <f>SUM(D596:D604)</f>
        <v>195.6</v>
      </c>
      <c r="E605" s="3">
        <f>SUM(E596:E604)</f>
        <v>636.67200000000003</v>
      </c>
      <c r="F605" s="658"/>
      <c r="G605" s="1342"/>
      <c r="H605" s="6"/>
      <c r="I605" s="2" t="s">
        <v>128</v>
      </c>
      <c r="J605" s="3">
        <f>SUM(J596:J604)</f>
        <v>225.6</v>
      </c>
      <c r="K605" s="3">
        <f>SUM(K596:K604)</f>
        <v>704.04700000000003</v>
      </c>
      <c r="L605" s="788"/>
    </row>
    <row r="606" spans="1:12" s="25" customFormat="1" x14ac:dyDescent="0.3">
      <c r="A606" s="5"/>
      <c r="B606" s="6"/>
      <c r="C606" s="2"/>
      <c r="D606" s="3"/>
      <c r="E606" s="3"/>
      <c r="F606" s="656"/>
      <c r="G606" s="5"/>
      <c r="H606" s="6"/>
      <c r="I606" s="2"/>
      <c r="J606" s="3"/>
      <c r="K606" s="3"/>
      <c r="L606" s="788"/>
    </row>
    <row r="607" spans="1:12" s="25" customFormat="1" x14ac:dyDescent="0.3">
      <c r="A607" s="5"/>
      <c r="B607" s="6"/>
      <c r="C607" s="2"/>
      <c r="D607" s="3"/>
      <c r="E607" s="3"/>
      <c r="F607" s="656"/>
      <c r="G607" s="5"/>
      <c r="H607" s="6"/>
      <c r="I607" s="2"/>
      <c r="J607" s="3"/>
      <c r="K607" s="3"/>
      <c r="L607" s="788"/>
    </row>
    <row r="608" spans="1:12" s="25" customFormat="1" x14ac:dyDescent="0.3">
      <c r="A608" s="1342"/>
      <c r="B608" s="6"/>
      <c r="C608" s="2" t="s">
        <v>136</v>
      </c>
      <c r="D608" s="3">
        <f>+D605+D592</f>
        <v>398</v>
      </c>
      <c r="E608" s="3">
        <f>+E605+E592</f>
        <v>1274.5219999999999</v>
      </c>
      <c r="F608" s="659"/>
      <c r="G608" s="3"/>
      <c r="H608" s="3"/>
      <c r="I608" s="3" t="s">
        <v>136</v>
      </c>
      <c r="J608" s="3">
        <f>+J605+J592</f>
        <v>448</v>
      </c>
      <c r="K608" s="3">
        <f>+K605+K592</f>
        <v>1539.577</v>
      </c>
      <c r="L608" s="788"/>
    </row>
    <row r="609" spans="1:12" s="25" customFormat="1" x14ac:dyDescent="0.3">
      <c r="A609" s="461"/>
      <c r="B609" s="36"/>
      <c r="C609" s="462"/>
      <c r="D609" s="463"/>
      <c r="E609" s="463"/>
      <c r="F609" s="659"/>
      <c r="G609" s="463"/>
      <c r="H609" s="463"/>
      <c r="I609" s="463"/>
      <c r="J609" s="463"/>
      <c r="K609" s="463"/>
      <c r="L609" s="788"/>
    </row>
    <row r="610" spans="1:12" s="25" customFormat="1" x14ac:dyDescent="0.3">
      <c r="A610" s="461"/>
      <c r="B610" s="461"/>
      <c r="C610" s="461"/>
      <c r="D610" s="461"/>
      <c r="E610" s="461"/>
      <c r="F610" s="660"/>
      <c r="G610" s="36"/>
      <c r="H610" s="463"/>
      <c r="I610" s="463"/>
      <c r="J610" s="463"/>
      <c r="K610" s="463"/>
      <c r="L610" s="788"/>
    </row>
    <row r="611" spans="1:12" s="25" customFormat="1" x14ac:dyDescent="0.3">
      <c r="A611" s="461"/>
      <c r="B611" s="36"/>
      <c r="C611" s="462"/>
      <c r="D611" s="898"/>
      <c r="E611" s="898"/>
      <c r="F611" s="847"/>
      <c r="G611" s="898"/>
      <c r="H611" s="898"/>
      <c r="I611" s="463"/>
      <c r="J611" s="463"/>
      <c r="K611" s="463"/>
      <c r="L611" s="788"/>
    </row>
    <row r="612" spans="1:12" s="25" customFormat="1" ht="21" customHeight="1" x14ac:dyDescent="0.3">
      <c r="B612" s="37" t="s">
        <v>130</v>
      </c>
      <c r="D612" s="1356" t="s">
        <v>131</v>
      </c>
      <c r="E612" s="849"/>
      <c r="F612" s="855"/>
      <c r="G612" s="848"/>
      <c r="H612" s="1340" t="s">
        <v>130</v>
      </c>
      <c r="J612" s="94" t="s">
        <v>131</v>
      </c>
      <c r="K612" s="20"/>
      <c r="L612" s="788"/>
    </row>
    <row r="613" spans="1:12" s="25" customFormat="1" ht="51.75" customHeight="1" x14ac:dyDescent="0.3">
      <c r="B613" s="38" t="s">
        <v>132</v>
      </c>
      <c r="D613" s="38" t="s">
        <v>140</v>
      </c>
      <c r="E613" s="39"/>
      <c r="F613" s="606"/>
      <c r="H613" s="38" t="s">
        <v>139</v>
      </c>
      <c r="J613" s="38" t="s">
        <v>140</v>
      </c>
      <c r="K613" s="39"/>
      <c r="L613" s="788"/>
    </row>
    <row r="614" spans="1:12" s="25" customFormat="1" ht="23.25" customHeight="1" x14ac:dyDescent="0.3">
      <c r="B614" s="38"/>
      <c r="D614" s="38"/>
      <c r="E614" s="39"/>
      <c r="F614" s="606"/>
      <c r="G614" s="38"/>
      <c r="I614" s="38"/>
      <c r="J614" s="39"/>
      <c r="K614" s="38"/>
      <c r="L614" s="788"/>
    </row>
    <row r="615" spans="1:12" s="96" customFormat="1" x14ac:dyDescent="0.3">
      <c r="B615" s="19"/>
      <c r="C615" s="19"/>
      <c r="D615" s="19"/>
      <c r="E615" s="19"/>
      <c r="F615" s="656"/>
      <c r="H615" s="19"/>
      <c r="I615" s="19"/>
      <c r="J615" s="19"/>
      <c r="K615" s="19"/>
      <c r="L615" s="787"/>
    </row>
    <row r="616" spans="1:12" s="21" customFormat="1" x14ac:dyDescent="0.3">
      <c r="A616" s="25"/>
      <c r="B616" s="20"/>
      <c r="C616" s="20"/>
      <c r="D616" s="20"/>
      <c r="E616" s="20"/>
      <c r="F616" s="656"/>
      <c r="G616" s="25"/>
      <c r="H616" s="20"/>
      <c r="I616" s="20"/>
      <c r="J616" s="20"/>
      <c r="K616" s="20"/>
      <c r="L616" s="801"/>
    </row>
    <row r="617" spans="1:12" s="25" customFormat="1" ht="18.75" customHeight="1" x14ac:dyDescent="0.3">
      <c r="B617" s="22" t="s">
        <v>115</v>
      </c>
      <c r="C617" s="20"/>
      <c r="D617" s="20"/>
      <c r="E617" s="20"/>
      <c r="F617" s="656"/>
      <c r="H617" s="22" t="s">
        <v>115</v>
      </c>
      <c r="I617" s="20"/>
      <c r="J617" s="20"/>
      <c r="K617" s="20"/>
      <c r="L617" s="788"/>
    </row>
    <row r="618" spans="1:12" s="25" customFormat="1" ht="18.75" customHeight="1" x14ac:dyDescent="0.3">
      <c r="B618" s="22" t="s">
        <v>137</v>
      </c>
      <c r="C618" s="20"/>
      <c r="D618" s="20"/>
      <c r="E618" s="20"/>
      <c r="F618" s="606"/>
      <c r="H618" s="22" t="s">
        <v>138</v>
      </c>
      <c r="I618" s="20"/>
      <c r="J618" s="20"/>
      <c r="K618" s="20"/>
      <c r="L618" s="788"/>
    </row>
    <row r="619" spans="1:12" s="25" customFormat="1" ht="18.75" customHeight="1" x14ac:dyDescent="0.3">
      <c r="B619" s="20"/>
      <c r="C619" s="20"/>
      <c r="D619" s="20"/>
      <c r="E619" s="20"/>
      <c r="F619" s="606"/>
      <c r="H619" s="20"/>
      <c r="I619" s="20"/>
      <c r="J619" s="20"/>
      <c r="K619" s="20"/>
      <c r="L619" s="788"/>
    </row>
    <row r="620" spans="1:12" s="25" customFormat="1" ht="18.75" customHeight="1" x14ac:dyDescent="0.3">
      <c r="B620" s="20"/>
      <c r="C620" s="20"/>
      <c r="E620" s="603" t="s">
        <v>116</v>
      </c>
      <c r="F620" s="606"/>
      <c r="H620" s="20"/>
      <c r="I620" s="20"/>
      <c r="K620" s="603" t="s">
        <v>116</v>
      </c>
      <c r="L620" s="789"/>
    </row>
    <row r="621" spans="1:12" s="25" customFormat="1" ht="18.75" customHeight="1" x14ac:dyDescent="0.3">
      <c r="B621" s="20"/>
      <c r="C621" s="20"/>
      <c r="E621" s="603" t="s">
        <v>134</v>
      </c>
      <c r="F621" s="606"/>
      <c r="H621" s="20"/>
      <c r="I621" s="20"/>
      <c r="K621" s="603" t="s">
        <v>134</v>
      </c>
      <c r="L621" s="789"/>
    </row>
    <row r="622" spans="1:12" s="25" customFormat="1" ht="18.75" customHeight="1" x14ac:dyDescent="0.3">
      <c r="B622" s="20"/>
      <c r="C622" s="20"/>
      <c r="E622" s="603" t="s">
        <v>117</v>
      </c>
      <c r="F622" s="606"/>
      <c r="H622" s="20"/>
      <c r="I622" s="20"/>
      <c r="K622" s="603" t="s">
        <v>117</v>
      </c>
      <c r="L622" s="789"/>
    </row>
    <row r="623" spans="1:12" s="25" customFormat="1" ht="18.75" customHeight="1" x14ac:dyDescent="0.3">
      <c r="B623" s="20"/>
      <c r="C623" s="20"/>
      <c r="E623" s="603" t="s">
        <v>417</v>
      </c>
      <c r="F623" s="606"/>
      <c r="H623" s="20"/>
      <c r="I623" s="20"/>
      <c r="K623" s="603" t="s">
        <v>417</v>
      </c>
      <c r="L623" s="789"/>
    </row>
    <row r="624" spans="1:12" s="25" customFormat="1" ht="18.75" customHeight="1" x14ac:dyDescent="0.3">
      <c r="B624" s="20"/>
      <c r="C624" s="20"/>
      <c r="D624" s="20"/>
      <c r="E624" s="20"/>
      <c r="F624" s="656"/>
      <c r="H624" s="20"/>
      <c r="I624" s="20"/>
      <c r="J624" s="20"/>
      <c r="K624" s="20"/>
      <c r="L624" s="788"/>
    </row>
    <row r="625" spans="1:12" s="25" customFormat="1" ht="18.75" customHeight="1" x14ac:dyDescent="0.3">
      <c r="B625" s="20"/>
      <c r="C625" s="20"/>
      <c r="D625" s="20"/>
      <c r="E625" s="20"/>
      <c r="F625" s="656"/>
      <c r="H625" s="20"/>
      <c r="I625" s="20"/>
      <c r="J625" s="20"/>
      <c r="K625" s="20"/>
      <c r="L625" s="788"/>
    </row>
    <row r="626" spans="1:12" s="25" customFormat="1" ht="18.75" customHeight="1" x14ac:dyDescent="0.3">
      <c r="B626" s="20"/>
      <c r="C626" s="20"/>
      <c r="D626" s="20"/>
      <c r="E626" s="20"/>
      <c r="F626" s="656"/>
      <c r="H626" s="20"/>
      <c r="I626" s="20"/>
      <c r="J626" s="20"/>
      <c r="K626" s="20"/>
      <c r="L626" s="788"/>
    </row>
    <row r="627" spans="1:12" s="25" customFormat="1" ht="18.75" customHeight="1" x14ac:dyDescent="0.3">
      <c r="B627" s="1612" t="s">
        <v>119</v>
      </c>
      <c r="C627" s="1612"/>
      <c r="D627" s="1612"/>
      <c r="E627" s="26"/>
      <c r="F627" s="606"/>
      <c r="H627" s="1612" t="s">
        <v>119</v>
      </c>
      <c r="I627" s="1612"/>
      <c r="J627" s="1612"/>
      <c r="K627" s="26"/>
      <c r="L627" s="788"/>
    </row>
    <row r="628" spans="1:12" s="25" customFormat="1" ht="18.75" customHeight="1" x14ac:dyDescent="0.3">
      <c r="B628" s="1610">
        <v>45218</v>
      </c>
      <c r="C628" s="1610"/>
      <c r="D628" s="1610"/>
      <c r="E628" s="27"/>
      <c r="F628" s="606"/>
      <c r="H628" s="1610">
        <f>B628</f>
        <v>45218</v>
      </c>
      <c r="I628" s="1610"/>
      <c r="J628" s="1610"/>
      <c r="K628" s="27"/>
      <c r="L628" s="788"/>
    </row>
    <row r="629" spans="1:12" s="25" customFormat="1" ht="18.75" customHeight="1" x14ac:dyDescent="0.3">
      <c r="B629" s="20"/>
      <c r="C629" s="20"/>
      <c r="D629" s="20"/>
      <c r="E629" s="27"/>
      <c r="F629" s="606"/>
      <c r="H629" s="20"/>
      <c r="I629" s="20"/>
      <c r="J629" s="20"/>
      <c r="K629" s="27"/>
      <c r="L629" s="788"/>
    </row>
    <row r="630" spans="1:12" s="25" customFormat="1" ht="18.75" customHeight="1" x14ac:dyDescent="0.3">
      <c r="B630" s="1341"/>
      <c r="C630" s="20"/>
      <c r="D630" s="20"/>
      <c r="E630" s="27"/>
      <c r="F630" s="606"/>
      <c r="H630" s="1341"/>
      <c r="I630" s="20"/>
      <c r="J630" s="20"/>
      <c r="K630" s="27"/>
      <c r="L630" s="788"/>
    </row>
    <row r="631" spans="1:12" s="25" customFormat="1" ht="18.75" customHeight="1" x14ac:dyDescent="0.3">
      <c r="A631" s="28" t="s">
        <v>120</v>
      </c>
      <c r="B631" s="29" t="s">
        <v>121</v>
      </c>
      <c r="C631" s="1613" t="s">
        <v>122</v>
      </c>
      <c r="D631" s="1614"/>
      <c r="E631" s="1615"/>
      <c r="F631" s="606"/>
      <c r="G631" s="28" t="s">
        <v>120</v>
      </c>
      <c r="H631" s="29" t="s">
        <v>121</v>
      </c>
      <c r="I631" s="1613" t="s">
        <v>123</v>
      </c>
      <c r="J631" s="1614"/>
      <c r="K631" s="1615"/>
      <c r="L631" s="788"/>
    </row>
    <row r="632" spans="1:12" s="25" customFormat="1" ht="18.75" customHeight="1" x14ac:dyDescent="0.3">
      <c r="A632" s="28" t="s">
        <v>124</v>
      </c>
      <c r="B632" s="28" t="s">
        <v>265</v>
      </c>
      <c r="C632" s="29" t="s">
        <v>125</v>
      </c>
      <c r="D632" s="1342" t="s">
        <v>126</v>
      </c>
      <c r="E632" s="1342" t="s">
        <v>127</v>
      </c>
      <c r="F632" s="606"/>
      <c r="G632" s="28" t="s">
        <v>124</v>
      </c>
      <c r="H632" s="28" t="s">
        <v>265</v>
      </c>
      <c r="I632" s="29" t="s">
        <v>125</v>
      </c>
      <c r="J632" s="1342" t="s">
        <v>126</v>
      </c>
      <c r="K632" s="1342" t="s">
        <v>127</v>
      </c>
      <c r="L632" s="788"/>
    </row>
    <row r="633" spans="1:12" s="25" customFormat="1" ht="19.5" customHeight="1" x14ac:dyDescent="0.3">
      <c r="A633" s="5" t="s">
        <v>8</v>
      </c>
      <c r="B633" s="6" t="s">
        <v>58</v>
      </c>
      <c r="C633" s="2" t="s">
        <v>59</v>
      </c>
      <c r="D633" s="3">
        <v>80</v>
      </c>
      <c r="E633" s="3">
        <v>336.63</v>
      </c>
      <c r="F633" s="605"/>
      <c r="G633" s="5" t="s">
        <v>8</v>
      </c>
      <c r="H633" s="6" t="s">
        <v>58</v>
      </c>
      <c r="I633" s="2" t="s">
        <v>60</v>
      </c>
      <c r="J633" s="3">
        <v>90</v>
      </c>
      <c r="K633" s="3">
        <v>376.70499999999998</v>
      </c>
      <c r="L633" s="788"/>
    </row>
    <row r="634" spans="1:12" s="25" customFormat="1" ht="19.5" customHeight="1" x14ac:dyDescent="0.3">
      <c r="A634" s="1342" t="s">
        <v>3</v>
      </c>
      <c r="B634" s="6" t="s">
        <v>87</v>
      </c>
      <c r="C634" s="2" t="s">
        <v>22</v>
      </c>
      <c r="D634" s="3">
        <v>24</v>
      </c>
      <c r="E634" s="3">
        <v>5.5719999999999992</v>
      </c>
      <c r="F634" s="490"/>
      <c r="G634" s="1342" t="s">
        <v>3</v>
      </c>
      <c r="H634" s="6" t="s">
        <v>87</v>
      </c>
      <c r="I634" s="2" t="s">
        <v>22</v>
      </c>
      <c r="J634" s="3">
        <v>24</v>
      </c>
      <c r="K634" s="3">
        <v>5.5719999999999992</v>
      </c>
      <c r="L634" s="788"/>
    </row>
    <row r="635" spans="1:12" s="25" customFormat="1" x14ac:dyDescent="0.3">
      <c r="A635" s="5">
        <v>3</v>
      </c>
      <c r="B635" s="6" t="s">
        <v>114</v>
      </c>
      <c r="C635" s="2" t="s">
        <v>2</v>
      </c>
      <c r="D635" s="3">
        <v>6</v>
      </c>
      <c r="E635" s="3">
        <v>28</v>
      </c>
      <c r="F635" s="606"/>
      <c r="G635" s="5">
        <v>3</v>
      </c>
      <c r="H635" s="6" t="s">
        <v>114</v>
      </c>
      <c r="I635" s="2" t="s">
        <v>2</v>
      </c>
      <c r="J635" s="3">
        <v>6</v>
      </c>
      <c r="K635" s="3">
        <v>28</v>
      </c>
      <c r="L635" s="788"/>
    </row>
    <row r="636" spans="1:12" s="25" customFormat="1" ht="19.5" customHeight="1" x14ac:dyDescent="0.3">
      <c r="A636" s="1342" t="s">
        <v>77</v>
      </c>
      <c r="B636" s="6" t="s">
        <v>484</v>
      </c>
      <c r="C636" s="2" t="s">
        <v>5</v>
      </c>
      <c r="D636" s="3">
        <v>30</v>
      </c>
      <c r="E636" s="3">
        <v>141</v>
      </c>
      <c r="F636" s="606"/>
      <c r="G636" s="1342" t="s">
        <v>77</v>
      </c>
      <c r="H636" s="6" t="s">
        <v>484</v>
      </c>
      <c r="I636" s="2" t="s">
        <v>5</v>
      </c>
      <c r="J636" s="3">
        <v>30</v>
      </c>
      <c r="K636" s="3">
        <v>141</v>
      </c>
      <c r="L636" s="788"/>
    </row>
    <row r="637" spans="1:12" s="50" customFormat="1" x14ac:dyDescent="0.3">
      <c r="A637" s="1342" t="s">
        <v>23</v>
      </c>
      <c r="B637" s="6" t="s">
        <v>93</v>
      </c>
      <c r="C637" s="2" t="s">
        <v>2</v>
      </c>
      <c r="D637" s="3">
        <v>60</v>
      </c>
      <c r="E637" s="3">
        <v>92</v>
      </c>
      <c r="F637" s="656"/>
      <c r="G637" s="1342" t="s">
        <v>23</v>
      </c>
      <c r="H637" s="6" t="s">
        <v>93</v>
      </c>
      <c r="I637" s="2" t="s">
        <v>2</v>
      </c>
      <c r="J637" s="3">
        <v>60</v>
      </c>
      <c r="K637" s="3">
        <v>92</v>
      </c>
      <c r="L637" s="786"/>
    </row>
    <row r="638" spans="1:12" s="25" customFormat="1" x14ac:dyDescent="0.3">
      <c r="A638" s="5"/>
      <c r="B638" s="6"/>
      <c r="C638" s="2"/>
      <c r="D638" s="3"/>
      <c r="E638" s="3"/>
      <c r="F638" s="656"/>
      <c r="G638" s="5"/>
      <c r="H638" s="6"/>
      <c r="I638" s="2"/>
      <c r="J638" s="3"/>
      <c r="K638" s="3"/>
      <c r="L638" s="788"/>
    </row>
    <row r="639" spans="1:12" s="25" customFormat="1" x14ac:dyDescent="0.3">
      <c r="A639" s="5"/>
      <c r="B639" s="6"/>
      <c r="C639" s="2"/>
      <c r="D639" s="3"/>
      <c r="E639" s="3"/>
      <c r="F639" s="656"/>
      <c r="G639" s="5"/>
      <c r="H639" s="6"/>
      <c r="I639" s="2"/>
      <c r="J639" s="3"/>
      <c r="K639" s="3"/>
      <c r="L639" s="788"/>
    </row>
    <row r="640" spans="1:12" s="25" customFormat="1" x14ac:dyDescent="0.3">
      <c r="A640" s="5"/>
      <c r="B640" s="6"/>
      <c r="C640" s="2" t="s">
        <v>128</v>
      </c>
      <c r="D640" s="3">
        <f>SUM(D633:D638)</f>
        <v>200</v>
      </c>
      <c r="E640" s="3">
        <f>SUM(E633:E638)</f>
        <v>603.202</v>
      </c>
      <c r="F640" s="658">
        <v>587.5</v>
      </c>
      <c r="G640" s="5"/>
      <c r="H640" s="6"/>
      <c r="I640" s="2" t="s">
        <v>128</v>
      </c>
      <c r="J640" s="3">
        <f>SUM(J633:J638)</f>
        <v>210</v>
      </c>
      <c r="K640" s="3">
        <f>SUM(K633:K638)</f>
        <v>643.27700000000004</v>
      </c>
      <c r="L640" s="788"/>
    </row>
    <row r="641" spans="1:12" s="25" customFormat="1" hidden="1" x14ac:dyDescent="0.3">
      <c r="A641" s="5"/>
      <c r="B641" s="6"/>
      <c r="C641" s="2"/>
      <c r="D641" s="3"/>
      <c r="E641" s="3"/>
      <c r="F641" s="656"/>
      <c r="G641" s="5"/>
      <c r="H641" s="6"/>
      <c r="I641" s="2"/>
      <c r="J641" s="3"/>
      <c r="K641" s="3"/>
      <c r="L641" s="788"/>
    </row>
    <row r="642" spans="1:12" s="25" customFormat="1" hidden="1" x14ac:dyDescent="0.3">
      <c r="A642" s="5">
        <v>1</v>
      </c>
      <c r="B642" s="6" t="s">
        <v>1</v>
      </c>
      <c r="C642" s="2" t="s">
        <v>5</v>
      </c>
      <c r="D642" s="3">
        <v>200</v>
      </c>
      <c r="E642" s="3">
        <v>86</v>
      </c>
      <c r="F642" s="656"/>
      <c r="G642" s="5">
        <v>1</v>
      </c>
      <c r="H642" s="6" t="s">
        <v>1</v>
      </c>
      <c r="I642" s="2" t="s">
        <v>5</v>
      </c>
      <c r="J642" s="3">
        <v>200</v>
      </c>
      <c r="K642" s="3">
        <v>86</v>
      </c>
      <c r="L642" s="788"/>
    </row>
    <row r="643" spans="1:12" s="25" customFormat="1" hidden="1" x14ac:dyDescent="0.3">
      <c r="A643" s="5">
        <v>2</v>
      </c>
      <c r="B643" s="6" t="s">
        <v>238</v>
      </c>
      <c r="C643" s="2" t="s">
        <v>251</v>
      </c>
      <c r="D643" s="3">
        <v>225</v>
      </c>
      <c r="E643" s="3">
        <v>114</v>
      </c>
      <c r="F643" s="656"/>
      <c r="G643" s="5">
        <v>2</v>
      </c>
      <c r="H643" s="6" t="s">
        <v>238</v>
      </c>
      <c r="I643" s="2" t="s">
        <v>251</v>
      </c>
      <c r="J643" s="3">
        <v>225</v>
      </c>
      <c r="K643" s="3">
        <v>114</v>
      </c>
      <c r="L643" s="788"/>
    </row>
    <row r="644" spans="1:12" s="25" customFormat="1" hidden="1" x14ac:dyDescent="0.3">
      <c r="A644" s="5">
        <v>3</v>
      </c>
      <c r="B644" s="6" t="s">
        <v>93</v>
      </c>
      <c r="C644" s="2" t="s">
        <v>5</v>
      </c>
      <c r="D644" s="3">
        <v>135</v>
      </c>
      <c r="E644" s="3">
        <v>94.25</v>
      </c>
      <c r="F644" s="656"/>
      <c r="G644" s="5">
        <v>3</v>
      </c>
      <c r="H644" s="6" t="s">
        <v>93</v>
      </c>
      <c r="I644" s="2" t="s">
        <v>5</v>
      </c>
      <c r="J644" s="3">
        <v>135</v>
      </c>
      <c r="K644" s="3">
        <v>94.25</v>
      </c>
      <c r="L644" s="788"/>
    </row>
    <row r="645" spans="1:12" s="25" customFormat="1" hidden="1" x14ac:dyDescent="0.3">
      <c r="A645" s="5">
        <v>4</v>
      </c>
      <c r="B645" s="6" t="s">
        <v>253</v>
      </c>
      <c r="C645" s="2" t="s">
        <v>218</v>
      </c>
      <c r="D645" s="3">
        <v>125</v>
      </c>
      <c r="E645" s="3">
        <v>146.4</v>
      </c>
      <c r="F645" s="656"/>
      <c r="G645" s="5">
        <v>4</v>
      </c>
      <c r="H645" s="6" t="s">
        <v>253</v>
      </c>
      <c r="I645" s="2" t="s">
        <v>218</v>
      </c>
      <c r="J645" s="3">
        <v>125</v>
      </c>
      <c r="K645" s="3">
        <v>146.4</v>
      </c>
      <c r="L645" s="788"/>
    </row>
    <row r="646" spans="1:12" s="25" customFormat="1" hidden="1" x14ac:dyDescent="0.3">
      <c r="A646" s="5">
        <v>5</v>
      </c>
      <c r="B646" s="6" t="s">
        <v>255</v>
      </c>
      <c r="C646" s="2" t="s">
        <v>218</v>
      </c>
      <c r="D646" s="3">
        <v>80</v>
      </c>
      <c r="E646" s="3">
        <v>105.16</v>
      </c>
      <c r="F646" s="656"/>
      <c r="G646" s="5">
        <v>5</v>
      </c>
      <c r="H646" s="6" t="s">
        <v>255</v>
      </c>
      <c r="I646" s="2" t="s">
        <v>218</v>
      </c>
      <c r="J646" s="3">
        <v>80</v>
      </c>
      <c r="K646" s="3">
        <v>105.16</v>
      </c>
      <c r="L646" s="788"/>
    </row>
    <row r="647" spans="1:12" s="25" customFormat="1" hidden="1" x14ac:dyDescent="0.3">
      <c r="A647" s="5">
        <v>6</v>
      </c>
      <c r="B647" s="6" t="s">
        <v>252</v>
      </c>
      <c r="C647" s="2" t="s">
        <v>251</v>
      </c>
      <c r="D647" s="3">
        <v>105</v>
      </c>
      <c r="E647" s="3">
        <v>142</v>
      </c>
      <c r="F647" s="656"/>
      <c r="G647" s="5">
        <v>6</v>
      </c>
      <c r="H647" s="6" t="s">
        <v>252</v>
      </c>
      <c r="I647" s="2" t="s">
        <v>251</v>
      </c>
      <c r="J647" s="3">
        <v>105</v>
      </c>
      <c r="K647" s="3">
        <v>142</v>
      </c>
      <c r="L647" s="788"/>
    </row>
    <row r="648" spans="1:12" s="25" customFormat="1" hidden="1" x14ac:dyDescent="0.3">
      <c r="A648" s="5">
        <v>7</v>
      </c>
      <c r="B648" s="6" t="s">
        <v>254</v>
      </c>
      <c r="C648" s="2" t="s">
        <v>218</v>
      </c>
      <c r="D648" s="3">
        <v>120</v>
      </c>
      <c r="E648" s="3">
        <v>144</v>
      </c>
      <c r="F648" s="656"/>
      <c r="G648" s="5">
        <v>7</v>
      </c>
      <c r="H648" s="6" t="s">
        <v>254</v>
      </c>
      <c r="I648" s="2" t="s">
        <v>218</v>
      </c>
      <c r="J648" s="3">
        <v>120</v>
      </c>
      <c r="K648" s="3">
        <v>144</v>
      </c>
      <c r="L648" s="788"/>
    </row>
    <row r="649" spans="1:12" s="25" customFormat="1" hidden="1" x14ac:dyDescent="0.3">
      <c r="A649" s="5">
        <v>8</v>
      </c>
      <c r="B649" s="6" t="s">
        <v>31</v>
      </c>
      <c r="C649" s="2" t="s">
        <v>5</v>
      </c>
      <c r="D649" s="3">
        <v>55</v>
      </c>
      <c r="E649" s="3">
        <v>88</v>
      </c>
      <c r="F649" s="656"/>
      <c r="G649" s="5">
        <v>8</v>
      </c>
      <c r="H649" s="6" t="s">
        <v>31</v>
      </c>
      <c r="I649" s="2" t="s">
        <v>5</v>
      </c>
      <c r="J649" s="3">
        <v>55</v>
      </c>
      <c r="K649" s="3">
        <v>88</v>
      </c>
      <c r="L649" s="788"/>
    </row>
    <row r="650" spans="1:12" s="50" customFormat="1" hidden="1" x14ac:dyDescent="0.3">
      <c r="A650" s="1342"/>
      <c r="B650" s="1"/>
      <c r="C650" s="1342"/>
      <c r="D650" s="7"/>
      <c r="E650" s="7"/>
      <c r="F650" s="657"/>
      <c r="G650" s="1342"/>
      <c r="H650" s="1"/>
      <c r="I650" s="1342"/>
      <c r="J650" s="7"/>
      <c r="K650" s="7"/>
      <c r="L650" s="792"/>
    </row>
    <row r="651" spans="1:12" s="25" customFormat="1" hidden="1" x14ac:dyDescent="0.3">
      <c r="A651" s="5"/>
      <c r="B651" s="6"/>
      <c r="C651" s="2" t="s">
        <v>128</v>
      </c>
      <c r="D651" s="3">
        <v>1045</v>
      </c>
      <c r="E651" s="3">
        <v>919.81</v>
      </c>
      <c r="F651" s="656"/>
      <c r="G651" s="5"/>
      <c r="H651" s="6"/>
      <c r="I651" s="2" t="s">
        <v>128</v>
      </c>
      <c r="J651" s="3">
        <v>1045</v>
      </c>
      <c r="K651" s="3">
        <v>919.81</v>
      </c>
      <c r="L651" s="788"/>
    </row>
    <row r="652" spans="1:12" s="25" customFormat="1" hidden="1" x14ac:dyDescent="0.3">
      <c r="A652" s="5"/>
      <c r="B652" s="6"/>
      <c r="C652" s="2"/>
      <c r="D652" s="3"/>
      <c r="E652" s="3"/>
      <c r="F652" s="656"/>
      <c r="G652" s="5"/>
      <c r="H652" s="6"/>
      <c r="I652" s="2"/>
      <c r="J652" s="3"/>
      <c r="K652" s="3"/>
      <c r="L652" s="788"/>
    </row>
    <row r="653" spans="1:12" s="25" customFormat="1" x14ac:dyDescent="0.3">
      <c r="A653" s="5"/>
      <c r="B653" s="6"/>
      <c r="C653" s="2"/>
      <c r="D653" s="3"/>
      <c r="E653" s="3"/>
      <c r="F653" s="678"/>
      <c r="G653" s="5"/>
      <c r="H653" s="6"/>
      <c r="I653" s="2"/>
      <c r="J653" s="3"/>
      <c r="K653" s="3"/>
      <c r="L653" s="788"/>
    </row>
    <row r="654" spans="1:12" s="25" customFormat="1" x14ac:dyDescent="0.3">
      <c r="A654" s="5"/>
      <c r="B654" s="6"/>
      <c r="C654" s="2"/>
      <c r="D654" s="3"/>
      <c r="E654" s="3"/>
      <c r="F654" s="656"/>
      <c r="G654" s="5"/>
      <c r="H654" s="6"/>
      <c r="I654" s="2"/>
      <c r="J654" s="3"/>
      <c r="K654" s="3"/>
      <c r="L654" s="788"/>
    </row>
    <row r="655" spans="1:12" s="25" customFormat="1" x14ac:dyDescent="0.3">
      <c r="A655" s="28" t="s">
        <v>124</v>
      </c>
      <c r="B655" s="3" t="s">
        <v>259</v>
      </c>
      <c r="C655" s="2" t="s">
        <v>125</v>
      </c>
      <c r="D655" s="3" t="s">
        <v>126</v>
      </c>
      <c r="E655" s="3" t="s">
        <v>127</v>
      </c>
      <c r="F655" s="656"/>
      <c r="G655" s="28" t="s">
        <v>124</v>
      </c>
      <c r="H655" s="3" t="s">
        <v>247</v>
      </c>
      <c r="I655" s="2" t="s">
        <v>125</v>
      </c>
      <c r="J655" s="3" t="s">
        <v>126</v>
      </c>
      <c r="K655" s="3" t="s">
        <v>127</v>
      </c>
      <c r="L655" s="788"/>
    </row>
    <row r="656" spans="1:12" s="50" customFormat="1" x14ac:dyDescent="0.3">
      <c r="A656" s="1342" t="s">
        <v>8</v>
      </c>
      <c r="B656" s="6" t="s">
        <v>474</v>
      </c>
      <c r="C656" s="2" t="s">
        <v>9</v>
      </c>
      <c r="D656" s="3">
        <v>70</v>
      </c>
      <c r="E656" s="3">
        <v>132</v>
      </c>
      <c r="F656" s="606"/>
      <c r="G656" s="1342" t="s">
        <v>8</v>
      </c>
      <c r="H656" s="6" t="s">
        <v>474</v>
      </c>
      <c r="I656" s="2" t="s">
        <v>9</v>
      </c>
      <c r="J656" s="3">
        <v>70</v>
      </c>
      <c r="K656" s="3">
        <v>132</v>
      </c>
      <c r="L656" s="786"/>
    </row>
    <row r="657" spans="1:12" s="389" customFormat="1" x14ac:dyDescent="0.3">
      <c r="A657" s="1342">
        <v>2</v>
      </c>
      <c r="B657" s="6" t="s">
        <v>56</v>
      </c>
      <c r="C657" s="2" t="s">
        <v>7</v>
      </c>
      <c r="D657" s="3">
        <v>50</v>
      </c>
      <c r="E657" s="3">
        <v>252.125</v>
      </c>
      <c r="F657" s="606"/>
      <c r="G657" s="1342">
        <v>2</v>
      </c>
      <c r="H657" s="6" t="s">
        <v>56</v>
      </c>
      <c r="I657" s="2" t="s">
        <v>7</v>
      </c>
      <c r="J657" s="3">
        <v>50</v>
      </c>
      <c r="K657" s="3">
        <v>252.125</v>
      </c>
      <c r="L657" s="795"/>
    </row>
    <row r="658" spans="1:12" s="25" customFormat="1" x14ac:dyDescent="0.3">
      <c r="A658" s="5">
        <v>3</v>
      </c>
      <c r="B658" s="6" t="s">
        <v>43</v>
      </c>
      <c r="C658" s="2" t="s">
        <v>17</v>
      </c>
      <c r="D658" s="3">
        <v>41</v>
      </c>
      <c r="E658" s="3">
        <v>242.70999999999998</v>
      </c>
      <c r="F658" s="606"/>
      <c r="G658" s="5">
        <v>3</v>
      </c>
      <c r="H658" s="6" t="s">
        <v>43</v>
      </c>
      <c r="I658" s="2" t="s">
        <v>44</v>
      </c>
      <c r="J658" s="3">
        <v>50</v>
      </c>
      <c r="K658" s="3">
        <v>298.71999999999997</v>
      </c>
      <c r="L658" s="788">
        <v>45551</v>
      </c>
    </row>
    <row r="659" spans="1:12" s="50" customFormat="1" x14ac:dyDescent="0.3">
      <c r="A659" s="1342" t="s">
        <v>77</v>
      </c>
      <c r="B659" s="6" t="s">
        <v>346</v>
      </c>
      <c r="C659" s="2" t="s">
        <v>22</v>
      </c>
      <c r="D659" s="3">
        <v>24</v>
      </c>
      <c r="E659" s="3">
        <v>4.5</v>
      </c>
      <c r="F659" s="656">
        <f>0.03*800</f>
        <v>24</v>
      </c>
      <c r="G659" s="1342" t="s">
        <v>77</v>
      </c>
      <c r="H659" s="6" t="s">
        <v>346</v>
      </c>
      <c r="I659" s="2" t="s">
        <v>22</v>
      </c>
      <c r="J659" s="3">
        <v>24</v>
      </c>
      <c r="K659" s="3">
        <v>4.5</v>
      </c>
      <c r="L659" s="786"/>
    </row>
    <row r="660" spans="1:12" s="50" customFormat="1" x14ac:dyDescent="0.3">
      <c r="A660" s="1342" t="s">
        <v>23</v>
      </c>
      <c r="B660" s="6" t="s">
        <v>113</v>
      </c>
      <c r="C660" s="2" t="s">
        <v>2</v>
      </c>
      <c r="D660" s="3">
        <v>15</v>
      </c>
      <c r="E660" s="3">
        <v>94.2</v>
      </c>
      <c r="F660" s="656"/>
      <c r="G660" s="1342" t="s">
        <v>23</v>
      </c>
      <c r="H660" s="6" t="s">
        <v>113</v>
      </c>
      <c r="I660" s="2" t="s">
        <v>2</v>
      </c>
      <c r="J660" s="3">
        <v>15</v>
      </c>
      <c r="K660" s="3">
        <v>94.2</v>
      </c>
      <c r="L660" s="786"/>
    </row>
    <row r="661" spans="1:12" s="50" customFormat="1" x14ac:dyDescent="0.3">
      <c r="A661" s="1342" t="s">
        <v>51</v>
      </c>
      <c r="B661" s="6" t="s">
        <v>107</v>
      </c>
      <c r="C661" s="2" t="s">
        <v>14</v>
      </c>
      <c r="D661" s="3">
        <v>3.4</v>
      </c>
      <c r="E661" s="3">
        <v>93.2</v>
      </c>
      <c r="F661" s="656"/>
      <c r="G661" s="1342" t="s">
        <v>51</v>
      </c>
      <c r="H661" s="6" t="s">
        <v>107</v>
      </c>
      <c r="I661" s="2" t="s">
        <v>14</v>
      </c>
      <c r="J661" s="3">
        <v>3.4</v>
      </c>
      <c r="K661" s="3">
        <v>93.2</v>
      </c>
      <c r="L661" s="786"/>
    </row>
    <row r="662" spans="1:12" s="50" customFormat="1" x14ac:dyDescent="0.3">
      <c r="A662" s="1342" t="s">
        <v>15</v>
      </c>
      <c r="B662" s="6" t="s">
        <v>108</v>
      </c>
      <c r="C662" s="2" t="s">
        <v>65</v>
      </c>
      <c r="D662" s="3">
        <v>1.2</v>
      </c>
      <c r="E662" s="3">
        <v>21.5</v>
      </c>
      <c r="F662" s="656"/>
      <c r="G662" s="1342" t="s">
        <v>15</v>
      </c>
      <c r="H662" s="6" t="s">
        <v>108</v>
      </c>
      <c r="I662" s="2" t="s">
        <v>65</v>
      </c>
      <c r="J662" s="3">
        <v>1.2</v>
      </c>
      <c r="K662" s="3">
        <v>21.5</v>
      </c>
      <c r="L662" s="786"/>
    </row>
    <row r="663" spans="1:12" s="183" customFormat="1" ht="18.75" customHeight="1" x14ac:dyDescent="0.3">
      <c r="A663" s="1342"/>
      <c r="B663" s="1"/>
      <c r="C663" s="1342"/>
      <c r="D663" s="7"/>
      <c r="E663" s="7"/>
      <c r="F663" s="8"/>
      <c r="G663" s="1342"/>
      <c r="H663" s="1"/>
      <c r="I663" s="1342"/>
      <c r="J663" s="7"/>
      <c r="K663" s="7"/>
      <c r="L663" s="1353"/>
    </row>
    <row r="664" spans="1:12" s="50" customFormat="1" x14ac:dyDescent="0.3">
      <c r="A664" s="5"/>
      <c r="B664" s="6"/>
      <c r="C664" s="2"/>
      <c r="D664" s="3"/>
      <c r="E664" s="3"/>
      <c r="F664" s="605"/>
      <c r="G664" s="5"/>
      <c r="H664" s="6"/>
      <c r="I664" s="2"/>
      <c r="J664" s="3"/>
      <c r="K664" s="3"/>
      <c r="L664" s="792"/>
    </row>
    <row r="665" spans="1:12" s="25" customFormat="1" x14ac:dyDescent="0.3">
      <c r="A665" s="1342"/>
      <c r="B665" s="6"/>
      <c r="C665" s="2" t="s">
        <v>128</v>
      </c>
      <c r="D665" s="3">
        <f>SUM(D656:D664)</f>
        <v>204.6</v>
      </c>
      <c r="E665" s="3">
        <f>SUM(E656:E664)</f>
        <v>840.23500000000013</v>
      </c>
      <c r="F665" s="657"/>
      <c r="G665" s="1342"/>
      <c r="H665" s="6"/>
      <c r="I665" s="2" t="s">
        <v>128</v>
      </c>
      <c r="J665" s="3">
        <f>SUM(J656:J664)</f>
        <v>213.6</v>
      </c>
      <c r="K665" s="3">
        <f>SUM(K656:K664)</f>
        <v>896.24500000000012</v>
      </c>
      <c r="L665" s="788"/>
    </row>
    <row r="666" spans="1:12" s="25" customFormat="1" x14ac:dyDescent="0.3">
      <c r="A666" s="5"/>
      <c r="B666" s="6"/>
      <c r="C666" s="2"/>
      <c r="D666" s="3"/>
      <c r="E666" s="3"/>
      <c r="F666" s="658">
        <v>822.5</v>
      </c>
      <c r="G666" s="5"/>
      <c r="H666" s="6"/>
      <c r="I666" s="2"/>
      <c r="J666" s="3"/>
      <c r="K666" s="3"/>
      <c r="L666" s="788"/>
    </row>
    <row r="667" spans="1:12" s="25" customFormat="1" x14ac:dyDescent="0.3">
      <c r="A667" s="5"/>
      <c r="B667" s="6"/>
      <c r="C667" s="2"/>
      <c r="D667" s="3"/>
      <c r="E667" s="3"/>
      <c r="F667" s="656"/>
      <c r="G667" s="5"/>
      <c r="H667" s="6"/>
      <c r="I667" s="2"/>
      <c r="J667" s="3"/>
      <c r="K667" s="3"/>
      <c r="L667" s="788"/>
    </row>
    <row r="668" spans="1:12" s="25" customFormat="1" x14ac:dyDescent="0.3">
      <c r="A668" s="1342"/>
      <c r="B668" s="6"/>
      <c r="C668" s="2" t="s">
        <v>136</v>
      </c>
      <c r="D668" s="3">
        <f>+D665+D640</f>
        <v>404.6</v>
      </c>
      <c r="E668" s="3">
        <f>+E665+E640</f>
        <v>1443.4370000000001</v>
      </c>
      <c r="F668" s="659"/>
      <c r="G668" s="3"/>
      <c r="H668" s="3"/>
      <c r="I668" s="3" t="s">
        <v>136</v>
      </c>
      <c r="J668" s="3">
        <f>+J665+J640</f>
        <v>423.6</v>
      </c>
      <c r="K668" s="3">
        <f>+K665+K640</f>
        <v>1539.5220000000002</v>
      </c>
      <c r="L668" s="788"/>
    </row>
    <row r="669" spans="1:12" s="25" customFormat="1" x14ac:dyDescent="0.3">
      <c r="A669" s="461"/>
      <c r="B669" s="36"/>
      <c r="C669" s="462"/>
      <c r="D669" s="463"/>
      <c r="E669" s="463"/>
      <c r="F669" s="659"/>
      <c r="G669" s="463"/>
      <c r="H669" s="463"/>
      <c r="I669" s="463"/>
      <c r="J669" s="463"/>
      <c r="K669" s="463"/>
      <c r="L669" s="788"/>
    </row>
    <row r="670" spans="1:12" s="25" customFormat="1" x14ac:dyDescent="0.3">
      <c r="A670" s="461"/>
      <c r="B670" s="461"/>
      <c r="C670" s="461"/>
      <c r="D670" s="461"/>
      <c r="E670" s="461"/>
      <c r="F670" s="660"/>
      <c r="G670" s="36"/>
      <c r="H670" s="463"/>
      <c r="I670" s="463"/>
      <c r="J670" s="463"/>
      <c r="K670" s="463"/>
      <c r="L670" s="788"/>
    </row>
    <row r="671" spans="1:12" s="25" customFormat="1" x14ac:dyDescent="0.3">
      <c r="A671" s="461"/>
      <c r="B671" s="36"/>
      <c r="C671" s="462"/>
      <c r="D671" s="463"/>
      <c r="E671" s="463"/>
      <c r="F671" s="659"/>
      <c r="G671" s="463"/>
      <c r="H671" s="463"/>
      <c r="I671" s="463"/>
      <c r="J671" s="463"/>
      <c r="K671" s="463"/>
      <c r="L671" s="788"/>
    </row>
    <row r="672" spans="1:12" s="25" customFormat="1" ht="18.75" customHeight="1" x14ac:dyDescent="0.3">
      <c r="B672" s="37" t="s">
        <v>130</v>
      </c>
      <c r="D672" s="1356" t="s">
        <v>131</v>
      </c>
      <c r="E672" s="849"/>
      <c r="F672" s="855"/>
      <c r="G672" s="848"/>
      <c r="H672" s="1340" t="s">
        <v>130</v>
      </c>
      <c r="J672" s="94" t="s">
        <v>131</v>
      </c>
      <c r="K672" s="20"/>
      <c r="L672" s="788"/>
    </row>
    <row r="673" spans="1:12" s="25" customFormat="1" ht="51.75" customHeight="1" x14ac:dyDescent="0.3">
      <c r="B673" s="38" t="s">
        <v>132</v>
      </c>
      <c r="D673" s="38" t="s">
        <v>140</v>
      </c>
      <c r="E673" s="39"/>
      <c r="F673" s="606"/>
      <c r="H673" s="38" t="s">
        <v>139</v>
      </c>
      <c r="J673" s="38" t="s">
        <v>140</v>
      </c>
      <c r="K673" s="39"/>
      <c r="L673" s="788"/>
    </row>
    <row r="674" spans="1:12" s="96" customFormat="1" x14ac:dyDescent="0.3">
      <c r="B674" s="19"/>
      <c r="C674" s="19"/>
      <c r="D674" s="19"/>
      <c r="E674" s="19"/>
      <c r="F674" s="656"/>
      <c r="H674" s="19"/>
      <c r="I674" s="19"/>
      <c r="J674" s="19"/>
      <c r="K674" s="19"/>
      <c r="L674" s="787"/>
    </row>
    <row r="675" spans="1:12" s="21" customFormat="1" x14ac:dyDescent="0.3">
      <c r="A675" s="25"/>
      <c r="B675" s="20"/>
      <c r="C675" s="20"/>
      <c r="D675" s="20"/>
      <c r="E675" s="20"/>
      <c r="F675" s="656"/>
      <c r="G675" s="25"/>
      <c r="H675" s="20"/>
      <c r="I675" s="20"/>
      <c r="J675" s="20"/>
      <c r="K675" s="20"/>
      <c r="L675" s="801"/>
    </row>
    <row r="676" spans="1:12" s="25" customFormat="1" ht="18.75" customHeight="1" x14ac:dyDescent="0.3">
      <c r="B676" s="22" t="s">
        <v>115</v>
      </c>
      <c r="C676" s="20"/>
      <c r="D676" s="20"/>
      <c r="E676" s="20"/>
      <c r="F676" s="656"/>
      <c r="H676" s="22" t="s">
        <v>115</v>
      </c>
      <c r="I676" s="20"/>
      <c r="J676" s="20"/>
      <c r="K676" s="20"/>
      <c r="L676" s="788"/>
    </row>
    <row r="677" spans="1:12" s="25" customFormat="1" ht="18.75" customHeight="1" x14ac:dyDescent="0.3">
      <c r="B677" s="22" t="s">
        <v>137</v>
      </c>
      <c r="C677" s="20"/>
      <c r="D677" s="20"/>
      <c r="E677" s="20"/>
      <c r="F677" s="606"/>
      <c r="H677" s="22" t="s">
        <v>138</v>
      </c>
      <c r="I677" s="20"/>
      <c r="J677" s="20"/>
      <c r="K677" s="20"/>
      <c r="L677" s="788"/>
    </row>
    <row r="678" spans="1:12" s="25" customFormat="1" ht="18.75" customHeight="1" x14ac:dyDescent="0.3">
      <c r="B678" s="20"/>
      <c r="C678" s="20"/>
      <c r="D678" s="20"/>
      <c r="E678" s="20"/>
      <c r="F678" s="606"/>
      <c r="H678" s="20"/>
      <c r="I678" s="20"/>
      <c r="J678" s="20"/>
      <c r="K678" s="20"/>
      <c r="L678" s="788"/>
    </row>
    <row r="679" spans="1:12" s="25" customFormat="1" ht="18.75" customHeight="1" x14ac:dyDescent="0.3">
      <c r="B679" s="20"/>
      <c r="C679" s="20"/>
      <c r="E679" s="603" t="s">
        <v>116</v>
      </c>
      <c r="F679" s="606"/>
      <c r="H679" s="20"/>
      <c r="I679" s="20"/>
      <c r="K679" s="603" t="s">
        <v>116</v>
      </c>
      <c r="L679" s="789"/>
    </row>
    <row r="680" spans="1:12" s="25" customFormat="1" ht="18.75" customHeight="1" x14ac:dyDescent="0.3">
      <c r="B680" s="20"/>
      <c r="C680" s="20"/>
      <c r="E680" s="603" t="s">
        <v>134</v>
      </c>
      <c r="F680" s="606"/>
      <c r="H680" s="20"/>
      <c r="I680" s="20"/>
      <c r="K680" s="603" t="s">
        <v>134</v>
      </c>
      <c r="L680" s="789"/>
    </row>
    <row r="681" spans="1:12" s="25" customFormat="1" ht="18.75" customHeight="1" x14ac:dyDescent="0.3">
      <c r="B681" s="20"/>
      <c r="C681" s="20"/>
      <c r="E681" s="603" t="s">
        <v>117</v>
      </c>
      <c r="F681" s="606"/>
      <c r="H681" s="20"/>
      <c r="I681" s="20"/>
      <c r="K681" s="603" t="s">
        <v>117</v>
      </c>
      <c r="L681" s="789"/>
    </row>
    <row r="682" spans="1:12" s="25" customFormat="1" ht="18.75" customHeight="1" x14ac:dyDescent="0.3">
      <c r="B682" s="20"/>
      <c r="C682" s="20"/>
      <c r="E682" s="603" t="s">
        <v>417</v>
      </c>
      <c r="F682" s="606"/>
      <c r="H682" s="20"/>
      <c r="I682" s="20"/>
      <c r="K682" s="603" t="s">
        <v>417</v>
      </c>
      <c r="L682" s="789"/>
    </row>
    <row r="683" spans="1:12" s="25" customFormat="1" ht="18.75" customHeight="1" x14ac:dyDescent="0.3">
      <c r="B683" s="20"/>
      <c r="C683" s="20"/>
      <c r="D683" s="20"/>
      <c r="E683" s="20"/>
      <c r="F683" s="656"/>
      <c r="H683" s="20"/>
      <c r="I683" s="20"/>
      <c r="J683" s="20"/>
      <c r="K683" s="20"/>
      <c r="L683" s="788"/>
    </row>
    <row r="684" spans="1:12" s="25" customFormat="1" ht="18.75" customHeight="1" x14ac:dyDescent="0.3">
      <c r="B684" s="20"/>
      <c r="C684" s="20"/>
      <c r="D684" s="20"/>
      <c r="E684" s="20"/>
      <c r="F684" s="656"/>
      <c r="H684" s="20"/>
      <c r="I684" s="20"/>
      <c r="J684" s="20"/>
      <c r="K684" s="20"/>
      <c r="L684" s="788"/>
    </row>
    <row r="685" spans="1:12" s="25" customFormat="1" ht="18.75" customHeight="1" x14ac:dyDescent="0.3">
      <c r="B685" s="20"/>
      <c r="C685" s="20"/>
      <c r="D685" s="20"/>
      <c r="E685" s="20"/>
      <c r="F685" s="656"/>
      <c r="H685" s="20"/>
      <c r="I685" s="20"/>
      <c r="J685" s="20"/>
      <c r="K685" s="20"/>
      <c r="L685" s="788"/>
    </row>
    <row r="686" spans="1:12" s="25" customFormat="1" ht="18.75" customHeight="1" x14ac:dyDescent="0.3">
      <c r="B686" s="1612" t="s">
        <v>119</v>
      </c>
      <c r="C686" s="1612"/>
      <c r="D686" s="1612"/>
      <c r="E686" s="26"/>
      <c r="F686" s="606"/>
      <c r="H686" s="1612" t="s">
        <v>119</v>
      </c>
      <c r="I686" s="1612"/>
      <c r="J686" s="1612"/>
      <c r="K686" s="26"/>
      <c r="L686" s="788"/>
    </row>
    <row r="687" spans="1:12" s="25" customFormat="1" ht="18.75" customHeight="1" x14ac:dyDescent="0.3">
      <c r="B687" s="1610">
        <v>45555</v>
      </c>
      <c r="C687" s="1610"/>
      <c r="D687" s="1610"/>
      <c r="E687" s="27"/>
      <c r="F687" s="606"/>
      <c r="H687" s="1610">
        <f>B687</f>
        <v>45555</v>
      </c>
      <c r="I687" s="1610"/>
      <c r="J687" s="1610"/>
      <c r="K687" s="27"/>
      <c r="L687" s="788"/>
    </row>
    <row r="688" spans="1:12" s="25" customFormat="1" ht="18.75" customHeight="1" x14ac:dyDescent="0.3">
      <c r="B688" s="20"/>
      <c r="C688" s="20"/>
      <c r="D688" s="20"/>
      <c r="E688" s="27"/>
      <c r="F688" s="606"/>
      <c r="H688" s="20"/>
      <c r="I688" s="20"/>
      <c r="J688" s="20"/>
      <c r="K688" s="27"/>
      <c r="L688" s="788"/>
    </row>
    <row r="689" spans="1:12" s="25" customFormat="1" ht="18.75" customHeight="1" x14ac:dyDescent="0.3">
      <c r="B689" s="1341"/>
      <c r="C689" s="20"/>
      <c r="D689" s="20"/>
      <c r="E689" s="27"/>
      <c r="F689" s="606"/>
      <c r="H689" s="1341"/>
      <c r="I689" s="20"/>
      <c r="J689" s="20"/>
      <c r="K689" s="27"/>
      <c r="L689" s="788"/>
    </row>
    <row r="690" spans="1:12" s="25" customFormat="1" ht="18.75" customHeight="1" x14ac:dyDescent="0.3">
      <c r="A690" s="28" t="s">
        <v>120</v>
      </c>
      <c r="B690" s="29" t="s">
        <v>121</v>
      </c>
      <c r="C690" s="1611" t="s">
        <v>122</v>
      </c>
      <c r="D690" s="1611"/>
      <c r="E690" s="1611"/>
      <c r="F690" s="606"/>
      <c r="G690" s="28" t="s">
        <v>120</v>
      </c>
      <c r="H690" s="29" t="s">
        <v>121</v>
      </c>
      <c r="I690" s="1611" t="s">
        <v>123</v>
      </c>
      <c r="J690" s="1611"/>
      <c r="K690" s="1611"/>
      <c r="L690" s="788"/>
    </row>
    <row r="691" spans="1:12" s="25" customFormat="1" ht="18.75" customHeight="1" x14ac:dyDescent="0.3">
      <c r="A691" s="28" t="s">
        <v>124</v>
      </c>
      <c r="B691" s="28" t="s">
        <v>265</v>
      </c>
      <c r="C691" s="29" t="s">
        <v>125</v>
      </c>
      <c r="D691" s="1342" t="s">
        <v>126</v>
      </c>
      <c r="E691" s="1342" t="s">
        <v>127</v>
      </c>
      <c r="F691" s="606"/>
      <c r="G691" s="28" t="s">
        <v>124</v>
      </c>
      <c r="H691" s="28" t="s">
        <v>265</v>
      </c>
      <c r="I691" s="29" t="s">
        <v>125</v>
      </c>
      <c r="J691" s="1342" t="s">
        <v>126</v>
      </c>
      <c r="K691" s="1342" t="s">
        <v>127</v>
      </c>
      <c r="L691" s="788"/>
    </row>
    <row r="692" spans="1:12" s="25" customFormat="1" ht="19.5" customHeight="1" x14ac:dyDescent="0.3">
      <c r="A692" s="5" t="s">
        <v>8</v>
      </c>
      <c r="B692" s="6" t="s">
        <v>177</v>
      </c>
      <c r="C692" s="2" t="s">
        <v>230</v>
      </c>
      <c r="D692" s="3">
        <v>120</v>
      </c>
      <c r="E692" s="3">
        <v>262.82</v>
      </c>
      <c r="F692" s="605"/>
      <c r="G692" s="5" t="s">
        <v>8</v>
      </c>
      <c r="H692" s="6" t="s">
        <v>177</v>
      </c>
      <c r="I692" s="2" t="s">
        <v>264</v>
      </c>
      <c r="J692" s="3">
        <v>140</v>
      </c>
      <c r="K692" s="3">
        <v>282.82</v>
      </c>
      <c r="L692" s="800"/>
    </row>
    <row r="693" spans="1:12" s="25" customFormat="1" x14ac:dyDescent="0.3">
      <c r="A693" s="5">
        <v>2</v>
      </c>
      <c r="B693" s="6" t="s">
        <v>39</v>
      </c>
      <c r="C693" s="2" t="s">
        <v>2</v>
      </c>
      <c r="D693" s="3">
        <v>25</v>
      </c>
      <c r="E693" s="3">
        <v>173.2</v>
      </c>
      <c r="F693" s="606"/>
      <c r="G693" s="5">
        <v>2</v>
      </c>
      <c r="H693" s="6" t="s">
        <v>39</v>
      </c>
      <c r="I693" s="2" t="s">
        <v>2</v>
      </c>
      <c r="J693" s="3">
        <v>25</v>
      </c>
      <c r="K693" s="3">
        <v>173.2</v>
      </c>
      <c r="L693" s="788"/>
    </row>
    <row r="694" spans="1:12" s="25" customFormat="1" ht="19.5" customHeight="1" x14ac:dyDescent="0.3">
      <c r="A694" s="1342" t="s">
        <v>0</v>
      </c>
      <c r="B694" s="6" t="s">
        <v>398</v>
      </c>
      <c r="C694" s="2" t="s">
        <v>5</v>
      </c>
      <c r="D694" s="3">
        <v>40</v>
      </c>
      <c r="E694" s="3">
        <v>185</v>
      </c>
      <c r="F694" s="606"/>
      <c r="G694" s="1342" t="s">
        <v>0</v>
      </c>
      <c r="H694" s="6" t="s">
        <v>398</v>
      </c>
      <c r="I694" s="2" t="s">
        <v>5</v>
      </c>
      <c r="J694" s="3">
        <v>40</v>
      </c>
      <c r="K694" s="3">
        <v>185</v>
      </c>
      <c r="L694" s="788"/>
    </row>
    <row r="695" spans="1:12" s="25" customFormat="1" ht="19.5" customHeight="1" x14ac:dyDescent="0.3">
      <c r="A695" s="1342"/>
      <c r="B695" s="6"/>
      <c r="C695" s="2"/>
      <c r="D695" s="3"/>
      <c r="E695" s="3"/>
      <c r="F695" s="605"/>
      <c r="G695" s="1342"/>
      <c r="H695" s="6"/>
      <c r="I695" s="2"/>
      <c r="J695" s="3"/>
      <c r="K695" s="3"/>
      <c r="L695" s="788"/>
    </row>
    <row r="696" spans="1:12" s="25" customFormat="1" x14ac:dyDescent="0.3">
      <c r="A696" s="5"/>
      <c r="B696" s="6"/>
      <c r="C696" s="2"/>
      <c r="D696" s="3"/>
      <c r="E696" s="3"/>
      <c r="F696" s="656"/>
      <c r="G696" s="5"/>
      <c r="H696" s="6"/>
      <c r="I696" s="2"/>
      <c r="J696" s="3"/>
      <c r="K696" s="3"/>
      <c r="L696" s="788"/>
    </row>
    <row r="697" spans="1:12" s="25" customFormat="1" x14ac:dyDescent="0.3">
      <c r="A697" s="5"/>
      <c r="B697" s="6"/>
      <c r="C697" s="2"/>
      <c r="D697" s="3"/>
      <c r="E697" s="3"/>
      <c r="F697" s="656"/>
      <c r="G697" s="5"/>
      <c r="H697" s="6"/>
      <c r="I697" s="2"/>
      <c r="J697" s="3"/>
      <c r="K697" s="3"/>
      <c r="L697" s="788"/>
    </row>
    <row r="698" spans="1:12" s="25" customFormat="1" x14ac:dyDescent="0.3">
      <c r="A698" s="5"/>
      <c r="B698" s="6"/>
      <c r="C698" s="2" t="s">
        <v>128</v>
      </c>
      <c r="D698" s="3">
        <f>SUM(D692:D696)</f>
        <v>185</v>
      </c>
      <c r="E698" s="3">
        <f>SUM(E692:E696)</f>
        <v>621.02</v>
      </c>
      <c r="F698" s="658">
        <v>587.5</v>
      </c>
      <c r="G698" s="5"/>
      <c r="H698" s="6"/>
      <c r="I698" s="2" t="s">
        <v>128</v>
      </c>
      <c r="J698" s="3">
        <f>SUM(J692:J696)</f>
        <v>205</v>
      </c>
      <c r="K698" s="3">
        <f>SUM(K692:K696)</f>
        <v>641.02</v>
      </c>
      <c r="L698" s="788"/>
    </row>
    <row r="699" spans="1:12" s="25" customFormat="1" hidden="1" x14ac:dyDescent="0.3">
      <c r="A699" s="5"/>
      <c r="B699" s="6"/>
      <c r="C699" s="2"/>
      <c r="D699" s="3"/>
      <c r="E699" s="3"/>
      <c r="F699" s="656"/>
      <c r="G699" s="5"/>
      <c r="H699" s="6"/>
      <c r="I699" s="2"/>
      <c r="J699" s="3"/>
      <c r="K699" s="3"/>
      <c r="L699" s="788"/>
    </row>
    <row r="700" spans="1:12" s="25" customFormat="1" hidden="1" x14ac:dyDescent="0.3">
      <c r="A700" s="5">
        <v>1</v>
      </c>
      <c r="B700" s="6" t="s">
        <v>1</v>
      </c>
      <c r="C700" s="2" t="s">
        <v>5</v>
      </c>
      <c r="D700" s="3">
        <v>200</v>
      </c>
      <c r="E700" s="3">
        <v>86</v>
      </c>
      <c r="F700" s="656"/>
      <c r="G700" s="5">
        <v>1</v>
      </c>
      <c r="H700" s="6" t="s">
        <v>1</v>
      </c>
      <c r="I700" s="2" t="s">
        <v>5</v>
      </c>
      <c r="J700" s="3">
        <v>200</v>
      </c>
      <c r="K700" s="3">
        <v>86</v>
      </c>
      <c r="L700" s="788"/>
    </row>
    <row r="701" spans="1:12" s="25" customFormat="1" hidden="1" x14ac:dyDescent="0.3">
      <c r="A701" s="5">
        <v>2</v>
      </c>
      <c r="B701" s="6" t="s">
        <v>238</v>
      </c>
      <c r="C701" s="2" t="s">
        <v>251</v>
      </c>
      <c r="D701" s="3">
        <v>225</v>
      </c>
      <c r="E701" s="3">
        <v>114</v>
      </c>
      <c r="F701" s="656"/>
      <c r="G701" s="5">
        <v>2</v>
      </c>
      <c r="H701" s="6" t="s">
        <v>238</v>
      </c>
      <c r="I701" s="2" t="s">
        <v>251</v>
      </c>
      <c r="J701" s="3">
        <v>225</v>
      </c>
      <c r="K701" s="3">
        <v>114</v>
      </c>
      <c r="L701" s="788"/>
    </row>
    <row r="702" spans="1:12" s="25" customFormat="1" hidden="1" x14ac:dyDescent="0.3">
      <c r="A702" s="5">
        <v>3</v>
      </c>
      <c r="B702" s="6" t="s">
        <v>93</v>
      </c>
      <c r="C702" s="2" t="s">
        <v>5</v>
      </c>
      <c r="D702" s="3">
        <v>135</v>
      </c>
      <c r="E702" s="3">
        <v>94.25</v>
      </c>
      <c r="F702" s="656"/>
      <c r="G702" s="5">
        <v>3</v>
      </c>
      <c r="H702" s="6" t="s">
        <v>93</v>
      </c>
      <c r="I702" s="2" t="s">
        <v>5</v>
      </c>
      <c r="J702" s="3">
        <v>135</v>
      </c>
      <c r="K702" s="3">
        <v>94.25</v>
      </c>
      <c r="L702" s="788"/>
    </row>
    <row r="703" spans="1:12" s="25" customFormat="1" hidden="1" x14ac:dyDescent="0.3">
      <c r="A703" s="5">
        <v>4</v>
      </c>
      <c r="B703" s="6" t="s">
        <v>253</v>
      </c>
      <c r="C703" s="2" t="s">
        <v>218</v>
      </c>
      <c r="D703" s="3">
        <v>125</v>
      </c>
      <c r="E703" s="3">
        <v>146.4</v>
      </c>
      <c r="F703" s="656"/>
      <c r="G703" s="5">
        <v>4</v>
      </c>
      <c r="H703" s="6" t="s">
        <v>253</v>
      </c>
      <c r="I703" s="2" t="s">
        <v>218</v>
      </c>
      <c r="J703" s="3">
        <v>125</v>
      </c>
      <c r="K703" s="3">
        <v>146.4</v>
      </c>
      <c r="L703" s="788"/>
    </row>
    <row r="704" spans="1:12" s="25" customFormat="1" hidden="1" x14ac:dyDescent="0.3">
      <c r="A704" s="5">
        <v>5</v>
      </c>
      <c r="B704" s="6" t="s">
        <v>255</v>
      </c>
      <c r="C704" s="2" t="s">
        <v>218</v>
      </c>
      <c r="D704" s="3">
        <v>80</v>
      </c>
      <c r="E704" s="3">
        <v>105.16</v>
      </c>
      <c r="F704" s="656"/>
      <c r="G704" s="5">
        <v>5</v>
      </c>
      <c r="H704" s="6" t="s">
        <v>255</v>
      </c>
      <c r="I704" s="2" t="s">
        <v>218</v>
      </c>
      <c r="J704" s="3">
        <v>80</v>
      </c>
      <c r="K704" s="3">
        <v>105.16</v>
      </c>
      <c r="L704" s="788"/>
    </row>
    <row r="705" spans="1:12" s="25" customFormat="1" hidden="1" x14ac:dyDescent="0.3">
      <c r="A705" s="5">
        <v>6</v>
      </c>
      <c r="B705" s="6" t="s">
        <v>252</v>
      </c>
      <c r="C705" s="2" t="s">
        <v>251</v>
      </c>
      <c r="D705" s="3">
        <v>105</v>
      </c>
      <c r="E705" s="3">
        <v>142</v>
      </c>
      <c r="F705" s="656"/>
      <c r="G705" s="5">
        <v>6</v>
      </c>
      <c r="H705" s="6" t="s">
        <v>252</v>
      </c>
      <c r="I705" s="2" t="s">
        <v>251</v>
      </c>
      <c r="J705" s="3">
        <v>105</v>
      </c>
      <c r="K705" s="3">
        <v>142</v>
      </c>
      <c r="L705" s="788"/>
    </row>
    <row r="706" spans="1:12" s="25" customFormat="1" hidden="1" x14ac:dyDescent="0.3">
      <c r="A706" s="5">
        <v>7</v>
      </c>
      <c r="B706" s="6" t="s">
        <v>254</v>
      </c>
      <c r="C706" s="2" t="s">
        <v>218</v>
      </c>
      <c r="D706" s="3">
        <v>120</v>
      </c>
      <c r="E706" s="3">
        <v>144</v>
      </c>
      <c r="F706" s="656"/>
      <c r="G706" s="5">
        <v>7</v>
      </c>
      <c r="H706" s="6" t="s">
        <v>254</v>
      </c>
      <c r="I706" s="2" t="s">
        <v>218</v>
      </c>
      <c r="J706" s="3">
        <v>120</v>
      </c>
      <c r="K706" s="3">
        <v>144</v>
      </c>
      <c r="L706" s="788"/>
    </row>
    <row r="707" spans="1:12" s="25" customFormat="1" hidden="1" x14ac:dyDescent="0.3">
      <c r="A707" s="5">
        <v>8</v>
      </c>
      <c r="B707" s="6" t="s">
        <v>31</v>
      </c>
      <c r="C707" s="2" t="s">
        <v>5</v>
      </c>
      <c r="D707" s="3">
        <v>55</v>
      </c>
      <c r="E707" s="3">
        <v>88</v>
      </c>
      <c r="F707" s="656"/>
      <c r="G707" s="5">
        <v>8</v>
      </c>
      <c r="H707" s="6" t="s">
        <v>31</v>
      </c>
      <c r="I707" s="2" t="s">
        <v>5</v>
      </c>
      <c r="J707" s="3">
        <v>55</v>
      </c>
      <c r="K707" s="3">
        <v>88</v>
      </c>
      <c r="L707" s="788"/>
    </row>
    <row r="708" spans="1:12" s="50" customFormat="1" hidden="1" x14ac:dyDescent="0.3">
      <c r="A708" s="1342"/>
      <c r="B708" s="1"/>
      <c r="C708" s="1342"/>
      <c r="D708" s="7"/>
      <c r="E708" s="7"/>
      <c r="F708" s="657"/>
      <c r="G708" s="1342"/>
      <c r="H708" s="1"/>
      <c r="I708" s="1342"/>
      <c r="J708" s="7"/>
      <c r="K708" s="7"/>
      <c r="L708" s="792"/>
    </row>
    <row r="709" spans="1:12" s="25" customFormat="1" hidden="1" x14ac:dyDescent="0.3">
      <c r="A709" s="5"/>
      <c r="B709" s="6"/>
      <c r="C709" s="2" t="s">
        <v>128</v>
      </c>
      <c r="D709" s="3">
        <v>1045</v>
      </c>
      <c r="E709" s="3">
        <v>919.81</v>
      </c>
      <c r="F709" s="656"/>
      <c r="G709" s="5"/>
      <c r="H709" s="6"/>
      <c r="I709" s="2" t="s">
        <v>128</v>
      </c>
      <c r="J709" s="3">
        <v>1045</v>
      </c>
      <c r="K709" s="3">
        <v>919.81</v>
      </c>
      <c r="L709" s="788"/>
    </row>
    <row r="710" spans="1:12" s="25" customFormat="1" hidden="1" x14ac:dyDescent="0.3">
      <c r="A710" s="5"/>
      <c r="B710" s="6"/>
      <c r="C710" s="2"/>
      <c r="D710" s="3"/>
      <c r="E710" s="3"/>
      <c r="F710" s="656"/>
      <c r="G710" s="5"/>
      <c r="H710" s="6"/>
      <c r="I710" s="2"/>
      <c r="J710" s="3"/>
      <c r="K710" s="3"/>
      <c r="L710" s="788"/>
    </row>
    <row r="711" spans="1:12" s="25" customFormat="1" x14ac:dyDescent="0.3">
      <c r="A711" s="5"/>
      <c r="B711" s="6"/>
      <c r="C711" s="2"/>
      <c r="D711" s="3"/>
      <c r="E711" s="3"/>
      <c r="F711" s="678">
        <f>F698-E698</f>
        <v>-33.519999999999982</v>
      </c>
      <c r="G711" s="5"/>
      <c r="H711" s="6"/>
      <c r="I711" s="2"/>
      <c r="J711" s="3"/>
      <c r="K711" s="3"/>
      <c r="L711" s="788"/>
    </row>
    <row r="712" spans="1:12" s="25" customFormat="1" x14ac:dyDescent="0.3">
      <c r="A712" s="5"/>
      <c r="B712" s="6"/>
      <c r="C712" s="2"/>
      <c r="D712" s="3"/>
      <c r="E712" s="3"/>
      <c r="F712" s="656"/>
      <c r="G712" s="5"/>
      <c r="H712" s="6"/>
      <c r="I712" s="2"/>
      <c r="J712" s="3"/>
      <c r="K712" s="3"/>
      <c r="L712" s="788"/>
    </row>
    <row r="713" spans="1:12" s="25" customFormat="1" x14ac:dyDescent="0.3">
      <c r="A713" s="28" t="s">
        <v>124</v>
      </c>
      <c r="B713" s="3" t="s">
        <v>259</v>
      </c>
      <c r="C713" s="2" t="s">
        <v>125</v>
      </c>
      <c r="D713" s="3" t="s">
        <v>126</v>
      </c>
      <c r="E713" s="3" t="s">
        <v>127</v>
      </c>
      <c r="F713" s="656"/>
      <c r="G713" s="28" t="s">
        <v>124</v>
      </c>
      <c r="H713" s="3" t="s">
        <v>247</v>
      </c>
      <c r="I713" s="2" t="s">
        <v>125</v>
      </c>
      <c r="J713" s="3" t="s">
        <v>126</v>
      </c>
      <c r="K713" s="3" t="s">
        <v>127</v>
      </c>
      <c r="L713" s="788"/>
    </row>
    <row r="714" spans="1:12" s="50" customFormat="1" ht="18.75" customHeight="1" x14ac:dyDescent="0.3">
      <c r="A714" s="1342" t="s">
        <v>8</v>
      </c>
      <c r="B714" s="6" t="s">
        <v>88</v>
      </c>
      <c r="C714" s="2" t="s">
        <v>9</v>
      </c>
      <c r="D714" s="3">
        <v>60</v>
      </c>
      <c r="E714" s="3">
        <v>133.25</v>
      </c>
      <c r="F714" s="605"/>
      <c r="G714" s="1342" t="s">
        <v>8</v>
      </c>
      <c r="H714" s="6" t="s">
        <v>88</v>
      </c>
      <c r="I714" s="2" t="s">
        <v>9</v>
      </c>
      <c r="J714" s="3">
        <v>60</v>
      </c>
      <c r="K714" s="3">
        <v>133.25</v>
      </c>
      <c r="L714" s="800"/>
    </row>
    <row r="715" spans="1:12" s="25" customFormat="1" ht="19.5" customHeight="1" x14ac:dyDescent="0.3">
      <c r="A715" s="5">
        <v>2</v>
      </c>
      <c r="B715" s="6" t="s">
        <v>30</v>
      </c>
      <c r="C715" s="2" t="s">
        <v>28</v>
      </c>
      <c r="D715" s="3">
        <v>70</v>
      </c>
      <c r="E715" s="3">
        <v>222</v>
      </c>
      <c r="F715" s="490"/>
      <c r="G715" s="5">
        <v>2</v>
      </c>
      <c r="H715" s="6" t="s">
        <v>30</v>
      </c>
      <c r="I715" s="2" t="s">
        <v>7</v>
      </c>
      <c r="J715" s="3">
        <v>90</v>
      </c>
      <c r="K715" s="3">
        <v>333</v>
      </c>
      <c r="L715" s="788"/>
    </row>
    <row r="716" spans="1:12" s="50" customFormat="1" x14ac:dyDescent="0.3">
      <c r="A716" s="1342" t="s">
        <v>0</v>
      </c>
      <c r="B716" s="6" t="s">
        <v>179</v>
      </c>
      <c r="C716" s="2" t="s">
        <v>17</v>
      </c>
      <c r="D716" s="3">
        <v>23</v>
      </c>
      <c r="E716" s="3">
        <v>202.41</v>
      </c>
      <c r="F716" s="605"/>
      <c r="G716" s="1342" t="s">
        <v>0</v>
      </c>
      <c r="H716" s="6" t="s">
        <v>179</v>
      </c>
      <c r="I716" s="2" t="s">
        <v>44</v>
      </c>
      <c r="J716" s="3">
        <v>27</v>
      </c>
      <c r="K716" s="3">
        <v>242.89</v>
      </c>
      <c r="L716" s="792"/>
    </row>
    <row r="717" spans="1:12" s="50" customFormat="1" x14ac:dyDescent="0.3">
      <c r="A717" s="1342" t="s">
        <v>77</v>
      </c>
      <c r="B717" s="6" t="s">
        <v>346</v>
      </c>
      <c r="C717" s="2" t="s">
        <v>22</v>
      </c>
      <c r="D717" s="3">
        <v>24</v>
      </c>
      <c r="E717" s="3">
        <v>4.5</v>
      </c>
      <c r="F717" s="605"/>
      <c r="G717" s="1342" t="s">
        <v>77</v>
      </c>
      <c r="H717" s="6" t="s">
        <v>346</v>
      </c>
      <c r="I717" s="2" t="s">
        <v>22</v>
      </c>
      <c r="J717" s="3">
        <v>24</v>
      </c>
      <c r="K717" s="3">
        <v>4.5</v>
      </c>
      <c r="L717" s="786"/>
    </row>
    <row r="718" spans="1:12" s="25" customFormat="1" ht="19.5" customHeight="1" x14ac:dyDescent="0.3">
      <c r="A718" s="1342" t="s">
        <v>23</v>
      </c>
      <c r="B718" s="6" t="s">
        <v>144</v>
      </c>
      <c r="C718" s="2" t="s">
        <v>2</v>
      </c>
      <c r="D718" s="3">
        <v>15</v>
      </c>
      <c r="E718" s="3">
        <v>88</v>
      </c>
      <c r="F718" s="656"/>
      <c r="G718" s="1342" t="s">
        <v>23</v>
      </c>
      <c r="H718" s="6" t="s">
        <v>144</v>
      </c>
      <c r="I718" s="2" t="s">
        <v>2</v>
      </c>
      <c r="J718" s="3">
        <v>15</v>
      </c>
      <c r="K718" s="3">
        <v>88</v>
      </c>
      <c r="L718" s="788"/>
    </row>
    <row r="719" spans="1:12" s="50" customFormat="1" x14ac:dyDescent="0.3">
      <c r="A719" s="1342" t="s">
        <v>51</v>
      </c>
      <c r="B719" s="6" t="s">
        <v>107</v>
      </c>
      <c r="C719" s="2" t="s">
        <v>14</v>
      </c>
      <c r="D719" s="3">
        <v>3.4</v>
      </c>
      <c r="E719" s="3">
        <v>93.2</v>
      </c>
      <c r="F719" s="605"/>
      <c r="G719" s="1342" t="s">
        <v>51</v>
      </c>
      <c r="H719" s="6" t="s">
        <v>107</v>
      </c>
      <c r="I719" s="2" t="s">
        <v>14</v>
      </c>
      <c r="J719" s="3">
        <v>3.4</v>
      </c>
      <c r="K719" s="3">
        <v>93.2</v>
      </c>
      <c r="L719" s="786"/>
    </row>
    <row r="720" spans="1:12" s="25" customFormat="1" ht="19.5" customHeight="1" x14ac:dyDescent="0.3">
      <c r="A720" s="1342" t="s">
        <v>15</v>
      </c>
      <c r="B720" s="6" t="s">
        <v>108</v>
      </c>
      <c r="C720" s="2" t="s">
        <v>65</v>
      </c>
      <c r="D720" s="3">
        <v>1.2</v>
      </c>
      <c r="E720" s="3">
        <v>21.5</v>
      </c>
      <c r="F720" s="656"/>
      <c r="G720" s="1342" t="s">
        <v>15</v>
      </c>
      <c r="H720" s="6" t="s">
        <v>108</v>
      </c>
      <c r="I720" s="2" t="s">
        <v>65</v>
      </c>
      <c r="J720" s="3">
        <v>1.2</v>
      </c>
      <c r="K720" s="3">
        <v>21.5</v>
      </c>
      <c r="L720" s="788"/>
    </row>
    <row r="721" spans="1:12" s="25" customFormat="1" x14ac:dyDescent="0.3">
      <c r="A721" s="1342"/>
      <c r="B721" s="6"/>
      <c r="C721" s="2"/>
      <c r="D721" s="3"/>
      <c r="E721" s="3"/>
      <c r="F721" s="606"/>
      <c r="G721" s="1342"/>
      <c r="H721" s="6"/>
      <c r="I721" s="2"/>
      <c r="J721" s="3"/>
      <c r="K721" s="3"/>
      <c r="L721" s="788"/>
    </row>
    <row r="722" spans="1:12" s="50" customFormat="1" x14ac:dyDescent="0.3">
      <c r="A722" s="5"/>
      <c r="B722" s="6"/>
      <c r="C722" s="2"/>
      <c r="D722" s="3"/>
      <c r="E722" s="3"/>
      <c r="F722" s="657"/>
      <c r="G722" s="5"/>
      <c r="H722" s="6"/>
      <c r="I722" s="2"/>
      <c r="J722" s="3"/>
      <c r="K722" s="3"/>
      <c r="L722" s="792"/>
    </row>
    <row r="723" spans="1:12" s="25" customFormat="1" x14ac:dyDescent="0.3">
      <c r="A723" s="1342"/>
      <c r="B723" s="6"/>
      <c r="C723" s="2" t="s">
        <v>128</v>
      </c>
      <c r="D723" s="3">
        <f>SUM(D714:D722)</f>
        <v>196.6</v>
      </c>
      <c r="E723" s="3">
        <f>SUM(E714:E722)</f>
        <v>764.86</v>
      </c>
      <c r="F723" s="658">
        <v>822.5</v>
      </c>
      <c r="G723" s="1342"/>
      <c r="H723" s="6"/>
      <c r="I723" s="2" t="s">
        <v>128</v>
      </c>
      <c r="J723" s="3">
        <f>SUM(J714:J722)</f>
        <v>220.6</v>
      </c>
      <c r="K723" s="3">
        <f>SUM(K714:K722)</f>
        <v>916.34</v>
      </c>
      <c r="L723" s="788"/>
    </row>
    <row r="724" spans="1:12" s="25" customFormat="1" x14ac:dyDescent="0.3">
      <c r="A724" s="5"/>
      <c r="B724" s="6"/>
      <c r="C724" s="2"/>
      <c r="D724" s="3"/>
      <c r="E724" s="3"/>
      <c r="F724" s="678">
        <f>F723-E723</f>
        <v>57.639999999999986</v>
      </c>
      <c r="G724" s="5"/>
      <c r="H724" s="6"/>
      <c r="I724" s="2"/>
      <c r="J724" s="3"/>
      <c r="K724" s="3"/>
      <c r="L724" s="788"/>
    </row>
    <row r="725" spans="1:12" s="25" customFormat="1" x14ac:dyDescent="0.3">
      <c r="A725" s="5"/>
      <c r="B725" s="6"/>
      <c r="C725" s="2"/>
      <c r="D725" s="3"/>
      <c r="E725" s="3"/>
      <c r="F725" s="656"/>
      <c r="G725" s="5"/>
      <c r="H725" s="6"/>
      <c r="I725" s="2"/>
      <c r="J725" s="3"/>
      <c r="K725" s="3"/>
      <c r="L725" s="788"/>
    </row>
    <row r="726" spans="1:12" s="25" customFormat="1" x14ac:dyDescent="0.3">
      <c r="A726" s="1342"/>
      <c r="B726" s="6"/>
      <c r="C726" s="2" t="s">
        <v>136</v>
      </c>
      <c r="D726" s="3">
        <f>+D723+D698</f>
        <v>381.6</v>
      </c>
      <c r="E726" s="3">
        <f>+E723+E698</f>
        <v>1385.88</v>
      </c>
      <c r="F726" s="659"/>
      <c r="G726" s="3"/>
      <c r="H726" s="3"/>
      <c r="I726" s="3" t="s">
        <v>136</v>
      </c>
      <c r="J726" s="3">
        <f>+J723+J698</f>
        <v>425.6</v>
      </c>
      <c r="K726" s="3">
        <f>+K723+K698</f>
        <v>1557.3600000000001</v>
      </c>
      <c r="L726" s="788"/>
    </row>
    <row r="727" spans="1:12" s="25" customFormat="1" x14ac:dyDescent="0.3">
      <c r="A727" s="461"/>
      <c r="B727" s="36"/>
      <c r="C727" s="462"/>
      <c r="D727" s="898"/>
      <c r="E727" s="898"/>
      <c r="F727" s="847"/>
      <c r="G727" s="898"/>
      <c r="H727" s="898"/>
      <c r="I727" s="463"/>
      <c r="J727" s="463"/>
      <c r="K727" s="463"/>
      <c r="L727" s="788"/>
    </row>
    <row r="728" spans="1:12" s="25" customFormat="1" x14ac:dyDescent="0.3">
      <c r="A728" s="461"/>
      <c r="B728" s="461"/>
      <c r="C728" s="461"/>
      <c r="D728" s="899"/>
      <c r="E728" s="899"/>
      <c r="F728" s="846"/>
      <c r="G728" s="897"/>
      <c r="H728" s="898"/>
      <c r="I728" s="463"/>
      <c r="J728" s="463"/>
      <c r="K728" s="463"/>
      <c r="L728" s="788"/>
    </row>
    <row r="729" spans="1:12" s="25" customFormat="1" x14ac:dyDescent="0.3">
      <c r="A729" s="461"/>
      <c r="B729" s="36"/>
      <c r="C729" s="462"/>
      <c r="D729" s="898"/>
      <c r="E729" s="898"/>
      <c r="F729" s="847"/>
      <c r="G729" s="898"/>
      <c r="H729" s="898"/>
      <c r="I729" s="463"/>
      <c r="J729" s="463"/>
      <c r="K729" s="463"/>
      <c r="L729" s="788"/>
    </row>
    <row r="730" spans="1:12" s="25" customFormat="1" ht="18.75" customHeight="1" x14ac:dyDescent="0.3">
      <c r="B730" s="37" t="s">
        <v>130</v>
      </c>
      <c r="D730" s="1356" t="s">
        <v>131</v>
      </c>
      <c r="E730" s="849"/>
      <c r="F730" s="855"/>
      <c r="G730" s="848"/>
      <c r="H730" s="1340" t="s">
        <v>130</v>
      </c>
      <c r="J730" s="94" t="s">
        <v>131</v>
      </c>
      <c r="K730" s="20"/>
      <c r="L730" s="788"/>
    </row>
    <row r="731" spans="1:12" s="25" customFormat="1" ht="51.75" customHeight="1" x14ac:dyDescent="0.3">
      <c r="B731" s="38" t="s">
        <v>132</v>
      </c>
      <c r="D731" s="38" t="s">
        <v>140</v>
      </c>
      <c r="E731" s="39"/>
      <c r="F731" s="606"/>
      <c r="H731" s="38" t="s">
        <v>139</v>
      </c>
      <c r="J731" s="38" t="s">
        <v>140</v>
      </c>
      <c r="K731" s="39"/>
      <c r="L731" s="788"/>
    </row>
    <row r="732" spans="1:12" s="25" customFormat="1" ht="31.5" customHeight="1" x14ac:dyDescent="0.3">
      <c r="B732" s="38"/>
      <c r="D732" s="38"/>
      <c r="E732" s="39"/>
      <c r="F732" s="606"/>
      <c r="H732" s="38"/>
      <c r="J732" s="38"/>
      <c r="K732" s="39"/>
      <c r="L732" s="788"/>
    </row>
    <row r="733" spans="1:12" s="96" customFormat="1" x14ac:dyDescent="0.3">
      <c r="B733" s="19"/>
      <c r="C733" s="19"/>
      <c r="D733" s="19"/>
      <c r="E733" s="19"/>
      <c r="F733" s="656"/>
      <c r="H733" s="19"/>
      <c r="I733" s="19"/>
      <c r="J733" s="19"/>
      <c r="K733" s="19"/>
      <c r="L733" s="787"/>
    </row>
    <row r="734" spans="1:12" s="25" customFormat="1" ht="18.75" customHeight="1" x14ac:dyDescent="0.3">
      <c r="B734" s="22" t="s">
        <v>115</v>
      </c>
      <c r="C734" s="20"/>
      <c r="D734" s="20"/>
      <c r="E734" s="20"/>
      <c r="F734" s="656"/>
      <c r="H734" s="22" t="s">
        <v>115</v>
      </c>
      <c r="I734" s="20"/>
      <c r="J734" s="20"/>
      <c r="K734" s="20"/>
      <c r="L734" s="788"/>
    </row>
    <row r="735" spans="1:12" s="25" customFormat="1" ht="18.75" customHeight="1" x14ac:dyDescent="0.3">
      <c r="B735" s="22" t="s">
        <v>137</v>
      </c>
      <c r="C735" s="20"/>
      <c r="D735" s="20"/>
      <c r="E735" s="20"/>
      <c r="F735" s="606"/>
      <c r="H735" s="22" t="s">
        <v>138</v>
      </c>
      <c r="I735" s="20"/>
      <c r="J735" s="20"/>
      <c r="K735" s="20"/>
      <c r="L735" s="788"/>
    </row>
    <row r="736" spans="1:12" s="25" customFormat="1" ht="18.75" customHeight="1" x14ac:dyDescent="0.3">
      <c r="B736" s="20"/>
      <c r="C736" s="20"/>
      <c r="D736" s="20"/>
      <c r="E736" s="20"/>
      <c r="F736" s="606"/>
      <c r="H736" s="20"/>
      <c r="I736" s="20"/>
      <c r="J736" s="20"/>
      <c r="K736" s="20"/>
      <c r="L736" s="788"/>
    </row>
    <row r="737" spans="1:12" s="25" customFormat="1" ht="18.75" customHeight="1" x14ac:dyDescent="0.3">
      <c r="B737" s="20"/>
      <c r="C737" s="20"/>
      <c r="E737" s="603" t="s">
        <v>116</v>
      </c>
      <c r="F737" s="606"/>
      <c r="H737" s="20"/>
      <c r="I737" s="20"/>
      <c r="K737" s="603" t="s">
        <v>116</v>
      </c>
      <c r="L737" s="789"/>
    </row>
    <row r="738" spans="1:12" s="25" customFormat="1" ht="18.75" customHeight="1" x14ac:dyDescent="0.3">
      <c r="B738" s="20"/>
      <c r="C738" s="20"/>
      <c r="E738" s="603" t="s">
        <v>134</v>
      </c>
      <c r="F738" s="606"/>
      <c r="H738" s="20"/>
      <c r="I738" s="20"/>
      <c r="K738" s="603" t="s">
        <v>134</v>
      </c>
      <c r="L738" s="789"/>
    </row>
    <row r="739" spans="1:12" s="25" customFormat="1" ht="18.75" customHeight="1" x14ac:dyDescent="0.3">
      <c r="B739" s="20"/>
      <c r="C739" s="20"/>
      <c r="E739" s="603" t="s">
        <v>117</v>
      </c>
      <c r="F739" s="606"/>
      <c r="H739" s="20"/>
      <c r="I739" s="20"/>
      <c r="K739" s="603" t="s">
        <v>117</v>
      </c>
      <c r="L739" s="789"/>
    </row>
    <row r="740" spans="1:12" s="25" customFormat="1" ht="18.75" customHeight="1" x14ac:dyDescent="0.3">
      <c r="B740" s="20"/>
      <c r="C740" s="20"/>
      <c r="E740" s="603" t="s">
        <v>417</v>
      </c>
      <c r="F740" s="606"/>
      <c r="H740" s="20"/>
      <c r="I740" s="20"/>
      <c r="K740" s="603" t="s">
        <v>417</v>
      </c>
      <c r="L740" s="789"/>
    </row>
    <row r="741" spans="1:12" s="25" customFormat="1" ht="18.75" customHeight="1" x14ac:dyDescent="0.3">
      <c r="B741" s="20"/>
      <c r="C741" s="20"/>
      <c r="D741" s="20"/>
      <c r="E741" s="20"/>
      <c r="F741" s="656"/>
      <c r="H741" s="20"/>
      <c r="I741" s="20"/>
      <c r="J741" s="20"/>
      <c r="K741" s="20"/>
      <c r="L741" s="788"/>
    </row>
    <row r="742" spans="1:12" s="25" customFormat="1" ht="18.75" customHeight="1" x14ac:dyDescent="0.3">
      <c r="B742" s="20"/>
      <c r="C742" s="20"/>
      <c r="D742" s="20"/>
      <c r="E742" s="20"/>
      <c r="F742" s="656"/>
      <c r="H742" s="20"/>
      <c r="I742" s="20"/>
      <c r="J742" s="20"/>
      <c r="K742" s="20"/>
      <c r="L742" s="788"/>
    </row>
    <row r="743" spans="1:12" s="25" customFormat="1" ht="18.75" customHeight="1" x14ac:dyDescent="0.3">
      <c r="B743" s="20"/>
      <c r="C743" s="20"/>
      <c r="D743" s="20"/>
      <c r="E743" s="20"/>
      <c r="F743" s="656"/>
      <c r="H743" s="20"/>
      <c r="I743" s="20"/>
      <c r="J743" s="20"/>
      <c r="K743" s="20"/>
      <c r="L743" s="788"/>
    </row>
    <row r="744" spans="1:12" s="25" customFormat="1" ht="18.75" customHeight="1" x14ac:dyDescent="0.3">
      <c r="B744" s="1612" t="s">
        <v>119</v>
      </c>
      <c r="C744" s="1612"/>
      <c r="D744" s="1612"/>
      <c r="E744" s="26"/>
      <c r="F744" s="606"/>
      <c r="H744" s="1612" t="s">
        <v>119</v>
      </c>
      <c r="I744" s="1612"/>
      <c r="J744" s="1612"/>
      <c r="K744" s="26"/>
      <c r="L744" s="788"/>
    </row>
    <row r="745" spans="1:12" s="25" customFormat="1" ht="18.75" customHeight="1" x14ac:dyDescent="0.3">
      <c r="B745" s="1610">
        <v>45558</v>
      </c>
      <c r="C745" s="1610"/>
      <c r="D745" s="1610"/>
      <c r="E745" s="27"/>
      <c r="F745" s="606"/>
      <c r="H745" s="1610">
        <f>B745</f>
        <v>45558</v>
      </c>
      <c r="I745" s="1610"/>
      <c r="J745" s="1610"/>
      <c r="K745" s="27"/>
      <c r="L745" s="788"/>
    </row>
    <row r="746" spans="1:12" s="25" customFormat="1" ht="18.75" customHeight="1" x14ac:dyDescent="0.3">
      <c r="B746" s="20"/>
      <c r="C746" s="20"/>
      <c r="D746" s="20"/>
      <c r="E746" s="27"/>
      <c r="F746" s="606"/>
      <c r="H746" s="20"/>
      <c r="I746" s="20"/>
      <c r="J746" s="20"/>
      <c r="K746" s="27"/>
      <c r="L746" s="788"/>
    </row>
    <row r="747" spans="1:12" s="25" customFormat="1" ht="18.75" customHeight="1" x14ac:dyDescent="0.3">
      <c r="B747" s="1341"/>
      <c r="C747" s="20"/>
      <c r="D747" s="20"/>
      <c r="E747" s="27"/>
      <c r="F747" s="606"/>
      <c r="H747" s="1341"/>
      <c r="I747" s="20"/>
      <c r="J747" s="20"/>
      <c r="K747" s="27"/>
      <c r="L747" s="788"/>
    </row>
    <row r="748" spans="1:12" s="25" customFormat="1" ht="18.75" customHeight="1" x14ac:dyDescent="0.3">
      <c r="A748" s="28" t="s">
        <v>120</v>
      </c>
      <c r="B748" s="29" t="s">
        <v>121</v>
      </c>
      <c r="C748" s="1611" t="s">
        <v>122</v>
      </c>
      <c r="D748" s="1611"/>
      <c r="E748" s="1611"/>
      <c r="F748" s="606"/>
      <c r="G748" s="28" t="s">
        <v>120</v>
      </c>
      <c r="H748" s="29" t="s">
        <v>121</v>
      </c>
      <c r="I748" s="1611" t="s">
        <v>123</v>
      </c>
      <c r="J748" s="1611"/>
      <c r="K748" s="1611"/>
      <c r="L748" s="788"/>
    </row>
    <row r="749" spans="1:12" s="25" customFormat="1" ht="18.75" customHeight="1" x14ac:dyDescent="0.3">
      <c r="A749" s="28" t="s">
        <v>124</v>
      </c>
      <c r="B749" s="28" t="s">
        <v>265</v>
      </c>
      <c r="C749" s="29" t="s">
        <v>125</v>
      </c>
      <c r="D749" s="1342" t="s">
        <v>126</v>
      </c>
      <c r="E749" s="1342" t="s">
        <v>127</v>
      </c>
      <c r="F749" s="606"/>
      <c r="G749" s="28" t="s">
        <v>124</v>
      </c>
      <c r="H749" s="28" t="s">
        <v>265</v>
      </c>
      <c r="I749" s="29" t="s">
        <v>125</v>
      </c>
      <c r="J749" s="1342" t="s">
        <v>126</v>
      </c>
      <c r="K749" s="1342" t="s">
        <v>127</v>
      </c>
      <c r="L749" s="788"/>
    </row>
    <row r="750" spans="1:12" s="50" customFormat="1" ht="18.75" customHeight="1" x14ac:dyDescent="0.3">
      <c r="A750" s="1342">
        <v>1</v>
      </c>
      <c r="B750" s="6" t="s">
        <v>231</v>
      </c>
      <c r="C750" s="2" t="s">
        <v>46</v>
      </c>
      <c r="D750" s="3">
        <v>30</v>
      </c>
      <c r="E750" s="3">
        <v>288.75</v>
      </c>
      <c r="F750" s="606"/>
      <c r="G750" s="1342">
        <v>1</v>
      </c>
      <c r="H750" s="6" t="s">
        <v>231</v>
      </c>
      <c r="I750" s="2" t="s">
        <v>46</v>
      </c>
      <c r="J750" s="3">
        <v>30</v>
      </c>
      <c r="K750" s="3">
        <v>288.75</v>
      </c>
      <c r="L750" s="786"/>
    </row>
    <row r="751" spans="1:12" s="50" customFormat="1" x14ac:dyDescent="0.3">
      <c r="A751" s="1342" t="s">
        <v>3</v>
      </c>
      <c r="B751" s="6" t="s">
        <v>64</v>
      </c>
      <c r="C751" s="2" t="s">
        <v>65</v>
      </c>
      <c r="D751" s="3">
        <v>14</v>
      </c>
      <c r="E751" s="3">
        <v>75</v>
      </c>
      <c r="F751" s="606"/>
      <c r="G751" s="1342" t="s">
        <v>3</v>
      </c>
      <c r="H751" s="6" t="s">
        <v>64</v>
      </c>
      <c r="I751" s="2" t="s">
        <v>65</v>
      </c>
      <c r="J751" s="3">
        <v>14</v>
      </c>
      <c r="K751" s="3">
        <v>75</v>
      </c>
      <c r="L751" s="786"/>
    </row>
    <row r="752" spans="1:12" s="25" customFormat="1" x14ac:dyDescent="0.3">
      <c r="A752" s="1342" t="s">
        <v>0</v>
      </c>
      <c r="B752" s="6" t="s">
        <v>102</v>
      </c>
      <c r="C752" s="2" t="s">
        <v>68</v>
      </c>
      <c r="D752" s="3">
        <v>30</v>
      </c>
      <c r="E752" s="3">
        <v>72</v>
      </c>
      <c r="F752" s="605">
        <v>58</v>
      </c>
      <c r="G752" s="1342" t="s">
        <v>0</v>
      </c>
      <c r="H752" s="6" t="s">
        <v>102</v>
      </c>
      <c r="I752" s="2" t="s">
        <v>68</v>
      </c>
      <c r="J752" s="3">
        <v>30</v>
      </c>
      <c r="K752" s="3">
        <v>72</v>
      </c>
      <c r="L752" s="788"/>
    </row>
    <row r="753" spans="1:13" s="25" customFormat="1" x14ac:dyDescent="0.3">
      <c r="A753" s="5">
        <v>4</v>
      </c>
      <c r="B753" s="6" t="s">
        <v>114</v>
      </c>
      <c r="C753" s="2" t="s">
        <v>2</v>
      </c>
      <c r="D753" s="3">
        <v>6</v>
      </c>
      <c r="E753" s="3">
        <v>28</v>
      </c>
      <c r="F753" s="605"/>
      <c r="G753" s="5">
        <v>4</v>
      </c>
      <c r="H753" s="6" t="s">
        <v>114</v>
      </c>
      <c r="I753" s="2" t="s">
        <v>2</v>
      </c>
      <c r="J753" s="3">
        <v>6</v>
      </c>
      <c r="K753" s="3">
        <v>28</v>
      </c>
      <c r="L753" s="788"/>
    </row>
    <row r="754" spans="1:13" s="25" customFormat="1" x14ac:dyDescent="0.3">
      <c r="A754" s="1342" t="s">
        <v>23</v>
      </c>
      <c r="B754" s="6" t="s">
        <v>107</v>
      </c>
      <c r="C754" s="2" t="s">
        <v>14</v>
      </c>
      <c r="D754" s="3">
        <v>3.4</v>
      </c>
      <c r="E754" s="3">
        <v>93.2</v>
      </c>
      <c r="F754" s="606"/>
      <c r="G754" s="1342" t="s">
        <v>23</v>
      </c>
      <c r="H754" s="6" t="s">
        <v>107</v>
      </c>
      <c r="I754" s="2" t="s">
        <v>14</v>
      </c>
      <c r="J754" s="3">
        <v>3.4</v>
      </c>
      <c r="K754" s="3">
        <v>93.2</v>
      </c>
      <c r="L754" s="788"/>
    </row>
    <row r="755" spans="1:13" s="8" customFormat="1" ht="18.75" customHeight="1" x14ac:dyDescent="0.3">
      <c r="A755" s="1342" t="s">
        <v>51</v>
      </c>
      <c r="B755" s="6" t="s">
        <v>37</v>
      </c>
      <c r="C755" s="2" t="s">
        <v>5</v>
      </c>
      <c r="D755" s="3">
        <v>155</v>
      </c>
      <c r="E755" s="3">
        <v>161</v>
      </c>
      <c r="F755" s="605"/>
      <c r="G755" s="1342" t="s">
        <v>51</v>
      </c>
      <c r="H755" s="6" t="s">
        <v>37</v>
      </c>
      <c r="I755" s="2" t="s">
        <v>5</v>
      </c>
      <c r="J755" s="3">
        <v>155</v>
      </c>
      <c r="K755" s="3">
        <v>161</v>
      </c>
      <c r="L755" s="786" t="s">
        <v>479</v>
      </c>
      <c r="M755" s="8">
        <v>115</v>
      </c>
    </row>
    <row r="756" spans="1:13" s="25" customFormat="1" ht="19.5" customHeight="1" x14ac:dyDescent="0.3">
      <c r="A756" s="1342"/>
      <c r="B756" s="6"/>
      <c r="C756" s="2"/>
      <c r="D756" s="3"/>
      <c r="E756" s="3"/>
      <c r="F756" s="605"/>
      <c r="G756" s="1342"/>
      <c r="H756" s="6"/>
      <c r="I756" s="2"/>
      <c r="J756" s="3"/>
      <c r="K756" s="3"/>
      <c r="L756" s="788"/>
    </row>
    <row r="757" spans="1:13" s="25" customFormat="1" x14ac:dyDescent="0.3">
      <c r="A757" s="5"/>
      <c r="B757" s="6"/>
      <c r="C757" s="2"/>
      <c r="D757" s="3"/>
      <c r="E757" s="3"/>
      <c r="F757" s="656"/>
      <c r="G757" s="5"/>
      <c r="H757" s="6"/>
      <c r="I757" s="2"/>
      <c r="J757" s="3"/>
      <c r="K757" s="3"/>
      <c r="L757" s="788"/>
    </row>
    <row r="758" spans="1:13" s="25" customFormat="1" x14ac:dyDescent="0.3">
      <c r="A758" s="5"/>
      <c r="B758" s="6"/>
      <c r="C758" s="2" t="s">
        <v>128</v>
      </c>
      <c r="D758" s="3">
        <f>SUM(D750:D756)</f>
        <v>238.4</v>
      </c>
      <c r="E758" s="3">
        <f>SUM(E750:E756)</f>
        <v>717.95</v>
      </c>
      <c r="F758" s="658">
        <v>587.5</v>
      </c>
      <c r="G758" s="5"/>
      <c r="H758" s="6"/>
      <c r="I758" s="2" t="s">
        <v>128</v>
      </c>
      <c r="J758" s="3">
        <f>SUM(J750:J756)</f>
        <v>238.4</v>
      </c>
      <c r="K758" s="3">
        <f>SUM(K750:K756)</f>
        <v>717.95</v>
      </c>
      <c r="L758" s="788"/>
    </row>
    <row r="759" spans="1:13" s="25" customFormat="1" hidden="1" x14ac:dyDescent="0.3">
      <c r="A759" s="5"/>
      <c r="B759" s="6"/>
      <c r="C759" s="2"/>
      <c r="D759" s="3">
        <f t="shared" ref="D759:D770" si="0">SUM(D751:D757)</f>
        <v>208.4</v>
      </c>
      <c r="E759" s="3"/>
      <c r="F759" s="656"/>
      <c r="G759" s="5"/>
      <c r="H759" s="6"/>
      <c r="I759" s="2"/>
      <c r="J759" s="3"/>
      <c r="K759" s="3"/>
      <c r="L759" s="788"/>
    </row>
    <row r="760" spans="1:13" s="25" customFormat="1" hidden="1" x14ac:dyDescent="0.3">
      <c r="A760" s="5">
        <v>1</v>
      </c>
      <c r="B760" s="6" t="s">
        <v>1</v>
      </c>
      <c r="C760" s="2" t="s">
        <v>5</v>
      </c>
      <c r="D760" s="3">
        <f t="shared" si="0"/>
        <v>432.8</v>
      </c>
      <c r="E760" s="3">
        <v>86</v>
      </c>
      <c r="F760" s="656"/>
      <c r="G760" s="5">
        <v>1</v>
      </c>
      <c r="H760" s="6" t="s">
        <v>1</v>
      </c>
      <c r="I760" s="2" t="s">
        <v>5</v>
      </c>
      <c r="J760" s="3">
        <v>200</v>
      </c>
      <c r="K760" s="3">
        <v>86</v>
      </c>
      <c r="L760" s="788"/>
    </row>
    <row r="761" spans="1:13" s="25" customFormat="1" hidden="1" x14ac:dyDescent="0.3">
      <c r="A761" s="5">
        <v>2</v>
      </c>
      <c r="B761" s="6" t="s">
        <v>238</v>
      </c>
      <c r="C761" s="2" t="s">
        <v>251</v>
      </c>
      <c r="D761" s="3">
        <f t="shared" si="0"/>
        <v>611.20000000000005</v>
      </c>
      <c r="E761" s="3">
        <v>114</v>
      </c>
      <c r="F761" s="656"/>
      <c r="G761" s="5">
        <v>2</v>
      </c>
      <c r="H761" s="6" t="s">
        <v>238</v>
      </c>
      <c r="I761" s="2" t="s">
        <v>251</v>
      </c>
      <c r="J761" s="3">
        <v>225</v>
      </c>
      <c r="K761" s="3">
        <v>114</v>
      </c>
      <c r="L761" s="788"/>
    </row>
    <row r="762" spans="1:13" s="25" customFormat="1" hidden="1" x14ac:dyDescent="0.3">
      <c r="A762" s="5">
        <v>3</v>
      </c>
      <c r="B762" s="6" t="s">
        <v>93</v>
      </c>
      <c r="C762" s="2" t="s">
        <v>5</v>
      </c>
      <c r="D762" s="3">
        <f t="shared" si="0"/>
        <v>1038</v>
      </c>
      <c r="E762" s="3">
        <v>94.25</v>
      </c>
      <c r="F762" s="656"/>
      <c r="G762" s="5">
        <v>3</v>
      </c>
      <c r="H762" s="6" t="s">
        <v>93</v>
      </c>
      <c r="I762" s="2" t="s">
        <v>5</v>
      </c>
      <c r="J762" s="3">
        <v>135</v>
      </c>
      <c r="K762" s="3">
        <v>94.25</v>
      </c>
      <c r="L762" s="788"/>
    </row>
    <row r="763" spans="1:13" s="25" customFormat="1" hidden="1" x14ac:dyDescent="0.3">
      <c r="A763" s="5">
        <v>4</v>
      </c>
      <c r="B763" s="6" t="s">
        <v>253</v>
      </c>
      <c r="C763" s="2" t="s">
        <v>218</v>
      </c>
      <c r="D763" s="3">
        <f t="shared" si="0"/>
        <v>1645.8</v>
      </c>
      <c r="E763" s="3">
        <v>146.4</v>
      </c>
      <c r="F763" s="656"/>
      <c r="G763" s="5">
        <v>4</v>
      </c>
      <c r="H763" s="6" t="s">
        <v>253</v>
      </c>
      <c r="I763" s="2" t="s">
        <v>218</v>
      </c>
      <c r="J763" s="3">
        <v>125</v>
      </c>
      <c r="K763" s="3">
        <v>146.4</v>
      </c>
      <c r="L763" s="788"/>
    </row>
    <row r="764" spans="1:13" s="25" customFormat="1" hidden="1" x14ac:dyDescent="0.3">
      <c r="A764" s="5">
        <v>5</v>
      </c>
      <c r="B764" s="6" t="s">
        <v>255</v>
      </c>
      <c r="C764" s="2" t="s">
        <v>218</v>
      </c>
      <c r="D764" s="3">
        <f t="shared" si="0"/>
        <v>2528.8000000000002</v>
      </c>
      <c r="E764" s="3">
        <v>105.16</v>
      </c>
      <c r="F764" s="656"/>
      <c r="G764" s="5">
        <v>5</v>
      </c>
      <c r="H764" s="6" t="s">
        <v>255</v>
      </c>
      <c r="I764" s="2" t="s">
        <v>218</v>
      </c>
      <c r="J764" s="3">
        <v>80</v>
      </c>
      <c r="K764" s="3">
        <v>105.16</v>
      </c>
      <c r="L764" s="788"/>
    </row>
    <row r="765" spans="1:13" s="25" customFormat="1" hidden="1" x14ac:dyDescent="0.3">
      <c r="A765" s="5">
        <v>6</v>
      </c>
      <c r="B765" s="6" t="s">
        <v>252</v>
      </c>
      <c r="C765" s="2" t="s">
        <v>251</v>
      </c>
      <c r="D765" s="3">
        <f t="shared" si="0"/>
        <v>4174.6000000000004</v>
      </c>
      <c r="E765" s="3">
        <v>142</v>
      </c>
      <c r="F765" s="656"/>
      <c r="G765" s="5">
        <v>6</v>
      </c>
      <c r="H765" s="6" t="s">
        <v>252</v>
      </c>
      <c r="I765" s="2" t="s">
        <v>251</v>
      </c>
      <c r="J765" s="3">
        <v>105</v>
      </c>
      <c r="K765" s="3">
        <v>142</v>
      </c>
      <c r="L765" s="788"/>
    </row>
    <row r="766" spans="1:13" s="25" customFormat="1" hidden="1" x14ac:dyDescent="0.3">
      <c r="A766" s="5">
        <v>7</v>
      </c>
      <c r="B766" s="6" t="s">
        <v>254</v>
      </c>
      <c r="C766" s="2" t="s">
        <v>218</v>
      </c>
      <c r="D766" s="3">
        <f t="shared" si="0"/>
        <v>6703.4000000000005</v>
      </c>
      <c r="E766" s="3">
        <v>144</v>
      </c>
      <c r="F766" s="656"/>
      <c r="G766" s="5">
        <v>7</v>
      </c>
      <c r="H766" s="6" t="s">
        <v>254</v>
      </c>
      <c r="I766" s="2" t="s">
        <v>218</v>
      </c>
      <c r="J766" s="3">
        <v>120</v>
      </c>
      <c r="K766" s="3">
        <v>144</v>
      </c>
      <c r="L766" s="788"/>
    </row>
    <row r="767" spans="1:13" s="25" customFormat="1" hidden="1" x14ac:dyDescent="0.3">
      <c r="A767" s="5">
        <v>8</v>
      </c>
      <c r="B767" s="6" t="s">
        <v>31</v>
      </c>
      <c r="C767" s="2" t="s">
        <v>5</v>
      </c>
      <c r="D767" s="3">
        <f t="shared" si="0"/>
        <v>10639.6</v>
      </c>
      <c r="E767" s="3">
        <v>88</v>
      </c>
      <c r="F767" s="656"/>
      <c r="G767" s="5">
        <v>8</v>
      </c>
      <c r="H767" s="6" t="s">
        <v>31</v>
      </c>
      <c r="I767" s="2" t="s">
        <v>5</v>
      </c>
      <c r="J767" s="3">
        <v>55</v>
      </c>
      <c r="K767" s="3">
        <v>88</v>
      </c>
      <c r="L767" s="788"/>
    </row>
    <row r="768" spans="1:13" s="50" customFormat="1" hidden="1" x14ac:dyDescent="0.3">
      <c r="A768" s="1342"/>
      <c r="B768" s="1"/>
      <c r="C768" s="1342"/>
      <c r="D768" s="3">
        <f t="shared" si="0"/>
        <v>17134.600000000002</v>
      </c>
      <c r="E768" s="7"/>
      <c r="F768" s="657"/>
      <c r="G768" s="1342"/>
      <c r="H768" s="1"/>
      <c r="I768" s="1342"/>
      <c r="J768" s="7"/>
      <c r="K768" s="7"/>
      <c r="L768" s="792"/>
    </row>
    <row r="769" spans="1:12" s="25" customFormat="1" hidden="1" x14ac:dyDescent="0.3">
      <c r="A769" s="5"/>
      <c r="B769" s="6"/>
      <c r="C769" s="2" t="s">
        <v>128</v>
      </c>
      <c r="D769" s="3">
        <f t="shared" si="0"/>
        <v>27341.4</v>
      </c>
      <c r="E769" s="3">
        <v>919.81</v>
      </c>
      <c r="F769" s="656"/>
      <c r="G769" s="5"/>
      <c r="H769" s="6"/>
      <c r="I769" s="2" t="s">
        <v>128</v>
      </c>
      <c r="J769" s="3">
        <v>1045</v>
      </c>
      <c r="K769" s="3">
        <v>919.81</v>
      </c>
      <c r="L769" s="788"/>
    </row>
    <row r="770" spans="1:12" s="25" customFormat="1" hidden="1" x14ac:dyDescent="0.3">
      <c r="A770" s="5"/>
      <c r="B770" s="6"/>
      <c r="C770" s="2"/>
      <c r="D770" s="3">
        <f t="shared" si="0"/>
        <v>43864.800000000003</v>
      </c>
      <c r="E770" s="3"/>
      <c r="F770" s="656"/>
      <c r="G770" s="5"/>
      <c r="H770" s="6"/>
      <c r="I770" s="2"/>
      <c r="J770" s="3"/>
      <c r="K770" s="3"/>
      <c r="L770" s="788"/>
    </row>
    <row r="771" spans="1:12" s="25" customFormat="1" x14ac:dyDescent="0.3">
      <c r="A771" s="5"/>
      <c r="B771" s="6"/>
      <c r="C771" s="2"/>
      <c r="D771" s="3"/>
      <c r="E771" s="3"/>
      <c r="F771" s="678">
        <f>F758-E758</f>
        <v>-130.45000000000005</v>
      </c>
      <c r="G771" s="5"/>
      <c r="H771" s="6"/>
      <c r="I771" s="2"/>
      <c r="J771" s="3"/>
      <c r="K771" s="3"/>
      <c r="L771" s="788"/>
    </row>
    <row r="772" spans="1:12" s="25" customFormat="1" x14ac:dyDescent="0.3">
      <c r="A772" s="5"/>
      <c r="B772" s="6"/>
      <c r="C772" s="2"/>
      <c r="D772" s="3"/>
      <c r="E772" s="3"/>
      <c r="F772" s="656"/>
      <c r="G772" s="5"/>
      <c r="H772" s="6"/>
      <c r="I772" s="2"/>
      <c r="J772" s="3"/>
      <c r="K772" s="3"/>
      <c r="L772" s="788"/>
    </row>
    <row r="773" spans="1:12" s="25" customFormat="1" x14ac:dyDescent="0.3">
      <c r="A773" s="28" t="s">
        <v>124</v>
      </c>
      <c r="B773" s="3" t="s">
        <v>259</v>
      </c>
      <c r="C773" s="2" t="s">
        <v>125</v>
      </c>
      <c r="D773" s="3" t="s">
        <v>126</v>
      </c>
      <c r="E773" s="3" t="s">
        <v>127</v>
      </c>
      <c r="F773" s="656"/>
      <c r="G773" s="28" t="s">
        <v>124</v>
      </c>
      <c r="H773" s="3" t="s">
        <v>247</v>
      </c>
      <c r="I773" s="2" t="s">
        <v>125</v>
      </c>
      <c r="J773" s="3" t="s">
        <v>126</v>
      </c>
      <c r="K773" s="3" t="s">
        <v>127</v>
      </c>
      <c r="L773" s="788"/>
    </row>
    <row r="774" spans="1:12" s="8" customFormat="1" x14ac:dyDescent="0.3">
      <c r="A774" s="5" t="s">
        <v>8</v>
      </c>
      <c r="B774" s="6" t="s">
        <v>10</v>
      </c>
      <c r="C774" s="2" t="s">
        <v>9</v>
      </c>
      <c r="D774" s="3">
        <v>70</v>
      </c>
      <c r="E774" s="3">
        <v>122</v>
      </c>
      <c r="F774" s="605">
        <v>122</v>
      </c>
      <c r="G774" s="5" t="s">
        <v>8</v>
      </c>
      <c r="H774" s="6" t="s">
        <v>10</v>
      </c>
      <c r="I774" s="2" t="s">
        <v>9</v>
      </c>
      <c r="J774" s="3">
        <v>70</v>
      </c>
      <c r="K774" s="3">
        <v>122</v>
      </c>
      <c r="L774" s="786"/>
    </row>
    <row r="775" spans="1:12" s="25" customFormat="1" ht="19.5" customHeight="1" x14ac:dyDescent="0.3">
      <c r="A775" s="5">
        <v>2</v>
      </c>
      <c r="B775" s="6" t="s">
        <v>103</v>
      </c>
      <c r="C775" s="2" t="s">
        <v>104</v>
      </c>
      <c r="D775" s="3">
        <v>50</v>
      </c>
      <c r="E775" s="3">
        <v>220</v>
      </c>
      <c r="F775" s="490">
        <v>36</v>
      </c>
      <c r="G775" s="5">
        <v>2</v>
      </c>
      <c r="H775" s="6" t="s">
        <v>103</v>
      </c>
      <c r="I775" s="2" t="s">
        <v>104</v>
      </c>
      <c r="J775" s="3">
        <v>50</v>
      </c>
      <c r="K775" s="3">
        <v>220</v>
      </c>
      <c r="L775" s="788"/>
    </row>
    <row r="776" spans="1:12" s="50" customFormat="1" x14ac:dyDescent="0.3">
      <c r="A776" s="1342" t="s">
        <v>0</v>
      </c>
      <c r="B776" s="6" t="s">
        <v>260</v>
      </c>
      <c r="C776" s="2" t="s">
        <v>17</v>
      </c>
      <c r="D776" s="3">
        <v>20</v>
      </c>
      <c r="E776" s="3">
        <v>182.25</v>
      </c>
      <c r="F776" s="605"/>
      <c r="G776" s="1342" t="s">
        <v>0</v>
      </c>
      <c r="H776" s="6" t="s">
        <v>260</v>
      </c>
      <c r="I776" s="2" t="s">
        <v>44</v>
      </c>
      <c r="J776" s="3">
        <v>25</v>
      </c>
      <c r="K776" s="3">
        <v>218.7</v>
      </c>
      <c r="L776" s="792"/>
    </row>
    <row r="777" spans="1:12" s="420" customFormat="1" x14ac:dyDescent="0.3">
      <c r="A777" s="1342" t="s">
        <v>77</v>
      </c>
      <c r="B777" s="6" t="s">
        <v>346</v>
      </c>
      <c r="C777" s="2" t="s">
        <v>22</v>
      </c>
      <c r="D777" s="3">
        <v>24</v>
      </c>
      <c r="E777" s="3">
        <v>4.5</v>
      </c>
      <c r="F777" s="607"/>
      <c r="G777" s="1342" t="s">
        <v>77</v>
      </c>
      <c r="H777" s="6" t="s">
        <v>346</v>
      </c>
      <c r="I777" s="2" t="s">
        <v>22</v>
      </c>
      <c r="J777" s="3">
        <v>24</v>
      </c>
      <c r="K777" s="3">
        <v>4.5</v>
      </c>
      <c r="L777" s="795"/>
    </row>
    <row r="778" spans="1:12" s="25" customFormat="1" ht="19.5" customHeight="1" x14ac:dyDescent="0.3">
      <c r="A778" s="1342" t="s">
        <v>23</v>
      </c>
      <c r="B778" s="6" t="s">
        <v>144</v>
      </c>
      <c r="C778" s="2" t="s">
        <v>2</v>
      </c>
      <c r="D778" s="3">
        <v>15</v>
      </c>
      <c r="E778" s="3">
        <v>88</v>
      </c>
      <c r="F778" s="656"/>
      <c r="G778" s="1342" t="s">
        <v>23</v>
      </c>
      <c r="H778" s="6" t="s">
        <v>144</v>
      </c>
      <c r="I778" s="2" t="s">
        <v>2</v>
      </c>
      <c r="J778" s="3">
        <v>15</v>
      </c>
      <c r="K778" s="3">
        <v>88</v>
      </c>
      <c r="L778" s="788"/>
    </row>
    <row r="779" spans="1:12" s="50" customFormat="1" x14ac:dyDescent="0.3">
      <c r="A779" s="1342" t="s">
        <v>51</v>
      </c>
      <c r="B779" s="6" t="s">
        <v>107</v>
      </c>
      <c r="C779" s="2" t="s">
        <v>14</v>
      </c>
      <c r="D779" s="3">
        <v>3.4</v>
      </c>
      <c r="E779" s="3">
        <v>93.2</v>
      </c>
      <c r="F779" s="605"/>
      <c r="G779" s="1342" t="s">
        <v>51</v>
      </c>
      <c r="H779" s="6" t="s">
        <v>107</v>
      </c>
      <c r="I779" s="2" t="s">
        <v>14</v>
      </c>
      <c r="J779" s="3">
        <v>3.4</v>
      </c>
      <c r="K779" s="3">
        <v>93.2</v>
      </c>
      <c r="L779" s="786"/>
    </row>
    <row r="780" spans="1:12" s="25" customFormat="1" ht="19.5" customHeight="1" x14ac:dyDescent="0.3">
      <c r="A780" s="1342" t="s">
        <v>15</v>
      </c>
      <c r="B780" s="6" t="s">
        <v>108</v>
      </c>
      <c r="C780" s="2" t="s">
        <v>65</v>
      </c>
      <c r="D780" s="3">
        <v>1.2</v>
      </c>
      <c r="E780" s="3">
        <v>21.5</v>
      </c>
      <c r="F780" s="656"/>
      <c r="G780" s="1342" t="s">
        <v>15</v>
      </c>
      <c r="H780" s="6" t="s">
        <v>108</v>
      </c>
      <c r="I780" s="2" t="s">
        <v>65</v>
      </c>
      <c r="J780" s="3">
        <v>1.2</v>
      </c>
      <c r="K780" s="3">
        <v>21.5</v>
      </c>
      <c r="L780" s="788"/>
    </row>
    <row r="781" spans="1:12" s="25" customFormat="1" x14ac:dyDescent="0.3">
      <c r="A781" s="1342"/>
      <c r="B781" s="6"/>
      <c r="C781" s="2"/>
      <c r="D781" s="3"/>
      <c r="E781" s="3"/>
      <c r="F781" s="656"/>
      <c r="G781" s="1342"/>
      <c r="H781" s="6"/>
      <c r="I781" s="2"/>
      <c r="J781" s="3"/>
      <c r="K781" s="3"/>
      <c r="L781" s="788"/>
    </row>
    <row r="782" spans="1:12" s="50" customFormat="1" x14ac:dyDescent="0.3">
      <c r="A782" s="5"/>
      <c r="B782" s="6"/>
      <c r="C782" s="2"/>
      <c r="D782" s="3"/>
      <c r="E782" s="3"/>
      <c r="F782" s="657"/>
      <c r="G782" s="5"/>
      <c r="H782" s="6"/>
      <c r="I782" s="2"/>
      <c r="J782" s="3"/>
      <c r="K782" s="3"/>
      <c r="L782" s="792"/>
    </row>
    <row r="783" spans="1:12" s="25" customFormat="1" x14ac:dyDescent="0.3">
      <c r="A783" s="1342"/>
      <c r="B783" s="6"/>
      <c r="C783" s="2" t="s">
        <v>128</v>
      </c>
      <c r="D783" s="3">
        <f>SUM(D774:D782)</f>
        <v>183.6</v>
      </c>
      <c r="E783" s="3">
        <f>SUM(E774:E782)</f>
        <v>731.45</v>
      </c>
      <c r="F783" s="658">
        <v>822.5</v>
      </c>
      <c r="G783" s="1342"/>
      <c r="H783" s="6"/>
      <c r="I783" s="2" t="s">
        <v>128</v>
      </c>
      <c r="J783" s="3">
        <f>SUM(J774:J782)</f>
        <v>188.6</v>
      </c>
      <c r="K783" s="3">
        <f>SUM(K774:K782)</f>
        <v>767.90000000000009</v>
      </c>
      <c r="L783" s="788"/>
    </row>
    <row r="784" spans="1:12" s="25" customFormat="1" x14ac:dyDescent="0.3">
      <c r="A784" s="5"/>
      <c r="B784" s="6"/>
      <c r="C784" s="2"/>
      <c r="D784" s="3"/>
      <c r="E784" s="3"/>
      <c r="F784" s="678">
        <f>F783-E783</f>
        <v>91.049999999999955</v>
      </c>
      <c r="G784" s="5"/>
      <c r="H784" s="6"/>
      <c r="I784" s="2"/>
      <c r="J784" s="3"/>
      <c r="K784" s="3"/>
      <c r="L784" s="788"/>
    </row>
    <row r="785" spans="1:12" s="25" customFormat="1" x14ac:dyDescent="0.3">
      <c r="A785" s="5"/>
      <c r="B785" s="6"/>
      <c r="C785" s="2"/>
      <c r="D785" s="3"/>
      <c r="E785" s="3"/>
      <c r="F785" s="656"/>
      <c r="G785" s="5"/>
      <c r="H785" s="6"/>
      <c r="I785" s="2"/>
      <c r="J785" s="3"/>
      <c r="K785" s="3"/>
      <c r="L785" s="788"/>
    </row>
    <row r="786" spans="1:12" s="25" customFormat="1" x14ac:dyDescent="0.3">
      <c r="A786" s="1342"/>
      <c r="B786" s="6"/>
      <c r="C786" s="1355" t="s">
        <v>136</v>
      </c>
      <c r="D786" s="935">
        <f>+D783+D758</f>
        <v>422</v>
      </c>
      <c r="E786" s="935">
        <f>+E783+E758</f>
        <v>1449.4</v>
      </c>
      <c r="F786" s="847"/>
      <c r="G786" s="935"/>
      <c r="H786" s="935"/>
      <c r="I786" s="3" t="s">
        <v>136</v>
      </c>
      <c r="J786" s="3">
        <f>+J783+J758</f>
        <v>427</v>
      </c>
      <c r="K786" s="3">
        <f>+K783+K758</f>
        <v>1485.8500000000001</v>
      </c>
      <c r="L786" s="788"/>
    </row>
    <row r="787" spans="1:12" s="25" customFormat="1" x14ac:dyDescent="0.3">
      <c r="A787" s="461"/>
      <c r="B787" s="36"/>
      <c r="C787" s="900"/>
      <c r="D787" s="898"/>
      <c r="E787" s="898"/>
      <c r="F787" s="847"/>
      <c r="G787" s="898"/>
      <c r="H787" s="898"/>
      <c r="I787" s="463"/>
      <c r="J787" s="463"/>
      <c r="K787" s="463"/>
      <c r="L787" s="788"/>
    </row>
    <row r="788" spans="1:12" s="25" customFormat="1" x14ac:dyDescent="0.3">
      <c r="A788" s="461"/>
      <c r="B788" s="36"/>
      <c r="C788" s="900"/>
      <c r="D788" s="898"/>
      <c r="E788" s="898"/>
      <c r="F788" s="847"/>
      <c r="G788" s="898"/>
      <c r="H788" s="898"/>
      <c r="I788" s="463"/>
      <c r="J788" s="463"/>
      <c r="K788" s="463"/>
      <c r="L788" s="788"/>
    </row>
    <row r="789" spans="1:12" s="25" customFormat="1" x14ac:dyDescent="0.3">
      <c r="A789" s="461"/>
      <c r="B789" s="461"/>
      <c r="C789" s="461"/>
      <c r="D789" s="461"/>
      <c r="E789" s="461"/>
      <c r="F789" s="660"/>
      <c r="G789" s="36"/>
      <c r="H789" s="463"/>
      <c r="I789" s="463"/>
      <c r="J789" s="463"/>
      <c r="K789" s="463"/>
      <c r="L789" s="788"/>
    </row>
    <row r="790" spans="1:12" s="25" customFormat="1" x14ac:dyDescent="0.3">
      <c r="A790" s="461"/>
      <c r="B790" s="36"/>
      <c r="C790" s="462"/>
      <c r="D790" s="463"/>
      <c r="E790" s="463"/>
      <c r="F790" s="659"/>
      <c r="G790" s="463"/>
      <c r="H790" s="463"/>
      <c r="I790" s="463"/>
      <c r="J790" s="463"/>
      <c r="K790" s="463"/>
      <c r="L790" s="788"/>
    </row>
    <row r="791" spans="1:12" s="25" customFormat="1" ht="18.75" customHeight="1" x14ac:dyDescent="0.3">
      <c r="B791" s="37" t="s">
        <v>130</v>
      </c>
      <c r="D791" s="94" t="s">
        <v>131</v>
      </c>
      <c r="E791" s="20"/>
      <c r="F791" s="606"/>
      <c r="H791" s="37" t="s">
        <v>130</v>
      </c>
      <c r="J791" s="94" t="s">
        <v>131</v>
      </c>
      <c r="K791" s="20"/>
      <c r="L791" s="788"/>
    </row>
    <row r="792" spans="1:12" s="25" customFormat="1" ht="51.75" customHeight="1" x14ac:dyDescent="0.3">
      <c r="B792" s="38" t="s">
        <v>132</v>
      </c>
      <c r="D792" s="38" t="s">
        <v>140</v>
      </c>
      <c r="E792" s="39"/>
      <c r="F792" s="606"/>
      <c r="H792" s="38" t="s">
        <v>139</v>
      </c>
      <c r="J792" s="38" t="s">
        <v>140</v>
      </c>
      <c r="K792" s="39"/>
      <c r="L792" s="788"/>
    </row>
    <row r="793" spans="1:12" s="25" customFormat="1" ht="22.5" customHeight="1" x14ac:dyDescent="0.3">
      <c r="B793" s="38"/>
      <c r="D793" s="38"/>
      <c r="E793" s="39"/>
      <c r="F793" s="606"/>
      <c r="H793" s="38"/>
      <c r="J793" s="38"/>
      <c r="K793" s="39"/>
      <c r="L793" s="788"/>
    </row>
    <row r="794" spans="1:12" s="96" customFormat="1" ht="23.25" customHeight="1" x14ac:dyDescent="0.3">
      <c r="B794" s="254"/>
      <c r="D794" s="254"/>
      <c r="E794" s="255"/>
      <c r="F794" s="606"/>
      <c r="G794" s="254"/>
      <c r="I794" s="254"/>
      <c r="J794" s="255"/>
      <c r="K794" s="254"/>
      <c r="L794" s="787"/>
    </row>
    <row r="795" spans="1:12" s="21" customFormat="1" x14ac:dyDescent="0.3">
      <c r="B795" s="20"/>
      <c r="C795" s="20"/>
      <c r="D795" s="20"/>
      <c r="E795" s="20"/>
      <c r="F795" s="656"/>
      <c r="H795" s="20"/>
      <c r="I795" s="20"/>
      <c r="J795" s="20"/>
      <c r="K795" s="20"/>
      <c r="L795" s="801"/>
    </row>
    <row r="796" spans="1:12" s="25" customFormat="1" ht="18.75" customHeight="1" x14ac:dyDescent="0.3">
      <c r="B796" s="22" t="s">
        <v>115</v>
      </c>
      <c r="C796" s="20"/>
      <c r="D796" s="20"/>
      <c r="E796" s="20"/>
      <c r="F796" s="656"/>
      <c r="H796" s="22" t="s">
        <v>115</v>
      </c>
      <c r="I796" s="20"/>
      <c r="J796" s="20"/>
      <c r="K796" s="20"/>
      <c r="L796" s="788"/>
    </row>
    <row r="797" spans="1:12" s="25" customFormat="1" ht="18.75" customHeight="1" x14ac:dyDescent="0.3">
      <c r="B797" s="22" t="s">
        <v>137</v>
      </c>
      <c r="C797" s="20"/>
      <c r="D797" s="20"/>
      <c r="E797" s="20"/>
      <c r="F797" s="606"/>
      <c r="H797" s="22" t="s">
        <v>138</v>
      </c>
      <c r="I797" s="20"/>
      <c r="J797" s="20"/>
      <c r="K797" s="20"/>
      <c r="L797" s="788"/>
    </row>
    <row r="798" spans="1:12" s="25" customFormat="1" ht="18.75" customHeight="1" x14ac:dyDescent="0.3">
      <c r="B798" s="20"/>
      <c r="C798" s="20"/>
      <c r="D798" s="20"/>
      <c r="E798" s="20"/>
      <c r="F798" s="606"/>
      <c r="H798" s="20"/>
      <c r="I798" s="20"/>
      <c r="J798" s="20"/>
      <c r="K798" s="20"/>
      <c r="L798" s="788"/>
    </row>
    <row r="799" spans="1:12" s="25" customFormat="1" ht="18.75" customHeight="1" x14ac:dyDescent="0.3">
      <c r="B799" s="20"/>
      <c r="C799" s="20"/>
      <c r="E799" s="603" t="s">
        <v>116</v>
      </c>
      <c r="F799" s="606"/>
      <c r="H799" s="20"/>
      <c r="I799" s="20"/>
      <c r="K799" s="603" t="s">
        <v>116</v>
      </c>
      <c r="L799" s="789"/>
    </row>
    <row r="800" spans="1:12" s="25" customFormat="1" ht="18.75" customHeight="1" x14ac:dyDescent="0.3">
      <c r="B800" s="20"/>
      <c r="C800" s="20"/>
      <c r="E800" s="603" t="s">
        <v>134</v>
      </c>
      <c r="F800" s="606"/>
      <c r="H800" s="20"/>
      <c r="I800" s="20"/>
      <c r="K800" s="603" t="s">
        <v>134</v>
      </c>
      <c r="L800" s="789"/>
    </row>
    <row r="801" spans="1:12" s="25" customFormat="1" ht="18.75" customHeight="1" x14ac:dyDescent="0.3">
      <c r="B801" s="20"/>
      <c r="C801" s="20"/>
      <c r="E801" s="603" t="s">
        <v>117</v>
      </c>
      <c r="F801" s="606"/>
      <c r="H801" s="20"/>
      <c r="I801" s="20"/>
      <c r="K801" s="603" t="s">
        <v>117</v>
      </c>
      <c r="L801" s="789"/>
    </row>
    <row r="802" spans="1:12" s="25" customFormat="1" ht="18.75" customHeight="1" x14ac:dyDescent="0.3">
      <c r="B802" s="20"/>
      <c r="C802" s="20"/>
      <c r="E802" s="603" t="s">
        <v>417</v>
      </c>
      <c r="F802" s="606"/>
      <c r="H802" s="20"/>
      <c r="I802" s="20"/>
      <c r="K802" s="603" t="s">
        <v>417</v>
      </c>
      <c r="L802" s="789"/>
    </row>
    <row r="803" spans="1:12" s="25" customFormat="1" ht="18.75" customHeight="1" x14ac:dyDescent="0.3">
      <c r="B803" s="20"/>
      <c r="C803" s="20"/>
      <c r="D803" s="20"/>
      <c r="E803" s="20"/>
      <c r="F803" s="656"/>
      <c r="H803" s="20"/>
      <c r="I803" s="20"/>
      <c r="J803" s="20"/>
      <c r="K803" s="20"/>
      <c r="L803" s="788"/>
    </row>
    <row r="804" spans="1:12" s="25" customFormat="1" ht="18.75" customHeight="1" x14ac:dyDescent="0.3">
      <c r="B804" s="20"/>
      <c r="C804" s="20"/>
      <c r="D804" s="20"/>
      <c r="E804" s="20"/>
      <c r="F804" s="656"/>
      <c r="H804" s="20"/>
      <c r="I804" s="20"/>
      <c r="J804" s="20"/>
      <c r="K804" s="20"/>
      <c r="L804" s="788"/>
    </row>
    <row r="805" spans="1:12" s="25" customFormat="1" ht="18.75" customHeight="1" x14ac:dyDescent="0.3">
      <c r="B805" s="20"/>
      <c r="C805" s="20"/>
      <c r="D805" s="20"/>
      <c r="E805" s="20"/>
      <c r="F805" s="656"/>
      <c r="H805" s="20"/>
      <c r="I805" s="20"/>
      <c r="J805" s="20"/>
      <c r="K805" s="20"/>
      <c r="L805" s="788"/>
    </row>
    <row r="806" spans="1:12" s="25" customFormat="1" ht="18.75" customHeight="1" x14ac:dyDescent="0.3">
      <c r="B806" s="1612" t="s">
        <v>119</v>
      </c>
      <c r="C806" s="1612"/>
      <c r="D806" s="1612"/>
      <c r="E806" s="26"/>
      <c r="F806" s="606"/>
      <c r="H806" s="1612" t="s">
        <v>119</v>
      </c>
      <c r="I806" s="1612"/>
      <c r="J806" s="1612"/>
      <c r="K806" s="26"/>
      <c r="L806" s="788"/>
    </row>
    <row r="807" spans="1:12" s="25" customFormat="1" ht="18.75" customHeight="1" x14ac:dyDescent="0.3">
      <c r="B807" s="1610">
        <v>45559</v>
      </c>
      <c r="C807" s="1610"/>
      <c r="D807" s="1610"/>
      <c r="E807" s="27"/>
      <c r="F807" s="606"/>
      <c r="H807" s="1610">
        <f>B807</f>
        <v>45559</v>
      </c>
      <c r="I807" s="1610"/>
      <c r="J807" s="1610"/>
      <c r="K807" s="27"/>
      <c r="L807" s="788"/>
    </row>
    <row r="808" spans="1:12" s="25" customFormat="1" ht="18.75" customHeight="1" x14ac:dyDescent="0.3">
      <c r="B808" s="20"/>
      <c r="C808" s="20"/>
      <c r="D808" s="20"/>
      <c r="E808" s="27"/>
      <c r="F808" s="606"/>
      <c r="H808" s="20"/>
      <c r="I808" s="20"/>
      <c r="J808" s="20"/>
      <c r="K808" s="27"/>
      <c r="L808" s="788"/>
    </row>
    <row r="809" spans="1:12" s="25" customFormat="1" ht="18.75" customHeight="1" x14ac:dyDescent="0.3">
      <c r="B809" s="1341"/>
      <c r="C809" s="20"/>
      <c r="D809" s="20"/>
      <c r="E809" s="27"/>
      <c r="F809" s="606"/>
      <c r="H809" s="1341"/>
      <c r="I809" s="20"/>
      <c r="J809" s="20"/>
      <c r="K809" s="27"/>
      <c r="L809" s="788"/>
    </row>
    <row r="810" spans="1:12" s="25" customFormat="1" ht="18.75" customHeight="1" x14ac:dyDescent="0.3">
      <c r="A810" s="28" t="s">
        <v>120</v>
      </c>
      <c r="B810" s="29" t="s">
        <v>121</v>
      </c>
      <c r="C810" s="1611" t="s">
        <v>122</v>
      </c>
      <c r="D810" s="1611"/>
      <c r="E810" s="1611"/>
      <c r="F810" s="606"/>
      <c r="G810" s="28" t="s">
        <v>120</v>
      </c>
      <c r="H810" s="29" t="s">
        <v>121</v>
      </c>
      <c r="I810" s="1611" t="s">
        <v>123</v>
      </c>
      <c r="J810" s="1611"/>
      <c r="K810" s="1611"/>
      <c r="L810" s="788"/>
    </row>
    <row r="811" spans="1:12" s="25" customFormat="1" ht="18.75" customHeight="1" x14ac:dyDescent="0.3">
      <c r="A811" s="28" t="s">
        <v>124</v>
      </c>
      <c r="B811" s="28" t="s">
        <v>265</v>
      </c>
      <c r="C811" s="29" t="s">
        <v>125</v>
      </c>
      <c r="D811" s="1342" t="s">
        <v>126</v>
      </c>
      <c r="E811" s="1342" t="s">
        <v>127</v>
      </c>
      <c r="F811" s="606"/>
      <c r="G811" s="28" t="s">
        <v>124</v>
      </c>
      <c r="H811" s="28" t="s">
        <v>265</v>
      </c>
      <c r="I811" s="29" t="s">
        <v>125</v>
      </c>
      <c r="J811" s="1342" t="s">
        <v>126</v>
      </c>
      <c r="K811" s="1342" t="s">
        <v>127</v>
      </c>
      <c r="L811" s="788"/>
    </row>
    <row r="812" spans="1:12" s="25" customFormat="1" ht="19.5" customHeight="1" x14ac:dyDescent="0.3">
      <c r="A812" s="1342" t="s">
        <v>8</v>
      </c>
      <c r="B812" s="6" t="s">
        <v>30</v>
      </c>
      <c r="C812" s="2" t="s">
        <v>28</v>
      </c>
      <c r="D812" s="3">
        <v>70</v>
      </c>
      <c r="E812" s="3">
        <v>222</v>
      </c>
      <c r="F812" s="606"/>
      <c r="G812" s="1342" t="s">
        <v>8</v>
      </c>
      <c r="H812" s="6" t="s">
        <v>30</v>
      </c>
      <c r="I812" s="2" t="s">
        <v>7</v>
      </c>
      <c r="J812" s="3">
        <v>90</v>
      </c>
      <c r="K812" s="3">
        <v>333</v>
      </c>
      <c r="L812" s="788">
        <v>45555</v>
      </c>
    </row>
    <row r="813" spans="1:12" s="25" customFormat="1" ht="19.5" customHeight="1" x14ac:dyDescent="0.3">
      <c r="A813" s="1342">
        <v>2</v>
      </c>
      <c r="B813" s="6" t="s">
        <v>61</v>
      </c>
      <c r="C813" s="2" t="s">
        <v>17</v>
      </c>
      <c r="D813" s="3">
        <v>30</v>
      </c>
      <c r="E813" s="3">
        <v>228.14999999999998</v>
      </c>
      <c r="F813" s="605">
        <v>28</v>
      </c>
      <c r="G813" s="1342">
        <v>2</v>
      </c>
      <c r="H813" s="6" t="s">
        <v>61</v>
      </c>
      <c r="I813" s="2" t="s">
        <v>44</v>
      </c>
      <c r="J813" s="3">
        <v>35</v>
      </c>
      <c r="K813" s="3">
        <v>273.77999999999997</v>
      </c>
      <c r="L813" s="788"/>
    </row>
    <row r="814" spans="1:12" s="420" customFormat="1" x14ac:dyDescent="0.3">
      <c r="A814" s="1342" t="s">
        <v>0</v>
      </c>
      <c r="B814" s="6" t="s">
        <v>361</v>
      </c>
      <c r="C814" s="2" t="s">
        <v>22</v>
      </c>
      <c r="D814" s="3">
        <v>24</v>
      </c>
      <c r="E814" s="3">
        <v>4.5</v>
      </c>
      <c r="F814" s="607"/>
      <c r="G814" s="1342" t="s">
        <v>0</v>
      </c>
      <c r="H814" s="6" t="s">
        <v>361</v>
      </c>
      <c r="I814" s="2" t="s">
        <v>22</v>
      </c>
      <c r="J814" s="3">
        <v>24</v>
      </c>
      <c r="K814" s="3">
        <v>4.5</v>
      </c>
      <c r="L814" s="795"/>
    </row>
    <row r="815" spans="1:12" s="50" customFormat="1" x14ac:dyDescent="0.3">
      <c r="A815" s="1342">
        <v>4</v>
      </c>
      <c r="B815" s="6" t="s">
        <v>114</v>
      </c>
      <c r="C815" s="2" t="s">
        <v>2</v>
      </c>
      <c r="D815" s="3">
        <v>6</v>
      </c>
      <c r="E815" s="3">
        <v>28</v>
      </c>
      <c r="F815" s="605"/>
      <c r="G815" s="1342">
        <v>4</v>
      </c>
      <c r="H815" s="6" t="s">
        <v>114</v>
      </c>
      <c r="I815" s="2" t="s">
        <v>2</v>
      </c>
      <c r="J815" s="3">
        <v>6</v>
      </c>
      <c r="K815" s="3">
        <v>28</v>
      </c>
      <c r="L815" s="786"/>
    </row>
    <row r="816" spans="1:12" s="25" customFormat="1" x14ac:dyDescent="0.3">
      <c r="A816" s="1342" t="s">
        <v>23</v>
      </c>
      <c r="B816" s="6" t="s">
        <v>107</v>
      </c>
      <c r="C816" s="2" t="s">
        <v>414</v>
      </c>
      <c r="D816" s="3">
        <v>6.8</v>
      </c>
      <c r="E816" s="3">
        <v>186.4</v>
      </c>
      <c r="F816" s="606"/>
      <c r="G816" s="1342" t="s">
        <v>23</v>
      </c>
      <c r="H816" s="6" t="s">
        <v>107</v>
      </c>
      <c r="I816" s="2" t="s">
        <v>414</v>
      </c>
      <c r="J816" s="3">
        <v>6.8</v>
      </c>
      <c r="K816" s="3">
        <v>186.4</v>
      </c>
      <c r="L816" s="788"/>
    </row>
    <row r="817" spans="1:12" s="50" customFormat="1" x14ac:dyDescent="0.3">
      <c r="A817" s="1342" t="s">
        <v>51</v>
      </c>
      <c r="B817" s="6" t="s">
        <v>93</v>
      </c>
      <c r="C817" s="2" t="s">
        <v>2</v>
      </c>
      <c r="D817" s="3">
        <v>60</v>
      </c>
      <c r="E817" s="3">
        <v>92</v>
      </c>
      <c r="F817" s="656"/>
      <c r="G817" s="1342" t="s">
        <v>51</v>
      </c>
      <c r="H817" s="6" t="s">
        <v>93</v>
      </c>
      <c r="I817" s="2" t="s">
        <v>2</v>
      </c>
      <c r="J817" s="3">
        <v>60</v>
      </c>
      <c r="K817" s="3">
        <v>92</v>
      </c>
      <c r="L817" s="786"/>
    </row>
    <row r="818" spans="1:12" s="25" customFormat="1" ht="19.5" customHeight="1" x14ac:dyDescent="0.3">
      <c r="A818" s="1342"/>
      <c r="B818" s="6"/>
      <c r="C818" s="2"/>
      <c r="D818" s="3"/>
      <c r="E818" s="3"/>
      <c r="F818" s="605"/>
      <c r="G818" s="1342"/>
      <c r="H818" s="6"/>
      <c r="I818" s="2"/>
      <c r="J818" s="3"/>
      <c r="K818" s="3"/>
      <c r="L818" s="788"/>
    </row>
    <row r="819" spans="1:12" s="25" customFormat="1" x14ac:dyDescent="0.3">
      <c r="A819" s="5"/>
      <c r="B819" s="6"/>
      <c r="C819" s="2"/>
      <c r="D819" s="3"/>
      <c r="E819" s="3"/>
      <c r="F819" s="656"/>
      <c r="G819" s="5"/>
      <c r="H819" s="6"/>
      <c r="I819" s="2"/>
      <c r="J819" s="3"/>
      <c r="K819" s="3"/>
      <c r="L819" s="788"/>
    </row>
    <row r="820" spans="1:12" s="25" customFormat="1" x14ac:dyDescent="0.3">
      <c r="A820" s="5"/>
      <c r="B820" s="6"/>
      <c r="C820" s="2" t="s">
        <v>128</v>
      </c>
      <c r="D820" s="3">
        <f>SUM(D812:D818)</f>
        <v>196.8</v>
      </c>
      <c r="E820" s="3">
        <f>SUM(E812:E818)</f>
        <v>761.05</v>
      </c>
      <c r="F820" s="658">
        <v>587.5</v>
      </c>
      <c r="G820" s="5"/>
      <c r="H820" s="6"/>
      <c r="I820" s="2" t="s">
        <v>128</v>
      </c>
      <c r="J820" s="3">
        <f>SUM(J812:J818)</f>
        <v>221.8</v>
      </c>
      <c r="K820" s="3">
        <f>SUM(K812:K818)</f>
        <v>917.68</v>
      </c>
      <c r="L820" s="788"/>
    </row>
    <row r="821" spans="1:12" s="25" customFormat="1" x14ac:dyDescent="0.3">
      <c r="A821" s="5"/>
      <c r="B821" s="6"/>
      <c r="C821" s="2"/>
      <c r="D821" s="3"/>
      <c r="E821" s="3"/>
      <c r="F821" s="678">
        <f>E820-F820</f>
        <v>173.54999999999995</v>
      </c>
      <c r="G821" s="5"/>
      <c r="H821" s="6"/>
      <c r="I821" s="2"/>
      <c r="J821" s="3"/>
      <c r="K821" s="3"/>
      <c r="L821" s="788"/>
    </row>
    <row r="822" spans="1:12" s="25" customFormat="1" x14ac:dyDescent="0.3">
      <c r="A822" s="28" t="s">
        <v>124</v>
      </c>
      <c r="B822" s="3" t="s">
        <v>259</v>
      </c>
      <c r="C822" s="2" t="s">
        <v>125</v>
      </c>
      <c r="D822" s="3" t="s">
        <v>126</v>
      </c>
      <c r="E822" s="3" t="s">
        <v>127</v>
      </c>
      <c r="F822" s="656"/>
      <c r="G822" s="28" t="s">
        <v>124</v>
      </c>
      <c r="H822" s="3" t="s">
        <v>247</v>
      </c>
      <c r="I822" s="2" t="s">
        <v>125</v>
      </c>
      <c r="J822" s="3" t="s">
        <v>126</v>
      </c>
      <c r="K822" s="3" t="s">
        <v>127</v>
      </c>
      <c r="L822" s="788"/>
    </row>
    <row r="823" spans="1:12" s="50" customFormat="1" ht="18.75" customHeight="1" x14ac:dyDescent="0.3">
      <c r="A823" s="1342" t="s">
        <v>8</v>
      </c>
      <c r="B823" s="6" t="s">
        <v>281</v>
      </c>
      <c r="C823" s="2" t="s">
        <v>9</v>
      </c>
      <c r="D823" s="3">
        <v>70</v>
      </c>
      <c r="E823" s="3">
        <v>146</v>
      </c>
      <c r="F823" s="656"/>
      <c r="G823" s="1342" t="s">
        <v>8</v>
      </c>
      <c r="H823" s="6" t="s">
        <v>281</v>
      </c>
      <c r="I823" s="2" t="s">
        <v>9</v>
      </c>
      <c r="J823" s="3">
        <v>70</v>
      </c>
      <c r="K823" s="3">
        <v>146</v>
      </c>
      <c r="L823" s="792"/>
    </row>
    <row r="824" spans="1:12" s="25" customFormat="1" ht="19.5" customHeight="1" x14ac:dyDescent="0.3">
      <c r="A824" s="5">
        <v>2</v>
      </c>
      <c r="B824" s="6" t="s">
        <v>56</v>
      </c>
      <c r="C824" s="2" t="s">
        <v>7</v>
      </c>
      <c r="D824" s="3">
        <v>50</v>
      </c>
      <c r="E824" s="3">
        <v>252.125</v>
      </c>
      <c r="F824" s="656"/>
      <c r="G824" s="5">
        <v>2</v>
      </c>
      <c r="H824" s="6" t="s">
        <v>56</v>
      </c>
      <c r="I824" s="2" t="s">
        <v>7</v>
      </c>
      <c r="J824" s="3">
        <v>50</v>
      </c>
      <c r="K824" s="3">
        <v>252.125</v>
      </c>
      <c r="L824" s="788"/>
    </row>
    <row r="825" spans="1:12" s="8" customFormat="1" x14ac:dyDescent="0.3">
      <c r="A825" s="1342" t="s">
        <v>0</v>
      </c>
      <c r="B825" s="6" t="s">
        <v>278</v>
      </c>
      <c r="C825" s="2" t="s">
        <v>17</v>
      </c>
      <c r="D825" s="3">
        <v>20</v>
      </c>
      <c r="E825" s="3">
        <v>184.5</v>
      </c>
      <c r="F825" s="656">
        <v>189</v>
      </c>
      <c r="G825" s="1342" t="s">
        <v>0</v>
      </c>
      <c r="H825" s="6" t="s">
        <v>278</v>
      </c>
      <c r="I825" s="2" t="s">
        <v>44</v>
      </c>
      <c r="J825" s="3">
        <v>25</v>
      </c>
      <c r="K825" s="3">
        <v>221.4</v>
      </c>
      <c r="L825" s="786"/>
    </row>
    <row r="826" spans="1:12" s="420" customFormat="1" x14ac:dyDescent="0.3">
      <c r="A826" s="1342" t="s">
        <v>77</v>
      </c>
      <c r="B826" s="6" t="s">
        <v>361</v>
      </c>
      <c r="C826" s="2" t="s">
        <v>22</v>
      </c>
      <c r="D826" s="3">
        <v>24</v>
      </c>
      <c r="E826" s="3">
        <v>4.5</v>
      </c>
      <c r="F826" s="607"/>
      <c r="G826" s="1342" t="s">
        <v>77</v>
      </c>
      <c r="H826" s="6" t="s">
        <v>361</v>
      </c>
      <c r="I826" s="2" t="s">
        <v>22</v>
      </c>
      <c r="J826" s="3">
        <v>24</v>
      </c>
      <c r="K826" s="3">
        <v>4.5</v>
      </c>
      <c r="L826" s="795"/>
    </row>
    <row r="827" spans="1:12" s="50" customFormat="1" ht="18.75" customHeight="1" x14ac:dyDescent="0.3">
      <c r="A827" s="5">
        <v>5</v>
      </c>
      <c r="B827" s="6" t="s">
        <v>113</v>
      </c>
      <c r="C827" s="2" t="s">
        <v>2</v>
      </c>
      <c r="D827" s="3">
        <v>15</v>
      </c>
      <c r="E827" s="3">
        <v>94.2</v>
      </c>
      <c r="F827" s="656"/>
      <c r="G827" s="5">
        <v>5</v>
      </c>
      <c r="H827" s="6" t="s">
        <v>113</v>
      </c>
      <c r="I827" s="2" t="s">
        <v>2</v>
      </c>
      <c r="J827" s="3">
        <v>15</v>
      </c>
      <c r="K827" s="3">
        <v>94.2</v>
      </c>
      <c r="L827" s="786"/>
    </row>
    <row r="828" spans="1:12" s="50" customFormat="1" x14ac:dyDescent="0.3">
      <c r="A828" s="1342" t="s">
        <v>51</v>
      </c>
      <c r="B828" s="6" t="s">
        <v>107</v>
      </c>
      <c r="C828" s="2" t="s">
        <v>414</v>
      </c>
      <c r="D828" s="3">
        <v>6.8</v>
      </c>
      <c r="E828" s="3">
        <v>186.4</v>
      </c>
      <c r="F828" s="656"/>
      <c r="G828" s="1342" t="s">
        <v>51</v>
      </c>
      <c r="H828" s="6" t="s">
        <v>107</v>
      </c>
      <c r="I828" s="2" t="s">
        <v>414</v>
      </c>
      <c r="J828" s="3">
        <v>6.8</v>
      </c>
      <c r="K828" s="3">
        <v>186.4</v>
      </c>
      <c r="L828" s="786"/>
    </row>
    <row r="829" spans="1:12" s="25" customFormat="1" ht="19.5" customHeight="1" x14ac:dyDescent="0.3">
      <c r="A829" s="1342" t="s">
        <v>15</v>
      </c>
      <c r="B829" s="6" t="s">
        <v>108</v>
      </c>
      <c r="C829" s="2" t="s">
        <v>65</v>
      </c>
      <c r="D829" s="3">
        <v>1.2</v>
      </c>
      <c r="E829" s="3">
        <v>21.5</v>
      </c>
      <c r="F829" s="656"/>
      <c r="G829" s="1342" t="s">
        <v>15</v>
      </c>
      <c r="H829" s="6" t="s">
        <v>108</v>
      </c>
      <c r="I829" s="2" t="s">
        <v>65</v>
      </c>
      <c r="J829" s="3">
        <v>1.2</v>
      </c>
      <c r="K829" s="3">
        <v>21.5</v>
      </c>
      <c r="L829" s="788"/>
    </row>
    <row r="830" spans="1:12" s="50" customFormat="1" ht="18.75" customHeight="1" x14ac:dyDescent="0.3">
      <c r="A830" s="1342"/>
      <c r="B830" s="6"/>
      <c r="C830" s="2"/>
      <c r="D830" s="3"/>
      <c r="E830" s="3"/>
      <c r="F830" s="657"/>
      <c r="G830" s="1342"/>
      <c r="H830" s="6"/>
      <c r="I830" s="2"/>
      <c r="J830" s="3"/>
      <c r="K830" s="3"/>
      <c r="L830" s="786"/>
    </row>
    <row r="831" spans="1:12" s="50" customFormat="1" x14ac:dyDescent="0.3">
      <c r="A831" s="5"/>
      <c r="B831" s="6"/>
      <c r="C831" s="2"/>
      <c r="D831" s="3"/>
      <c r="E831" s="3"/>
      <c r="F831" s="656"/>
      <c r="G831" s="5"/>
      <c r="H831" s="6"/>
      <c r="I831" s="2"/>
      <c r="J831" s="3"/>
      <c r="K831" s="3"/>
      <c r="L831" s="792"/>
    </row>
    <row r="832" spans="1:12" s="25" customFormat="1" x14ac:dyDescent="0.3">
      <c r="A832" s="1342"/>
      <c r="B832" s="6"/>
      <c r="C832" s="2" t="s">
        <v>128</v>
      </c>
      <c r="D832" s="3">
        <f>SUM(D823:D831)</f>
        <v>187</v>
      </c>
      <c r="E832" s="3">
        <f>SUM(E823:E831)</f>
        <v>889.22500000000002</v>
      </c>
      <c r="F832" s="658">
        <v>822.5</v>
      </c>
      <c r="G832" s="1342"/>
      <c r="H832" s="6"/>
      <c r="I832" s="2" t="s">
        <v>128</v>
      </c>
      <c r="J832" s="3">
        <f>SUM(J823:J831)</f>
        <v>192</v>
      </c>
      <c r="K832" s="3">
        <f>SUM(K823:K831)</f>
        <v>926.125</v>
      </c>
      <c r="L832" s="788"/>
    </row>
    <row r="833" spans="1:12" s="25" customFormat="1" x14ac:dyDescent="0.3">
      <c r="A833" s="5"/>
      <c r="B833" s="6"/>
      <c r="C833" s="2"/>
      <c r="D833" s="3"/>
      <c r="E833" s="3"/>
      <c r="F833" s="678">
        <f>E832-F832</f>
        <v>66.725000000000023</v>
      </c>
      <c r="G833" s="5"/>
      <c r="H833" s="6"/>
      <c r="I833" s="2"/>
      <c r="J833" s="3"/>
      <c r="K833" s="3"/>
      <c r="L833" s="788"/>
    </row>
    <row r="834" spans="1:12" s="25" customFormat="1" x14ac:dyDescent="0.3">
      <c r="A834" s="5"/>
      <c r="B834" s="6"/>
      <c r="C834" s="2"/>
      <c r="D834" s="3"/>
      <c r="E834" s="3"/>
      <c r="F834" s="656"/>
      <c r="G834" s="5"/>
      <c r="H834" s="6"/>
      <c r="I834" s="2"/>
      <c r="J834" s="3"/>
      <c r="K834" s="3"/>
      <c r="L834" s="788"/>
    </row>
    <row r="835" spans="1:12" s="25" customFormat="1" x14ac:dyDescent="0.3">
      <c r="A835" s="1342"/>
      <c r="B835" s="6"/>
      <c r="C835" s="2" t="s">
        <v>136</v>
      </c>
      <c r="D835" s="3">
        <f>+D832+D820</f>
        <v>383.8</v>
      </c>
      <c r="E835" s="3">
        <f>+E832+E820</f>
        <v>1650.2750000000001</v>
      </c>
      <c r="F835" s="656"/>
      <c r="G835" s="3"/>
      <c r="H835" s="3"/>
      <c r="I835" s="3" t="s">
        <v>136</v>
      </c>
      <c r="J835" s="3">
        <f>+J832+J820</f>
        <v>413.8</v>
      </c>
      <c r="K835" s="3">
        <f>+K832+K820</f>
        <v>1843.8049999999998</v>
      </c>
      <c r="L835" s="788"/>
    </row>
    <row r="836" spans="1:12" s="25" customFormat="1" x14ac:dyDescent="0.3">
      <c r="A836" s="461"/>
      <c r="B836" s="36"/>
      <c r="C836" s="462"/>
      <c r="D836" s="463"/>
      <c r="E836" s="463"/>
      <c r="F836" s="605"/>
      <c r="G836" s="463"/>
      <c r="H836" s="463"/>
      <c r="I836" s="463"/>
      <c r="J836" s="463"/>
      <c r="K836" s="463"/>
      <c r="L836" s="788"/>
    </row>
    <row r="837" spans="1:12" s="25" customFormat="1" x14ac:dyDescent="0.3">
      <c r="A837" s="461"/>
      <c r="B837" s="461"/>
      <c r="C837" s="461"/>
      <c r="D837" s="461"/>
      <c r="E837" s="899"/>
      <c r="F837" s="1357"/>
      <c r="G837" s="897"/>
      <c r="H837" s="898"/>
      <c r="I837" s="463"/>
      <c r="J837" s="463"/>
      <c r="K837" s="463"/>
      <c r="L837" s="788"/>
    </row>
    <row r="838" spans="1:12" s="25" customFormat="1" x14ac:dyDescent="0.3">
      <c r="A838" s="461"/>
      <c r="B838" s="36"/>
      <c r="C838" s="462"/>
      <c r="D838" s="463"/>
      <c r="E838" s="463"/>
      <c r="F838" s="605"/>
      <c r="G838" s="463"/>
      <c r="H838" s="463"/>
      <c r="I838" s="463"/>
      <c r="J838" s="463"/>
      <c r="K838" s="463"/>
      <c r="L838" s="788"/>
    </row>
    <row r="839" spans="1:12" s="25" customFormat="1" ht="18.75" customHeight="1" x14ac:dyDescent="0.3">
      <c r="B839" s="37" t="s">
        <v>130</v>
      </c>
      <c r="D839" s="94" t="s">
        <v>131</v>
      </c>
      <c r="E839" s="20"/>
      <c r="F839" s="605"/>
      <c r="H839" s="37" t="s">
        <v>130</v>
      </c>
      <c r="J839" s="94" t="s">
        <v>131</v>
      </c>
      <c r="K839" s="20"/>
      <c r="L839" s="788"/>
    </row>
    <row r="840" spans="1:12" s="25" customFormat="1" ht="51.75" customHeight="1" x14ac:dyDescent="0.3">
      <c r="B840" s="38" t="s">
        <v>132</v>
      </c>
      <c r="D840" s="38" t="s">
        <v>140</v>
      </c>
      <c r="E840" s="39"/>
      <c r="F840" s="656"/>
      <c r="H840" s="38" t="s">
        <v>139</v>
      </c>
      <c r="J840" s="38" t="s">
        <v>140</v>
      </c>
      <c r="K840" s="39"/>
      <c r="L840" s="788"/>
    </row>
    <row r="841" spans="1:12" s="25" customFormat="1" ht="33" customHeight="1" x14ac:dyDescent="0.3">
      <c r="B841" s="38"/>
      <c r="D841" s="38"/>
      <c r="E841" s="39"/>
      <c r="F841" s="605"/>
      <c r="H841" s="38"/>
      <c r="J841" s="38"/>
      <c r="K841" s="39"/>
      <c r="L841" s="788"/>
    </row>
    <row r="842" spans="1:12" s="25" customFormat="1" x14ac:dyDescent="0.3">
      <c r="A842" s="96"/>
      <c r="B842" s="19"/>
      <c r="C842" s="19"/>
      <c r="D842" s="19"/>
      <c r="E842" s="19"/>
      <c r="F842" s="661"/>
      <c r="G842" s="96"/>
      <c r="H842" s="19"/>
      <c r="I842" s="19"/>
      <c r="J842" s="19"/>
      <c r="K842" s="19"/>
      <c r="L842" s="788"/>
    </row>
    <row r="843" spans="1:12" s="25" customFormat="1" ht="24" customHeight="1" x14ac:dyDescent="0.3">
      <c r="B843" s="22" t="s">
        <v>115</v>
      </c>
      <c r="C843" s="20"/>
      <c r="D843" s="20"/>
      <c r="E843" s="20"/>
      <c r="F843" s="656"/>
      <c r="H843" s="22" t="s">
        <v>115</v>
      </c>
      <c r="I843" s="20"/>
      <c r="J843" s="20"/>
      <c r="K843" s="20"/>
      <c r="L843" s="788"/>
    </row>
    <row r="844" spans="1:12" s="25" customFormat="1" ht="18.75" customHeight="1" x14ac:dyDescent="0.3">
      <c r="B844" s="22" t="s">
        <v>137</v>
      </c>
      <c r="C844" s="20"/>
      <c r="D844" s="20"/>
      <c r="E844" s="20"/>
      <c r="F844" s="657"/>
      <c r="H844" s="22" t="s">
        <v>138</v>
      </c>
      <c r="I844" s="20"/>
      <c r="J844" s="20"/>
      <c r="K844" s="20"/>
      <c r="L844" s="788"/>
    </row>
    <row r="845" spans="1:12" s="25" customFormat="1" ht="18.75" customHeight="1" x14ac:dyDescent="0.3">
      <c r="B845" s="20"/>
      <c r="C845" s="20"/>
      <c r="D845" s="20"/>
      <c r="E845" s="20"/>
      <c r="F845" s="658"/>
      <c r="H845" s="20"/>
      <c r="I845" s="20"/>
      <c r="J845" s="20"/>
      <c r="K845" s="20"/>
      <c r="L845" s="788"/>
    </row>
    <row r="846" spans="1:12" s="25" customFormat="1" ht="18.75" customHeight="1" x14ac:dyDescent="0.3">
      <c r="B846" s="20"/>
      <c r="C846" s="20"/>
      <c r="E846" s="603" t="s">
        <v>116</v>
      </c>
      <c r="F846" s="678"/>
      <c r="H846" s="20"/>
      <c r="I846" s="20"/>
      <c r="K846" s="603" t="s">
        <v>116</v>
      </c>
      <c r="L846" s="789"/>
    </row>
    <row r="847" spans="1:12" s="25" customFormat="1" ht="18.75" customHeight="1" x14ac:dyDescent="0.3">
      <c r="B847" s="20"/>
      <c r="C847" s="20"/>
      <c r="E847" s="603" t="s">
        <v>134</v>
      </c>
      <c r="F847" s="656"/>
      <c r="H847" s="20"/>
      <c r="I847" s="20"/>
      <c r="K847" s="603" t="s">
        <v>134</v>
      </c>
      <c r="L847" s="789"/>
    </row>
    <row r="848" spans="1:12" s="25" customFormat="1" ht="18.75" customHeight="1" x14ac:dyDescent="0.3">
      <c r="B848" s="20"/>
      <c r="C848" s="20"/>
      <c r="E848" s="603" t="s">
        <v>117</v>
      </c>
      <c r="F848" s="659"/>
      <c r="H848" s="20"/>
      <c r="I848" s="20"/>
      <c r="K848" s="603" t="s">
        <v>117</v>
      </c>
      <c r="L848" s="789"/>
    </row>
    <row r="849" spans="1:12" s="25" customFormat="1" ht="18.75" customHeight="1" x14ac:dyDescent="0.3">
      <c r="B849" s="20"/>
      <c r="C849" s="20"/>
      <c r="E849" s="603" t="s">
        <v>417</v>
      </c>
      <c r="F849" s="606"/>
      <c r="H849" s="20"/>
      <c r="I849" s="20"/>
      <c r="K849" s="603" t="s">
        <v>417</v>
      </c>
      <c r="L849" s="789"/>
    </row>
    <row r="850" spans="1:12" s="25" customFormat="1" ht="18.75" customHeight="1" x14ac:dyDescent="0.3">
      <c r="B850" s="20"/>
      <c r="C850" s="20"/>
      <c r="D850" s="20"/>
      <c r="E850" s="20"/>
      <c r="F850" s="656"/>
      <c r="H850" s="20"/>
      <c r="I850" s="20"/>
      <c r="J850" s="20"/>
      <c r="K850" s="20"/>
      <c r="L850" s="788"/>
    </row>
    <row r="851" spans="1:12" s="25" customFormat="1" ht="18.75" customHeight="1" x14ac:dyDescent="0.3">
      <c r="B851" s="20"/>
      <c r="C851" s="20"/>
      <c r="D851" s="20"/>
      <c r="E851" s="20"/>
      <c r="F851" s="656"/>
      <c r="H851" s="20"/>
      <c r="I851" s="20"/>
      <c r="J851" s="20"/>
      <c r="K851" s="20"/>
      <c r="L851" s="788"/>
    </row>
    <row r="852" spans="1:12" s="25" customFormat="1" ht="18.75" customHeight="1" x14ac:dyDescent="0.3">
      <c r="B852" s="20"/>
      <c r="C852" s="20"/>
      <c r="D852" s="20"/>
      <c r="E852" s="20"/>
      <c r="F852" s="656"/>
      <c r="H852" s="20"/>
      <c r="I852" s="20"/>
      <c r="J852" s="20"/>
      <c r="K852" s="20"/>
      <c r="L852" s="788"/>
    </row>
    <row r="853" spans="1:12" s="25" customFormat="1" ht="18.75" customHeight="1" x14ac:dyDescent="0.3">
      <c r="B853" s="1612" t="s">
        <v>119</v>
      </c>
      <c r="C853" s="1612"/>
      <c r="D853" s="1612"/>
      <c r="E853" s="26"/>
      <c r="F853" s="606"/>
      <c r="H853" s="1612" t="s">
        <v>119</v>
      </c>
      <c r="I853" s="1612"/>
      <c r="J853" s="1612"/>
      <c r="K853" s="26"/>
      <c r="L853" s="788"/>
    </row>
    <row r="854" spans="1:12" s="25" customFormat="1" ht="18.75" customHeight="1" x14ac:dyDescent="0.3">
      <c r="B854" s="1610">
        <v>45560</v>
      </c>
      <c r="C854" s="1610"/>
      <c r="D854" s="1610"/>
      <c r="E854" s="27"/>
      <c r="F854" s="606"/>
      <c r="H854" s="1610">
        <f>B854</f>
        <v>45560</v>
      </c>
      <c r="I854" s="1610"/>
      <c r="J854" s="1610"/>
      <c r="K854" s="27"/>
      <c r="L854" s="788"/>
    </row>
    <row r="855" spans="1:12" s="25" customFormat="1" ht="18.75" customHeight="1" x14ac:dyDescent="0.3">
      <c r="B855" s="20"/>
      <c r="C855" s="20"/>
      <c r="D855" s="20"/>
      <c r="E855" s="27"/>
      <c r="F855" s="606"/>
      <c r="H855" s="20"/>
      <c r="I855" s="20"/>
      <c r="J855" s="20"/>
      <c r="K855" s="27"/>
      <c r="L855" s="788"/>
    </row>
    <row r="856" spans="1:12" s="25" customFormat="1" ht="18.75" customHeight="1" x14ac:dyDescent="0.3">
      <c r="B856" s="1341"/>
      <c r="C856" s="20"/>
      <c r="D856" s="20"/>
      <c r="E856" s="27"/>
      <c r="F856" s="606"/>
      <c r="H856" s="1341"/>
      <c r="I856" s="20"/>
      <c r="J856" s="20"/>
      <c r="K856" s="27"/>
      <c r="L856" s="788"/>
    </row>
    <row r="857" spans="1:12" s="25" customFormat="1" ht="18.75" customHeight="1" x14ac:dyDescent="0.3">
      <c r="A857" s="28" t="s">
        <v>120</v>
      </c>
      <c r="B857" s="29" t="s">
        <v>121</v>
      </c>
      <c r="C857" s="1611" t="s">
        <v>122</v>
      </c>
      <c r="D857" s="1611"/>
      <c r="E857" s="1611"/>
      <c r="F857" s="606"/>
      <c r="G857" s="28" t="s">
        <v>120</v>
      </c>
      <c r="H857" s="29" t="s">
        <v>121</v>
      </c>
      <c r="I857" s="1611" t="s">
        <v>123</v>
      </c>
      <c r="J857" s="1611"/>
      <c r="K857" s="1611"/>
      <c r="L857" s="788"/>
    </row>
    <row r="858" spans="1:12" s="25" customFormat="1" ht="18.75" customHeight="1" x14ac:dyDescent="0.3">
      <c r="A858" s="28" t="s">
        <v>124</v>
      </c>
      <c r="B858" s="28" t="s">
        <v>265</v>
      </c>
      <c r="C858" s="29" t="s">
        <v>125</v>
      </c>
      <c r="D858" s="1342" t="s">
        <v>126</v>
      </c>
      <c r="E858" s="1342" t="s">
        <v>127</v>
      </c>
      <c r="F858" s="606"/>
      <c r="G858" s="28" t="s">
        <v>124</v>
      </c>
      <c r="H858" s="28" t="s">
        <v>265</v>
      </c>
      <c r="I858" s="29" t="s">
        <v>125</v>
      </c>
      <c r="J858" s="1342" t="s">
        <v>126</v>
      </c>
      <c r="K858" s="1342" t="s">
        <v>127</v>
      </c>
      <c r="L858" s="788"/>
    </row>
    <row r="859" spans="1:12" s="25" customFormat="1" x14ac:dyDescent="0.3">
      <c r="A859" s="1342">
        <v>1</v>
      </c>
      <c r="B859" s="6" t="s">
        <v>470</v>
      </c>
      <c r="C859" s="2" t="s">
        <v>4</v>
      </c>
      <c r="D859" s="3">
        <v>65</v>
      </c>
      <c r="E859" s="3">
        <v>180.8</v>
      </c>
      <c r="F859" s="606"/>
      <c r="G859" s="1342">
        <v>1</v>
      </c>
      <c r="H859" s="6" t="s">
        <v>470</v>
      </c>
      <c r="I859" s="2" t="s">
        <v>17</v>
      </c>
      <c r="J859" s="3">
        <v>80</v>
      </c>
      <c r="K859" s="3">
        <v>271.20000000000005</v>
      </c>
      <c r="L859" s="788"/>
    </row>
    <row r="860" spans="1:12" s="25" customFormat="1" x14ac:dyDescent="0.3">
      <c r="A860" s="5" t="s">
        <v>3</v>
      </c>
      <c r="B860" s="6" t="s">
        <v>43</v>
      </c>
      <c r="C860" s="2" t="s">
        <v>17</v>
      </c>
      <c r="D860" s="3">
        <v>41</v>
      </c>
      <c r="E860" s="3">
        <v>242.70999999999998</v>
      </c>
      <c r="F860" s="606"/>
      <c r="G860" s="5" t="s">
        <v>3</v>
      </c>
      <c r="H860" s="6" t="s">
        <v>43</v>
      </c>
      <c r="I860" s="2" t="s">
        <v>44</v>
      </c>
      <c r="J860" s="3">
        <v>50</v>
      </c>
      <c r="K860" s="3">
        <v>298.71999999999997</v>
      </c>
      <c r="L860" s="788">
        <v>45551</v>
      </c>
    </row>
    <row r="861" spans="1:12" s="420" customFormat="1" x14ac:dyDescent="0.3">
      <c r="A861" s="1342" t="s">
        <v>0</v>
      </c>
      <c r="B861" s="6" t="s">
        <v>361</v>
      </c>
      <c r="C861" s="2" t="s">
        <v>22</v>
      </c>
      <c r="D861" s="3">
        <v>24</v>
      </c>
      <c r="E861" s="3">
        <v>4.5</v>
      </c>
      <c r="F861" s="607"/>
      <c r="G861" s="1342" t="s">
        <v>0</v>
      </c>
      <c r="H861" s="6" t="s">
        <v>361</v>
      </c>
      <c r="I861" s="2" t="s">
        <v>22</v>
      </c>
      <c r="J861" s="3">
        <v>24</v>
      </c>
      <c r="K861" s="3">
        <v>4.5</v>
      </c>
      <c r="L861" s="795"/>
    </row>
    <row r="862" spans="1:12" s="25" customFormat="1" x14ac:dyDescent="0.3">
      <c r="A862" s="5">
        <v>4</v>
      </c>
      <c r="B862" s="6" t="s">
        <v>114</v>
      </c>
      <c r="C862" s="2" t="s">
        <v>2</v>
      </c>
      <c r="D862" s="3">
        <v>6</v>
      </c>
      <c r="E862" s="3">
        <v>28</v>
      </c>
      <c r="F862" s="605"/>
      <c r="G862" s="5">
        <v>4</v>
      </c>
      <c r="H862" s="6" t="s">
        <v>114</v>
      </c>
      <c r="I862" s="2" t="s">
        <v>2</v>
      </c>
      <c r="J862" s="3">
        <v>6</v>
      </c>
      <c r="K862" s="3">
        <v>28</v>
      </c>
      <c r="L862" s="788"/>
    </row>
    <row r="863" spans="1:12" s="25" customFormat="1" x14ac:dyDescent="0.3">
      <c r="A863" s="1342" t="s">
        <v>23</v>
      </c>
      <c r="B863" s="6" t="s">
        <v>107</v>
      </c>
      <c r="C863" s="2" t="s">
        <v>414</v>
      </c>
      <c r="D863" s="3">
        <f>3.4*2</f>
        <v>6.8</v>
      </c>
      <c r="E863" s="3">
        <f>93.2*2</f>
        <v>186.4</v>
      </c>
      <c r="F863" s="606"/>
      <c r="G863" s="1342" t="s">
        <v>23</v>
      </c>
      <c r="H863" s="6" t="s">
        <v>107</v>
      </c>
      <c r="I863" s="2" t="s">
        <v>414</v>
      </c>
      <c r="J863" s="3">
        <f>3.4*2</f>
        <v>6.8</v>
      </c>
      <c r="K863" s="3">
        <f>93.2*2</f>
        <v>186.4</v>
      </c>
      <c r="L863" s="788"/>
    </row>
    <row r="864" spans="1:12" s="25" customFormat="1" ht="19.5" customHeight="1" x14ac:dyDescent="0.3">
      <c r="A864" s="1342" t="s">
        <v>51</v>
      </c>
      <c r="B864" s="6" t="s">
        <v>484</v>
      </c>
      <c r="C864" s="2" t="s">
        <v>5</v>
      </c>
      <c r="D864" s="3">
        <v>60</v>
      </c>
      <c r="E864" s="3">
        <v>141</v>
      </c>
      <c r="F864" s="606"/>
      <c r="G864" s="1342" t="s">
        <v>51</v>
      </c>
      <c r="H864" s="6" t="s">
        <v>484</v>
      </c>
      <c r="I864" s="2" t="s">
        <v>5</v>
      </c>
      <c r="J864" s="3">
        <v>35</v>
      </c>
      <c r="K864" s="3">
        <v>141</v>
      </c>
      <c r="L864" s="788"/>
    </row>
    <row r="865" spans="1:12" s="25" customFormat="1" ht="19.5" customHeight="1" x14ac:dyDescent="0.3">
      <c r="A865" s="1342"/>
      <c r="B865" s="6"/>
      <c r="C865" s="2"/>
      <c r="D865" s="3"/>
      <c r="E865" s="3"/>
      <c r="F865" s="606"/>
      <c r="G865" s="1342"/>
      <c r="H865" s="6"/>
      <c r="I865" s="2"/>
      <c r="J865" s="3"/>
      <c r="K865" s="3"/>
      <c r="L865" s="788"/>
    </row>
    <row r="866" spans="1:12" s="25" customFormat="1" x14ac:dyDescent="0.3">
      <c r="A866" s="5"/>
      <c r="B866" s="6"/>
      <c r="C866" s="2"/>
      <c r="D866" s="3"/>
      <c r="E866" s="3"/>
      <c r="F866" s="605"/>
      <c r="G866" s="5"/>
      <c r="H866" s="6"/>
      <c r="I866" s="2"/>
      <c r="J866" s="3"/>
      <c r="K866" s="3"/>
      <c r="L866" s="788"/>
    </row>
    <row r="867" spans="1:12" s="25" customFormat="1" x14ac:dyDescent="0.3">
      <c r="A867" s="5"/>
      <c r="B867" s="6"/>
      <c r="C867" s="2" t="s">
        <v>128</v>
      </c>
      <c r="D867" s="3">
        <f>SUM(D859:D865)</f>
        <v>202.8</v>
      </c>
      <c r="E867" s="3">
        <f>SUM(E859:E865)</f>
        <v>783.41</v>
      </c>
      <c r="F867" s="658">
        <v>587.5</v>
      </c>
      <c r="G867" s="5"/>
      <c r="H867" s="6"/>
      <c r="I867" s="2" t="s">
        <v>128</v>
      </c>
      <c r="J867" s="3">
        <f>SUM(J859:J865)</f>
        <v>201.8</v>
      </c>
      <c r="K867" s="3">
        <f>SUM(K859:K865)</f>
        <v>929.82</v>
      </c>
      <c r="L867" s="788"/>
    </row>
    <row r="868" spans="1:12" s="25" customFormat="1" x14ac:dyDescent="0.3">
      <c r="A868" s="5"/>
      <c r="B868" s="6"/>
      <c r="C868" s="2"/>
      <c r="D868" s="3"/>
      <c r="E868" s="3"/>
      <c r="F868" s="678">
        <f>E867-F867</f>
        <v>195.90999999999997</v>
      </c>
      <c r="G868" s="5"/>
      <c r="H868" s="6"/>
      <c r="I868" s="2"/>
      <c r="J868" s="3"/>
      <c r="K868" s="3"/>
      <c r="L868" s="788"/>
    </row>
    <row r="869" spans="1:12" s="25" customFormat="1" x14ac:dyDescent="0.3">
      <c r="A869" s="5"/>
      <c r="B869" s="6"/>
      <c r="C869" s="2"/>
      <c r="D869" s="3"/>
      <c r="E869" s="3"/>
      <c r="F869" s="656"/>
      <c r="G869" s="5"/>
      <c r="H869" s="6"/>
      <c r="I869" s="2"/>
      <c r="J869" s="3"/>
      <c r="K869" s="3"/>
      <c r="L869" s="788"/>
    </row>
    <row r="870" spans="1:12" s="25" customFormat="1" x14ac:dyDescent="0.3">
      <c r="A870" s="28" t="s">
        <v>124</v>
      </c>
      <c r="B870" s="3" t="s">
        <v>259</v>
      </c>
      <c r="C870" s="2" t="s">
        <v>125</v>
      </c>
      <c r="D870" s="3" t="s">
        <v>126</v>
      </c>
      <c r="E870" s="3" t="s">
        <v>127</v>
      </c>
      <c r="F870" s="656"/>
      <c r="G870" s="28" t="s">
        <v>124</v>
      </c>
      <c r="H870" s="3" t="s">
        <v>247</v>
      </c>
      <c r="I870" s="2" t="s">
        <v>125</v>
      </c>
      <c r="J870" s="3" t="s">
        <v>126</v>
      </c>
      <c r="K870" s="3" t="s">
        <v>127</v>
      </c>
      <c r="L870" s="788"/>
    </row>
    <row r="871" spans="1:12" s="8" customFormat="1" ht="20.25" customHeight="1" x14ac:dyDescent="0.3">
      <c r="A871" s="1342" t="s">
        <v>8</v>
      </c>
      <c r="B871" s="6" t="s">
        <v>91</v>
      </c>
      <c r="C871" s="2" t="s">
        <v>92</v>
      </c>
      <c r="D871" s="3">
        <v>70</v>
      </c>
      <c r="E871" s="3">
        <v>122</v>
      </c>
      <c r="F871" s="606"/>
      <c r="G871" s="1342" t="s">
        <v>8</v>
      </c>
      <c r="H871" s="6" t="s">
        <v>91</v>
      </c>
      <c r="I871" s="2" t="s">
        <v>92</v>
      </c>
      <c r="J871" s="3">
        <v>70</v>
      </c>
      <c r="K871" s="3">
        <v>122</v>
      </c>
      <c r="L871" s="786"/>
    </row>
    <row r="872" spans="1:12" s="25" customFormat="1" ht="19.5" customHeight="1" x14ac:dyDescent="0.3">
      <c r="A872" s="5">
        <v>2</v>
      </c>
      <c r="B872" s="6" t="s">
        <v>94</v>
      </c>
      <c r="C872" s="2" t="s">
        <v>5</v>
      </c>
      <c r="D872" s="3">
        <v>60</v>
      </c>
      <c r="E872" s="3">
        <v>177.1</v>
      </c>
      <c r="F872" s="605"/>
      <c r="G872" s="5">
        <v>2</v>
      </c>
      <c r="H872" s="6" t="s">
        <v>94</v>
      </c>
      <c r="I872" s="2" t="s">
        <v>5</v>
      </c>
      <c r="J872" s="3">
        <v>60</v>
      </c>
      <c r="K872" s="3">
        <v>177.1</v>
      </c>
      <c r="L872" s="788"/>
    </row>
    <row r="873" spans="1:12" s="8" customFormat="1" ht="18.75" customHeight="1" x14ac:dyDescent="0.3">
      <c r="A873" s="1342" t="s">
        <v>0</v>
      </c>
      <c r="B873" s="6" t="s">
        <v>61</v>
      </c>
      <c r="C873" s="2" t="s">
        <v>17</v>
      </c>
      <c r="D873" s="3">
        <v>29</v>
      </c>
      <c r="E873" s="3">
        <v>228.14999999999998</v>
      </c>
      <c r="F873" s="605"/>
      <c r="G873" s="1342" t="s">
        <v>0</v>
      </c>
      <c r="H873" s="6" t="s">
        <v>61</v>
      </c>
      <c r="I873" s="2" t="s">
        <v>44</v>
      </c>
      <c r="J873" s="3">
        <v>34</v>
      </c>
      <c r="K873" s="3">
        <v>273.77999999999997</v>
      </c>
      <c r="L873" s="786">
        <v>45219</v>
      </c>
    </row>
    <row r="874" spans="1:12" s="420" customFormat="1" x14ac:dyDescent="0.3">
      <c r="A874" s="1342" t="s">
        <v>77</v>
      </c>
      <c r="B874" s="6" t="s">
        <v>361</v>
      </c>
      <c r="C874" s="2" t="s">
        <v>14</v>
      </c>
      <c r="D874" s="3">
        <v>32</v>
      </c>
      <c r="E874" s="3">
        <v>6</v>
      </c>
      <c r="F874" s="607">
        <f>40*E874/30</f>
        <v>8</v>
      </c>
      <c r="G874" s="1342" t="s">
        <v>77</v>
      </c>
      <c r="H874" s="6" t="s">
        <v>361</v>
      </c>
      <c r="I874" s="2" t="s">
        <v>14</v>
      </c>
      <c r="J874" s="3">
        <v>32</v>
      </c>
      <c r="K874" s="3">
        <v>6</v>
      </c>
      <c r="L874" s="795"/>
    </row>
    <row r="875" spans="1:12" s="25" customFormat="1" ht="19.5" customHeight="1" x14ac:dyDescent="0.3">
      <c r="A875" s="1342" t="s">
        <v>23</v>
      </c>
      <c r="B875" s="6" t="s">
        <v>144</v>
      </c>
      <c r="C875" s="2" t="s">
        <v>2</v>
      </c>
      <c r="D875" s="3">
        <v>15</v>
      </c>
      <c r="E875" s="3">
        <v>88</v>
      </c>
      <c r="F875" s="656"/>
      <c r="G875" s="1342" t="s">
        <v>23</v>
      </c>
      <c r="H875" s="6" t="s">
        <v>144</v>
      </c>
      <c r="I875" s="2" t="s">
        <v>2</v>
      </c>
      <c r="J875" s="3">
        <v>15</v>
      </c>
      <c r="K875" s="3">
        <v>88</v>
      </c>
      <c r="L875" s="788"/>
    </row>
    <row r="876" spans="1:12" s="50" customFormat="1" x14ac:dyDescent="0.3">
      <c r="A876" s="1342" t="s">
        <v>51</v>
      </c>
      <c r="B876" s="6" t="s">
        <v>107</v>
      </c>
      <c r="C876" s="2" t="s">
        <v>414</v>
      </c>
      <c r="D876" s="3">
        <f>3.4*2</f>
        <v>6.8</v>
      </c>
      <c r="E876" s="3">
        <f>93.2*2</f>
        <v>186.4</v>
      </c>
      <c r="F876" s="656"/>
      <c r="G876" s="1342" t="s">
        <v>51</v>
      </c>
      <c r="H876" s="6" t="s">
        <v>107</v>
      </c>
      <c r="I876" s="2" t="s">
        <v>414</v>
      </c>
      <c r="J876" s="3">
        <f>3.4*2</f>
        <v>6.8</v>
      </c>
      <c r="K876" s="3">
        <f>93.2*2</f>
        <v>186.4</v>
      </c>
      <c r="L876" s="786"/>
    </row>
    <row r="877" spans="1:12" s="25" customFormat="1" ht="19.5" customHeight="1" x14ac:dyDescent="0.3">
      <c r="A877" s="1342" t="s">
        <v>15</v>
      </c>
      <c r="B877" s="6" t="s">
        <v>108</v>
      </c>
      <c r="C877" s="2" t="s">
        <v>65</v>
      </c>
      <c r="D877" s="3">
        <v>1.2</v>
      </c>
      <c r="E877" s="3">
        <v>21.5</v>
      </c>
      <c r="F877" s="656"/>
      <c r="G877" s="1342" t="s">
        <v>15</v>
      </c>
      <c r="H877" s="6" t="s">
        <v>108</v>
      </c>
      <c r="I877" s="2" t="s">
        <v>65</v>
      </c>
      <c r="J877" s="3">
        <v>1.2</v>
      </c>
      <c r="K877" s="3">
        <v>21.5</v>
      </c>
      <c r="L877" s="788"/>
    </row>
    <row r="878" spans="1:12" s="25" customFormat="1" ht="19.5" customHeight="1" x14ac:dyDescent="0.3">
      <c r="A878" s="1342"/>
      <c r="B878" s="6"/>
      <c r="C878" s="2"/>
      <c r="D878" s="3"/>
      <c r="E878" s="3"/>
      <c r="F878" s="8"/>
      <c r="G878" s="1342"/>
      <c r="H878" s="6"/>
      <c r="I878" s="2"/>
      <c r="J878" s="3"/>
      <c r="K878" s="3"/>
    </row>
    <row r="879" spans="1:12" s="50" customFormat="1" x14ac:dyDescent="0.3">
      <c r="A879" s="1342"/>
      <c r="B879" s="1"/>
      <c r="C879" s="1342"/>
      <c r="D879" s="7"/>
      <c r="E879" s="7"/>
      <c r="F879" s="656"/>
      <c r="G879" s="1342"/>
      <c r="H879" s="1"/>
      <c r="I879" s="1342"/>
      <c r="J879" s="7"/>
      <c r="K879" s="7"/>
      <c r="L879" s="786"/>
    </row>
    <row r="880" spans="1:12" s="25" customFormat="1" x14ac:dyDescent="0.3">
      <c r="A880" s="1342"/>
      <c r="B880" s="6"/>
      <c r="C880" s="2" t="s">
        <v>128</v>
      </c>
      <c r="D880" s="3">
        <f>SUM(D871:D878)</f>
        <v>214</v>
      </c>
      <c r="E880" s="3">
        <f>SUM(E871:E878)</f>
        <v>829.15</v>
      </c>
      <c r="F880" s="658">
        <v>822.5</v>
      </c>
      <c r="G880" s="1342"/>
      <c r="H880" s="6"/>
      <c r="I880" s="2" t="s">
        <v>128</v>
      </c>
      <c r="J880" s="3">
        <f>SUM(J871:J878)</f>
        <v>219</v>
      </c>
      <c r="K880" s="3">
        <f>SUM(K871:K878)</f>
        <v>874.78</v>
      </c>
      <c r="L880" s="788"/>
    </row>
    <row r="881" spans="1:12" s="25" customFormat="1" x14ac:dyDescent="0.3">
      <c r="A881" s="5"/>
      <c r="B881" s="6"/>
      <c r="C881" s="2"/>
      <c r="D881" s="3"/>
      <c r="E881" s="3"/>
      <c r="F881" s="678">
        <f>E880-F880</f>
        <v>6.6499999999999773</v>
      </c>
      <c r="G881" s="5"/>
      <c r="H881" s="6"/>
      <c r="I881" s="2"/>
      <c r="J881" s="3"/>
      <c r="K881" s="3"/>
      <c r="L881" s="788"/>
    </row>
    <row r="882" spans="1:12" s="25" customFormat="1" x14ac:dyDescent="0.3">
      <c r="A882" s="5"/>
      <c r="B882" s="6"/>
      <c r="C882" s="2"/>
      <c r="D882" s="3"/>
      <c r="E882" s="3"/>
      <c r="F882" s="656"/>
      <c r="G882" s="5"/>
      <c r="H882" s="6"/>
      <c r="I882" s="2"/>
      <c r="J882" s="3"/>
      <c r="K882" s="3"/>
      <c r="L882" s="788"/>
    </row>
    <row r="883" spans="1:12" s="25" customFormat="1" x14ac:dyDescent="0.3">
      <c r="A883" s="1342"/>
      <c r="B883" s="6"/>
      <c r="C883" s="2" t="s">
        <v>136</v>
      </c>
      <c r="D883" s="3">
        <f>+D880+D867</f>
        <v>416.8</v>
      </c>
      <c r="E883" s="3">
        <f>+E880+E867</f>
        <v>1612.56</v>
      </c>
      <c r="F883" s="656"/>
      <c r="G883" s="3"/>
      <c r="H883" s="3"/>
      <c r="I883" s="3" t="s">
        <v>136</v>
      </c>
      <c r="J883" s="3">
        <f>+J880+J867</f>
        <v>420.8</v>
      </c>
      <c r="K883" s="3">
        <f>+K880+K867</f>
        <v>1804.6</v>
      </c>
      <c r="L883" s="788"/>
    </row>
    <row r="884" spans="1:12" s="25" customFormat="1" x14ac:dyDescent="0.3">
      <c r="A884" s="461"/>
      <c r="B884" s="36"/>
      <c r="C884" s="462"/>
      <c r="D884" s="463"/>
      <c r="E884" s="463"/>
      <c r="F884" s="659"/>
      <c r="G884" s="463"/>
      <c r="H884" s="463"/>
      <c r="I884" s="463"/>
      <c r="J884" s="463"/>
      <c r="K884" s="463"/>
      <c r="L884" s="788"/>
    </row>
    <row r="885" spans="1:12" s="25" customFormat="1" x14ac:dyDescent="0.3">
      <c r="A885" s="461"/>
      <c r="B885" s="461"/>
      <c r="C885" s="461"/>
      <c r="D885" s="461"/>
      <c r="E885" s="461"/>
      <c r="F885" s="660"/>
      <c r="G885" s="36"/>
      <c r="H885" s="463"/>
      <c r="I885" s="463"/>
      <c r="J885" s="463"/>
      <c r="K885" s="463"/>
      <c r="L885" s="788"/>
    </row>
    <row r="886" spans="1:12" s="25" customFormat="1" x14ac:dyDescent="0.3">
      <c r="A886" s="461"/>
      <c r="B886" s="36"/>
      <c r="C886" s="462"/>
      <c r="D886" s="898"/>
      <c r="E886" s="898"/>
      <c r="F886" s="847"/>
      <c r="G886" s="898"/>
      <c r="H886" s="898"/>
      <c r="I886" s="463"/>
      <c r="J886" s="463"/>
      <c r="K886" s="463"/>
      <c r="L886" s="788"/>
    </row>
    <row r="887" spans="1:12" s="25" customFormat="1" ht="18.75" customHeight="1" x14ac:dyDescent="0.3">
      <c r="B887" s="37" t="s">
        <v>130</v>
      </c>
      <c r="D887" s="94" t="s">
        <v>131</v>
      </c>
      <c r="E887" s="20"/>
      <c r="F887" s="606"/>
      <c r="H887" s="37" t="s">
        <v>130</v>
      </c>
      <c r="J887" s="94" t="s">
        <v>131</v>
      </c>
      <c r="K887" s="20"/>
      <c r="L887" s="788"/>
    </row>
    <row r="888" spans="1:12" s="25" customFormat="1" ht="51.75" customHeight="1" x14ac:dyDescent="0.3">
      <c r="B888" s="38" t="s">
        <v>132</v>
      </c>
      <c r="D888" s="38" t="s">
        <v>140</v>
      </c>
      <c r="E888" s="39"/>
      <c r="F888" s="606"/>
      <c r="H888" s="38" t="s">
        <v>139</v>
      </c>
      <c r="J888" s="38" t="s">
        <v>140</v>
      </c>
      <c r="K888" s="39"/>
      <c r="L888" s="788"/>
    </row>
    <row r="889" spans="1:12" s="25" customFormat="1" ht="23.25" customHeight="1" x14ac:dyDescent="0.3">
      <c r="B889" s="38"/>
      <c r="D889" s="38"/>
      <c r="E889" s="39"/>
      <c r="F889" s="606"/>
      <c r="G889" s="38"/>
      <c r="I889" s="38"/>
      <c r="J889" s="39"/>
      <c r="K889" s="38"/>
      <c r="L889" s="788"/>
    </row>
    <row r="890" spans="1:12" s="25" customFormat="1" ht="18.75" customHeight="1" x14ac:dyDescent="0.3">
      <c r="A890" s="96"/>
      <c r="B890" s="19"/>
      <c r="C890" s="19"/>
      <c r="D890" s="19"/>
      <c r="E890" s="19"/>
      <c r="F890" s="661"/>
      <c r="G890" s="96"/>
      <c r="H890" s="19"/>
      <c r="I890" s="19"/>
      <c r="J890" s="19"/>
      <c r="K890" s="19"/>
      <c r="L890" s="788"/>
    </row>
    <row r="891" spans="1:12" s="25" customFormat="1" x14ac:dyDescent="0.3">
      <c r="B891" s="20"/>
      <c r="C891" s="20"/>
      <c r="D891" s="20"/>
      <c r="E891" s="20"/>
      <c r="F891" s="656"/>
      <c r="H891" s="20"/>
      <c r="I891" s="20"/>
      <c r="J891" s="20"/>
      <c r="K891" s="20"/>
      <c r="L891" s="788"/>
    </row>
    <row r="892" spans="1:12" s="25" customFormat="1" ht="18.75" customHeight="1" x14ac:dyDescent="0.3">
      <c r="B892" s="22" t="s">
        <v>115</v>
      </c>
      <c r="C892" s="20"/>
      <c r="D892" s="20"/>
      <c r="E892" s="20"/>
      <c r="F892" s="656"/>
      <c r="H892" s="22" t="s">
        <v>115</v>
      </c>
      <c r="I892" s="20"/>
      <c r="J892" s="20"/>
      <c r="K892" s="20"/>
      <c r="L892" s="788"/>
    </row>
    <row r="893" spans="1:12" s="25" customFormat="1" ht="18.75" customHeight="1" x14ac:dyDescent="0.3">
      <c r="B893" s="22" t="s">
        <v>137</v>
      </c>
      <c r="C893" s="20"/>
      <c r="D893" s="20"/>
      <c r="E893" s="20"/>
      <c r="F893" s="606"/>
      <c r="H893" s="22" t="s">
        <v>138</v>
      </c>
      <c r="I893" s="20"/>
      <c r="J893" s="20"/>
      <c r="K893" s="20"/>
      <c r="L893" s="788"/>
    </row>
    <row r="894" spans="1:12" s="25" customFormat="1" ht="18.75" customHeight="1" x14ac:dyDescent="0.3">
      <c r="B894" s="20"/>
      <c r="C894" s="20"/>
      <c r="D894" s="20"/>
      <c r="E894" s="20"/>
      <c r="F894" s="606"/>
      <c r="H894" s="20"/>
      <c r="I894" s="20"/>
      <c r="J894" s="20"/>
      <c r="K894" s="20"/>
      <c r="L894" s="788"/>
    </row>
    <row r="895" spans="1:12" s="25" customFormat="1" ht="18.75" customHeight="1" x14ac:dyDescent="0.3">
      <c r="B895" s="20"/>
      <c r="C895" s="20"/>
      <c r="E895" s="603" t="s">
        <v>116</v>
      </c>
      <c r="F895" s="606"/>
      <c r="H895" s="20"/>
      <c r="I895" s="20"/>
      <c r="K895" s="603" t="s">
        <v>116</v>
      </c>
      <c r="L895" s="789"/>
    </row>
    <row r="896" spans="1:12" s="25" customFormat="1" ht="18.75" customHeight="1" x14ac:dyDescent="0.3">
      <c r="B896" s="20"/>
      <c r="C896" s="20"/>
      <c r="E896" s="603" t="s">
        <v>134</v>
      </c>
      <c r="F896" s="606"/>
      <c r="H896" s="20"/>
      <c r="I896" s="20"/>
      <c r="K896" s="603" t="s">
        <v>134</v>
      </c>
      <c r="L896" s="789"/>
    </row>
    <row r="897" spans="1:12" s="25" customFormat="1" ht="18.75" customHeight="1" x14ac:dyDescent="0.3">
      <c r="B897" s="20"/>
      <c r="C897" s="20"/>
      <c r="E897" s="603" t="s">
        <v>117</v>
      </c>
      <c r="F897" s="606"/>
      <c r="H897" s="20"/>
      <c r="I897" s="20"/>
      <c r="K897" s="603" t="s">
        <v>117</v>
      </c>
      <c r="L897" s="789"/>
    </row>
    <row r="898" spans="1:12" s="25" customFormat="1" ht="18.75" customHeight="1" x14ac:dyDescent="0.3">
      <c r="B898" s="20"/>
      <c r="C898" s="20"/>
      <c r="E898" s="603" t="s">
        <v>417</v>
      </c>
      <c r="F898" s="606"/>
      <c r="H898" s="20"/>
      <c r="I898" s="20"/>
      <c r="K898" s="603" t="s">
        <v>417</v>
      </c>
      <c r="L898" s="789"/>
    </row>
    <row r="899" spans="1:12" s="25" customFormat="1" ht="18.75" customHeight="1" x14ac:dyDescent="0.3">
      <c r="B899" s="20"/>
      <c r="C899" s="20"/>
      <c r="D899" s="20"/>
      <c r="E899" s="20"/>
      <c r="F899" s="656"/>
      <c r="H899" s="20"/>
      <c r="I899" s="20"/>
      <c r="J899" s="20"/>
      <c r="K899" s="20"/>
      <c r="L899" s="788"/>
    </row>
    <row r="900" spans="1:12" s="25" customFormat="1" ht="18.75" customHeight="1" x14ac:dyDescent="0.3">
      <c r="B900" s="20"/>
      <c r="C900" s="20"/>
      <c r="D900" s="20"/>
      <c r="E900" s="20"/>
      <c r="F900" s="656"/>
      <c r="H900" s="20"/>
      <c r="I900" s="20"/>
      <c r="J900" s="20"/>
      <c r="K900" s="20"/>
      <c r="L900" s="788"/>
    </row>
    <row r="901" spans="1:12" s="25" customFormat="1" ht="18.75" customHeight="1" x14ac:dyDescent="0.3">
      <c r="B901" s="20"/>
      <c r="C901" s="20"/>
      <c r="D901" s="20"/>
      <c r="E901" s="20"/>
      <c r="F901" s="656"/>
      <c r="H901" s="20"/>
      <c r="I901" s="20"/>
      <c r="J901" s="20"/>
      <c r="K901" s="20"/>
      <c r="L901" s="788"/>
    </row>
    <row r="902" spans="1:12" s="25" customFormat="1" ht="18.75" customHeight="1" x14ac:dyDescent="0.3">
      <c r="B902" s="1612" t="s">
        <v>119</v>
      </c>
      <c r="C902" s="1612"/>
      <c r="D902" s="1612"/>
      <c r="E902" s="26"/>
      <c r="F902" s="606"/>
      <c r="H902" s="1612" t="s">
        <v>119</v>
      </c>
      <c r="I902" s="1612"/>
      <c r="J902" s="1612"/>
      <c r="K902" s="26"/>
      <c r="L902" s="788"/>
    </row>
    <row r="903" spans="1:12" s="25" customFormat="1" ht="18.75" customHeight="1" x14ac:dyDescent="0.3">
      <c r="B903" s="1610">
        <v>45561</v>
      </c>
      <c r="C903" s="1610"/>
      <c r="D903" s="1610"/>
      <c r="E903" s="27"/>
      <c r="F903" s="606"/>
      <c r="H903" s="1610">
        <f>B903</f>
        <v>45561</v>
      </c>
      <c r="I903" s="1610"/>
      <c r="J903" s="1610"/>
      <c r="K903" s="27"/>
      <c r="L903" s="788"/>
    </row>
    <row r="904" spans="1:12" s="25" customFormat="1" ht="18.75" customHeight="1" x14ac:dyDescent="0.3">
      <c r="B904" s="20"/>
      <c r="C904" s="20"/>
      <c r="D904" s="20"/>
      <c r="E904" s="27"/>
      <c r="F904" s="606"/>
      <c r="H904" s="20"/>
      <c r="I904" s="20"/>
      <c r="J904" s="20"/>
      <c r="K904" s="27"/>
      <c r="L904" s="788"/>
    </row>
    <row r="905" spans="1:12" s="25" customFormat="1" ht="18.75" customHeight="1" x14ac:dyDescent="0.3">
      <c r="B905" s="1358"/>
      <c r="C905" s="20"/>
      <c r="D905" s="20"/>
      <c r="E905" s="27"/>
      <c r="F905" s="606"/>
      <c r="H905" s="1358"/>
      <c r="I905" s="20"/>
      <c r="J905" s="20"/>
      <c r="K905" s="27"/>
      <c r="L905" s="788"/>
    </row>
    <row r="906" spans="1:12" s="25" customFormat="1" ht="18.75" customHeight="1" x14ac:dyDescent="0.3">
      <c r="A906" s="28" t="s">
        <v>120</v>
      </c>
      <c r="B906" s="29" t="s">
        <v>121</v>
      </c>
      <c r="C906" s="1611" t="s">
        <v>122</v>
      </c>
      <c r="D906" s="1611"/>
      <c r="E906" s="1611"/>
      <c r="F906" s="606"/>
      <c r="G906" s="28" t="s">
        <v>120</v>
      </c>
      <c r="H906" s="29" t="s">
        <v>121</v>
      </c>
      <c r="I906" s="1611" t="s">
        <v>123</v>
      </c>
      <c r="J906" s="1611"/>
      <c r="K906" s="1611"/>
      <c r="L906" s="788"/>
    </row>
    <row r="907" spans="1:12" s="25" customFormat="1" ht="18.75" customHeight="1" x14ac:dyDescent="0.3">
      <c r="A907" s="28" t="s">
        <v>124</v>
      </c>
      <c r="B907" s="28" t="s">
        <v>265</v>
      </c>
      <c r="C907" s="29" t="s">
        <v>125</v>
      </c>
      <c r="D907" s="1359" t="s">
        <v>126</v>
      </c>
      <c r="E907" s="1359" t="s">
        <v>127</v>
      </c>
      <c r="F907" s="606"/>
      <c r="G907" s="28" t="s">
        <v>124</v>
      </c>
      <c r="H907" s="28" t="s">
        <v>265</v>
      </c>
      <c r="I907" s="29" t="s">
        <v>125</v>
      </c>
      <c r="J907" s="1359" t="s">
        <v>126</v>
      </c>
      <c r="K907" s="1359" t="s">
        <v>127</v>
      </c>
      <c r="L907" s="788"/>
    </row>
    <row r="908" spans="1:12" s="25" customFormat="1" ht="19.5" customHeight="1" x14ac:dyDescent="0.3">
      <c r="A908" s="5">
        <v>1</v>
      </c>
      <c r="B908" s="6" t="s">
        <v>103</v>
      </c>
      <c r="C908" s="2" t="s">
        <v>104</v>
      </c>
      <c r="D908" s="3">
        <v>50</v>
      </c>
      <c r="E908" s="3">
        <v>220</v>
      </c>
      <c r="F908" s="677">
        <f>+E908+E909+E910</f>
        <v>407.822</v>
      </c>
      <c r="G908" s="5">
        <v>1</v>
      </c>
      <c r="H908" s="6" t="s">
        <v>103</v>
      </c>
      <c r="I908" s="2" t="s">
        <v>104</v>
      </c>
      <c r="J908" s="3">
        <v>50</v>
      </c>
      <c r="K908" s="3">
        <v>220</v>
      </c>
      <c r="L908" s="788"/>
    </row>
    <row r="909" spans="1:12" s="50" customFormat="1" x14ac:dyDescent="0.3">
      <c r="A909" s="1359" t="s">
        <v>3</v>
      </c>
      <c r="B909" s="6" t="s">
        <v>260</v>
      </c>
      <c r="C909" s="2" t="s">
        <v>17</v>
      </c>
      <c r="D909" s="3">
        <v>20</v>
      </c>
      <c r="E909" s="3">
        <v>182.25</v>
      </c>
      <c r="F909" s="605"/>
      <c r="G909" s="1359" t="s">
        <v>3</v>
      </c>
      <c r="H909" s="6" t="s">
        <v>260</v>
      </c>
      <c r="I909" s="2" t="s">
        <v>44</v>
      </c>
      <c r="J909" s="3">
        <v>25</v>
      </c>
      <c r="K909" s="3">
        <v>218.7</v>
      </c>
      <c r="L909" s="792"/>
    </row>
    <row r="910" spans="1:12" s="8" customFormat="1" x14ac:dyDescent="0.3">
      <c r="A910" s="1359" t="s">
        <v>0</v>
      </c>
      <c r="B910" s="6" t="s">
        <v>87</v>
      </c>
      <c r="C910" s="2" t="s">
        <v>22</v>
      </c>
      <c r="D910" s="3">
        <v>26</v>
      </c>
      <c r="E910" s="3">
        <v>5.5719999999999992</v>
      </c>
      <c r="F910" s="677"/>
      <c r="G910" s="1359" t="s">
        <v>0</v>
      </c>
      <c r="H910" s="6" t="s">
        <v>87</v>
      </c>
      <c r="I910" s="2" t="s">
        <v>22</v>
      </c>
      <c r="J910" s="3">
        <v>26</v>
      </c>
      <c r="K910" s="3">
        <v>5.5719999999999992</v>
      </c>
      <c r="L910" s="786"/>
    </row>
    <row r="911" spans="1:12" s="25" customFormat="1" x14ac:dyDescent="0.3">
      <c r="A911" s="5">
        <v>4</v>
      </c>
      <c r="B911" s="6" t="s">
        <v>114</v>
      </c>
      <c r="C911" s="2" t="s">
        <v>2</v>
      </c>
      <c r="D911" s="3">
        <v>6</v>
      </c>
      <c r="E911" s="3">
        <v>28</v>
      </c>
      <c r="F911" s="605"/>
      <c r="G911" s="5">
        <v>4</v>
      </c>
      <c r="H911" s="6" t="s">
        <v>114</v>
      </c>
      <c r="I911" s="2" t="s">
        <v>2</v>
      </c>
      <c r="J911" s="3">
        <v>6</v>
      </c>
      <c r="K911" s="3">
        <v>28</v>
      </c>
      <c r="L911" s="788"/>
    </row>
    <row r="912" spans="1:12" s="389" customFormat="1" x14ac:dyDescent="0.3">
      <c r="A912" s="1359" t="s">
        <v>23</v>
      </c>
      <c r="B912" s="6" t="s">
        <v>107</v>
      </c>
      <c r="C912" s="2" t="s">
        <v>414</v>
      </c>
      <c r="D912" s="3">
        <f>3.4*2</f>
        <v>6.8</v>
      </c>
      <c r="E912" s="3">
        <f>93.2*2</f>
        <v>186.4</v>
      </c>
      <c r="F912" s="606"/>
      <c r="G912" s="1359" t="s">
        <v>23</v>
      </c>
      <c r="H912" s="6" t="s">
        <v>107</v>
      </c>
      <c r="I912" s="2" t="s">
        <v>414</v>
      </c>
      <c r="J912" s="3">
        <f>3.4*2</f>
        <v>6.8</v>
      </c>
      <c r="K912" s="3">
        <f>93.2*2</f>
        <v>186.4</v>
      </c>
      <c r="L912" s="795"/>
    </row>
    <row r="913" spans="1:12" s="50" customFormat="1" x14ac:dyDescent="0.3">
      <c r="A913" s="1359" t="s">
        <v>51</v>
      </c>
      <c r="B913" s="6" t="s">
        <v>93</v>
      </c>
      <c r="C913" s="2" t="s">
        <v>2</v>
      </c>
      <c r="D913" s="3">
        <v>75</v>
      </c>
      <c r="E913" s="3">
        <v>92</v>
      </c>
      <c r="F913" s="656"/>
      <c r="G913" s="1359" t="s">
        <v>51</v>
      </c>
      <c r="H913" s="6" t="s">
        <v>93</v>
      </c>
      <c r="I913" s="2" t="s">
        <v>2</v>
      </c>
      <c r="J913" s="3">
        <v>75</v>
      </c>
      <c r="K913" s="3">
        <v>92</v>
      </c>
      <c r="L913" s="786"/>
    </row>
    <row r="914" spans="1:12" s="25" customFormat="1" x14ac:dyDescent="0.3">
      <c r="A914" s="5"/>
      <c r="B914" s="6"/>
      <c r="C914" s="2"/>
      <c r="D914" s="3"/>
      <c r="E914" s="3"/>
      <c r="F914" s="656"/>
      <c r="G914" s="5"/>
      <c r="H914" s="6"/>
      <c r="I914" s="2"/>
      <c r="J914" s="3"/>
      <c r="K914" s="3"/>
      <c r="L914" s="788"/>
    </row>
    <row r="915" spans="1:12" s="25" customFormat="1" x14ac:dyDescent="0.3">
      <c r="A915" s="5"/>
      <c r="B915" s="6"/>
      <c r="C915" s="2" t="s">
        <v>128</v>
      </c>
      <c r="D915" s="3">
        <f>SUM(D908:D913)</f>
        <v>183.8</v>
      </c>
      <c r="E915" s="3">
        <f>SUM(E908:E913)</f>
        <v>714.22199999999998</v>
      </c>
      <c r="F915" s="656"/>
      <c r="G915" s="5"/>
      <c r="H915" s="6"/>
      <c r="I915" s="2" t="s">
        <v>128</v>
      </c>
      <c r="J915" s="3">
        <f>SUM(J908:J913)</f>
        <v>188.8</v>
      </c>
      <c r="K915" s="3">
        <f>SUM(K908:K913)</f>
        <v>750.67200000000003</v>
      </c>
      <c r="L915" s="788"/>
    </row>
    <row r="916" spans="1:12" s="25" customFormat="1" hidden="1" x14ac:dyDescent="0.3">
      <c r="A916" s="5"/>
      <c r="B916" s="6"/>
      <c r="C916" s="2"/>
      <c r="D916" s="3"/>
      <c r="E916" s="3"/>
      <c r="F916" s="656"/>
      <c r="G916" s="5"/>
      <c r="H916" s="6"/>
      <c r="I916" s="2"/>
      <c r="J916" s="3"/>
      <c r="K916" s="3"/>
      <c r="L916" s="788"/>
    </row>
    <row r="917" spans="1:12" s="25" customFormat="1" hidden="1" x14ac:dyDescent="0.3">
      <c r="A917" s="5">
        <v>1</v>
      </c>
      <c r="B917" s="6" t="s">
        <v>1</v>
      </c>
      <c r="C917" s="2" t="s">
        <v>5</v>
      </c>
      <c r="D917" s="3">
        <v>200</v>
      </c>
      <c r="E917" s="3">
        <v>86</v>
      </c>
      <c r="F917" s="656"/>
      <c r="G917" s="5">
        <v>1</v>
      </c>
      <c r="H917" s="6" t="s">
        <v>1</v>
      </c>
      <c r="I917" s="2" t="s">
        <v>5</v>
      </c>
      <c r="J917" s="3">
        <v>200</v>
      </c>
      <c r="K917" s="3">
        <v>86</v>
      </c>
      <c r="L917" s="788"/>
    </row>
    <row r="918" spans="1:12" s="25" customFormat="1" hidden="1" x14ac:dyDescent="0.3">
      <c r="A918" s="5">
        <v>2</v>
      </c>
      <c r="B918" s="6" t="s">
        <v>238</v>
      </c>
      <c r="C918" s="2" t="s">
        <v>251</v>
      </c>
      <c r="D918" s="3">
        <v>225</v>
      </c>
      <c r="E918" s="3">
        <v>114</v>
      </c>
      <c r="F918" s="656"/>
      <c r="G918" s="5">
        <v>2</v>
      </c>
      <c r="H918" s="6" t="s">
        <v>238</v>
      </c>
      <c r="I918" s="2" t="s">
        <v>251</v>
      </c>
      <c r="J918" s="3">
        <v>225</v>
      </c>
      <c r="K918" s="3">
        <v>114</v>
      </c>
      <c r="L918" s="788"/>
    </row>
    <row r="919" spans="1:12" s="25" customFormat="1" hidden="1" x14ac:dyDescent="0.3">
      <c r="A919" s="5">
        <v>3</v>
      </c>
      <c r="B919" s="6" t="s">
        <v>93</v>
      </c>
      <c r="C919" s="2" t="s">
        <v>5</v>
      </c>
      <c r="D919" s="3">
        <v>135</v>
      </c>
      <c r="E919" s="3">
        <v>94.25</v>
      </c>
      <c r="F919" s="656"/>
      <c r="G919" s="5">
        <v>3</v>
      </c>
      <c r="H919" s="6" t="s">
        <v>93</v>
      </c>
      <c r="I919" s="2" t="s">
        <v>5</v>
      </c>
      <c r="J919" s="3">
        <v>135</v>
      </c>
      <c r="K919" s="3">
        <v>94.25</v>
      </c>
      <c r="L919" s="788"/>
    </row>
    <row r="920" spans="1:12" s="25" customFormat="1" hidden="1" x14ac:dyDescent="0.3">
      <c r="A920" s="5">
        <v>4</v>
      </c>
      <c r="B920" s="6" t="s">
        <v>253</v>
      </c>
      <c r="C920" s="2" t="s">
        <v>218</v>
      </c>
      <c r="D920" s="3">
        <v>125</v>
      </c>
      <c r="E920" s="3">
        <v>146.4</v>
      </c>
      <c r="F920" s="656"/>
      <c r="G920" s="5">
        <v>4</v>
      </c>
      <c r="H920" s="6" t="s">
        <v>253</v>
      </c>
      <c r="I920" s="2" t="s">
        <v>218</v>
      </c>
      <c r="J920" s="3">
        <v>125</v>
      </c>
      <c r="K920" s="3">
        <v>146.4</v>
      </c>
      <c r="L920" s="788"/>
    </row>
    <row r="921" spans="1:12" s="25" customFormat="1" hidden="1" x14ac:dyDescent="0.3">
      <c r="A921" s="5">
        <v>5</v>
      </c>
      <c r="B921" s="6" t="s">
        <v>255</v>
      </c>
      <c r="C921" s="2" t="s">
        <v>218</v>
      </c>
      <c r="D921" s="3">
        <v>80</v>
      </c>
      <c r="E921" s="3">
        <v>105.16</v>
      </c>
      <c r="F921" s="656"/>
      <c r="G921" s="5">
        <v>5</v>
      </c>
      <c r="H921" s="6" t="s">
        <v>255</v>
      </c>
      <c r="I921" s="2" t="s">
        <v>218</v>
      </c>
      <c r="J921" s="3">
        <v>80</v>
      </c>
      <c r="K921" s="3">
        <v>105.16</v>
      </c>
      <c r="L921" s="788"/>
    </row>
    <row r="922" spans="1:12" s="25" customFormat="1" hidden="1" x14ac:dyDescent="0.3">
      <c r="A922" s="5">
        <v>6</v>
      </c>
      <c r="B922" s="6" t="s">
        <v>252</v>
      </c>
      <c r="C922" s="2" t="s">
        <v>251</v>
      </c>
      <c r="D922" s="3">
        <v>105</v>
      </c>
      <c r="E922" s="3">
        <v>142</v>
      </c>
      <c r="F922" s="656"/>
      <c r="G922" s="5">
        <v>6</v>
      </c>
      <c r="H922" s="6" t="s">
        <v>252</v>
      </c>
      <c r="I922" s="2" t="s">
        <v>251</v>
      </c>
      <c r="J922" s="3">
        <v>105</v>
      </c>
      <c r="K922" s="3">
        <v>142</v>
      </c>
      <c r="L922" s="788"/>
    </row>
    <row r="923" spans="1:12" s="25" customFormat="1" hidden="1" x14ac:dyDescent="0.3">
      <c r="A923" s="5">
        <v>7</v>
      </c>
      <c r="B923" s="6" t="s">
        <v>254</v>
      </c>
      <c r="C923" s="2" t="s">
        <v>218</v>
      </c>
      <c r="D923" s="3">
        <v>120</v>
      </c>
      <c r="E923" s="3">
        <v>144</v>
      </c>
      <c r="F923" s="656"/>
      <c r="G923" s="5">
        <v>7</v>
      </c>
      <c r="H923" s="6" t="s">
        <v>254</v>
      </c>
      <c r="I923" s="2" t="s">
        <v>218</v>
      </c>
      <c r="J923" s="3">
        <v>120</v>
      </c>
      <c r="K923" s="3">
        <v>144</v>
      </c>
      <c r="L923" s="788"/>
    </row>
    <row r="924" spans="1:12" s="25" customFormat="1" hidden="1" x14ac:dyDescent="0.3">
      <c r="A924" s="5">
        <v>8</v>
      </c>
      <c r="B924" s="6" t="s">
        <v>31</v>
      </c>
      <c r="C924" s="2" t="s">
        <v>5</v>
      </c>
      <c r="D924" s="3">
        <v>55</v>
      </c>
      <c r="E924" s="3">
        <v>88</v>
      </c>
      <c r="F924" s="656"/>
      <c r="G924" s="5">
        <v>8</v>
      </c>
      <c r="H924" s="6" t="s">
        <v>31</v>
      </c>
      <c r="I924" s="2" t="s">
        <v>5</v>
      </c>
      <c r="J924" s="3">
        <v>55</v>
      </c>
      <c r="K924" s="3">
        <v>88</v>
      </c>
      <c r="L924" s="788"/>
    </row>
    <row r="925" spans="1:12" s="50" customFormat="1" hidden="1" x14ac:dyDescent="0.3">
      <c r="A925" s="1359"/>
      <c r="B925" s="1"/>
      <c r="C925" s="1359"/>
      <c r="D925" s="7"/>
      <c r="E925" s="7"/>
      <c r="F925" s="657"/>
      <c r="G925" s="1359"/>
      <c r="H925" s="1"/>
      <c r="I925" s="1359"/>
      <c r="J925" s="7"/>
      <c r="K925" s="7"/>
      <c r="L925" s="792"/>
    </row>
    <row r="926" spans="1:12" s="25" customFormat="1" hidden="1" x14ac:dyDescent="0.3">
      <c r="A926" s="5"/>
      <c r="B926" s="6"/>
      <c r="C926" s="2" t="s">
        <v>128</v>
      </c>
      <c r="D926" s="3">
        <v>1045</v>
      </c>
      <c r="E926" s="3">
        <v>919.81</v>
      </c>
      <c r="F926" s="656"/>
      <c r="G926" s="5"/>
      <c r="H926" s="6"/>
      <c r="I926" s="2" t="s">
        <v>128</v>
      </c>
      <c r="J926" s="3">
        <v>1045</v>
      </c>
      <c r="K926" s="3">
        <v>919.81</v>
      </c>
      <c r="L926" s="788"/>
    </row>
    <row r="927" spans="1:12" s="25" customFormat="1" hidden="1" x14ac:dyDescent="0.3">
      <c r="A927" s="5"/>
      <c r="B927" s="6"/>
      <c r="C927" s="2"/>
      <c r="D927" s="3"/>
      <c r="E927" s="3"/>
      <c r="F927" s="656"/>
      <c r="G927" s="5"/>
      <c r="H927" s="6"/>
      <c r="I927" s="2"/>
      <c r="J927" s="3"/>
      <c r="K927" s="3"/>
      <c r="L927" s="788"/>
    </row>
    <row r="928" spans="1:12" s="25" customFormat="1" x14ac:dyDescent="0.3">
      <c r="A928" s="5"/>
      <c r="B928" s="6"/>
      <c r="C928" s="2"/>
      <c r="D928" s="3"/>
      <c r="E928" s="3"/>
      <c r="F928" s="656"/>
      <c r="G928" s="5"/>
      <c r="H928" s="6"/>
      <c r="I928" s="2"/>
      <c r="J928" s="3"/>
      <c r="K928" s="3"/>
      <c r="L928" s="788"/>
    </row>
    <row r="929" spans="1:12" s="25" customFormat="1" x14ac:dyDescent="0.3">
      <c r="A929" s="5"/>
      <c r="B929" s="6"/>
      <c r="C929" s="2"/>
      <c r="D929" s="3"/>
      <c r="E929" s="3"/>
      <c r="F929" s="656"/>
      <c r="G929" s="5"/>
      <c r="H929" s="6"/>
      <c r="I929" s="2"/>
      <c r="J929" s="3"/>
      <c r="K929" s="3"/>
      <c r="L929" s="788"/>
    </row>
    <row r="930" spans="1:12" s="25" customFormat="1" x14ac:dyDescent="0.3">
      <c r="A930" s="28" t="s">
        <v>124</v>
      </c>
      <c r="B930" s="3" t="s">
        <v>259</v>
      </c>
      <c r="C930" s="2" t="s">
        <v>125</v>
      </c>
      <c r="D930" s="3" t="s">
        <v>126</v>
      </c>
      <c r="E930" s="3" t="s">
        <v>127</v>
      </c>
      <c r="F930" s="656"/>
      <c r="G930" s="28" t="s">
        <v>124</v>
      </c>
      <c r="H930" s="3" t="s">
        <v>247</v>
      </c>
      <c r="I930" s="2" t="s">
        <v>125</v>
      </c>
      <c r="J930" s="3" t="s">
        <v>126</v>
      </c>
      <c r="K930" s="3" t="s">
        <v>127</v>
      </c>
      <c r="L930" s="788"/>
    </row>
    <row r="931" spans="1:12" s="50" customFormat="1" ht="18.75" customHeight="1" x14ac:dyDescent="0.3">
      <c r="A931" s="1359">
        <v>1</v>
      </c>
      <c r="B931" s="6" t="s">
        <v>261</v>
      </c>
      <c r="C931" s="2" t="s">
        <v>9</v>
      </c>
      <c r="D931" s="3">
        <v>65</v>
      </c>
      <c r="E931" s="3">
        <v>105.25</v>
      </c>
      <c r="F931" s="605"/>
      <c r="G931" s="1359">
        <v>1</v>
      </c>
      <c r="H931" s="6" t="s">
        <v>261</v>
      </c>
      <c r="I931" s="2" t="s">
        <v>9</v>
      </c>
      <c r="J931" s="3">
        <v>65</v>
      </c>
      <c r="K931" s="3">
        <v>105.25</v>
      </c>
      <c r="L931" s="792"/>
    </row>
    <row r="932" spans="1:12" s="25" customFormat="1" ht="19.5" customHeight="1" x14ac:dyDescent="0.3">
      <c r="A932" s="5">
        <v>2</v>
      </c>
      <c r="B932" s="6" t="s">
        <v>30</v>
      </c>
      <c r="C932" s="2" t="s">
        <v>28</v>
      </c>
      <c r="D932" s="3">
        <v>70</v>
      </c>
      <c r="E932" s="3">
        <v>222</v>
      </c>
      <c r="F932" s="490"/>
      <c r="G932" s="5">
        <v>2</v>
      </c>
      <c r="H932" s="6" t="s">
        <v>30</v>
      </c>
      <c r="I932" s="2" t="s">
        <v>7</v>
      </c>
      <c r="J932" s="3">
        <v>90</v>
      </c>
      <c r="K932" s="3">
        <v>333</v>
      </c>
      <c r="L932" s="788"/>
    </row>
    <row r="933" spans="1:12" s="8" customFormat="1" x14ac:dyDescent="0.3">
      <c r="A933" s="1359" t="s">
        <v>0</v>
      </c>
      <c r="B933" s="6" t="s">
        <v>278</v>
      </c>
      <c r="C933" s="2" t="s">
        <v>17</v>
      </c>
      <c r="D933" s="3">
        <v>20</v>
      </c>
      <c r="E933" s="3">
        <v>184.5</v>
      </c>
      <c r="F933" s="656"/>
      <c r="G933" s="1359" t="s">
        <v>0</v>
      </c>
      <c r="H933" s="6" t="s">
        <v>278</v>
      </c>
      <c r="I933" s="2" t="s">
        <v>44</v>
      </c>
      <c r="J933" s="3">
        <v>25</v>
      </c>
      <c r="K933" s="3">
        <v>221.4</v>
      </c>
      <c r="L933" s="786"/>
    </row>
    <row r="934" spans="1:12" s="420" customFormat="1" x14ac:dyDescent="0.3">
      <c r="A934" s="1359" t="s">
        <v>77</v>
      </c>
      <c r="B934" s="6" t="s">
        <v>346</v>
      </c>
      <c r="C934" s="2" t="s">
        <v>14</v>
      </c>
      <c r="D934" s="3">
        <v>32</v>
      </c>
      <c r="E934" s="3">
        <v>6</v>
      </c>
      <c r="F934" s="607"/>
      <c r="G934" s="1359" t="s">
        <v>77</v>
      </c>
      <c r="H934" s="6" t="s">
        <v>346</v>
      </c>
      <c r="I934" s="2" t="s">
        <v>14</v>
      </c>
      <c r="J934" s="3">
        <v>32</v>
      </c>
      <c r="K934" s="3">
        <v>6</v>
      </c>
      <c r="L934" s="795"/>
    </row>
    <row r="935" spans="1:12" s="25" customFormat="1" ht="19.5" customHeight="1" x14ac:dyDescent="0.3">
      <c r="A935" s="1359" t="s">
        <v>23</v>
      </c>
      <c r="B935" s="6" t="s">
        <v>113</v>
      </c>
      <c r="C935" s="2" t="s">
        <v>2</v>
      </c>
      <c r="D935" s="3">
        <v>15</v>
      </c>
      <c r="E935" s="3">
        <v>94.2</v>
      </c>
      <c r="F935" s="656"/>
      <c r="G935" s="1359" t="s">
        <v>23</v>
      </c>
      <c r="H935" s="6" t="s">
        <v>113</v>
      </c>
      <c r="I935" s="2" t="s">
        <v>2</v>
      </c>
      <c r="J935" s="3">
        <v>15</v>
      </c>
      <c r="K935" s="3">
        <v>94.2</v>
      </c>
      <c r="L935" s="788"/>
    </row>
    <row r="936" spans="1:12" s="50" customFormat="1" x14ac:dyDescent="0.3">
      <c r="A936" s="1359" t="s">
        <v>51</v>
      </c>
      <c r="B936" s="6" t="s">
        <v>107</v>
      </c>
      <c r="C936" s="2" t="s">
        <v>14</v>
      </c>
      <c r="D936" s="3">
        <v>3.4</v>
      </c>
      <c r="E936" s="3">
        <v>93.2</v>
      </c>
      <c r="F936" s="605"/>
      <c r="G936" s="1359" t="s">
        <v>51</v>
      </c>
      <c r="H936" s="6" t="s">
        <v>107</v>
      </c>
      <c r="I936" s="2" t="s">
        <v>14</v>
      </c>
      <c r="J936" s="3">
        <v>3.4</v>
      </c>
      <c r="K936" s="3">
        <v>93.2</v>
      </c>
      <c r="L936" s="786"/>
    </row>
    <row r="937" spans="1:12" s="25" customFormat="1" ht="19.5" customHeight="1" x14ac:dyDescent="0.3">
      <c r="A937" s="1359" t="s">
        <v>15</v>
      </c>
      <c r="B937" s="6" t="s">
        <v>108</v>
      </c>
      <c r="C937" s="2" t="s">
        <v>65</v>
      </c>
      <c r="D937" s="3">
        <v>1.2</v>
      </c>
      <c r="E937" s="3">
        <v>21.5</v>
      </c>
      <c r="F937" s="656"/>
      <c r="G937" s="1359" t="s">
        <v>15</v>
      </c>
      <c r="H937" s="6" t="s">
        <v>108</v>
      </c>
      <c r="I937" s="2" t="s">
        <v>65</v>
      </c>
      <c r="J937" s="3">
        <v>1.2</v>
      </c>
      <c r="K937" s="3">
        <v>21.5</v>
      </c>
      <c r="L937" s="788"/>
    </row>
    <row r="938" spans="1:12" s="8" customFormat="1" ht="18.75" customHeight="1" x14ac:dyDescent="0.3">
      <c r="A938" s="1359"/>
      <c r="B938" s="6"/>
      <c r="C938" s="2"/>
      <c r="D938" s="3"/>
      <c r="E938" s="3"/>
      <c r="G938" s="1359"/>
      <c r="H938" s="6"/>
      <c r="I938" s="2"/>
      <c r="J938" s="3"/>
      <c r="K938" s="3"/>
    </row>
    <row r="939" spans="1:12" s="50" customFormat="1" x14ac:dyDescent="0.3">
      <c r="A939" s="5"/>
      <c r="B939" s="6"/>
      <c r="C939" s="2"/>
      <c r="D939" s="3"/>
      <c r="E939" s="3"/>
      <c r="F939" s="657"/>
      <c r="G939" s="5"/>
      <c r="H939" s="6"/>
      <c r="I939" s="2"/>
      <c r="J939" s="3"/>
      <c r="K939" s="3"/>
      <c r="L939" s="792"/>
    </row>
    <row r="940" spans="1:12" s="25" customFormat="1" x14ac:dyDescent="0.3">
      <c r="A940" s="1359"/>
      <c r="B940" s="6"/>
      <c r="C940" s="2" t="s">
        <v>128</v>
      </c>
      <c r="D940" s="3">
        <f>SUM(D931:D939)</f>
        <v>206.6</v>
      </c>
      <c r="E940" s="3">
        <f>SUM(E931:E939)</f>
        <v>726.65000000000009</v>
      </c>
      <c r="F940" s="658"/>
      <c r="G940" s="1359"/>
      <c r="H940" s="6"/>
      <c r="I940" s="2" t="s">
        <v>128</v>
      </c>
      <c r="J940" s="3">
        <f>SUM(J931:J939)</f>
        <v>231.6</v>
      </c>
      <c r="K940" s="3">
        <f>SUM(K931:K939)</f>
        <v>874.55000000000007</v>
      </c>
      <c r="L940" s="788"/>
    </row>
    <row r="941" spans="1:12" s="25" customFormat="1" x14ac:dyDescent="0.3">
      <c r="A941" s="5"/>
      <c r="B941" s="6"/>
      <c r="C941" s="2"/>
      <c r="D941" s="3"/>
      <c r="E941" s="3"/>
      <c r="F941" s="656"/>
      <c r="G941" s="5"/>
      <c r="H941" s="6"/>
      <c r="I941" s="2"/>
      <c r="J941" s="3"/>
      <c r="K941" s="3"/>
      <c r="L941" s="788"/>
    </row>
    <row r="942" spans="1:12" s="25" customFormat="1" x14ac:dyDescent="0.3">
      <c r="A942" s="5"/>
      <c r="B942" s="6"/>
      <c r="C942" s="2"/>
      <c r="D942" s="3"/>
      <c r="E942" s="3"/>
      <c r="F942" s="656"/>
      <c r="G942" s="5"/>
      <c r="H942" s="6"/>
      <c r="I942" s="2"/>
      <c r="J942" s="3"/>
      <c r="K942" s="3"/>
      <c r="L942" s="788"/>
    </row>
    <row r="943" spans="1:12" s="25" customFormat="1" x14ac:dyDescent="0.3">
      <c r="A943" s="1359"/>
      <c r="B943" s="6"/>
      <c r="C943" s="2" t="s">
        <v>136</v>
      </c>
      <c r="D943" s="3">
        <f>+D940+D915</f>
        <v>390.4</v>
      </c>
      <c r="E943" s="3">
        <f>+E940+E915</f>
        <v>1440.8720000000001</v>
      </c>
      <c r="F943" s="659"/>
      <c r="G943" s="3"/>
      <c r="H943" s="3"/>
      <c r="I943" s="3" t="s">
        <v>136</v>
      </c>
      <c r="J943" s="3">
        <f>+J940+J915</f>
        <v>420.4</v>
      </c>
      <c r="K943" s="3">
        <f>+K940+K915</f>
        <v>1625.2220000000002</v>
      </c>
      <c r="L943" s="788"/>
    </row>
    <row r="944" spans="1:12" s="25" customFormat="1" x14ac:dyDescent="0.3">
      <c r="A944" s="461"/>
      <c r="B944" s="36"/>
      <c r="C944" s="462"/>
      <c r="D944" s="463"/>
      <c r="E944" s="463"/>
      <c r="F944" s="659"/>
      <c r="G944" s="463"/>
      <c r="H944" s="463"/>
      <c r="I944" s="463"/>
      <c r="J944" s="463"/>
      <c r="K944" s="463"/>
      <c r="L944" s="788"/>
    </row>
    <row r="945" spans="1:16" s="25" customFormat="1" x14ac:dyDescent="0.3">
      <c r="A945" s="461"/>
      <c r="B945" s="36"/>
      <c r="C945" s="462"/>
      <c r="D945" s="898"/>
      <c r="E945" s="898"/>
      <c r="F945" s="847"/>
      <c r="G945" s="463"/>
      <c r="H945" s="463"/>
      <c r="I945" s="463"/>
      <c r="J945" s="463"/>
      <c r="K945" s="463"/>
      <c r="L945" s="788"/>
    </row>
    <row r="946" spans="1:16" s="25" customFormat="1" x14ac:dyDescent="0.3">
      <c r="A946" s="461"/>
      <c r="B946" s="36"/>
      <c r="C946" s="462"/>
      <c r="D946" s="898"/>
      <c r="E946" s="898"/>
      <c r="F946" s="847"/>
      <c r="G946" s="463"/>
      <c r="H946" s="463"/>
      <c r="I946" s="463"/>
      <c r="J946" s="463"/>
      <c r="K946" s="463"/>
      <c r="L946" s="788"/>
    </row>
    <row r="947" spans="1:16" s="25" customFormat="1" ht="18.75" customHeight="1" x14ac:dyDescent="0.3">
      <c r="B947" s="37" t="s">
        <v>130</v>
      </c>
      <c r="D947" s="1356" t="s">
        <v>131</v>
      </c>
      <c r="E947" s="849"/>
      <c r="F947" s="855"/>
      <c r="H947" s="37" t="s">
        <v>130</v>
      </c>
      <c r="J947" s="94" t="s">
        <v>131</v>
      </c>
      <c r="K947" s="20"/>
      <c r="L947" s="788"/>
    </row>
    <row r="948" spans="1:16" s="25" customFormat="1" ht="51.75" customHeight="1" x14ac:dyDescent="0.3">
      <c r="B948" s="38" t="s">
        <v>132</v>
      </c>
      <c r="D948" s="38" t="s">
        <v>140</v>
      </c>
      <c r="E948" s="39"/>
      <c r="F948" s="606"/>
      <c r="H948" s="38" t="s">
        <v>139</v>
      </c>
      <c r="J948" s="38" t="s">
        <v>140</v>
      </c>
      <c r="K948" s="39"/>
      <c r="L948" s="788"/>
    </row>
    <row r="949" spans="1:16" s="25" customFormat="1" ht="23.25" customHeight="1" x14ac:dyDescent="0.3">
      <c r="B949" s="38"/>
      <c r="D949" s="38"/>
      <c r="E949" s="39"/>
      <c r="F949" s="606"/>
      <c r="G949" s="38"/>
      <c r="I949" s="38"/>
      <c r="J949" s="39"/>
      <c r="K949" s="38"/>
      <c r="L949" s="788"/>
    </row>
    <row r="950" spans="1:16" s="419" customFormat="1" ht="18.75" customHeight="1" x14ac:dyDescent="0.3">
      <c r="B950" s="456"/>
      <c r="C950" s="456"/>
      <c r="D950" s="456"/>
      <c r="E950" s="456"/>
      <c r="F950" s="670"/>
      <c r="H950" s="456"/>
      <c r="I950" s="456"/>
      <c r="J950" s="456"/>
      <c r="K950" s="456"/>
      <c r="L950" s="799"/>
    </row>
    <row r="953" spans="1:16" s="25" customFormat="1" ht="18.75" customHeight="1" x14ac:dyDescent="0.3">
      <c r="B953" s="22" t="s">
        <v>115</v>
      </c>
      <c r="C953" s="20"/>
      <c r="D953" s="20"/>
      <c r="E953" s="20"/>
      <c r="F953" s="656"/>
      <c r="H953" s="22" t="s">
        <v>115</v>
      </c>
      <c r="I953" s="20"/>
      <c r="J953" s="20"/>
      <c r="K953" s="20"/>
      <c r="L953" s="788"/>
    </row>
    <row r="954" spans="1:16" s="25" customFormat="1" ht="18.75" customHeight="1" x14ac:dyDescent="0.3">
      <c r="B954" s="22" t="s">
        <v>137</v>
      </c>
      <c r="C954" s="20"/>
      <c r="D954" s="20"/>
      <c r="E954" s="20"/>
      <c r="F954" s="606"/>
      <c r="H954" s="22" t="s">
        <v>138</v>
      </c>
      <c r="I954" s="20"/>
      <c r="J954" s="20"/>
      <c r="K954" s="20"/>
      <c r="L954" s="788"/>
    </row>
    <row r="955" spans="1:16" s="25" customFormat="1" ht="18.75" customHeight="1" x14ac:dyDescent="0.3">
      <c r="B955" s="20"/>
      <c r="C955" s="20"/>
      <c r="D955" s="20"/>
      <c r="E955" s="20"/>
      <c r="F955" s="606"/>
      <c r="H955" s="20"/>
      <c r="I955" s="20"/>
      <c r="J955" s="20"/>
      <c r="K955" s="20"/>
      <c r="L955" s="788"/>
    </row>
    <row r="956" spans="1:16" s="25" customFormat="1" ht="18.75" customHeight="1" x14ac:dyDescent="0.3">
      <c r="B956" s="20"/>
      <c r="C956" s="20"/>
      <c r="E956" s="603" t="s">
        <v>116</v>
      </c>
      <c r="F956" s="606"/>
      <c r="H956" s="20"/>
      <c r="I956" s="20"/>
      <c r="K956" s="603" t="s">
        <v>116</v>
      </c>
      <c r="L956" s="789"/>
      <c r="M956" s="603"/>
      <c r="N956" s="603"/>
      <c r="O956" s="603"/>
      <c r="P956" s="603"/>
    </row>
    <row r="957" spans="1:16" s="25" customFormat="1" ht="18.75" customHeight="1" x14ac:dyDescent="0.3">
      <c r="B957" s="20"/>
      <c r="C957" s="20"/>
      <c r="E957" s="603" t="s">
        <v>134</v>
      </c>
      <c r="F957" s="606"/>
      <c r="H957" s="20"/>
      <c r="I957" s="20"/>
      <c r="K957" s="603" t="s">
        <v>134</v>
      </c>
      <c r="L957" s="789"/>
      <c r="M957" s="603"/>
      <c r="N957" s="603"/>
      <c r="O957" s="603"/>
      <c r="P957" s="603"/>
    </row>
    <row r="958" spans="1:16" s="25" customFormat="1" ht="18.75" customHeight="1" x14ac:dyDescent="0.3">
      <c r="B958" s="20"/>
      <c r="C958" s="20"/>
      <c r="E958" s="603" t="s">
        <v>117</v>
      </c>
      <c r="F958" s="606"/>
      <c r="H958" s="20"/>
      <c r="I958" s="20"/>
      <c r="K958" s="603" t="s">
        <v>117</v>
      </c>
      <c r="L958" s="789"/>
      <c r="M958" s="603"/>
      <c r="N958" s="603"/>
      <c r="O958" s="603"/>
      <c r="P958" s="603"/>
    </row>
    <row r="959" spans="1:16" s="25" customFormat="1" ht="18.75" customHeight="1" x14ac:dyDescent="0.3">
      <c r="B959" s="20"/>
      <c r="C959" s="20"/>
      <c r="E959" s="603" t="s">
        <v>417</v>
      </c>
      <c r="F959" s="606"/>
      <c r="H959" s="20"/>
      <c r="I959" s="20"/>
      <c r="K959" s="603" t="s">
        <v>417</v>
      </c>
      <c r="L959" s="789"/>
      <c r="M959" s="603"/>
      <c r="N959" s="603"/>
      <c r="O959" s="603"/>
      <c r="P959" s="603"/>
    </row>
    <row r="960" spans="1:16" s="25" customFormat="1" ht="18.75" customHeight="1" x14ac:dyDescent="0.3">
      <c r="B960" s="20"/>
      <c r="C960" s="20"/>
      <c r="D960" s="20"/>
      <c r="E960" s="20"/>
      <c r="F960" s="656"/>
      <c r="H960" s="20"/>
      <c r="I960" s="20"/>
      <c r="J960" s="20"/>
      <c r="K960" s="20"/>
      <c r="L960" s="788"/>
    </row>
    <row r="961" spans="1:12" s="25" customFormat="1" ht="18.75" customHeight="1" x14ac:dyDescent="0.3">
      <c r="B961" s="20"/>
      <c r="C961" s="20"/>
      <c r="D961" s="20"/>
      <c r="E961" s="20"/>
      <c r="F961" s="656"/>
      <c r="H961" s="20"/>
      <c r="I961" s="20"/>
      <c r="J961" s="20"/>
      <c r="K961" s="20"/>
      <c r="L961" s="788"/>
    </row>
    <row r="962" spans="1:12" s="25" customFormat="1" ht="18.75" customHeight="1" x14ac:dyDescent="0.3">
      <c r="B962" s="20"/>
      <c r="C962" s="20"/>
      <c r="D962" s="20"/>
      <c r="E962" s="20"/>
      <c r="F962" s="656"/>
      <c r="H962" s="20"/>
      <c r="I962" s="20"/>
      <c r="J962" s="20"/>
      <c r="K962" s="20"/>
      <c r="L962" s="788"/>
    </row>
    <row r="963" spans="1:12" s="25" customFormat="1" ht="18.75" customHeight="1" x14ac:dyDescent="0.3">
      <c r="B963" s="1612" t="s">
        <v>119</v>
      </c>
      <c r="C963" s="1612"/>
      <c r="D963" s="1612"/>
      <c r="E963" s="26"/>
      <c r="F963" s="606"/>
      <c r="H963" s="1612" t="s">
        <v>119</v>
      </c>
      <c r="I963" s="1612"/>
      <c r="J963" s="1612"/>
      <c r="K963" s="26"/>
      <c r="L963" s="788"/>
    </row>
    <row r="964" spans="1:12" s="25" customFormat="1" ht="18.75" customHeight="1" x14ac:dyDescent="0.3">
      <c r="B964" s="1610">
        <v>45562</v>
      </c>
      <c r="C964" s="1610"/>
      <c r="D964" s="1610"/>
      <c r="E964" s="27"/>
      <c r="F964" s="606"/>
      <c r="H964" s="1610">
        <f>B964</f>
        <v>45562</v>
      </c>
      <c r="I964" s="1610"/>
      <c r="J964" s="1610"/>
      <c r="K964" s="27"/>
      <c r="L964" s="788"/>
    </row>
    <row r="965" spans="1:12" s="25" customFormat="1" ht="18.75" customHeight="1" x14ac:dyDescent="0.3">
      <c r="B965" s="20"/>
      <c r="C965" s="20"/>
      <c r="D965" s="20"/>
      <c r="E965" s="27"/>
      <c r="F965" s="606"/>
      <c r="H965" s="20"/>
      <c r="I965" s="20"/>
      <c r="J965" s="20"/>
      <c r="K965" s="27"/>
      <c r="L965" s="788"/>
    </row>
    <row r="966" spans="1:12" s="25" customFormat="1" ht="18.75" customHeight="1" x14ac:dyDescent="0.3">
      <c r="B966" s="1341"/>
      <c r="C966" s="20"/>
      <c r="D966" s="20"/>
      <c r="E966" s="27"/>
      <c r="F966" s="606"/>
      <c r="H966" s="1341"/>
      <c r="I966" s="20"/>
      <c r="J966" s="20"/>
      <c r="K966" s="27"/>
      <c r="L966" s="788"/>
    </row>
    <row r="967" spans="1:12" s="25" customFormat="1" ht="18.75" customHeight="1" x14ac:dyDescent="0.3">
      <c r="A967" s="28" t="s">
        <v>120</v>
      </c>
      <c r="B967" s="29" t="s">
        <v>121</v>
      </c>
      <c r="C967" s="1611" t="s">
        <v>122</v>
      </c>
      <c r="D967" s="1611"/>
      <c r="E967" s="1611"/>
      <c r="F967" s="606"/>
      <c r="G967" s="28" t="s">
        <v>120</v>
      </c>
      <c r="H967" s="29" t="s">
        <v>121</v>
      </c>
      <c r="I967" s="1611" t="s">
        <v>123</v>
      </c>
      <c r="J967" s="1611"/>
      <c r="K967" s="1611"/>
      <c r="L967" s="788"/>
    </row>
    <row r="968" spans="1:12" s="25" customFormat="1" ht="18.75" customHeight="1" x14ac:dyDescent="0.3">
      <c r="A968" s="28" t="s">
        <v>124</v>
      </c>
      <c r="B968" s="28" t="s">
        <v>265</v>
      </c>
      <c r="C968" s="29" t="s">
        <v>125</v>
      </c>
      <c r="D968" s="1342" t="s">
        <v>126</v>
      </c>
      <c r="E968" s="1342" t="s">
        <v>127</v>
      </c>
      <c r="F968" s="606"/>
      <c r="G968" s="28" t="s">
        <v>124</v>
      </c>
      <c r="H968" s="28" t="s">
        <v>265</v>
      </c>
      <c r="I968" s="29" t="s">
        <v>125</v>
      </c>
      <c r="J968" s="1342" t="s">
        <v>126</v>
      </c>
      <c r="K968" s="1342" t="s">
        <v>127</v>
      </c>
      <c r="L968" s="788"/>
    </row>
    <row r="969" spans="1:12" s="25" customFormat="1" ht="19.5" customHeight="1" x14ac:dyDescent="0.3">
      <c r="A969" s="5">
        <v>1</v>
      </c>
      <c r="B969" s="6" t="s">
        <v>74</v>
      </c>
      <c r="C969" s="2" t="s">
        <v>17</v>
      </c>
      <c r="D969" s="3">
        <v>70</v>
      </c>
      <c r="E969" s="3">
        <v>276</v>
      </c>
      <c r="F969" s="605"/>
      <c r="G969" s="5">
        <v>1</v>
      </c>
      <c r="H969" s="6" t="s">
        <v>74</v>
      </c>
      <c r="I969" s="2" t="s">
        <v>17</v>
      </c>
      <c r="J969" s="3">
        <v>70</v>
      </c>
      <c r="K969" s="3">
        <v>276</v>
      </c>
      <c r="L969" s="788"/>
    </row>
    <row r="970" spans="1:12" s="25" customFormat="1" ht="19.5" customHeight="1" x14ac:dyDescent="0.3">
      <c r="A970" s="5" t="s">
        <v>3</v>
      </c>
      <c r="B970" s="6" t="s">
        <v>258</v>
      </c>
      <c r="C970" s="2" t="s">
        <v>14</v>
      </c>
      <c r="D970" s="3">
        <v>20</v>
      </c>
      <c r="E970" s="3">
        <v>27.6</v>
      </c>
      <c r="F970" s="677"/>
      <c r="G970" s="5" t="s">
        <v>3</v>
      </c>
      <c r="H970" s="6" t="s">
        <v>258</v>
      </c>
      <c r="I970" s="2" t="s">
        <v>14</v>
      </c>
      <c r="J970" s="3">
        <v>20</v>
      </c>
      <c r="K970" s="3">
        <v>27.6</v>
      </c>
      <c r="L970" s="788"/>
    </row>
    <row r="971" spans="1:12" s="25" customFormat="1" x14ac:dyDescent="0.3">
      <c r="A971" s="5">
        <v>3</v>
      </c>
      <c r="B971" s="6" t="s">
        <v>114</v>
      </c>
      <c r="C971" s="2" t="s">
        <v>2</v>
      </c>
      <c r="D971" s="3">
        <v>6</v>
      </c>
      <c r="E971" s="3">
        <v>28</v>
      </c>
      <c r="F971" s="606"/>
      <c r="G971" s="5">
        <v>3</v>
      </c>
      <c r="H971" s="6" t="s">
        <v>114</v>
      </c>
      <c r="I971" s="2" t="s">
        <v>2</v>
      </c>
      <c r="J971" s="3">
        <v>6</v>
      </c>
      <c r="K971" s="3">
        <v>28</v>
      </c>
      <c r="L971" s="788"/>
    </row>
    <row r="972" spans="1:12" s="25" customFormat="1" x14ac:dyDescent="0.3">
      <c r="A972" s="1342" t="s">
        <v>77</v>
      </c>
      <c r="B972" s="6" t="s">
        <v>107</v>
      </c>
      <c r="C972" s="2" t="s">
        <v>14</v>
      </c>
      <c r="D972" s="3">
        <v>3.4</v>
      </c>
      <c r="E972" s="3">
        <v>93.2</v>
      </c>
      <c r="F972" s="606"/>
      <c r="G972" s="1342" t="s">
        <v>77</v>
      </c>
      <c r="H972" s="6" t="s">
        <v>107</v>
      </c>
      <c r="I972" s="2" t="s">
        <v>14</v>
      </c>
      <c r="J972" s="3">
        <v>3.4</v>
      </c>
      <c r="K972" s="3">
        <v>93.2</v>
      </c>
      <c r="L972" s="788"/>
    </row>
    <row r="973" spans="1:12" s="25" customFormat="1" ht="19.5" customHeight="1" x14ac:dyDescent="0.3">
      <c r="A973" s="1342" t="s">
        <v>23</v>
      </c>
      <c r="B973" s="6" t="s">
        <v>398</v>
      </c>
      <c r="C973" s="2" t="s">
        <v>5</v>
      </c>
      <c r="D973" s="3">
        <v>40</v>
      </c>
      <c r="E973" s="3">
        <v>185</v>
      </c>
      <c r="F973" s="606"/>
      <c r="G973" s="1342" t="s">
        <v>23</v>
      </c>
      <c r="H973" s="6" t="s">
        <v>398</v>
      </c>
      <c r="I973" s="2" t="s">
        <v>5</v>
      </c>
      <c r="J973" s="3">
        <v>40</v>
      </c>
      <c r="K973" s="3">
        <v>185</v>
      </c>
      <c r="L973" s="788"/>
    </row>
    <row r="974" spans="1:12" s="50" customFormat="1" x14ac:dyDescent="0.3">
      <c r="A974" s="1342" t="s">
        <v>51</v>
      </c>
      <c r="B974" s="6" t="s">
        <v>93</v>
      </c>
      <c r="C974" s="2" t="s">
        <v>2</v>
      </c>
      <c r="D974" s="3">
        <v>60</v>
      </c>
      <c r="E974" s="3">
        <v>92</v>
      </c>
      <c r="F974" s="656"/>
      <c r="G974" s="1342" t="s">
        <v>51</v>
      </c>
      <c r="H974" s="6" t="s">
        <v>93</v>
      </c>
      <c r="I974" s="2" t="s">
        <v>2</v>
      </c>
      <c r="J974" s="3">
        <v>60</v>
      </c>
      <c r="K974" s="3">
        <v>92</v>
      </c>
      <c r="L974" s="786"/>
    </row>
    <row r="975" spans="1:12" s="25" customFormat="1" x14ac:dyDescent="0.3">
      <c r="A975" s="5"/>
      <c r="B975" s="6"/>
      <c r="C975" s="2"/>
      <c r="D975" s="3"/>
      <c r="E975" s="3"/>
      <c r="F975" s="656"/>
      <c r="G975" s="5"/>
      <c r="H975" s="6"/>
      <c r="I975" s="2"/>
      <c r="J975" s="3"/>
      <c r="K975" s="3"/>
      <c r="L975" s="788"/>
    </row>
    <row r="976" spans="1:12" s="25" customFormat="1" x14ac:dyDescent="0.3">
      <c r="A976" s="5"/>
      <c r="B976" s="6"/>
      <c r="C976" s="2" t="s">
        <v>128</v>
      </c>
      <c r="D976" s="3">
        <f>SUM(D969:D974)</f>
        <v>199.4</v>
      </c>
      <c r="E976" s="3">
        <f>SUM(E969:E974)</f>
        <v>701.8</v>
      </c>
      <c r="F976" s="656"/>
      <c r="G976" s="5"/>
      <c r="H976" s="6"/>
      <c r="I976" s="2" t="s">
        <v>128</v>
      </c>
      <c r="J976" s="3">
        <f>SUM(J969:J974)</f>
        <v>199.4</v>
      </c>
      <c r="K976" s="3">
        <f>SUM(K969:K974)</f>
        <v>701.8</v>
      </c>
      <c r="L976" s="788"/>
    </row>
    <row r="977" spans="1:12" s="25" customFormat="1" x14ac:dyDescent="0.3">
      <c r="A977" s="5"/>
      <c r="B977" s="6"/>
      <c r="C977" s="2"/>
      <c r="D977" s="3"/>
      <c r="E977" s="3"/>
      <c r="F977" s="656"/>
      <c r="G977" s="5"/>
      <c r="H977" s="6"/>
      <c r="I977" s="2"/>
      <c r="J977" s="3"/>
      <c r="K977" s="3"/>
      <c r="L977" s="788"/>
    </row>
    <row r="978" spans="1:12" s="25" customFormat="1" x14ac:dyDescent="0.3">
      <c r="A978" s="5"/>
      <c r="B978" s="6"/>
      <c r="C978" s="2"/>
      <c r="D978" s="3"/>
      <c r="E978" s="3"/>
      <c r="F978" s="656"/>
      <c r="G978" s="5"/>
      <c r="H978" s="6"/>
      <c r="I978" s="2"/>
      <c r="J978" s="3"/>
      <c r="K978" s="3"/>
      <c r="L978" s="788"/>
    </row>
    <row r="979" spans="1:12" s="25" customFormat="1" x14ac:dyDescent="0.3">
      <c r="A979" s="28" t="s">
        <v>124</v>
      </c>
      <c r="B979" s="3" t="s">
        <v>259</v>
      </c>
      <c r="C979" s="2" t="s">
        <v>125</v>
      </c>
      <c r="D979" s="3" t="s">
        <v>126</v>
      </c>
      <c r="E979" s="3" t="s">
        <v>127</v>
      </c>
      <c r="F979" s="656"/>
      <c r="G979" s="28" t="s">
        <v>124</v>
      </c>
      <c r="H979" s="3" t="s">
        <v>247</v>
      </c>
      <c r="I979" s="2" t="s">
        <v>125</v>
      </c>
      <c r="J979" s="3" t="s">
        <v>126</v>
      </c>
      <c r="K979" s="3" t="s">
        <v>127</v>
      </c>
      <c r="L979" s="788"/>
    </row>
    <row r="980" spans="1:12" s="50" customFormat="1" ht="18.75" customHeight="1" x14ac:dyDescent="0.3">
      <c r="A980" s="1342" t="s">
        <v>8</v>
      </c>
      <c r="B980" s="6" t="s">
        <v>88</v>
      </c>
      <c r="C980" s="2" t="s">
        <v>9</v>
      </c>
      <c r="D980" s="3">
        <v>70</v>
      </c>
      <c r="E980" s="3">
        <v>133.25</v>
      </c>
      <c r="F980" s="605"/>
      <c r="G980" s="1342" t="s">
        <v>8</v>
      </c>
      <c r="H980" s="6" t="s">
        <v>88</v>
      </c>
      <c r="I980" s="2" t="s">
        <v>9</v>
      </c>
      <c r="J980" s="3">
        <v>70</v>
      </c>
      <c r="K980" s="3">
        <v>133.25</v>
      </c>
      <c r="L980" s="792">
        <v>45219</v>
      </c>
    </row>
    <row r="981" spans="1:12" s="50" customFormat="1" x14ac:dyDescent="0.3">
      <c r="A981" s="1342" t="s">
        <v>3</v>
      </c>
      <c r="B981" s="6" t="s">
        <v>26</v>
      </c>
      <c r="C981" s="2" t="s">
        <v>28</v>
      </c>
      <c r="D981" s="3">
        <v>55</v>
      </c>
      <c r="E981" s="3">
        <v>121.9</v>
      </c>
      <c r="F981" s="606"/>
      <c r="G981" s="1342" t="s">
        <v>3</v>
      </c>
      <c r="H981" s="6" t="s">
        <v>26</v>
      </c>
      <c r="I981" s="2" t="s">
        <v>7</v>
      </c>
      <c r="J981" s="3">
        <v>80</v>
      </c>
      <c r="K981" s="3">
        <v>152.375</v>
      </c>
      <c r="L981" s="786">
        <v>45544</v>
      </c>
    </row>
    <row r="982" spans="1:12" s="25" customFormat="1" x14ac:dyDescent="0.3">
      <c r="A982" s="5">
        <v>3</v>
      </c>
      <c r="B982" s="6" t="s">
        <v>43</v>
      </c>
      <c r="C982" s="2" t="s">
        <v>17</v>
      </c>
      <c r="D982" s="3">
        <v>41</v>
      </c>
      <c r="E982" s="3">
        <v>242.70999999999998</v>
      </c>
      <c r="F982" s="606"/>
      <c r="G982" s="5">
        <v>3</v>
      </c>
      <c r="H982" s="6" t="s">
        <v>43</v>
      </c>
      <c r="I982" s="2" t="s">
        <v>44</v>
      </c>
      <c r="J982" s="3">
        <v>50</v>
      </c>
      <c r="K982" s="3">
        <v>298.71999999999997</v>
      </c>
      <c r="L982" s="788">
        <v>45551</v>
      </c>
    </row>
    <row r="983" spans="1:12" s="420" customFormat="1" x14ac:dyDescent="0.3">
      <c r="A983" s="1359" t="s">
        <v>77</v>
      </c>
      <c r="B983" s="6" t="s">
        <v>346</v>
      </c>
      <c r="C983" s="2" t="s">
        <v>14</v>
      </c>
      <c r="D983" s="3">
        <v>32</v>
      </c>
      <c r="E983" s="3">
        <v>6</v>
      </c>
      <c r="F983" s="607"/>
      <c r="G983" s="1359" t="s">
        <v>77</v>
      </c>
      <c r="H983" s="6" t="s">
        <v>346</v>
      </c>
      <c r="I983" s="2" t="s">
        <v>14</v>
      </c>
      <c r="J983" s="3">
        <v>32</v>
      </c>
      <c r="K983" s="3">
        <v>6</v>
      </c>
      <c r="L983" s="795"/>
    </row>
    <row r="984" spans="1:12" s="25" customFormat="1" ht="19.5" customHeight="1" x14ac:dyDescent="0.3">
      <c r="A984" s="1342" t="s">
        <v>23</v>
      </c>
      <c r="B984" s="6" t="s">
        <v>144</v>
      </c>
      <c r="C984" s="2" t="s">
        <v>2</v>
      </c>
      <c r="D984" s="3">
        <v>15</v>
      </c>
      <c r="E984" s="3">
        <v>88</v>
      </c>
      <c r="F984" s="656"/>
      <c r="G984" s="1342" t="s">
        <v>23</v>
      </c>
      <c r="H984" s="6" t="s">
        <v>144</v>
      </c>
      <c r="I984" s="2" t="s">
        <v>2</v>
      </c>
      <c r="J984" s="3">
        <v>15</v>
      </c>
      <c r="K984" s="3">
        <v>88</v>
      </c>
      <c r="L984" s="788"/>
    </row>
    <row r="985" spans="1:12" s="50" customFormat="1" x14ac:dyDescent="0.3">
      <c r="A985" s="1342" t="s">
        <v>51</v>
      </c>
      <c r="B985" s="6" t="s">
        <v>107</v>
      </c>
      <c r="C985" s="2" t="s">
        <v>14</v>
      </c>
      <c r="D985" s="3">
        <v>3.4</v>
      </c>
      <c r="E985" s="3">
        <v>93.2</v>
      </c>
      <c r="F985" s="605"/>
      <c r="G985" s="1342" t="s">
        <v>51</v>
      </c>
      <c r="H985" s="6" t="s">
        <v>107</v>
      </c>
      <c r="I985" s="2" t="s">
        <v>14</v>
      </c>
      <c r="J985" s="3">
        <v>3.4</v>
      </c>
      <c r="K985" s="3">
        <v>93.2</v>
      </c>
      <c r="L985" s="786"/>
    </row>
    <row r="986" spans="1:12" s="25" customFormat="1" ht="19.5" customHeight="1" x14ac:dyDescent="0.3">
      <c r="A986" s="1342" t="s">
        <v>15</v>
      </c>
      <c r="B986" s="6" t="s">
        <v>108</v>
      </c>
      <c r="C986" s="2" t="s">
        <v>65</v>
      </c>
      <c r="D986" s="3">
        <v>1.2</v>
      </c>
      <c r="E986" s="3">
        <v>21.5</v>
      </c>
      <c r="F986" s="656"/>
      <c r="G986" s="1342" t="s">
        <v>15</v>
      </c>
      <c r="H986" s="6" t="s">
        <v>108</v>
      </c>
      <c r="I986" s="2" t="s">
        <v>65</v>
      </c>
      <c r="J986" s="3">
        <v>1.2</v>
      </c>
      <c r="K986" s="3">
        <v>21.5</v>
      </c>
      <c r="L986" s="788"/>
    </row>
    <row r="987" spans="1:12" s="25" customFormat="1" ht="19.5" customHeight="1" x14ac:dyDescent="0.3">
      <c r="A987" s="1342"/>
      <c r="B987" s="6"/>
      <c r="C987" s="2"/>
      <c r="D987" s="3"/>
      <c r="E987" s="3"/>
      <c r="F987" s="8"/>
      <c r="G987" s="1342"/>
      <c r="H987" s="6"/>
      <c r="I987" s="2"/>
      <c r="J987" s="3"/>
      <c r="K987" s="3"/>
    </row>
    <row r="988" spans="1:12" s="50" customFormat="1" x14ac:dyDescent="0.3">
      <c r="A988" s="5"/>
      <c r="B988" s="6"/>
      <c r="C988" s="2"/>
      <c r="D988" s="3"/>
      <c r="E988" s="3"/>
      <c r="F988" s="657"/>
      <c r="G988" s="5"/>
      <c r="H988" s="6"/>
      <c r="I988" s="2"/>
      <c r="J988" s="3"/>
      <c r="K988" s="3"/>
      <c r="L988" s="792"/>
    </row>
    <row r="989" spans="1:12" s="25" customFormat="1" x14ac:dyDescent="0.3">
      <c r="A989" s="1342"/>
      <c r="B989" s="6"/>
      <c r="C989" s="2" t="s">
        <v>128</v>
      </c>
      <c r="D989" s="3">
        <f>SUM(D980:D988)</f>
        <v>217.6</v>
      </c>
      <c r="E989" s="3">
        <f>SUM(E980:E988)</f>
        <v>706.56000000000006</v>
      </c>
      <c r="F989" s="658"/>
      <c r="G989" s="1342"/>
      <c r="H989" s="6"/>
      <c r="I989" s="2" t="s">
        <v>128</v>
      </c>
      <c r="J989" s="3">
        <f>SUM(J980:J988)</f>
        <v>251.6</v>
      </c>
      <c r="K989" s="3">
        <f>SUM(K980:K988)</f>
        <v>793.04500000000007</v>
      </c>
      <c r="L989" s="788"/>
    </row>
    <row r="990" spans="1:12" s="25" customFormat="1" x14ac:dyDescent="0.3">
      <c r="A990" s="5"/>
      <c r="B990" s="6"/>
      <c r="C990" s="2"/>
      <c r="D990" s="3"/>
      <c r="E990" s="3"/>
      <c r="F990" s="656"/>
      <c r="G990" s="5"/>
      <c r="H990" s="6"/>
      <c r="I990" s="2"/>
      <c r="J990" s="3"/>
      <c r="K990" s="3"/>
      <c r="L990" s="788"/>
    </row>
    <row r="991" spans="1:12" s="25" customFormat="1" x14ac:dyDescent="0.3">
      <c r="A991" s="5"/>
      <c r="B991" s="6"/>
      <c r="C991" s="2"/>
      <c r="D991" s="3"/>
      <c r="E991" s="3"/>
      <c r="F991" s="656"/>
      <c r="G991" s="5"/>
      <c r="H991" s="6"/>
      <c r="I991" s="2"/>
      <c r="J991" s="3"/>
      <c r="K991" s="3"/>
      <c r="L991" s="788"/>
    </row>
    <row r="992" spans="1:12" s="25" customFormat="1" x14ac:dyDescent="0.3">
      <c r="A992" s="1342"/>
      <c r="B992" s="6"/>
      <c r="C992" s="2" t="s">
        <v>136</v>
      </c>
      <c r="D992" s="3">
        <f>+D989+D976</f>
        <v>417</v>
      </c>
      <c r="E992" s="3">
        <f>+E989+E976</f>
        <v>1408.3600000000001</v>
      </c>
      <c r="F992" s="659"/>
      <c r="G992" s="3"/>
      <c r="H992" s="3"/>
      <c r="I992" s="3" t="s">
        <v>136</v>
      </c>
      <c r="J992" s="3">
        <f>+J989+J976</f>
        <v>451</v>
      </c>
      <c r="K992" s="3">
        <f>+K989+K976</f>
        <v>1494.845</v>
      </c>
      <c r="L992" s="788"/>
    </row>
    <row r="993" spans="1:16" s="25" customFormat="1" x14ac:dyDescent="0.3">
      <c r="A993" s="461"/>
      <c r="B993" s="36"/>
      <c r="C993" s="462"/>
      <c r="D993" s="463"/>
      <c r="E993" s="463"/>
      <c r="F993" s="659"/>
      <c r="G993" s="463"/>
      <c r="H993" s="463"/>
      <c r="I993" s="463"/>
      <c r="J993" s="463"/>
      <c r="K993" s="463"/>
      <c r="L993" s="788"/>
    </row>
    <row r="994" spans="1:16" s="25" customFormat="1" x14ac:dyDescent="0.3">
      <c r="A994" s="461"/>
      <c r="B994" s="461"/>
      <c r="C994" s="461"/>
      <c r="D994" s="461"/>
      <c r="E994" s="461"/>
      <c r="F994" s="660"/>
      <c r="G994" s="36"/>
      <c r="H994" s="463"/>
      <c r="I994" s="463"/>
      <c r="J994" s="463"/>
      <c r="K994" s="463"/>
      <c r="L994" s="788"/>
    </row>
    <row r="995" spans="1:16" s="25" customFormat="1" x14ac:dyDescent="0.3">
      <c r="A995" s="461"/>
      <c r="B995" s="36"/>
      <c r="C995" s="462"/>
      <c r="D995" s="463"/>
      <c r="E995" s="463"/>
      <c r="F995" s="659"/>
      <c r="G995" s="463"/>
      <c r="H995" s="463"/>
      <c r="I995" s="463"/>
      <c r="J995" s="463"/>
      <c r="K995" s="463"/>
      <c r="L995" s="788"/>
    </row>
    <row r="996" spans="1:16" s="25" customFormat="1" ht="18.75" customHeight="1" x14ac:dyDescent="0.3">
      <c r="B996" s="37" t="s">
        <v>130</v>
      </c>
      <c r="D996" s="94" t="s">
        <v>131</v>
      </c>
      <c r="E996" s="20"/>
      <c r="F996" s="606"/>
      <c r="H996" s="37" t="s">
        <v>130</v>
      </c>
      <c r="J996" s="94" t="s">
        <v>131</v>
      </c>
      <c r="K996" s="20"/>
      <c r="L996" s="788"/>
    </row>
    <row r="997" spans="1:16" s="25" customFormat="1" ht="51.75" customHeight="1" x14ac:dyDescent="0.3">
      <c r="B997" s="38" t="s">
        <v>132</v>
      </c>
      <c r="D997" s="38" t="s">
        <v>140</v>
      </c>
      <c r="E997" s="39"/>
      <c r="F997" s="606"/>
      <c r="H997" s="38" t="s">
        <v>139</v>
      </c>
      <c r="J997" s="38" t="s">
        <v>140</v>
      </c>
      <c r="K997" s="39"/>
      <c r="L997" s="788"/>
    </row>
    <row r="998" spans="1:16" s="25" customFormat="1" ht="23.25" customHeight="1" x14ac:dyDescent="0.3">
      <c r="B998" s="38"/>
      <c r="D998" s="38"/>
      <c r="E998" s="39"/>
      <c r="F998" s="606"/>
      <c r="G998" s="38"/>
      <c r="I998" s="38"/>
      <c r="J998" s="39"/>
      <c r="K998" s="38"/>
      <c r="L998" s="788"/>
    </row>
    <row r="999" spans="1:16" s="96" customFormat="1" ht="18.75" customHeight="1" x14ac:dyDescent="0.3">
      <c r="B999" s="19"/>
      <c r="C999" s="19"/>
      <c r="D999" s="19"/>
      <c r="E999" s="19"/>
      <c r="F999" s="656"/>
      <c r="H999" s="19"/>
      <c r="I999" s="19"/>
      <c r="J999" s="19"/>
      <c r="K999" s="19"/>
      <c r="L999" s="787"/>
    </row>
    <row r="1000" spans="1:16" s="21" customFormat="1" x14ac:dyDescent="0.3">
      <c r="B1000" s="20"/>
      <c r="C1000" s="20"/>
      <c r="D1000" s="20"/>
      <c r="E1000" s="20"/>
      <c r="F1000" s="656"/>
      <c r="H1000" s="20"/>
      <c r="I1000" s="20"/>
      <c r="J1000" s="20"/>
      <c r="K1000" s="20"/>
      <c r="L1000" s="801"/>
    </row>
    <row r="1001" spans="1:16" s="25" customFormat="1" ht="18.75" customHeight="1" x14ac:dyDescent="0.3">
      <c r="B1001" s="22" t="s">
        <v>115</v>
      </c>
      <c r="C1001" s="20"/>
      <c r="D1001" s="20"/>
      <c r="E1001" s="20"/>
      <c r="F1001" s="656"/>
      <c r="H1001" s="22" t="s">
        <v>115</v>
      </c>
      <c r="I1001" s="20"/>
      <c r="J1001" s="20"/>
      <c r="K1001" s="20"/>
      <c r="L1001" s="788"/>
    </row>
    <row r="1002" spans="1:16" s="25" customFormat="1" ht="18.75" customHeight="1" x14ac:dyDescent="0.3">
      <c r="B1002" s="22" t="s">
        <v>137</v>
      </c>
      <c r="C1002" s="20"/>
      <c r="D1002" s="20"/>
      <c r="E1002" s="20"/>
      <c r="F1002" s="606"/>
      <c r="H1002" s="22" t="s">
        <v>138</v>
      </c>
      <c r="I1002" s="20"/>
      <c r="J1002" s="20"/>
      <c r="K1002" s="20"/>
      <c r="L1002" s="788"/>
    </row>
    <row r="1003" spans="1:16" s="25" customFormat="1" ht="18.75" customHeight="1" x14ac:dyDescent="0.3">
      <c r="B1003" s="20"/>
      <c r="C1003" s="20"/>
      <c r="D1003" s="20"/>
      <c r="E1003" s="20"/>
      <c r="F1003" s="606"/>
      <c r="H1003" s="20"/>
      <c r="I1003" s="20"/>
      <c r="J1003" s="20"/>
      <c r="K1003" s="20"/>
      <c r="L1003" s="788"/>
    </row>
    <row r="1004" spans="1:16" s="25" customFormat="1" ht="18.75" customHeight="1" x14ac:dyDescent="0.3">
      <c r="B1004" s="20"/>
      <c r="C1004" s="20"/>
      <c r="E1004" s="603" t="s">
        <v>116</v>
      </c>
      <c r="F1004" s="606"/>
      <c r="H1004" s="20"/>
      <c r="I1004" s="20"/>
      <c r="K1004" s="603" t="s">
        <v>116</v>
      </c>
      <c r="L1004" s="789"/>
      <c r="M1004" s="603"/>
      <c r="N1004" s="603"/>
      <c r="O1004" s="603"/>
      <c r="P1004" s="603"/>
    </row>
    <row r="1005" spans="1:16" s="25" customFormat="1" ht="18.75" customHeight="1" x14ac:dyDescent="0.3">
      <c r="B1005" s="20"/>
      <c r="C1005" s="20"/>
      <c r="E1005" s="603" t="s">
        <v>134</v>
      </c>
      <c r="F1005" s="606"/>
      <c r="H1005" s="20"/>
      <c r="I1005" s="20"/>
      <c r="K1005" s="603" t="s">
        <v>134</v>
      </c>
      <c r="L1005" s="789"/>
      <c r="M1005" s="603"/>
      <c r="N1005" s="603"/>
      <c r="O1005" s="603"/>
      <c r="P1005" s="603"/>
    </row>
    <row r="1006" spans="1:16" s="25" customFormat="1" ht="18.75" customHeight="1" x14ac:dyDescent="0.3">
      <c r="B1006" s="20"/>
      <c r="C1006" s="20"/>
      <c r="E1006" s="603" t="s">
        <v>117</v>
      </c>
      <c r="F1006" s="606"/>
      <c r="H1006" s="20"/>
      <c r="I1006" s="20"/>
      <c r="K1006" s="603" t="s">
        <v>117</v>
      </c>
      <c r="L1006" s="789"/>
      <c r="M1006" s="603"/>
      <c r="N1006" s="603"/>
      <c r="O1006" s="603"/>
      <c r="P1006" s="603"/>
    </row>
    <row r="1007" spans="1:16" s="25" customFormat="1" ht="18.75" customHeight="1" x14ac:dyDescent="0.3">
      <c r="B1007" s="20"/>
      <c r="C1007" s="20"/>
      <c r="E1007" s="603" t="s">
        <v>417</v>
      </c>
      <c r="F1007" s="606"/>
      <c r="H1007" s="20"/>
      <c r="I1007" s="20"/>
      <c r="K1007" s="603" t="s">
        <v>417</v>
      </c>
      <c r="L1007" s="789"/>
      <c r="M1007" s="603"/>
      <c r="N1007" s="603"/>
      <c r="O1007" s="603"/>
      <c r="P1007" s="603"/>
    </row>
    <row r="1008" spans="1:16" s="25" customFormat="1" ht="18.75" customHeight="1" x14ac:dyDescent="0.3">
      <c r="B1008" s="20"/>
      <c r="C1008" s="20"/>
      <c r="D1008" s="20"/>
      <c r="E1008" s="20"/>
      <c r="F1008" s="656"/>
      <c r="H1008" s="20"/>
      <c r="I1008" s="20"/>
      <c r="J1008" s="20"/>
      <c r="K1008" s="20"/>
      <c r="L1008" s="788"/>
    </row>
    <row r="1009" spans="1:13" s="25" customFormat="1" ht="18.75" customHeight="1" x14ac:dyDescent="0.3">
      <c r="B1009" s="20"/>
      <c r="C1009" s="20"/>
      <c r="D1009" s="20"/>
      <c r="E1009" s="20"/>
      <c r="F1009" s="656"/>
      <c r="H1009" s="20"/>
      <c r="I1009" s="20"/>
      <c r="J1009" s="20"/>
      <c r="K1009" s="20"/>
      <c r="L1009" s="788"/>
    </row>
    <row r="1010" spans="1:13" s="25" customFormat="1" ht="18.75" customHeight="1" x14ac:dyDescent="0.3">
      <c r="B1010" s="20"/>
      <c r="C1010" s="20"/>
      <c r="D1010" s="20"/>
      <c r="E1010" s="20"/>
      <c r="F1010" s="656"/>
      <c r="H1010" s="20"/>
      <c r="I1010" s="20"/>
      <c r="J1010" s="20"/>
      <c r="K1010" s="20"/>
      <c r="L1010" s="788"/>
    </row>
    <row r="1011" spans="1:13" s="25" customFormat="1" ht="18.75" customHeight="1" x14ac:dyDescent="0.3">
      <c r="B1011" s="1612" t="s">
        <v>119</v>
      </c>
      <c r="C1011" s="1612"/>
      <c r="D1011" s="1612"/>
      <c r="E1011" s="26"/>
      <c r="F1011" s="606"/>
      <c r="H1011" s="1612" t="s">
        <v>119</v>
      </c>
      <c r="I1011" s="1612"/>
      <c r="J1011" s="1612"/>
      <c r="K1011" s="26"/>
      <c r="L1011" s="788"/>
    </row>
    <row r="1012" spans="1:13" s="25" customFormat="1" ht="18.75" customHeight="1" x14ac:dyDescent="0.3">
      <c r="B1012" s="1610">
        <v>45565</v>
      </c>
      <c r="C1012" s="1610"/>
      <c r="D1012" s="1610"/>
      <c r="E1012" s="27"/>
      <c r="F1012" s="606"/>
      <c r="H1012" s="1610">
        <f>B1012</f>
        <v>45565</v>
      </c>
      <c r="I1012" s="1610"/>
      <c r="J1012" s="1610"/>
      <c r="K1012" s="27"/>
      <c r="L1012" s="788"/>
    </row>
    <row r="1013" spans="1:13" s="25" customFormat="1" ht="18.75" customHeight="1" x14ac:dyDescent="0.3">
      <c r="B1013" s="20"/>
      <c r="C1013" s="20"/>
      <c r="D1013" s="20"/>
      <c r="E1013" s="27"/>
      <c r="F1013" s="606"/>
      <c r="H1013" s="20"/>
      <c r="I1013" s="20"/>
      <c r="J1013" s="20"/>
      <c r="K1013" s="27"/>
      <c r="L1013" s="788"/>
    </row>
    <row r="1014" spans="1:13" s="25" customFormat="1" ht="18.75" customHeight="1" x14ac:dyDescent="0.3">
      <c r="B1014" s="1360"/>
      <c r="C1014" s="20"/>
      <c r="D1014" s="20"/>
      <c r="E1014" s="27"/>
      <c r="F1014" s="606"/>
      <c r="H1014" s="1360"/>
      <c r="I1014" s="20"/>
      <c r="J1014" s="20"/>
      <c r="K1014" s="27"/>
      <c r="L1014" s="788"/>
    </row>
    <row r="1015" spans="1:13" s="25" customFormat="1" ht="18.75" customHeight="1" x14ac:dyDescent="0.3">
      <c r="A1015" s="28" t="s">
        <v>120</v>
      </c>
      <c r="B1015" s="29" t="s">
        <v>121</v>
      </c>
      <c r="C1015" s="1611" t="s">
        <v>122</v>
      </c>
      <c r="D1015" s="1611"/>
      <c r="E1015" s="1611"/>
      <c r="F1015" s="606"/>
      <c r="G1015" s="28" t="s">
        <v>120</v>
      </c>
      <c r="H1015" s="29" t="s">
        <v>121</v>
      </c>
      <c r="I1015" s="1611" t="s">
        <v>123</v>
      </c>
      <c r="J1015" s="1611"/>
      <c r="K1015" s="1611"/>
      <c r="L1015" s="788"/>
    </row>
    <row r="1016" spans="1:13" s="25" customFormat="1" ht="18.75" customHeight="1" x14ac:dyDescent="0.3">
      <c r="A1016" s="28" t="s">
        <v>124</v>
      </c>
      <c r="B1016" s="28" t="s">
        <v>265</v>
      </c>
      <c r="C1016" s="29" t="s">
        <v>125</v>
      </c>
      <c r="D1016" s="1361" t="s">
        <v>126</v>
      </c>
      <c r="E1016" s="1361" t="s">
        <v>127</v>
      </c>
      <c r="F1016" s="606"/>
      <c r="G1016" s="28" t="s">
        <v>124</v>
      </c>
      <c r="H1016" s="28" t="s">
        <v>265</v>
      </c>
      <c r="I1016" s="29" t="s">
        <v>125</v>
      </c>
      <c r="J1016" s="1361" t="s">
        <v>126</v>
      </c>
      <c r="K1016" s="1361" t="s">
        <v>127</v>
      </c>
      <c r="L1016" s="788"/>
    </row>
    <row r="1017" spans="1:13" s="4" customFormat="1" x14ac:dyDescent="0.3">
      <c r="A1017" s="5" t="s">
        <v>8</v>
      </c>
      <c r="B1017" s="6" t="s">
        <v>48</v>
      </c>
      <c r="C1017" s="2" t="s">
        <v>46</v>
      </c>
      <c r="D1017" s="3">
        <v>40</v>
      </c>
      <c r="E1017" s="3">
        <v>204</v>
      </c>
      <c r="F1017" s="605"/>
      <c r="G1017" s="5" t="s">
        <v>8</v>
      </c>
      <c r="H1017" s="6" t="s">
        <v>48</v>
      </c>
      <c r="I1017" s="2" t="s">
        <v>46</v>
      </c>
      <c r="J1017" s="3">
        <v>40</v>
      </c>
      <c r="K1017" s="3">
        <v>204</v>
      </c>
      <c r="L1017" s="790"/>
    </row>
    <row r="1018" spans="1:13" s="50" customFormat="1" x14ac:dyDescent="0.3">
      <c r="A1018" s="1361" t="s">
        <v>3</v>
      </c>
      <c r="B1018" s="6" t="s">
        <v>64</v>
      </c>
      <c r="C1018" s="2" t="s">
        <v>65</v>
      </c>
      <c r="D1018" s="3">
        <v>13</v>
      </c>
      <c r="E1018" s="3">
        <v>75</v>
      </c>
      <c r="F1018" s="605"/>
      <c r="G1018" s="1361" t="s">
        <v>3</v>
      </c>
      <c r="H1018" s="6" t="s">
        <v>64</v>
      </c>
      <c r="I1018" s="2" t="s">
        <v>65</v>
      </c>
      <c r="J1018" s="3">
        <v>13</v>
      </c>
      <c r="K1018" s="3">
        <v>75</v>
      </c>
      <c r="L1018" s="786"/>
    </row>
    <row r="1019" spans="1:13" s="25" customFormat="1" x14ac:dyDescent="0.3">
      <c r="A1019" s="5">
        <v>3</v>
      </c>
      <c r="B1019" s="6" t="s">
        <v>114</v>
      </c>
      <c r="C1019" s="2" t="s">
        <v>2</v>
      </c>
      <c r="D1019" s="3">
        <v>6</v>
      </c>
      <c r="E1019" s="3">
        <v>28</v>
      </c>
      <c r="F1019" s="606"/>
      <c r="G1019" s="5">
        <v>3</v>
      </c>
      <c r="H1019" s="6" t="s">
        <v>114</v>
      </c>
      <c r="I1019" s="2" t="s">
        <v>2</v>
      </c>
      <c r="J1019" s="3">
        <v>6</v>
      </c>
      <c r="K1019" s="3">
        <v>28</v>
      </c>
      <c r="L1019" s="788"/>
    </row>
    <row r="1020" spans="1:13" s="25" customFormat="1" x14ac:dyDescent="0.3">
      <c r="A1020" s="1361" t="s">
        <v>77</v>
      </c>
      <c r="B1020" s="6" t="s">
        <v>107</v>
      </c>
      <c r="C1020" s="2" t="s">
        <v>14</v>
      </c>
      <c r="D1020" s="3">
        <v>3.4</v>
      </c>
      <c r="E1020" s="3">
        <v>93.2</v>
      </c>
      <c r="F1020" s="606"/>
      <c r="G1020" s="1361" t="s">
        <v>77</v>
      </c>
      <c r="H1020" s="6" t="s">
        <v>107</v>
      </c>
      <c r="I1020" s="2" t="s">
        <v>14</v>
      </c>
      <c r="J1020" s="3">
        <v>3.4</v>
      </c>
      <c r="K1020" s="3">
        <v>93.2</v>
      </c>
      <c r="L1020" s="788"/>
    </row>
    <row r="1021" spans="1:13" s="8" customFormat="1" ht="18.75" customHeight="1" x14ac:dyDescent="0.3">
      <c r="A1021" s="1361" t="s">
        <v>23</v>
      </c>
      <c r="B1021" s="6" t="s">
        <v>37</v>
      </c>
      <c r="C1021" s="2" t="s">
        <v>5</v>
      </c>
      <c r="D1021" s="3">
        <v>155</v>
      </c>
      <c r="E1021" s="3">
        <v>161</v>
      </c>
      <c r="F1021" s="605"/>
      <c r="G1021" s="1361" t="s">
        <v>23</v>
      </c>
      <c r="H1021" s="6" t="s">
        <v>37</v>
      </c>
      <c r="I1021" s="2" t="s">
        <v>5</v>
      </c>
      <c r="J1021" s="3">
        <v>155</v>
      </c>
      <c r="K1021" s="3">
        <v>161</v>
      </c>
      <c r="L1021" s="786" t="s">
        <v>479</v>
      </c>
      <c r="M1021" s="8">
        <v>115</v>
      </c>
    </row>
    <row r="1022" spans="1:13" s="25" customFormat="1" x14ac:dyDescent="0.3">
      <c r="A1022" s="5"/>
      <c r="B1022" s="6"/>
      <c r="C1022" s="2"/>
      <c r="D1022" s="3"/>
      <c r="E1022" s="3"/>
      <c r="F1022" s="656"/>
      <c r="G1022" s="5"/>
      <c r="H1022" s="6"/>
      <c r="I1022" s="2"/>
      <c r="J1022" s="3"/>
      <c r="K1022" s="3"/>
      <c r="L1022" s="788"/>
    </row>
    <row r="1023" spans="1:13" s="25" customFormat="1" x14ac:dyDescent="0.3">
      <c r="A1023" s="5"/>
      <c r="B1023" s="6"/>
      <c r="C1023" s="2"/>
      <c r="D1023" s="3"/>
      <c r="E1023" s="3"/>
      <c r="F1023" s="656"/>
      <c r="G1023" s="5"/>
      <c r="H1023" s="6"/>
      <c r="I1023" s="2"/>
      <c r="J1023" s="3"/>
      <c r="K1023" s="3"/>
      <c r="L1023" s="788"/>
    </row>
    <row r="1024" spans="1:13" s="25" customFormat="1" x14ac:dyDescent="0.3">
      <c r="A1024" s="5"/>
      <c r="B1024" s="6"/>
      <c r="C1024" s="2" t="s">
        <v>128</v>
      </c>
      <c r="D1024" s="3">
        <f>SUM(D1017:D1022)</f>
        <v>217.4</v>
      </c>
      <c r="E1024" s="3">
        <f>SUM(E1017:E1022)</f>
        <v>561.20000000000005</v>
      </c>
      <c r="F1024" s="656"/>
      <c r="G1024" s="5"/>
      <c r="H1024" s="6"/>
      <c r="I1024" s="2" t="s">
        <v>128</v>
      </c>
      <c r="J1024" s="3">
        <f>SUM(J1017:J1022)</f>
        <v>217.4</v>
      </c>
      <c r="K1024" s="3">
        <f>SUM(K1017:K1022)</f>
        <v>561.20000000000005</v>
      </c>
      <c r="L1024" s="788"/>
    </row>
    <row r="1025" spans="1:12" s="25" customFormat="1" hidden="1" x14ac:dyDescent="0.3">
      <c r="A1025" s="5"/>
      <c r="B1025" s="6"/>
      <c r="C1025" s="2"/>
      <c r="D1025" s="3"/>
      <c r="E1025" s="3"/>
      <c r="F1025" s="656"/>
      <c r="G1025" s="5"/>
      <c r="H1025" s="6"/>
      <c r="I1025" s="2"/>
      <c r="J1025" s="3"/>
      <c r="K1025" s="3"/>
      <c r="L1025" s="788"/>
    </row>
    <row r="1026" spans="1:12" s="25" customFormat="1" hidden="1" x14ac:dyDescent="0.3">
      <c r="A1026" s="5">
        <v>1</v>
      </c>
      <c r="B1026" s="6" t="s">
        <v>1</v>
      </c>
      <c r="C1026" s="2" t="s">
        <v>5</v>
      </c>
      <c r="D1026" s="3">
        <v>200</v>
      </c>
      <c r="E1026" s="3">
        <v>86</v>
      </c>
      <c r="F1026" s="656"/>
      <c r="G1026" s="5">
        <v>1</v>
      </c>
      <c r="H1026" s="6" t="s">
        <v>1</v>
      </c>
      <c r="I1026" s="2" t="s">
        <v>5</v>
      </c>
      <c r="J1026" s="3">
        <v>200</v>
      </c>
      <c r="K1026" s="3">
        <v>86</v>
      </c>
      <c r="L1026" s="788"/>
    </row>
    <row r="1027" spans="1:12" s="25" customFormat="1" hidden="1" x14ac:dyDescent="0.3">
      <c r="A1027" s="5">
        <v>2</v>
      </c>
      <c r="B1027" s="6" t="s">
        <v>238</v>
      </c>
      <c r="C1027" s="2" t="s">
        <v>251</v>
      </c>
      <c r="D1027" s="3">
        <v>225</v>
      </c>
      <c r="E1027" s="3">
        <v>114</v>
      </c>
      <c r="F1027" s="656"/>
      <c r="G1027" s="5">
        <v>2</v>
      </c>
      <c r="H1027" s="6" t="s">
        <v>238</v>
      </c>
      <c r="I1027" s="2" t="s">
        <v>251</v>
      </c>
      <c r="J1027" s="3">
        <v>225</v>
      </c>
      <c r="K1027" s="3">
        <v>114</v>
      </c>
      <c r="L1027" s="788"/>
    </row>
    <row r="1028" spans="1:12" s="25" customFormat="1" hidden="1" x14ac:dyDescent="0.3">
      <c r="A1028" s="5">
        <v>3</v>
      </c>
      <c r="B1028" s="6" t="s">
        <v>93</v>
      </c>
      <c r="C1028" s="2" t="s">
        <v>5</v>
      </c>
      <c r="D1028" s="3">
        <v>135</v>
      </c>
      <c r="E1028" s="3">
        <v>94.25</v>
      </c>
      <c r="F1028" s="656"/>
      <c r="G1028" s="5">
        <v>3</v>
      </c>
      <c r="H1028" s="6" t="s">
        <v>93</v>
      </c>
      <c r="I1028" s="2" t="s">
        <v>5</v>
      </c>
      <c r="J1028" s="3">
        <v>135</v>
      </c>
      <c r="K1028" s="3">
        <v>94.25</v>
      </c>
      <c r="L1028" s="788"/>
    </row>
    <row r="1029" spans="1:12" s="25" customFormat="1" hidden="1" x14ac:dyDescent="0.3">
      <c r="A1029" s="5">
        <v>4</v>
      </c>
      <c r="B1029" s="6" t="s">
        <v>253</v>
      </c>
      <c r="C1029" s="2" t="s">
        <v>218</v>
      </c>
      <c r="D1029" s="3">
        <v>125</v>
      </c>
      <c r="E1029" s="3">
        <v>146.4</v>
      </c>
      <c r="F1029" s="656"/>
      <c r="G1029" s="5">
        <v>4</v>
      </c>
      <c r="H1029" s="6" t="s">
        <v>253</v>
      </c>
      <c r="I1029" s="2" t="s">
        <v>218</v>
      </c>
      <c r="J1029" s="3">
        <v>125</v>
      </c>
      <c r="K1029" s="3">
        <v>146.4</v>
      </c>
      <c r="L1029" s="788"/>
    </row>
    <row r="1030" spans="1:12" s="25" customFormat="1" hidden="1" x14ac:dyDescent="0.3">
      <c r="A1030" s="5">
        <v>5</v>
      </c>
      <c r="B1030" s="6" t="s">
        <v>255</v>
      </c>
      <c r="C1030" s="2" t="s">
        <v>218</v>
      </c>
      <c r="D1030" s="3">
        <v>80</v>
      </c>
      <c r="E1030" s="3">
        <v>105.16</v>
      </c>
      <c r="F1030" s="656"/>
      <c r="G1030" s="5">
        <v>5</v>
      </c>
      <c r="H1030" s="6" t="s">
        <v>255</v>
      </c>
      <c r="I1030" s="2" t="s">
        <v>218</v>
      </c>
      <c r="J1030" s="3">
        <v>80</v>
      </c>
      <c r="K1030" s="3">
        <v>105.16</v>
      </c>
      <c r="L1030" s="788"/>
    </row>
    <row r="1031" spans="1:12" s="25" customFormat="1" hidden="1" x14ac:dyDescent="0.3">
      <c r="A1031" s="5">
        <v>6</v>
      </c>
      <c r="B1031" s="6" t="s">
        <v>252</v>
      </c>
      <c r="C1031" s="2" t="s">
        <v>251</v>
      </c>
      <c r="D1031" s="3">
        <v>105</v>
      </c>
      <c r="E1031" s="3">
        <v>142</v>
      </c>
      <c r="F1031" s="656"/>
      <c r="G1031" s="5">
        <v>6</v>
      </c>
      <c r="H1031" s="6" t="s">
        <v>252</v>
      </c>
      <c r="I1031" s="2" t="s">
        <v>251</v>
      </c>
      <c r="J1031" s="3">
        <v>105</v>
      </c>
      <c r="K1031" s="3">
        <v>142</v>
      </c>
      <c r="L1031" s="788"/>
    </row>
    <row r="1032" spans="1:12" s="25" customFormat="1" hidden="1" x14ac:dyDescent="0.3">
      <c r="A1032" s="5">
        <v>7</v>
      </c>
      <c r="B1032" s="6" t="s">
        <v>254</v>
      </c>
      <c r="C1032" s="2" t="s">
        <v>218</v>
      </c>
      <c r="D1032" s="3">
        <v>120</v>
      </c>
      <c r="E1032" s="3">
        <v>144</v>
      </c>
      <c r="F1032" s="656"/>
      <c r="G1032" s="5">
        <v>7</v>
      </c>
      <c r="H1032" s="6" t="s">
        <v>254</v>
      </c>
      <c r="I1032" s="2" t="s">
        <v>218</v>
      </c>
      <c r="J1032" s="3">
        <v>120</v>
      </c>
      <c r="K1032" s="3">
        <v>144</v>
      </c>
      <c r="L1032" s="788"/>
    </row>
    <row r="1033" spans="1:12" s="25" customFormat="1" hidden="1" x14ac:dyDescent="0.3">
      <c r="A1033" s="5">
        <v>8</v>
      </c>
      <c r="B1033" s="6" t="s">
        <v>31</v>
      </c>
      <c r="C1033" s="2" t="s">
        <v>5</v>
      </c>
      <c r="D1033" s="3">
        <v>55</v>
      </c>
      <c r="E1033" s="3">
        <v>88</v>
      </c>
      <c r="F1033" s="656"/>
      <c r="G1033" s="5">
        <v>8</v>
      </c>
      <c r="H1033" s="6" t="s">
        <v>31</v>
      </c>
      <c r="I1033" s="2" t="s">
        <v>5</v>
      </c>
      <c r="J1033" s="3">
        <v>55</v>
      </c>
      <c r="K1033" s="3">
        <v>88</v>
      </c>
      <c r="L1033" s="788"/>
    </row>
    <row r="1034" spans="1:12" s="50" customFormat="1" hidden="1" x14ac:dyDescent="0.3">
      <c r="A1034" s="1361"/>
      <c r="B1034" s="1"/>
      <c r="C1034" s="1361"/>
      <c r="D1034" s="7"/>
      <c r="E1034" s="7"/>
      <c r="F1034" s="657"/>
      <c r="G1034" s="1361"/>
      <c r="H1034" s="1"/>
      <c r="I1034" s="1361"/>
      <c r="J1034" s="7"/>
      <c r="K1034" s="7"/>
      <c r="L1034" s="792"/>
    </row>
    <row r="1035" spans="1:12" s="25" customFormat="1" hidden="1" x14ac:dyDescent="0.3">
      <c r="A1035" s="5"/>
      <c r="B1035" s="6"/>
      <c r="C1035" s="2" t="s">
        <v>128</v>
      </c>
      <c r="D1035" s="3">
        <v>1045</v>
      </c>
      <c r="E1035" s="3">
        <v>919.81</v>
      </c>
      <c r="F1035" s="656"/>
      <c r="G1035" s="5"/>
      <c r="H1035" s="6"/>
      <c r="I1035" s="2" t="s">
        <v>128</v>
      </c>
      <c r="J1035" s="3">
        <v>1045</v>
      </c>
      <c r="K1035" s="3">
        <v>919.81</v>
      </c>
      <c r="L1035" s="788"/>
    </row>
    <row r="1036" spans="1:12" s="25" customFormat="1" hidden="1" x14ac:dyDescent="0.3">
      <c r="A1036" s="5"/>
      <c r="B1036" s="6"/>
      <c r="C1036" s="2"/>
      <c r="D1036" s="3"/>
      <c r="E1036" s="3"/>
      <c r="F1036" s="656"/>
      <c r="G1036" s="5"/>
      <c r="H1036" s="6"/>
      <c r="I1036" s="2"/>
      <c r="J1036" s="3"/>
      <c r="K1036" s="3"/>
      <c r="L1036" s="788"/>
    </row>
    <row r="1037" spans="1:12" s="25" customFormat="1" x14ac:dyDescent="0.3">
      <c r="A1037" s="5"/>
      <c r="B1037" s="6"/>
      <c r="C1037" s="2"/>
      <c r="D1037" s="3"/>
      <c r="E1037" s="3"/>
      <c r="F1037" s="656"/>
      <c r="G1037" s="5"/>
      <c r="H1037" s="6"/>
      <c r="I1037" s="2"/>
      <c r="J1037" s="3"/>
      <c r="K1037" s="3"/>
      <c r="L1037" s="788"/>
    </row>
    <row r="1038" spans="1:12" s="25" customFormat="1" x14ac:dyDescent="0.3">
      <c r="A1038" s="5"/>
      <c r="B1038" s="6"/>
      <c r="C1038" s="2"/>
      <c r="D1038" s="3"/>
      <c r="E1038" s="3"/>
      <c r="F1038" s="656"/>
      <c r="G1038" s="5"/>
      <c r="H1038" s="6"/>
      <c r="I1038" s="2"/>
      <c r="J1038" s="3"/>
      <c r="K1038" s="3"/>
      <c r="L1038" s="788"/>
    </row>
    <row r="1039" spans="1:12" s="25" customFormat="1" x14ac:dyDescent="0.3">
      <c r="A1039" s="28" t="s">
        <v>124</v>
      </c>
      <c r="B1039" s="3" t="s">
        <v>259</v>
      </c>
      <c r="C1039" s="2" t="s">
        <v>125</v>
      </c>
      <c r="D1039" s="3" t="s">
        <v>126</v>
      </c>
      <c r="E1039" s="3" t="s">
        <v>127</v>
      </c>
      <c r="F1039" s="656"/>
      <c r="G1039" s="28" t="s">
        <v>124</v>
      </c>
      <c r="H1039" s="3" t="s">
        <v>247</v>
      </c>
      <c r="I1039" s="2" t="s">
        <v>125</v>
      </c>
      <c r="J1039" s="3" t="s">
        <v>126</v>
      </c>
      <c r="K1039" s="3" t="s">
        <v>127</v>
      </c>
      <c r="L1039" s="788"/>
    </row>
    <row r="1040" spans="1:12" s="8" customFormat="1" x14ac:dyDescent="0.3">
      <c r="A1040" s="5" t="s">
        <v>8</v>
      </c>
      <c r="B1040" s="6" t="s">
        <v>109</v>
      </c>
      <c r="C1040" s="2" t="s">
        <v>9</v>
      </c>
      <c r="D1040" s="3">
        <v>70</v>
      </c>
      <c r="E1040" s="3">
        <v>122</v>
      </c>
      <c r="F1040" s="605"/>
      <c r="G1040" s="5" t="s">
        <v>8</v>
      </c>
      <c r="H1040" s="6" t="s">
        <v>109</v>
      </c>
      <c r="I1040" s="2" t="s">
        <v>9</v>
      </c>
      <c r="J1040" s="3">
        <v>70</v>
      </c>
      <c r="K1040" s="3">
        <v>122</v>
      </c>
      <c r="L1040" s="786"/>
    </row>
    <row r="1041" spans="1:12" s="25" customFormat="1" ht="19.5" customHeight="1" x14ac:dyDescent="0.3">
      <c r="A1041" s="5">
        <v>2</v>
      </c>
      <c r="B1041" s="6" t="s">
        <v>103</v>
      </c>
      <c r="C1041" s="2" t="s">
        <v>104</v>
      </c>
      <c r="D1041" s="3">
        <v>50</v>
      </c>
      <c r="E1041" s="3">
        <v>220</v>
      </c>
      <c r="F1041" s="605"/>
      <c r="G1041" s="5">
        <v>2</v>
      </c>
      <c r="H1041" s="6" t="s">
        <v>103</v>
      </c>
      <c r="I1041" s="2" t="s">
        <v>104</v>
      </c>
      <c r="J1041" s="3">
        <v>50</v>
      </c>
      <c r="K1041" s="3">
        <v>220</v>
      </c>
      <c r="L1041" s="788"/>
    </row>
    <row r="1042" spans="1:12" s="50" customFormat="1" x14ac:dyDescent="0.3">
      <c r="A1042" s="1361" t="s">
        <v>0</v>
      </c>
      <c r="B1042" s="6" t="s">
        <v>260</v>
      </c>
      <c r="C1042" s="2" t="s">
        <v>17</v>
      </c>
      <c r="D1042" s="3">
        <v>25</v>
      </c>
      <c r="E1042" s="3">
        <v>182.25</v>
      </c>
      <c r="F1042" s="605"/>
      <c r="G1042" s="1361" t="s">
        <v>0</v>
      </c>
      <c r="H1042" s="6" t="s">
        <v>260</v>
      </c>
      <c r="I1042" s="2" t="s">
        <v>44</v>
      </c>
      <c r="J1042" s="3">
        <v>30</v>
      </c>
      <c r="K1042" s="3">
        <v>218.7</v>
      </c>
      <c r="L1042" s="792"/>
    </row>
    <row r="1043" spans="1:12" s="420" customFormat="1" x14ac:dyDescent="0.3">
      <c r="A1043" s="1361" t="s">
        <v>77</v>
      </c>
      <c r="B1043" s="6" t="s">
        <v>361</v>
      </c>
      <c r="C1043" s="2" t="s">
        <v>14</v>
      </c>
      <c r="D1043" s="3">
        <v>32</v>
      </c>
      <c r="E1043" s="3">
        <v>6</v>
      </c>
      <c r="F1043" s="607">
        <f>40*E1043/30</f>
        <v>8</v>
      </c>
      <c r="G1043" s="1361" t="s">
        <v>77</v>
      </c>
      <c r="H1043" s="6" t="s">
        <v>361</v>
      </c>
      <c r="I1043" s="2" t="s">
        <v>14</v>
      </c>
      <c r="J1043" s="3">
        <v>32</v>
      </c>
      <c r="K1043" s="3">
        <v>6</v>
      </c>
      <c r="L1043" s="795"/>
    </row>
    <row r="1044" spans="1:12" s="25" customFormat="1" ht="19.5" customHeight="1" x14ac:dyDescent="0.3">
      <c r="A1044" s="1361" t="s">
        <v>23</v>
      </c>
      <c r="B1044" s="6" t="s">
        <v>144</v>
      </c>
      <c r="C1044" s="2" t="s">
        <v>2</v>
      </c>
      <c r="D1044" s="3">
        <v>18</v>
      </c>
      <c r="E1044" s="3">
        <v>88</v>
      </c>
      <c r="F1044" s="656"/>
      <c r="G1044" s="1361" t="s">
        <v>23</v>
      </c>
      <c r="H1044" s="6" t="s">
        <v>144</v>
      </c>
      <c r="I1044" s="2" t="s">
        <v>2</v>
      </c>
      <c r="J1044" s="3">
        <v>18</v>
      </c>
      <c r="K1044" s="3">
        <v>88</v>
      </c>
      <c r="L1044" s="788"/>
    </row>
    <row r="1045" spans="1:12" s="50" customFormat="1" x14ac:dyDescent="0.3">
      <c r="A1045" s="1361" t="s">
        <v>51</v>
      </c>
      <c r="B1045" s="6" t="s">
        <v>107</v>
      </c>
      <c r="C1045" s="2" t="s">
        <v>14</v>
      </c>
      <c r="D1045" s="3">
        <v>3.4</v>
      </c>
      <c r="E1045" s="3">
        <v>93.2</v>
      </c>
      <c r="F1045" s="605"/>
      <c r="G1045" s="1361" t="s">
        <v>51</v>
      </c>
      <c r="H1045" s="6" t="s">
        <v>107</v>
      </c>
      <c r="I1045" s="2" t="s">
        <v>14</v>
      </c>
      <c r="J1045" s="3">
        <v>3.4</v>
      </c>
      <c r="K1045" s="3">
        <v>93.2</v>
      </c>
      <c r="L1045" s="786"/>
    </row>
    <row r="1046" spans="1:12" s="25" customFormat="1" ht="19.5" customHeight="1" x14ac:dyDescent="0.3">
      <c r="A1046" s="1361" t="s">
        <v>15</v>
      </c>
      <c r="B1046" s="6" t="s">
        <v>108</v>
      </c>
      <c r="C1046" s="2" t="s">
        <v>65</v>
      </c>
      <c r="D1046" s="3">
        <v>1.2</v>
      </c>
      <c r="E1046" s="3">
        <v>21.5</v>
      </c>
      <c r="F1046" s="656"/>
      <c r="G1046" s="1361" t="s">
        <v>15</v>
      </c>
      <c r="H1046" s="6" t="s">
        <v>108</v>
      </c>
      <c r="I1046" s="2" t="s">
        <v>65</v>
      </c>
      <c r="J1046" s="3">
        <v>1.2</v>
      </c>
      <c r="K1046" s="3">
        <v>21.5</v>
      </c>
      <c r="L1046" s="788"/>
    </row>
    <row r="1047" spans="1:12" s="50" customFormat="1" x14ac:dyDescent="0.3">
      <c r="A1047" s="1361"/>
      <c r="B1047" s="1"/>
      <c r="C1047" s="1361"/>
      <c r="D1047" s="7"/>
      <c r="E1047" s="7"/>
      <c r="F1047" s="490"/>
      <c r="G1047" s="1361"/>
      <c r="H1047" s="1"/>
      <c r="I1047" s="1361"/>
      <c r="J1047" s="7"/>
      <c r="K1047" s="7"/>
      <c r="L1047" s="786"/>
    </row>
    <row r="1048" spans="1:12" s="50" customFormat="1" x14ac:dyDescent="0.3">
      <c r="A1048" s="5"/>
      <c r="B1048" s="6"/>
      <c r="C1048" s="2"/>
      <c r="D1048" s="3"/>
      <c r="E1048" s="3"/>
      <c r="F1048" s="657"/>
      <c r="G1048" s="5"/>
      <c r="H1048" s="6"/>
      <c r="I1048" s="2"/>
      <c r="J1048" s="3"/>
      <c r="K1048" s="3"/>
      <c r="L1048" s="792"/>
    </row>
    <row r="1049" spans="1:12" s="25" customFormat="1" x14ac:dyDescent="0.3">
      <c r="A1049" s="1361"/>
      <c r="B1049" s="6"/>
      <c r="C1049" s="2" t="s">
        <v>128</v>
      </c>
      <c r="D1049" s="3">
        <f>SUM(D1040:D1048)</f>
        <v>199.6</v>
      </c>
      <c r="E1049" s="3">
        <f>SUM(E1040:E1048)</f>
        <v>732.95</v>
      </c>
      <c r="F1049" s="658"/>
      <c r="G1049" s="1361"/>
      <c r="H1049" s="6"/>
      <c r="I1049" s="2" t="s">
        <v>128</v>
      </c>
      <c r="J1049" s="3">
        <f>SUM(J1040:J1048)</f>
        <v>204.6</v>
      </c>
      <c r="K1049" s="3">
        <f>SUM(K1040:K1048)</f>
        <v>769.40000000000009</v>
      </c>
      <c r="L1049" s="788"/>
    </row>
    <row r="1050" spans="1:12" s="25" customFormat="1" x14ac:dyDescent="0.3">
      <c r="A1050" s="5"/>
      <c r="B1050" s="6"/>
      <c r="C1050" s="2"/>
      <c r="D1050" s="3"/>
      <c r="E1050" s="3"/>
      <c r="F1050" s="656"/>
      <c r="G1050" s="5"/>
      <c r="H1050" s="6"/>
      <c r="I1050" s="2"/>
      <c r="J1050" s="3"/>
      <c r="K1050" s="3"/>
      <c r="L1050" s="788"/>
    </row>
    <row r="1051" spans="1:12" s="25" customFormat="1" x14ac:dyDescent="0.3">
      <c r="A1051" s="5"/>
      <c r="B1051" s="6"/>
      <c r="C1051" s="2"/>
      <c r="D1051" s="3"/>
      <c r="E1051" s="3"/>
      <c r="F1051" s="656"/>
      <c r="G1051" s="5"/>
      <c r="H1051" s="6"/>
      <c r="I1051" s="2"/>
      <c r="J1051" s="3"/>
      <c r="K1051" s="3"/>
      <c r="L1051" s="788"/>
    </row>
    <row r="1052" spans="1:12" s="25" customFormat="1" x14ac:dyDescent="0.3">
      <c r="A1052" s="1361"/>
      <c r="B1052" s="6"/>
      <c r="C1052" s="2" t="s">
        <v>136</v>
      </c>
      <c r="D1052" s="3">
        <f>+D1049+D1024</f>
        <v>417</v>
      </c>
      <c r="E1052" s="3">
        <f>+E1049+E1024</f>
        <v>1294.1500000000001</v>
      </c>
      <c r="F1052" s="659"/>
      <c r="G1052" s="3"/>
      <c r="H1052" s="3"/>
      <c r="I1052" s="3" t="s">
        <v>136</v>
      </c>
      <c r="J1052" s="3">
        <f>+J1049+J1024</f>
        <v>422</v>
      </c>
      <c r="K1052" s="3">
        <f>+K1049+K1024</f>
        <v>1330.6000000000001</v>
      </c>
      <c r="L1052" s="788"/>
    </row>
    <row r="1053" spans="1:12" s="25" customFormat="1" ht="18.75" customHeight="1" x14ac:dyDescent="0.3">
      <c r="B1053" s="20"/>
      <c r="C1053" s="20"/>
      <c r="E1053" s="24"/>
      <c r="F1053" s="606"/>
      <c r="H1053" s="20"/>
      <c r="I1053" s="20"/>
      <c r="K1053" s="24"/>
      <c r="L1053" s="788"/>
    </row>
    <row r="1054" spans="1:12" s="25" customFormat="1" ht="18.75" customHeight="1" x14ac:dyDescent="0.3">
      <c r="B1054" s="20"/>
      <c r="C1054" s="20"/>
      <c r="E1054" s="24"/>
      <c r="F1054" s="606"/>
      <c r="H1054" s="20"/>
      <c r="I1054" s="20"/>
      <c r="K1054" s="24"/>
      <c r="L1054" s="788"/>
    </row>
    <row r="1055" spans="1:12" s="25" customFormat="1" x14ac:dyDescent="0.3">
      <c r="A1055" s="461"/>
      <c r="B1055" s="461"/>
      <c r="C1055" s="461"/>
      <c r="D1055" s="461"/>
      <c r="E1055" s="461"/>
      <c r="F1055" s="660"/>
      <c r="G1055" s="36"/>
      <c r="H1055" s="463"/>
      <c r="I1055" s="463"/>
      <c r="J1055" s="463"/>
      <c r="K1055" s="463"/>
      <c r="L1055" s="788"/>
    </row>
    <row r="1056" spans="1:12" s="25" customFormat="1" x14ac:dyDescent="0.3">
      <c r="A1056" s="461"/>
      <c r="B1056" s="36"/>
      <c r="C1056" s="462"/>
      <c r="D1056" s="463"/>
      <c r="E1056" s="898"/>
      <c r="F1056" s="847"/>
      <c r="G1056" s="898"/>
      <c r="H1056" s="898"/>
      <c r="I1056" s="463"/>
      <c r="J1056" s="463"/>
      <c r="K1056" s="463"/>
      <c r="L1056" s="788"/>
    </row>
    <row r="1057" spans="2:16" s="25" customFormat="1" ht="18.75" customHeight="1" x14ac:dyDescent="0.3">
      <c r="B1057" s="37" t="s">
        <v>130</v>
      </c>
      <c r="D1057" s="94" t="s">
        <v>131</v>
      </c>
      <c r="E1057" s="20"/>
      <c r="F1057" s="606"/>
      <c r="H1057" s="37" t="s">
        <v>130</v>
      </c>
      <c r="J1057" s="94" t="s">
        <v>131</v>
      </c>
      <c r="K1057" s="20"/>
      <c r="L1057" s="788"/>
    </row>
    <row r="1058" spans="2:16" s="25" customFormat="1" ht="51.75" customHeight="1" x14ac:dyDescent="0.3">
      <c r="B1058" s="38" t="s">
        <v>132</v>
      </c>
      <c r="D1058" s="38" t="s">
        <v>140</v>
      </c>
      <c r="E1058" s="39"/>
      <c r="F1058" s="606"/>
      <c r="H1058" s="38" t="s">
        <v>139</v>
      </c>
      <c r="J1058" s="38" t="s">
        <v>140</v>
      </c>
      <c r="K1058" s="39"/>
      <c r="L1058" s="788"/>
    </row>
    <row r="1059" spans="2:16" s="25" customFormat="1" ht="23.25" customHeight="1" x14ac:dyDescent="0.3">
      <c r="B1059" s="38"/>
      <c r="D1059" s="38"/>
      <c r="E1059" s="39"/>
      <c r="F1059" s="606"/>
      <c r="G1059" s="38"/>
      <c r="I1059" s="38"/>
      <c r="J1059" s="39"/>
      <c r="K1059" s="38"/>
      <c r="L1059" s="788"/>
    </row>
    <row r="1060" spans="2:16" s="419" customFormat="1" ht="18.75" customHeight="1" x14ac:dyDescent="0.3">
      <c r="B1060" s="456"/>
      <c r="C1060" s="456"/>
      <c r="D1060" s="456"/>
      <c r="E1060" s="456"/>
      <c r="F1060" s="670"/>
      <c r="H1060" s="456"/>
      <c r="I1060" s="456"/>
      <c r="J1060" s="456"/>
      <c r="K1060" s="456"/>
      <c r="L1060" s="799"/>
    </row>
    <row r="1061" spans="2:16" s="21" customFormat="1" x14ac:dyDescent="0.3">
      <c r="B1061" s="20"/>
      <c r="C1061" s="20"/>
      <c r="D1061" s="20"/>
      <c r="E1061" s="20"/>
      <c r="F1061" s="656"/>
      <c r="H1061" s="20"/>
      <c r="I1061" s="20"/>
      <c r="J1061" s="20"/>
      <c r="K1061" s="20"/>
      <c r="L1061" s="801"/>
    </row>
    <row r="1062" spans="2:16" s="25" customFormat="1" ht="18.75" customHeight="1" x14ac:dyDescent="0.3">
      <c r="B1062" s="22" t="s">
        <v>115</v>
      </c>
      <c r="C1062" s="20"/>
      <c r="D1062" s="20"/>
      <c r="E1062" s="20"/>
      <c r="F1062" s="656"/>
      <c r="H1062" s="22" t="s">
        <v>115</v>
      </c>
      <c r="I1062" s="20"/>
      <c r="J1062" s="20"/>
      <c r="K1062" s="20"/>
      <c r="L1062" s="788"/>
    </row>
    <row r="1063" spans="2:16" s="25" customFormat="1" ht="18.75" customHeight="1" x14ac:dyDescent="0.3">
      <c r="B1063" s="22" t="s">
        <v>137</v>
      </c>
      <c r="C1063" s="20"/>
      <c r="D1063" s="20"/>
      <c r="E1063" s="20"/>
      <c r="F1063" s="606"/>
      <c r="H1063" s="22" t="s">
        <v>138</v>
      </c>
      <c r="I1063" s="20"/>
      <c r="J1063" s="20"/>
      <c r="K1063" s="20"/>
      <c r="L1063" s="788"/>
    </row>
    <row r="1064" spans="2:16" s="25" customFormat="1" ht="18.75" customHeight="1" x14ac:dyDescent="0.3">
      <c r="B1064" s="20"/>
      <c r="C1064" s="20"/>
      <c r="D1064" s="20"/>
      <c r="E1064" s="20"/>
      <c r="F1064" s="606"/>
      <c r="H1064" s="20"/>
      <c r="I1064" s="20"/>
      <c r="J1064" s="20"/>
      <c r="K1064" s="20"/>
      <c r="L1064" s="788"/>
    </row>
    <row r="1065" spans="2:16" s="25" customFormat="1" ht="18.75" customHeight="1" x14ac:dyDescent="0.3">
      <c r="B1065" s="20"/>
      <c r="C1065" s="20"/>
      <c r="E1065" s="603" t="s">
        <v>116</v>
      </c>
      <c r="F1065" s="606"/>
      <c r="H1065" s="20"/>
      <c r="I1065" s="20"/>
      <c r="K1065" s="603" t="s">
        <v>116</v>
      </c>
      <c r="L1065" s="789"/>
      <c r="M1065" s="603" t="s">
        <v>116</v>
      </c>
      <c r="N1065" s="603" t="s">
        <v>116</v>
      </c>
      <c r="O1065" s="603" t="s">
        <v>116</v>
      </c>
      <c r="P1065" s="603" t="s">
        <v>116</v>
      </c>
    </row>
    <row r="1066" spans="2:16" s="25" customFormat="1" ht="18.75" customHeight="1" x14ac:dyDescent="0.3">
      <c r="B1066" s="20"/>
      <c r="C1066" s="20"/>
      <c r="E1066" s="603" t="s">
        <v>134</v>
      </c>
      <c r="F1066" s="606"/>
      <c r="H1066" s="20"/>
      <c r="I1066" s="20"/>
      <c r="K1066" s="603" t="s">
        <v>134</v>
      </c>
      <c r="L1066" s="789"/>
      <c r="M1066" s="603" t="s">
        <v>134</v>
      </c>
      <c r="N1066" s="603" t="s">
        <v>134</v>
      </c>
      <c r="O1066" s="603" t="s">
        <v>134</v>
      </c>
      <c r="P1066" s="603" t="s">
        <v>134</v>
      </c>
    </row>
    <row r="1067" spans="2:16" s="25" customFormat="1" ht="18.75" customHeight="1" x14ac:dyDescent="0.3">
      <c r="B1067" s="20"/>
      <c r="C1067" s="20"/>
      <c r="E1067" s="603" t="s">
        <v>117</v>
      </c>
      <c r="F1067" s="606"/>
      <c r="H1067" s="20"/>
      <c r="I1067" s="20"/>
      <c r="K1067" s="603" t="s">
        <v>117</v>
      </c>
      <c r="L1067" s="789"/>
      <c r="M1067" s="603" t="s">
        <v>117</v>
      </c>
      <c r="N1067" s="603" t="s">
        <v>117</v>
      </c>
      <c r="O1067" s="603" t="s">
        <v>117</v>
      </c>
      <c r="P1067" s="603" t="s">
        <v>117</v>
      </c>
    </row>
    <row r="1068" spans="2:16" s="25" customFormat="1" ht="18.75" customHeight="1" x14ac:dyDescent="0.3">
      <c r="B1068" s="20"/>
      <c r="C1068" s="20"/>
      <c r="E1068" s="603" t="s">
        <v>417</v>
      </c>
      <c r="F1068" s="606"/>
      <c r="H1068" s="20"/>
      <c r="I1068" s="20"/>
      <c r="K1068" s="603" t="s">
        <v>417</v>
      </c>
      <c r="L1068" s="789"/>
      <c r="M1068" s="603" t="s">
        <v>417</v>
      </c>
      <c r="N1068" s="603" t="s">
        <v>417</v>
      </c>
      <c r="O1068" s="603" t="s">
        <v>417</v>
      </c>
      <c r="P1068" s="603" t="s">
        <v>417</v>
      </c>
    </row>
    <row r="1069" spans="2:16" s="25" customFormat="1" ht="18.75" customHeight="1" x14ac:dyDescent="0.3">
      <c r="B1069" s="20"/>
      <c r="C1069" s="20"/>
      <c r="D1069" s="20"/>
      <c r="E1069" s="20"/>
      <c r="F1069" s="656"/>
      <c r="H1069" s="20"/>
      <c r="I1069" s="20"/>
      <c r="J1069" s="20"/>
      <c r="K1069" s="20"/>
      <c r="L1069" s="788"/>
    </row>
    <row r="1070" spans="2:16" s="25" customFormat="1" ht="18.75" customHeight="1" x14ac:dyDescent="0.3">
      <c r="B1070" s="20"/>
      <c r="C1070" s="20"/>
      <c r="D1070" s="20"/>
      <c r="E1070" s="20"/>
      <c r="F1070" s="656"/>
      <c r="H1070" s="20"/>
      <c r="I1070" s="20"/>
      <c r="J1070" s="20"/>
      <c r="K1070" s="20"/>
      <c r="L1070" s="788"/>
    </row>
    <row r="1071" spans="2:16" s="25" customFormat="1" ht="18.75" customHeight="1" x14ac:dyDescent="0.3">
      <c r="B1071" s="20"/>
      <c r="C1071" s="20"/>
      <c r="D1071" s="20"/>
      <c r="E1071" s="20"/>
      <c r="F1071" s="656"/>
      <c r="H1071" s="20"/>
      <c r="I1071" s="20"/>
      <c r="J1071" s="20"/>
      <c r="K1071" s="20"/>
      <c r="L1071" s="788"/>
    </row>
    <row r="1072" spans="2:16" s="25" customFormat="1" ht="18.75" customHeight="1" x14ac:dyDescent="0.3">
      <c r="B1072" s="1612" t="s">
        <v>119</v>
      </c>
      <c r="C1072" s="1612"/>
      <c r="D1072" s="1612"/>
      <c r="E1072" s="26"/>
      <c r="F1072" s="606"/>
      <c r="H1072" s="1612" t="s">
        <v>119</v>
      </c>
      <c r="I1072" s="1612"/>
      <c r="J1072" s="1612"/>
      <c r="K1072" s="26"/>
      <c r="L1072" s="788"/>
    </row>
    <row r="1073" spans="1:12" s="25" customFormat="1" ht="18.75" customHeight="1" x14ac:dyDescent="0.3">
      <c r="B1073" s="1610">
        <v>45566</v>
      </c>
      <c r="C1073" s="1610"/>
      <c r="D1073" s="1610"/>
      <c r="E1073" s="27"/>
      <c r="F1073" s="606"/>
      <c r="H1073" s="1610">
        <f>B1073</f>
        <v>45566</v>
      </c>
      <c r="I1073" s="1610"/>
      <c r="J1073" s="1610"/>
      <c r="K1073" s="27"/>
      <c r="L1073" s="788"/>
    </row>
    <row r="1074" spans="1:12" s="25" customFormat="1" ht="18.75" customHeight="1" x14ac:dyDescent="0.3">
      <c r="B1074" s="20"/>
      <c r="C1074" s="20"/>
      <c r="D1074" s="20"/>
      <c r="E1074" s="27"/>
      <c r="F1074" s="606"/>
      <c r="H1074" s="20"/>
      <c r="I1074" s="20"/>
      <c r="J1074" s="20"/>
      <c r="K1074" s="27"/>
      <c r="L1074" s="788"/>
    </row>
    <row r="1075" spans="1:12" s="25" customFormat="1" ht="18.75" customHeight="1" x14ac:dyDescent="0.3">
      <c r="B1075" s="1362"/>
      <c r="C1075" s="20"/>
      <c r="D1075" s="20"/>
      <c r="E1075" s="27"/>
      <c r="F1075" s="606"/>
      <c r="H1075" s="1362"/>
      <c r="I1075" s="20"/>
      <c r="J1075" s="20"/>
      <c r="K1075" s="27"/>
      <c r="L1075" s="788"/>
    </row>
    <row r="1076" spans="1:12" s="25" customFormat="1" ht="18.75" customHeight="1" x14ac:dyDescent="0.3">
      <c r="A1076" s="28" t="s">
        <v>120</v>
      </c>
      <c r="B1076" s="29" t="s">
        <v>121</v>
      </c>
      <c r="C1076" s="1611" t="s">
        <v>122</v>
      </c>
      <c r="D1076" s="1611"/>
      <c r="E1076" s="1611"/>
      <c r="F1076" s="606"/>
      <c r="G1076" s="28" t="s">
        <v>120</v>
      </c>
      <c r="H1076" s="29" t="s">
        <v>121</v>
      </c>
      <c r="I1076" s="1611" t="s">
        <v>123</v>
      </c>
      <c r="J1076" s="1611"/>
      <c r="K1076" s="1611"/>
      <c r="L1076" s="788"/>
    </row>
    <row r="1077" spans="1:12" s="25" customFormat="1" ht="18.75" customHeight="1" x14ac:dyDescent="0.3">
      <c r="A1077" s="28" t="s">
        <v>124</v>
      </c>
      <c r="B1077" s="28" t="s">
        <v>265</v>
      </c>
      <c r="C1077" s="29" t="s">
        <v>125</v>
      </c>
      <c r="D1077" s="1363" t="s">
        <v>126</v>
      </c>
      <c r="E1077" s="1363" t="s">
        <v>127</v>
      </c>
      <c r="F1077" s="606"/>
      <c r="G1077" s="28" t="s">
        <v>124</v>
      </c>
      <c r="H1077" s="28" t="s">
        <v>265</v>
      </c>
      <c r="I1077" s="29" t="s">
        <v>125</v>
      </c>
      <c r="J1077" s="1363" t="s">
        <v>126</v>
      </c>
      <c r="K1077" s="1363" t="s">
        <v>127</v>
      </c>
      <c r="L1077" s="788"/>
    </row>
    <row r="1078" spans="1:12" s="8" customFormat="1" x14ac:dyDescent="0.3">
      <c r="A1078" s="5"/>
      <c r="B1078" s="6"/>
      <c r="C1078" s="2"/>
      <c r="D1078" s="3"/>
      <c r="E1078" s="3"/>
      <c r="F1078" s="605"/>
      <c r="G1078" s="5"/>
      <c r="H1078" s="6"/>
      <c r="I1078" s="2"/>
      <c r="J1078" s="3"/>
      <c r="K1078" s="3"/>
      <c r="L1078" s="786"/>
    </row>
    <row r="1079" spans="1:12" s="50" customFormat="1" x14ac:dyDescent="0.3">
      <c r="A1079" s="1363"/>
      <c r="B1079" s="6"/>
      <c r="C1079" s="2"/>
      <c r="D1079" s="3"/>
      <c r="E1079" s="3"/>
      <c r="F1079" s="605"/>
      <c r="G1079" s="1363"/>
      <c r="H1079" s="6"/>
      <c r="I1079" s="2"/>
      <c r="J1079" s="3"/>
      <c r="K1079" s="3"/>
      <c r="L1079" s="786"/>
    </row>
    <row r="1080" spans="1:12" s="25" customFormat="1" x14ac:dyDescent="0.3">
      <c r="A1080" s="5">
        <v>3</v>
      </c>
      <c r="B1080" s="6" t="s">
        <v>114</v>
      </c>
      <c r="C1080" s="2" t="s">
        <v>2</v>
      </c>
      <c r="D1080" s="3">
        <v>6</v>
      </c>
      <c r="E1080" s="3">
        <v>28</v>
      </c>
      <c r="F1080" s="606"/>
      <c r="G1080" s="5">
        <v>3</v>
      </c>
      <c r="H1080" s="6" t="s">
        <v>114</v>
      </c>
      <c r="I1080" s="2" t="s">
        <v>2</v>
      </c>
      <c r="J1080" s="3">
        <v>6</v>
      </c>
      <c r="K1080" s="3">
        <v>28</v>
      </c>
      <c r="L1080" s="788"/>
    </row>
    <row r="1081" spans="1:12" s="25" customFormat="1" x14ac:dyDescent="0.3">
      <c r="A1081" s="1363" t="s">
        <v>77</v>
      </c>
      <c r="B1081" s="6" t="s">
        <v>107</v>
      </c>
      <c r="C1081" s="2" t="s">
        <v>14</v>
      </c>
      <c r="D1081" s="3">
        <v>3.4</v>
      </c>
      <c r="E1081" s="3">
        <v>93.2</v>
      </c>
      <c r="F1081" s="606"/>
      <c r="G1081" s="1363" t="s">
        <v>77</v>
      </c>
      <c r="H1081" s="6" t="s">
        <v>107</v>
      </c>
      <c r="I1081" s="2" t="s">
        <v>14</v>
      </c>
      <c r="J1081" s="3">
        <v>3.4</v>
      </c>
      <c r="K1081" s="3">
        <v>93.2</v>
      </c>
      <c r="L1081" s="788"/>
    </row>
    <row r="1082" spans="1:12" s="50" customFormat="1" x14ac:dyDescent="0.3">
      <c r="A1082" s="5"/>
      <c r="B1082" s="6"/>
      <c r="C1082" s="2"/>
      <c r="D1082" s="3"/>
      <c r="E1082" s="3"/>
      <c r="F1082" s="605"/>
      <c r="G1082" s="5"/>
      <c r="H1082" s="6"/>
      <c r="I1082" s="2"/>
      <c r="J1082" s="3"/>
      <c r="K1082" s="3"/>
      <c r="L1082" s="786"/>
    </row>
    <row r="1083" spans="1:12" s="25" customFormat="1" x14ac:dyDescent="0.3">
      <c r="A1083" s="5"/>
      <c r="B1083" s="6"/>
      <c r="C1083" s="2"/>
      <c r="D1083" s="3"/>
      <c r="E1083" s="3"/>
      <c r="F1083" s="656"/>
      <c r="G1083" s="5"/>
      <c r="H1083" s="6"/>
      <c r="I1083" s="2"/>
      <c r="J1083" s="3"/>
      <c r="K1083" s="3"/>
      <c r="L1083" s="788"/>
    </row>
    <row r="1084" spans="1:12" s="25" customFormat="1" x14ac:dyDescent="0.3">
      <c r="A1084" s="5"/>
      <c r="B1084" s="6"/>
      <c r="C1084" s="2" t="s">
        <v>128</v>
      </c>
      <c r="D1084" s="3">
        <f>SUM(D1078:D1082)</f>
        <v>9.4</v>
      </c>
      <c r="E1084" s="3">
        <f>SUM(E1078:E1082)</f>
        <v>121.2</v>
      </c>
      <c r="F1084" s="656"/>
      <c r="G1084" s="5"/>
      <c r="H1084" s="6"/>
      <c r="I1084" s="2" t="s">
        <v>128</v>
      </c>
      <c r="J1084" s="3">
        <f>SUM(J1078:J1082)</f>
        <v>9.4</v>
      </c>
      <c r="K1084" s="3">
        <f>SUM(K1078:K1082)</f>
        <v>121.2</v>
      </c>
      <c r="L1084" s="788"/>
    </row>
    <row r="1085" spans="1:12" s="25" customFormat="1" hidden="1" x14ac:dyDescent="0.3">
      <c r="A1085" s="5"/>
      <c r="B1085" s="6"/>
      <c r="C1085" s="2"/>
      <c r="D1085" s="3"/>
      <c r="E1085" s="3"/>
      <c r="F1085" s="656"/>
      <c r="G1085" s="5"/>
      <c r="H1085" s="6"/>
      <c r="I1085" s="2"/>
      <c r="J1085" s="3"/>
      <c r="K1085" s="3"/>
      <c r="L1085" s="788"/>
    </row>
    <row r="1086" spans="1:12" s="25" customFormat="1" hidden="1" x14ac:dyDescent="0.3">
      <c r="A1086" s="5">
        <v>1</v>
      </c>
      <c r="B1086" s="6" t="s">
        <v>1</v>
      </c>
      <c r="C1086" s="2" t="s">
        <v>5</v>
      </c>
      <c r="D1086" s="3">
        <v>200</v>
      </c>
      <c r="E1086" s="3">
        <v>86</v>
      </c>
      <c r="F1086" s="656"/>
      <c r="G1086" s="5">
        <v>1</v>
      </c>
      <c r="H1086" s="6" t="s">
        <v>1</v>
      </c>
      <c r="I1086" s="2" t="s">
        <v>5</v>
      </c>
      <c r="J1086" s="3">
        <v>200</v>
      </c>
      <c r="K1086" s="3">
        <v>86</v>
      </c>
      <c r="L1086" s="788"/>
    </row>
    <row r="1087" spans="1:12" s="25" customFormat="1" hidden="1" x14ac:dyDescent="0.3">
      <c r="A1087" s="5">
        <v>2</v>
      </c>
      <c r="B1087" s="6" t="s">
        <v>238</v>
      </c>
      <c r="C1087" s="2" t="s">
        <v>251</v>
      </c>
      <c r="D1087" s="3">
        <v>225</v>
      </c>
      <c r="E1087" s="3">
        <v>114</v>
      </c>
      <c r="F1087" s="656"/>
      <c r="G1087" s="5">
        <v>2</v>
      </c>
      <c r="H1087" s="6" t="s">
        <v>238</v>
      </c>
      <c r="I1087" s="2" t="s">
        <v>251</v>
      </c>
      <c r="J1087" s="3">
        <v>225</v>
      </c>
      <c r="K1087" s="3">
        <v>114</v>
      </c>
      <c r="L1087" s="788"/>
    </row>
    <row r="1088" spans="1:12" s="25" customFormat="1" hidden="1" x14ac:dyDescent="0.3">
      <c r="A1088" s="5">
        <v>3</v>
      </c>
      <c r="B1088" s="6" t="s">
        <v>93</v>
      </c>
      <c r="C1088" s="2" t="s">
        <v>5</v>
      </c>
      <c r="D1088" s="3">
        <v>135</v>
      </c>
      <c r="E1088" s="3">
        <v>94.25</v>
      </c>
      <c r="F1088" s="656"/>
      <c r="G1088" s="5">
        <v>3</v>
      </c>
      <c r="H1088" s="6" t="s">
        <v>93</v>
      </c>
      <c r="I1088" s="2" t="s">
        <v>5</v>
      </c>
      <c r="J1088" s="3">
        <v>135</v>
      </c>
      <c r="K1088" s="3">
        <v>94.25</v>
      </c>
      <c r="L1088" s="788"/>
    </row>
    <row r="1089" spans="1:12" s="25" customFormat="1" hidden="1" x14ac:dyDescent="0.3">
      <c r="A1089" s="5">
        <v>4</v>
      </c>
      <c r="B1089" s="6" t="s">
        <v>253</v>
      </c>
      <c r="C1089" s="2" t="s">
        <v>218</v>
      </c>
      <c r="D1089" s="3">
        <v>125</v>
      </c>
      <c r="E1089" s="3">
        <v>146.4</v>
      </c>
      <c r="F1089" s="656"/>
      <c r="G1089" s="5">
        <v>4</v>
      </c>
      <c r="H1089" s="6" t="s">
        <v>253</v>
      </c>
      <c r="I1089" s="2" t="s">
        <v>218</v>
      </c>
      <c r="J1089" s="3">
        <v>125</v>
      </c>
      <c r="K1089" s="3">
        <v>146.4</v>
      </c>
      <c r="L1089" s="788"/>
    </row>
    <row r="1090" spans="1:12" s="25" customFormat="1" hidden="1" x14ac:dyDescent="0.3">
      <c r="A1090" s="5">
        <v>5</v>
      </c>
      <c r="B1090" s="6" t="s">
        <v>255</v>
      </c>
      <c r="C1090" s="2" t="s">
        <v>218</v>
      </c>
      <c r="D1090" s="3">
        <v>80</v>
      </c>
      <c r="E1090" s="3">
        <v>105.16</v>
      </c>
      <c r="F1090" s="656"/>
      <c r="G1090" s="5">
        <v>5</v>
      </c>
      <c r="H1090" s="6" t="s">
        <v>255</v>
      </c>
      <c r="I1090" s="2" t="s">
        <v>218</v>
      </c>
      <c r="J1090" s="3">
        <v>80</v>
      </c>
      <c r="K1090" s="3">
        <v>105.16</v>
      </c>
      <c r="L1090" s="788"/>
    </row>
    <row r="1091" spans="1:12" s="25" customFormat="1" hidden="1" x14ac:dyDescent="0.3">
      <c r="A1091" s="5">
        <v>6</v>
      </c>
      <c r="B1091" s="6" t="s">
        <v>252</v>
      </c>
      <c r="C1091" s="2" t="s">
        <v>251</v>
      </c>
      <c r="D1091" s="3">
        <v>105</v>
      </c>
      <c r="E1091" s="3">
        <v>142</v>
      </c>
      <c r="F1091" s="656"/>
      <c r="G1091" s="5">
        <v>6</v>
      </c>
      <c r="H1091" s="6" t="s">
        <v>252</v>
      </c>
      <c r="I1091" s="2" t="s">
        <v>251</v>
      </c>
      <c r="J1091" s="3">
        <v>105</v>
      </c>
      <c r="K1091" s="3">
        <v>142</v>
      </c>
      <c r="L1091" s="788"/>
    </row>
    <row r="1092" spans="1:12" s="25" customFormat="1" hidden="1" x14ac:dyDescent="0.3">
      <c r="A1092" s="5">
        <v>7</v>
      </c>
      <c r="B1092" s="6" t="s">
        <v>254</v>
      </c>
      <c r="C1092" s="2" t="s">
        <v>218</v>
      </c>
      <c r="D1092" s="3">
        <v>120</v>
      </c>
      <c r="E1092" s="3">
        <v>144</v>
      </c>
      <c r="F1092" s="656"/>
      <c r="G1092" s="5">
        <v>7</v>
      </c>
      <c r="H1092" s="6" t="s">
        <v>254</v>
      </c>
      <c r="I1092" s="2" t="s">
        <v>218</v>
      </c>
      <c r="J1092" s="3">
        <v>120</v>
      </c>
      <c r="K1092" s="3">
        <v>144</v>
      </c>
      <c r="L1092" s="788"/>
    </row>
    <row r="1093" spans="1:12" s="25" customFormat="1" hidden="1" x14ac:dyDescent="0.3">
      <c r="A1093" s="5">
        <v>8</v>
      </c>
      <c r="B1093" s="6" t="s">
        <v>31</v>
      </c>
      <c r="C1093" s="2" t="s">
        <v>5</v>
      </c>
      <c r="D1093" s="3">
        <v>55</v>
      </c>
      <c r="E1093" s="3">
        <v>88</v>
      </c>
      <c r="F1093" s="656"/>
      <c r="G1093" s="5">
        <v>8</v>
      </c>
      <c r="H1093" s="6" t="s">
        <v>31</v>
      </c>
      <c r="I1093" s="2" t="s">
        <v>5</v>
      </c>
      <c r="J1093" s="3">
        <v>55</v>
      </c>
      <c r="K1093" s="3">
        <v>88</v>
      </c>
      <c r="L1093" s="788"/>
    </row>
    <row r="1094" spans="1:12" s="50" customFormat="1" hidden="1" x14ac:dyDescent="0.3">
      <c r="A1094" s="1363"/>
      <c r="B1094" s="1"/>
      <c r="C1094" s="1363"/>
      <c r="D1094" s="7"/>
      <c r="E1094" s="7"/>
      <c r="F1094" s="657"/>
      <c r="G1094" s="1363"/>
      <c r="H1094" s="1"/>
      <c r="I1094" s="1363"/>
      <c r="J1094" s="7"/>
      <c r="K1094" s="7"/>
      <c r="L1094" s="792"/>
    </row>
    <row r="1095" spans="1:12" s="25" customFormat="1" hidden="1" x14ac:dyDescent="0.3">
      <c r="A1095" s="5"/>
      <c r="B1095" s="6"/>
      <c r="C1095" s="2" t="s">
        <v>128</v>
      </c>
      <c r="D1095" s="3">
        <v>1045</v>
      </c>
      <c r="E1095" s="3">
        <v>919.81</v>
      </c>
      <c r="F1095" s="656"/>
      <c r="G1095" s="5"/>
      <c r="H1095" s="6"/>
      <c r="I1095" s="2" t="s">
        <v>128</v>
      </c>
      <c r="J1095" s="3">
        <v>1045</v>
      </c>
      <c r="K1095" s="3">
        <v>919.81</v>
      </c>
      <c r="L1095" s="788"/>
    </row>
    <row r="1096" spans="1:12" s="25" customFormat="1" hidden="1" x14ac:dyDescent="0.3">
      <c r="A1096" s="5"/>
      <c r="B1096" s="6"/>
      <c r="C1096" s="2"/>
      <c r="D1096" s="3"/>
      <c r="E1096" s="3"/>
      <c r="F1096" s="656"/>
      <c r="G1096" s="5"/>
      <c r="H1096" s="6"/>
      <c r="I1096" s="2"/>
      <c r="J1096" s="3"/>
      <c r="K1096" s="3"/>
      <c r="L1096" s="788"/>
    </row>
    <row r="1097" spans="1:12" s="25" customFormat="1" x14ac:dyDescent="0.3">
      <c r="A1097" s="5"/>
      <c r="B1097" s="6"/>
      <c r="C1097" s="2"/>
      <c r="D1097" s="3"/>
      <c r="E1097" s="3"/>
      <c r="F1097" s="656"/>
      <c r="G1097" s="5"/>
      <c r="H1097" s="6"/>
      <c r="I1097" s="2"/>
      <c r="J1097" s="3"/>
      <c r="K1097" s="3"/>
      <c r="L1097" s="788"/>
    </row>
    <row r="1098" spans="1:12" s="25" customFormat="1" x14ac:dyDescent="0.3">
      <c r="A1098" s="5"/>
      <c r="B1098" s="6"/>
      <c r="C1098" s="2"/>
      <c r="D1098" s="3"/>
      <c r="E1098" s="3"/>
      <c r="F1098" s="656"/>
      <c r="G1098" s="5"/>
      <c r="H1098" s="6"/>
      <c r="I1098" s="2"/>
      <c r="J1098" s="3"/>
      <c r="K1098" s="3"/>
      <c r="L1098" s="788"/>
    </row>
    <row r="1099" spans="1:12" s="25" customFormat="1" x14ac:dyDescent="0.3">
      <c r="A1099" s="28" t="s">
        <v>124</v>
      </c>
      <c r="B1099" s="3" t="s">
        <v>259</v>
      </c>
      <c r="C1099" s="2" t="s">
        <v>125</v>
      </c>
      <c r="D1099" s="3" t="s">
        <v>126</v>
      </c>
      <c r="E1099" s="3" t="s">
        <v>127</v>
      </c>
      <c r="F1099" s="656"/>
      <c r="G1099" s="28" t="s">
        <v>124</v>
      </c>
      <c r="H1099" s="3" t="s">
        <v>247</v>
      </c>
      <c r="I1099" s="2" t="s">
        <v>125</v>
      </c>
      <c r="J1099" s="3" t="s">
        <v>126</v>
      </c>
      <c r="K1099" s="3" t="s">
        <v>127</v>
      </c>
      <c r="L1099" s="788"/>
    </row>
    <row r="1100" spans="1:12" s="25" customFormat="1" ht="19.5" customHeight="1" x14ac:dyDescent="0.3">
      <c r="A1100" s="1363"/>
      <c r="B1100" s="6"/>
      <c r="C1100" s="2"/>
      <c r="D1100" s="3"/>
      <c r="E1100" s="3"/>
      <c r="F1100" s="490"/>
      <c r="G1100" s="1363"/>
      <c r="H1100" s="6"/>
      <c r="I1100" s="2"/>
      <c r="J1100" s="3"/>
      <c r="K1100" s="3"/>
      <c r="L1100" s="788"/>
    </row>
    <row r="1101" spans="1:12" s="25" customFormat="1" ht="19.5" customHeight="1" x14ac:dyDescent="0.3">
      <c r="A1101" s="5"/>
      <c r="B1101" s="6"/>
      <c r="C1101" s="2"/>
      <c r="D1101" s="3"/>
      <c r="E1101" s="3"/>
      <c r="F1101" s="605"/>
      <c r="G1101" s="5"/>
      <c r="H1101" s="6"/>
      <c r="I1101" s="2"/>
      <c r="J1101" s="3"/>
      <c r="K1101" s="3"/>
      <c r="L1101" s="788"/>
    </row>
    <row r="1102" spans="1:12" s="8" customFormat="1" ht="18.75" customHeight="1" x14ac:dyDescent="0.3">
      <c r="A1102" s="1363"/>
      <c r="B1102" s="6"/>
      <c r="C1102" s="2"/>
      <c r="D1102" s="3"/>
      <c r="E1102" s="3"/>
      <c r="F1102" s="490"/>
      <c r="G1102" s="1363"/>
      <c r="H1102" s="6"/>
      <c r="I1102" s="2"/>
      <c r="J1102" s="3"/>
      <c r="K1102" s="3"/>
      <c r="L1102" s="786"/>
    </row>
    <row r="1103" spans="1:12" s="50" customFormat="1" x14ac:dyDescent="0.3">
      <c r="A1103" s="1363"/>
      <c r="B1103" s="6"/>
      <c r="C1103" s="2"/>
      <c r="D1103" s="3"/>
      <c r="E1103" s="3"/>
      <c r="F1103" s="490"/>
      <c r="G1103" s="1363"/>
      <c r="H1103" s="6"/>
      <c r="I1103" s="2"/>
      <c r="J1103" s="3"/>
      <c r="K1103" s="3"/>
      <c r="L1103" s="786"/>
    </row>
    <row r="1104" spans="1:12" s="25" customFormat="1" ht="19.5" customHeight="1" x14ac:dyDescent="0.3">
      <c r="A1104" s="1363" t="s">
        <v>23</v>
      </c>
      <c r="B1104" s="6" t="s">
        <v>113</v>
      </c>
      <c r="C1104" s="2" t="s">
        <v>2</v>
      </c>
      <c r="D1104" s="3">
        <v>15</v>
      </c>
      <c r="E1104" s="3">
        <v>94.2</v>
      </c>
      <c r="F1104" s="605"/>
      <c r="G1104" s="1363" t="s">
        <v>23</v>
      </c>
      <c r="H1104" s="6" t="s">
        <v>113</v>
      </c>
      <c r="I1104" s="2" t="s">
        <v>2</v>
      </c>
      <c r="J1104" s="3">
        <v>15</v>
      </c>
      <c r="K1104" s="3">
        <v>94.2</v>
      </c>
      <c r="L1104" s="788"/>
    </row>
    <row r="1105" spans="1:12" s="50" customFormat="1" x14ac:dyDescent="0.3">
      <c r="A1105" s="1363" t="s">
        <v>51</v>
      </c>
      <c r="B1105" s="6" t="s">
        <v>107</v>
      </c>
      <c r="C1105" s="2" t="s">
        <v>14</v>
      </c>
      <c r="D1105" s="3">
        <v>3.4</v>
      </c>
      <c r="E1105" s="3">
        <v>93.2</v>
      </c>
      <c r="F1105" s="656"/>
      <c r="G1105" s="1363" t="s">
        <v>51</v>
      </c>
      <c r="H1105" s="6" t="s">
        <v>107</v>
      </c>
      <c r="I1105" s="2" t="s">
        <v>14</v>
      </c>
      <c r="J1105" s="3">
        <v>3.4</v>
      </c>
      <c r="K1105" s="3">
        <v>93.2</v>
      </c>
      <c r="L1105" s="786"/>
    </row>
    <row r="1106" spans="1:12" s="25" customFormat="1" ht="19.5" customHeight="1" x14ac:dyDescent="0.3">
      <c r="A1106" s="1363" t="s">
        <v>15</v>
      </c>
      <c r="B1106" s="6" t="s">
        <v>108</v>
      </c>
      <c r="C1106" s="2" t="s">
        <v>65</v>
      </c>
      <c r="D1106" s="3">
        <v>1.2</v>
      </c>
      <c r="E1106" s="3">
        <v>21.5</v>
      </c>
      <c r="F1106" s="605"/>
      <c r="G1106" s="1363" t="s">
        <v>15</v>
      </c>
      <c r="H1106" s="6" t="s">
        <v>108</v>
      </c>
      <c r="I1106" s="2" t="s">
        <v>65</v>
      </c>
      <c r="J1106" s="3">
        <v>1.2</v>
      </c>
      <c r="K1106" s="3">
        <v>21.5</v>
      </c>
      <c r="L1106" s="788"/>
    </row>
    <row r="1107" spans="1:12" s="25" customFormat="1" x14ac:dyDescent="0.3">
      <c r="A1107" s="1363"/>
      <c r="B1107" s="6"/>
      <c r="C1107" s="2"/>
      <c r="D1107" s="3"/>
      <c r="E1107" s="3"/>
      <c r="F1107" s="605"/>
      <c r="G1107" s="1363"/>
      <c r="H1107" s="6"/>
      <c r="I1107" s="2"/>
      <c r="J1107" s="3"/>
      <c r="K1107" s="3"/>
      <c r="L1107" s="788"/>
    </row>
    <row r="1108" spans="1:12" s="50" customFormat="1" x14ac:dyDescent="0.3">
      <c r="A1108" s="5"/>
      <c r="B1108" s="6"/>
      <c r="C1108" s="2"/>
      <c r="D1108" s="3"/>
      <c r="E1108" s="3"/>
      <c r="F1108" s="657"/>
      <c r="G1108" s="5"/>
      <c r="H1108" s="6"/>
      <c r="I1108" s="2"/>
      <c r="J1108" s="3"/>
      <c r="K1108" s="3"/>
      <c r="L1108" s="792"/>
    </row>
    <row r="1109" spans="1:12" s="25" customFormat="1" x14ac:dyDescent="0.3">
      <c r="A1109" s="1363"/>
      <c r="B1109" s="6"/>
      <c r="C1109" s="2" t="s">
        <v>128</v>
      </c>
      <c r="D1109" s="3">
        <f>SUM(D1100:D1108)</f>
        <v>19.599999999999998</v>
      </c>
      <c r="E1109" s="3">
        <f>SUM(E1100:E1108)</f>
        <v>208.9</v>
      </c>
      <c r="F1109" s="658"/>
      <c r="G1109" s="1363"/>
      <c r="H1109" s="6"/>
      <c r="I1109" s="2" t="s">
        <v>128</v>
      </c>
      <c r="J1109" s="3">
        <f>SUM(J1100:J1108)</f>
        <v>19.599999999999998</v>
      </c>
      <c r="K1109" s="3">
        <f>SUM(K1100:K1108)</f>
        <v>208.9</v>
      </c>
      <c r="L1109" s="788"/>
    </row>
    <row r="1110" spans="1:12" s="25" customFormat="1" x14ac:dyDescent="0.3">
      <c r="A1110" s="5"/>
      <c r="B1110" s="6"/>
      <c r="C1110" s="2"/>
      <c r="D1110" s="3"/>
      <c r="E1110" s="3"/>
      <c r="F1110" s="656"/>
      <c r="G1110" s="5"/>
      <c r="H1110" s="6"/>
      <c r="I1110" s="2"/>
      <c r="J1110" s="3"/>
      <c r="K1110" s="3"/>
      <c r="L1110" s="788"/>
    </row>
    <row r="1111" spans="1:12" s="25" customFormat="1" x14ac:dyDescent="0.3">
      <c r="A1111" s="5"/>
      <c r="B1111" s="6"/>
      <c r="C1111" s="2"/>
      <c r="D1111" s="3"/>
      <c r="E1111" s="3"/>
      <c r="F1111" s="656"/>
      <c r="G1111" s="5"/>
      <c r="H1111" s="6"/>
      <c r="I1111" s="2"/>
      <c r="J1111" s="3"/>
      <c r="K1111" s="3"/>
      <c r="L1111" s="788"/>
    </row>
    <row r="1112" spans="1:12" s="25" customFormat="1" x14ac:dyDescent="0.3">
      <c r="A1112" s="1363"/>
      <c r="B1112" s="6"/>
      <c r="C1112" s="2" t="s">
        <v>136</v>
      </c>
      <c r="D1112" s="3">
        <f>+D1109+D1084</f>
        <v>29</v>
      </c>
      <c r="E1112" s="3">
        <f>+E1109+E1084</f>
        <v>330.1</v>
      </c>
      <c r="F1112" s="659"/>
      <c r="G1112" s="3"/>
      <c r="H1112" s="3"/>
      <c r="I1112" s="3" t="s">
        <v>136</v>
      </c>
      <c r="J1112" s="3">
        <f>+J1109+J1084</f>
        <v>29</v>
      </c>
      <c r="K1112" s="3">
        <f>+K1109+K1084</f>
        <v>330.1</v>
      </c>
      <c r="L1112" s="788"/>
    </row>
    <row r="1113" spans="1:12" s="25" customFormat="1" ht="18.75" customHeight="1" x14ac:dyDescent="0.3">
      <c r="B1113" s="20"/>
      <c r="C1113" s="20"/>
      <c r="E1113" s="24"/>
      <c r="F1113" s="606"/>
      <c r="H1113" s="20"/>
      <c r="I1113" s="20"/>
      <c r="K1113" s="24"/>
      <c r="L1113" s="788"/>
    </row>
    <row r="1114" spans="1:12" s="25" customFormat="1" ht="18.75" customHeight="1" x14ac:dyDescent="0.3">
      <c r="B1114" s="20"/>
      <c r="C1114" s="20"/>
      <c r="E1114" s="24"/>
      <c r="F1114" s="606"/>
      <c r="H1114" s="20"/>
      <c r="I1114" s="20"/>
      <c r="K1114" s="24"/>
      <c r="L1114" s="788"/>
    </row>
    <row r="1115" spans="1:12" s="25" customFormat="1" x14ac:dyDescent="0.3">
      <c r="A1115" s="461"/>
      <c r="B1115" s="461"/>
      <c r="C1115" s="461"/>
      <c r="D1115" s="461"/>
      <c r="E1115" s="461"/>
      <c r="F1115" s="660"/>
      <c r="G1115" s="36"/>
      <c r="H1115" s="463"/>
      <c r="I1115" s="463"/>
      <c r="J1115" s="463"/>
      <c r="K1115" s="463"/>
      <c r="L1115" s="788"/>
    </row>
    <row r="1116" spans="1:12" s="25" customFormat="1" x14ac:dyDescent="0.3">
      <c r="A1116" s="461"/>
      <c r="B1116" s="36"/>
      <c r="C1116" s="462"/>
      <c r="D1116" s="463"/>
      <c r="E1116" s="463"/>
      <c r="F1116" s="659"/>
      <c r="G1116" s="463"/>
      <c r="H1116" s="463"/>
      <c r="I1116" s="463"/>
      <c r="J1116" s="463"/>
      <c r="K1116" s="463"/>
      <c r="L1116" s="788"/>
    </row>
    <row r="1117" spans="1:12" s="25" customFormat="1" ht="18.75" customHeight="1" x14ac:dyDescent="0.3">
      <c r="B1117" s="37" t="s">
        <v>130</v>
      </c>
      <c r="D1117" s="94" t="s">
        <v>131</v>
      </c>
      <c r="E1117" s="20"/>
      <c r="F1117" s="606"/>
      <c r="H1117" s="37" t="s">
        <v>130</v>
      </c>
      <c r="J1117" s="94" t="s">
        <v>131</v>
      </c>
      <c r="K1117" s="20"/>
      <c r="L1117" s="788"/>
    </row>
    <row r="1118" spans="1:12" s="25" customFormat="1" ht="51.75" customHeight="1" x14ac:dyDescent="0.3">
      <c r="B1118" s="38" t="s">
        <v>132</v>
      </c>
      <c r="D1118" s="38" t="s">
        <v>140</v>
      </c>
      <c r="E1118" s="39"/>
      <c r="F1118" s="606"/>
      <c r="H1118" s="38" t="s">
        <v>139</v>
      </c>
      <c r="J1118" s="38" t="s">
        <v>140</v>
      </c>
      <c r="K1118" s="39"/>
      <c r="L1118" s="788"/>
    </row>
    <row r="1119" spans="1:12" s="25" customFormat="1" ht="23.25" customHeight="1" x14ac:dyDescent="0.3">
      <c r="B1119" s="38"/>
      <c r="D1119" s="38"/>
      <c r="E1119" s="39"/>
      <c r="F1119" s="606"/>
      <c r="G1119" s="38"/>
      <c r="I1119" s="38"/>
      <c r="J1119" s="39"/>
      <c r="K1119" s="38"/>
      <c r="L1119" s="788"/>
    </row>
  </sheetData>
  <mergeCells count="124">
    <mergeCell ref="B1072:D1072"/>
    <mergeCell ref="H1072:J1072"/>
    <mergeCell ref="B1073:D1073"/>
    <mergeCell ref="H1073:J1073"/>
    <mergeCell ref="C1076:E1076"/>
    <mergeCell ref="I1076:K1076"/>
    <mergeCell ref="B1011:D1011"/>
    <mergeCell ref="H1011:J1011"/>
    <mergeCell ref="B1012:D1012"/>
    <mergeCell ref="H1012:J1012"/>
    <mergeCell ref="C1015:E1015"/>
    <mergeCell ref="I1015:K1015"/>
    <mergeCell ref="B963:D963"/>
    <mergeCell ref="H963:J963"/>
    <mergeCell ref="B964:D964"/>
    <mergeCell ref="H964:J964"/>
    <mergeCell ref="C967:E967"/>
    <mergeCell ref="I967:K967"/>
    <mergeCell ref="B902:D902"/>
    <mergeCell ref="H902:J902"/>
    <mergeCell ref="B903:D903"/>
    <mergeCell ref="H903:J903"/>
    <mergeCell ref="C906:E906"/>
    <mergeCell ref="I906:K906"/>
    <mergeCell ref="B853:D853"/>
    <mergeCell ref="H853:J853"/>
    <mergeCell ref="B854:D854"/>
    <mergeCell ref="H854:J854"/>
    <mergeCell ref="C857:E857"/>
    <mergeCell ref="I857:K857"/>
    <mergeCell ref="B806:D806"/>
    <mergeCell ref="H806:J806"/>
    <mergeCell ref="B807:D807"/>
    <mergeCell ref="H807:J807"/>
    <mergeCell ref="C810:E810"/>
    <mergeCell ref="I810:K810"/>
    <mergeCell ref="B744:D744"/>
    <mergeCell ref="H744:J744"/>
    <mergeCell ref="B745:D745"/>
    <mergeCell ref="H745:J745"/>
    <mergeCell ref="C748:E748"/>
    <mergeCell ref="I748:K748"/>
    <mergeCell ref="B686:D686"/>
    <mergeCell ref="H686:J686"/>
    <mergeCell ref="B687:D687"/>
    <mergeCell ref="H687:J687"/>
    <mergeCell ref="C690:E690"/>
    <mergeCell ref="I690:K690"/>
    <mergeCell ref="B627:D627"/>
    <mergeCell ref="H627:J627"/>
    <mergeCell ref="B628:D628"/>
    <mergeCell ref="H628:J628"/>
    <mergeCell ref="C631:E631"/>
    <mergeCell ref="I631:K631"/>
    <mergeCell ref="B579:D579"/>
    <mergeCell ref="H579:J579"/>
    <mergeCell ref="B580:D580"/>
    <mergeCell ref="H580:J580"/>
    <mergeCell ref="C583:E583"/>
    <mergeCell ref="I583:K583"/>
    <mergeCell ref="B531:D531"/>
    <mergeCell ref="H531:J531"/>
    <mergeCell ref="B532:D532"/>
    <mergeCell ref="H532:J532"/>
    <mergeCell ref="C535:E535"/>
    <mergeCell ref="I535:K535"/>
    <mergeCell ref="C490:E490"/>
    <mergeCell ref="I490:K490"/>
    <mergeCell ref="B13:D13"/>
    <mergeCell ref="H13:J13"/>
    <mergeCell ref="B14:D14"/>
    <mergeCell ref="H14:J14"/>
    <mergeCell ref="C17:E17"/>
    <mergeCell ref="I17:K17"/>
    <mergeCell ref="C77:E77"/>
    <mergeCell ref="I77:K77"/>
    <mergeCell ref="I169:K169"/>
    <mergeCell ref="C169:E169"/>
    <mergeCell ref="H166:J166"/>
    <mergeCell ref="B166:D166"/>
    <mergeCell ref="H165:J165"/>
    <mergeCell ref="B165:D165"/>
    <mergeCell ref="B119:D119"/>
    <mergeCell ref="H119:J119"/>
    <mergeCell ref="B120:D120"/>
    <mergeCell ref="H120:J120"/>
    <mergeCell ref="B73:D73"/>
    <mergeCell ref="H73:J73"/>
    <mergeCell ref="C123:E123"/>
    <mergeCell ref="I123:K123"/>
    <mergeCell ref="C384:E384"/>
    <mergeCell ref="I384:K384"/>
    <mergeCell ref="B441:D441"/>
    <mergeCell ref="H441:J441"/>
    <mergeCell ref="B269:D269"/>
    <mergeCell ref="H269:J269"/>
    <mergeCell ref="C273:E273"/>
    <mergeCell ref="I273:K273"/>
    <mergeCell ref="B270:D270"/>
    <mergeCell ref="H270:J270"/>
    <mergeCell ref="B487:D487"/>
    <mergeCell ref="H487:J487"/>
    <mergeCell ref="B440:D440"/>
    <mergeCell ref="H440:J440"/>
    <mergeCell ref="B74:D74"/>
    <mergeCell ref="H74:J74"/>
    <mergeCell ref="C214:E214"/>
    <mergeCell ref="I214:K214"/>
    <mergeCell ref="B486:D486"/>
    <mergeCell ref="H486:J486"/>
    <mergeCell ref="B319:D319"/>
    <mergeCell ref="H319:J319"/>
    <mergeCell ref="C322:E322"/>
    <mergeCell ref="I322:K322"/>
    <mergeCell ref="B318:D318"/>
    <mergeCell ref="H318:J318"/>
    <mergeCell ref="B380:D380"/>
    <mergeCell ref="H380:J380"/>
    <mergeCell ref="B381:D381"/>
    <mergeCell ref="H381:J381"/>
    <mergeCell ref="B210:D210"/>
    <mergeCell ref="H210:J210"/>
    <mergeCell ref="B211:D211"/>
    <mergeCell ref="H211:J211"/>
  </mergeCells>
  <printOptions horizontalCentered="1"/>
  <pageMargins left="0.59055118110236227" right="0.59055118110236227" top="0.78740157480314965" bottom="0.78740157480314965" header="0.31496062992125984" footer="0.31496062992125984"/>
  <pageSetup paperSize="9" scale="75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9">
    <tabColor rgb="FFFF00FF"/>
  </sheetPr>
  <dimension ref="A1:L70"/>
  <sheetViews>
    <sheetView topLeftCell="A43" zoomScale="70" zoomScaleNormal="70" zoomScalePageLayoutView="60" workbookViewId="0">
      <selection activeCell="A127" sqref="A127:XFD127"/>
    </sheetView>
  </sheetViews>
  <sheetFormatPr defaultRowHeight="18.75" x14ac:dyDescent="0.3"/>
  <cols>
    <col min="1" max="1" width="7.125" style="25" customWidth="1"/>
    <col min="2" max="2" width="37.25" style="20" customWidth="1"/>
    <col min="3" max="3" width="14.75" style="20" customWidth="1"/>
    <col min="4" max="5" width="14.5" style="20" customWidth="1"/>
    <col min="6" max="6" width="18" style="656" customWidth="1"/>
    <col min="7" max="7" width="7.375" style="25" customWidth="1"/>
    <col min="8" max="8" width="36.125" style="20" customWidth="1"/>
    <col min="9" max="9" width="15.125" style="20" customWidth="1"/>
    <col min="10" max="10" width="13.5" style="20" customWidth="1"/>
    <col min="11" max="11" width="15.25" style="20" customWidth="1"/>
    <col min="12" max="12" width="11.375" style="788" customWidth="1"/>
    <col min="13" max="31" width="2.875" style="25" customWidth="1"/>
    <col min="32" max="45" width="3.375" style="25" customWidth="1"/>
    <col min="46" max="16384" width="9" style="25"/>
  </cols>
  <sheetData>
    <row r="1" spans="1:12" s="50" customFormat="1" x14ac:dyDescent="0.3">
      <c r="A1" s="873">
        <v>2</v>
      </c>
      <c r="B1" s="6" t="s">
        <v>6</v>
      </c>
      <c r="C1" s="2" t="s">
        <v>7</v>
      </c>
      <c r="D1" s="3">
        <v>50</v>
      </c>
      <c r="E1" s="3">
        <v>252.125</v>
      </c>
      <c r="F1" s="656"/>
      <c r="G1" s="873">
        <v>2</v>
      </c>
      <c r="H1" s="6" t="s">
        <v>6</v>
      </c>
      <c r="I1" s="2" t="s">
        <v>7</v>
      </c>
      <c r="J1" s="3">
        <v>50</v>
      </c>
      <c r="K1" s="3">
        <v>252.125</v>
      </c>
      <c r="L1" s="786"/>
    </row>
    <row r="2" spans="1:12" s="257" customFormat="1" x14ac:dyDescent="0.3">
      <c r="A2" s="873" t="s">
        <v>23</v>
      </c>
      <c r="B2" s="6" t="s">
        <v>357</v>
      </c>
      <c r="C2" s="2" t="s">
        <v>411</v>
      </c>
      <c r="D2" s="3">
        <v>90</v>
      </c>
      <c r="E2" s="3">
        <v>270</v>
      </c>
      <c r="F2" s="656"/>
      <c r="G2" s="873" t="s">
        <v>23</v>
      </c>
      <c r="H2" s="6" t="s">
        <v>357</v>
      </c>
      <c r="I2" s="2" t="s">
        <v>411</v>
      </c>
      <c r="J2" s="3">
        <v>90</v>
      </c>
      <c r="K2" s="3">
        <v>270</v>
      </c>
      <c r="L2" s="791"/>
    </row>
    <row r="3" spans="1:12" s="257" customFormat="1" ht="18.75" customHeight="1" x14ac:dyDescent="0.3">
      <c r="A3" s="5">
        <v>4</v>
      </c>
      <c r="B3" s="6" t="s">
        <v>357</v>
      </c>
      <c r="C3" s="2" t="s">
        <v>358</v>
      </c>
      <c r="D3" s="3">
        <v>90</v>
      </c>
      <c r="E3" s="3">
        <v>270</v>
      </c>
      <c r="F3" s="656"/>
      <c r="G3" s="5">
        <v>4</v>
      </c>
      <c r="H3" s="6" t="s">
        <v>357</v>
      </c>
      <c r="I3" s="2" t="s">
        <v>358</v>
      </c>
      <c r="J3" s="3">
        <v>90</v>
      </c>
      <c r="K3" s="3">
        <v>270</v>
      </c>
      <c r="L3" s="791"/>
    </row>
    <row r="4" spans="1:12" s="50" customFormat="1" ht="18.75" customHeight="1" x14ac:dyDescent="0.3">
      <c r="A4" s="873" t="s">
        <v>8</v>
      </c>
      <c r="B4" s="6" t="s">
        <v>26</v>
      </c>
      <c r="C4" s="2" t="s">
        <v>7</v>
      </c>
      <c r="D4" s="3">
        <v>75</v>
      </c>
      <c r="E4" s="3">
        <v>152.375</v>
      </c>
      <c r="F4" s="656"/>
      <c r="G4" s="873" t="s">
        <v>8</v>
      </c>
      <c r="H4" s="6" t="s">
        <v>26</v>
      </c>
      <c r="I4" s="2" t="s">
        <v>90</v>
      </c>
      <c r="J4" s="3">
        <v>85</v>
      </c>
      <c r="K4" s="3">
        <v>213.32499999999999</v>
      </c>
      <c r="L4" s="786"/>
    </row>
    <row r="5" spans="1:12" s="8" customFormat="1" ht="18.75" customHeight="1" x14ac:dyDescent="0.3">
      <c r="A5" s="873" t="s">
        <v>3</v>
      </c>
      <c r="B5" s="6" t="s">
        <v>26</v>
      </c>
      <c r="C5" s="2" t="s">
        <v>28</v>
      </c>
      <c r="D5" s="3">
        <v>80</v>
      </c>
      <c r="E5" s="3">
        <v>121.9</v>
      </c>
      <c r="F5" s="656"/>
      <c r="G5" s="873" t="s">
        <v>3</v>
      </c>
      <c r="H5" s="6" t="s">
        <v>26</v>
      </c>
      <c r="I5" s="2" t="s">
        <v>7</v>
      </c>
      <c r="J5" s="3">
        <v>85</v>
      </c>
      <c r="K5" s="3">
        <v>152.375</v>
      </c>
      <c r="L5" s="786">
        <v>45219</v>
      </c>
    </row>
    <row r="6" spans="1:12" s="8" customFormat="1" ht="18.75" customHeight="1" x14ac:dyDescent="0.3">
      <c r="A6" s="873">
        <v>2</v>
      </c>
      <c r="B6" s="6" t="s">
        <v>30</v>
      </c>
      <c r="C6" s="2" t="s">
        <v>28</v>
      </c>
      <c r="D6" s="3">
        <v>65</v>
      </c>
      <c r="E6" s="3">
        <v>222</v>
      </c>
      <c r="F6" s="656"/>
      <c r="G6" s="873">
        <v>2</v>
      </c>
      <c r="H6" s="6" t="s">
        <v>30</v>
      </c>
      <c r="I6" s="2" t="s">
        <v>7</v>
      </c>
      <c r="J6" s="3">
        <v>85</v>
      </c>
      <c r="K6" s="3">
        <v>333</v>
      </c>
      <c r="L6" s="786"/>
    </row>
    <row r="7" spans="1:12" ht="19.5" customHeight="1" x14ac:dyDescent="0.3">
      <c r="A7" s="873" t="s">
        <v>3</v>
      </c>
      <c r="B7" s="6" t="s">
        <v>30</v>
      </c>
      <c r="C7" s="2" t="s">
        <v>28</v>
      </c>
      <c r="D7" s="3">
        <v>75</v>
      </c>
      <c r="E7" s="3">
        <v>222</v>
      </c>
      <c r="G7" s="873" t="s">
        <v>3</v>
      </c>
      <c r="H7" s="6" t="s">
        <v>30</v>
      </c>
      <c r="I7" s="2" t="s">
        <v>7</v>
      </c>
      <c r="J7" s="3">
        <v>95</v>
      </c>
      <c r="K7" s="3">
        <v>333</v>
      </c>
    </row>
    <row r="8" spans="1:12" s="50" customFormat="1" x14ac:dyDescent="0.3">
      <c r="A8" s="5" t="s">
        <v>8</v>
      </c>
      <c r="B8" s="6" t="s">
        <v>135</v>
      </c>
      <c r="C8" s="2" t="s">
        <v>230</v>
      </c>
      <c r="D8" s="3">
        <v>108</v>
      </c>
      <c r="E8" s="3">
        <v>262.82</v>
      </c>
      <c r="F8" s="656"/>
      <c r="G8" s="5" t="s">
        <v>8</v>
      </c>
      <c r="H8" s="6" t="s">
        <v>135</v>
      </c>
      <c r="I8" s="2" t="s">
        <v>35</v>
      </c>
      <c r="J8" s="3">
        <v>120</v>
      </c>
      <c r="K8" s="3">
        <v>282.82</v>
      </c>
      <c r="L8" s="792"/>
    </row>
    <row r="9" spans="1:12" x14ac:dyDescent="0.3">
      <c r="A9" s="873" t="s">
        <v>3</v>
      </c>
      <c r="B9" s="6" t="s">
        <v>416</v>
      </c>
      <c r="C9" s="2" t="s">
        <v>14</v>
      </c>
      <c r="D9" s="3">
        <v>21</v>
      </c>
      <c r="E9" s="3">
        <v>22</v>
      </c>
      <c r="G9" s="873" t="s">
        <v>3</v>
      </c>
      <c r="H9" s="6" t="s">
        <v>416</v>
      </c>
      <c r="I9" s="2" t="s">
        <v>14</v>
      </c>
      <c r="J9" s="3">
        <v>21</v>
      </c>
      <c r="K9" s="3">
        <v>22</v>
      </c>
    </row>
    <row r="10" spans="1:12" s="50" customFormat="1" x14ac:dyDescent="0.3">
      <c r="A10" s="5">
        <v>6</v>
      </c>
      <c r="B10" s="6" t="s">
        <v>37</v>
      </c>
      <c r="C10" s="2" t="s">
        <v>5</v>
      </c>
      <c r="D10" s="3">
        <v>140</v>
      </c>
      <c r="E10" s="3">
        <v>140.29999999999998</v>
      </c>
      <c r="F10" s="656"/>
      <c r="G10" s="5">
        <v>6</v>
      </c>
      <c r="H10" s="6" t="s">
        <v>37</v>
      </c>
      <c r="I10" s="2" t="s">
        <v>5</v>
      </c>
      <c r="J10" s="3">
        <v>140</v>
      </c>
      <c r="K10" s="3">
        <v>140.29999999999998</v>
      </c>
      <c r="L10" s="786"/>
    </row>
    <row r="11" spans="1:12" ht="19.5" customHeight="1" x14ac:dyDescent="0.3">
      <c r="A11" s="5">
        <v>6</v>
      </c>
      <c r="B11" s="6" t="s">
        <v>37</v>
      </c>
      <c r="C11" s="2" t="s">
        <v>5</v>
      </c>
      <c r="D11" s="3">
        <v>140</v>
      </c>
      <c r="E11" s="3">
        <v>140.29999999999998</v>
      </c>
      <c r="G11" s="5">
        <v>6</v>
      </c>
      <c r="H11" s="6" t="s">
        <v>37</v>
      </c>
      <c r="I11" s="2" t="s">
        <v>5</v>
      </c>
      <c r="J11" s="3">
        <v>140</v>
      </c>
      <c r="K11" s="3">
        <v>140.29999999999998</v>
      </c>
    </row>
    <row r="12" spans="1:12" x14ac:dyDescent="0.3">
      <c r="A12" s="873" t="s">
        <v>77</v>
      </c>
      <c r="B12" s="6" t="s">
        <v>39</v>
      </c>
      <c r="C12" s="2" t="s">
        <v>2</v>
      </c>
      <c r="D12" s="3">
        <v>25</v>
      </c>
      <c r="E12" s="3">
        <v>173.2</v>
      </c>
      <c r="G12" s="873" t="s">
        <v>77</v>
      </c>
      <c r="H12" s="6" t="s">
        <v>39</v>
      </c>
      <c r="I12" s="2" t="s">
        <v>2</v>
      </c>
      <c r="J12" s="3">
        <v>25</v>
      </c>
      <c r="K12" s="3">
        <v>173.2</v>
      </c>
    </row>
    <row r="13" spans="1:12" s="257" customFormat="1" x14ac:dyDescent="0.3">
      <c r="A13" s="873" t="s">
        <v>3</v>
      </c>
      <c r="B13" s="6" t="s">
        <v>43</v>
      </c>
      <c r="C13" s="2" t="s">
        <v>17</v>
      </c>
      <c r="D13" s="3">
        <v>45</v>
      </c>
      <c r="E13" s="3">
        <v>242.70999999999998</v>
      </c>
      <c r="F13" s="656"/>
      <c r="G13" s="873" t="s">
        <v>3</v>
      </c>
      <c r="H13" s="6" t="s">
        <v>43</v>
      </c>
      <c r="I13" s="2" t="s">
        <v>44</v>
      </c>
      <c r="J13" s="3">
        <v>51</v>
      </c>
      <c r="K13" s="3">
        <v>298.71999999999997</v>
      </c>
      <c r="L13" s="791"/>
    </row>
    <row r="14" spans="1:12" s="50" customFormat="1" x14ac:dyDescent="0.3">
      <c r="A14" s="873" t="s">
        <v>0</v>
      </c>
      <c r="B14" s="6" t="s">
        <v>43</v>
      </c>
      <c r="C14" s="2" t="s">
        <v>17</v>
      </c>
      <c r="D14" s="3">
        <v>45</v>
      </c>
      <c r="E14" s="3">
        <v>242.70999999999998</v>
      </c>
      <c r="F14" s="656"/>
      <c r="G14" s="873" t="s">
        <v>0</v>
      </c>
      <c r="H14" s="6" t="s">
        <v>43</v>
      </c>
      <c r="I14" s="2" t="s">
        <v>44</v>
      </c>
      <c r="J14" s="3">
        <v>51</v>
      </c>
      <c r="K14" s="3">
        <v>298.71999999999997</v>
      </c>
      <c r="L14" s="786"/>
    </row>
    <row r="15" spans="1:12" x14ac:dyDescent="0.3">
      <c r="A15" s="873">
        <v>3</v>
      </c>
      <c r="B15" s="6" t="s">
        <v>43</v>
      </c>
      <c r="C15" s="2" t="s">
        <v>17</v>
      </c>
      <c r="D15" s="3">
        <v>45</v>
      </c>
      <c r="E15" s="3">
        <v>242.70999999999998</v>
      </c>
      <c r="G15" s="873">
        <v>3</v>
      </c>
      <c r="H15" s="6" t="s">
        <v>43</v>
      </c>
      <c r="I15" s="2" t="s">
        <v>44</v>
      </c>
      <c r="J15" s="3">
        <v>51</v>
      </c>
      <c r="K15" s="3">
        <v>298.71999999999997</v>
      </c>
    </row>
    <row r="16" spans="1:12" s="257" customFormat="1" ht="18.75" customHeight="1" x14ac:dyDescent="0.3">
      <c r="A16" s="873">
        <v>1</v>
      </c>
      <c r="B16" s="6" t="s">
        <v>231</v>
      </c>
      <c r="C16" s="2" t="s">
        <v>46</v>
      </c>
      <c r="D16" s="3">
        <v>30</v>
      </c>
      <c r="E16" s="3">
        <v>288.75</v>
      </c>
      <c r="F16" s="656"/>
      <c r="G16" s="873">
        <v>1</v>
      </c>
      <c r="H16" s="6" t="s">
        <v>231</v>
      </c>
      <c r="I16" s="2" t="s">
        <v>46</v>
      </c>
      <c r="J16" s="3">
        <v>30</v>
      </c>
      <c r="K16" s="3">
        <v>288.75</v>
      </c>
      <c r="L16" s="791"/>
    </row>
    <row r="17" spans="1:12" x14ac:dyDescent="0.3">
      <c r="A17" s="873" t="s">
        <v>8</v>
      </c>
      <c r="B17" s="6" t="s">
        <v>47</v>
      </c>
      <c r="C17" s="2" t="s">
        <v>46</v>
      </c>
      <c r="D17" s="3">
        <v>30</v>
      </c>
      <c r="E17" s="3">
        <v>216.51</v>
      </c>
      <c r="G17" s="873" t="s">
        <v>8</v>
      </c>
      <c r="H17" s="6" t="s">
        <v>47</v>
      </c>
      <c r="I17" s="2" t="s">
        <v>46</v>
      </c>
      <c r="J17" s="3">
        <v>30</v>
      </c>
      <c r="K17" s="3">
        <v>216.51</v>
      </c>
    </row>
    <row r="18" spans="1:12" s="50" customFormat="1" x14ac:dyDescent="0.3">
      <c r="A18" s="873" t="s">
        <v>0</v>
      </c>
      <c r="B18" s="6" t="s">
        <v>260</v>
      </c>
      <c r="C18" s="2" t="s">
        <v>17</v>
      </c>
      <c r="D18" s="3">
        <v>25</v>
      </c>
      <c r="E18" s="3">
        <v>182.25</v>
      </c>
      <c r="F18" s="656"/>
      <c r="G18" s="873" t="s">
        <v>0</v>
      </c>
      <c r="H18" s="6" t="s">
        <v>260</v>
      </c>
      <c r="I18" s="2" t="s">
        <v>44</v>
      </c>
      <c r="J18" s="3">
        <v>30</v>
      </c>
      <c r="K18" s="3">
        <v>218.7</v>
      </c>
      <c r="L18" s="786"/>
    </row>
    <row r="19" spans="1:12" s="50" customFormat="1" x14ac:dyDescent="0.3">
      <c r="A19" s="873" t="s">
        <v>0</v>
      </c>
      <c r="B19" s="6" t="s">
        <v>278</v>
      </c>
      <c r="C19" s="2" t="s">
        <v>17</v>
      </c>
      <c r="D19" s="3">
        <v>20</v>
      </c>
      <c r="E19" s="3">
        <v>213.71</v>
      </c>
      <c r="F19" s="656"/>
      <c r="G19" s="873" t="s">
        <v>0</v>
      </c>
      <c r="H19" s="6" t="s">
        <v>278</v>
      </c>
      <c r="I19" s="2" t="s">
        <v>44</v>
      </c>
      <c r="J19" s="3">
        <v>25</v>
      </c>
      <c r="K19" s="3">
        <v>256.45</v>
      </c>
      <c r="L19" s="792"/>
    </row>
    <row r="20" spans="1:12" ht="19.5" customHeight="1" x14ac:dyDescent="0.3">
      <c r="A20" s="873">
        <v>2</v>
      </c>
      <c r="B20" s="6" t="s">
        <v>220</v>
      </c>
      <c r="C20" s="2" t="s">
        <v>183</v>
      </c>
      <c r="D20" s="3">
        <v>60</v>
      </c>
      <c r="E20" s="3">
        <v>186.68</v>
      </c>
      <c r="G20" s="873">
        <v>2</v>
      </c>
      <c r="H20" s="6" t="s">
        <v>220</v>
      </c>
      <c r="I20" s="2" t="s">
        <v>183</v>
      </c>
      <c r="J20" s="3">
        <v>60</v>
      </c>
      <c r="K20" s="3">
        <v>186.68</v>
      </c>
    </row>
    <row r="21" spans="1:12" s="50" customFormat="1" x14ac:dyDescent="0.3">
      <c r="A21" s="873" t="s">
        <v>23</v>
      </c>
      <c r="B21" s="6" t="s">
        <v>113</v>
      </c>
      <c r="C21" s="2" t="s">
        <v>2</v>
      </c>
      <c r="D21" s="3">
        <v>15</v>
      </c>
      <c r="E21" s="3">
        <v>94.2</v>
      </c>
      <c r="F21" s="656"/>
      <c r="G21" s="873" t="s">
        <v>23</v>
      </c>
      <c r="H21" s="6" t="s">
        <v>113</v>
      </c>
      <c r="I21" s="2" t="s">
        <v>2</v>
      </c>
      <c r="J21" s="3">
        <v>15</v>
      </c>
      <c r="K21" s="3">
        <v>94.2</v>
      </c>
      <c r="L21" s="786"/>
    </row>
    <row r="22" spans="1:12" ht="19.5" customHeight="1" x14ac:dyDescent="0.3">
      <c r="A22" s="873" t="s">
        <v>23</v>
      </c>
      <c r="B22" s="6" t="s">
        <v>113</v>
      </c>
      <c r="C22" s="2" t="s">
        <v>2</v>
      </c>
      <c r="D22" s="3">
        <v>15</v>
      </c>
      <c r="E22" s="3">
        <v>94.2</v>
      </c>
      <c r="G22" s="873" t="s">
        <v>23</v>
      </c>
      <c r="H22" s="6" t="s">
        <v>113</v>
      </c>
      <c r="I22" s="2" t="s">
        <v>2</v>
      </c>
      <c r="J22" s="3">
        <v>15</v>
      </c>
      <c r="K22" s="3">
        <v>94.2</v>
      </c>
    </row>
    <row r="23" spans="1:12" s="420" customFormat="1" x14ac:dyDescent="0.3">
      <c r="A23" s="873">
        <v>2</v>
      </c>
      <c r="B23" s="6" t="s">
        <v>56</v>
      </c>
      <c r="C23" s="2" t="s">
        <v>7</v>
      </c>
      <c r="D23" s="3">
        <v>60</v>
      </c>
      <c r="E23" s="3">
        <v>252.125</v>
      </c>
      <c r="F23" s="656"/>
      <c r="G23" s="873">
        <v>2</v>
      </c>
      <c r="H23" s="6" t="s">
        <v>56</v>
      </c>
      <c r="I23" s="2" t="s">
        <v>7</v>
      </c>
      <c r="J23" s="3">
        <v>60</v>
      </c>
      <c r="K23" s="3">
        <v>252.125</v>
      </c>
      <c r="L23" s="796"/>
    </row>
    <row r="24" spans="1:12" ht="19.5" customHeight="1" x14ac:dyDescent="0.3">
      <c r="A24" s="873" t="s">
        <v>3</v>
      </c>
      <c r="B24" s="6" t="s">
        <v>258</v>
      </c>
      <c r="C24" s="2" t="s">
        <v>14</v>
      </c>
      <c r="D24" s="3">
        <v>20</v>
      </c>
      <c r="E24" s="3">
        <v>27.6</v>
      </c>
      <c r="G24" s="873" t="s">
        <v>3</v>
      </c>
      <c r="H24" s="6" t="s">
        <v>258</v>
      </c>
      <c r="I24" s="2" t="s">
        <v>14</v>
      </c>
      <c r="J24" s="3">
        <v>20</v>
      </c>
      <c r="K24" s="3">
        <v>27.6</v>
      </c>
    </row>
    <row r="25" spans="1:12" x14ac:dyDescent="0.3">
      <c r="A25" s="873">
        <v>3</v>
      </c>
      <c r="B25" s="6" t="s">
        <v>61</v>
      </c>
      <c r="C25" s="2" t="s">
        <v>17</v>
      </c>
      <c r="D25" s="3">
        <v>30</v>
      </c>
      <c r="E25" s="3">
        <v>180</v>
      </c>
      <c r="G25" s="873">
        <v>3</v>
      </c>
      <c r="H25" s="6" t="s">
        <v>61</v>
      </c>
      <c r="I25" s="2" t="s">
        <v>44</v>
      </c>
      <c r="J25" s="3">
        <v>35</v>
      </c>
      <c r="K25" s="3">
        <v>216</v>
      </c>
    </row>
    <row r="26" spans="1:12" ht="19.5" customHeight="1" x14ac:dyDescent="0.3">
      <c r="A26" s="873">
        <v>2</v>
      </c>
      <c r="B26" s="6" t="s">
        <v>61</v>
      </c>
      <c r="C26" s="2" t="s">
        <v>17</v>
      </c>
      <c r="D26" s="3">
        <v>30</v>
      </c>
      <c r="E26" s="3">
        <v>228.14999999999998</v>
      </c>
      <c r="G26" s="873">
        <v>2</v>
      </c>
      <c r="H26" s="6" t="s">
        <v>61</v>
      </c>
      <c r="I26" s="2" t="s">
        <v>44</v>
      </c>
      <c r="J26" s="3">
        <v>35</v>
      </c>
      <c r="K26" s="3">
        <v>273.77999999999997</v>
      </c>
    </row>
    <row r="27" spans="1:12" ht="19.5" customHeight="1" x14ac:dyDescent="0.3">
      <c r="A27" s="873">
        <v>2</v>
      </c>
      <c r="B27" s="6" t="s">
        <v>61</v>
      </c>
      <c r="C27" s="2" t="s">
        <v>17</v>
      </c>
      <c r="D27" s="3">
        <v>30</v>
      </c>
      <c r="E27" s="3">
        <v>228.14999999999998</v>
      </c>
      <c r="G27" s="873">
        <v>2</v>
      </c>
      <c r="H27" s="6" t="s">
        <v>61</v>
      </c>
      <c r="I27" s="2" t="s">
        <v>44</v>
      </c>
      <c r="J27" s="3">
        <v>35</v>
      </c>
      <c r="K27" s="3">
        <v>273.77999999999997</v>
      </c>
    </row>
    <row r="28" spans="1:12" s="389" customFormat="1" x14ac:dyDescent="0.3">
      <c r="A28" s="873" t="s">
        <v>3</v>
      </c>
      <c r="B28" s="6" t="s">
        <v>64</v>
      </c>
      <c r="C28" s="2" t="s">
        <v>65</v>
      </c>
      <c r="D28" s="3">
        <v>12</v>
      </c>
      <c r="E28" s="3">
        <v>75</v>
      </c>
      <c r="F28" s="656"/>
      <c r="G28" s="873" t="s">
        <v>3</v>
      </c>
      <c r="H28" s="6" t="s">
        <v>64</v>
      </c>
      <c r="I28" s="2" t="s">
        <v>65</v>
      </c>
      <c r="J28" s="3">
        <v>12</v>
      </c>
      <c r="K28" s="3">
        <v>75</v>
      </c>
      <c r="L28" s="795"/>
    </row>
    <row r="29" spans="1:12" s="8" customFormat="1" ht="18.75" customHeight="1" x14ac:dyDescent="0.3">
      <c r="A29" s="873" t="s">
        <v>3</v>
      </c>
      <c r="B29" s="6" t="s">
        <v>64</v>
      </c>
      <c r="C29" s="2" t="s">
        <v>65</v>
      </c>
      <c r="D29" s="3">
        <v>12</v>
      </c>
      <c r="E29" s="3">
        <v>75</v>
      </c>
      <c r="F29" s="656"/>
      <c r="G29" s="873" t="s">
        <v>3</v>
      </c>
      <c r="H29" s="6" t="s">
        <v>64</v>
      </c>
      <c r="I29" s="2" t="s">
        <v>65</v>
      </c>
      <c r="J29" s="3">
        <v>12</v>
      </c>
      <c r="K29" s="3">
        <v>75</v>
      </c>
      <c r="L29" s="786"/>
    </row>
    <row r="30" spans="1:12" s="50" customFormat="1" x14ac:dyDescent="0.3">
      <c r="A30" s="873" t="s">
        <v>23</v>
      </c>
      <c r="B30" s="6" t="s">
        <v>144</v>
      </c>
      <c r="C30" s="2" t="s">
        <v>2</v>
      </c>
      <c r="D30" s="3">
        <v>15</v>
      </c>
      <c r="E30" s="3">
        <v>88</v>
      </c>
      <c r="F30" s="656"/>
      <c r="G30" s="873" t="s">
        <v>23</v>
      </c>
      <c r="H30" s="6" t="s">
        <v>144</v>
      </c>
      <c r="I30" s="2" t="s">
        <v>2</v>
      </c>
      <c r="J30" s="3">
        <v>15</v>
      </c>
      <c r="K30" s="3">
        <v>88</v>
      </c>
      <c r="L30" s="786"/>
    </row>
    <row r="31" spans="1:12" s="50" customFormat="1" x14ac:dyDescent="0.3">
      <c r="A31" s="873" t="s">
        <v>0</v>
      </c>
      <c r="B31" s="6" t="s">
        <v>347</v>
      </c>
      <c r="C31" s="2" t="s">
        <v>14</v>
      </c>
      <c r="D31" s="3">
        <v>24</v>
      </c>
      <c r="E31" s="3">
        <v>3.9199999999999995</v>
      </c>
      <c r="F31" s="656"/>
      <c r="G31" s="873" t="s">
        <v>0</v>
      </c>
      <c r="H31" s="6" t="s">
        <v>347</v>
      </c>
      <c r="I31" s="2" t="s">
        <v>14</v>
      </c>
      <c r="J31" s="3">
        <v>24</v>
      </c>
      <c r="K31" s="3">
        <v>3.9199999999999995</v>
      </c>
      <c r="L31" s="792"/>
    </row>
    <row r="32" spans="1:12" s="8" customFormat="1" x14ac:dyDescent="0.3">
      <c r="A32" s="873" t="s">
        <v>3</v>
      </c>
      <c r="B32" s="6" t="s">
        <v>347</v>
      </c>
      <c r="C32" s="2" t="s">
        <v>14</v>
      </c>
      <c r="D32" s="3">
        <v>24</v>
      </c>
      <c r="E32" s="3">
        <v>3.9199999999999995</v>
      </c>
      <c r="F32" s="656"/>
      <c r="G32" s="873" t="s">
        <v>3</v>
      </c>
      <c r="H32" s="6" t="s">
        <v>347</v>
      </c>
      <c r="I32" s="2" t="s">
        <v>14</v>
      </c>
      <c r="J32" s="3">
        <v>24</v>
      </c>
      <c r="K32" s="3">
        <v>3.9199999999999995</v>
      </c>
      <c r="L32" s="786"/>
    </row>
    <row r="33" spans="1:12" s="50" customFormat="1" x14ac:dyDescent="0.3">
      <c r="A33" s="873" t="s">
        <v>77</v>
      </c>
      <c r="B33" s="6" t="s">
        <v>69</v>
      </c>
      <c r="C33" s="2" t="s">
        <v>22</v>
      </c>
      <c r="D33" s="3">
        <v>24</v>
      </c>
      <c r="E33" s="3">
        <v>3.9199999999999995</v>
      </c>
      <c r="F33" s="656"/>
      <c r="G33" s="873" t="s">
        <v>77</v>
      </c>
      <c r="H33" s="6" t="s">
        <v>69</v>
      </c>
      <c r="I33" s="2" t="s">
        <v>22</v>
      </c>
      <c r="J33" s="3">
        <v>24</v>
      </c>
      <c r="K33" s="3">
        <v>3.9199999999999995</v>
      </c>
      <c r="L33" s="786"/>
    </row>
    <row r="34" spans="1:12" ht="19.5" customHeight="1" x14ac:dyDescent="0.3">
      <c r="A34" s="873" t="s">
        <v>77</v>
      </c>
      <c r="B34" s="6" t="s">
        <v>346</v>
      </c>
      <c r="C34" s="2" t="s">
        <v>22</v>
      </c>
      <c r="D34" s="3">
        <v>24</v>
      </c>
      <c r="E34" s="3">
        <v>4.5</v>
      </c>
      <c r="G34" s="873" t="s">
        <v>77</v>
      </c>
      <c r="H34" s="6" t="s">
        <v>346</v>
      </c>
      <c r="I34" s="2" t="s">
        <v>22</v>
      </c>
      <c r="J34" s="3">
        <v>24</v>
      </c>
      <c r="K34" s="3">
        <v>4.5</v>
      </c>
    </row>
    <row r="35" spans="1:12" s="50" customFormat="1" x14ac:dyDescent="0.3">
      <c r="A35" s="873" t="s">
        <v>77</v>
      </c>
      <c r="B35" s="6" t="s">
        <v>346</v>
      </c>
      <c r="C35" s="2" t="s">
        <v>22</v>
      </c>
      <c r="D35" s="3">
        <v>24</v>
      </c>
      <c r="E35" s="3">
        <v>4.5</v>
      </c>
      <c r="F35" s="656"/>
      <c r="G35" s="873" t="s">
        <v>77</v>
      </c>
      <c r="H35" s="6" t="s">
        <v>346</v>
      </c>
      <c r="I35" s="2" t="s">
        <v>22</v>
      </c>
      <c r="J35" s="3">
        <v>24</v>
      </c>
      <c r="K35" s="3">
        <v>4.5</v>
      </c>
      <c r="L35" s="786"/>
    </row>
    <row r="36" spans="1:12" ht="19.5" customHeight="1" x14ac:dyDescent="0.3">
      <c r="A36" s="873" t="s">
        <v>8</v>
      </c>
      <c r="B36" s="6" t="s">
        <v>72</v>
      </c>
      <c r="C36" s="2" t="s">
        <v>73</v>
      </c>
      <c r="D36" s="3">
        <v>70</v>
      </c>
      <c r="E36" s="3">
        <v>226</v>
      </c>
      <c r="G36" s="873" t="s">
        <v>8</v>
      </c>
      <c r="H36" s="6" t="s">
        <v>72</v>
      </c>
      <c r="I36" s="2" t="s">
        <v>17</v>
      </c>
      <c r="J36" s="3">
        <v>84</v>
      </c>
      <c r="K36" s="3">
        <v>271.20000000000005</v>
      </c>
    </row>
    <row r="37" spans="1:12" s="50" customFormat="1" x14ac:dyDescent="0.3">
      <c r="A37" s="873">
        <v>1</v>
      </c>
      <c r="B37" s="6" t="s">
        <v>74</v>
      </c>
      <c r="C37" s="2" t="s">
        <v>17</v>
      </c>
      <c r="D37" s="3">
        <v>150</v>
      </c>
      <c r="E37" s="3">
        <v>334</v>
      </c>
      <c r="F37" s="656"/>
      <c r="G37" s="873">
        <v>1</v>
      </c>
      <c r="H37" s="6" t="s">
        <v>74</v>
      </c>
      <c r="I37" s="2" t="s">
        <v>17</v>
      </c>
      <c r="J37" s="3">
        <v>150</v>
      </c>
      <c r="K37" s="3">
        <v>276</v>
      </c>
      <c r="L37" s="8"/>
    </row>
    <row r="38" spans="1:12" x14ac:dyDescent="0.3">
      <c r="A38" s="873">
        <v>1</v>
      </c>
      <c r="B38" s="6" t="s">
        <v>74</v>
      </c>
      <c r="C38" s="2" t="s">
        <v>17</v>
      </c>
      <c r="D38" s="3">
        <v>170</v>
      </c>
      <c r="E38" s="3">
        <v>334</v>
      </c>
      <c r="G38" s="873">
        <v>1</v>
      </c>
      <c r="H38" s="6" t="s">
        <v>74</v>
      </c>
      <c r="I38" s="2" t="s">
        <v>17</v>
      </c>
      <c r="J38" s="3">
        <v>170</v>
      </c>
      <c r="K38" s="3">
        <v>276</v>
      </c>
    </row>
    <row r="39" spans="1:12" x14ac:dyDescent="0.3">
      <c r="A39" s="873" t="s">
        <v>53</v>
      </c>
      <c r="B39" s="6" t="s">
        <v>82</v>
      </c>
      <c r="C39" s="2" t="s">
        <v>5</v>
      </c>
      <c r="D39" s="3">
        <v>50</v>
      </c>
      <c r="E39" s="3">
        <v>215.1</v>
      </c>
      <c r="G39" s="873" t="s">
        <v>53</v>
      </c>
      <c r="H39" s="6" t="s">
        <v>82</v>
      </c>
      <c r="I39" s="2" t="s">
        <v>5</v>
      </c>
      <c r="J39" s="3">
        <v>50</v>
      </c>
      <c r="K39" s="3">
        <v>215.1</v>
      </c>
    </row>
    <row r="40" spans="1:12" x14ac:dyDescent="0.3">
      <c r="A40" s="5" t="s">
        <v>23</v>
      </c>
      <c r="B40" s="6" t="s">
        <v>80</v>
      </c>
      <c r="C40" s="2" t="s">
        <v>5</v>
      </c>
      <c r="D40" s="3">
        <v>30</v>
      </c>
      <c r="E40" s="3">
        <v>124.6</v>
      </c>
      <c r="G40" s="5" t="s">
        <v>23</v>
      </c>
      <c r="H40" s="6" t="s">
        <v>80</v>
      </c>
      <c r="I40" s="2" t="s">
        <v>5</v>
      </c>
      <c r="J40" s="3">
        <v>30</v>
      </c>
      <c r="K40" s="3">
        <v>124.6</v>
      </c>
    </row>
    <row r="41" spans="1:12" s="50" customFormat="1" x14ac:dyDescent="0.3">
      <c r="A41" s="873">
        <v>1</v>
      </c>
      <c r="B41" s="6" t="s">
        <v>83</v>
      </c>
      <c r="C41" s="2" t="s">
        <v>86</v>
      </c>
      <c r="D41" s="3">
        <v>95</v>
      </c>
      <c r="E41" s="3">
        <v>302.39999999999998</v>
      </c>
      <c r="F41" s="656"/>
      <c r="G41" s="873">
        <v>1</v>
      </c>
      <c r="H41" s="6" t="s">
        <v>83</v>
      </c>
      <c r="I41" s="2" t="s">
        <v>85</v>
      </c>
      <c r="J41" s="3">
        <v>120</v>
      </c>
      <c r="K41" s="3">
        <v>500.08</v>
      </c>
      <c r="L41" s="786"/>
    </row>
    <row r="42" spans="1:12" ht="19.5" customHeight="1" x14ac:dyDescent="0.3">
      <c r="A42" s="873" t="s">
        <v>8</v>
      </c>
      <c r="B42" s="6" t="s">
        <v>88</v>
      </c>
      <c r="C42" s="2" t="s">
        <v>9</v>
      </c>
      <c r="D42" s="3">
        <v>60</v>
      </c>
      <c r="E42" s="3">
        <v>133.25</v>
      </c>
      <c r="G42" s="873" t="s">
        <v>8</v>
      </c>
      <c r="H42" s="6" t="s">
        <v>88</v>
      </c>
      <c r="I42" s="2" t="s">
        <v>9</v>
      </c>
      <c r="J42" s="3">
        <v>60</v>
      </c>
      <c r="K42" s="3">
        <v>133.25</v>
      </c>
    </row>
    <row r="43" spans="1:12" ht="19.5" customHeight="1" x14ac:dyDescent="0.3">
      <c r="A43" s="873" t="s">
        <v>0</v>
      </c>
      <c r="B43" s="6" t="s">
        <v>179</v>
      </c>
      <c r="C43" s="2" t="s">
        <v>17</v>
      </c>
      <c r="D43" s="3">
        <v>23</v>
      </c>
      <c r="E43" s="3">
        <v>202.41</v>
      </c>
      <c r="G43" s="873" t="s">
        <v>0</v>
      </c>
      <c r="H43" s="6" t="s">
        <v>179</v>
      </c>
      <c r="I43" s="2" t="s">
        <v>44</v>
      </c>
      <c r="J43" s="3">
        <v>28</v>
      </c>
      <c r="K43" s="3">
        <v>242.89</v>
      </c>
    </row>
    <row r="44" spans="1:12" s="8" customFormat="1" x14ac:dyDescent="0.3">
      <c r="A44" s="873" t="s">
        <v>0</v>
      </c>
      <c r="B44" s="6" t="s">
        <v>179</v>
      </c>
      <c r="C44" s="2" t="s">
        <v>17</v>
      </c>
      <c r="D44" s="3">
        <v>24</v>
      </c>
      <c r="E44" s="3">
        <v>202.41</v>
      </c>
      <c r="F44" s="656"/>
      <c r="G44" s="873" t="s">
        <v>0</v>
      </c>
      <c r="H44" s="6" t="s">
        <v>179</v>
      </c>
      <c r="I44" s="2" t="s">
        <v>44</v>
      </c>
      <c r="J44" s="3">
        <v>28</v>
      </c>
      <c r="K44" s="3">
        <v>242.89</v>
      </c>
      <c r="L44" s="786"/>
    </row>
    <row r="45" spans="1:12" x14ac:dyDescent="0.3">
      <c r="A45" s="873" t="s">
        <v>0</v>
      </c>
      <c r="B45" s="6" t="s">
        <v>179</v>
      </c>
      <c r="C45" s="2" t="s">
        <v>17</v>
      </c>
      <c r="D45" s="3">
        <v>23</v>
      </c>
      <c r="E45" s="3">
        <v>202.41</v>
      </c>
      <c r="G45" s="873" t="s">
        <v>0</v>
      </c>
      <c r="H45" s="6" t="s">
        <v>179</v>
      </c>
      <c r="I45" s="2" t="s">
        <v>44</v>
      </c>
      <c r="J45" s="3">
        <v>28</v>
      </c>
      <c r="K45" s="3">
        <v>242.89</v>
      </c>
    </row>
    <row r="46" spans="1:12" ht="19.5" customHeight="1" x14ac:dyDescent="0.3">
      <c r="A46" s="873" t="s">
        <v>8</v>
      </c>
      <c r="B46" s="6" t="s">
        <v>91</v>
      </c>
      <c r="C46" s="2" t="s">
        <v>92</v>
      </c>
      <c r="D46" s="3">
        <v>70</v>
      </c>
      <c r="E46" s="3">
        <v>122</v>
      </c>
      <c r="G46" s="873" t="s">
        <v>8</v>
      </c>
      <c r="H46" s="6" t="s">
        <v>91</v>
      </c>
      <c r="I46" s="2" t="s">
        <v>92</v>
      </c>
      <c r="J46" s="3">
        <v>70</v>
      </c>
      <c r="K46" s="3">
        <v>122</v>
      </c>
    </row>
    <row r="47" spans="1:12" ht="19.5" customHeight="1" x14ac:dyDescent="0.3">
      <c r="A47" s="873" t="s">
        <v>23</v>
      </c>
      <c r="B47" s="6" t="s">
        <v>93</v>
      </c>
      <c r="C47" s="2" t="s">
        <v>2</v>
      </c>
      <c r="D47" s="3">
        <v>75</v>
      </c>
      <c r="E47" s="3">
        <v>92</v>
      </c>
      <c r="G47" s="873" t="s">
        <v>23</v>
      </c>
      <c r="H47" s="6" t="s">
        <v>93</v>
      </c>
      <c r="I47" s="2" t="s">
        <v>2</v>
      </c>
      <c r="J47" s="3">
        <v>75</v>
      </c>
      <c r="K47" s="3">
        <v>92</v>
      </c>
    </row>
    <row r="48" spans="1:12" s="50" customFormat="1" x14ac:dyDescent="0.3">
      <c r="A48" s="873">
        <v>2</v>
      </c>
      <c r="B48" s="6" t="s">
        <v>94</v>
      </c>
      <c r="C48" s="2" t="s">
        <v>251</v>
      </c>
      <c r="D48" s="3">
        <v>60</v>
      </c>
      <c r="E48" s="3">
        <v>125</v>
      </c>
      <c r="F48" s="656"/>
      <c r="G48" s="873">
        <v>2</v>
      </c>
      <c r="H48" s="6" t="s">
        <v>94</v>
      </c>
      <c r="I48" s="2" t="s">
        <v>5</v>
      </c>
      <c r="J48" s="3">
        <v>60</v>
      </c>
      <c r="K48" s="3">
        <v>125</v>
      </c>
      <c r="L48" s="792"/>
    </row>
    <row r="49" spans="1:12" ht="19.5" customHeight="1" x14ac:dyDescent="0.3">
      <c r="A49" s="873">
        <v>2</v>
      </c>
      <c r="B49" s="6" t="s">
        <v>415</v>
      </c>
      <c r="C49" s="2" t="s">
        <v>251</v>
      </c>
      <c r="D49" s="3">
        <v>60</v>
      </c>
      <c r="E49" s="3">
        <v>125</v>
      </c>
      <c r="G49" s="873">
        <v>2</v>
      </c>
      <c r="H49" s="6" t="s">
        <v>415</v>
      </c>
      <c r="I49" s="2" t="s">
        <v>251</v>
      </c>
      <c r="J49" s="3">
        <v>60</v>
      </c>
      <c r="K49" s="3">
        <v>125</v>
      </c>
    </row>
    <row r="50" spans="1:12" s="50" customFormat="1" x14ac:dyDescent="0.3">
      <c r="A50" s="873">
        <v>1</v>
      </c>
      <c r="B50" s="6" t="s">
        <v>261</v>
      </c>
      <c r="C50" s="2" t="s">
        <v>9</v>
      </c>
      <c r="D50" s="3">
        <v>60</v>
      </c>
      <c r="E50" s="3">
        <v>105.25</v>
      </c>
      <c r="F50" s="656"/>
      <c r="G50" s="873">
        <v>1</v>
      </c>
      <c r="H50" s="6" t="s">
        <v>261</v>
      </c>
      <c r="I50" s="2" t="s">
        <v>9</v>
      </c>
      <c r="J50" s="3">
        <v>60</v>
      </c>
      <c r="K50" s="3">
        <v>105.25</v>
      </c>
      <c r="L50" s="786"/>
    </row>
    <row r="51" spans="1:12" ht="19.5" customHeight="1" x14ac:dyDescent="0.3">
      <c r="A51" s="873">
        <v>1</v>
      </c>
      <c r="B51" s="6" t="s">
        <v>266</v>
      </c>
      <c r="C51" s="2" t="s">
        <v>9</v>
      </c>
      <c r="D51" s="3">
        <v>75</v>
      </c>
      <c r="E51" s="3">
        <v>235.98</v>
      </c>
      <c r="G51" s="873">
        <v>1</v>
      </c>
      <c r="H51" s="6" t="s">
        <v>266</v>
      </c>
      <c r="I51" s="2" t="s">
        <v>9</v>
      </c>
      <c r="J51" s="3">
        <v>75</v>
      </c>
      <c r="K51" s="3">
        <v>235.98</v>
      </c>
    </row>
    <row r="52" spans="1:12" s="50" customFormat="1" ht="18.75" customHeight="1" x14ac:dyDescent="0.3">
      <c r="A52" s="873" t="s">
        <v>8</v>
      </c>
      <c r="B52" s="6" t="s">
        <v>96</v>
      </c>
      <c r="C52" s="2" t="s">
        <v>147</v>
      </c>
      <c r="D52" s="3">
        <v>70</v>
      </c>
      <c r="E52" s="3">
        <v>146</v>
      </c>
      <c r="F52" s="656"/>
      <c r="G52" s="873" t="s">
        <v>8</v>
      </c>
      <c r="H52" s="6" t="s">
        <v>96</v>
      </c>
      <c r="I52" s="2" t="s">
        <v>147</v>
      </c>
      <c r="J52" s="3">
        <v>70</v>
      </c>
      <c r="K52" s="3">
        <v>146</v>
      </c>
      <c r="L52" s="786"/>
    </row>
    <row r="53" spans="1:12" ht="19.5" customHeight="1" x14ac:dyDescent="0.3">
      <c r="A53" s="873">
        <v>1</v>
      </c>
      <c r="B53" s="6" t="s">
        <v>100</v>
      </c>
      <c r="C53" s="2" t="s">
        <v>9</v>
      </c>
      <c r="D53" s="3">
        <v>70</v>
      </c>
      <c r="E53" s="3">
        <v>287.25</v>
      </c>
      <c r="G53" s="873">
        <v>1</v>
      </c>
      <c r="H53" s="6" t="s">
        <v>100</v>
      </c>
      <c r="I53" s="2" t="s">
        <v>9</v>
      </c>
      <c r="J53" s="3">
        <v>70</v>
      </c>
      <c r="K53" s="3">
        <v>287.25</v>
      </c>
    </row>
    <row r="54" spans="1:12" s="50" customFormat="1" x14ac:dyDescent="0.3">
      <c r="A54" s="873">
        <v>1</v>
      </c>
      <c r="B54" s="6" t="s">
        <v>100</v>
      </c>
      <c r="C54" s="2" t="s">
        <v>9</v>
      </c>
      <c r="D54" s="3">
        <v>70</v>
      </c>
      <c r="E54" s="3">
        <v>287.25</v>
      </c>
      <c r="F54" s="656"/>
      <c r="G54" s="873">
        <v>1</v>
      </c>
      <c r="H54" s="6" t="s">
        <v>100</v>
      </c>
      <c r="I54" s="2" t="s">
        <v>9</v>
      </c>
      <c r="J54" s="3">
        <v>70</v>
      </c>
      <c r="K54" s="3">
        <v>287.25</v>
      </c>
      <c r="L54" s="786"/>
    </row>
    <row r="55" spans="1:12" x14ac:dyDescent="0.3">
      <c r="A55" s="873" t="s">
        <v>8</v>
      </c>
      <c r="B55" s="6" t="s">
        <v>355</v>
      </c>
      <c r="C55" s="2" t="s">
        <v>9</v>
      </c>
      <c r="D55" s="3">
        <v>60</v>
      </c>
      <c r="E55" s="3">
        <v>132</v>
      </c>
      <c r="G55" s="873" t="s">
        <v>8</v>
      </c>
      <c r="H55" s="6" t="s">
        <v>355</v>
      </c>
      <c r="I55" s="2" t="s">
        <v>9</v>
      </c>
      <c r="J55" s="3">
        <v>60</v>
      </c>
      <c r="K55" s="3">
        <v>132</v>
      </c>
    </row>
    <row r="56" spans="1:12" x14ac:dyDescent="0.3">
      <c r="A56" s="873" t="s">
        <v>0</v>
      </c>
      <c r="B56" s="6" t="s">
        <v>102</v>
      </c>
      <c r="C56" s="2" t="s">
        <v>68</v>
      </c>
      <c r="D56" s="3">
        <v>30</v>
      </c>
      <c r="E56" s="3">
        <v>84</v>
      </c>
      <c r="G56" s="873" t="s">
        <v>0</v>
      </c>
      <c r="H56" s="6" t="s">
        <v>102</v>
      </c>
      <c r="I56" s="2" t="s">
        <v>68</v>
      </c>
      <c r="J56" s="3">
        <v>30</v>
      </c>
      <c r="K56" s="3">
        <v>84</v>
      </c>
    </row>
    <row r="57" spans="1:12" x14ac:dyDescent="0.3">
      <c r="A57" s="873" t="s">
        <v>0</v>
      </c>
      <c r="B57" s="6" t="s">
        <v>102</v>
      </c>
      <c r="C57" s="2" t="s">
        <v>68</v>
      </c>
      <c r="D57" s="3">
        <v>31</v>
      </c>
      <c r="E57" s="3">
        <v>84</v>
      </c>
      <c r="G57" s="873" t="s">
        <v>0</v>
      </c>
      <c r="H57" s="6" t="s">
        <v>102</v>
      </c>
      <c r="I57" s="2" t="s">
        <v>68</v>
      </c>
      <c r="J57" s="3">
        <v>31</v>
      </c>
      <c r="K57" s="3">
        <v>84</v>
      </c>
    </row>
    <row r="58" spans="1:12" s="50" customFormat="1" x14ac:dyDescent="0.3">
      <c r="A58" s="5">
        <v>2</v>
      </c>
      <c r="B58" s="6" t="s">
        <v>103</v>
      </c>
      <c r="C58" s="2" t="s">
        <v>104</v>
      </c>
      <c r="D58" s="3">
        <v>50</v>
      </c>
      <c r="E58" s="3">
        <v>220</v>
      </c>
      <c r="F58" s="656"/>
      <c r="G58" s="5">
        <v>2</v>
      </c>
      <c r="H58" s="6" t="s">
        <v>103</v>
      </c>
      <c r="I58" s="2" t="s">
        <v>104</v>
      </c>
      <c r="J58" s="3">
        <v>50</v>
      </c>
      <c r="K58" s="3">
        <v>220</v>
      </c>
      <c r="L58" s="786"/>
    </row>
    <row r="59" spans="1:12" s="50" customFormat="1" x14ac:dyDescent="0.3">
      <c r="A59" s="5">
        <v>1</v>
      </c>
      <c r="B59" s="6" t="s">
        <v>103</v>
      </c>
      <c r="C59" s="2" t="s">
        <v>104</v>
      </c>
      <c r="D59" s="3">
        <v>50</v>
      </c>
      <c r="E59" s="3">
        <v>220</v>
      </c>
      <c r="F59" s="656"/>
      <c r="G59" s="5">
        <v>1</v>
      </c>
      <c r="H59" s="6" t="s">
        <v>103</v>
      </c>
      <c r="I59" s="2" t="s">
        <v>104</v>
      </c>
      <c r="J59" s="3">
        <v>50</v>
      </c>
      <c r="K59" s="3">
        <v>220</v>
      </c>
      <c r="L59" s="786"/>
    </row>
    <row r="60" spans="1:12" s="389" customFormat="1" x14ac:dyDescent="0.3">
      <c r="A60" s="5">
        <v>2</v>
      </c>
      <c r="B60" s="6" t="s">
        <v>103</v>
      </c>
      <c r="C60" s="2" t="s">
        <v>104</v>
      </c>
      <c r="D60" s="3">
        <v>50</v>
      </c>
      <c r="E60" s="3">
        <v>220</v>
      </c>
      <c r="F60" s="656"/>
      <c r="G60" s="5">
        <v>2</v>
      </c>
      <c r="H60" s="6" t="s">
        <v>103</v>
      </c>
      <c r="I60" s="2" t="s">
        <v>104</v>
      </c>
      <c r="J60" s="3">
        <v>50</v>
      </c>
      <c r="K60" s="3">
        <v>220</v>
      </c>
      <c r="L60" s="795"/>
    </row>
    <row r="61" spans="1:12" ht="19.5" customHeight="1" x14ac:dyDescent="0.3">
      <c r="A61" s="873" t="s">
        <v>8</v>
      </c>
      <c r="B61" s="6" t="s">
        <v>103</v>
      </c>
      <c r="C61" s="2" t="s">
        <v>104</v>
      </c>
      <c r="D61" s="3">
        <v>55</v>
      </c>
      <c r="E61" s="3">
        <v>220</v>
      </c>
      <c r="G61" s="873" t="s">
        <v>8</v>
      </c>
      <c r="H61" s="6" t="s">
        <v>103</v>
      </c>
      <c r="I61" s="2" t="s">
        <v>104</v>
      </c>
      <c r="J61" s="3">
        <v>55</v>
      </c>
      <c r="K61" s="3">
        <v>220</v>
      </c>
    </row>
    <row r="62" spans="1:12" s="50" customFormat="1" x14ac:dyDescent="0.3">
      <c r="A62" s="873" t="s">
        <v>0</v>
      </c>
      <c r="B62" s="6" t="s">
        <v>107</v>
      </c>
      <c r="C62" s="2" t="s">
        <v>12</v>
      </c>
      <c r="D62" s="3">
        <v>4.29</v>
      </c>
      <c r="E62" s="3">
        <v>116.5</v>
      </c>
      <c r="F62" s="656"/>
      <c r="G62" s="873" t="s">
        <v>0</v>
      </c>
      <c r="H62" s="6" t="s">
        <v>107</v>
      </c>
      <c r="I62" s="2" t="s">
        <v>12</v>
      </c>
      <c r="J62" s="3">
        <v>4.29</v>
      </c>
      <c r="K62" s="3">
        <v>116.5</v>
      </c>
      <c r="L62" s="786"/>
    </row>
    <row r="63" spans="1:12" s="50" customFormat="1" x14ac:dyDescent="0.3">
      <c r="A63" s="873" t="s">
        <v>51</v>
      </c>
      <c r="B63" s="6" t="s">
        <v>107</v>
      </c>
      <c r="C63" s="2" t="s">
        <v>14</v>
      </c>
      <c r="D63" s="3">
        <v>3.4</v>
      </c>
      <c r="E63" s="3">
        <v>93.2</v>
      </c>
      <c r="F63" s="656"/>
      <c r="G63" s="873" t="s">
        <v>51</v>
      </c>
      <c r="H63" s="6" t="s">
        <v>107</v>
      </c>
      <c r="I63" s="2" t="s">
        <v>14</v>
      </c>
      <c r="J63" s="3">
        <v>3.4</v>
      </c>
      <c r="K63" s="3">
        <v>93.2</v>
      </c>
      <c r="L63" s="786"/>
    </row>
    <row r="64" spans="1:12" s="389" customFormat="1" x14ac:dyDescent="0.3">
      <c r="A64" s="873" t="s">
        <v>77</v>
      </c>
      <c r="B64" s="6" t="s">
        <v>107</v>
      </c>
      <c r="C64" s="2" t="s">
        <v>413</v>
      </c>
      <c r="D64" s="3">
        <v>4.25</v>
      </c>
      <c r="E64" s="3">
        <v>116.5</v>
      </c>
      <c r="F64" s="656"/>
      <c r="G64" s="873" t="s">
        <v>77</v>
      </c>
      <c r="H64" s="6" t="s">
        <v>107</v>
      </c>
      <c r="I64" s="2" t="s">
        <v>413</v>
      </c>
      <c r="J64" s="3">
        <v>4.25</v>
      </c>
      <c r="K64" s="3">
        <v>116.5</v>
      </c>
      <c r="L64" s="795"/>
    </row>
    <row r="65" spans="1:12" s="50" customFormat="1" x14ac:dyDescent="0.3">
      <c r="A65" s="873" t="s">
        <v>77</v>
      </c>
      <c r="B65" s="6" t="s">
        <v>107</v>
      </c>
      <c r="C65" s="2" t="s">
        <v>414</v>
      </c>
      <c r="D65" s="3">
        <f>3.4*2</f>
        <v>6.8</v>
      </c>
      <c r="E65" s="3">
        <f>93.2*2</f>
        <v>186.4</v>
      </c>
      <c r="F65" s="656"/>
      <c r="G65" s="873" t="s">
        <v>77</v>
      </c>
      <c r="H65" s="6" t="s">
        <v>107</v>
      </c>
      <c r="I65" s="2" t="s">
        <v>414</v>
      </c>
      <c r="J65" s="3">
        <f>3.4*2</f>
        <v>6.8</v>
      </c>
      <c r="K65" s="3">
        <f>93.2*2</f>
        <v>186.4</v>
      </c>
      <c r="L65" s="786"/>
    </row>
    <row r="66" spans="1:12" s="50" customFormat="1" ht="18.75" customHeight="1" x14ac:dyDescent="0.3">
      <c r="A66" s="873" t="s">
        <v>15</v>
      </c>
      <c r="B66" s="6" t="s">
        <v>108</v>
      </c>
      <c r="C66" s="2" t="s">
        <v>65</v>
      </c>
      <c r="D66" s="3">
        <v>1.2</v>
      </c>
      <c r="E66" s="3">
        <v>21.5</v>
      </c>
      <c r="F66" s="656"/>
      <c r="G66" s="873" t="s">
        <v>15</v>
      </c>
      <c r="H66" s="6" t="s">
        <v>108</v>
      </c>
      <c r="I66" s="2" t="s">
        <v>65</v>
      </c>
      <c r="J66" s="3">
        <v>1.2</v>
      </c>
      <c r="K66" s="3">
        <v>21.5</v>
      </c>
      <c r="L66" s="786"/>
    </row>
    <row r="67" spans="1:12" s="50" customFormat="1" ht="18.75" customHeight="1" x14ac:dyDescent="0.3">
      <c r="A67" s="873" t="s">
        <v>15</v>
      </c>
      <c r="B67" s="6" t="s">
        <v>108</v>
      </c>
      <c r="C67" s="2" t="s">
        <v>65</v>
      </c>
      <c r="D67" s="3">
        <v>1.2</v>
      </c>
      <c r="E67" s="3">
        <v>21.5</v>
      </c>
      <c r="F67" s="656"/>
      <c r="G67" s="873" t="s">
        <v>15</v>
      </c>
      <c r="H67" s="6" t="s">
        <v>108</v>
      </c>
      <c r="I67" s="2" t="s">
        <v>65</v>
      </c>
      <c r="J67" s="3">
        <v>1.2</v>
      </c>
      <c r="K67" s="3">
        <v>21.5</v>
      </c>
      <c r="L67" s="786"/>
    </row>
    <row r="68" spans="1:12" s="50" customFormat="1" x14ac:dyDescent="0.3">
      <c r="A68" s="873" t="s">
        <v>0</v>
      </c>
      <c r="B68" s="6" t="s">
        <v>202</v>
      </c>
      <c r="C68" s="2" t="s">
        <v>2</v>
      </c>
      <c r="D68" s="3">
        <v>14</v>
      </c>
      <c r="E68" s="3">
        <v>41.1</v>
      </c>
      <c r="F68" s="656"/>
      <c r="G68" s="873" t="s">
        <v>0</v>
      </c>
      <c r="H68" s="6" t="s">
        <v>202</v>
      </c>
      <c r="I68" s="2" t="s">
        <v>2</v>
      </c>
      <c r="J68" s="3">
        <v>14</v>
      </c>
      <c r="K68" s="3">
        <v>41.1</v>
      </c>
      <c r="L68" s="786"/>
    </row>
    <row r="69" spans="1:12" s="50" customFormat="1" x14ac:dyDescent="0.3">
      <c r="A69" s="873">
        <v>1</v>
      </c>
      <c r="B69" s="6" t="s">
        <v>408</v>
      </c>
      <c r="C69" s="2" t="s">
        <v>9</v>
      </c>
      <c r="D69" s="3">
        <v>60</v>
      </c>
      <c r="E69" s="3">
        <v>130.22999999999999</v>
      </c>
      <c r="F69" s="656"/>
      <c r="G69" s="873">
        <v>1</v>
      </c>
      <c r="H69" s="6" t="s">
        <v>408</v>
      </c>
      <c r="I69" s="2" t="s">
        <v>9</v>
      </c>
      <c r="J69" s="3">
        <v>60</v>
      </c>
      <c r="K69" s="3">
        <v>130.22999999999999</v>
      </c>
      <c r="L69" s="786"/>
    </row>
    <row r="70" spans="1:12" ht="19.5" customHeight="1" x14ac:dyDescent="0.3">
      <c r="A70" s="873">
        <v>1</v>
      </c>
      <c r="B70" s="6" t="s">
        <v>408</v>
      </c>
      <c r="C70" s="2" t="s">
        <v>9</v>
      </c>
      <c r="D70" s="3">
        <v>60</v>
      </c>
      <c r="E70" s="3">
        <v>130.22999999999999</v>
      </c>
      <c r="G70" s="873">
        <v>1</v>
      </c>
      <c r="H70" s="6" t="s">
        <v>408</v>
      </c>
      <c r="I70" s="2" t="s">
        <v>9</v>
      </c>
      <c r="J70" s="3">
        <v>60</v>
      </c>
      <c r="K70" s="3">
        <v>130.22999999999999</v>
      </c>
    </row>
  </sheetData>
  <autoFilter ref="A1:K70"/>
  <sortState ref="A1:K128">
    <sortCondition ref="B1:B128"/>
  </sortState>
  <printOptions horizontalCentered="1"/>
  <pageMargins left="0.59055118110236227" right="0.59055118110236227" top="0.78740157480314965" bottom="0.78740157480314965" header="0.31496062992125984" footer="0.31496062992125984"/>
  <pageSetup paperSize="9" scale="75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0">
    <tabColor rgb="FFFF00FF"/>
  </sheetPr>
  <dimension ref="A1:R961"/>
  <sheetViews>
    <sheetView topLeftCell="A549" zoomScale="70" zoomScaleNormal="70" zoomScalePageLayoutView="60" workbookViewId="0">
      <selection activeCell="C573" sqref="C573"/>
    </sheetView>
  </sheetViews>
  <sheetFormatPr defaultRowHeight="18.75" x14ac:dyDescent="0.3"/>
  <cols>
    <col min="1" max="1" width="7.125" style="21" customWidth="1"/>
    <col min="2" max="2" width="37.25" style="20" customWidth="1"/>
    <col min="3" max="3" width="14.75" style="20" customWidth="1"/>
    <col min="4" max="5" width="14.5" style="20" customWidth="1"/>
    <col min="6" max="6" width="18" style="656" customWidth="1"/>
    <col min="7" max="7" width="7.375" style="21" customWidth="1"/>
    <col min="8" max="8" width="36.125" style="20" customWidth="1"/>
    <col min="9" max="9" width="15.125" style="20" customWidth="1"/>
    <col min="10" max="10" width="13.5" style="20" customWidth="1"/>
    <col min="11" max="11" width="15.25" style="20" customWidth="1"/>
    <col min="12" max="12" width="11.375" style="801" customWidth="1"/>
    <col min="13" max="31" width="2.875" style="21" customWidth="1"/>
    <col min="32" max="45" width="3.375" style="21" customWidth="1"/>
    <col min="46" max="16384" width="9" style="21"/>
  </cols>
  <sheetData>
    <row r="1" spans="1:16" s="25" customFormat="1" ht="18.75" customHeight="1" x14ac:dyDescent="0.3">
      <c r="A1" s="848"/>
      <c r="B1" s="849"/>
      <c r="C1" s="849"/>
      <c r="D1" s="849"/>
      <c r="E1" s="849"/>
      <c r="F1" s="853"/>
      <c r="G1" s="848"/>
      <c r="H1" s="849"/>
      <c r="I1" s="849"/>
      <c r="J1" s="849"/>
      <c r="K1" s="849"/>
      <c r="L1" s="788"/>
    </row>
    <row r="2" spans="1:16" s="25" customFormat="1" ht="18.75" customHeight="1" x14ac:dyDescent="0.3">
      <c r="B2" s="22" t="s">
        <v>115</v>
      </c>
      <c r="C2" s="20"/>
      <c r="D2" s="20"/>
      <c r="E2" s="20"/>
      <c r="F2" s="656"/>
      <c r="H2" s="22" t="s">
        <v>115</v>
      </c>
      <c r="I2" s="20"/>
      <c r="J2" s="20"/>
      <c r="K2" s="20"/>
      <c r="L2" s="788"/>
    </row>
    <row r="3" spans="1:16" s="25" customFormat="1" ht="18.75" customHeight="1" x14ac:dyDescent="0.3">
      <c r="B3" s="22" t="s">
        <v>137</v>
      </c>
      <c r="C3" s="20"/>
      <c r="D3" s="20"/>
      <c r="E3" s="20"/>
      <c r="F3" s="606"/>
      <c r="H3" s="22" t="s">
        <v>138</v>
      </c>
      <c r="I3" s="20"/>
      <c r="J3" s="20"/>
      <c r="K3" s="20"/>
      <c r="L3" s="788"/>
    </row>
    <row r="4" spans="1:16" s="25" customFormat="1" ht="18.75" customHeight="1" x14ac:dyDescent="0.3">
      <c r="B4" s="20"/>
      <c r="C4" s="20"/>
      <c r="D4" s="20"/>
      <c r="E4" s="20"/>
      <c r="F4" s="606"/>
      <c r="H4" s="20"/>
      <c r="I4" s="20"/>
      <c r="J4" s="20"/>
      <c r="K4" s="20"/>
      <c r="L4" s="788"/>
    </row>
    <row r="5" spans="1:16" s="25" customFormat="1" ht="18.75" customHeight="1" x14ac:dyDescent="0.3">
      <c r="B5" s="20"/>
      <c r="C5" s="20"/>
      <c r="E5" s="603" t="s">
        <v>116</v>
      </c>
      <c r="F5" s="606"/>
      <c r="H5" s="20"/>
      <c r="I5" s="20"/>
      <c r="K5" s="603" t="s">
        <v>116</v>
      </c>
      <c r="L5" s="789"/>
      <c r="M5" s="603"/>
      <c r="N5" s="603"/>
      <c r="O5" s="603"/>
      <c r="P5" s="603"/>
    </row>
    <row r="6" spans="1:16" s="25" customFormat="1" ht="18.75" customHeight="1" x14ac:dyDescent="0.3">
      <c r="B6" s="20"/>
      <c r="C6" s="20"/>
      <c r="E6" s="603" t="s">
        <v>134</v>
      </c>
      <c r="F6" s="606"/>
      <c r="H6" s="20"/>
      <c r="I6" s="20"/>
      <c r="K6" s="603" t="s">
        <v>134</v>
      </c>
      <c r="L6" s="789"/>
      <c r="M6" s="603"/>
      <c r="N6" s="603"/>
      <c r="O6" s="603"/>
      <c r="P6" s="603"/>
    </row>
    <row r="7" spans="1:16" s="25" customFormat="1" ht="18.75" customHeight="1" x14ac:dyDescent="0.3">
      <c r="B7" s="20"/>
      <c r="C7" s="20"/>
      <c r="E7" s="603" t="s">
        <v>117</v>
      </c>
      <c r="F7" s="606"/>
      <c r="H7" s="20"/>
      <c r="I7" s="20"/>
      <c r="K7" s="603" t="s">
        <v>117</v>
      </c>
      <c r="L7" s="789"/>
      <c r="M7" s="603"/>
      <c r="N7" s="603"/>
      <c r="O7" s="603"/>
      <c r="P7" s="603"/>
    </row>
    <row r="8" spans="1:16" s="25" customFormat="1" ht="18.75" customHeight="1" x14ac:dyDescent="0.3">
      <c r="B8" s="20"/>
      <c r="C8" s="20"/>
      <c r="E8" s="603" t="s">
        <v>417</v>
      </c>
      <c r="F8" s="606"/>
      <c r="H8" s="20"/>
      <c r="I8" s="20"/>
      <c r="K8" s="603" t="s">
        <v>417</v>
      </c>
      <c r="L8" s="789"/>
      <c r="M8" s="603"/>
      <c r="N8" s="603"/>
      <c r="O8" s="603"/>
      <c r="P8" s="603"/>
    </row>
    <row r="9" spans="1:16" s="25" customFormat="1" ht="18.75" customHeight="1" x14ac:dyDescent="0.3">
      <c r="B9" s="20"/>
      <c r="C9" s="20"/>
      <c r="D9" s="20"/>
      <c r="E9" s="20"/>
      <c r="F9" s="656"/>
      <c r="H9" s="20"/>
      <c r="I9" s="20"/>
      <c r="J9" s="20"/>
      <c r="K9" s="20"/>
      <c r="L9" s="788"/>
    </row>
    <row r="10" spans="1:16" s="25" customFormat="1" ht="18.75" customHeight="1" x14ac:dyDescent="0.3">
      <c r="B10" s="20"/>
      <c r="C10" s="19" t="s">
        <v>418</v>
      </c>
      <c r="D10" s="20"/>
      <c r="E10" s="20"/>
      <c r="F10" s="656"/>
      <c r="H10" s="20"/>
      <c r="I10" s="20"/>
      <c r="J10" s="20"/>
      <c r="K10" s="20"/>
      <c r="L10" s="788"/>
    </row>
    <row r="11" spans="1:16" s="25" customFormat="1" ht="18.75" customHeight="1" x14ac:dyDescent="0.3">
      <c r="B11" s="20"/>
      <c r="C11" s="20"/>
      <c r="D11" s="20"/>
      <c r="E11" s="20"/>
      <c r="F11" s="656"/>
      <c r="H11" s="20"/>
      <c r="I11" s="20"/>
      <c r="J11" s="20"/>
      <c r="K11" s="20"/>
      <c r="L11" s="788"/>
    </row>
    <row r="12" spans="1:16" s="25" customFormat="1" ht="18.75" customHeight="1" x14ac:dyDescent="0.3">
      <c r="B12" s="1605" t="s">
        <v>119</v>
      </c>
      <c r="C12" s="1605"/>
      <c r="D12" s="1605"/>
      <c r="E12" s="481"/>
      <c r="F12" s="606"/>
      <c r="H12" s="1612" t="s">
        <v>119</v>
      </c>
      <c r="I12" s="1612"/>
      <c r="J12" s="1612"/>
      <c r="K12" s="26"/>
      <c r="L12" s="788"/>
    </row>
    <row r="13" spans="1:16" s="25" customFormat="1" ht="18.75" customHeight="1" x14ac:dyDescent="0.3">
      <c r="B13" s="1606">
        <v>45302</v>
      </c>
      <c r="C13" s="1606"/>
      <c r="D13" s="1606"/>
      <c r="E13" s="482"/>
      <c r="F13" s="606"/>
      <c r="H13" s="1610">
        <f>B13</f>
        <v>45302</v>
      </c>
      <c r="I13" s="1610"/>
      <c r="J13" s="1610"/>
      <c r="K13" s="27"/>
      <c r="L13" s="788"/>
    </row>
    <row r="14" spans="1:16" s="25" customFormat="1" ht="18.75" customHeight="1" x14ac:dyDescent="0.3">
      <c r="B14" s="32"/>
      <c r="C14" s="32"/>
      <c r="D14" s="32"/>
      <c r="E14" s="482"/>
      <c r="F14" s="606"/>
      <c r="L14" s="788"/>
    </row>
    <row r="15" spans="1:16" s="25" customFormat="1" ht="18.75" customHeight="1" x14ac:dyDescent="0.3">
      <c r="B15" s="866"/>
      <c r="C15" s="32"/>
      <c r="D15" s="32"/>
      <c r="E15" s="482"/>
      <c r="F15" s="606"/>
      <c r="H15" s="864"/>
      <c r="I15" s="20"/>
      <c r="J15" s="20"/>
      <c r="K15" s="27"/>
      <c r="L15" s="788"/>
    </row>
    <row r="16" spans="1:16" s="25" customFormat="1" ht="18.75" customHeight="1" x14ac:dyDescent="0.3">
      <c r="A16" s="28" t="s">
        <v>120</v>
      </c>
      <c r="B16" s="475" t="s">
        <v>121</v>
      </c>
      <c r="C16" s="1604" t="s">
        <v>122</v>
      </c>
      <c r="D16" s="1604"/>
      <c r="E16" s="1604"/>
      <c r="F16" s="606"/>
      <c r="G16" s="28" t="s">
        <v>120</v>
      </c>
      <c r="H16" s="29" t="s">
        <v>121</v>
      </c>
      <c r="I16" s="1611" t="s">
        <v>123</v>
      </c>
      <c r="J16" s="1611"/>
      <c r="K16" s="1611"/>
      <c r="L16" s="788"/>
    </row>
    <row r="17" spans="1:12" s="25" customFormat="1" ht="18.75" customHeight="1" x14ac:dyDescent="0.3">
      <c r="A17" s="28" t="s">
        <v>124</v>
      </c>
      <c r="B17" s="469" t="s">
        <v>265</v>
      </c>
      <c r="C17" s="475" t="s">
        <v>125</v>
      </c>
      <c r="D17" s="867" t="s">
        <v>126</v>
      </c>
      <c r="E17" s="867" t="s">
        <v>127</v>
      </c>
      <c r="F17" s="606"/>
      <c r="G17" s="28" t="s">
        <v>124</v>
      </c>
      <c r="H17" s="28" t="s">
        <v>265</v>
      </c>
      <c r="I17" s="29" t="s">
        <v>125</v>
      </c>
      <c r="J17" s="865" t="s">
        <v>126</v>
      </c>
      <c r="K17" s="865" t="s">
        <v>127</v>
      </c>
      <c r="L17" s="788"/>
    </row>
    <row r="18" spans="1:12" s="50" customFormat="1" x14ac:dyDescent="0.3">
      <c r="A18" s="865" t="s">
        <v>8</v>
      </c>
      <c r="B18" s="13" t="s">
        <v>27</v>
      </c>
      <c r="C18" s="14" t="s">
        <v>28</v>
      </c>
      <c r="D18" s="15">
        <v>65</v>
      </c>
      <c r="E18" s="15">
        <v>178</v>
      </c>
      <c r="F18" s="606"/>
      <c r="G18" s="865" t="s">
        <v>8</v>
      </c>
      <c r="H18" s="6" t="s">
        <v>27</v>
      </c>
      <c r="I18" s="2" t="s">
        <v>7</v>
      </c>
      <c r="J18" s="3">
        <v>85</v>
      </c>
      <c r="K18" s="3">
        <v>223</v>
      </c>
      <c r="L18" s="786"/>
    </row>
    <row r="19" spans="1:12" s="25" customFormat="1" x14ac:dyDescent="0.3">
      <c r="A19" s="865">
        <v>2</v>
      </c>
      <c r="B19" s="13" t="s">
        <v>61</v>
      </c>
      <c r="C19" s="14" t="s">
        <v>17</v>
      </c>
      <c r="D19" s="15">
        <v>30</v>
      </c>
      <c r="E19" s="15">
        <v>228.14999999999998</v>
      </c>
      <c r="F19" s="606"/>
      <c r="G19" s="865">
        <v>2</v>
      </c>
      <c r="H19" s="6" t="s">
        <v>61</v>
      </c>
      <c r="I19" s="2" t="s">
        <v>44</v>
      </c>
      <c r="J19" s="3">
        <v>35</v>
      </c>
      <c r="K19" s="3">
        <v>273.77999999999997</v>
      </c>
      <c r="L19" s="788"/>
    </row>
    <row r="20" spans="1:12" s="50" customFormat="1" x14ac:dyDescent="0.3">
      <c r="A20" s="865" t="s">
        <v>0</v>
      </c>
      <c r="B20" s="13" t="s">
        <v>69</v>
      </c>
      <c r="C20" s="14" t="s">
        <v>22</v>
      </c>
      <c r="D20" s="15">
        <v>24</v>
      </c>
      <c r="E20" s="15">
        <v>3.9199999999999995</v>
      </c>
      <c r="F20" s="605"/>
      <c r="G20" s="865" t="s">
        <v>0</v>
      </c>
      <c r="H20" s="6" t="s">
        <v>69</v>
      </c>
      <c r="I20" s="2" t="s">
        <v>22</v>
      </c>
      <c r="J20" s="3">
        <v>24</v>
      </c>
      <c r="K20" s="3">
        <v>3.9199999999999995</v>
      </c>
      <c r="L20" s="792"/>
    </row>
    <row r="21" spans="1:12" s="257" customFormat="1" ht="18.75" customHeight="1" x14ac:dyDescent="0.3">
      <c r="A21" s="867" t="s">
        <v>77</v>
      </c>
      <c r="B21" s="13" t="s">
        <v>114</v>
      </c>
      <c r="C21" s="14" t="s">
        <v>2</v>
      </c>
      <c r="D21" s="15">
        <v>6</v>
      </c>
      <c r="E21" s="15">
        <v>28</v>
      </c>
      <c r="F21" s="594"/>
      <c r="G21" s="865" t="s">
        <v>77</v>
      </c>
      <c r="H21" s="6" t="s">
        <v>114</v>
      </c>
      <c r="I21" s="2" t="s">
        <v>2</v>
      </c>
      <c r="J21" s="3">
        <v>6</v>
      </c>
      <c r="K21" s="3">
        <v>28</v>
      </c>
      <c r="L21" s="791"/>
    </row>
    <row r="22" spans="1:12" s="25" customFormat="1" x14ac:dyDescent="0.3">
      <c r="A22" s="867" t="s">
        <v>23</v>
      </c>
      <c r="B22" s="13" t="s">
        <v>107</v>
      </c>
      <c r="C22" s="14" t="s">
        <v>14</v>
      </c>
      <c r="D22" s="15">
        <v>3.4</v>
      </c>
      <c r="E22" s="15">
        <v>93.2</v>
      </c>
      <c r="F22" s="606"/>
      <c r="G22" s="865" t="s">
        <v>23</v>
      </c>
      <c r="H22" s="6" t="s">
        <v>107</v>
      </c>
      <c r="I22" s="2" t="s">
        <v>14</v>
      </c>
      <c r="J22" s="3">
        <v>3.4</v>
      </c>
      <c r="K22" s="3">
        <v>93.2</v>
      </c>
      <c r="L22" s="788"/>
    </row>
    <row r="23" spans="1:12" s="50" customFormat="1" ht="18.75" customHeight="1" x14ac:dyDescent="0.3">
      <c r="A23" s="867" t="s">
        <v>51</v>
      </c>
      <c r="B23" s="13" t="s">
        <v>357</v>
      </c>
      <c r="C23" s="14" t="s">
        <v>411</v>
      </c>
      <c r="D23" s="15">
        <v>90</v>
      </c>
      <c r="E23" s="15">
        <v>270</v>
      </c>
      <c r="F23" s="606"/>
      <c r="G23" s="865" t="s">
        <v>51</v>
      </c>
      <c r="H23" s="6" t="s">
        <v>357</v>
      </c>
      <c r="I23" s="2" t="s">
        <v>411</v>
      </c>
      <c r="J23" s="3">
        <v>90</v>
      </c>
      <c r="K23" s="3">
        <v>270</v>
      </c>
      <c r="L23" s="786"/>
    </row>
    <row r="24" spans="1:12" s="25" customFormat="1" x14ac:dyDescent="0.3">
      <c r="A24" s="12"/>
      <c r="B24" s="13"/>
      <c r="C24" s="14"/>
      <c r="D24" s="15"/>
      <c r="E24" s="15"/>
      <c r="F24" s="605"/>
      <c r="G24" s="5"/>
      <c r="H24" s="6"/>
      <c r="I24" s="2"/>
      <c r="J24" s="3"/>
      <c r="K24" s="3"/>
      <c r="L24" s="788"/>
    </row>
    <row r="25" spans="1:12" s="25" customFormat="1" x14ac:dyDescent="0.3">
      <c r="A25" s="12"/>
      <c r="B25" s="13"/>
      <c r="C25" s="14" t="s">
        <v>128</v>
      </c>
      <c r="D25" s="15">
        <f>SUM(D18:D23)</f>
        <v>218.4</v>
      </c>
      <c r="E25" s="15">
        <f>SUM(E18:E23)</f>
        <v>801.27</v>
      </c>
      <c r="F25" s="605"/>
      <c r="G25" s="5"/>
      <c r="H25" s="6"/>
      <c r="I25" s="2" t="s">
        <v>128</v>
      </c>
      <c r="J25" s="3">
        <f>SUM(J18:J23)</f>
        <v>243.4</v>
      </c>
      <c r="K25" s="3">
        <f>SUM(K18:K23)</f>
        <v>891.90000000000009</v>
      </c>
      <c r="L25" s="788"/>
    </row>
    <row r="26" spans="1:12" s="25" customFormat="1" hidden="1" x14ac:dyDescent="0.3">
      <c r="A26" s="12"/>
      <c r="B26" s="13"/>
      <c r="C26" s="14"/>
      <c r="D26" s="15"/>
      <c r="E26" s="15"/>
      <c r="F26" s="605"/>
      <c r="G26" s="5"/>
      <c r="H26" s="6"/>
      <c r="I26" s="2"/>
      <c r="J26" s="3"/>
      <c r="K26" s="3"/>
      <c r="L26" s="788"/>
    </row>
    <row r="27" spans="1:12" s="25" customFormat="1" hidden="1" x14ac:dyDescent="0.3">
      <c r="A27" s="12">
        <v>1</v>
      </c>
      <c r="B27" s="13" t="s">
        <v>1</v>
      </c>
      <c r="C27" s="14" t="s">
        <v>5</v>
      </c>
      <c r="D27" s="15">
        <v>200</v>
      </c>
      <c r="E27" s="15">
        <v>86</v>
      </c>
      <c r="F27" s="605"/>
      <c r="G27" s="5">
        <v>1</v>
      </c>
      <c r="H27" s="6" t="s">
        <v>1</v>
      </c>
      <c r="I27" s="2" t="s">
        <v>5</v>
      </c>
      <c r="J27" s="3">
        <v>200</v>
      </c>
      <c r="K27" s="3">
        <v>86</v>
      </c>
      <c r="L27" s="788"/>
    </row>
    <row r="28" spans="1:12" s="25" customFormat="1" hidden="1" x14ac:dyDescent="0.3">
      <c r="A28" s="12">
        <v>2</v>
      </c>
      <c r="B28" s="13" t="s">
        <v>238</v>
      </c>
      <c r="C28" s="14" t="s">
        <v>251</v>
      </c>
      <c r="D28" s="15">
        <v>225</v>
      </c>
      <c r="E28" s="15">
        <v>114</v>
      </c>
      <c r="F28" s="605"/>
      <c r="G28" s="5">
        <v>2</v>
      </c>
      <c r="H28" s="6" t="s">
        <v>238</v>
      </c>
      <c r="I28" s="2" t="s">
        <v>251</v>
      </c>
      <c r="J28" s="3">
        <v>225</v>
      </c>
      <c r="K28" s="3">
        <v>114</v>
      </c>
      <c r="L28" s="788"/>
    </row>
    <row r="29" spans="1:12" s="25" customFormat="1" hidden="1" x14ac:dyDescent="0.3">
      <c r="A29" s="12">
        <v>3</v>
      </c>
      <c r="B29" s="13" t="s">
        <v>93</v>
      </c>
      <c r="C29" s="14" t="s">
        <v>5</v>
      </c>
      <c r="D29" s="15">
        <v>135</v>
      </c>
      <c r="E29" s="15">
        <v>94.25</v>
      </c>
      <c r="F29" s="605"/>
      <c r="G29" s="5">
        <v>3</v>
      </c>
      <c r="H29" s="6" t="s">
        <v>93</v>
      </c>
      <c r="I29" s="2" t="s">
        <v>5</v>
      </c>
      <c r="J29" s="3">
        <v>135</v>
      </c>
      <c r="K29" s="3">
        <v>94.25</v>
      </c>
      <c r="L29" s="788"/>
    </row>
    <row r="30" spans="1:12" s="25" customFormat="1" hidden="1" x14ac:dyDescent="0.3">
      <c r="A30" s="12">
        <v>4</v>
      </c>
      <c r="B30" s="13" t="s">
        <v>253</v>
      </c>
      <c r="C30" s="14" t="s">
        <v>218</v>
      </c>
      <c r="D30" s="15">
        <v>125</v>
      </c>
      <c r="E30" s="15">
        <v>146.4</v>
      </c>
      <c r="F30" s="605"/>
      <c r="G30" s="5">
        <v>4</v>
      </c>
      <c r="H30" s="6" t="s">
        <v>253</v>
      </c>
      <c r="I30" s="2" t="s">
        <v>218</v>
      </c>
      <c r="J30" s="3">
        <v>125</v>
      </c>
      <c r="K30" s="3">
        <v>146.4</v>
      </c>
      <c r="L30" s="788"/>
    </row>
    <row r="31" spans="1:12" s="25" customFormat="1" hidden="1" x14ac:dyDescent="0.3">
      <c r="A31" s="12">
        <v>5</v>
      </c>
      <c r="B31" s="13" t="s">
        <v>255</v>
      </c>
      <c r="C31" s="14" t="s">
        <v>218</v>
      </c>
      <c r="D31" s="15">
        <v>80</v>
      </c>
      <c r="E31" s="15">
        <v>105.16</v>
      </c>
      <c r="F31" s="605"/>
      <c r="G31" s="5">
        <v>5</v>
      </c>
      <c r="H31" s="6" t="s">
        <v>255</v>
      </c>
      <c r="I31" s="2" t="s">
        <v>218</v>
      </c>
      <c r="J31" s="3">
        <v>80</v>
      </c>
      <c r="K31" s="3">
        <v>105.16</v>
      </c>
      <c r="L31" s="788"/>
    </row>
    <row r="32" spans="1:12" s="25" customFormat="1" hidden="1" x14ac:dyDescent="0.3">
      <c r="A32" s="12">
        <v>6</v>
      </c>
      <c r="B32" s="13" t="s">
        <v>252</v>
      </c>
      <c r="C32" s="14" t="s">
        <v>251</v>
      </c>
      <c r="D32" s="15">
        <v>105</v>
      </c>
      <c r="E32" s="15">
        <v>142</v>
      </c>
      <c r="F32" s="605"/>
      <c r="G32" s="5">
        <v>6</v>
      </c>
      <c r="H32" s="6" t="s">
        <v>252</v>
      </c>
      <c r="I32" s="2" t="s">
        <v>251</v>
      </c>
      <c r="J32" s="3">
        <v>105</v>
      </c>
      <c r="K32" s="3">
        <v>142</v>
      </c>
      <c r="L32" s="788"/>
    </row>
    <row r="33" spans="1:12" s="25" customFormat="1" hidden="1" x14ac:dyDescent="0.3">
      <c r="A33" s="12">
        <v>7</v>
      </c>
      <c r="B33" s="13" t="s">
        <v>254</v>
      </c>
      <c r="C33" s="14" t="s">
        <v>218</v>
      </c>
      <c r="D33" s="15">
        <v>120</v>
      </c>
      <c r="E33" s="15">
        <v>144</v>
      </c>
      <c r="F33" s="605"/>
      <c r="G33" s="5">
        <v>7</v>
      </c>
      <c r="H33" s="6" t="s">
        <v>254</v>
      </c>
      <c r="I33" s="2" t="s">
        <v>218</v>
      </c>
      <c r="J33" s="3">
        <v>120</v>
      </c>
      <c r="K33" s="3">
        <v>144</v>
      </c>
      <c r="L33" s="788"/>
    </row>
    <row r="34" spans="1:12" s="25" customFormat="1" hidden="1" x14ac:dyDescent="0.3">
      <c r="A34" s="12">
        <v>8</v>
      </c>
      <c r="B34" s="13" t="s">
        <v>31</v>
      </c>
      <c r="C34" s="14" t="s">
        <v>5</v>
      </c>
      <c r="D34" s="15">
        <v>55</v>
      </c>
      <c r="E34" s="15">
        <v>88</v>
      </c>
      <c r="F34" s="605"/>
      <c r="G34" s="5">
        <v>8</v>
      </c>
      <c r="H34" s="6" t="s">
        <v>31</v>
      </c>
      <c r="I34" s="2" t="s">
        <v>5</v>
      </c>
      <c r="J34" s="3">
        <v>55</v>
      </c>
      <c r="K34" s="3">
        <v>88</v>
      </c>
      <c r="L34" s="788"/>
    </row>
    <row r="35" spans="1:12" s="50" customFormat="1" hidden="1" x14ac:dyDescent="0.3">
      <c r="A35" s="867"/>
      <c r="B35" s="467"/>
      <c r="C35" s="867"/>
      <c r="D35" s="468"/>
      <c r="E35" s="468"/>
      <c r="F35" s="605"/>
      <c r="G35" s="865"/>
      <c r="H35" s="1"/>
      <c r="I35" s="865"/>
      <c r="J35" s="7"/>
      <c r="K35" s="7"/>
      <c r="L35" s="792"/>
    </row>
    <row r="36" spans="1:12" s="25" customFormat="1" hidden="1" x14ac:dyDescent="0.3">
      <c r="A36" s="12"/>
      <c r="B36" s="13"/>
      <c r="C36" s="14" t="s">
        <v>128</v>
      </c>
      <c r="D36" s="15">
        <v>1045</v>
      </c>
      <c r="E36" s="15">
        <v>919.81</v>
      </c>
      <c r="F36" s="605"/>
      <c r="G36" s="5"/>
      <c r="H36" s="6"/>
      <c r="I36" s="2" t="s">
        <v>128</v>
      </c>
      <c r="J36" s="3">
        <v>1045</v>
      </c>
      <c r="K36" s="3">
        <v>919.81</v>
      </c>
      <c r="L36" s="788"/>
    </row>
    <row r="37" spans="1:12" s="25" customFormat="1" hidden="1" x14ac:dyDescent="0.3">
      <c r="A37" s="12"/>
      <c r="B37" s="13"/>
      <c r="C37" s="14"/>
      <c r="D37" s="15"/>
      <c r="E37" s="15"/>
      <c r="F37" s="605"/>
      <c r="G37" s="5"/>
      <c r="H37" s="6"/>
      <c r="I37" s="2"/>
      <c r="J37" s="3"/>
      <c r="K37" s="3"/>
      <c r="L37" s="788"/>
    </row>
    <row r="38" spans="1:12" s="25" customFormat="1" x14ac:dyDescent="0.3">
      <c r="A38" s="12"/>
      <c r="B38" s="13"/>
      <c r="C38" s="14"/>
      <c r="D38" s="15"/>
      <c r="E38" s="15"/>
      <c r="F38" s="605"/>
      <c r="G38" s="5"/>
      <c r="H38" s="6"/>
      <c r="I38" s="2"/>
      <c r="J38" s="3"/>
      <c r="K38" s="3"/>
      <c r="L38" s="788"/>
    </row>
    <row r="39" spans="1:12" s="25" customFormat="1" x14ac:dyDescent="0.3">
      <c r="A39" s="12"/>
      <c r="B39" s="13"/>
      <c r="C39" s="14"/>
      <c r="D39" s="15"/>
      <c r="E39" s="15"/>
      <c r="F39" s="605"/>
      <c r="G39" s="5"/>
      <c r="H39" s="6"/>
      <c r="I39" s="2"/>
      <c r="J39" s="3"/>
      <c r="K39" s="3"/>
      <c r="L39" s="788"/>
    </row>
    <row r="40" spans="1:12" s="25" customFormat="1" x14ac:dyDescent="0.3">
      <c r="A40" s="469" t="s">
        <v>124</v>
      </c>
      <c r="B40" s="15" t="s">
        <v>259</v>
      </c>
      <c r="C40" s="14" t="s">
        <v>125</v>
      </c>
      <c r="D40" s="15" t="s">
        <v>126</v>
      </c>
      <c r="E40" s="15" t="s">
        <v>127</v>
      </c>
      <c r="F40" s="605"/>
      <c r="G40" s="28" t="s">
        <v>124</v>
      </c>
      <c r="H40" s="3" t="s">
        <v>247</v>
      </c>
      <c r="I40" s="2" t="s">
        <v>125</v>
      </c>
      <c r="J40" s="3" t="s">
        <v>126</v>
      </c>
      <c r="K40" s="3" t="s">
        <v>127</v>
      </c>
      <c r="L40" s="788"/>
    </row>
    <row r="41" spans="1:12" s="8" customFormat="1" x14ac:dyDescent="0.3">
      <c r="A41" s="867" t="s">
        <v>8</v>
      </c>
      <c r="B41" s="13" t="s">
        <v>261</v>
      </c>
      <c r="C41" s="14" t="s">
        <v>9</v>
      </c>
      <c r="D41" s="15">
        <v>65</v>
      </c>
      <c r="E41" s="15">
        <v>105.25</v>
      </c>
      <c r="F41" s="606"/>
      <c r="G41" s="865" t="s">
        <v>8</v>
      </c>
      <c r="H41" s="6" t="s">
        <v>261</v>
      </c>
      <c r="I41" s="2" t="s">
        <v>9</v>
      </c>
      <c r="J41" s="3">
        <v>65</v>
      </c>
      <c r="K41" s="3">
        <v>105.25</v>
      </c>
      <c r="L41" s="786"/>
    </row>
    <row r="42" spans="1:12" s="50" customFormat="1" x14ac:dyDescent="0.3">
      <c r="A42" s="867">
        <v>2</v>
      </c>
      <c r="B42" s="13" t="s">
        <v>94</v>
      </c>
      <c r="C42" s="14" t="s">
        <v>5</v>
      </c>
      <c r="D42" s="15">
        <v>50</v>
      </c>
      <c r="E42" s="15">
        <v>177.1</v>
      </c>
      <c r="F42" s="606"/>
      <c r="G42" s="865">
        <v>2</v>
      </c>
      <c r="H42" s="6" t="s">
        <v>94</v>
      </c>
      <c r="I42" s="2" t="s">
        <v>5</v>
      </c>
      <c r="J42" s="3">
        <v>50</v>
      </c>
      <c r="K42" s="3">
        <v>177.1</v>
      </c>
      <c r="L42" s="786"/>
    </row>
    <row r="43" spans="1:12" s="420" customFormat="1" x14ac:dyDescent="0.3">
      <c r="A43" s="867" t="s">
        <v>0</v>
      </c>
      <c r="B43" s="13" t="s">
        <v>43</v>
      </c>
      <c r="C43" s="14" t="s">
        <v>17</v>
      </c>
      <c r="D43" s="15">
        <v>40</v>
      </c>
      <c r="E43" s="15">
        <v>242.70999999999998</v>
      </c>
      <c r="F43" s="606"/>
      <c r="G43" s="865" t="s">
        <v>0</v>
      </c>
      <c r="H43" s="6" t="s">
        <v>43</v>
      </c>
      <c r="I43" s="2" t="s">
        <v>44</v>
      </c>
      <c r="J43" s="3">
        <v>48</v>
      </c>
      <c r="K43" s="3">
        <v>298.71999999999997</v>
      </c>
      <c r="L43" s="796"/>
    </row>
    <row r="44" spans="1:12" s="50" customFormat="1" x14ac:dyDescent="0.3">
      <c r="A44" s="867" t="s">
        <v>77</v>
      </c>
      <c r="B44" s="13" t="s">
        <v>69</v>
      </c>
      <c r="C44" s="14" t="s">
        <v>22</v>
      </c>
      <c r="D44" s="15">
        <v>24</v>
      </c>
      <c r="E44" s="15">
        <v>3.9199999999999995</v>
      </c>
      <c r="F44" s="605"/>
      <c r="G44" s="865" t="s">
        <v>77</v>
      </c>
      <c r="H44" s="6" t="s">
        <v>69</v>
      </c>
      <c r="I44" s="2" t="s">
        <v>22</v>
      </c>
      <c r="J44" s="3">
        <v>24</v>
      </c>
      <c r="K44" s="3">
        <v>3.9199999999999995</v>
      </c>
      <c r="L44" s="792"/>
    </row>
    <row r="45" spans="1:12" s="25" customFormat="1" ht="19.5" customHeight="1" x14ac:dyDescent="0.3">
      <c r="A45" s="867" t="s">
        <v>23</v>
      </c>
      <c r="B45" s="13" t="s">
        <v>113</v>
      </c>
      <c r="C45" s="14" t="s">
        <v>2</v>
      </c>
      <c r="D45" s="15">
        <v>15</v>
      </c>
      <c r="E45" s="15">
        <v>94.2</v>
      </c>
      <c r="F45" s="656"/>
      <c r="G45" s="865" t="s">
        <v>23</v>
      </c>
      <c r="H45" s="6" t="s">
        <v>113</v>
      </c>
      <c r="I45" s="2" t="s">
        <v>2</v>
      </c>
      <c r="J45" s="3">
        <v>15</v>
      </c>
      <c r="K45" s="3">
        <v>94.2</v>
      </c>
      <c r="L45" s="788"/>
    </row>
    <row r="46" spans="1:12" s="50" customFormat="1" x14ac:dyDescent="0.3">
      <c r="A46" s="867" t="s">
        <v>51</v>
      </c>
      <c r="B46" s="13" t="s">
        <v>107</v>
      </c>
      <c r="C46" s="14" t="s">
        <v>414</v>
      </c>
      <c r="D46" s="876">
        <v>6.8</v>
      </c>
      <c r="E46" s="876">
        <v>186.4</v>
      </c>
      <c r="F46" s="874"/>
      <c r="G46" s="395" t="s">
        <v>51</v>
      </c>
      <c r="H46" s="392" t="s">
        <v>107</v>
      </c>
      <c r="I46" s="2" t="s">
        <v>414</v>
      </c>
      <c r="J46" s="3">
        <v>6.8</v>
      </c>
      <c r="K46" s="3">
        <v>186.4</v>
      </c>
      <c r="L46" s="786"/>
    </row>
    <row r="47" spans="1:12" s="25" customFormat="1" ht="19.5" customHeight="1" x14ac:dyDescent="0.3">
      <c r="A47" s="867" t="s">
        <v>15</v>
      </c>
      <c r="B47" s="13" t="s">
        <v>108</v>
      </c>
      <c r="C47" s="14" t="s">
        <v>65</v>
      </c>
      <c r="D47" s="876">
        <v>1.2</v>
      </c>
      <c r="E47" s="876">
        <v>21.5</v>
      </c>
      <c r="F47" s="809"/>
      <c r="G47" s="395" t="s">
        <v>15</v>
      </c>
      <c r="H47" s="392" t="s">
        <v>108</v>
      </c>
      <c r="I47" s="2" t="s">
        <v>65</v>
      </c>
      <c r="J47" s="3">
        <v>1.2</v>
      </c>
      <c r="K47" s="3">
        <v>21.5</v>
      </c>
      <c r="L47" s="788"/>
    </row>
    <row r="48" spans="1:12" s="25" customFormat="1" x14ac:dyDescent="0.3">
      <c r="A48" s="12"/>
      <c r="B48" s="13"/>
      <c r="C48" s="14"/>
      <c r="D48" s="876"/>
      <c r="E48" s="876"/>
      <c r="F48" s="874"/>
      <c r="G48" s="391"/>
      <c r="H48" s="392"/>
      <c r="I48" s="2"/>
      <c r="J48" s="3"/>
      <c r="K48" s="3"/>
      <c r="L48" s="788"/>
    </row>
    <row r="49" spans="1:12" s="50" customFormat="1" x14ac:dyDescent="0.3">
      <c r="A49" s="12"/>
      <c r="B49" s="13"/>
      <c r="C49" s="14"/>
      <c r="D49" s="876"/>
      <c r="E49" s="876"/>
      <c r="F49" s="875"/>
      <c r="G49" s="391"/>
      <c r="H49" s="392"/>
      <c r="I49" s="2"/>
      <c r="J49" s="3"/>
      <c r="K49" s="3"/>
      <c r="L49" s="792"/>
    </row>
    <row r="50" spans="1:12" s="25" customFormat="1" x14ac:dyDescent="0.3">
      <c r="A50" s="867"/>
      <c r="B50" s="13"/>
      <c r="C50" s="14" t="s">
        <v>128</v>
      </c>
      <c r="D50" s="876">
        <f>SUM(D41:D49)</f>
        <v>202</v>
      </c>
      <c r="E50" s="876">
        <f>SUM(E41:E49)</f>
        <v>831.07999999999993</v>
      </c>
      <c r="F50" s="875"/>
      <c r="G50" s="395"/>
      <c r="H50" s="392"/>
      <c r="I50" s="2" t="s">
        <v>128</v>
      </c>
      <c r="J50" s="3">
        <f>SUM(J41:J49)</f>
        <v>210</v>
      </c>
      <c r="K50" s="3">
        <f>SUM(K41:K49)</f>
        <v>887.08999999999992</v>
      </c>
      <c r="L50" s="788"/>
    </row>
    <row r="51" spans="1:12" s="25" customFormat="1" x14ac:dyDescent="0.3">
      <c r="A51" s="12"/>
      <c r="B51" s="13"/>
      <c r="C51" s="14"/>
      <c r="D51" s="876"/>
      <c r="E51" s="876"/>
      <c r="F51" s="875"/>
      <c r="G51" s="391"/>
      <c r="H51" s="392"/>
      <c r="I51" s="2"/>
      <c r="J51" s="3"/>
      <c r="K51" s="3"/>
      <c r="L51" s="788"/>
    </row>
    <row r="52" spans="1:12" s="25" customFormat="1" x14ac:dyDescent="0.3">
      <c r="A52" s="12"/>
      <c r="B52" s="13"/>
      <c r="C52" s="14"/>
      <c r="D52" s="876"/>
      <c r="E52" s="876"/>
      <c r="F52" s="875"/>
      <c r="G52" s="391"/>
      <c r="H52" s="392"/>
      <c r="I52" s="2"/>
      <c r="J52" s="3"/>
      <c r="K52" s="3"/>
      <c r="L52" s="788"/>
    </row>
    <row r="53" spans="1:12" s="25" customFormat="1" x14ac:dyDescent="0.3">
      <c r="A53" s="867"/>
      <c r="B53" s="13"/>
      <c r="C53" s="14" t="s">
        <v>136</v>
      </c>
      <c r="D53" s="876">
        <f>+D50+D25</f>
        <v>420.4</v>
      </c>
      <c r="E53" s="876">
        <f>+E50+E25</f>
        <v>1632.35</v>
      </c>
      <c r="F53" s="875"/>
      <c r="G53" s="394"/>
      <c r="H53" s="394"/>
      <c r="I53" s="3" t="s">
        <v>136</v>
      </c>
      <c r="J53" s="3">
        <f>+J50+J25</f>
        <v>453.4</v>
      </c>
      <c r="K53" s="3">
        <f>+K50+K25</f>
        <v>1778.99</v>
      </c>
      <c r="L53" s="788"/>
    </row>
    <row r="54" spans="1:12" s="25" customFormat="1" ht="18.75" customHeight="1" x14ac:dyDescent="0.3">
      <c r="B54" s="20"/>
      <c r="C54" s="20"/>
      <c r="E54" s="24"/>
      <c r="F54" s="657"/>
      <c r="H54" s="20"/>
      <c r="I54" s="20"/>
      <c r="K54" s="24"/>
      <c r="L54" s="788"/>
    </row>
    <row r="55" spans="1:12" s="25" customFormat="1" ht="18.75" customHeight="1" x14ac:dyDescent="0.3">
      <c r="B55" s="20"/>
      <c r="C55" s="20"/>
      <c r="E55" s="24"/>
      <c r="F55" s="606"/>
      <c r="H55" s="20"/>
      <c r="I55" s="20"/>
      <c r="K55" s="24"/>
      <c r="L55" s="788"/>
    </row>
    <row r="56" spans="1:12" s="25" customFormat="1" x14ac:dyDescent="0.3">
      <c r="A56" s="461"/>
      <c r="B56" s="461"/>
      <c r="C56" s="461"/>
      <c r="D56" s="461"/>
      <c r="E56" s="461"/>
      <c r="F56" s="660"/>
      <c r="G56" s="36"/>
      <c r="H56" s="463"/>
      <c r="I56" s="463"/>
      <c r="J56" s="463"/>
      <c r="K56" s="463"/>
      <c r="L56" s="788"/>
    </row>
    <row r="57" spans="1:12" s="25" customFormat="1" x14ac:dyDescent="0.3">
      <c r="A57" s="461"/>
      <c r="B57" s="36"/>
      <c r="C57" s="462"/>
      <c r="D57" s="463"/>
      <c r="E57" s="463"/>
      <c r="F57" s="659"/>
      <c r="G57" s="463"/>
      <c r="H57" s="463"/>
      <c r="I57" s="463"/>
      <c r="J57" s="463"/>
      <c r="K57" s="463"/>
      <c r="L57" s="788"/>
    </row>
    <row r="58" spans="1:12" s="25" customFormat="1" ht="18.75" customHeight="1" x14ac:dyDescent="0.3">
      <c r="B58" s="37" t="s">
        <v>130</v>
      </c>
      <c r="D58" s="94" t="s">
        <v>131</v>
      </c>
      <c r="E58" s="20"/>
      <c r="F58" s="606"/>
      <c r="H58" s="37" t="s">
        <v>130</v>
      </c>
      <c r="J58" s="94" t="s">
        <v>131</v>
      </c>
      <c r="K58" s="20"/>
      <c r="L58" s="788"/>
    </row>
    <row r="59" spans="1:12" s="25" customFormat="1" ht="51.75" customHeight="1" x14ac:dyDescent="0.3">
      <c r="B59" s="38" t="s">
        <v>132</v>
      </c>
      <c r="D59" s="38" t="s">
        <v>140</v>
      </c>
      <c r="E59" s="39"/>
      <c r="F59" s="606"/>
      <c r="H59" s="38" t="s">
        <v>139</v>
      </c>
      <c r="J59" s="38" t="s">
        <v>140</v>
      </c>
      <c r="K59" s="39"/>
      <c r="L59" s="788"/>
    </row>
    <row r="60" spans="1:12" s="25" customFormat="1" ht="23.25" customHeight="1" x14ac:dyDescent="0.3">
      <c r="B60" s="38"/>
      <c r="D60" s="38"/>
      <c r="E60" s="39"/>
      <c r="F60" s="606"/>
      <c r="G60" s="38"/>
      <c r="I60" s="38"/>
      <c r="J60" s="39"/>
      <c r="K60" s="38"/>
      <c r="L60" s="788"/>
    </row>
    <row r="61" spans="1:12" s="96" customFormat="1" ht="18.75" customHeight="1" x14ac:dyDescent="0.3">
      <c r="B61" s="19"/>
      <c r="C61" s="19"/>
      <c r="D61" s="19"/>
      <c r="E61" s="19"/>
      <c r="F61" s="656"/>
      <c r="H61" s="19"/>
      <c r="I61" s="19"/>
      <c r="J61" s="19"/>
      <c r="K61" s="19"/>
      <c r="L61" s="787"/>
    </row>
    <row r="62" spans="1:12" x14ac:dyDescent="0.3">
      <c r="A62" s="25"/>
      <c r="G62" s="25"/>
    </row>
    <row r="63" spans="1:12" s="25" customFormat="1" ht="18.75" customHeight="1" x14ac:dyDescent="0.3">
      <c r="B63" s="22" t="s">
        <v>115</v>
      </c>
      <c r="C63" s="20"/>
      <c r="D63" s="20"/>
      <c r="E63" s="20"/>
      <c r="F63" s="656"/>
      <c r="H63" s="22" t="s">
        <v>115</v>
      </c>
      <c r="I63" s="20"/>
      <c r="J63" s="20"/>
      <c r="K63" s="20"/>
      <c r="L63" s="788"/>
    </row>
    <row r="64" spans="1:12" s="25" customFormat="1" ht="18.75" customHeight="1" x14ac:dyDescent="0.3">
      <c r="B64" s="22" t="s">
        <v>137</v>
      </c>
      <c r="C64" s="20"/>
      <c r="D64" s="20"/>
      <c r="E64" s="20"/>
      <c r="F64" s="606"/>
      <c r="H64" s="22" t="s">
        <v>138</v>
      </c>
      <c r="I64" s="20"/>
      <c r="J64" s="20"/>
      <c r="K64" s="20"/>
      <c r="L64" s="788"/>
    </row>
    <row r="65" spans="1:16" s="25" customFormat="1" ht="18.75" customHeight="1" x14ac:dyDescent="0.3">
      <c r="B65" s="20"/>
      <c r="C65" s="20"/>
      <c r="D65" s="20"/>
      <c r="E65" s="20"/>
      <c r="F65" s="606"/>
      <c r="H65" s="20"/>
      <c r="I65" s="20"/>
      <c r="J65" s="20"/>
      <c r="K65" s="20"/>
      <c r="L65" s="788"/>
    </row>
    <row r="66" spans="1:16" s="25" customFormat="1" ht="18.75" customHeight="1" x14ac:dyDescent="0.3">
      <c r="B66" s="20"/>
      <c r="C66" s="20"/>
      <c r="E66" s="603" t="s">
        <v>116</v>
      </c>
      <c r="F66" s="606"/>
      <c r="H66" s="20"/>
      <c r="I66" s="20"/>
      <c r="K66" s="603" t="s">
        <v>116</v>
      </c>
      <c r="L66" s="789"/>
      <c r="M66" s="603"/>
      <c r="N66" s="603"/>
      <c r="O66" s="603"/>
      <c r="P66" s="603"/>
    </row>
    <row r="67" spans="1:16" s="25" customFormat="1" ht="18.75" customHeight="1" x14ac:dyDescent="0.3">
      <c r="B67" s="20"/>
      <c r="C67" s="20"/>
      <c r="E67" s="603" t="s">
        <v>134</v>
      </c>
      <c r="F67" s="606"/>
      <c r="H67" s="20"/>
      <c r="I67" s="20"/>
      <c r="K67" s="603" t="s">
        <v>134</v>
      </c>
      <c r="L67" s="789"/>
      <c r="M67" s="603"/>
      <c r="N67" s="603"/>
      <c r="O67" s="603"/>
      <c r="P67" s="603"/>
    </row>
    <row r="68" spans="1:16" s="25" customFormat="1" ht="18.75" customHeight="1" x14ac:dyDescent="0.3">
      <c r="B68" s="20"/>
      <c r="C68" s="20"/>
      <c r="E68" s="603" t="s">
        <v>117</v>
      </c>
      <c r="F68" s="606"/>
      <c r="H68" s="20"/>
      <c r="I68" s="20"/>
      <c r="K68" s="603" t="s">
        <v>117</v>
      </c>
      <c r="L68" s="789"/>
      <c r="M68" s="603"/>
      <c r="N68" s="603"/>
      <c r="O68" s="603"/>
      <c r="P68" s="603"/>
    </row>
    <row r="69" spans="1:16" s="25" customFormat="1" ht="18.75" customHeight="1" x14ac:dyDescent="0.3">
      <c r="B69" s="20"/>
      <c r="C69" s="20"/>
      <c r="E69" s="603" t="s">
        <v>417</v>
      </c>
      <c r="F69" s="606"/>
      <c r="H69" s="20"/>
      <c r="I69" s="20"/>
      <c r="K69" s="603" t="s">
        <v>417</v>
      </c>
      <c r="L69" s="789"/>
      <c r="M69" s="603"/>
      <c r="N69" s="603"/>
      <c r="O69" s="603"/>
      <c r="P69" s="603"/>
    </row>
    <row r="70" spans="1:16" s="25" customFormat="1" ht="18.75" customHeight="1" x14ac:dyDescent="0.3">
      <c r="B70" s="20"/>
      <c r="C70" s="20"/>
      <c r="D70" s="20"/>
      <c r="E70" s="20"/>
      <c r="F70" s="656"/>
      <c r="H70" s="20"/>
      <c r="I70" s="20"/>
      <c r="J70" s="20"/>
      <c r="K70" s="20"/>
      <c r="L70" s="788"/>
    </row>
    <row r="71" spans="1:16" s="25" customFormat="1" ht="18.75" customHeight="1" x14ac:dyDescent="0.3">
      <c r="B71" s="20"/>
      <c r="C71" s="20"/>
      <c r="D71" s="20"/>
      <c r="E71" s="20"/>
      <c r="F71" s="656"/>
      <c r="H71" s="20"/>
      <c r="I71" s="20"/>
      <c r="J71" s="20"/>
      <c r="K71" s="20"/>
      <c r="L71" s="788"/>
    </row>
    <row r="72" spans="1:16" s="25" customFormat="1" ht="18.75" customHeight="1" x14ac:dyDescent="0.3">
      <c r="B72" s="20"/>
      <c r="C72" s="20"/>
      <c r="D72" s="20"/>
      <c r="E72" s="20"/>
      <c r="F72" s="656"/>
      <c r="H72" s="20"/>
      <c r="I72" s="20"/>
      <c r="J72" s="20"/>
      <c r="K72" s="20"/>
      <c r="L72" s="788"/>
    </row>
    <row r="73" spans="1:16" s="25" customFormat="1" ht="18.75" customHeight="1" x14ac:dyDescent="0.3">
      <c r="B73" s="1612" t="s">
        <v>119</v>
      </c>
      <c r="C73" s="1612"/>
      <c r="D73" s="1612"/>
      <c r="E73" s="26"/>
      <c r="F73" s="606"/>
      <c r="H73" s="1612" t="s">
        <v>119</v>
      </c>
      <c r="I73" s="1612"/>
      <c r="J73" s="1612"/>
      <c r="K73" s="26"/>
      <c r="L73" s="788"/>
    </row>
    <row r="74" spans="1:16" s="25" customFormat="1" ht="18.75" customHeight="1" x14ac:dyDescent="0.3">
      <c r="B74" s="1610">
        <v>45303</v>
      </c>
      <c r="C74" s="1610"/>
      <c r="D74" s="1610"/>
      <c r="E74" s="27"/>
      <c r="F74" s="606"/>
      <c r="H74" s="1610">
        <f>B74</f>
        <v>45303</v>
      </c>
      <c r="I74" s="1610"/>
      <c r="J74" s="1610"/>
      <c r="K74" s="27"/>
      <c r="L74" s="788"/>
    </row>
    <row r="75" spans="1:16" s="25" customFormat="1" ht="18.75" customHeight="1" x14ac:dyDescent="0.3">
      <c r="B75" s="20"/>
      <c r="C75" s="20"/>
      <c r="D75" s="20"/>
      <c r="E75" s="27"/>
      <c r="F75" s="606"/>
      <c r="L75" s="788"/>
    </row>
    <row r="76" spans="1:16" s="25" customFormat="1" ht="18.75" customHeight="1" x14ac:dyDescent="0.3">
      <c r="B76" s="864"/>
      <c r="C76" s="20"/>
      <c r="D76" s="20"/>
      <c r="E76" s="27"/>
      <c r="F76" s="606"/>
      <c r="H76" s="864"/>
      <c r="I76" s="20"/>
      <c r="J76" s="20"/>
      <c r="K76" s="27"/>
      <c r="L76" s="788"/>
    </row>
    <row r="77" spans="1:16" s="25" customFormat="1" ht="18.75" customHeight="1" x14ac:dyDescent="0.3">
      <c r="A77" s="28" t="s">
        <v>120</v>
      </c>
      <c r="B77" s="29" t="s">
        <v>121</v>
      </c>
      <c r="C77" s="1611" t="s">
        <v>122</v>
      </c>
      <c r="D77" s="1611"/>
      <c r="E77" s="1611"/>
      <c r="F77" s="606"/>
      <c r="G77" s="28" t="s">
        <v>120</v>
      </c>
      <c r="H77" s="29" t="s">
        <v>121</v>
      </c>
      <c r="I77" s="1611" t="s">
        <v>123</v>
      </c>
      <c r="J77" s="1611"/>
      <c r="K77" s="1611"/>
      <c r="L77" s="788"/>
    </row>
    <row r="78" spans="1:16" s="25" customFormat="1" ht="18.75" customHeight="1" x14ac:dyDescent="0.3">
      <c r="A78" s="28" t="s">
        <v>124</v>
      </c>
      <c r="B78" s="28" t="s">
        <v>265</v>
      </c>
      <c r="C78" s="29" t="s">
        <v>125</v>
      </c>
      <c r="D78" s="865" t="s">
        <v>126</v>
      </c>
      <c r="E78" s="865" t="s">
        <v>127</v>
      </c>
      <c r="F78" s="606"/>
      <c r="G78" s="28" t="s">
        <v>124</v>
      </c>
      <c r="H78" s="28" t="s">
        <v>265</v>
      </c>
      <c r="I78" s="29" t="s">
        <v>125</v>
      </c>
      <c r="J78" s="865" t="s">
        <v>126</v>
      </c>
      <c r="K78" s="865" t="s">
        <v>127</v>
      </c>
      <c r="L78" s="788"/>
    </row>
    <row r="79" spans="1:16" s="50" customFormat="1" x14ac:dyDescent="0.3">
      <c r="A79" s="865" t="s">
        <v>8</v>
      </c>
      <c r="B79" s="6" t="s">
        <v>135</v>
      </c>
      <c r="C79" s="2" t="s">
        <v>230</v>
      </c>
      <c r="D79" s="3">
        <v>110</v>
      </c>
      <c r="E79" s="3">
        <v>262.82</v>
      </c>
      <c r="F79" s="606"/>
      <c r="G79" s="865" t="s">
        <v>8</v>
      </c>
      <c r="H79" s="6" t="s">
        <v>135</v>
      </c>
      <c r="I79" s="2" t="s">
        <v>264</v>
      </c>
      <c r="J79" s="3">
        <v>120</v>
      </c>
      <c r="K79" s="3">
        <v>282.82</v>
      </c>
      <c r="L79" s="786"/>
    </row>
    <row r="80" spans="1:16" s="257" customFormat="1" ht="18.75" customHeight="1" x14ac:dyDescent="0.3">
      <c r="A80" s="865" t="s">
        <v>3</v>
      </c>
      <c r="B80" s="6" t="s">
        <v>114</v>
      </c>
      <c r="C80" s="2" t="s">
        <v>2</v>
      </c>
      <c r="D80" s="3">
        <v>6</v>
      </c>
      <c r="E80" s="3">
        <v>28</v>
      </c>
      <c r="F80" s="594"/>
      <c r="G80" s="865" t="s">
        <v>3</v>
      </c>
      <c r="H80" s="6" t="s">
        <v>114</v>
      </c>
      <c r="I80" s="2" t="s">
        <v>2</v>
      </c>
      <c r="J80" s="3">
        <v>6</v>
      </c>
      <c r="K80" s="3">
        <v>28</v>
      </c>
      <c r="L80" s="791"/>
    </row>
    <row r="81" spans="1:12" s="25" customFormat="1" ht="19.5" customHeight="1" x14ac:dyDescent="0.3">
      <c r="A81" s="865" t="s">
        <v>0</v>
      </c>
      <c r="B81" s="6" t="s">
        <v>93</v>
      </c>
      <c r="C81" s="2" t="s">
        <v>2</v>
      </c>
      <c r="D81" s="3">
        <v>75</v>
      </c>
      <c r="E81" s="3">
        <v>92</v>
      </c>
      <c r="F81" s="606"/>
      <c r="G81" s="865" t="s">
        <v>0</v>
      </c>
      <c r="H81" s="6" t="s">
        <v>93</v>
      </c>
      <c r="I81" s="2" t="s">
        <v>2</v>
      </c>
      <c r="J81" s="3">
        <v>75</v>
      </c>
      <c r="K81" s="3">
        <v>92</v>
      </c>
      <c r="L81" s="788"/>
    </row>
    <row r="82" spans="1:12" s="257" customFormat="1" ht="18.75" customHeight="1" x14ac:dyDescent="0.3">
      <c r="A82" s="865"/>
      <c r="B82" s="6"/>
      <c r="C82" s="2"/>
      <c r="D82" s="3"/>
      <c r="E82" s="3"/>
      <c r="F82" s="594"/>
      <c r="G82" s="865"/>
      <c r="H82" s="6"/>
      <c r="I82" s="2"/>
      <c r="J82" s="3"/>
      <c r="K82" s="3"/>
      <c r="L82" s="791"/>
    </row>
    <row r="83" spans="1:12" s="25" customFormat="1" x14ac:dyDescent="0.3">
      <c r="A83" s="5"/>
      <c r="B83" s="6"/>
      <c r="C83" s="2"/>
      <c r="D83" s="3"/>
      <c r="E83" s="3"/>
      <c r="F83" s="605"/>
      <c r="G83" s="5"/>
      <c r="H83" s="6"/>
      <c r="I83" s="2"/>
      <c r="J83" s="3"/>
      <c r="K83" s="3"/>
      <c r="L83" s="788"/>
    </row>
    <row r="84" spans="1:12" s="25" customFormat="1" x14ac:dyDescent="0.3">
      <c r="A84" s="5"/>
      <c r="B84" s="6"/>
      <c r="C84" s="2" t="s">
        <v>128</v>
      </c>
      <c r="D84" s="3">
        <f>SUM(D79:D82)</f>
        <v>191</v>
      </c>
      <c r="E84" s="3">
        <f>SUM(E79:E82)</f>
        <v>382.82</v>
      </c>
      <c r="F84" s="605"/>
      <c r="G84" s="5"/>
      <c r="H84" s="6"/>
      <c r="I84" s="2" t="s">
        <v>128</v>
      </c>
      <c r="J84" s="3">
        <f>SUM(J79:J82)</f>
        <v>201</v>
      </c>
      <c r="K84" s="3">
        <f>SUM(K79:K82)</f>
        <v>402.82</v>
      </c>
      <c r="L84" s="788"/>
    </row>
    <row r="85" spans="1:12" s="25" customFormat="1" hidden="1" x14ac:dyDescent="0.3">
      <c r="A85" s="5"/>
      <c r="B85" s="6"/>
      <c r="C85" s="2"/>
      <c r="D85" s="3"/>
      <c r="E85" s="3"/>
      <c r="F85" s="605"/>
      <c r="G85" s="5"/>
      <c r="H85" s="6"/>
      <c r="I85" s="2"/>
      <c r="J85" s="3"/>
      <c r="K85" s="3"/>
      <c r="L85" s="788"/>
    </row>
    <row r="86" spans="1:12" s="25" customFormat="1" hidden="1" x14ac:dyDescent="0.3">
      <c r="A86" s="5">
        <v>1</v>
      </c>
      <c r="B86" s="6" t="s">
        <v>1</v>
      </c>
      <c r="C86" s="2" t="s">
        <v>5</v>
      </c>
      <c r="D86" s="3">
        <v>200</v>
      </c>
      <c r="E86" s="3">
        <v>86</v>
      </c>
      <c r="F86" s="605"/>
      <c r="G86" s="5">
        <v>1</v>
      </c>
      <c r="H86" s="6" t="s">
        <v>1</v>
      </c>
      <c r="I86" s="2" t="s">
        <v>5</v>
      </c>
      <c r="J86" s="3">
        <v>200</v>
      </c>
      <c r="K86" s="3">
        <v>86</v>
      </c>
      <c r="L86" s="788"/>
    </row>
    <row r="87" spans="1:12" s="25" customFormat="1" hidden="1" x14ac:dyDescent="0.3">
      <c r="A87" s="5">
        <v>2</v>
      </c>
      <c r="B87" s="6" t="s">
        <v>238</v>
      </c>
      <c r="C87" s="2" t="s">
        <v>251</v>
      </c>
      <c r="D87" s="3">
        <v>225</v>
      </c>
      <c r="E87" s="3">
        <v>114</v>
      </c>
      <c r="F87" s="605"/>
      <c r="G87" s="5">
        <v>2</v>
      </c>
      <c r="H87" s="6" t="s">
        <v>238</v>
      </c>
      <c r="I87" s="2" t="s">
        <v>251</v>
      </c>
      <c r="J87" s="3">
        <v>225</v>
      </c>
      <c r="K87" s="3">
        <v>114</v>
      </c>
      <c r="L87" s="788"/>
    </row>
    <row r="88" spans="1:12" s="25" customFormat="1" hidden="1" x14ac:dyDescent="0.3">
      <c r="A88" s="5">
        <v>3</v>
      </c>
      <c r="B88" s="6" t="s">
        <v>93</v>
      </c>
      <c r="C88" s="2" t="s">
        <v>5</v>
      </c>
      <c r="D88" s="3">
        <v>135</v>
      </c>
      <c r="E88" s="3">
        <v>94.25</v>
      </c>
      <c r="F88" s="605"/>
      <c r="G88" s="5">
        <v>3</v>
      </c>
      <c r="H88" s="6" t="s">
        <v>93</v>
      </c>
      <c r="I88" s="2" t="s">
        <v>5</v>
      </c>
      <c r="J88" s="3">
        <v>135</v>
      </c>
      <c r="K88" s="3">
        <v>94.25</v>
      </c>
      <c r="L88" s="788"/>
    </row>
    <row r="89" spans="1:12" s="25" customFormat="1" hidden="1" x14ac:dyDescent="0.3">
      <c r="A89" s="5">
        <v>4</v>
      </c>
      <c r="B89" s="6" t="s">
        <v>253</v>
      </c>
      <c r="C89" s="2" t="s">
        <v>218</v>
      </c>
      <c r="D89" s="3">
        <v>125</v>
      </c>
      <c r="E89" s="3">
        <v>146.4</v>
      </c>
      <c r="F89" s="605"/>
      <c r="G89" s="5">
        <v>4</v>
      </c>
      <c r="H89" s="6" t="s">
        <v>253</v>
      </c>
      <c r="I89" s="2" t="s">
        <v>218</v>
      </c>
      <c r="J89" s="3">
        <v>125</v>
      </c>
      <c r="K89" s="3">
        <v>146.4</v>
      </c>
      <c r="L89" s="788"/>
    </row>
    <row r="90" spans="1:12" s="25" customFormat="1" hidden="1" x14ac:dyDescent="0.3">
      <c r="A90" s="5">
        <v>5</v>
      </c>
      <c r="B90" s="6" t="s">
        <v>255</v>
      </c>
      <c r="C90" s="2" t="s">
        <v>218</v>
      </c>
      <c r="D90" s="3">
        <v>80</v>
      </c>
      <c r="E90" s="3">
        <v>105.16</v>
      </c>
      <c r="F90" s="605"/>
      <c r="G90" s="5">
        <v>5</v>
      </c>
      <c r="H90" s="6" t="s">
        <v>255</v>
      </c>
      <c r="I90" s="2" t="s">
        <v>218</v>
      </c>
      <c r="J90" s="3">
        <v>80</v>
      </c>
      <c r="K90" s="3">
        <v>105.16</v>
      </c>
      <c r="L90" s="788"/>
    </row>
    <row r="91" spans="1:12" s="25" customFormat="1" hidden="1" x14ac:dyDescent="0.3">
      <c r="A91" s="5">
        <v>6</v>
      </c>
      <c r="B91" s="6" t="s">
        <v>252</v>
      </c>
      <c r="C91" s="2" t="s">
        <v>251</v>
      </c>
      <c r="D91" s="3">
        <v>105</v>
      </c>
      <c r="E91" s="3">
        <v>142</v>
      </c>
      <c r="F91" s="605"/>
      <c r="G91" s="5">
        <v>6</v>
      </c>
      <c r="H91" s="6" t="s">
        <v>252</v>
      </c>
      <c r="I91" s="2" t="s">
        <v>251</v>
      </c>
      <c r="J91" s="3">
        <v>105</v>
      </c>
      <c r="K91" s="3">
        <v>142</v>
      </c>
      <c r="L91" s="788"/>
    </row>
    <row r="92" spans="1:12" s="25" customFormat="1" hidden="1" x14ac:dyDescent="0.3">
      <c r="A92" s="5">
        <v>7</v>
      </c>
      <c r="B92" s="6" t="s">
        <v>254</v>
      </c>
      <c r="C92" s="2" t="s">
        <v>218</v>
      </c>
      <c r="D92" s="3">
        <v>120</v>
      </c>
      <c r="E92" s="3">
        <v>144</v>
      </c>
      <c r="F92" s="605"/>
      <c r="G92" s="5">
        <v>7</v>
      </c>
      <c r="H92" s="6" t="s">
        <v>254</v>
      </c>
      <c r="I92" s="2" t="s">
        <v>218</v>
      </c>
      <c r="J92" s="3">
        <v>120</v>
      </c>
      <c r="K92" s="3">
        <v>144</v>
      </c>
      <c r="L92" s="788"/>
    </row>
    <row r="93" spans="1:12" s="25" customFormat="1" hidden="1" x14ac:dyDescent="0.3">
      <c r="A93" s="5">
        <v>8</v>
      </c>
      <c r="B93" s="6" t="s">
        <v>31</v>
      </c>
      <c r="C93" s="2" t="s">
        <v>5</v>
      </c>
      <c r="D93" s="3">
        <v>55</v>
      </c>
      <c r="E93" s="3">
        <v>88</v>
      </c>
      <c r="F93" s="605"/>
      <c r="G93" s="5">
        <v>8</v>
      </c>
      <c r="H93" s="6" t="s">
        <v>31</v>
      </c>
      <c r="I93" s="2" t="s">
        <v>5</v>
      </c>
      <c r="J93" s="3">
        <v>55</v>
      </c>
      <c r="K93" s="3">
        <v>88</v>
      </c>
      <c r="L93" s="788"/>
    </row>
    <row r="94" spans="1:12" s="50" customFormat="1" hidden="1" x14ac:dyDescent="0.3">
      <c r="A94" s="865"/>
      <c r="B94" s="1"/>
      <c r="C94" s="865"/>
      <c r="D94" s="7"/>
      <c r="E94" s="7"/>
      <c r="F94" s="605"/>
      <c r="G94" s="865"/>
      <c r="H94" s="1"/>
      <c r="I94" s="865"/>
      <c r="J94" s="7"/>
      <c r="K94" s="7"/>
      <c r="L94" s="792"/>
    </row>
    <row r="95" spans="1:12" s="25" customFormat="1" hidden="1" x14ac:dyDescent="0.3">
      <c r="A95" s="5"/>
      <c r="B95" s="6"/>
      <c r="C95" s="2" t="s">
        <v>128</v>
      </c>
      <c r="D95" s="3">
        <v>1045</v>
      </c>
      <c r="E95" s="3">
        <v>919.81</v>
      </c>
      <c r="F95" s="605"/>
      <c r="G95" s="5"/>
      <c r="H95" s="6"/>
      <c r="I95" s="2" t="s">
        <v>128</v>
      </c>
      <c r="J95" s="3">
        <v>1045</v>
      </c>
      <c r="K95" s="3">
        <v>919.81</v>
      </c>
      <c r="L95" s="788"/>
    </row>
    <row r="96" spans="1:12" s="25" customFormat="1" hidden="1" x14ac:dyDescent="0.3">
      <c r="A96" s="5"/>
      <c r="B96" s="6"/>
      <c r="C96" s="2"/>
      <c r="D96" s="3"/>
      <c r="E96" s="3"/>
      <c r="F96" s="605"/>
      <c r="G96" s="5"/>
      <c r="H96" s="6"/>
      <c r="I96" s="2"/>
      <c r="J96" s="3"/>
      <c r="K96" s="3"/>
      <c r="L96" s="788"/>
    </row>
    <row r="97" spans="1:12" s="25" customFormat="1" x14ac:dyDescent="0.3">
      <c r="A97" s="5"/>
      <c r="B97" s="6"/>
      <c r="C97" s="2"/>
      <c r="D97" s="3"/>
      <c r="E97" s="3"/>
      <c r="F97" s="605"/>
      <c r="G97" s="5"/>
      <c r="H97" s="6"/>
      <c r="I97" s="2"/>
      <c r="J97" s="3"/>
      <c r="K97" s="3"/>
      <c r="L97" s="788"/>
    </row>
    <row r="98" spans="1:12" s="25" customFormat="1" x14ac:dyDescent="0.3">
      <c r="A98" s="5"/>
      <c r="B98" s="6"/>
      <c r="C98" s="2"/>
      <c r="D98" s="3"/>
      <c r="E98" s="3"/>
      <c r="F98" s="605"/>
      <c r="G98" s="5"/>
      <c r="H98" s="6"/>
      <c r="I98" s="2"/>
      <c r="J98" s="3"/>
      <c r="K98" s="3"/>
      <c r="L98" s="788"/>
    </row>
    <row r="99" spans="1:12" s="25" customFormat="1" x14ac:dyDescent="0.3">
      <c r="A99" s="28" t="s">
        <v>124</v>
      </c>
      <c r="B99" s="3" t="s">
        <v>259</v>
      </c>
      <c r="C99" s="2" t="s">
        <v>125</v>
      </c>
      <c r="D99" s="3" t="s">
        <v>126</v>
      </c>
      <c r="E99" s="3" t="s">
        <v>127</v>
      </c>
      <c r="F99" s="605"/>
      <c r="G99" s="28" t="s">
        <v>124</v>
      </c>
      <c r="H99" s="3" t="s">
        <v>247</v>
      </c>
      <c r="I99" s="2" t="s">
        <v>125</v>
      </c>
      <c r="J99" s="3" t="s">
        <v>126</v>
      </c>
      <c r="K99" s="3" t="s">
        <v>127</v>
      </c>
      <c r="L99" s="788"/>
    </row>
    <row r="100" spans="1:12" s="8" customFormat="1" x14ac:dyDescent="0.3">
      <c r="A100" s="865">
        <v>1</v>
      </c>
      <c r="B100" s="6" t="s">
        <v>100</v>
      </c>
      <c r="C100" s="2" t="s">
        <v>9</v>
      </c>
      <c r="D100" s="3">
        <v>65</v>
      </c>
      <c r="E100" s="3">
        <v>287.25</v>
      </c>
      <c r="F100" s="606"/>
      <c r="G100" s="865">
        <v>1</v>
      </c>
      <c r="H100" s="6" t="s">
        <v>100</v>
      </c>
      <c r="I100" s="2" t="s">
        <v>9</v>
      </c>
      <c r="J100" s="3">
        <v>65</v>
      </c>
      <c r="K100" s="3">
        <v>287.25</v>
      </c>
      <c r="L100" s="786"/>
    </row>
    <row r="101" spans="1:12" s="50" customFormat="1" x14ac:dyDescent="0.3">
      <c r="A101" s="865" t="s">
        <v>3</v>
      </c>
      <c r="B101" s="6" t="s">
        <v>26</v>
      </c>
      <c r="C101" s="2" t="s">
        <v>28</v>
      </c>
      <c r="D101" s="3">
        <v>55</v>
      </c>
      <c r="E101" s="3">
        <v>121.9</v>
      </c>
      <c r="F101" s="606"/>
      <c r="G101" s="865" t="s">
        <v>3</v>
      </c>
      <c r="H101" s="6" t="s">
        <v>26</v>
      </c>
      <c r="I101" s="2" t="s">
        <v>7</v>
      </c>
      <c r="J101" s="3">
        <v>75</v>
      </c>
      <c r="K101" s="3">
        <v>152.375</v>
      </c>
      <c r="L101" s="786"/>
    </row>
    <row r="102" spans="1:12" s="420" customFormat="1" x14ac:dyDescent="0.3">
      <c r="A102" s="865" t="s">
        <v>0</v>
      </c>
      <c r="B102" s="6" t="s">
        <v>260</v>
      </c>
      <c r="C102" s="2" t="s">
        <v>17</v>
      </c>
      <c r="D102" s="3">
        <v>20</v>
      </c>
      <c r="E102" s="3">
        <v>182.25</v>
      </c>
      <c r="F102" s="606"/>
      <c r="G102" s="865" t="s">
        <v>0</v>
      </c>
      <c r="H102" s="6" t="s">
        <v>260</v>
      </c>
      <c r="I102" s="2" t="s">
        <v>44</v>
      </c>
      <c r="J102" s="3">
        <v>29</v>
      </c>
      <c r="K102" s="3">
        <v>218.7</v>
      </c>
      <c r="L102" s="796"/>
    </row>
    <row r="103" spans="1:12" s="50" customFormat="1" x14ac:dyDescent="0.3">
      <c r="A103" s="865" t="s">
        <v>77</v>
      </c>
      <c r="B103" s="6" t="s">
        <v>69</v>
      </c>
      <c r="C103" s="2" t="s">
        <v>22</v>
      </c>
      <c r="D103" s="3">
        <v>24</v>
      </c>
      <c r="E103" s="3">
        <v>3.9199999999999995</v>
      </c>
      <c r="F103" s="605"/>
      <c r="G103" s="865" t="s">
        <v>77</v>
      </c>
      <c r="H103" s="6" t="s">
        <v>69</v>
      </c>
      <c r="I103" s="2" t="s">
        <v>22</v>
      </c>
      <c r="J103" s="3">
        <v>24</v>
      </c>
      <c r="K103" s="3">
        <v>3.9199999999999995</v>
      </c>
      <c r="L103" s="792"/>
    </row>
    <row r="104" spans="1:12" s="50" customFormat="1" x14ac:dyDescent="0.3">
      <c r="A104" s="865" t="s">
        <v>23</v>
      </c>
      <c r="B104" s="6" t="s">
        <v>107</v>
      </c>
      <c r="C104" s="2" t="s">
        <v>414</v>
      </c>
      <c r="D104" s="3">
        <v>6.8</v>
      </c>
      <c r="E104" s="3">
        <v>186.4</v>
      </c>
      <c r="F104" s="605"/>
      <c r="G104" s="865" t="s">
        <v>23</v>
      </c>
      <c r="H104" s="6" t="s">
        <v>107</v>
      </c>
      <c r="I104" s="2" t="s">
        <v>414</v>
      </c>
      <c r="J104" s="3">
        <v>6.8</v>
      </c>
      <c r="K104" s="3">
        <v>186.4</v>
      </c>
      <c r="L104" s="786"/>
    </row>
    <row r="105" spans="1:12" s="25" customFormat="1" ht="19.5" customHeight="1" x14ac:dyDescent="0.3">
      <c r="A105" s="865" t="s">
        <v>51</v>
      </c>
      <c r="B105" s="6" t="s">
        <v>108</v>
      </c>
      <c r="C105" s="2" t="s">
        <v>65</v>
      </c>
      <c r="D105" s="3">
        <v>1.2</v>
      </c>
      <c r="E105" s="3">
        <v>21.5</v>
      </c>
      <c r="F105" s="656"/>
      <c r="G105" s="865" t="s">
        <v>51</v>
      </c>
      <c r="H105" s="6" t="s">
        <v>108</v>
      </c>
      <c r="I105" s="2" t="s">
        <v>65</v>
      </c>
      <c r="J105" s="3">
        <v>1.2</v>
      </c>
      <c r="K105" s="3">
        <v>21.5</v>
      </c>
      <c r="L105" s="788"/>
    </row>
    <row r="106" spans="1:12" s="25" customFormat="1" x14ac:dyDescent="0.3">
      <c r="A106" s="865" t="s">
        <v>15</v>
      </c>
      <c r="B106" s="6" t="s">
        <v>144</v>
      </c>
      <c r="C106" s="2" t="s">
        <v>2</v>
      </c>
      <c r="D106" s="3">
        <v>15</v>
      </c>
      <c r="E106" s="3">
        <v>88</v>
      </c>
      <c r="F106" s="606"/>
      <c r="G106" s="865" t="s">
        <v>15</v>
      </c>
      <c r="H106" s="6" t="s">
        <v>144</v>
      </c>
      <c r="I106" s="2" t="s">
        <v>2</v>
      </c>
      <c r="J106" s="3">
        <v>15</v>
      </c>
      <c r="K106" s="3">
        <v>88</v>
      </c>
      <c r="L106" s="788"/>
    </row>
    <row r="107" spans="1:12" s="50" customFormat="1" ht="18.75" customHeight="1" x14ac:dyDescent="0.3">
      <c r="A107" s="865" t="s">
        <v>53</v>
      </c>
      <c r="B107" s="6" t="s">
        <v>357</v>
      </c>
      <c r="C107" s="2" t="s">
        <v>411</v>
      </c>
      <c r="D107" s="3">
        <v>90</v>
      </c>
      <c r="E107" s="3">
        <v>270</v>
      </c>
      <c r="F107" s="606"/>
      <c r="G107" s="865" t="s">
        <v>53</v>
      </c>
      <c r="H107" s="6" t="s">
        <v>357</v>
      </c>
      <c r="I107" s="2" t="s">
        <v>411</v>
      </c>
      <c r="J107" s="3">
        <v>90</v>
      </c>
      <c r="K107" s="3">
        <v>270</v>
      </c>
      <c r="L107" s="786"/>
    </row>
    <row r="108" spans="1:12" s="50" customFormat="1" x14ac:dyDescent="0.3">
      <c r="A108" s="5"/>
      <c r="B108" s="6"/>
      <c r="C108" s="2"/>
      <c r="D108" s="3"/>
      <c r="E108" s="3"/>
      <c r="F108" s="657"/>
      <c r="G108" s="5"/>
      <c r="H108" s="6"/>
      <c r="I108" s="2"/>
      <c r="J108" s="3"/>
      <c r="K108" s="3"/>
      <c r="L108" s="792"/>
    </row>
    <row r="109" spans="1:12" s="25" customFormat="1" x14ac:dyDescent="0.3">
      <c r="A109" s="865"/>
      <c r="B109" s="6"/>
      <c r="C109" s="2" t="s">
        <v>128</v>
      </c>
      <c r="D109" s="3">
        <f>SUM(D100:D108)</f>
        <v>277</v>
      </c>
      <c r="E109" s="3">
        <f>SUM(E100:E108)</f>
        <v>1161.2199999999998</v>
      </c>
      <c r="F109" s="657"/>
      <c r="G109" s="865"/>
      <c r="H109" s="6"/>
      <c r="I109" s="2" t="s">
        <v>128</v>
      </c>
      <c r="J109" s="3">
        <f>SUM(J100:J108)</f>
        <v>306</v>
      </c>
      <c r="K109" s="3">
        <f>SUM(K100:K108)</f>
        <v>1228.145</v>
      </c>
      <c r="L109" s="788"/>
    </row>
    <row r="110" spans="1:12" s="25" customFormat="1" x14ac:dyDescent="0.3">
      <c r="A110" s="5"/>
      <c r="B110" s="6"/>
      <c r="C110" s="2"/>
      <c r="D110" s="3"/>
      <c r="E110" s="3"/>
      <c r="F110" s="657"/>
      <c r="G110" s="5"/>
      <c r="H110" s="6"/>
      <c r="I110" s="2"/>
      <c r="J110" s="3"/>
      <c r="K110" s="3"/>
      <c r="L110" s="788"/>
    </row>
    <row r="111" spans="1:12" s="25" customFormat="1" x14ac:dyDescent="0.3">
      <c r="A111" s="5"/>
      <c r="B111" s="6"/>
      <c r="C111" s="2"/>
      <c r="D111" s="3"/>
      <c r="E111" s="3"/>
      <c r="F111" s="657"/>
      <c r="G111" s="5"/>
      <c r="H111" s="6"/>
      <c r="I111" s="2"/>
      <c r="J111" s="3"/>
      <c r="K111" s="3"/>
      <c r="L111" s="788"/>
    </row>
    <row r="112" spans="1:12" s="25" customFormat="1" x14ac:dyDescent="0.3">
      <c r="A112" s="865"/>
      <c r="B112" s="6"/>
      <c r="C112" s="2" t="s">
        <v>136</v>
      </c>
      <c r="D112" s="3">
        <f>+D109+D84</f>
        <v>468</v>
      </c>
      <c r="E112" s="3">
        <f>+E109+E84</f>
        <v>1544.0399999999997</v>
      </c>
      <c r="F112" s="657"/>
      <c r="G112" s="3"/>
      <c r="H112" s="3"/>
      <c r="I112" s="3" t="s">
        <v>136</v>
      </c>
      <c r="J112" s="3">
        <f>+J109+J84</f>
        <v>507</v>
      </c>
      <c r="K112" s="3">
        <f>+K109+K84</f>
        <v>1630.9649999999999</v>
      </c>
      <c r="L112" s="788"/>
    </row>
    <row r="113" spans="1:16" s="25" customFormat="1" ht="18.75" customHeight="1" x14ac:dyDescent="0.3">
      <c r="B113" s="20"/>
      <c r="C113" s="20"/>
      <c r="E113" s="24"/>
      <c r="F113" s="657"/>
      <c r="H113" s="20"/>
      <c r="I113" s="20"/>
      <c r="K113" s="24"/>
      <c r="L113" s="788"/>
    </row>
    <row r="114" spans="1:16" s="25" customFormat="1" ht="18.75" customHeight="1" x14ac:dyDescent="0.3">
      <c r="B114" s="20"/>
      <c r="C114" s="20"/>
      <c r="E114" s="24"/>
      <c r="F114" s="606"/>
      <c r="H114" s="20"/>
      <c r="I114" s="20"/>
      <c r="K114" s="24"/>
      <c r="L114" s="788"/>
    </row>
    <row r="115" spans="1:16" s="25" customFormat="1" x14ac:dyDescent="0.3">
      <c r="A115" s="461"/>
      <c r="B115" s="461"/>
      <c r="C115" s="461"/>
      <c r="D115" s="461"/>
      <c r="E115" s="461"/>
      <c r="F115" s="660"/>
      <c r="G115" s="36"/>
      <c r="H115" s="463"/>
      <c r="I115" s="463"/>
      <c r="J115" s="463"/>
      <c r="K115" s="463"/>
      <c r="L115" s="788"/>
    </row>
    <row r="116" spans="1:16" s="25" customFormat="1" x14ac:dyDescent="0.3">
      <c r="A116" s="461"/>
      <c r="B116" s="36"/>
      <c r="C116" s="462"/>
      <c r="D116" s="463"/>
      <c r="E116" s="463"/>
      <c r="F116" s="659"/>
      <c r="G116" s="463"/>
      <c r="H116" s="463"/>
      <c r="I116" s="463"/>
      <c r="J116" s="463"/>
      <c r="K116" s="463"/>
      <c r="L116" s="788"/>
    </row>
    <row r="117" spans="1:16" s="25" customFormat="1" ht="18.75" customHeight="1" x14ac:dyDescent="0.3">
      <c r="B117" s="37" t="s">
        <v>130</v>
      </c>
      <c r="D117" s="94" t="s">
        <v>131</v>
      </c>
      <c r="E117" s="20"/>
      <c r="F117" s="606"/>
      <c r="H117" s="37" t="s">
        <v>130</v>
      </c>
      <c r="J117" s="94" t="s">
        <v>131</v>
      </c>
      <c r="K117" s="20"/>
      <c r="L117" s="788"/>
    </row>
    <row r="118" spans="1:16" s="25" customFormat="1" ht="51.75" customHeight="1" x14ac:dyDescent="0.3">
      <c r="B118" s="38" t="s">
        <v>132</v>
      </c>
      <c r="D118" s="38" t="s">
        <v>140</v>
      </c>
      <c r="E118" s="39"/>
      <c r="F118" s="606"/>
      <c r="H118" s="38" t="s">
        <v>139</v>
      </c>
      <c r="J118" s="38" t="s">
        <v>140</v>
      </c>
      <c r="K118" s="39"/>
      <c r="L118" s="788"/>
    </row>
    <row r="119" spans="1:16" s="25" customFormat="1" ht="23.25" customHeight="1" x14ac:dyDescent="0.3">
      <c r="B119" s="38"/>
      <c r="D119" s="38"/>
      <c r="E119" s="39"/>
      <c r="F119" s="606"/>
      <c r="G119" s="38"/>
      <c r="I119" s="38"/>
      <c r="J119" s="39"/>
      <c r="K119" s="38"/>
      <c r="L119" s="788"/>
    </row>
    <row r="120" spans="1:16" s="96" customFormat="1" ht="18.75" customHeight="1" x14ac:dyDescent="0.3">
      <c r="B120" s="19"/>
      <c r="C120" s="19"/>
      <c r="D120" s="19"/>
      <c r="E120" s="19"/>
      <c r="F120" s="656"/>
      <c r="H120" s="19"/>
      <c r="I120" s="19"/>
      <c r="J120" s="19"/>
      <c r="K120" s="19"/>
      <c r="L120" s="787"/>
    </row>
    <row r="121" spans="1:16" s="96" customFormat="1" ht="18.75" customHeight="1" x14ac:dyDescent="0.3">
      <c r="B121" s="19"/>
      <c r="C121" s="19"/>
      <c r="D121" s="19"/>
      <c r="E121" s="19"/>
      <c r="F121" s="656"/>
      <c r="H121" s="19"/>
      <c r="I121" s="19"/>
      <c r="J121" s="19"/>
      <c r="K121" s="19"/>
      <c r="L121" s="787"/>
    </row>
    <row r="122" spans="1:16" x14ac:dyDescent="0.3">
      <c r="A122" s="25"/>
      <c r="G122" s="25"/>
    </row>
    <row r="123" spans="1:16" s="25" customFormat="1" ht="18.75" customHeight="1" x14ac:dyDescent="0.3">
      <c r="B123" s="22" t="s">
        <v>115</v>
      </c>
      <c r="C123" s="20"/>
      <c r="D123" s="20"/>
      <c r="E123" s="20"/>
      <c r="F123" s="656"/>
      <c r="H123" s="22" t="s">
        <v>115</v>
      </c>
      <c r="I123" s="20"/>
      <c r="J123" s="20"/>
      <c r="K123" s="20"/>
      <c r="L123" s="788"/>
    </row>
    <row r="124" spans="1:16" s="25" customFormat="1" ht="18.75" customHeight="1" x14ac:dyDescent="0.3">
      <c r="B124" s="22" t="s">
        <v>137</v>
      </c>
      <c r="C124" s="20"/>
      <c r="D124" s="20"/>
      <c r="E124" s="20"/>
      <c r="F124" s="606"/>
      <c r="H124" s="22" t="s">
        <v>138</v>
      </c>
      <c r="I124" s="20"/>
      <c r="J124" s="20"/>
      <c r="K124" s="20"/>
      <c r="L124" s="788"/>
    </row>
    <row r="125" spans="1:16" s="25" customFormat="1" ht="18.75" customHeight="1" x14ac:dyDescent="0.3">
      <c r="B125" s="20"/>
      <c r="C125" s="20"/>
      <c r="D125" s="20"/>
      <c r="E125" s="20"/>
      <c r="F125" s="606"/>
      <c r="H125" s="20"/>
      <c r="I125" s="20"/>
      <c r="J125" s="20"/>
      <c r="K125" s="20"/>
      <c r="L125" s="788"/>
    </row>
    <row r="126" spans="1:16" s="25" customFormat="1" ht="18.75" customHeight="1" x14ac:dyDescent="0.3">
      <c r="B126" s="20"/>
      <c r="C126" s="20"/>
      <c r="E126" s="603" t="s">
        <v>116</v>
      </c>
      <c r="F126" s="606"/>
      <c r="H126" s="20"/>
      <c r="I126" s="20"/>
      <c r="K126" s="603" t="s">
        <v>116</v>
      </c>
      <c r="L126" s="789"/>
      <c r="M126" s="603"/>
      <c r="N126" s="603"/>
      <c r="O126" s="603"/>
      <c r="P126" s="603"/>
    </row>
    <row r="127" spans="1:16" s="25" customFormat="1" ht="18.75" customHeight="1" x14ac:dyDescent="0.3">
      <c r="B127" s="20"/>
      <c r="C127" s="20"/>
      <c r="E127" s="603" t="s">
        <v>134</v>
      </c>
      <c r="F127" s="606"/>
      <c r="H127" s="20"/>
      <c r="I127" s="20"/>
      <c r="K127" s="603" t="s">
        <v>134</v>
      </c>
      <c r="L127" s="789"/>
      <c r="M127" s="603"/>
      <c r="N127" s="603"/>
      <c r="O127" s="603"/>
      <c r="P127" s="603"/>
    </row>
    <row r="128" spans="1:16" s="25" customFormat="1" ht="18.75" customHeight="1" x14ac:dyDescent="0.3">
      <c r="B128" s="20"/>
      <c r="C128" s="20"/>
      <c r="E128" s="603" t="s">
        <v>117</v>
      </c>
      <c r="F128" s="606"/>
      <c r="H128" s="20"/>
      <c r="I128" s="20"/>
      <c r="K128" s="603" t="s">
        <v>117</v>
      </c>
      <c r="L128" s="789"/>
      <c r="M128" s="603"/>
      <c r="N128" s="603"/>
      <c r="O128" s="603"/>
      <c r="P128" s="603"/>
    </row>
    <row r="129" spans="1:16" s="25" customFormat="1" ht="18.75" customHeight="1" x14ac:dyDescent="0.3">
      <c r="B129" s="20"/>
      <c r="C129" s="20"/>
      <c r="E129" s="603" t="s">
        <v>417</v>
      </c>
      <c r="F129" s="606"/>
      <c r="H129" s="20"/>
      <c r="I129" s="20"/>
      <c r="K129" s="603" t="s">
        <v>417</v>
      </c>
      <c r="L129" s="789"/>
      <c r="M129" s="603"/>
      <c r="N129" s="603"/>
      <c r="O129" s="603"/>
      <c r="P129" s="603"/>
    </row>
    <row r="130" spans="1:16" s="25" customFormat="1" ht="18.75" customHeight="1" x14ac:dyDescent="0.3">
      <c r="B130" s="20"/>
      <c r="C130" s="20"/>
      <c r="D130" s="20"/>
      <c r="E130" s="20"/>
      <c r="F130" s="656"/>
      <c r="H130" s="20"/>
      <c r="I130" s="20"/>
      <c r="J130" s="20"/>
      <c r="K130" s="20"/>
      <c r="L130" s="788"/>
    </row>
    <row r="131" spans="1:16" s="25" customFormat="1" ht="18.75" customHeight="1" x14ac:dyDescent="0.3">
      <c r="B131" s="20"/>
      <c r="C131" s="20"/>
      <c r="D131" s="20"/>
      <c r="E131" s="20"/>
      <c r="F131" s="656"/>
      <c r="H131" s="20"/>
      <c r="I131" s="20"/>
      <c r="J131" s="20"/>
      <c r="K131" s="20"/>
      <c r="L131" s="788"/>
    </row>
    <row r="132" spans="1:16" s="25" customFormat="1" ht="18.75" customHeight="1" x14ac:dyDescent="0.3">
      <c r="B132" s="20"/>
      <c r="C132" s="20"/>
      <c r="D132" s="20"/>
      <c r="E132" s="20"/>
      <c r="F132" s="656"/>
      <c r="H132" s="20"/>
      <c r="I132" s="20"/>
      <c r="J132" s="20"/>
      <c r="K132" s="20"/>
      <c r="L132" s="788"/>
    </row>
    <row r="133" spans="1:16" s="25" customFormat="1" ht="18.75" customHeight="1" x14ac:dyDescent="0.3">
      <c r="B133" s="1612" t="s">
        <v>119</v>
      </c>
      <c r="C133" s="1612"/>
      <c r="D133" s="1612"/>
      <c r="E133" s="26"/>
      <c r="F133" s="606"/>
      <c r="H133" s="1612" t="s">
        <v>119</v>
      </c>
      <c r="I133" s="1612"/>
      <c r="J133" s="1612"/>
      <c r="K133" s="26"/>
      <c r="L133" s="788"/>
    </row>
    <row r="134" spans="1:16" s="25" customFormat="1" ht="18.75" customHeight="1" x14ac:dyDescent="0.3">
      <c r="B134" s="1610">
        <v>45306</v>
      </c>
      <c r="C134" s="1610"/>
      <c r="D134" s="1610"/>
      <c r="E134" s="27"/>
      <c r="F134" s="606"/>
      <c r="H134" s="1610">
        <f>B134</f>
        <v>45306</v>
      </c>
      <c r="I134" s="1610"/>
      <c r="J134" s="1610"/>
      <c r="K134" s="27"/>
      <c r="L134" s="788"/>
    </row>
    <row r="135" spans="1:16" s="25" customFormat="1" ht="18.75" customHeight="1" x14ac:dyDescent="0.3">
      <c r="B135" s="20"/>
      <c r="C135" s="20"/>
      <c r="D135" s="20"/>
      <c r="E135" s="27"/>
      <c r="F135" s="606"/>
      <c r="L135" s="788"/>
    </row>
    <row r="136" spans="1:16" s="25" customFormat="1" ht="18.75" customHeight="1" x14ac:dyDescent="0.3">
      <c r="B136" s="864"/>
      <c r="C136" s="20"/>
      <c r="D136" s="20"/>
      <c r="E136" s="27"/>
      <c r="F136" s="606"/>
      <c r="H136" s="864"/>
      <c r="I136" s="20"/>
      <c r="J136" s="20"/>
      <c r="K136" s="27"/>
      <c r="L136" s="788"/>
    </row>
    <row r="137" spans="1:16" s="25" customFormat="1" ht="18.75" customHeight="1" x14ac:dyDescent="0.3">
      <c r="A137" s="28" t="s">
        <v>120</v>
      </c>
      <c r="B137" s="29" t="s">
        <v>121</v>
      </c>
      <c r="C137" s="1611" t="s">
        <v>122</v>
      </c>
      <c r="D137" s="1611"/>
      <c r="E137" s="1611"/>
      <c r="F137" s="606"/>
      <c r="G137" s="28" t="s">
        <v>120</v>
      </c>
      <c r="H137" s="29" t="s">
        <v>121</v>
      </c>
      <c r="I137" s="1611" t="s">
        <v>123</v>
      </c>
      <c r="J137" s="1611"/>
      <c r="K137" s="1611"/>
      <c r="L137" s="788"/>
    </row>
    <row r="138" spans="1:16" s="25" customFormat="1" ht="18.75" customHeight="1" x14ac:dyDescent="0.3">
      <c r="A138" s="28" t="s">
        <v>124</v>
      </c>
      <c r="B138" s="28" t="s">
        <v>265</v>
      </c>
      <c r="C138" s="29" t="s">
        <v>125</v>
      </c>
      <c r="D138" s="865" t="s">
        <v>126</v>
      </c>
      <c r="E138" s="865" t="s">
        <v>127</v>
      </c>
      <c r="F138" s="606"/>
      <c r="G138" s="28" t="s">
        <v>124</v>
      </c>
      <c r="H138" s="28" t="s">
        <v>265</v>
      </c>
      <c r="I138" s="29" t="s">
        <v>125</v>
      </c>
      <c r="J138" s="865" t="s">
        <v>126</v>
      </c>
      <c r="K138" s="865" t="s">
        <v>127</v>
      </c>
      <c r="L138" s="788"/>
    </row>
    <row r="139" spans="1:16" s="420" customFormat="1" x14ac:dyDescent="0.3">
      <c r="A139" s="865">
        <v>1</v>
      </c>
      <c r="B139" s="6" t="s">
        <v>48</v>
      </c>
      <c r="C139" s="2" t="s">
        <v>46</v>
      </c>
      <c r="D139" s="3">
        <v>40</v>
      </c>
      <c r="E139" s="3">
        <v>197</v>
      </c>
      <c r="F139" s="606"/>
      <c r="G139" s="865">
        <v>1</v>
      </c>
      <c r="H139" s="6" t="s">
        <v>48</v>
      </c>
      <c r="I139" s="2" t="s">
        <v>46</v>
      </c>
      <c r="J139" s="3">
        <v>40</v>
      </c>
      <c r="K139" s="3">
        <v>197</v>
      </c>
      <c r="L139" s="795"/>
    </row>
    <row r="140" spans="1:16" s="50" customFormat="1" x14ac:dyDescent="0.3">
      <c r="A140" s="865" t="s">
        <v>3</v>
      </c>
      <c r="B140" s="6" t="s">
        <v>64</v>
      </c>
      <c r="C140" s="2" t="s">
        <v>65</v>
      </c>
      <c r="D140" s="3">
        <v>12</v>
      </c>
      <c r="E140" s="3">
        <v>75</v>
      </c>
      <c r="F140" s="593">
        <v>173.2</v>
      </c>
      <c r="G140" s="865" t="s">
        <v>3</v>
      </c>
      <c r="H140" s="6" t="s">
        <v>64</v>
      </c>
      <c r="I140" s="2" t="s">
        <v>65</v>
      </c>
      <c r="J140" s="3">
        <v>12</v>
      </c>
      <c r="K140" s="3">
        <v>75</v>
      </c>
      <c r="L140" s="786"/>
    </row>
    <row r="141" spans="1:16" s="25" customFormat="1" x14ac:dyDescent="0.3">
      <c r="A141" s="865" t="s">
        <v>0</v>
      </c>
      <c r="B141" s="6" t="s">
        <v>102</v>
      </c>
      <c r="C141" s="2" t="s">
        <v>68</v>
      </c>
      <c r="D141" s="3">
        <v>31</v>
      </c>
      <c r="E141" s="3">
        <v>84</v>
      </c>
      <c r="F141" s="593">
        <v>252.2</v>
      </c>
      <c r="G141" s="865" t="s">
        <v>0</v>
      </c>
      <c r="H141" s="6" t="s">
        <v>102</v>
      </c>
      <c r="I141" s="2" t="s">
        <v>68</v>
      </c>
      <c r="J141" s="3">
        <v>31</v>
      </c>
      <c r="K141" s="3">
        <v>84</v>
      </c>
      <c r="L141" s="788"/>
    </row>
    <row r="142" spans="1:16" s="257" customFormat="1" ht="18.75" customHeight="1" x14ac:dyDescent="0.3">
      <c r="A142" s="865" t="s">
        <v>77</v>
      </c>
      <c r="B142" s="6" t="s">
        <v>114</v>
      </c>
      <c r="C142" s="2" t="s">
        <v>2</v>
      </c>
      <c r="D142" s="3">
        <v>6</v>
      </c>
      <c r="E142" s="3">
        <v>28</v>
      </c>
      <c r="F142" s="594"/>
      <c r="G142" s="865" t="s">
        <v>3</v>
      </c>
      <c r="H142" s="6" t="s">
        <v>114</v>
      </c>
      <c r="I142" s="2" t="s">
        <v>2</v>
      </c>
      <c r="J142" s="3">
        <v>6</v>
      </c>
      <c r="K142" s="3">
        <v>28</v>
      </c>
      <c r="L142" s="791"/>
    </row>
    <row r="143" spans="1:16" s="25" customFormat="1" x14ac:dyDescent="0.3">
      <c r="A143" s="865" t="s">
        <v>23</v>
      </c>
      <c r="B143" s="6" t="s">
        <v>107</v>
      </c>
      <c r="C143" s="2" t="s">
        <v>14</v>
      </c>
      <c r="D143" s="3">
        <v>3.4</v>
      </c>
      <c r="E143" s="3">
        <v>93.2</v>
      </c>
      <c r="F143" s="606"/>
      <c r="G143" s="865" t="s">
        <v>23</v>
      </c>
      <c r="H143" s="6" t="s">
        <v>107</v>
      </c>
      <c r="I143" s="2" t="s">
        <v>14</v>
      </c>
      <c r="J143" s="3">
        <v>3.4</v>
      </c>
      <c r="K143" s="3">
        <v>93.2</v>
      </c>
      <c r="L143" s="788"/>
    </row>
    <row r="144" spans="1:16" s="4" customFormat="1" x14ac:dyDescent="0.3">
      <c r="A144" s="865" t="s">
        <v>51</v>
      </c>
      <c r="B144" s="6" t="s">
        <v>18</v>
      </c>
      <c r="C144" s="2" t="s">
        <v>419</v>
      </c>
      <c r="D144" s="3">
        <v>130</v>
      </c>
      <c r="E144" s="3">
        <v>355.36</v>
      </c>
      <c r="G144" s="865" t="s">
        <v>23</v>
      </c>
      <c r="H144" s="6" t="s">
        <v>18</v>
      </c>
      <c r="I144" s="2" t="s">
        <v>419</v>
      </c>
      <c r="J144" s="3">
        <v>130</v>
      </c>
      <c r="K144" s="3">
        <v>295.26</v>
      </c>
    </row>
    <row r="145" spans="1:12" s="25" customFormat="1" x14ac:dyDescent="0.3">
      <c r="A145" s="5"/>
      <c r="B145" s="6"/>
      <c r="C145" s="2"/>
      <c r="D145" s="3"/>
      <c r="E145" s="3"/>
      <c r="F145" s="605"/>
      <c r="G145" s="5"/>
      <c r="H145" s="6"/>
      <c r="I145" s="2"/>
      <c r="J145" s="3"/>
      <c r="K145" s="3"/>
      <c r="L145" s="788"/>
    </row>
    <row r="146" spans="1:12" s="25" customFormat="1" x14ac:dyDescent="0.3">
      <c r="A146" s="5"/>
      <c r="B146" s="6"/>
      <c r="C146" s="2" t="s">
        <v>128</v>
      </c>
      <c r="D146" s="3">
        <f>SUM(D139:D144)</f>
        <v>222.4</v>
      </c>
      <c r="E146" s="3">
        <f>SUM(E139:E144)</f>
        <v>832.56</v>
      </c>
      <c r="F146" s="605"/>
      <c r="G146" s="5"/>
      <c r="H146" s="6"/>
      <c r="I146" s="2" t="s">
        <v>128</v>
      </c>
      <c r="J146" s="3">
        <f>SUM(J139:J144)</f>
        <v>222.4</v>
      </c>
      <c r="K146" s="3">
        <f>SUM(K139:K144)</f>
        <v>772.46</v>
      </c>
      <c r="L146" s="788"/>
    </row>
    <row r="147" spans="1:12" s="25" customFormat="1" hidden="1" x14ac:dyDescent="0.3">
      <c r="A147" s="5"/>
      <c r="B147" s="6"/>
      <c r="C147" s="2"/>
      <c r="D147" s="3"/>
      <c r="E147" s="3"/>
      <c r="F147" s="605"/>
      <c r="G147" s="5"/>
      <c r="H147" s="6"/>
      <c r="I147" s="2"/>
      <c r="J147" s="3"/>
      <c r="K147" s="3"/>
      <c r="L147" s="788"/>
    </row>
    <row r="148" spans="1:12" s="25" customFormat="1" hidden="1" x14ac:dyDescent="0.3">
      <c r="A148" s="5">
        <v>1</v>
      </c>
      <c r="B148" s="6" t="s">
        <v>1</v>
      </c>
      <c r="C148" s="2" t="s">
        <v>5</v>
      </c>
      <c r="D148" s="3">
        <v>200</v>
      </c>
      <c r="E148" s="3">
        <v>86</v>
      </c>
      <c r="F148" s="605"/>
      <c r="G148" s="5">
        <v>1</v>
      </c>
      <c r="H148" s="6" t="s">
        <v>1</v>
      </c>
      <c r="I148" s="2" t="s">
        <v>5</v>
      </c>
      <c r="J148" s="3">
        <v>200</v>
      </c>
      <c r="K148" s="3">
        <v>86</v>
      </c>
      <c r="L148" s="788"/>
    </row>
    <row r="149" spans="1:12" s="25" customFormat="1" hidden="1" x14ac:dyDescent="0.3">
      <c r="A149" s="5">
        <v>2</v>
      </c>
      <c r="B149" s="6" t="s">
        <v>238</v>
      </c>
      <c r="C149" s="2" t="s">
        <v>251</v>
      </c>
      <c r="D149" s="3">
        <v>225</v>
      </c>
      <c r="E149" s="3">
        <v>114</v>
      </c>
      <c r="F149" s="605"/>
      <c r="G149" s="5">
        <v>2</v>
      </c>
      <c r="H149" s="6" t="s">
        <v>238</v>
      </c>
      <c r="I149" s="2" t="s">
        <v>251</v>
      </c>
      <c r="J149" s="3">
        <v>225</v>
      </c>
      <c r="K149" s="3">
        <v>114</v>
      </c>
      <c r="L149" s="788"/>
    </row>
    <row r="150" spans="1:12" s="25" customFormat="1" hidden="1" x14ac:dyDescent="0.3">
      <c r="A150" s="5">
        <v>3</v>
      </c>
      <c r="B150" s="6" t="s">
        <v>93</v>
      </c>
      <c r="C150" s="2" t="s">
        <v>5</v>
      </c>
      <c r="D150" s="3">
        <v>135</v>
      </c>
      <c r="E150" s="3">
        <v>94.25</v>
      </c>
      <c r="F150" s="605"/>
      <c r="G150" s="5">
        <v>3</v>
      </c>
      <c r="H150" s="6" t="s">
        <v>93</v>
      </c>
      <c r="I150" s="2" t="s">
        <v>5</v>
      </c>
      <c r="J150" s="3">
        <v>135</v>
      </c>
      <c r="K150" s="3">
        <v>94.25</v>
      </c>
      <c r="L150" s="788"/>
    </row>
    <row r="151" spans="1:12" s="25" customFormat="1" hidden="1" x14ac:dyDescent="0.3">
      <c r="A151" s="5">
        <v>4</v>
      </c>
      <c r="B151" s="6" t="s">
        <v>253</v>
      </c>
      <c r="C151" s="2" t="s">
        <v>218</v>
      </c>
      <c r="D151" s="3">
        <v>125</v>
      </c>
      <c r="E151" s="3">
        <v>146.4</v>
      </c>
      <c r="F151" s="605"/>
      <c r="G151" s="5">
        <v>4</v>
      </c>
      <c r="H151" s="6" t="s">
        <v>253</v>
      </c>
      <c r="I151" s="2" t="s">
        <v>218</v>
      </c>
      <c r="J151" s="3">
        <v>125</v>
      </c>
      <c r="K151" s="3">
        <v>146.4</v>
      </c>
      <c r="L151" s="788"/>
    </row>
    <row r="152" spans="1:12" s="25" customFormat="1" hidden="1" x14ac:dyDescent="0.3">
      <c r="A152" s="5">
        <v>5</v>
      </c>
      <c r="B152" s="6" t="s">
        <v>255</v>
      </c>
      <c r="C152" s="2" t="s">
        <v>218</v>
      </c>
      <c r="D152" s="3">
        <v>80</v>
      </c>
      <c r="E152" s="3">
        <v>105.16</v>
      </c>
      <c r="F152" s="605"/>
      <c r="G152" s="5">
        <v>5</v>
      </c>
      <c r="H152" s="6" t="s">
        <v>255</v>
      </c>
      <c r="I152" s="2" t="s">
        <v>218</v>
      </c>
      <c r="J152" s="3">
        <v>80</v>
      </c>
      <c r="K152" s="3">
        <v>105.16</v>
      </c>
      <c r="L152" s="788"/>
    </row>
    <row r="153" spans="1:12" s="25" customFormat="1" hidden="1" x14ac:dyDescent="0.3">
      <c r="A153" s="5">
        <v>6</v>
      </c>
      <c r="B153" s="6" t="s">
        <v>252</v>
      </c>
      <c r="C153" s="2" t="s">
        <v>251</v>
      </c>
      <c r="D153" s="3">
        <v>105</v>
      </c>
      <c r="E153" s="3">
        <v>142</v>
      </c>
      <c r="F153" s="605"/>
      <c r="G153" s="5">
        <v>6</v>
      </c>
      <c r="H153" s="6" t="s">
        <v>252</v>
      </c>
      <c r="I153" s="2" t="s">
        <v>251</v>
      </c>
      <c r="J153" s="3">
        <v>105</v>
      </c>
      <c r="K153" s="3">
        <v>142</v>
      </c>
      <c r="L153" s="788"/>
    </row>
    <row r="154" spans="1:12" s="25" customFormat="1" hidden="1" x14ac:dyDescent="0.3">
      <c r="A154" s="5">
        <v>7</v>
      </c>
      <c r="B154" s="6" t="s">
        <v>254</v>
      </c>
      <c r="C154" s="2" t="s">
        <v>218</v>
      </c>
      <c r="D154" s="3">
        <v>120</v>
      </c>
      <c r="E154" s="3">
        <v>144</v>
      </c>
      <c r="F154" s="605"/>
      <c r="G154" s="5">
        <v>7</v>
      </c>
      <c r="H154" s="6" t="s">
        <v>254</v>
      </c>
      <c r="I154" s="2" t="s">
        <v>218</v>
      </c>
      <c r="J154" s="3">
        <v>120</v>
      </c>
      <c r="K154" s="3">
        <v>144</v>
      </c>
      <c r="L154" s="788"/>
    </row>
    <row r="155" spans="1:12" s="25" customFormat="1" hidden="1" x14ac:dyDescent="0.3">
      <c r="A155" s="5">
        <v>8</v>
      </c>
      <c r="B155" s="6" t="s">
        <v>31</v>
      </c>
      <c r="C155" s="2" t="s">
        <v>5</v>
      </c>
      <c r="D155" s="3">
        <v>55</v>
      </c>
      <c r="E155" s="3">
        <v>88</v>
      </c>
      <c r="F155" s="605"/>
      <c r="G155" s="5">
        <v>8</v>
      </c>
      <c r="H155" s="6" t="s">
        <v>31</v>
      </c>
      <c r="I155" s="2" t="s">
        <v>5</v>
      </c>
      <c r="J155" s="3">
        <v>55</v>
      </c>
      <c r="K155" s="3">
        <v>88</v>
      </c>
      <c r="L155" s="788"/>
    </row>
    <row r="156" spans="1:12" s="50" customFormat="1" hidden="1" x14ac:dyDescent="0.3">
      <c r="A156" s="865"/>
      <c r="B156" s="1"/>
      <c r="C156" s="865"/>
      <c r="D156" s="7"/>
      <c r="E156" s="7"/>
      <c r="F156" s="605"/>
      <c r="G156" s="865"/>
      <c r="H156" s="1"/>
      <c r="I156" s="865"/>
      <c r="J156" s="7"/>
      <c r="K156" s="7"/>
      <c r="L156" s="792"/>
    </row>
    <row r="157" spans="1:12" s="25" customFormat="1" hidden="1" x14ac:dyDescent="0.3">
      <c r="A157" s="5"/>
      <c r="B157" s="6"/>
      <c r="C157" s="2" t="s">
        <v>128</v>
      </c>
      <c r="D157" s="3">
        <v>1045</v>
      </c>
      <c r="E157" s="3">
        <v>919.81</v>
      </c>
      <c r="F157" s="605"/>
      <c r="G157" s="5"/>
      <c r="H157" s="6"/>
      <c r="I157" s="2" t="s">
        <v>128</v>
      </c>
      <c r="J157" s="3">
        <v>1045</v>
      </c>
      <c r="K157" s="3">
        <v>919.81</v>
      </c>
      <c r="L157" s="788"/>
    </row>
    <row r="158" spans="1:12" s="25" customFormat="1" hidden="1" x14ac:dyDescent="0.3">
      <c r="A158" s="5"/>
      <c r="B158" s="6"/>
      <c r="C158" s="2"/>
      <c r="D158" s="3"/>
      <c r="E158" s="3"/>
      <c r="F158" s="605"/>
      <c r="G158" s="5"/>
      <c r="H158" s="6"/>
      <c r="I158" s="2"/>
      <c r="J158" s="3"/>
      <c r="K158" s="3"/>
      <c r="L158" s="788"/>
    </row>
    <row r="159" spans="1:12" s="25" customFormat="1" x14ac:dyDescent="0.3">
      <c r="A159" s="5"/>
      <c r="B159" s="6"/>
      <c r="C159" s="2"/>
      <c r="D159" s="3"/>
      <c r="E159" s="3"/>
      <c r="F159" s="605"/>
      <c r="G159" s="5"/>
      <c r="H159" s="6"/>
      <c r="I159" s="2"/>
      <c r="J159" s="3"/>
      <c r="K159" s="3"/>
      <c r="L159" s="788"/>
    </row>
    <row r="160" spans="1:12" s="25" customFormat="1" x14ac:dyDescent="0.3">
      <c r="A160" s="5"/>
      <c r="B160" s="6"/>
      <c r="C160" s="2"/>
      <c r="D160" s="3"/>
      <c r="E160" s="3"/>
      <c r="F160" s="605"/>
      <c r="G160" s="5"/>
      <c r="H160" s="6"/>
      <c r="I160" s="2"/>
      <c r="J160" s="3"/>
      <c r="K160" s="3"/>
      <c r="L160" s="788"/>
    </row>
    <row r="161" spans="1:12" s="25" customFormat="1" x14ac:dyDescent="0.3">
      <c r="A161" s="28" t="s">
        <v>124</v>
      </c>
      <c r="B161" s="3" t="s">
        <v>259</v>
      </c>
      <c r="C161" s="2" t="s">
        <v>125</v>
      </c>
      <c r="D161" s="3" t="s">
        <v>126</v>
      </c>
      <c r="E161" s="3" t="s">
        <v>127</v>
      </c>
      <c r="F161" s="605"/>
      <c r="G161" s="28" t="s">
        <v>124</v>
      </c>
      <c r="H161" s="3" t="s">
        <v>247</v>
      </c>
      <c r="I161" s="2" t="s">
        <v>125</v>
      </c>
      <c r="J161" s="3" t="s">
        <v>126</v>
      </c>
      <c r="K161" s="3" t="s">
        <v>127</v>
      </c>
      <c r="L161" s="788"/>
    </row>
    <row r="162" spans="1:12" s="25" customFormat="1" ht="19.5" customHeight="1" x14ac:dyDescent="0.3">
      <c r="A162" s="865" t="s">
        <v>8</v>
      </c>
      <c r="B162" s="6" t="s">
        <v>350</v>
      </c>
      <c r="C162" s="2" t="s">
        <v>9</v>
      </c>
      <c r="D162" s="3">
        <v>60</v>
      </c>
      <c r="E162" s="3">
        <v>122</v>
      </c>
      <c r="F162" s="605">
        <v>122</v>
      </c>
      <c r="G162" s="865" t="s">
        <v>8</v>
      </c>
      <c r="H162" s="6" t="s">
        <v>350</v>
      </c>
      <c r="I162" s="2" t="s">
        <v>9</v>
      </c>
      <c r="J162" s="3">
        <v>60</v>
      </c>
      <c r="K162" s="3">
        <v>122</v>
      </c>
      <c r="L162" s="788"/>
    </row>
    <row r="163" spans="1:12" s="25" customFormat="1" ht="19.5" customHeight="1" x14ac:dyDescent="0.3">
      <c r="A163" s="5">
        <v>2</v>
      </c>
      <c r="B163" s="6" t="s">
        <v>27</v>
      </c>
      <c r="C163" s="2" t="s">
        <v>28</v>
      </c>
      <c r="D163" s="3">
        <v>65</v>
      </c>
      <c r="E163" s="3">
        <v>178</v>
      </c>
      <c r="F163" s="605"/>
      <c r="G163" s="5">
        <v>2</v>
      </c>
      <c r="H163" s="6" t="s">
        <v>27</v>
      </c>
      <c r="I163" s="2" t="s">
        <v>7</v>
      </c>
      <c r="J163" s="3">
        <v>85</v>
      </c>
      <c r="K163" s="3">
        <v>223</v>
      </c>
      <c r="L163" s="788"/>
    </row>
    <row r="164" spans="1:12" s="50" customFormat="1" x14ac:dyDescent="0.3">
      <c r="A164" s="865" t="s">
        <v>0</v>
      </c>
      <c r="B164" s="6" t="s">
        <v>260</v>
      </c>
      <c r="C164" s="2" t="s">
        <v>17</v>
      </c>
      <c r="D164" s="3">
        <v>25</v>
      </c>
      <c r="E164" s="3">
        <v>182.25</v>
      </c>
      <c r="F164" s="605"/>
      <c r="G164" s="865" t="s">
        <v>0</v>
      </c>
      <c r="H164" s="6" t="s">
        <v>260</v>
      </c>
      <c r="I164" s="2" t="s">
        <v>44</v>
      </c>
      <c r="J164" s="3">
        <v>30</v>
      </c>
      <c r="K164" s="3">
        <v>218.7</v>
      </c>
      <c r="L164" s="792"/>
    </row>
    <row r="165" spans="1:12" s="50" customFormat="1" x14ac:dyDescent="0.3">
      <c r="A165" s="865" t="s">
        <v>77</v>
      </c>
      <c r="B165" s="6" t="s">
        <v>69</v>
      </c>
      <c r="C165" s="2" t="s">
        <v>22</v>
      </c>
      <c r="D165" s="3">
        <v>24</v>
      </c>
      <c r="E165" s="3">
        <v>3.9199999999999995</v>
      </c>
      <c r="F165" s="605"/>
      <c r="G165" s="865" t="s">
        <v>77</v>
      </c>
      <c r="H165" s="6" t="s">
        <v>69</v>
      </c>
      <c r="I165" s="2" t="s">
        <v>22</v>
      </c>
      <c r="J165" s="3">
        <v>24</v>
      </c>
      <c r="K165" s="3">
        <v>3.9199999999999995</v>
      </c>
      <c r="L165" s="792"/>
    </row>
    <row r="166" spans="1:12" s="25" customFormat="1" ht="19.5" customHeight="1" x14ac:dyDescent="0.3">
      <c r="A166" s="865" t="s">
        <v>23</v>
      </c>
      <c r="B166" s="6" t="s">
        <v>144</v>
      </c>
      <c r="C166" s="2" t="s">
        <v>2</v>
      </c>
      <c r="D166" s="3">
        <v>15</v>
      </c>
      <c r="E166" s="3">
        <v>88</v>
      </c>
      <c r="F166" s="656"/>
      <c r="G166" s="865" t="s">
        <v>23</v>
      </c>
      <c r="H166" s="6" t="s">
        <v>144</v>
      </c>
      <c r="I166" s="2" t="s">
        <v>2</v>
      </c>
      <c r="J166" s="3">
        <v>15</v>
      </c>
      <c r="K166" s="3">
        <v>88</v>
      </c>
      <c r="L166" s="788"/>
    </row>
    <row r="167" spans="1:12" s="50" customFormat="1" x14ac:dyDescent="0.3">
      <c r="A167" s="865" t="s">
        <v>51</v>
      </c>
      <c r="B167" s="6" t="s">
        <v>107</v>
      </c>
      <c r="C167" s="2" t="s">
        <v>14</v>
      </c>
      <c r="D167" s="3">
        <v>3.4</v>
      </c>
      <c r="E167" s="3">
        <v>93.2</v>
      </c>
      <c r="F167" s="605"/>
      <c r="G167" s="865" t="s">
        <v>51</v>
      </c>
      <c r="H167" s="6" t="s">
        <v>107</v>
      </c>
      <c r="I167" s="2" t="s">
        <v>14</v>
      </c>
      <c r="J167" s="3">
        <v>3.4</v>
      </c>
      <c r="K167" s="3">
        <v>93.2</v>
      </c>
      <c r="L167" s="786"/>
    </row>
    <row r="168" spans="1:12" s="25" customFormat="1" ht="19.5" customHeight="1" x14ac:dyDescent="0.3">
      <c r="A168" s="865" t="s">
        <v>15</v>
      </c>
      <c r="B168" s="6" t="s">
        <v>108</v>
      </c>
      <c r="C168" s="2" t="s">
        <v>65</v>
      </c>
      <c r="D168" s="3">
        <v>1.2</v>
      </c>
      <c r="E168" s="3">
        <v>21.5</v>
      </c>
      <c r="F168" s="656"/>
      <c r="G168" s="865" t="s">
        <v>15</v>
      </c>
      <c r="H168" s="6" t="s">
        <v>108</v>
      </c>
      <c r="I168" s="2" t="s">
        <v>65</v>
      </c>
      <c r="J168" s="3">
        <v>1.2</v>
      </c>
      <c r="K168" s="3">
        <v>21.5</v>
      </c>
      <c r="L168" s="788"/>
    </row>
    <row r="169" spans="1:12" s="10" customFormat="1" x14ac:dyDescent="0.3">
      <c r="A169" s="865" t="s">
        <v>53</v>
      </c>
      <c r="B169" s="6" t="s">
        <v>233</v>
      </c>
      <c r="C169" s="2" t="s">
        <v>5</v>
      </c>
      <c r="D169" s="3">
        <v>50</v>
      </c>
      <c r="E169" s="3">
        <v>137.6</v>
      </c>
      <c r="F169" s="4"/>
      <c r="G169" s="865" t="s">
        <v>53</v>
      </c>
      <c r="H169" s="6" t="s">
        <v>233</v>
      </c>
      <c r="I169" s="2" t="s">
        <v>5</v>
      </c>
      <c r="J169" s="3">
        <v>50</v>
      </c>
      <c r="K169" s="3">
        <v>137.6</v>
      </c>
      <c r="L169" s="532" t="s">
        <v>294</v>
      </c>
    </row>
    <row r="170" spans="1:12" s="50" customFormat="1" x14ac:dyDescent="0.3">
      <c r="A170" s="5"/>
      <c r="B170" s="6"/>
      <c r="C170" s="2"/>
      <c r="D170" s="3"/>
      <c r="E170" s="877"/>
      <c r="F170" s="878"/>
      <c r="G170" s="879"/>
      <c r="H170" s="880"/>
      <c r="I170" s="2"/>
      <c r="J170" s="3"/>
      <c r="K170" s="3"/>
      <c r="L170" s="792"/>
    </row>
    <row r="171" spans="1:12" s="25" customFormat="1" x14ac:dyDescent="0.3">
      <c r="A171" s="865"/>
      <c r="B171" s="6"/>
      <c r="C171" s="2" t="s">
        <v>128</v>
      </c>
      <c r="D171" s="3">
        <f>SUM(D162:D170)</f>
        <v>243.6</v>
      </c>
      <c r="E171" s="877">
        <f>SUM(E162:E170)</f>
        <v>826.47000000000014</v>
      </c>
      <c r="F171" s="878"/>
      <c r="G171" s="881"/>
      <c r="H171" s="880"/>
      <c r="I171" s="2" t="s">
        <v>128</v>
      </c>
      <c r="J171" s="3">
        <f>SUM(J162:J170)</f>
        <v>268.60000000000002</v>
      </c>
      <c r="K171" s="3">
        <f>SUM(K162:K170)</f>
        <v>907.92000000000007</v>
      </c>
      <c r="L171" s="788"/>
    </row>
    <row r="172" spans="1:12" s="25" customFormat="1" x14ac:dyDescent="0.3">
      <c r="A172" s="5"/>
      <c r="B172" s="6"/>
      <c r="C172" s="2"/>
      <c r="D172" s="3"/>
      <c r="E172" s="877"/>
      <c r="F172" s="878"/>
      <c r="G172" s="879"/>
      <c r="H172" s="880"/>
      <c r="I172" s="2"/>
      <c r="J172" s="3"/>
      <c r="K172" s="3"/>
      <c r="L172" s="788"/>
    </row>
    <row r="173" spans="1:12" s="25" customFormat="1" x14ac:dyDescent="0.3">
      <c r="A173" s="5"/>
      <c r="B173" s="6"/>
      <c r="C173" s="2"/>
      <c r="D173" s="3"/>
      <c r="E173" s="877"/>
      <c r="F173" s="878"/>
      <c r="G173" s="879"/>
      <c r="H173" s="880"/>
      <c r="I173" s="2"/>
      <c r="J173" s="3"/>
      <c r="K173" s="3"/>
      <c r="L173" s="788"/>
    </row>
    <row r="174" spans="1:12" s="25" customFormat="1" x14ac:dyDescent="0.3">
      <c r="A174" s="865"/>
      <c r="B174" s="6"/>
      <c r="C174" s="2" t="s">
        <v>136</v>
      </c>
      <c r="D174" s="3">
        <f>+D171+D146</f>
        <v>466</v>
      </c>
      <c r="E174" s="877">
        <f>+E171+E146</f>
        <v>1659.0300000000002</v>
      </c>
      <c r="F174" s="878"/>
      <c r="G174" s="877"/>
      <c r="H174" s="877"/>
      <c r="I174" s="3" t="s">
        <v>136</v>
      </c>
      <c r="J174" s="3">
        <f>+J171+J146</f>
        <v>491</v>
      </c>
      <c r="K174" s="3">
        <f>+K171+K146</f>
        <v>1680.38</v>
      </c>
      <c r="L174" s="788"/>
    </row>
    <row r="175" spans="1:12" s="25" customFormat="1" x14ac:dyDescent="0.3">
      <c r="A175" s="461"/>
      <c r="B175" s="461"/>
      <c r="C175" s="461"/>
      <c r="D175" s="461"/>
      <c r="E175" s="461"/>
      <c r="F175" s="660"/>
      <c r="G175" s="36"/>
      <c r="H175" s="463"/>
      <c r="I175" s="463"/>
      <c r="J175" s="463"/>
      <c r="K175" s="463"/>
      <c r="L175" s="788"/>
    </row>
    <row r="176" spans="1:12" s="25" customFormat="1" x14ac:dyDescent="0.3">
      <c r="A176" s="461"/>
      <c r="B176" s="36"/>
      <c r="C176" s="462"/>
      <c r="D176" s="463"/>
      <c r="E176" s="463"/>
      <c r="F176" s="659"/>
      <c r="G176" s="463"/>
      <c r="H176" s="463"/>
      <c r="I176" s="463"/>
      <c r="J176" s="463"/>
      <c r="K176" s="463"/>
      <c r="L176" s="788"/>
    </row>
    <row r="177" spans="1:16" s="25" customFormat="1" ht="18.75" customHeight="1" x14ac:dyDescent="0.3">
      <c r="B177" s="37" t="s">
        <v>130</v>
      </c>
      <c r="D177" s="94" t="s">
        <v>131</v>
      </c>
      <c r="E177" s="20"/>
      <c r="F177" s="606"/>
      <c r="H177" s="37" t="s">
        <v>130</v>
      </c>
      <c r="J177" s="94" t="s">
        <v>131</v>
      </c>
      <c r="K177" s="20"/>
      <c r="L177" s="788"/>
    </row>
    <row r="178" spans="1:16" s="25" customFormat="1" ht="51.75" customHeight="1" x14ac:dyDescent="0.3">
      <c r="B178" s="38" t="s">
        <v>132</v>
      </c>
      <c r="D178" s="38" t="s">
        <v>140</v>
      </c>
      <c r="E178" s="39"/>
      <c r="F178" s="606"/>
      <c r="H178" s="38" t="s">
        <v>139</v>
      </c>
      <c r="J178" s="38" t="s">
        <v>140</v>
      </c>
      <c r="K178" s="39"/>
      <c r="L178" s="788"/>
    </row>
    <row r="179" spans="1:16" s="25" customFormat="1" ht="23.25" customHeight="1" x14ac:dyDescent="0.3">
      <c r="B179" s="38"/>
      <c r="D179" s="38"/>
      <c r="E179" s="39"/>
      <c r="F179" s="895" t="s">
        <v>422</v>
      </c>
      <c r="G179" s="896"/>
      <c r="H179" s="896"/>
      <c r="I179" s="896"/>
      <c r="J179" s="896"/>
      <c r="K179" s="896"/>
      <c r="L179" s="896"/>
      <c r="M179" s="896"/>
      <c r="N179" s="896"/>
    </row>
    <row r="180" spans="1:16" s="96" customFormat="1" ht="18.75" customHeight="1" x14ac:dyDescent="0.3">
      <c r="B180" s="19"/>
      <c r="C180" s="19"/>
      <c r="D180" s="19"/>
      <c r="E180" s="19"/>
      <c r="F180" s="656"/>
      <c r="H180" s="19"/>
      <c r="I180" s="19"/>
      <c r="J180" s="19"/>
      <c r="K180" s="19"/>
      <c r="L180" s="787"/>
    </row>
    <row r="181" spans="1:16" x14ac:dyDescent="0.3">
      <c r="A181" s="25"/>
      <c r="G181" s="25"/>
      <c r="L181" s="21"/>
    </row>
    <row r="182" spans="1:16" s="25" customFormat="1" ht="18.75" customHeight="1" x14ac:dyDescent="0.3">
      <c r="B182" s="22" t="s">
        <v>115</v>
      </c>
      <c r="C182" s="20"/>
      <c r="D182" s="20"/>
      <c r="E182" s="20"/>
      <c r="F182" s="656"/>
      <c r="H182" s="22" t="s">
        <v>115</v>
      </c>
      <c r="I182" s="20"/>
      <c r="J182" s="20"/>
      <c r="K182" s="20"/>
      <c r="L182" s="788"/>
    </row>
    <row r="183" spans="1:16" s="25" customFormat="1" ht="18.75" customHeight="1" x14ac:dyDescent="0.3">
      <c r="B183" s="22" t="s">
        <v>137</v>
      </c>
      <c r="C183" s="20"/>
      <c r="D183" s="20"/>
      <c r="E183" s="20"/>
      <c r="F183" s="606"/>
      <c r="H183" s="22" t="s">
        <v>138</v>
      </c>
      <c r="I183" s="20"/>
      <c r="J183" s="20"/>
      <c r="K183" s="20"/>
      <c r="L183" s="788"/>
    </row>
    <row r="184" spans="1:16" s="25" customFormat="1" ht="18.75" customHeight="1" x14ac:dyDescent="0.3">
      <c r="B184" s="20"/>
      <c r="C184" s="20"/>
      <c r="D184" s="20"/>
      <c r="E184" s="20"/>
      <c r="F184" s="606"/>
      <c r="H184" s="20"/>
      <c r="I184" s="20"/>
      <c r="J184" s="20"/>
      <c r="K184" s="20"/>
      <c r="L184" s="788"/>
    </row>
    <row r="185" spans="1:16" s="25" customFormat="1" ht="18.75" customHeight="1" x14ac:dyDescent="0.3">
      <c r="B185" s="20"/>
      <c r="C185" s="20"/>
      <c r="E185" s="603" t="s">
        <v>116</v>
      </c>
      <c r="F185" s="606"/>
      <c r="H185" s="20"/>
      <c r="I185" s="20"/>
      <c r="K185" s="603" t="s">
        <v>116</v>
      </c>
      <c r="L185" s="789"/>
      <c r="M185" s="603"/>
      <c r="N185" s="603"/>
      <c r="O185" s="603"/>
      <c r="P185" s="603"/>
    </row>
    <row r="186" spans="1:16" s="25" customFormat="1" ht="18.75" customHeight="1" x14ac:dyDescent="0.3">
      <c r="B186" s="20"/>
      <c r="C186" s="20"/>
      <c r="E186" s="603" t="s">
        <v>134</v>
      </c>
      <c r="F186" s="606"/>
      <c r="H186" s="20"/>
      <c r="I186" s="20"/>
      <c r="K186" s="603" t="s">
        <v>134</v>
      </c>
      <c r="L186" s="789"/>
      <c r="M186" s="603"/>
      <c r="N186" s="603"/>
      <c r="O186" s="603"/>
      <c r="P186" s="603"/>
    </row>
    <row r="187" spans="1:16" s="25" customFormat="1" ht="18.75" customHeight="1" x14ac:dyDescent="0.3">
      <c r="B187" s="20"/>
      <c r="C187" s="20"/>
      <c r="E187" s="603" t="s">
        <v>117</v>
      </c>
      <c r="F187" s="606"/>
      <c r="H187" s="20"/>
      <c r="I187" s="20"/>
      <c r="K187" s="603" t="s">
        <v>117</v>
      </c>
      <c r="L187" s="789"/>
      <c r="M187" s="603"/>
      <c r="N187" s="603"/>
      <c r="O187" s="603"/>
      <c r="P187" s="603"/>
    </row>
    <row r="188" spans="1:16" s="25" customFormat="1" ht="18.75" customHeight="1" x14ac:dyDescent="0.3">
      <c r="B188" s="20"/>
      <c r="C188" s="20"/>
      <c r="E188" s="603" t="s">
        <v>417</v>
      </c>
      <c r="F188" s="606"/>
      <c r="H188" s="20"/>
      <c r="I188" s="20"/>
      <c r="K188" s="603" t="s">
        <v>417</v>
      </c>
      <c r="L188" s="789"/>
      <c r="M188" s="603"/>
      <c r="N188" s="603"/>
      <c r="O188" s="603"/>
      <c r="P188" s="603"/>
    </row>
    <row r="189" spans="1:16" s="25" customFormat="1" ht="18.75" customHeight="1" x14ac:dyDescent="0.3">
      <c r="B189" s="20"/>
      <c r="C189" s="20"/>
      <c r="D189" s="20"/>
      <c r="E189" s="20"/>
      <c r="F189" s="656"/>
      <c r="H189" s="20"/>
      <c r="I189" s="20"/>
      <c r="J189" s="20"/>
      <c r="K189" s="20"/>
      <c r="L189" s="788"/>
    </row>
    <row r="190" spans="1:16" s="25" customFormat="1" ht="18.75" customHeight="1" x14ac:dyDescent="0.3">
      <c r="B190" s="20"/>
      <c r="C190" s="20"/>
      <c r="D190" s="20"/>
      <c r="E190" s="20"/>
      <c r="F190" s="656"/>
      <c r="H190" s="20"/>
      <c r="I190" s="20"/>
      <c r="J190" s="20"/>
      <c r="K190" s="20"/>
      <c r="L190" s="788"/>
    </row>
    <row r="191" spans="1:16" s="25" customFormat="1" ht="18.75" customHeight="1" x14ac:dyDescent="0.3">
      <c r="B191" s="20"/>
      <c r="C191" s="20"/>
      <c r="D191" s="20"/>
      <c r="E191" s="20"/>
      <c r="F191" s="656"/>
      <c r="H191" s="20"/>
      <c r="I191" s="20"/>
      <c r="J191" s="20"/>
      <c r="K191" s="20"/>
      <c r="L191" s="788"/>
    </row>
    <row r="192" spans="1:16" s="25" customFormat="1" ht="18.75" customHeight="1" x14ac:dyDescent="0.3">
      <c r="B192" s="1612" t="s">
        <v>119</v>
      </c>
      <c r="C192" s="1612"/>
      <c r="D192" s="1612"/>
      <c r="E192" s="26"/>
      <c r="F192" s="606"/>
      <c r="H192" s="1612" t="s">
        <v>119</v>
      </c>
      <c r="I192" s="1612"/>
      <c r="J192" s="1612"/>
      <c r="K192" s="26"/>
      <c r="L192" s="788"/>
    </row>
    <row r="193" spans="1:18" s="25" customFormat="1" ht="18.75" customHeight="1" x14ac:dyDescent="0.3">
      <c r="B193" s="1610">
        <v>45308</v>
      </c>
      <c r="C193" s="1610"/>
      <c r="D193" s="1610"/>
      <c r="E193" s="27"/>
      <c r="F193" s="606"/>
      <c r="H193" s="1610">
        <f>B193</f>
        <v>45308</v>
      </c>
      <c r="I193" s="1610"/>
      <c r="J193" s="1610"/>
      <c r="K193" s="27"/>
      <c r="L193" s="788"/>
    </row>
    <row r="194" spans="1:18" s="25" customFormat="1" ht="18.75" customHeight="1" x14ac:dyDescent="0.3">
      <c r="B194" s="20"/>
      <c r="C194" s="20"/>
      <c r="D194" s="20"/>
      <c r="E194" s="27"/>
      <c r="F194" s="27"/>
      <c r="G194" s="27"/>
      <c r="H194" s="27"/>
      <c r="I194" s="27"/>
      <c r="J194" s="27"/>
      <c r="K194" s="27"/>
      <c r="L194" s="27"/>
      <c r="M194" s="27"/>
      <c r="N194" s="27"/>
      <c r="O194" s="27"/>
      <c r="P194" s="27"/>
      <c r="Q194" s="27"/>
      <c r="R194" s="27"/>
    </row>
    <row r="195" spans="1:18" s="25" customFormat="1" ht="18.75" customHeight="1" x14ac:dyDescent="0.3">
      <c r="B195" s="872"/>
      <c r="C195" s="20"/>
      <c r="D195" s="20"/>
      <c r="E195" s="27"/>
      <c r="F195" s="606"/>
      <c r="H195" s="872"/>
      <c r="I195" s="20"/>
      <c r="J195" s="20"/>
      <c r="K195" s="27"/>
      <c r="L195" s="788"/>
    </row>
    <row r="196" spans="1:18" s="25" customFormat="1" ht="18.75" customHeight="1" x14ac:dyDescent="0.3">
      <c r="A196" s="28" t="s">
        <v>120</v>
      </c>
      <c r="B196" s="29" t="s">
        <v>121</v>
      </c>
      <c r="C196" s="1611" t="s">
        <v>122</v>
      </c>
      <c r="D196" s="1611"/>
      <c r="E196" s="1611"/>
      <c r="F196" s="606"/>
      <c r="G196" s="28" t="s">
        <v>120</v>
      </c>
      <c r="H196" s="29" t="s">
        <v>121</v>
      </c>
      <c r="I196" s="1611" t="s">
        <v>123</v>
      </c>
      <c r="J196" s="1611"/>
      <c r="K196" s="1611"/>
      <c r="L196" s="788"/>
    </row>
    <row r="197" spans="1:18" s="25" customFormat="1" ht="18.75" customHeight="1" x14ac:dyDescent="0.3">
      <c r="A197" s="28" t="s">
        <v>124</v>
      </c>
      <c r="B197" s="28" t="s">
        <v>265</v>
      </c>
      <c r="C197" s="29" t="s">
        <v>125</v>
      </c>
      <c r="D197" s="873" t="s">
        <v>126</v>
      </c>
      <c r="E197" s="873" t="s">
        <v>127</v>
      </c>
      <c r="F197" s="606"/>
      <c r="G197" s="28" t="s">
        <v>124</v>
      </c>
      <c r="H197" s="28" t="s">
        <v>265</v>
      </c>
      <c r="I197" s="29" t="s">
        <v>125</v>
      </c>
      <c r="J197" s="873" t="s">
        <v>126</v>
      </c>
      <c r="K197" s="873" t="s">
        <v>127</v>
      </c>
      <c r="L197" s="788"/>
    </row>
    <row r="198" spans="1:18" s="420" customFormat="1" x14ac:dyDescent="0.3">
      <c r="A198" s="873" t="s">
        <v>8</v>
      </c>
      <c r="B198" s="6" t="s">
        <v>180</v>
      </c>
      <c r="C198" s="2" t="s">
        <v>7</v>
      </c>
      <c r="D198" s="3">
        <v>50</v>
      </c>
      <c r="E198" s="3">
        <v>196.125</v>
      </c>
      <c r="F198" s="606"/>
      <c r="G198" s="873" t="s">
        <v>8</v>
      </c>
      <c r="H198" s="6" t="s">
        <v>180</v>
      </c>
      <c r="I198" s="2" t="s">
        <v>7</v>
      </c>
      <c r="J198" s="3">
        <v>50</v>
      </c>
      <c r="K198" s="3">
        <v>196.125</v>
      </c>
      <c r="L198" s="795"/>
    </row>
    <row r="199" spans="1:18" s="50" customFormat="1" x14ac:dyDescent="0.3">
      <c r="A199" s="873" t="s">
        <v>3</v>
      </c>
      <c r="B199" s="6" t="s">
        <v>260</v>
      </c>
      <c r="C199" s="2" t="s">
        <v>17</v>
      </c>
      <c r="D199" s="3">
        <v>28</v>
      </c>
      <c r="E199" s="3">
        <v>182.25</v>
      </c>
      <c r="F199" s="593"/>
      <c r="G199" s="873" t="s">
        <v>3</v>
      </c>
      <c r="H199" s="6" t="s">
        <v>260</v>
      </c>
      <c r="I199" s="2" t="s">
        <v>44</v>
      </c>
      <c r="J199" s="3">
        <v>33</v>
      </c>
      <c r="K199" s="3">
        <v>218.7</v>
      </c>
      <c r="L199" s="786"/>
    </row>
    <row r="200" spans="1:18" s="257" customFormat="1" ht="18.75" customHeight="1" x14ac:dyDescent="0.3">
      <c r="A200" s="873" t="s">
        <v>0</v>
      </c>
      <c r="B200" s="6" t="s">
        <v>114</v>
      </c>
      <c r="C200" s="2" t="s">
        <v>2</v>
      </c>
      <c r="D200" s="3">
        <v>6</v>
      </c>
      <c r="E200" s="3">
        <v>28</v>
      </c>
      <c r="F200" s="594"/>
      <c r="G200" s="873" t="s">
        <v>0</v>
      </c>
      <c r="H200" s="6" t="s">
        <v>114</v>
      </c>
      <c r="I200" s="2" t="s">
        <v>2</v>
      </c>
      <c r="J200" s="3">
        <v>6</v>
      </c>
      <c r="K200" s="3">
        <v>28</v>
      </c>
      <c r="L200" s="791"/>
    </row>
    <row r="201" spans="1:18" s="25" customFormat="1" x14ac:dyDescent="0.3">
      <c r="A201" s="873" t="s">
        <v>77</v>
      </c>
      <c r="B201" s="6" t="s">
        <v>107</v>
      </c>
      <c r="C201" s="2" t="s">
        <v>14</v>
      </c>
      <c r="D201" s="3">
        <v>3.4</v>
      </c>
      <c r="E201" s="3">
        <v>93.2</v>
      </c>
      <c r="F201" s="606"/>
      <c r="G201" s="873" t="s">
        <v>77</v>
      </c>
      <c r="H201" s="6" t="s">
        <v>107</v>
      </c>
      <c r="I201" s="2" t="s">
        <v>14</v>
      </c>
      <c r="J201" s="3">
        <v>3.4</v>
      </c>
      <c r="K201" s="3">
        <v>93.2</v>
      </c>
      <c r="L201" s="788"/>
    </row>
    <row r="202" spans="1:18" s="4" customFormat="1" x14ac:dyDescent="0.3">
      <c r="A202" s="873" t="s">
        <v>23</v>
      </c>
      <c r="B202" s="6" t="s">
        <v>420</v>
      </c>
      <c r="C202" s="2" t="s">
        <v>5</v>
      </c>
      <c r="D202" s="3">
        <v>100</v>
      </c>
      <c r="E202" s="3">
        <v>270.60000000000002</v>
      </c>
      <c r="G202" s="873" t="s">
        <v>23</v>
      </c>
      <c r="H202" s="6" t="s">
        <v>420</v>
      </c>
      <c r="I202" s="2" t="s">
        <v>5</v>
      </c>
      <c r="J202" s="3">
        <v>100</v>
      </c>
      <c r="K202" s="3">
        <v>270.60000000000002</v>
      </c>
    </row>
    <row r="203" spans="1:18" s="25" customFormat="1" x14ac:dyDescent="0.3">
      <c r="A203" s="5"/>
      <c r="B203" s="6"/>
      <c r="C203" s="2"/>
      <c r="D203" s="3"/>
      <c r="E203" s="3"/>
      <c r="F203" s="605"/>
      <c r="G203" s="5"/>
      <c r="H203" s="6"/>
      <c r="I203" s="2"/>
      <c r="J203" s="3"/>
      <c r="K203" s="3"/>
      <c r="L203" s="788"/>
    </row>
    <row r="204" spans="1:18" s="25" customFormat="1" x14ac:dyDescent="0.3">
      <c r="A204" s="5"/>
      <c r="B204" s="6"/>
      <c r="C204" s="2" t="s">
        <v>128</v>
      </c>
      <c r="D204" s="3">
        <f>SUM(D198:D202)</f>
        <v>187.4</v>
      </c>
      <c r="E204" s="3">
        <f>SUM(E198:E202)</f>
        <v>770.17499999999995</v>
      </c>
      <c r="F204" s="605"/>
      <c r="G204" s="5"/>
      <c r="H204" s="6"/>
      <c r="I204" s="2" t="s">
        <v>128</v>
      </c>
      <c r="J204" s="3">
        <f>SUM(J198:J202)</f>
        <v>192.4</v>
      </c>
      <c r="K204" s="3">
        <f>SUM(K198:K202)</f>
        <v>806.625</v>
      </c>
      <c r="L204" s="788"/>
    </row>
    <row r="205" spans="1:18" s="25" customFormat="1" hidden="1" x14ac:dyDescent="0.3">
      <c r="A205" s="5"/>
      <c r="B205" s="6"/>
      <c r="C205" s="2"/>
      <c r="D205" s="3"/>
      <c r="E205" s="3"/>
      <c r="F205" s="605"/>
      <c r="G205" s="5"/>
      <c r="H205" s="6"/>
      <c r="I205" s="2"/>
      <c r="J205" s="3"/>
      <c r="K205" s="3"/>
      <c r="L205" s="788"/>
    </row>
    <row r="206" spans="1:18" s="25" customFormat="1" hidden="1" x14ac:dyDescent="0.3">
      <c r="A206" s="5">
        <v>1</v>
      </c>
      <c r="B206" s="6" t="s">
        <v>1</v>
      </c>
      <c r="C206" s="2" t="s">
        <v>5</v>
      </c>
      <c r="D206" s="3">
        <v>200</v>
      </c>
      <c r="E206" s="3">
        <v>86</v>
      </c>
      <c r="F206" s="605"/>
      <c r="G206" s="5">
        <v>1</v>
      </c>
      <c r="H206" s="6" t="s">
        <v>1</v>
      </c>
      <c r="I206" s="2" t="s">
        <v>5</v>
      </c>
      <c r="J206" s="3">
        <v>200</v>
      </c>
      <c r="K206" s="3">
        <v>86</v>
      </c>
      <c r="L206" s="788"/>
    </row>
    <row r="207" spans="1:18" s="25" customFormat="1" hidden="1" x14ac:dyDescent="0.3">
      <c r="A207" s="5">
        <v>2</v>
      </c>
      <c r="B207" s="6" t="s">
        <v>238</v>
      </c>
      <c r="C207" s="2" t="s">
        <v>251</v>
      </c>
      <c r="D207" s="3">
        <v>225</v>
      </c>
      <c r="E207" s="3">
        <v>114</v>
      </c>
      <c r="F207" s="605"/>
      <c r="G207" s="5">
        <v>2</v>
      </c>
      <c r="H207" s="6" t="s">
        <v>238</v>
      </c>
      <c r="I207" s="2" t="s">
        <v>251</v>
      </c>
      <c r="J207" s="3">
        <v>225</v>
      </c>
      <c r="K207" s="3">
        <v>114</v>
      </c>
      <c r="L207" s="788"/>
    </row>
    <row r="208" spans="1:18" s="25" customFormat="1" hidden="1" x14ac:dyDescent="0.3">
      <c r="A208" s="5">
        <v>3</v>
      </c>
      <c r="B208" s="6" t="s">
        <v>93</v>
      </c>
      <c r="C208" s="2" t="s">
        <v>5</v>
      </c>
      <c r="D208" s="3">
        <v>135</v>
      </c>
      <c r="E208" s="3">
        <v>94.25</v>
      </c>
      <c r="F208" s="605"/>
      <c r="G208" s="5">
        <v>3</v>
      </c>
      <c r="H208" s="6" t="s">
        <v>93</v>
      </c>
      <c r="I208" s="2" t="s">
        <v>5</v>
      </c>
      <c r="J208" s="3">
        <v>135</v>
      </c>
      <c r="K208" s="3">
        <v>94.25</v>
      </c>
      <c r="L208" s="788"/>
    </row>
    <row r="209" spans="1:12" s="25" customFormat="1" hidden="1" x14ac:dyDescent="0.3">
      <c r="A209" s="5">
        <v>4</v>
      </c>
      <c r="B209" s="6" t="s">
        <v>253</v>
      </c>
      <c r="C209" s="2" t="s">
        <v>218</v>
      </c>
      <c r="D209" s="3">
        <v>125</v>
      </c>
      <c r="E209" s="3">
        <v>146.4</v>
      </c>
      <c r="F209" s="605"/>
      <c r="G209" s="5">
        <v>4</v>
      </c>
      <c r="H209" s="6" t="s">
        <v>253</v>
      </c>
      <c r="I209" s="2" t="s">
        <v>218</v>
      </c>
      <c r="J209" s="3">
        <v>125</v>
      </c>
      <c r="K209" s="3">
        <v>146.4</v>
      </c>
      <c r="L209" s="788"/>
    </row>
    <row r="210" spans="1:12" s="25" customFormat="1" hidden="1" x14ac:dyDescent="0.3">
      <c r="A210" s="5">
        <v>5</v>
      </c>
      <c r="B210" s="6" t="s">
        <v>255</v>
      </c>
      <c r="C210" s="2" t="s">
        <v>218</v>
      </c>
      <c r="D210" s="3">
        <v>80</v>
      </c>
      <c r="E210" s="3">
        <v>105.16</v>
      </c>
      <c r="F210" s="605"/>
      <c r="G210" s="5">
        <v>5</v>
      </c>
      <c r="H210" s="6" t="s">
        <v>255</v>
      </c>
      <c r="I210" s="2" t="s">
        <v>218</v>
      </c>
      <c r="J210" s="3">
        <v>80</v>
      </c>
      <c r="K210" s="3">
        <v>105.16</v>
      </c>
      <c r="L210" s="788"/>
    </row>
    <row r="211" spans="1:12" s="25" customFormat="1" hidden="1" x14ac:dyDescent="0.3">
      <c r="A211" s="5">
        <v>6</v>
      </c>
      <c r="B211" s="6" t="s">
        <v>252</v>
      </c>
      <c r="C211" s="2" t="s">
        <v>251</v>
      </c>
      <c r="D211" s="3">
        <v>105</v>
      </c>
      <c r="E211" s="3">
        <v>142</v>
      </c>
      <c r="F211" s="605"/>
      <c r="G211" s="5">
        <v>6</v>
      </c>
      <c r="H211" s="6" t="s">
        <v>252</v>
      </c>
      <c r="I211" s="2" t="s">
        <v>251</v>
      </c>
      <c r="J211" s="3">
        <v>105</v>
      </c>
      <c r="K211" s="3">
        <v>142</v>
      </c>
      <c r="L211" s="788"/>
    </row>
    <row r="212" spans="1:12" s="25" customFormat="1" hidden="1" x14ac:dyDescent="0.3">
      <c r="A212" s="5">
        <v>7</v>
      </c>
      <c r="B212" s="6" t="s">
        <v>254</v>
      </c>
      <c r="C212" s="2" t="s">
        <v>218</v>
      </c>
      <c r="D212" s="3">
        <v>120</v>
      </c>
      <c r="E212" s="3">
        <v>144</v>
      </c>
      <c r="F212" s="605"/>
      <c r="G212" s="5">
        <v>7</v>
      </c>
      <c r="H212" s="6" t="s">
        <v>254</v>
      </c>
      <c r="I212" s="2" t="s">
        <v>218</v>
      </c>
      <c r="J212" s="3">
        <v>120</v>
      </c>
      <c r="K212" s="3">
        <v>144</v>
      </c>
      <c r="L212" s="788"/>
    </row>
    <row r="213" spans="1:12" s="25" customFormat="1" hidden="1" x14ac:dyDescent="0.3">
      <c r="A213" s="5">
        <v>8</v>
      </c>
      <c r="B213" s="6" t="s">
        <v>31</v>
      </c>
      <c r="C213" s="2" t="s">
        <v>5</v>
      </c>
      <c r="D213" s="3">
        <v>55</v>
      </c>
      <c r="E213" s="3">
        <v>88</v>
      </c>
      <c r="F213" s="605"/>
      <c r="G213" s="5">
        <v>8</v>
      </c>
      <c r="H213" s="6" t="s">
        <v>31</v>
      </c>
      <c r="I213" s="2" t="s">
        <v>5</v>
      </c>
      <c r="J213" s="3">
        <v>55</v>
      </c>
      <c r="K213" s="3">
        <v>88</v>
      </c>
      <c r="L213" s="788"/>
    </row>
    <row r="214" spans="1:12" s="50" customFormat="1" hidden="1" x14ac:dyDescent="0.3">
      <c r="A214" s="873"/>
      <c r="B214" s="1"/>
      <c r="C214" s="873"/>
      <c r="D214" s="7"/>
      <c r="E214" s="7"/>
      <c r="F214" s="605"/>
      <c r="G214" s="873"/>
      <c r="H214" s="1"/>
      <c r="I214" s="873"/>
      <c r="J214" s="7"/>
      <c r="K214" s="7"/>
      <c r="L214" s="792"/>
    </row>
    <row r="215" spans="1:12" s="25" customFormat="1" hidden="1" x14ac:dyDescent="0.3">
      <c r="A215" s="5"/>
      <c r="B215" s="6"/>
      <c r="C215" s="2" t="s">
        <v>128</v>
      </c>
      <c r="D215" s="3">
        <v>1045</v>
      </c>
      <c r="E215" s="3">
        <v>919.81</v>
      </c>
      <c r="F215" s="605"/>
      <c r="G215" s="5"/>
      <c r="H215" s="6"/>
      <c r="I215" s="2" t="s">
        <v>128</v>
      </c>
      <c r="J215" s="3">
        <v>1045</v>
      </c>
      <c r="K215" s="3">
        <v>919.81</v>
      </c>
      <c r="L215" s="788"/>
    </row>
    <row r="216" spans="1:12" s="25" customFormat="1" hidden="1" x14ac:dyDescent="0.3">
      <c r="A216" s="5"/>
      <c r="B216" s="6"/>
      <c r="C216" s="2"/>
      <c r="D216" s="3"/>
      <c r="E216" s="3"/>
      <c r="F216" s="605"/>
      <c r="G216" s="5"/>
      <c r="H216" s="6"/>
      <c r="I216" s="2"/>
      <c r="J216" s="3"/>
      <c r="K216" s="3"/>
      <c r="L216" s="788"/>
    </row>
    <row r="217" spans="1:12" s="25" customFormat="1" x14ac:dyDescent="0.3">
      <c r="A217" s="5"/>
      <c r="B217" s="6"/>
      <c r="C217" s="2"/>
      <c r="D217" s="3"/>
      <c r="E217" s="3"/>
      <c r="F217" s="605"/>
      <c r="G217" s="5"/>
      <c r="H217" s="6"/>
      <c r="I217" s="2"/>
      <c r="J217" s="3"/>
      <c r="K217" s="3"/>
      <c r="L217" s="788"/>
    </row>
    <row r="218" spans="1:12" s="25" customFormat="1" x14ac:dyDescent="0.3">
      <c r="A218" s="5"/>
      <c r="B218" s="6"/>
      <c r="C218" s="2"/>
      <c r="D218" s="3"/>
      <c r="E218" s="3"/>
      <c r="F218" s="605"/>
      <c r="G218" s="5"/>
      <c r="H218" s="6"/>
      <c r="I218" s="2"/>
      <c r="J218" s="3"/>
      <c r="K218" s="3"/>
      <c r="L218" s="788"/>
    </row>
    <row r="219" spans="1:12" s="25" customFormat="1" x14ac:dyDescent="0.3">
      <c r="A219" s="28" t="s">
        <v>124</v>
      </c>
      <c r="B219" s="3" t="s">
        <v>259</v>
      </c>
      <c r="C219" s="2" t="s">
        <v>125</v>
      </c>
      <c r="D219" s="3" t="s">
        <v>126</v>
      </c>
      <c r="E219" s="3" t="s">
        <v>127</v>
      </c>
      <c r="F219" s="605"/>
      <c r="G219" s="28" t="s">
        <v>124</v>
      </c>
      <c r="H219" s="3" t="s">
        <v>247</v>
      </c>
      <c r="I219" s="2" t="s">
        <v>125</v>
      </c>
      <c r="J219" s="3" t="s">
        <v>126</v>
      </c>
      <c r="K219" s="3" t="s">
        <v>127</v>
      </c>
      <c r="L219" s="788"/>
    </row>
    <row r="220" spans="1:12" s="25" customFormat="1" ht="19.5" customHeight="1" x14ac:dyDescent="0.3">
      <c r="A220" s="873" t="s">
        <v>8</v>
      </c>
      <c r="B220" s="6" t="s">
        <v>91</v>
      </c>
      <c r="C220" s="2" t="s">
        <v>92</v>
      </c>
      <c r="D220" s="3">
        <v>60</v>
      </c>
      <c r="E220" s="3">
        <v>122</v>
      </c>
      <c r="F220" s="605"/>
      <c r="G220" s="873" t="s">
        <v>8</v>
      </c>
      <c r="H220" s="6" t="s">
        <v>91</v>
      </c>
      <c r="I220" s="2" t="s">
        <v>92</v>
      </c>
      <c r="J220" s="3">
        <v>60</v>
      </c>
      <c r="K220" s="3">
        <v>122</v>
      </c>
      <c r="L220" s="788"/>
    </row>
    <row r="221" spans="1:12" s="25" customFormat="1" ht="19.5" customHeight="1" x14ac:dyDescent="0.3">
      <c r="A221" s="5">
        <v>2</v>
      </c>
      <c r="B221" s="6" t="s">
        <v>27</v>
      </c>
      <c r="C221" s="2" t="s">
        <v>28</v>
      </c>
      <c r="D221" s="3">
        <v>65</v>
      </c>
      <c r="E221" s="3">
        <v>178</v>
      </c>
      <c r="F221" s="605"/>
      <c r="G221" s="5">
        <v>2</v>
      </c>
      <c r="H221" s="6" t="s">
        <v>27</v>
      </c>
      <c r="I221" s="2" t="s">
        <v>7</v>
      </c>
      <c r="J221" s="3">
        <v>85</v>
      </c>
      <c r="K221" s="3">
        <v>223</v>
      </c>
      <c r="L221" s="788"/>
    </row>
    <row r="222" spans="1:12" s="50" customFormat="1" x14ac:dyDescent="0.3">
      <c r="A222" s="873">
        <v>3</v>
      </c>
      <c r="B222" s="6" t="s">
        <v>43</v>
      </c>
      <c r="C222" s="2" t="s">
        <v>17</v>
      </c>
      <c r="D222" s="3">
        <v>45</v>
      </c>
      <c r="E222" s="3">
        <v>242.70999999999998</v>
      </c>
      <c r="F222" s="605"/>
      <c r="G222" s="873">
        <v>3</v>
      </c>
      <c r="H222" s="6" t="s">
        <v>43</v>
      </c>
      <c r="I222" s="2" t="s">
        <v>44</v>
      </c>
      <c r="J222" s="3">
        <v>53</v>
      </c>
      <c r="K222" s="3">
        <v>298.71999999999997</v>
      </c>
      <c r="L222" s="792"/>
    </row>
    <row r="223" spans="1:12" s="50" customFormat="1" x14ac:dyDescent="0.3">
      <c r="A223" s="873" t="s">
        <v>77</v>
      </c>
      <c r="B223" s="6" t="s">
        <v>69</v>
      </c>
      <c r="C223" s="2" t="s">
        <v>22</v>
      </c>
      <c r="D223" s="3">
        <v>24</v>
      </c>
      <c r="E223" s="3">
        <v>3.9199999999999995</v>
      </c>
      <c r="F223" s="605"/>
      <c r="G223" s="873" t="s">
        <v>77</v>
      </c>
      <c r="H223" s="6" t="s">
        <v>69</v>
      </c>
      <c r="I223" s="2" t="s">
        <v>22</v>
      </c>
      <c r="J223" s="3">
        <v>24</v>
      </c>
      <c r="K223" s="3">
        <v>3.9199999999999995</v>
      </c>
      <c r="L223" s="792"/>
    </row>
    <row r="224" spans="1:12" s="25" customFormat="1" ht="19.5" customHeight="1" x14ac:dyDescent="0.3">
      <c r="A224" s="873" t="s">
        <v>23</v>
      </c>
      <c r="B224" s="6" t="s">
        <v>144</v>
      </c>
      <c r="C224" s="2" t="s">
        <v>2</v>
      </c>
      <c r="D224" s="3">
        <v>15</v>
      </c>
      <c r="E224" s="3">
        <v>88</v>
      </c>
      <c r="F224" s="656"/>
      <c r="G224" s="873" t="s">
        <v>23</v>
      </c>
      <c r="H224" s="6" t="s">
        <v>144</v>
      </c>
      <c r="I224" s="2" t="s">
        <v>2</v>
      </c>
      <c r="J224" s="3">
        <v>15</v>
      </c>
      <c r="K224" s="3">
        <v>88</v>
      </c>
      <c r="L224" s="788"/>
    </row>
    <row r="225" spans="1:12" s="50" customFormat="1" x14ac:dyDescent="0.3">
      <c r="A225" s="873" t="s">
        <v>51</v>
      </c>
      <c r="B225" s="6" t="s">
        <v>107</v>
      </c>
      <c r="C225" s="2" t="s">
        <v>14</v>
      </c>
      <c r="D225" s="3">
        <v>3.4</v>
      </c>
      <c r="E225" s="3">
        <v>93.2</v>
      </c>
      <c r="F225" s="605"/>
      <c r="G225" s="873" t="s">
        <v>51</v>
      </c>
      <c r="H225" s="6" t="s">
        <v>107</v>
      </c>
      <c r="I225" s="2" t="s">
        <v>14</v>
      </c>
      <c r="J225" s="3">
        <v>3.4</v>
      </c>
      <c r="K225" s="3">
        <v>93.2</v>
      </c>
      <c r="L225" s="786"/>
    </row>
    <row r="226" spans="1:12" s="25" customFormat="1" ht="19.5" customHeight="1" x14ac:dyDescent="0.3">
      <c r="A226" s="873" t="s">
        <v>15</v>
      </c>
      <c r="B226" s="6" t="s">
        <v>108</v>
      </c>
      <c r="C226" s="2" t="s">
        <v>65</v>
      </c>
      <c r="D226" s="3">
        <v>1.2</v>
      </c>
      <c r="E226" s="3">
        <v>21.5</v>
      </c>
      <c r="F226" s="656"/>
      <c r="G226" s="873" t="s">
        <v>15</v>
      </c>
      <c r="H226" s="6" t="s">
        <v>108</v>
      </c>
      <c r="I226" s="2" t="s">
        <v>65</v>
      </c>
      <c r="J226" s="3">
        <v>1.2</v>
      </c>
      <c r="K226" s="3">
        <v>21.5</v>
      </c>
      <c r="L226" s="788"/>
    </row>
    <row r="227" spans="1:12" s="10" customFormat="1" x14ac:dyDescent="0.3">
      <c r="A227" s="873"/>
      <c r="B227" s="6"/>
      <c r="C227" s="2"/>
      <c r="D227" s="3"/>
      <c r="E227" s="3"/>
      <c r="F227" s="4"/>
      <c r="G227" s="873"/>
      <c r="H227" s="6"/>
      <c r="I227" s="2"/>
      <c r="J227" s="3"/>
      <c r="K227" s="3"/>
      <c r="L227" s="532"/>
    </row>
    <row r="228" spans="1:12" s="50" customFormat="1" x14ac:dyDescent="0.3">
      <c r="A228" s="5"/>
      <c r="B228" s="6"/>
      <c r="C228" s="2"/>
      <c r="D228" s="3"/>
      <c r="E228" s="3"/>
      <c r="F228" s="878"/>
      <c r="G228" s="5"/>
      <c r="H228" s="6"/>
      <c r="I228" s="2"/>
      <c r="J228" s="3"/>
      <c r="K228" s="3"/>
      <c r="L228" s="792"/>
    </row>
    <row r="229" spans="1:12" s="25" customFormat="1" x14ac:dyDescent="0.3">
      <c r="A229" s="873"/>
      <c r="B229" s="6"/>
      <c r="C229" s="2" t="s">
        <v>128</v>
      </c>
      <c r="D229" s="3">
        <f>SUM(D220:D228)</f>
        <v>213.6</v>
      </c>
      <c r="E229" s="3">
        <f>SUM(E220:E228)</f>
        <v>749.33</v>
      </c>
      <c r="F229" s="878"/>
      <c r="G229" s="873"/>
      <c r="H229" s="6"/>
      <c r="I229" s="2" t="s">
        <v>128</v>
      </c>
      <c r="J229" s="3">
        <f>SUM(J220:J228)</f>
        <v>241.6</v>
      </c>
      <c r="K229" s="3">
        <f>SUM(K220:K228)</f>
        <v>850.34</v>
      </c>
      <c r="L229" s="788"/>
    </row>
    <row r="230" spans="1:12" s="25" customFormat="1" x14ac:dyDescent="0.3">
      <c r="A230" s="5"/>
      <c r="B230" s="6"/>
      <c r="C230" s="2"/>
      <c r="D230" s="3"/>
      <c r="E230" s="3"/>
      <c r="F230" s="878"/>
      <c r="G230" s="5"/>
      <c r="H230" s="6"/>
      <c r="I230" s="2"/>
      <c r="J230" s="3"/>
      <c r="K230" s="3"/>
      <c r="L230" s="788"/>
    </row>
    <row r="231" spans="1:12" s="25" customFormat="1" x14ac:dyDescent="0.3">
      <c r="A231" s="5"/>
      <c r="B231" s="6"/>
      <c r="C231" s="2"/>
      <c r="D231" s="3"/>
      <c r="E231" s="3"/>
      <c r="F231" s="878"/>
      <c r="G231" s="5"/>
      <c r="H231" s="6"/>
      <c r="I231" s="2"/>
      <c r="J231" s="3"/>
      <c r="K231" s="3"/>
      <c r="L231" s="788"/>
    </row>
    <row r="232" spans="1:12" s="25" customFormat="1" x14ac:dyDescent="0.3">
      <c r="A232" s="873"/>
      <c r="B232" s="6"/>
      <c r="C232" s="2" t="s">
        <v>136</v>
      </c>
      <c r="D232" s="3">
        <f>+D229+D204</f>
        <v>401</v>
      </c>
      <c r="E232" s="3">
        <f>+E229+E204</f>
        <v>1519.5050000000001</v>
      </c>
      <c r="F232" s="878"/>
      <c r="G232" s="3"/>
      <c r="H232" s="3"/>
      <c r="I232" s="3" t="s">
        <v>136</v>
      </c>
      <c r="J232" s="3">
        <f>+J229+J204</f>
        <v>434</v>
      </c>
      <c r="K232" s="3">
        <f>+K229+K204</f>
        <v>1656.9650000000001</v>
      </c>
      <c r="L232" s="788"/>
    </row>
    <row r="233" spans="1:12" s="25" customFormat="1" x14ac:dyDescent="0.3">
      <c r="A233" s="461"/>
      <c r="B233" s="461"/>
      <c r="C233" s="461"/>
      <c r="D233" s="461"/>
      <c r="E233" s="461"/>
      <c r="F233" s="660"/>
      <c r="G233" s="36"/>
      <c r="H233" s="463"/>
      <c r="I233" s="463"/>
      <c r="J233" s="463"/>
      <c r="K233" s="463"/>
      <c r="L233" s="788"/>
    </row>
    <row r="234" spans="1:12" s="25" customFormat="1" x14ac:dyDescent="0.3">
      <c r="A234" s="461"/>
      <c r="B234" s="36"/>
      <c r="C234" s="462"/>
      <c r="D234" s="463"/>
      <c r="E234" s="463"/>
      <c r="F234" s="659"/>
      <c r="G234" s="463"/>
      <c r="H234" s="463"/>
      <c r="I234" s="463"/>
      <c r="J234" s="463"/>
      <c r="K234" s="463"/>
      <c r="L234" s="788"/>
    </row>
    <row r="235" spans="1:12" s="25" customFormat="1" ht="18.75" customHeight="1" x14ac:dyDescent="0.3">
      <c r="B235" s="37" t="s">
        <v>130</v>
      </c>
      <c r="D235" s="94" t="s">
        <v>131</v>
      </c>
      <c r="E235" s="20"/>
      <c r="F235" s="606"/>
      <c r="H235" s="37" t="s">
        <v>130</v>
      </c>
      <c r="J235" s="94" t="s">
        <v>131</v>
      </c>
      <c r="K235" s="20"/>
      <c r="L235" s="788"/>
    </row>
    <row r="236" spans="1:12" s="25" customFormat="1" ht="51.75" customHeight="1" x14ac:dyDescent="0.3">
      <c r="B236" s="38" t="s">
        <v>132</v>
      </c>
      <c r="D236" s="38" t="s">
        <v>140</v>
      </c>
      <c r="E236" s="39"/>
      <c r="F236" s="606"/>
      <c r="H236" s="38" t="s">
        <v>139</v>
      </c>
      <c r="J236" s="38" t="s">
        <v>140</v>
      </c>
      <c r="K236" s="39"/>
      <c r="L236" s="788"/>
    </row>
    <row r="237" spans="1:12" s="25" customFormat="1" ht="51.75" customHeight="1" x14ac:dyDescent="0.3">
      <c r="B237" s="38"/>
      <c r="D237" s="38"/>
      <c r="E237" s="39"/>
      <c r="F237" s="606"/>
      <c r="H237" s="38"/>
      <c r="J237" s="38"/>
      <c r="K237" s="39"/>
      <c r="L237" s="788"/>
    </row>
    <row r="238" spans="1:12" s="25" customFormat="1" ht="23.25" customHeight="1" x14ac:dyDescent="0.3">
      <c r="A238" s="96"/>
      <c r="B238" s="254"/>
      <c r="C238" s="96"/>
      <c r="D238" s="254"/>
      <c r="E238" s="255"/>
      <c r="F238" s="871"/>
      <c r="G238" s="254"/>
      <c r="H238" s="96"/>
      <c r="I238" s="254"/>
      <c r="J238" s="255"/>
      <c r="K238" s="254"/>
      <c r="L238" s="788"/>
    </row>
    <row r="239" spans="1:12" x14ac:dyDescent="0.3">
      <c r="A239" s="25"/>
      <c r="G239" s="25"/>
      <c r="L239" s="21"/>
    </row>
    <row r="240" spans="1:12" s="25" customFormat="1" ht="18.75" customHeight="1" x14ac:dyDescent="0.3">
      <c r="B240" s="22" t="s">
        <v>115</v>
      </c>
      <c r="C240" s="20"/>
      <c r="D240" s="20"/>
      <c r="E240" s="20"/>
      <c r="F240" s="656"/>
      <c r="H240" s="22" t="s">
        <v>115</v>
      </c>
      <c r="I240" s="20"/>
      <c r="J240" s="20"/>
      <c r="K240" s="20"/>
      <c r="L240" s="788"/>
    </row>
    <row r="241" spans="1:16" s="25" customFormat="1" ht="18.75" customHeight="1" x14ac:dyDescent="0.3">
      <c r="B241" s="22" t="s">
        <v>137</v>
      </c>
      <c r="C241" s="20"/>
      <c r="D241" s="20"/>
      <c r="E241" s="20"/>
      <c r="F241" s="606"/>
      <c r="H241" s="22" t="s">
        <v>138</v>
      </c>
      <c r="I241" s="20"/>
      <c r="J241" s="20"/>
      <c r="K241" s="20"/>
      <c r="L241" s="788"/>
    </row>
    <row r="242" spans="1:16" s="25" customFormat="1" ht="18.75" customHeight="1" x14ac:dyDescent="0.3">
      <c r="B242" s="20"/>
      <c r="C242" s="20"/>
      <c r="D242" s="20"/>
      <c r="E242" s="20"/>
      <c r="F242" s="606"/>
      <c r="H242" s="20"/>
      <c r="I242" s="20"/>
      <c r="J242" s="20"/>
      <c r="K242" s="20"/>
      <c r="L242" s="788"/>
    </row>
    <row r="243" spans="1:16" s="25" customFormat="1" ht="18.75" customHeight="1" x14ac:dyDescent="0.3">
      <c r="B243" s="20"/>
      <c r="C243" s="20"/>
      <c r="E243" s="603" t="s">
        <v>116</v>
      </c>
      <c r="F243" s="606"/>
      <c r="H243" s="20"/>
      <c r="I243" s="20"/>
      <c r="K243" s="603" t="s">
        <v>116</v>
      </c>
      <c r="L243" s="789"/>
      <c r="M243" s="603"/>
      <c r="N243" s="603"/>
      <c r="O243" s="603"/>
      <c r="P243" s="603"/>
    </row>
    <row r="244" spans="1:16" s="25" customFormat="1" ht="18.75" customHeight="1" x14ac:dyDescent="0.3">
      <c r="B244" s="20"/>
      <c r="C244" s="20"/>
      <c r="E244" s="603" t="s">
        <v>134</v>
      </c>
      <c r="F244" s="606"/>
      <c r="H244" s="20"/>
      <c r="I244" s="20"/>
      <c r="K244" s="603" t="s">
        <v>134</v>
      </c>
      <c r="L244" s="789"/>
      <c r="M244" s="603"/>
      <c r="N244" s="603"/>
      <c r="O244" s="603"/>
      <c r="P244" s="603"/>
    </row>
    <row r="245" spans="1:16" s="25" customFormat="1" ht="18.75" customHeight="1" x14ac:dyDescent="0.3">
      <c r="B245" s="20"/>
      <c r="C245" s="20"/>
      <c r="E245" s="603" t="s">
        <v>117</v>
      </c>
      <c r="F245" s="606"/>
      <c r="H245" s="20"/>
      <c r="I245" s="20"/>
      <c r="K245" s="603" t="s">
        <v>117</v>
      </c>
      <c r="L245" s="789"/>
      <c r="M245" s="603"/>
      <c r="N245" s="603"/>
      <c r="O245" s="603"/>
      <c r="P245" s="603"/>
    </row>
    <row r="246" spans="1:16" s="25" customFormat="1" ht="18.75" customHeight="1" x14ac:dyDescent="0.3">
      <c r="B246" s="20"/>
      <c r="C246" s="20"/>
      <c r="E246" s="603" t="s">
        <v>417</v>
      </c>
      <c r="F246" s="606"/>
      <c r="H246" s="20"/>
      <c r="I246" s="20"/>
      <c r="K246" s="603" t="s">
        <v>417</v>
      </c>
      <c r="L246" s="789"/>
      <c r="M246" s="603"/>
      <c r="N246" s="603"/>
      <c r="O246" s="603"/>
      <c r="P246" s="603"/>
    </row>
    <row r="247" spans="1:16" s="25" customFormat="1" ht="18.75" customHeight="1" x14ac:dyDescent="0.3">
      <c r="B247" s="20"/>
      <c r="C247" s="20"/>
      <c r="D247" s="20"/>
      <c r="E247" s="20"/>
      <c r="F247" s="905"/>
      <c r="H247" s="20"/>
      <c r="I247" s="20"/>
      <c r="J247" s="20"/>
      <c r="K247" s="20"/>
      <c r="L247" s="788"/>
    </row>
    <row r="248" spans="1:16" s="25" customFormat="1" ht="18.75" customHeight="1" x14ac:dyDescent="0.3">
      <c r="B248" s="20"/>
      <c r="C248" s="20"/>
      <c r="D248" s="20"/>
      <c r="E248" s="20"/>
      <c r="F248" s="905"/>
      <c r="H248" s="20"/>
      <c r="I248" s="20"/>
      <c r="J248" s="20"/>
      <c r="K248" s="20"/>
      <c r="L248" s="788"/>
    </row>
    <row r="249" spans="1:16" s="25" customFormat="1" ht="18.75" customHeight="1" x14ac:dyDescent="0.3">
      <c r="B249" s="20"/>
      <c r="C249" s="20"/>
      <c r="D249" s="20"/>
      <c r="E249" s="20"/>
      <c r="F249" s="905"/>
      <c r="H249" s="20"/>
      <c r="I249" s="20"/>
      <c r="J249" s="20"/>
      <c r="K249" s="20"/>
      <c r="L249" s="788"/>
    </row>
    <row r="250" spans="1:16" s="25" customFormat="1" ht="18.75" customHeight="1" x14ac:dyDescent="0.3">
      <c r="B250" s="1612" t="s">
        <v>119</v>
      </c>
      <c r="C250" s="1612"/>
      <c r="D250" s="1612"/>
      <c r="E250" s="26"/>
      <c r="F250" s="906"/>
      <c r="H250" s="1612" t="s">
        <v>119</v>
      </c>
      <c r="I250" s="1612"/>
      <c r="J250" s="1612"/>
      <c r="K250" s="26"/>
      <c r="L250" s="788"/>
    </row>
    <row r="251" spans="1:16" s="25" customFormat="1" ht="18.75" customHeight="1" x14ac:dyDescent="0.3">
      <c r="B251" s="1610">
        <v>45309</v>
      </c>
      <c r="C251" s="1610"/>
      <c r="D251" s="1610"/>
      <c r="E251" s="27"/>
      <c r="F251" s="606"/>
      <c r="H251" s="1610">
        <f>B251</f>
        <v>45309</v>
      </c>
      <c r="I251" s="1610"/>
      <c r="J251" s="1610"/>
      <c r="K251" s="27"/>
      <c r="L251" s="788"/>
    </row>
    <row r="252" spans="1:16" s="25" customFormat="1" ht="18.75" customHeight="1" x14ac:dyDescent="0.3">
      <c r="B252" s="20"/>
      <c r="C252" s="20"/>
      <c r="D252" s="20"/>
      <c r="E252" s="27"/>
      <c r="F252" s="606"/>
      <c r="L252" s="788"/>
    </row>
    <row r="253" spans="1:16" s="25" customFormat="1" ht="18.75" customHeight="1" x14ac:dyDescent="0.3">
      <c r="B253" s="872"/>
      <c r="C253" s="20"/>
      <c r="D253" s="20"/>
      <c r="E253" s="27"/>
      <c r="F253" s="606"/>
      <c r="H253" s="872"/>
      <c r="I253" s="20"/>
      <c r="J253" s="20"/>
      <c r="K253" s="27"/>
      <c r="L253" s="788"/>
    </row>
    <row r="254" spans="1:16" s="25" customFormat="1" ht="18.75" customHeight="1" x14ac:dyDescent="0.3">
      <c r="A254" s="28" t="s">
        <v>120</v>
      </c>
      <c r="B254" s="29" t="s">
        <v>121</v>
      </c>
      <c r="C254" s="1611" t="s">
        <v>122</v>
      </c>
      <c r="D254" s="1611"/>
      <c r="E254" s="1611"/>
      <c r="F254" s="606"/>
      <c r="G254" s="28" t="s">
        <v>120</v>
      </c>
      <c r="H254" s="29" t="s">
        <v>121</v>
      </c>
      <c r="I254" s="1611" t="s">
        <v>123</v>
      </c>
      <c r="J254" s="1611"/>
      <c r="K254" s="1611"/>
      <c r="L254" s="788"/>
    </row>
    <row r="255" spans="1:16" s="25" customFormat="1" ht="18.75" customHeight="1" x14ac:dyDescent="0.3">
      <c r="A255" s="28" t="s">
        <v>124</v>
      </c>
      <c r="B255" s="28" t="s">
        <v>265</v>
      </c>
      <c r="C255" s="29" t="s">
        <v>125</v>
      </c>
      <c r="D255" s="873" t="s">
        <v>126</v>
      </c>
      <c r="E255" s="873" t="s">
        <v>127</v>
      </c>
      <c r="F255" s="606"/>
      <c r="G255" s="28" t="s">
        <v>124</v>
      </c>
      <c r="H255" s="28" t="s">
        <v>265</v>
      </c>
      <c r="I255" s="29" t="s">
        <v>125</v>
      </c>
      <c r="J255" s="873" t="s">
        <v>126</v>
      </c>
      <c r="K255" s="873" t="s">
        <v>127</v>
      </c>
      <c r="L255" s="788"/>
    </row>
    <row r="256" spans="1:16" s="420" customFormat="1" x14ac:dyDescent="0.3">
      <c r="A256" s="873" t="s">
        <v>8</v>
      </c>
      <c r="B256" s="6" t="s">
        <v>180</v>
      </c>
      <c r="C256" s="2" t="s">
        <v>7</v>
      </c>
      <c r="D256" s="3">
        <v>50</v>
      </c>
      <c r="E256" s="3">
        <v>196.125</v>
      </c>
      <c r="F256" s="606"/>
      <c r="G256" s="873" t="s">
        <v>8</v>
      </c>
      <c r="H256" s="6" t="s">
        <v>180</v>
      </c>
      <c r="I256" s="2" t="s">
        <v>7</v>
      </c>
      <c r="J256" s="3">
        <v>50</v>
      </c>
      <c r="K256" s="3">
        <v>196.125</v>
      </c>
      <c r="L256" s="795"/>
    </row>
    <row r="257" spans="1:12" s="50" customFormat="1" x14ac:dyDescent="0.3">
      <c r="A257" s="873" t="s">
        <v>3</v>
      </c>
      <c r="B257" s="6" t="s">
        <v>260</v>
      </c>
      <c r="C257" s="2" t="s">
        <v>17</v>
      </c>
      <c r="D257" s="3">
        <v>28</v>
      </c>
      <c r="E257" s="3">
        <v>182.25</v>
      </c>
      <c r="F257" s="593"/>
      <c r="G257" s="873" t="s">
        <v>3</v>
      </c>
      <c r="H257" s="6" t="s">
        <v>260</v>
      </c>
      <c r="I257" s="2" t="s">
        <v>44</v>
      </c>
      <c r="J257" s="3">
        <v>33</v>
      </c>
      <c r="K257" s="3">
        <v>218.7</v>
      </c>
      <c r="L257" s="786"/>
    </row>
    <row r="258" spans="1:12" s="257" customFormat="1" ht="18.75" customHeight="1" x14ac:dyDescent="0.3">
      <c r="A258" s="873" t="s">
        <v>0</v>
      </c>
      <c r="B258" s="6" t="s">
        <v>114</v>
      </c>
      <c r="C258" s="2" t="s">
        <v>2</v>
      </c>
      <c r="D258" s="3">
        <v>6</v>
      </c>
      <c r="E258" s="3">
        <v>28</v>
      </c>
      <c r="F258" s="594"/>
      <c r="G258" s="873" t="s">
        <v>0</v>
      </c>
      <c r="H258" s="6" t="s">
        <v>114</v>
      </c>
      <c r="I258" s="2" t="s">
        <v>2</v>
      </c>
      <c r="J258" s="3">
        <v>6</v>
      </c>
      <c r="K258" s="3">
        <v>28</v>
      </c>
      <c r="L258" s="791"/>
    </row>
    <row r="259" spans="1:12" s="25" customFormat="1" x14ac:dyDescent="0.3">
      <c r="A259" s="873" t="s">
        <v>77</v>
      </c>
      <c r="B259" s="6" t="s">
        <v>107</v>
      </c>
      <c r="C259" s="2" t="s">
        <v>14</v>
      </c>
      <c r="D259" s="3">
        <v>3.4</v>
      </c>
      <c r="E259" s="3">
        <v>93.2</v>
      </c>
      <c r="F259" s="606"/>
      <c r="G259" s="873" t="s">
        <v>77</v>
      </c>
      <c r="H259" s="6" t="s">
        <v>107</v>
      </c>
      <c r="I259" s="2" t="s">
        <v>14</v>
      </c>
      <c r="J259" s="3">
        <v>3.4</v>
      </c>
      <c r="K259" s="3">
        <v>93.2</v>
      </c>
      <c r="L259" s="788"/>
    </row>
    <row r="260" spans="1:12" s="4" customFormat="1" x14ac:dyDescent="0.3">
      <c r="A260" s="873" t="s">
        <v>23</v>
      </c>
      <c r="B260" s="6" t="s">
        <v>420</v>
      </c>
      <c r="C260" s="2" t="s">
        <v>5</v>
      </c>
      <c r="D260" s="3">
        <v>100</v>
      </c>
      <c r="E260" s="3">
        <v>270.60000000000002</v>
      </c>
      <c r="G260" s="873" t="s">
        <v>23</v>
      </c>
      <c r="H260" s="6" t="s">
        <v>420</v>
      </c>
      <c r="I260" s="2" t="s">
        <v>5</v>
      </c>
      <c r="J260" s="3">
        <v>100</v>
      </c>
      <c r="K260" s="3">
        <v>270.60000000000002</v>
      </c>
    </row>
    <row r="261" spans="1:12" s="25" customFormat="1" x14ac:dyDescent="0.3">
      <c r="A261" s="5"/>
      <c r="B261" s="6"/>
      <c r="C261" s="2"/>
      <c r="D261" s="3"/>
      <c r="E261" s="3"/>
      <c r="F261" s="605"/>
      <c r="G261" s="5"/>
      <c r="H261" s="6"/>
      <c r="I261" s="2"/>
      <c r="J261" s="3"/>
      <c r="K261" s="3"/>
      <c r="L261" s="788"/>
    </row>
    <row r="262" spans="1:12" s="25" customFormat="1" x14ac:dyDescent="0.3">
      <c r="A262" s="5"/>
      <c r="B262" s="6"/>
      <c r="C262" s="2" t="s">
        <v>128</v>
      </c>
      <c r="D262" s="3">
        <f>SUM(D256:D260)</f>
        <v>187.4</v>
      </c>
      <c r="E262" s="3">
        <f>SUM(E256:E260)</f>
        <v>770.17499999999995</v>
      </c>
      <c r="F262" s="605"/>
      <c r="G262" s="5"/>
      <c r="H262" s="6"/>
      <c r="I262" s="2" t="s">
        <v>128</v>
      </c>
      <c r="J262" s="3">
        <f>SUM(J256:J260)</f>
        <v>192.4</v>
      </c>
      <c r="K262" s="3">
        <f>SUM(K256:K260)</f>
        <v>806.625</v>
      </c>
      <c r="L262" s="788"/>
    </row>
    <row r="263" spans="1:12" s="25" customFormat="1" hidden="1" x14ac:dyDescent="0.3">
      <c r="A263" s="5"/>
      <c r="B263" s="6"/>
      <c r="C263" s="2"/>
      <c r="D263" s="3"/>
      <c r="E263" s="3"/>
      <c r="F263" s="605"/>
      <c r="G263" s="5"/>
      <c r="H263" s="6"/>
      <c r="I263" s="2"/>
      <c r="J263" s="3"/>
      <c r="K263" s="3"/>
      <c r="L263" s="788"/>
    </row>
    <row r="264" spans="1:12" s="25" customFormat="1" hidden="1" x14ac:dyDescent="0.3">
      <c r="A264" s="5">
        <v>1</v>
      </c>
      <c r="B264" s="6" t="s">
        <v>1</v>
      </c>
      <c r="C264" s="2" t="s">
        <v>5</v>
      </c>
      <c r="D264" s="3">
        <v>200</v>
      </c>
      <c r="E264" s="3">
        <v>86</v>
      </c>
      <c r="F264" s="605"/>
      <c r="G264" s="5">
        <v>1</v>
      </c>
      <c r="H264" s="6" t="s">
        <v>1</v>
      </c>
      <c r="I264" s="2" t="s">
        <v>5</v>
      </c>
      <c r="J264" s="3">
        <v>200</v>
      </c>
      <c r="K264" s="3">
        <v>86</v>
      </c>
      <c r="L264" s="788"/>
    </row>
    <row r="265" spans="1:12" s="25" customFormat="1" hidden="1" x14ac:dyDescent="0.3">
      <c r="A265" s="5">
        <v>2</v>
      </c>
      <c r="B265" s="6" t="s">
        <v>238</v>
      </c>
      <c r="C265" s="2" t="s">
        <v>251</v>
      </c>
      <c r="D265" s="3">
        <v>225</v>
      </c>
      <c r="E265" s="3">
        <v>114</v>
      </c>
      <c r="F265" s="605"/>
      <c r="G265" s="5">
        <v>2</v>
      </c>
      <c r="H265" s="6" t="s">
        <v>238</v>
      </c>
      <c r="I265" s="2" t="s">
        <v>251</v>
      </c>
      <c r="J265" s="3">
        <v>225</v>
      </c>
      <c r="K265" s="3">
        <v>114</v>
      </c>
      <c r="L265" s="788"/>
    </row>
    <row r="266" spans="1:12" s="25" customFormat="1" hidden="1" x14ac:dyDescent="0.3">
      <c r="A266" s="5">
        <v>3</v>
      </c>
      <c r="B266" s="6" t="s">
        <v>93</v>
      </c>
      <c r="C266" s="2" t="s">
        <v>5</v>
      </c>
      <c r="D266" s="3">
        <v>135</v>
      </c>
      <c r="E266" s="3">
        <v>94.25</v>
      </c>
      <c r="F266" s="605"/>
      <c r="G266" s="5">
        <v>3</v>
      </c>
      <c r="H266" s="6" t="s">
        <v>93</v>
      </c>
      <c r="I266" s="2" t="s">
        <v>5</v>
      </c>
      <c r="J266" s="3">
        <v>135</v>
      </c>
      <c r="K266" s="3">
        <v>94.25</v>
      </c>
      <c r="L266" s="788"/>
    </row>
    <row r="267" spans="1:12" s="25" customFormat="1" hidden="1" x14ac:dyDescent="0.3">
      <c r="A267" s="5">
        <v>4</v>
      </c>
      <c r="B267" s="6" t="s">
        <v>253</v>
      </c>
      <c r="C267" s="2" t="s">
        <v>218</v>
      </c>
      <c r="D267" s="3">
        <v>125</v>
      </c>
      <c r="E267" s="3">
        <v>146.4</v>
      </c>
      <c r="F267" s="605"/>
      <c r="G267" s="5">
        <v>4</v>
      </c>
      <c r="H267" s="6" t="s">
        <v>253</v>
      </c>
      <c r="I267" s="2" t="s">
        <v>218</v>
      </c>
      <c r="J267" s="3">
        <v>125</v>
      </c>
      <c r="K267" s="3">
        <v>146.4</v>
      </c>
      <c r="L267" s="788"/>
    </row>
    <row r="268" spans="1:12" s="25" customFormat="1" hidden="1" x14ac:dyDescent="0.3">
      <c r="A268" s="5">
        <v>5</v>
      </c>
      <c r="B268" s="6" t="s">
        <v>255</v>
      </c>
      <c r="C268" s="2" t="s">
        <v>218</v>
      </c>
      <c r="D268" s="3">
        <v>80</v>
      </c>
      <c r="E268" s="3">
        <v>105.16</v>
      </c>
      <c r="F268" s="605"/>
      <c r="G268" s="5">
        <v>5</v>
      </c>
      <c r="H268" s="6" t="s">
        <v>255</v>
      </c>
      <c r="I268" s="2" t="s">
        <v>218</v>
      </c>
      <c r="J268" s="3">
        <v>80</v>
      </c>
      <c r="K268" s="3">
        <v>105.16</v>
      </c>
      <c r="L268" s="788"/>
    </row>
    <row r="269" spans="1:12" s="25" customFormat="1" hidden="1" x14ac:dyDescent="0.3">
      <c r="A269" s="5">
        <v>6</v>
      </c>
      <c r="B269" s="6" t="s">
        <v>252</v>
      </c>
      <c r="C269" s="2" t="s">
        <v>251</v>
      </c>
      <c r="D269" s="3">
        <v>105</v>
      </c>
      <c r="E269" s="3">
        <v>142</v>
      </c>
      <c r="F269" s="605"/>
      <c r="G269" s="5">
        <v>6</v>
      </c>
      <c r="H269" s="6" t="s">
        <v>252</v>
      </c>
      <c r="I269" s="2" t="s">
        <v>251</v>
      </c>
      <c r="J269" s="3">
        <v>105</v>
      </c>
      <c r="K269" s="3">
        <v>142</v>
      </c>
      <c r="L269" s="788"/>
    </row>
    <row r="270" spans="1:12" s="25" customFormat="1" hidden="1" x14ac:dyDescent="0.3">
      <c r="A270" s="5">
        <v>7</v>
      </c>
      <c r="B270" s="6" t="s">
        <v>254</v>
      </c>
      <c r="C270" s="2" t="s">
        <v>218</v>
      </c>
      <c r="D270" s="3">
        <v>120</v>
      </c>
      <c r="E270" s="3">
        <v>144</v>
      </c>
      <c r="F270" s="605"/>
      <c r="G270" s="5">
        <v>7</v>
      </c>
      <c r="H270" s="6" t="s">
        <v>254</v>
      </c>
      <c r="I270" s="2" t="s">
        <v>218</v>
      </c>
      <c r="J270" s="3">
        <v>120</v>
      </c>
      <c r="K270" s="3">
        <v>144</v>
      </c>
      <c r="L270" s="788"/>
    </row>
    <row r="271" spans="1:12" s="25" customFormat="1" hidden="1" x14ac:dyDescent="0.3">
      <c r="A271" s="5">
        <v>8</v>
      </c>
      <c r="B271" s="6" t="s">
        <v>31</v>
      </c>
      <c r="C271" s="2" t="s">
        <v>5</v>
      </c>
      <c r="D271" s="3">
        <v>55</v>
      </c>
      <c r="E271" s="3">
        <v>88</v>
      </c>
      <c r="F271" s="605"/>
      <c r="G271" s="5">
        <v>8</v>
      </c>
      <c r="H271" s="6" t="s">
        <v>31</v>
      </c>
      <c r="I271" s="2" t="s">
        <v>5</v>
      </c>
      <c r="J271" s="3">
        <v>55</v>
      </c>
      <c r="K271" s="3">
        <v>88</v>
      </c>
      <c r="L271" s="788"/>
    </row>
    <row r="272" spans="1:12" s="50" customFormat="1" hidden="1" x14ac:dyDescent="0.3">
      <c r="A272" s="873"/>
      <c r="B272" s="1"/>
      <c r="C272" s="873"/>
      <c r="D272" s="7"/>
      <c r="E272" s="7"/>
      <c r="F272" s="605"/>
      <c r="G272" s="873"/>
      <c r="H272" s="1"/>
      <c r="I272" s="873"/>
      <c r="J272" s="7"/>
      <c r="K272" s="7"/>
      <c r="L272" s="792"/>
    </row>
    <row r="273" spans="1:12" s="25" customFormat="1" hidden="1" x14ac:dyDescent="0.3">
      <c r="A273" s="5"/>
      <c r="B273" s="6"/>
      <c r="C273" s="2" t="s">
        <v>128</v>
      </c>
      <c r="D273" s="3">
        <v>1045</v>
      </c>
      <c r="E273" s="3">
        <v>919.81</v>
      </c>
      <c r="F273" s="605"/>
      <c r="G273" s="5"/>
      <c r="H273" s="6"/>
      <c r="I273" s="2" t="s">
        <v>128</v>
      </c>
      <c r="J273" s="3">
        <v>1045</v>
      </c>
      <c r="K273" s="3">
        <v>919.81</v>
      </c>
      <c r="L273" s="788"/>
    </row>
    <row r="274" spans="1:12" s="25" customFormat="1" hidden="1" x14ac:dyDescent="0.3">
      <c r="A274" s="5"/>
      <c r="B274" s="6"/>
      <c r="C274" s="2"/>
      <c r="D274" s="3"/>
      <c r="E274" s="3"/>
      <c r="F274" s="605"/>
      <c r="G274" s="5"/>
      <c r="H274" s="6"/>
      <c r="I274" s="2"/>
      <c r="J274" s="3"/>
      <c r="K274" s="3"/>
      <c r="L274" s="788"/>
    </row>
    <row r="275" spans="1:12" s="25" customFormat="1" x14ac:dyDescent="0.3">
      <c r="A275" s="5"/>
      <c r="B275" s="6"/>
      <c r="C275" s="2"/>
      <c r="D275" s="3"/>
      <c r="E275" s="3"/>
      <c r="F275" s="605"/>
      <c r="G275" s="5"/>
      <c r="H275" s="6"/>
      <c r="I275" s="2"/>
      <c r="J275" s="3"/>
      <c r="K275" s="3"/>
      <c r="L275" s="788"/>
    </row>
    <row r="276" spans="1:12" s="25" customFormat="1" x14ac:dyDescent="0.3">
      <c r="A276" s="5"/>
      <c r="B276" s="6"/>
      <c r="C276" s="2"/>
      <c r="D276" s="3"/>
      <c r="E276" s="3"/>
      <c r="F276" s="605"/>
      <c r="G276" s="5"/>
      <c r="H276" s="6"/>
      <c r="I276" s="2"/>
      <c r="J276" s="3"/>
      <c r="K276" s="3"/>
      <c r="L276" s="788"/>
    </row>
    <row r="277" spans="1:12" s="25" customFormat="1" x14ac:dyDescent="0.3">
      <c r="A277" s="5"/>
      <c r="B277" s="6"/>
      <c r="C277" s="2"/>
      <c r="D277" s="3"/>
      <c r="E277" s="3"/>
      <c r="F277" s="605"/>
      <c r="G277" s="5"/>
      <c r="H277" s="6"/>
      <c r="I277" s="2"/>
      <c r="J277" s="3"/>
      <c r="K277" s="3"/>
      <c r="L277" s="788"/>
    </row>
    <row r="278" spans="1:12" s="25" customFormat="1" x14ac:dyDescent="0.3">
      <c r="A278" s="28" t="s">
        <v>124</v>
      </c>
      <c r="B278" s="3" t="s">
        <v>259</v>
      </c>
      <c r="C278" s="2" t="s">
        <v>125</v>
      </c>
      <c r="D278" s="3" t="s">
        <v>126</v>
      </c>
      <c r="E278" s="3" t="s">
        <v>127</v>
      </c>
      <c r="F278" s="605"/>
      <c r="G278" s="28" t="s">
        <v>124</v>
      </c>
      <c r="H278" s="3" t="s">
        <v>247</v>
      </c>
      <c r="I278" s="2" t="s">
        <v>125</v>
      </c>
      <c r="J278" s="3" t="s">
        <v>126</v>
      </c>
      <c r="K278" s="3" t="s">
        <v>127</v>
      </c>
      <c r="L278" s="788"/>
    </row>
    <row r="279" spans="1:12" s="25" customFormat="1" ht="19.5" customHeight="1" x14ac:dyDescent="0.3">
      <c r="A279" s="873" t="s">
        <v>8</v>
      </c>
      <c r="B279" s="6" t="s">
        <v>355</v>
      </c>
      <c r="C279" s="2" t="s">
        <v>9</v>
      </c>
      <c r="D279" s="3">
        <v>65</v>
      </c>
      <c r="E279" s="3">
        <v>132</v>
      </c>
      <c r="F279" s="605"/>
      <c r="G279" s="873" t="s">
        <v>8</v>
      </c>
      <c r="H279" s="6" t="s">
        <v>355</v>
      </c>
      <c r="I279" s="2" t="s">
        <v>9</v>
      </c>
      <c r="J279" s="3">
        <v>65</v>
      </c>
      <c r="K279" s="3">
        <v>132</v>
      </c>
      <c r="L279" s="788"/>
    </row>
    <row r="280" spans="1:12" s="25" customFormat="1" ht="19.5" customHeight="1" x14ac:dyDescent="0.3">
      <c r="A280" s="5">
        <v>2</v>
      </c>
      <c r="B280" s="6" t="s">
        <v>27</v>
      </c>
      <c r="C280" s="2" t="s">
        <v>28</v>
      </c>
      <c r="D280" s="3">
        <v>65</v>
      </c>
      <c r="E280" s="3">
        <v>178</v>
      </c>
      <c r="F280" s="605"/>
      <c r="G280" s="5">
        <v>2</v>
      </c>
      <c r="H280" s="6" t="s">
        <v>27</v>
      </c>
      <c r="I280" s="2" t="s">
        <v>7</v>
      </c>
      <c r="J280" s="3">
        <v>85</v>
      </c>
      <c r="K280" s="3">
        <v>223</v>
      </c>
      <c r="L280" s="788"/>
    </row>
    <row r="281" spans="1:12" s="50" customFormat="1" x14ac:dyDescent="0.3">
      <c r="A281" s="873">
        <v>3</v>
      </c>
      <c r="B281" s="6" t="s">
        <v>43</v>
      </c>
      <c r="C281" s="2" t="s">
        <v>17</v>
      </c>
      <c r="D281" s="3">
        <v>45</v>
      </c>
      <c r="E281" s="3">
        <v>242.70999999999998</v>
      </c>
      <c r="F281" s="605"/>
      <c r="G281" s="873">
        <v>3</v>
      </c>
      <c r="H281" s="6" t="s">
        <v>43</v>
      </c>
      <c r="I281" s="2" t="s">
        <v>44</v>
      </c>
      <c r="J281" s="3">
        <v>53</v>
      </c>
      <c r="K281" s="3">
        <v>298.71999999999997</v>
      </c>
      <c r="L281" s="792"/>
    </row>
    <row r="282" spans="1:12" s="50" customFormat="1" x14ac:dyDescent="0.3">
      <c r="A282" s="873" t="s">
        <v>77</v>
      </c>
      <c r="B282" s="6" t="s">
        <v>69</v>
      </c>
      <c r="C282" s="2" t="s">
        <v>22</v>
      </c>
      <c r="D282" s="3">
        <v>24</v>
      </c>
      <c r="E282" s="3">
        <v>3.9199999999999995</v>
      </c>
      <c r="F282" s="605"/>
      <c r="G282" s="873" t="s">
        <v>77</v>
      </c>
      <c r="H282" s="6" t="s">
        <v>69</v>
      </c>
      <c r="I282" s="2" t="s">
        <v>22</v>
      </c>
      <c r="J282" s="3">
        <v>24</v>
      </c>
      <c r="K282" s="3">
        <v>3.9199999999999995</v>
      </c>
      <c r="L282" s="792"/>
    </row>
    <row r="283" spans="1:12" s="25" customFormat="1" ht="19.5" customHeight="1" x14ac:dyDescent="0.3">
      <c r="A283" s="873" t="s">
        <v>23</v>
      </c>
      <c r="B283" s="6" t="s">
        <v>113</v>
      </c>
      <c r="C283" s="2" t="s">
        <v>2</v>
      </c>
      <c r="D283" s="3">
        <v>15</v>
      </c>
      <c r="E283" s="3">
        <v>94.2</v>
      </c>
      <c r="F283" s="656"/>
      <c r="G283" s="873" t="s">
        <v>23</v>
      </c>
      <c r="H283" s="6" t="s">
        <v>113</v>
      </c>
      <c r="I283" s="2" t="s">
        <v>2</v>
      </c>
      <c r="J283" s="3">
        <v>15</v>
      </c>
      <c r="K283" s="3">
        <v>94.2</v>
      </c>
      <c r="L283" s="788"/>
    </row>
    <row r="284" spans="1:12" s="50" customFormat="1" x14ac:dyDescent="0.3">
      <c r="A284" s="873" t="s">
        <v>51</v>
      </c>
      <c r="B284" s="6" t="s">
        <v>107</v>
      </c>
      <c r="C284" s="2" t="s">
        <v>14</v>
      </c>
      <c r="D284" s="3">
        <v>3.4</v>
      </c>
      <c r="E284" s="3">
        <v>93.2</v>
      </c>
      <c r="F284" s="605"/>
      <c r="G284" s="873" t="s">
        <v>51</v>
      </c>
      <c r="H284" s="6" t="s">
        <v>107</v>
      </c>
      <c r="I284" s="2" t="s">
        <v>14</v>
      </c>
      <c r="J284" s="3">
        <v>3.4</v>
      </c>
      <c r="K284" s="3">
        <v>93.2</v>
      </c>
      <c r="L284" s="786"/>
    </row>
    <row r="285" spans="1:12" s="25" customFormat="1" ht="19.5" customHeight="1" x14ac:dyDescent="0.3">
      <c r="A285" s="873" t="s">
        <v>15</v>
      </c>
      <c r="B285" s="6" t="s">
        <v>108</v>
      </c>
      <c r="C285" s="2" t="s">
        <v>65</v>
      </c>
      <c r="D285" s="3">
        <v>1.2</v>
      </c>
      <c r="E285" s="3">
        <v>21.5</v>
      </c>
      <c r="F285" s="656"/>
      <c r="G285" s="873" t="s">
        <v>15</v>
      </c>
      <c r="H285" s="6" t="s">
        <v>108</v>
      </c>
      <c r="I285" s="2" t="s">
        <v>65</v>
      </c>
      <c r="J285" s="3">
        <v>1.2</v>
      </c>
      <c r="K285" s="3">
        <v>21.5</v>
      </c>
      <c r="L285" s="788"/>
    </row>
    <row r="286" spans="1:12" s="4" customFormat="1" x14ac:dyDescent="0.3">
      <c r="A286" s="873" t="s">
        <v>53</v>
      </c>
      <c r="B286" s="6" t="s">
        <v>423</v>
      </c>
      <c r="C286" s="2" t="s">
        <v>5</v>
      </c>
      <c r="D286" s="3">
        <v>55</v>
      </c>
      <c r="E286" s="3">
        <v>177.68</v>
      </c>
      <c r="F286" s="8"/>
      <c r="G286" s="873" t="s">
        <v>53</v>
      </c>
      <c r="H286" s="6" t="s">
        <v>423</v>
      </c>
      <c r="I286" s="2" t="s">
        <v>5</v>
      </c>
      <c r="J286" s="3">
        <v>55</v>
      </c>
      <c r="K286" s="3">
        <v>177.68</v>
      </c>
    </row>
    <row r="287" spans="1:12" s="50" customFormat="1" ht="18.75" customHeight="1" x14ac:dyDescent="0.3">
      <c r="A287" s="873"/>
      <c r="B287" s="6"/>
      <c r="C287" s="2"/>
      <c r="D287" s="3"/>
      <c r="E287" s="3"/>
      <c r="F287" s="606"/>
      <c r="G287" s="873"/>
      <c r="H287" s="6"/>
      <c r="I287" s="2"/>
      <c r="J287" s="3"/>
      <c r="K287" s="3"/>
      <c r="L287" s="786"/>
    </row>
    <row r="288" spans="1:12" s="50" customFormat="1" x14ac:dyDescent="0.3">
      <c r="A288" s="5"/>
      <c r="B288" s="6"/>
      <c r="C288" s="2"/>
      <c r="D288" s="3"/>
      <c r="E288" s="3"/>
      <c r="F288" s="657"/>
      <c r="G288" s="5"/>
      <c r="H288" s="6"/>
      <c r="I288" s="2"/>
      <c r="J288" s="3"/>
      <c r="K288" s="3"/>
      <c r="L288" s="792"/>
    </row>
    <row r="289" spans="1:16" s="25" customFormat="1" x14ac:dyDescent="0.3">
      <c r="A289" s="873"/>
      <c r="B289" s="6"/>
      <c r="C289" s="2" t="s">
        <v>128</v>
      </c>
      <c r="D289" s="3">
        <f>SUM(D279:D288)</f>
        <v>273.60000000000002</v>
      </c>
      <c r="E289" s="3">
        <f>SUM(E279:E288)</f>
        <v>943.21</v>
      </c>
      <c r="F289" s="657"/>
      <c r="G289" s="873"/>
      <c r="H289" s="6"/>
      <c r="I289" s="2" t="s">
        <v>128</v>
      </c>
      <c r="J289" s="3">
        <f>SUM(J279:J288)</f>
        <v>301.60000000000002</v>
      </c>
      <c r="K289" s="3">
        <f>SUM(K279:K288)</f>
        <v>1044.22</v>
      </c>
      <c r="L289" s="788"/>
    </row>
    <row r="290" spans="1:16" s="25" customFormat="1" x14ac:dyDescent="0.3">
      <c r="A290" s="5"/>
      <c r="B290" s="6"/>
      <c r="C290" s="2"/>
      <c r="D290" s="3"/>
      <c r="E290" s="3"/>
      <c r="F290" s="657"/>
      <c r="G290" s="5"/>
      <c r="H290" s="6"/>
      <c r="I290" s="2"/>
      <c r="J290" s="3"/>
      <c r="K290" s="3"/>
      <c r="L290" s="788"/>
    </row>
    <row r="291" spans="1:16" s="25" customFormat="1" x14ac:dyDescent="0.3">
      <c r="A291" s="5"/>
      <c r="B291" s="6"/>
      <c r="C291" s="2"/>
      <c r="D291" s="3"/>
      <c r="E291" s="3"/>
      <c r="F291" s="657"/>
      <c r="G291" s="5"/>
      <c r="H291" s="6"/>
      <c r="I291" s="2"/>
      <c r="J291" s="3"/>
      <c r="K291" s="3"/>
      <c r="L291" s="788"/>
    </row>
    <row r="292" spans="1:16" s="25" customFormat="1" x14ac:dyDescent="0.3">
      <c r="A292" s="873"/>
      <c r="B292" s="6"/>
      <c r="C292" s="2" t="s">
        <v>136</v>
      </c>
      <c r="D292" s="3">
        <f>D262+D289</f>
        <v>461</v>
      </c>
      <c r="E292" s="3">
        <f>E262+E289</f>
        <v>1713.385</v>
      </c>
      <c r="F292" s="657"/>
      <c r="G292" s="3"/>
      <c r="H292" s="3"/>
      <c r="I292" s="3" t="s">
        <v>136</v>
      </c>
      <c r="J292" s="3">
        <f>J262+J289</f>
        <v>494</v>
      </c>
      <c r="K292" s="3">
        <f>K262+K289</f>
        <v>1850.845</v>
      </c>
      <c r="L292" s="788"/>
    </row>
    <row r="293" spans="1:16" s="25" customFormat="1" x14ac:dyDescent="0.3">
      <c r="A293" s="461"/>
      <c r="B293" s="461"/>
      <c r="C293" s="461"/>
      <c r="D293" s="461"/>
      <c r="E293" s="461"/>
      <c r="F293" s="660"/>
      <c r="G293" s="36"/>
      <c r="H293" s="463"/>
      <c r="I293" s="463"/>
      <c r="J293" s="463"/>
      <c r="K293" s="463"/>
      <c r="L293" s="788"/>
    </row>
    <row r="294" spans="1:16" s="25" customFormat="1" x14ac:dyDescent="0.3">
      <c r="A294" s="461"/>
      <c r="B294" s="461"/>
      <c r="C294" s="461"/>
      <c r="D294" s="461"/>
      <c r="E294" s="461"/>
      <c r="F294" s="660"/>
      <c r="G294" s="36"/>
      <c r="H294" s="463"/>
      <c r="I294" s="463"/>
      <c r="J294" s="463"/>
      <c r="K294" s="463"/>
      <c r="L294" s="788"/>
    </row>
    <row r="295" spans="1:16" s="25" customFormat="1" x14ac:dyDescent="0.3">
      <c r="A295" s="461"/>
      <c r="B295" s="36"/>
      <c r="C295" s="462"/>
      <c r="D295" s="463"/>
      <c r="E295" s="463"/>
      <c r="F295" s="659"/>
      <c r="G295" s="463"/>
      <c r="H295" s="463"/>
      <c r="I295" s="463"/>
      <c r="J295" s="463"/>
      <c r="K295" s="463"/>
      <c r="L295" s="788"/>
    </row>
    <row r="296" spans="1:16" s="25" customFormat="1" ht="18.75" customHeight="1" x14ac:dyDescent="0.3">
      <c r="B296" s="37" t="s">
        <v>130</v>
      </c>
      <c r="D296" s="94" t="s">
        <v>131</v>
      </c>
      <c r="E296" s="20"/>
      <c r="F296" s="606"/>
      <c r="H296" s="37" t="s">
        <v>130</v>
      </c>
      <c r="J296" s="94" t="s">
        <v>131</v>
      </c>
      <c r="K296" s="20"/>
      <c r="L296" s="788"/>
    </row>
    <row r="297" spans="1:16" s="25" customFormat="1" ht="51.75" customHeight="1" x14ac:dyDescent="0.3">
      <c r="B297" s="38" t="s">
        <v>132</v>
      </c>
      <c r="D297" s="38" t="s">
        <v>140</v>
      </c>
      <c r="E297" s="39"/>
      <c r="F297" s="606"/>
      <c r="H297" s="38" t="s">
        <v>139</v>
      </c>
      <c r="J297" s="38" t="s">
        <v>140</v>
      </c>
      <c r="K297" s="39"/>
      <c r="L297" s="788"/>
    </row>
    <row r="298" spans="1:16" s="25" customFormat="1" ht="39.75" customHeight="1" x14ac:dyDescent="0.3">
      <c r="B298" s="38"/>
      <c r="D298" s="38"/>
      <c r="E298" s="39"/>
      <c r="F298" s="606"/>
      <c r="H298" s="38"/>
      <c r="J298" s="38"/>
      <c r="K298" s="39"/>
      <c r="L298" s="788"/>
    </row>
    <row r="299" spans="1:16" s="25" customFormat="1" x14ac:dyDescent="0.3">
      <c r="A299" s="899"/>
      <c r="B299" s="897"/>
      <c r="C299" s="900"/>
      <c r="D299" s="898"/>
      <c r="E299" s="898"/>
      <c r="F299" s="847"/>
      <c r="G299" s="898"/>
      <c r="H299" s="898"/>
      <c r="I299" s="898"/>
      <c r="J299" s="898"/>
      <c r="K299" s="898"/>
      <c r="L299" s="788"/>
    </row>
    <row r="300" spans="1:16" s="25" customFormat="1" ht="18.75" customHeight="1" x14ac:dyDescent="0.3">
      <c r="B300" s="22" t="s">
        <v>115</v>
      </c>
      <c r="C300" s="20"/>
      <c r="D300" s="20"/>
      <c r="E300" s="20"/>
      <c r="F300" s="656"/>
      <c r="H300" s="22" t="s">
        <v>115</v>
      </c>
      <c r="I300" s="20"/>
      <c r="J300" s="20"/>
      <c r="K300" s="20"/>
      <c r="L300" s="788"/>
    </row>
    <row r="301" spans="1:16" s="25" customFormat="1" ht="18.75" customHeight="1" x14ac:dyDescent="0.3">
      <c r="B301" s="22" t="s">
        <v>137</v>
      </c>
      <c r="C301" s="20"/>
      <c r="D301" s="20"/>
      <c r="E301" s="20"/>
      <c r="F301" s="606"/>
      <c r="H301" s="22" t="s">
        <v>138</v>
      </c>
      <c r="I301" s="20"/>
      <c r="J301" s="20"/>
      <c r="K301" s="20"/>
      <c r="L301" s="788"/>
    </row>
    <row r="302" spans="1:16" s="25" customFormat="1" ht="18.75" customHeight="1" x14ac:dyDescent="0.3">
      <c r="B302" s="20"/>
      <c r="C302" s="20"/>
      <c r="D302" s="20"/>
      <c r="E302" s="20"/>
      <c r="F302" s="606"/>
      <c r="H302" s="20"/>
      <c r="I302" s="20"/>
      <c r="J302" s="20"/>
      <c r="K302" s="20"/>
      <c r="L302" s="788"/>
    </row>
    <row r="303" spans="1:16" s="25" customFormat="1" ht="18.75" customHeight="1" x14ac:dyDescent="0.3">
      <c r="B303" s="20"/>
      <c r="C303" s="20"/>
      <c r="E303" s="603" t="s">
        <v>116</v>
      </c>
      <c r="F303" s="606"/>
      <c r="H303" s="20"/>
      <c r="I303" s="20"/>
      <c r="K303" s="603" t="s">
        <v>116</v>
      </c>
      <c r="L303" s="789"/>
      <c r="M303" s="603"/>
      <c r="N303" s="603"/>
      <c r="O303" s="603"/>
      <c r="P303" s="603"/>
    </row>
    <row r="304" spans="1:16" s="25" customFormat="1" ht="18.75" customHeight="1" x14ac:dyDescent="0.3">
      <c r="B304" s="20"/>
      <c r="C304" s="20"/>
      <c r="E304" s="603" t="s">
        <v>134</v>
      </c>
      <c r="F304" s="606"/>
      <c r="H304" s="20"/>
      <c r="I304" s="20"/>
      <c r="K304" s="603" t="s">
        <v>134</v>
      </c>
      <c r="L304" s="789"/>
      <c r="M304" s="603"/>
      <c r="N304" s="603"/>
      <c r="O304" s="603"/>
      <c r="P304" s="603"/>
    </row>
    <row r="305" spans="1:16" s="25" customFormat="1" ht="18.75" customHeight="1" x14ac:dyDescent="0.3">
      <c r="B305" s="20"/>
      <c r="C305" s="20"/>
      <c r="E305" s="603" t="s">
        <v>117</v>
      </c>
      <c r="F305" s="606"/>
      <c r="H305" s="20"/>
      <c r="I305" s="20"/>
      <c r="K305" s="603" t="s">
        <v>117</v>
      </c>
      <c r="L305" s="789"/>
      <c r="M305" s="603"/>
      <c r="N305" s="603"/>
      <c r="O305" s="603"/>
      <c r="P305" s="603"/>
    </row>
    <row r="306" spans="1:16" s="25" customFormat="1" ht="18.75" customHeight="1" x14ac:dyDescent="0.3">
      <c r="B306" s="20"/>
      <c r="C306" s="20"/>
      <c r="E306" s="603" t="s">
        <v>417</v>
      </c>
      <c r="F306" s="606"/>
      <c r="H306" s="20"/>
      <c r="I306" s="20"/>
      <c r="K306" s="603" t="s">
        <v>417</v>
      </c>
      <c r="L306" s="789"/>
      <c r="M306" s="603"/>
      <c r="N306" s="603"/>
      <c r="O306" s="603"/>
      <c r="P306" s="603"/>
    </row>
    <row r="307" spans="1:16" s="25" customFormat="1" ht="18.75" customHeight="1" x14ac:dyDescent="0.3">
      <c r="B307" s="20"/>
      <c r="C307" s="20"/>
      <c r="D307" s="20"/>
      <c r="E307" s="20"/>
      <c r="F307" s="656"/>
      <c r="H307" s="20"/>
      <c r="I307" s="20"/>
      <c r="J307" s="20"/>
      <c r="K307" s="20"/>
      <c r="L307" s="788"/>
    </row>
    <row r="308" spans="1:16" s="25" customFormat="1" ht="18.75" customHeight="1" x14ac:dyDescent="0.3">
      <c r="B308" s="20"/>
      <c r="C308" s="20"/>
      <c r="D308" s="20"/>
      <c r="E308" s="20"/>
      <c r="F308" s="656"/>
      <c r="H308" s="20"/>
      <c r="I308" s="20"/>
      <c r="J308" s="20"/>
      <c r="K308" s="20"/>
      <c r="L308" s="788"/>
    </row>
    <row r="309" spans="1:16" s="25" customFormat="1" ht="18.75" customHeight="1" x14ac:dyDescent="0.3">
      <c r="B309" s="20"/>
      <c r="C309" s="20"/>
      <c r="D309" s="20"/>
      <c r="E309" s="20"/>
      <c r="F309" s="656"/>
      <c r="H309" s="20"/>
      <c r="I309" s="20"/>
      <c r="J309" s="20"/>
      <c r="K309" s="20"/>
      <c r="L309" s="788"/>
    </row>
    <row r="310" spans="1:16" s="25" customFormat="1" ht="18.75" customHeight="1" x14ac:dyDescent="0.3">
      <c r="B310" s="1612" t="s">
        <v>119</v>
      </c>
      <c r="C310" s="1612"/>
      <c r="D310" s="1612"/>
      <c r="E310" s="26"/>
      <c r="F310" s="606"/>
      <c r="H310" s="1612" t="s">
        <v>119</v>
      </c>
      <c r="I310" s="1612"/>
      <c r="J310" s="1612"/>
      <c r="K310" s="26"/>
      <c r="L310" s="788"/>
    </row>
    <row r="311" spans="1:16" s="25" customFormat="1" ht="18.75" customHeight="1" x14ac:dyDescent="0.3">
      <c r="B311" s="1610">
        <v>45310</v>
      </c>
      <c r="C311" s="1610"/>
      <c r="D311" s="1610"/>
      <c r="E311" s="27"/>
      <c r="F311" s="606"/>
      <c r="H311" s="1610">
        <f>B311</f>
        <v>45310</v>
      </c>
      <c r="I311" s="1610"/>
      <c r="J311" s="1610"/>
      <c r="K311" s="27"/>
      <c r="L311" s="788"/>
    </row>
    <row r="312" spans="1:16" s="25" customFormat="1" ht="18.75" customHeight="1" x14ac:dyDescent="0.3">
      <c r="B312" s="20"/>
      <c r="C312" s="20"/>
      <c r="D312" s="20"/>
      <c r="E312" s="27"/>
      <c r="F312" s="606"/>
      <c r="L312" s="788"/>
    </row>
    <row r="313" spans="1:16" s="25" customFormat="1" ht="18.75" customHeight="1" x14ac:dyDescent="0.3">
      <c r="B313" s="872"/>
      <c r="C313" s="20"/>
      <c r="D313" s="20"/>
      <c r="E313" s="27"/>
      <c r="F313" s="606"/>
      <c r="H313" s="872"/>
      <c r="I313" s="20"/>
      <c r="J313" s="20"/>
      <c r="K313" s="27"/>
      <c r="L313" s="788"/>
    </row>
    <row r="314" spans="1:16" s="25" customFormat="1" ht="18.75" customHeight="1" x14ac:dyDescent="0.3">
      <c r="A314" s="28" t="s">
        <v>120</v>
      </c>
      <c r="B314" s="29" t="s">
        <v>121</v>
      </c>
      <c r="C314" s="1611" t="s">
        <v>122</v>
      </c>
      <c r="D314" s="1611"/>
      <c r="E314" s="1611"/>
      <c r="F314" s="606"/>
      <c r="G314" s="28" t="s">
        <v>120</v>
      </c>
      <c r="H314" s="29" t="s">
        <v>121</v>
      </c>
      <c r="I314" s="1611" t="s">
        <v>123</v>
      </c>
      <c r="J314" s="1611"/>
      <c r="K314" s="1611"/>
      <c r="L314" s="788"/>
    </row>
    <row r="315" spans="1:16" s="25" customFormat="1" ht="18.75" customHeight="1" x14ac:dyDescent="0.3">
      <c r="A315" s="28" t="s">
        <v>124</v>
      </c>
      <c r="B315" s="28" t="s">
        <v>265</v>
      </c>
      <c r="C315" s="29" t="s">
        <v>125</v>
      </c>
      <c r="D315" s="873" t="s">
        <v>126</v>
      </c>
      <c r="E315" s="873" t="s">
        <v>127</v>
      </c>
      <c r="F315" s="606"/>
      <c r="G315" s="28" t="s">
        <v>124</v>
      </c>
      <c r="H315" s="28" t="s">
        <v>265</v>
      </c>
      <c r="I315" s="29" t="s">
        <v>125</v>
      </c>
      <c r="J315" s="873" t="s">
        <v>126</v>
      </c>
      <c r="K315" s="873" t="s">
        <v>127</v>
      </c>
      <c r="L315" s="788"/>
    </row>
    <row r="316" spans="1:16" s="50" customFormat="1" x14ac:dyDescent="0.3">
      <c r="A316" s="873">
        <v>1</v>
      </c>
      <c r="B316" s="6" t="s">
        <v>74</v>
      </c>
      <c r="C316" s="2" t="s">
        <v>17</v>
      </c>
      <c r="D316" s="3">
        <v>150</v>
      </c>
      <c r="E316" s="3">
        <v>334</v>
      </c>
      <c r="F316" s="606"/>
      <c r="G316" s="873">
        <v>1</v>
      </c>
      <c r="H316" s="6" t="s">
        <v>74</v>
      </c>
      <c r="I316" s="2" t="s">
        <v>17</v>
      </c>
      <c r="J316" s="3">
        <v>150</v>
      </c>
      <c r="K316" s="3">
        <v>276</v>
      </c>
      <c r="L316" s="786"/>
    </row>
    <row r="317" spans="1:16" s="50" customFormat="1" x14ac:dyDescent="0.3">
      <c r="A317" s="873" t="s">
        <v>3</v>
      </c>
      <c r="B317" s="6" t="s">
        <v>416</v>
      </c>
      <c r="C317" s="2" t="s">
        <v>14</v>
      </c>
      <c r="D317" s="3">
        <v>21</v>
      </c>
      <c r="E317" s="3">
        <v>22</v>
      </c>
      <c r="F317" s="677"/>
      <c r="G317" s="873" t="s">
        <v>3</v>
      </c>
      <c r="H317" s="6" t="s">
        <v>416</v>
      </c>
      <c r="I317" s="2" t="s">
        <v>14</v>
      </c>
      <c r="J317" s="3">
        <v>21</v>
      </c>
      <c r="K317" s="3">
        <v>22</v>
      </c>
      <c r="L317" s="786"/>
    </row>
    <row r="318" spans="1:16" s="257" customFormat="1" ht="18.75" customHeight="1" x14ac:dyDescent="0.3">
      <c r="A318" s="873" t="s">
        <v>0</v>
      </c>
      <c r="B318" s="6" t="s">
        <v>114</v>
      </c>
      <c r="C318" s="2" t="s">
        <v>2</v>
      </c>
      <c r="D318" s="3">
        <v>6</v>
      </c>
      <c r="E318" s="3">
        <v>28</v>
      </c>
      <c r="F318" s="594"/>
      <c r="G318" s="873" t="s">
        <v>0</v>
      </c>
      <c r="H318" s="6" t="s">
        <v>114</v>
      </c>
      <c r="I318" s="2" t="s">
        <v>2</v>
      </c>
      <c r="J318" s="3">
        <v>6</v>
      </c>
      <c r="K318" s="3">
        <v>28</v>
      </c>
      <c r="L318" s="791"/>
    </row>
    <row r="319" spans="1:16" s="25" customFormat="1" x14ac:dyDescent="0.3">
      <c r="A319" s="873" t="s">
        <v>77</v>
      </c>
      <c r="B319" s="6" t="s">
        <v>107</v>
      </c>
      <c r="C319" s="2" t="s">
        <v>14</v>
      </c>
      <c r="D319" s="3">
        <v>3.4</v>
      </c>
      <c r="E319" s="3">
        <v>93.2</v>
      </c>
      <c r="F319" s="606"/>
      <c r="G319" s="873" t="s">
        <v>77</v>
      </c>
      <c r="H319" s="6" t="s">
        <v>107</v>
      </c>
      <c r="I319" s="2" t="s">
        <v>14</v>
      </c>
      <c r="J319" s="3">
        <v>3.4</v>
      </c>
      <c r="K319" s="3">
        <v>93.2</v>
      </c>
      <c r="L319" s="788"/>
    </row>
    <row r="320" spans="1:16" s="4" customFormat="1" x14ac:dyDescent="0.3">
      <c r="A320" s="873" t="s">
        <v>23</v>
      </c>
      <c r="B320" s="6" t="s">
        <v>423</v>
      </c>
      <c r="C320" s="2" t="s">
        <v>5</v>
      </c>
      <c r="D320" s="3">
        <v>55</v>
      </c>
      <c r="E320" s="3">
        <v>177.68</v>
      </c>
      <c r="G320" s="873" t="s">
        <v>23</v>
      </c>
      <c r="H320" s="6" t="s">
        <v>423</v>
      </c>
      <c r="I320" s="2" t="s">
        <v>5</v>
      </c>
      <c r="J320" s="3">
        <v>55</v>
      </c>
      <c r="K320" s="3">
        <v>177.68</v>
      </c>
    </row>
    <row r="321" spans="1:12" s="50" customFormat="1" ht="18.75" customHeight="1" x14ac:dyDescent="0.3">
      <c r="A321" s="873" t="s">
        <v>51</v>
      </c>
      <c r="B321" s="6" t="s">
        <v>421</v>
      </c>
      <c r="C321" s="2" t="s">
        <v>424</v>
      </c>
      <c r="D321" s="3">
        <v>100</v>
      </c>
      <c r="E321" s="3">
        <v>227</v>
      </c>
      <c r="F321" s="606"/>
      <c r="G321" s="873" t="s">
        <v>51</v>
      </c>
      <c r="H321" s="6" t="s">
        <v>421</v>
      </c>
      <c r="I321" s="2" t="s">
        <v>424</v>
      </c>
      <c r="J321" s="3">
        <v>100</v>
      </c>
      <c r="K321" s="3">
        <v>227</v>
      </c>
      <c r="L321" s="786"/>
    </row>
    <row r="322" spans="1:12" s="25" customFormat="1" x14ac:dyDescent="0.3">
      <c r="A322" s="5"/>
      <c r="B322" s="6"/>
      <c r="C322" s="2"/>
      <c r="D322" s="3"/>
      <c r="E322" s="3"/>
      <c r="F322" s="833"/>
      <c r="G322" s="5"/>
      <c r="H322" s="6"/>
      <c r="I322" s="2"/>
      <c r="J322" s="3"/>
      <c r="K322" s="3"/>
      <c r="L322" s="788"/>
    </row>
    <row r="323" spans="1:12" s="25" customFormat="1" x14ac:dyDescent="0.3">
      <c r="A323" s="5"/>
      <c r="B323" s="6"/>
      <c r="C323" s="2" t="s">
        <v>128</v>
      </c>
      <c r="D323" s="3">
        <f>SUM(D316:D321)</f>
        <v>335.4</v>
      </c>
      <c r="E323" s="3">
        <f>SUM(E316:E321)</f>
        <v>881.88</v>
      </c>
      <c r="F323" s="833"/>
      <c r="G323" s="5"/>
      <c r="H323" s="6"/>
      <c r="I323" s="2" t="s">
        <v>128</v>
      </c>
      <c r="J323" s="3">
        <f>SUM(J316:J321)</f>
        <v>335.4</v>
      </c>
      <c r="K323" s="3">
        <f>SUM(K316:K321)</f>
        <v>823.88</v>
      </c>
      <c r="L323" s="788"/>
    </row>
    <row r="324" spans="1:12" s="25" customFormat="1" hidden="1" x14ac:dyDescent="0.3">
      <c r="A324" s="5"/>
      <c r="B324" s="6"/>
      <c r="C324" s="2"/>
      <c r="D324" s="3"/>
      <c r="E324" s="3"/>
      <c r="F324" s="833"/>
      <c r="G324" s="5"/>
      <c r="H324" s="6"/>
      <c r="I324" s="2"/>
      <c r="J324" s="3"/>
      <c r="K324" s="3"/>
      <c r="L324" s="788"/>
    </row>
    <row r="325" spans="1:12" s="25" customFormat="1" hidden="1" x14ac:dyDescent="0.3">
      <c r="A325" s="5">
        <v>1</v>
      </c>
      <c r="B325" s="6" t="s">
        <v>1</v>
      </c>
      <c r="C325" s="2" t="s">
        <v>5</v>
      </c>
      <c r="D325" s="3">
        <v>200</v>
      </c>
      <c r="E325" s="3">
        <v>86</v>
      </c>
      <c r="F325" s="833"/>
      <c r="G325" s="5">
        <v>1</v>
      </c>
      <c r="H325" s="6" t="s">
        <v>1</v>
      </c>
      <c r="I325" s="2" t="s">
        <v>5</v>
      </c>
      <c r="J325" s="3">
        <v>200</v>
      </c>
      <c r="K325" s="3">
        <v>86</v>
      </c>
      <c r="L325" s="788"/>
    </row>
    <row r="326" spans="1:12" s="25" customFormat="1" hidden="1" x14ac:dyDescent="0.3">
      <c r="A326" s="5">
        <v>2</v>
      </c>
      <c r="B326" s="6" t="s">
        <v>238</v>
      </c>
      <c r="C326" s="2" t="s">
        <v>251</v>
      </c>
      <c r="D326" s="3">
        <v>225</v>
      </c>
      <c r="E326" s="3">
        <v>114</v>
      </c>
      <c r="F326" s="833"/>
      <c r="G326" s="5">
        <v>2</v>
      </c>
      <c r="H326" s="6" t="s">
        <v>238</v>
      </c>
      <c r="I326" s="2" t="s">
        <v>251</v>
      </c>
      <c r="J326" s="3">
        <v>225</v>
      </c>
      <c r="K326" s="3">
        <v>114</v>
      </c>
      <c r="L326" s="788"/>
    </row>
    <row r="327" spans="1:12" s="25" customFormat="1" hidden="1" x14ac:dyDescent="0.3">
      <c r="A327" s="5">
        <v>3</v>
      </c>
      <c r="B327" s="6" t="s">
        <v>93</v>
      </c>
      <c r="C327" s="2" t="s">
        <v>5</v>
      </c>
      <c r="D327" s="3">
        <v>135</v>
      </c>
      <c r="E327" s="3">
        <v>94.25</v>
      </c>
      <c r="F327" s="833"/>
      <c r="G327" s="5">
        <v>3</v>
      </c>
      <c r="H327" s="6" t="s">
        <v>93</v>
      </c>
      <c r="I327" s="2" t="s">
        <v>5</v>
      </c>
      <c r="J327" s="3">
        <v>135</v>
      </c>
      <c r="K327" s="3">
        <v>94.25</v>
      </c>
      <c r="L327" s="788"/>
    </row>
    <row r="328" spans="1:12" s="25" customFormat="1" hidden="1" x14ac:dyDescent="0.3">
      <c r="A328" s="5">
        <v>4</v>
      </c>
      <c r="B328" s="6" t="s">
        <v>253</v>
      </c>
      <c r="C328" s="2" t="s">
        <v>218</v>
      </c>
      <c r="D328" s="3">
        <v>125</v>
      </c>
      <c r="E328" s="3">
        <v>146.4</v>
      </c>
      <c r="F328" s="833"/>
      <c r="G328" s="5">
        <v>4</v>
      </c>
      <c r="H328" s="6" t="s">
        <v>253</v>
      </c>
      <c r="I328" s="2" t="s">
        <v>218</v>
      </c>
      <c r="J328" s="3">
        <v>125</v>
      </c>
      <c r="K328" s="3">
        <v>146.4</v>
      </c>
      <c r="L328" s="788"/>
    </row>
    <row r="329" spans="1:12" s="25" customFormat="1" hidden="1" x14ac:dyDescent="0.3">
      <c r="A329" s="5">
        <v>5</v>
      </c>
      <c r="B329" s="6" t="s">
        <v>255</v>
      </c>
      <c r="C329" s="2" t="s">
        <v>218</v>
      </c>
      <c r="D329" s="3">
        <v>80</v>
      </c>
      <c r="E329" s="3">
        <v>105.16</v>
      </c>
      <c r="F329" s="833"/>
      <c r="G329" s="5">
        <v>5</v>
      </c>
      <c r="H329" s="6" t="s">
        <v>255</v>
      </c>
      <c r="I329" s="2" t="s">
        <v>218</v>
      </c>
      <c r="J329" s="3">
        <v>80</v>
      </c>
      <c r="K329" s="3">
        <v>105.16</v>
      </c>
      <c r="L329" s="788"/>
    </row>
    <row r="330" spans="1:12" s="25" customFormat="1" hidden="1" x14ac:dyDescent="0.3">
      <c r="A330" s="5">
        <v>6</v>
      </c>
      <c r="B330" s="6" t="s">
        <v>252</v>
      </c>
      <c r="C330" s="2" t="s">
        <v>251</v>
      </c>
      <c r="D330" s="3">
        <v>105</v>
      </c>
      <c r="E330" s="3">
        <v>142</v>
      </c>
      <c r="F330" s="833"/>
      <c r="G330" s="5">
        <v>6</v>
      </c>
      <c r="H330" s="6" t="s">
        <v>252</v>
      </c>
      <c r="I330" s="2" t="s">
        <v>251</v>
      </c>
      <c r="J330" s="3">
        <v>105</v>
      </c>
      <c r="K330" s="3">
        <v>142</v>
      </c>
      <c r="L330" s="788"/>
    </row>
    <row r="331" spans="1:12" s="25" customFormat="1" hidden="1" x14ac:dyDescent="0.3">
      <c r="A331" s="5">
        <v>7</v>
      </c>
      <c r="B331" s="6" t="s">
        <v>254</v>
      </c>
      <c r="C331" s="2" t="s">
        <v>218</v>
      </c>
      <c r="D331" s="3">
        <v>120</v>
      </c>
      <c r="E331" s="3">
        <v>144</v>
      </c>
      <c r="F331" s="833"/>
      <c r="G331" s="5">
        <v>7</v>
      </c>
      <c r="H331" s="6" t="s">
        <v>254</v>
      </c>
      <c r="I331" s="2" t="s">
        <v>218</v>
      </c>
      <c r="J331" s="3">
        <v>120</v>
      </c>
      <c r="K331" s="3">
        <v>144</v>
      </c>
      <c r="L331" s="788"/>
    </row>
    <row r="332" spans="1:12" s="25" customFormat="1" hidden="1" x14ac:dyDescent="0.3">
      <c r="A332" s="5">
        <v>8</v>
      </c>
      <c r="B332" s="6" t="s">
        <v>31</v>
      </c>
      <c r="C332" s="2" t="s">
        <v>5</v>
      </c>
      <c r="D332" s="3">
        <v>55</v>
      </c>
      <c r="E332" s="3">
        <v>88</v>
      </c>
      <c r="F332" s="833"/>
      <c r="G332" s="5">
        <v>8</v>
      </c>
      <c r="H332" s="6" t="s">
        <v>31</v>
      </c>
      <c r="I332" s="2" t="s">
        <v>5</v>
      </c>
      <c r="J332" s="3">
        <v>55</v>
      </c>
      <c r="K332" s="3">
        <v>88</v>
      </c>
      <c r="L332" s="788"/>
    </row>
    <row r="333" spans="1:12" s="50" customFormat="1" hidden="1" x14ac:dyDescent="0.3">
      <c r="A333" s="873"/>
      <c r="B333" s="1"/>
      <c r="C333" s="873"/>
      <c r="D333" s="7"/>
      <c r="E333" s="7"/>
      <c r="F333" s="833"/>
      <c r="G333" s="873"/>
      <c r="H333" s="1"/>
      <c r="I333" s="873"/>
      <c r="J333" s="7"/>
      <c r="K333" s="7"/>
      <c r="L333" s="792"/>
    </row>
    <row r="334" spans="1:12" s="25" customFormat="1" hidden="1" x14ac:dyDescent="0.3">
      <c r="A334" s="5"/>
      <c r="B334" s="6"/>
      <c r="C334" s="2" t="s">
        <v>128</v>
      </c>
      <c r="D334" s="3">
        <v>1045</v>
      </c>
      <c r="E334" s="3">
        <v>919.81</v>
      </c>
      <c r="F334" s="833"/>
      <c r="G334" s="5"/>
      <c r="H334" s="6"/>
      <c r="I334" s="2" t="s">
        <v>128</v>
      </c>
      <c r="J334" s="3">
        <v>1045</v>
      </c>
      <c r="K334" s="3">
        <v>919.81</v>
      </c>
      <c r="L334" s="788"/>
    </row>
    <row r="335" spans="1:12" s="25" customFormat="1" hidden="1" x14ac:dyDescent="0.3">
      <c r="A335" s="5"/>
      <c r="B335" s="6"/>
      <c r="C335" s="2"/>
      <c r="D335" s="3"/>
      <c r="E335" s="3"/>
      <c r="F335" s="833"/>
      <c r="G335" s="5"/>
      <c r="H335" s="6"/>
      <c r="I335" s="2"/>
      <c r="J335" s="3"/>
      <c r="K335" s="3"/>
      <c r="L335" s="788"/>
    </row>
    <row r="336" spans="1:12" s="25" customFormat="1" x14ac:dyDescent="0.3">
      <c r="A336" s="5"/>
      <c r="B336" s="6"/>
      <c r="C336" s="2"/>
      <c r="D336" s="3"/>
      <c r="E336" s="3"/>
      <c r="F336" s="833"/>
      <c r="G336" s="5"/>
      <c r="H336" s="6"/>
      <c r="I336" s="2"/>
      <c r="J336" s="3"/>
      <c r="K336" s="3"/>
      <c r="L336" s="788"/>
    </row>
    <row r="337" spans="1:12" s="25" customFormat="1" x14ac:dyDescent="0.3">
      <c r="A337" s="5"/>
      <c r="B337" s="6"/>
      <c r="C337" s="2"/>
      <c r="D337" s="3"/>
      <c r="E337" s="3"/>
      <c r="F337" s="833"/>
      <c r="G337" s="5"/>
      <c r="H337" s="6"/>
      <c r="I337" s="2"/>
      <c r="J337" s="3"/>
      <c r="K337" s="3"/>
      <c r="L337" s="788"/>
    </row>
    <row r="338" spans="1:12" s="25" customFormat="1" x14ac:dyDescent="0.3">
      <c r="A338" s="28" t="s">
        <v>124</v>
      </c>
      <c r="B338" s="3" t="s">
        <v>259</v>
      </c>
      <c r="C338" s="2" t="s">
        <v>125</v>
      </c>
      <c r="D338" s="3" t="s">
        <v>126</v>
      </c>
      <c r="E338" s="3" t="s">
        <v>127</v>
      </c>
      <c r="F338" s="833"/>
      <c r="G338" s="28" t="s">
        <v>124</v>
      </c>
      <c r="H338" s="3" t="s">
        <v>247</v>
      </c>
      <c r="I338" s="2" t="s">
        <v>125</v>
      </c>
      <c r="J338" s="3" t="s">
        <v>126</v>
      </c>
      <c r="K338" s="3" t="s">
        <v>127</v>
      </c>
      <c r="L338" s="788"/>
    </row>
    <row r="339" spans="1:12" s="8" customFormat="1" ht="18.75" customHeight="1" x14ac:dyDescent="0.3">
      <c r="A339" s="873" t="s">
        <v>8</v>
      </c>
      <c r="B339" s="6" t="s">
        <v>88</v>
      </c>
      <c r="C339" s="2" t="s">
        <v>9</v>
      </c>
      <c r="D339" s="3">
        <v>60</v>
      </c>
      <c r="E339" s="3">
        <v>133.25</v>
      </c>
      <c r="F339" s="834"/>
      <c r="G339" s="873" t="s">
        <v>8</v>
      </c>
      <c r="H339" s="6" t="s">
        <v>88</v>
      </c>
      <c r="I339" s="2" t="s">
        <v>9</v>
      </c>
      <c r="J339" s="3">
        <v>60</v>
      </c>
      <c r="K339" s="3">
        <v>133.25</v>
      </c>
      <c r="L339" s="786">
        <v>45219</v>
      </c>
    </row>
    <row r="340" spans="1:12" s="10" customFormat="1" ht="18.75" customHeight="1" x14ac:dyDescent="0.3">
      <c r="A340" s="873" t="s">
        <v>3</v>
      </c>
      <c r="B340" s="6" t="s">
        <v>72</v>
      </c>
      <c r="C340" s="2" t="s">
        <v>4</v>
      </c>
      <c r="D340" s="3">
        <v>65</v>
      </c>
      <c r="E340" s="3">
        <v>226</v>
      </c>
      <c r="F340" s="680"/>
      <c r="G340" s="873" t="s">
        <v>3</v>
      </c>
      <c r="H340" s="6" t="s">
        <v>72</v>
      </c>
      <c r="I340" s="2" t="s">
        <v>17</v>
      </c>
      <c r="J340" s="3">
        <v>85</v>
      </c>
      <c r="K340" s="3">
        <v>271.20000000000005</v>
      </c>
      <c r="L340" s="790"/>
    </row>
    <row r="341" spans="1:12" s="25" customFormat="1" ht="19.5" customHeight="1" x14ac:dyDescent="0.3">
      <c r="A341" s="873" t="s">
        <v>0</v>
      </c>
      <c r="B341" s="6" t="s">
        <v>179</v>
      </c>
      <c r="C341" s="2" t="s">
        <v>17</v>
      </c>
      <c r="D341" s="3">
        <v>23</v>
      </c>
      <c r="E341" s="3">
        <v>202.41</v>
      </c>
      <c r="F341" s="834"/>
      <c r="G341" s="873" t="s">
        <v>0</v>
      </c>
      <c r="H341" s="6" t="s">
        <v>179</v>
      </c>
      <c r="I341" s="2" t="s">
        <v>44</v>
      </c>
      <c r="J341" s="3">
        <v>28</v>
      </c>
      <c r="K341" s="3">
        <v>242.89</v>
      </c>
      <c r="L341" s="788"/>
    </row>
    <row r="342" spans="1:12" s="50" customFormat="1" x14ac:dyDescent="0.3">
      <c r="A342" s="873" t="s">
        <v>77</v>
      </c>
      <c r="B342" s="6" t="s">
        <v>69</v>
      </c>
      <c r="C342" s="2" t="s">
        <v>22</v>
      </c>
      <c r="D342" s="3">
        <v>24</v>
      </c>
      <c r="E342" s="3">
        <v>3.9199999999999995</v>
      </c>
      <c r="F342" s="833"/>
      <c r="G342" s="873" t="s">
        <v>77</v>
      </c>
      <c r="H342" s="6" t="s">
        <v>69</v>
      </c>
      <c r="I342" s="2" t="s">
        <v>22</v>
      </c>
      <c r="J342" s="3">
        <v>24</v>
      </c>
      <c r="K342" s="3">
        <v>3.9199999999999995</v>
      </c>
      <c r="L342" s="792"/>
    </row>
    <row r="343" spans="1:12" s="25" customFormat="1" x14ac:dyDescent="0.3">
      <c r="A343" s="873" t="s">
        <v>23</v>
      </c>
      <c r="B343" s="6" t="s">
        <v>194</v>
      </c>
      <c r="C343" s="2" t="s">
        <v>2</v>
      </c>
      <c r="D343" s="3">
        <v>30</v>
      </c>
      <c r="E343" s="3">
        <v>92</v>
      </c>
      <c r="F343" s="834"/>
      <c r="G343" s="873" t="s">
        <v>23</v>
      </c>
      <c r="H343" s="6" t="s">
        <v>194</v>
      </c>
      <c r="I343" s="2" t="s">
        <v>2</v>
      </c>
      <c r="J343" s="3">
        <v>30</v>
      </c>
      <c r="K343" s="3">
        <v>92</v>
      </c>
      <c r="L343" s="788"/>
    </row>
    <row r="344" spans="1:12" s="50" customFormat="1" x14ac:dyDescent="0.3">
      <c r="A344" s="873" t="s">
        <v>51</v>
      </c>
      <c r="B344" s="6" t="s">
        <v>107</v>
      </c>
      <c r="C344" s="2" t="s">
        <v>14</v>
      </c>
      <c r="D344" s="3">
        <v>3.4</v>
      </c>
      <c r="E344" s="3">
        <v>93.2</v>
      </c>
      <c r="F344" s="833"/>
      <c r="G344" s="873" t="s">
        <v>51</v>
      </c>
      <c r="H344" s="6" t="s">
        <v>107</v>
      </c>
      <c r="I344" s="2" t="s">
        <v>14</v>
      </c>
      <c r="J344" s="3">
        <v>3.4</v>
      </c>
      <c r="K344" s="3">
        <v>93.2</v>
      </c>
      <c r="L344" s="786"/>
    </row>
    <row r="345" spans="1:12" s="25" customFormat="1" ht="19.5" customHeight="1" x14ac:dyDescent="0.3">
      <c r="A345" s="873" t="s">
        <v>15</v>
      </c>
      <c r="B345" s="6" t="s">
        <v>108</v>
      </c>
      <c r="C345" s="2" t="s">
        <v>65</v>
      </c>
      <c r="D345" s="3">
        <v>1.2</v>
      </c>
      <c r="E345" s="3">
        <v>21.5</v>
      </c>
      <c r="F345" s="656"/>
      <c r="G345" s="873" t="s">
        <v>15</v>
      </c>
      <c r="H345" s="6" t="s">
        <v>108</v>
      </c>
      <c r="I345" s="2" t="s">
        <v>65</v>
      </c>
      <c r="J345" s="3">
        <v>1.2</v>
      </c>
      <c r="K345" s="3">
        <v>21.5</v>
      </c>
      <c r="L345" s="788"/>
    </row>
    <row r="346" spans="1:12" s="4" customFormat="1" x14ac:dyDescent="0.3">
      <c r="A346" s="873" t="s">
        <v>23</v>
      </c>
      <c r="B346" s="6" t="s">
        <v>186</v>
      </c>
      <c r="C346" s="2" t="s">
        <v>5</v>
      </c>
      <c r="D346" s="3">
        <v>100</v>
      </c>
      <c r="E346" s="3">
        <v>270.60000000000002</v>
      </c>
      <c r="G346" s="873" t="s">
        <v>23</v>
      </c>
      <c r="H346" s="6" t="s">
        <v>186</v>
      </c>
      <c r="I346" s="2" t="s">
        <v>5</v>
      </c>
      <c r="J346" s="3">
        <v>100</v>
      </c>
      <c r="K346" s="3">
        <v>270.60000000000002</v>
      </c>
    </row>
    <row r="347" spans="1:12" s="50" customFormat="1" x14ac:dyDescent="0.3">
      <c r="A347" s="5"/>
      <c r="B347" s="6"/>
      <c r="C347" s="2"/>
      <c r="D347" s="3"/>
      <c r="E347" s="3"/>
      <c r="F347" s="832"/>
      <c r="G347" s="5"/>
      <c r="H347" s="6"/>
      <c r="I347" s="2"/>
      <c r="J347" s="3"/>
      <c r="K347" s="3"/>
      <c r="L347" s="792"/>
    </row>
    <row r="348" spans="1:12" s="25" customFormat="1" x14ac:dyDescent="0.3">
      <c r="A348" s="873"/>
      <c r="B348" s="6"/>
      <c r="C348" s="2" t="s">
        <v>128</v>
      </c>
      <c r="D348" s="3">
        <f>SUM(D339:D347)</f>
        <v>306.60000000000002</v>
      </c>
      <c r="E348" s="3">
        <f>SUM(E339:E347)</f>
        <v>1042.8800000000001</v>
      </c>
      <c r="F348" s="832"/>
      <c r="G348" s="873"/>
      <c r="H348" s="6"/>
      <c r="I348" s="2" t="s">
        <v>128</v>
      </c>
      <c r="J348" s="3">
        <f>SUM(J339:J347)</f>
        <v>331.6</v>
      </c>
      <c r="K348" s="3">
        <f>SUM(K339:K347)</f>
        <v>1128.56</v>
      </c>
      <c r="L348" s="788"/>
    </row>
    <row r="349" spans="1:12" s="25" customFormat="1" x14ac:dyDescent="0.3">
      <c r="A349" s="5"/>
      <c r="B349" s="6"/>
      <c r="C349" s="2"/>
      <c r="D349" s="3"/>
      <c r="E349" s="3"/>
      <c r="F349" s="832"/>
      <c r="G349" s="5"/>
      <c r="H349" s="6"/>
      <c r="I349" s="2"/>
      <c r="J349" s="3"/>
      <c r="K349" s="3"/>
      <c r="L349" s="788"/>
    </row>
    <row r="350" spans="1:12" s="25" customFormat="1" x14ac:dyDescent="0.3">
      <c r="A350" s="5"/>
      <c r="B350" s="6"/>
      <c r="C350" s="2"/>
      <c r="D350" s="3"/>
      <c r="E350" s="3"/>
      <c r="F350" s="832"/>
      <c r="G350" s="5"/>
      <c r="H350" s="6"/>
      <c r="I350" s="2"/>
      <c r="J350" s="3"/>
      <c r="K350" s="3"/>
      <c r="L350" s="788"/>
    </row>
    <row r="351" spans="1:12" s="25" customFormat="1" x14ac:dyDescent="0.3">
      <c r="A351" s="873"/>
      <c r="B351" s="6"/>
      <c r="C351" s="2" t="s">
        <v>136</v>
      </c>
      <c r="D351" s="3">
        <f>+D348+D323</f>
        <v>642</v>
      </c>
      <c r="E351" s="3">
        <f>+E348+E323</f>
        <v>1924.7600000000002</v>
      </c>
      <c r="F351" s="901"/>
      <c r="G351" s="3"/>
      <c r="H351" s="3"/>
      <c r="I351" s="3" t="s">
        <v>136</v>
      </c>
      <c r="J351" s="3">
        <f>+J348+J323</f>
        <v>667</v>
      </c>
      <c r="K351" s="3">
        <f>+K348+K323</f>
        <v>1952.44</v>
      </c>
      <c r="L351" s="788"/>
    </row>
    <row r="352" spans="1:12" s="25" customFormat="1" ht="18.75" customHeight="1" x14ac:dyDescent="0.3">
      <c r="B352" s="20"/>
      <c r="C352" s="20"/>
      <c r="E352" s="24"/>
      <c r="F352" s="901"/>
      <c r="H352" s="20"/>
      <c r="I352" s="20"/>
      <c r="K352" s="24"/>
      <c r="L352" s="788"/>
    </row>
    <row r="353" spans="1:16" s="25" customFormat="1" ht="18.75" customHeight="1" x14ac:dyDescent="0.3">
      <c r="B353" s="20"/>
      <c r="C353" s="20"/>
      <c r="E353" s="24"/>
      <c r="F353" s="868"/>
      <c r="H353" s="20"/>
      <c r="I353" s="20"/>
      <c r="K353" s="24"/>
      <c r="L353" s="788"/>
    </row>
    <row r="354" spans="1:16" s="25" customFormat="1" x14ac:dyDescent="0.3">
      <c r="A354" s="461"/>
      <c r="B354" s="461"/>
      <c r="C354" s="461"/>
      <c r="D354" s="461"/>
      <c r="E354" s="461"/>
      <c r="F354" s="902"/>
      <c r="G354" s="36"/>
      <c r="H354" s="463"/>
      <c r="I354" s="463"/>
      <c r="J354" s="463"/>
      <c r="K354" s="463"/>
      <c r="L354" s="788"/>
    </row>
    <row r="355" spans="1:16" s="25" customFormat="1" x14ac:dyDescent="0.3">
      <c r="A355" s="461"/>
      <c r="B355" s="36"/>
      <c r="C355" s="462"/>
      <c r="D355" s="463"/>
      <c r="E355" s="463"/>
      <c r="F355" s="903"/>
      <c r="G355" s="463"/>
      <c r="H355" s="463"/>
      <c r="I355" s="463"/>
      <c r="J355" s="463"/>
      <c r="K355" s="463"/>
      <c r="L355" s="788"/>
    </row>
    <row r="356" spans="1:16" s="25" customFormat="1" ht="18.75" customHeight="1" x14ac:dyDescent="0.3">
      <c r="B356" s="37" t="s">
        <v>130</v>
      </c>
      <c r="D356" s="94" t="s">
        <v>131</v>
      </c>
      <c r="E356" s="20"/>
      <c r="F356" s="606"/>
      <c r="H356" s="37" t="s">
        <v>130</v>
      </c>
      <c r="J356" s="94" t="s">
        <v>131</v>
      </c>
      <c r="K356" s="20"/>
      <c r="L356" s="788"/>
    </row>
    <row r="357" spans="1:16" s="25" customFormat="1" ht="51.75" customHeight="1" x14ac:dyDescent="0.3">
      <c r="B357" s="38" t="s">
        <v>132</v>
      </c>
      <c r="D357" s="38" t="s">
        <v>140</v>
      </c>
      <c r="E357" s="39"/>
      <c r="F357" s="606"/>
      <c r="H357" s="38" t="s">
        <v>139</v>
      </c>
      <c r="J357" s="38" t="s">
        <v>140</v>
      </c>
      <c r="K357" s="39"/>
      <c r="L357" s="788"/>
    </row>
    <row r="358" spans="1:16" s="25" customFormat="1" ht="23.25" customHeight="1" x14ac:dyDescent="0.3">
      <c r="B358" s="38"/>
      <c r="D358" s="38"/>
      <c r="E358" s="39"/>
      <c r="F358" s="606"/>
      <c r="G358" s="38"/>
      <c r="I358" s="38"/>
      <c r="J358" s="39"/>
      <c r="K358" s="38"/>
      <c r="L358" s="788"/>
    </row>
    <row r="359" spans="1:16" s="25" customFormat="1" ht="18.75" customHeight="1" x14ac:dyDescent="0.3">
      <c r="A359" s="96"/>
      <c r="B359" s="19"/>
      <c r="C359" s="19"/>
      <c r="D359" s="19"/>
      <c r="E359" s="19"/>
      <c r="F359" s="656"/>
      <c r="G359" s="96"/>
      <c r="H359" s="19"/>
      <c r="I359" s="19"/>
      <c r="J359" s="19"/>
      <c r="K359" s="19"/>
      <c r="L359" s="788"/>
    </row>
    <row r="360" spans="1:16" x14ac:dyDescent="0.3">
      <c r="A360" s="25"/>
      <c r="G360" s="25"/>
    </row>
    <row r="361" spans="1:16" s="25" customFormat="1" ht="18.75" customHeight="1" x14ac:dyDescent="0.3">
      <c r="B361" s="22" t="s">
        <v>115</v>
      </c>
      <c r="C361" s="20"/>
      <c r="D361" s="20"/>
      <c r="E361" s="20"/>
      <c r="F361" s="656"/>
      <c r="H361" s="22" t="s">
        <v>115</v>
      </c>
      <c r="I361" s="20"/>
      <c r="J361" s="20"/>
      <c r="K361" s="20"/>
      <c r="L361" s="788"/>
    </row>
    <row r="362" spans="1:16" s="25" customFormat="1" ht="18.75" customHeight="1" x14ac:dyDescent="0.3">
      <c r="B362" s="22" t="s">
        <v>137</v>
      </c>
      <c r="C362" s="20"/>
      <c r="D362" s="20"/>
      <c r="E362" s="20"/>
      <c r="F362" s="606"/>
      <c r="H362" s="22" t="s">
        <v>138</v>
      </c>
      <c r="I362" s="20"/>
      <c r="J362" s="20"/>
      <c r="K362" s="20"/>
      <c r="L362" s="788"/>
    </row>
    <row r="363" spans="1:16" s="25" customFormat="1" ht="18.75" customHeight="1" x14ac:dyDescent="0.3">
      <c r="B363" s="20"/>
      <c r="C363" s="20"/>
      <c r="D363" s="20"/>
      <c r="E363" s="20"/>
      <c r="F363" s="606"/>
      <c r="H363" s="20"/>
      <c r="I363" s="20"/>
      <c r="J363" s="20"/>
      <c r="K363" s="20"/>
      <c r="L363" s="788"/>
    </row>
    <row r="364" spans="1:16" s="25" customFormat="1" ht="18.75" customHeight="1" x14ac:dyDescent="0.3">
      <c r="B364" s="20"/>
      <c r="C364" s="20"/>
      <c r="E364" s="603" t="s">
        <v>116</v>
      </c>
      <c r="F364" s="606"/>
      <c r="H364" s="20"/>
      <c r="I364" s="20"/>
      <c r="K364" s="603" t="s">
        <v>116</v>
      </c>
      <c r="L364" s="789"/>
      <c r="M364" s="603"/>
      <c r="N364" s="603"/>
      <c r="O364" s="603"/>
      <c r="P364" s="603"/>
    </row>
    <row r="365" spans="1:16" s="25" customFormat="1" ht="18.75" customHeight="1" x14ac:dyDescent="0.3">
      <c r="B365" s="20"/>
      <c r="C365" s="20"/>
      <c r="E365" s="603" t="s">
        <v>134</v>
      </c>
      <c r="F365" s="606"/>
      <c r="H365" s="20"/>
      <c r="I365" s="20"/>
      <c r="K365" s="603" t="s">
        <v>134</v>
      </c>
      <c r="L365" s="789"/>
      <c r="M365" s="603"/>
      <c r="N365" s="603"/>
      <c r="O365" s="603"/>
      <c r="P365" s="603"/>
    </row>
    <row r="366" spans="1:16" s="25" customFormat="1" ht="18.75" customHeight="1" x14ac:dyDescent="0.3">
      <c r="B366" s="20"/>
      <c r="C366" s="20"/>
      <c r="E366" s="603" t="s">
        <v>117</v>
      </c>
      <c r="F366" s="606"/>
      <c r="H366" s="20"/>
      <c r="I366" s="20"/>
      <c r="K366" s="603" t="s">
        <v>117</v>
      </c>
      <c r="L366" s="789"/>
      <c r="M366" s="603"/>
      <c r="N366" s="603"/>
      <c r="O366" s="603"/>
      <c r="P366" s="603"/>
    </row>
    <row r="367" spans="1:16" s="25" customFormat="1" ht="18.75" customHeight="1" x14ac:dyDescent="0.3">
      <c r="B367" s="20"/>
      <c r="C367" s="20"/>
      <c r="E367" s="603" t="s">
        <v>417</v>
      </c>
      <c r="F367" s="606"/>
      <c r="H367" s="20"/>
      <c r="I367" s="20"/>
      <c r="K367" s="603" t="s">
        <v>417</v>
      </c>
      <c r="L367" s="789"/>
      <c r="M367" s="603"/>
      <c r="N367" s="603"/>
      <c r="O367" s="603"/>
      <c r="P367" s="603"/>
    </row>
    <row r="368" spans="1:16" s="25" customFormat="1" ht="18.75" customHeight="1" x14ac:dyDescent="0.3">
      <c r="B368" s="20"/>
      <c r="C368" s="20"/>
      <c r="D368" s="20"/>
      <c r="E368" s="20"/>
      <c r="F368" s="656"/>
      <c r="H368" s="20"/>
      <c r="I368" s="20"/>
      <c r="J368" s="20"/>
      <c r="K368" s="20"/>
      <c r="L368" s="788"/>
    </row>
    <row r="369" spans="1:12" s="25" customFormat="1" ht="18.75" customHeight="1" x14ac:dyDescent="0.3">
      <c r="B369" s="20"/>
      <c r="C369" s="20"/>
      <c r="D369" s="20"/>
      <c r="E369" s="20"/>
      <c r="F369" s="656"/>
      <c r="H369" s="20"/>
      <c r="I369" s="20"/>
      <c r="J369" s="20"/>
      <c r="K369" s="20"/>
      <c r="L369" s="788"/>
    </row>
    <row r="370" spans="1:12" s="25" customFormat="1" ht="18.75" customHeight="1" x14ac:dyDescent="0.3">
      <c r="B370" s="20"/>
      <c r="C370" s="20"/>
      <c r="D370" s="20"/>
      <c r="E370" s="20"/>
      <c r="F370" s="656"/>
      <c r="H370" s="20"/>
      <c r="I370" s="20"/>
      <c r="J370" s="20"/>
      <c r="K370" s="20"/>
      <c r="L370" s="788"/>
    </row>
    <row r="371" spans="1:12" s="25" customFormat="1" ht="18.75" customHeight="1" x14ac:dyDescent="0.3">
      <c r="B371" s="1612" t="s">
        <v>119</v>
      </c>
      <c r="C371" s="1612"/>
      <c r="D371" s="1612"/>
      <c r="E371" s="26"/>
      <c r="F371" s="606"/>
      <c r="H371" s="1612" t="s">
        <v>119</v>
      </c>
      <c r="I371" s="1612"/>
      <c r="J371" s="1612"/>
      <c r="K371" s="26"/>
      <c r="L371" s="788"/>
    </row>
    <row r="372" spans="1:12" s="25" customFormat="1" ht="18.75" customHeight="1" x14ac:dyDescent="0.3">
      <c r="B372" s="1610">
        <v>45313</v>
      </c>
      <c r="C372" s="1610"/>
      <c r="D372" s="1610"/>
      <c r="E372" s="27"/>
      <c r="F372" s="606"/>
      <c r="H372" s="1610">
        <f>B372</f>
        <v>45313</v>
      </c>
      <c r="I372" s="1610"/>
      <c r="J372" s="1610"/>
      <c r="K372" s="27"/>
      <c r="L372" s="788"/>
    </row>
    <row r="373" spans="1:12" s="25" customFormat="1" ht="18.75" customHeight="1" x14ac:dyDescent="0.3">
      <c r="B373" s="20"/>
      <c r="C373" s="20"/>
      <c r="D373" s="20"/>
      <c r="E373" s="27"/>
      <c r="F373" s="606"/>
      <c r="H373" s="20"/>
      <c r="I373" s="20"/>
      <c r="J373" s="20"/>
      <c r="K373" s="27"/>
      <c r="L373" s="788"/>
    </row>
    <row r="374" spans="1:12" s="25" customFormat="1" ht="18.75" customHeight="1" x14ac:dyDescent="0.3">
      <c r="B374" s="872"/>
      <c r="C374" s="20"/>
      <c r="D374" s="20"/>
      <c r="E374" s="27"/>
      <c r="F374" s="606"/>
      <c r="H374" s="872"/>
      <c r="I374" s="20"/>
      <c r="J374" s="20"/>
      <c r="K374" s="27"/>
      <c r="L374" s="788"/>
    </row>
    <row r="375" spans="1:12" s="25" customFormat="1" ht="18.75" customHeight="1" x14ac:dyDescent="0.3">
      <c r="A375" s="28" t="s">
        <v>120</v>
      </c>
      <c r="B375" s="29" t="s">
        <v>121</v>
      </c>
      <c r="C375" s="1611" t="s">
        <v>122</v>
      </c>
      <c r="D375" s="1611"/>
      <c r="E375" s="1611"/>
      <c r="F375" s="606"/>
      <c r="G375" s="28" t="s">
        <v>120</v>
      </c>
      <c r="H375" s="29" t="s">
        <v>121</v>
      </c>
      <c r="I375" s="1611" t="s">
        <v>123</v>
      </c>
      <c r="J375" s="1611"/>
      <c r="K375" s="1611"/>
      <c r="L375" s="788"/>
    </row>
    <row r="376" spans="1:12" s="25" customFormat="1" ht="18.75" customHeight="1" x14ac:dyDescent="0.3">
      <c r="A376" s="28" t="s">
        <v>124</v>
      </c>
      <c r="B376" s="28" t="s">
        <v>265</v>
      </c>
      <c r="C376" s="29" t="s">
        <v>125</v>
      </c>
      <c r="D376" s="873" t="s">
        <v>126</v>
      </c>
      <c r="E376" s="873" t="s">
        <v>127</v>
      </c>
      <c r="F376" s="606"/>
      <c r="G376" s="28" t="s">
        <v>124</v>
      </c>
      <c r="H376" s="28" t="s">
        <v>265</v>
      </c>
      <c r="I376" s="29" t="s">
        <v>125</v>
      </c>
      <c r="J376" s="873" t="s">
        <v>126</v>
      </c>
      <c r="K376" s="873" t="s">
        <v>127</v>
      </c>
      <c r="L376" s="788"/>
    </row>
    <row r="377" spans="1:12" s="10" customFormat="1" x14ac:dyDescent="0.3">
      <c r="A377" s="5">
        <v>1</v>
      </c>
      <c r="B377" s="6" t="s">
        <v>270</v>
      </c>
      <c r="C377" s="2" t="s">
        <v>46</v>
      </c>
      <c r="D377" s="3">
        <v>30</v>
      </c>
      <c r="E377" s="3">
        <v>205.8</v>
      </c>
      <c r="F377" s="907"/>
      <c r="G377" s="5">
        <v>1</v>
      </c>
      <c r="H377" s="6" t="s">
        <v>270</v>
      </c>
      <c r="I377" s="2" t="s">
        <v>46</v>
      </c>
      <c r="J377" s="3">
        <v>30</v>
      </c>
      <c r="K377" s="3">
        <v>205.8</v>
      </c>
      <c r="L377" s="4"/>
    </row>
    <row r="378" spans="1:12" s="50" customFormat="1" x14ac:dyDescent="0.3">
      <c r="A378" s="873" t="s">
        <v>3</v>
      </c>
      <c r="B378" s="6" t="s">
        <v>64</v>
      </c>
      <c r="C378" s="2" t="s">
        <v>65</v>
      </c>
      <c r="D378" s="3">
        <v>12</v>
      </c>
      <c r="E378" s="3">
        <v>75</v>
      </c>
      <c r="F378" s="908"/>
      <c r="G378" s="873" t="s">
        <v>3</v>
      </c>
      <c r="H378" s="6" t="s">
        <v>64</v>
      </c>
      <c r="I378" s="2" t="s">
        <v>65</v>
      </c>
      <c r="J378" s="3">
        <v>12</v>
      </c>
      <c r="K378" s="3">
        <v>75</v>
      </c>
      <c r="L378" s="786"/>
    </row>
    <row r="379" spans="1:12" s="25" customFormat="1" x14ac:dyDescent="0.3">
      <c r="A379" s="873" t="s">
        <v>0</v>
      </c>
      <c r="B379" s="6" t="s">
        <v>102</v>
      </c>
      <c r="C379" s="2" t="s">
        <v>68</v>
      </c>
      <c r="D379" s="3">
        <v>30</v>
      </c>
      <c r="E379" s="3">
        <v>84</v>
      </c>
      <c r="F379" s="908"/>
      <c r="G379" s="873" t="s">
        <v>0</v>
      </c>
      <c r="H379" s="6" t="s">
        <v>102</v>
      </c>
      <c r="I379" s="2" t="s">
        <v>68</v>
      </c>
      <c r="J379" s="3">
        <v>30</v>
      </c>
      <c r="K379" s="3">
        <v>84</v>
      </c>
      <c r="L379" s="788"/>
    </row>
    <row r="380" spans="1:12" s="257" customFormat="1" ht="18.75" customHeight="1" x14ac:dyDescent="0.3">
      <c r="A380" s="873" t="s">
        <v>77</v>
      </c>
      <c r="B380" s="6" t="s">
        <v>39</v>
      </c>
      <c r="C380" s="2" t="s">
        <v>2</v>
      </c>
      <c r="D380" s="3">
        <v>25</v>
      </c>
      <c r="E380" s="3">
        <v>173.2</v>
      </c>
      <c r="F380" s="909"/>
      <c r="G380" s="873" t="s">
        <v>77</v>
      </c>
      <c r="H380" s="6" t="s">
        <v>39</v>
      </c>
      <c r="I380" s="2" t="s">
        <v>2</v>
      </c>
      <c r="J380" s="3">
        <v>25</v>
      </c>
      <c r="K380" s="3">
        <v>173.2</v>
      </c>
      <c r="L380" s="791"/>
    </row>
    <row r="381" spans="1:12" s="25" customFormat="1" x14ac:dyDescent="0.3">
      <c r="A381" s="873" t="s">
        <v>23</v>
      </c>
      <c r="B381" s="6" t="s">
        <v>107</v>
      </c>
      <c r="C381" s="2" t="s">
        <v>14</v>
      </c>
      <c r="D381" s="3">
        <v>3.4</v>
      </c>
      <c r="E381" s="3">
        <v>93.2</v>
      </c>
      <c r="F381" s="909"/>
      <c r="G381" s="873" t="s">
        <v>23</v>
      </c>
      <c r="H381" s="6" t="s">
        <v>107</v>
      </c>
      <c r="I381" s="2" t="s">
        <v>14</v>
      </c>
      <c r="J381" s="3">
        <v>3.4</v>
      </c>
      <c r="K381" s="3">
        <v>93.2</v>
      </c>
      <c r="L381" s="788"/>
    </row>
    <row r="382" spans="1:12" s="257" customFormat="1" ht="18.75" customHeight="1" x14ac:dyDescent="0.3">
      <c r="A382" s="5">
        <v>4</v>
      </c>
      <c r="B382" s="6" t="s">
        <v>357</v>
      </c>
      <c r="C382" s="2" t="s">
        <v>358</v>
      </c>
      <c r="D382" s="3">
        <v>90</v>
      </c>
      <c r="E382" s="3">
        <v>270</v>
      </c>
      <c r="F382" s="656"/>
      <c r="G382" s="5">
        <v>4</v>
      </c>
      <c r="H382" s="6" t="s">
        <v>357</v>
      </c>
      <c r="I382" s="2" t="s">
        <v>358</v>
      </c>
      <c r="J382" s="3">
        <v>90</v>
      </c>
      <c r="K382" s="3">
        <v>270</v>
      </c>
      <c r="L382" s="791"/>
    </row>
    <row r="383" spans="1:12" s="25" customFormat="1" x14ac:dyDescent="0.3">
      <c r="A383" s="5" t="s">
        <v>23</v>
      </c>
      <c r="B383" s="6" t="s">
        <v>80</v>
      </c>
      <c r="C383" s="2" t="s">
        <v>5</v>
      </c>
      <c r="D383" s="3">
        <v>30</v>
      </c>
      <c r="E383" s="3">
        <v>124.6</v>
      </c>
      <c r="F383" s="656"/>
      <c r="G383" s="5" t="s">
        <v>23</v>
      </c>
      <c r="H383" s="6" t="s">
        <v>80</v>
      </c>
      <c r="I383" s="2" t="s">
        <v>5</v>
      </c>
      <c r="J383" s="3">
        <v>30</v>
      </c>
      <c r="K383" s="3">
        <v>124.6</v>
      </c>
      <c r="L383" s="788"/>
    </row>
    <row r="384" spans="1:12" s="25" customFormat="1" x14ac:dyDescent="0.3">
      <c r="A384" s="5"/>
      <c r="B384" s="6"/>
      <c r="C384" s="2"/>
      <c r="D384" s="3"/>
      <c r="E384" s="3"/>
      <c r="F384" s="605"/>
      <c r="G384" s="5"/>
      <c r="H384" s="6"/>
      <c r="I384" s="2"/>
      <c r="J384" s="3"/>
      <c r="K384" s="3"/>
      <c r="L384" s="788"/>
    </row>
    <row r="385" spans="1:12" s="25" customFormat="1" x14ac:dyDescent="0.3">
      <c r="A385" s="5"/>
      <c r="B385" s="6"/>
      <c r="C385" s="2" t="s">
        <v>128</v>
      </c>
      <c r="D385" s="46">
        <f>SUM(D377:D383)</f>
        <v>220.4</v>
      </c>
      <c r="E385" s="46">
        <f>SUM(E377:E383)</f>
        <v>1025.8</v>
      </c>
      <c r="F385" s="859"/>
      <c r="G385" s="5"/>
      <c r="H385" s="6"/>
      <c r="I385" s="2" t="s">
        <v>128</v>
      </c>
      <c r="J385" s="3">
        <f>SUM(J377:J383)</f>
        <v>220.4</v>
      </c>
      <c r="K385" s="3">
        <f>SUM(K377:K383)</f>
        <v>1025.8</v>
      </c>
      <c r="L385" s="788"/>
    </row>
    <row r="386" spans="1:12" s="25" customFormat="1" hidden="1" x14ac:dyDescent="0.3">
      <c r="A386" s="5"/>
      <c r="B386" s="6"/>
      <c r="C386" s="2"/>
      <c r="D386" s="46"/>
      <c r="E386" s="46"/>
      <c r="F386" s="859"/>
      <c r="G386" s="5"/>
      <c r="H386" s="6"/>
      <c r="I386" s="2"/>
      <c r="J386" s="3"/>
      <c r="K386" s="3"/>
      <c r="L386" s="788"/>
    </row>
    <row r="387" spans="1:12" s="25" customFormat="1" hidden="1" x14ac:dyDescent="0.3">
      <c r="A387" s="5">
        <v>1</v>
      </c>
      <c r="B387" s="6" t="s">
        <v>1</v>
      </c>
      <c r="C387" s="2" t="s">
        <v>5</v>
      </c>
      <c r="D387" s="46">
        <v>200</v>
      </c>
      <c r="E387" s="46">
        <v>86</v>
      </c>
      <c r="F387" s="859"/>
      <c r="G387" s="5">
        <v>1</v>
      </c>
      <c r="H387" s="6" t="s">
        <v>1</v>
      </c>
      <c r="I387" s="2" t="s">
        <v>5</v>
      </c>
      <c r="J387" s="3">
        <v>200</v>
      </c>
      <c r="K387" s="3">
        <v>86</v>
      </c>
      <c r="L387" s="788"/>
    </row>
    <row r="388" spans="1:12" s="25" customFormat="1" hidden="1" x14ac:dyDescent="0.3">
      <c r="A388" s="5">
        <v>2</v>
      </c>
      <c r="B388" s="6" t="s">
        <v>238</v>
      </c>
      <c r="C388" s="2" t="s">
        <v>251</v>
      </c>
      <c r="D388" s="46">
        <v>225</v>
      </c>
      <c r="E388" s="46">
        <v>114</v>
      </c>
      <c r="F388" s="859"/>
      <c r="G388" s="5">
        <v>2</v>
      </c>
      <c r="H388" s="6" t="s">
        <v>238</v>
      </c>
      <c r="I388" s="2" t="s">
        <v>251</v>
      </c>
      <c r="J388" s="3">
        <v>225</v>
      </c>
      <c r="K388" s="3">
        <v>114</v>
      </c>
      <c r="L388" s="788"/>
    </row>
    <row r="389" spans="1:12" s="25" customFormat="1" hidden="1" x14ac:dyDescent="0.3">
      <c r="A389" s="5">
        <v>3</v>
      </c>
      <c r="B389" s="6" t="s">
        <v>93</v>
      </c>
      <c r="C389" s="2" t="s">
        <v>5</v>
      </c>
      <c r="D389" s="46">
        <v>135</v>
      </c>
      <c r="E389" s="46">
        <v>94.25</v>
      </c>
      <c r="F389" s="859"/>
      <c r="G389" s="5">
        <v>3</v>
      </c>
      <c r="H389" s="6" t="s">
        <v>93</v>
      </c>
      <c r="I389" s="2" t="s">
        <v>5</v>
      </c>
      <c r="J389" s="3">
        <v>135</v>
      </c>
      <c r="K389" s="3">
        <v>94.25</v>
      </c>
      <c r="L389" s="788"/>
    </row>
    <row r="390" spans="1:12" s="25" customFormat="1" hidden="1" x14ac:dyDescent="0.3">
      <c r="A390" s="5">
        <v>4</v>
      </c>
      <c r="B390" s="6" t="s">
        <v>253</v>
      </c>
      <c r="C390" s="2" t="s">
        <v>218</v>
      </c>
      <c r="D390" s="46">
        <v>125</v>
      </c>
      <c r="E390" s="46">
        <v>146.4</v>
      </c>
      <c r="F390" s="859"/>
      <c r="G390" s="5">
        <v>4</v>
      </c>
      <c r="H390" s="6" t="s">
        <v>253</v>
      </c>
      <c r="I390" s="2" t="s">
        <v>218</v>
      </c>
      <c r="J390" s="3">
        <v>125</v>
      </c>
      <c r="K390" s="3">
        <v>146.4</v>
      </c>
      <c r="L390" s="788"/>
    </row>
    <row r="391" spans="1:12" s="25" customFormat="1" hidden="1" x14ac:dyDescent="0.3">
      <c r="A391" s="5">
        <v>5</v>
      </c>
      <c r="B391" s="6" t="s">
        <v>255</v>
      </c>
      <c r="C391" s="2" t="s">
        <v>218</v>
      </c>
      <c r="D391" s="46">
        <v>80</v>
      </c>
      <c r="E391" s="46">
        <v>105.16</v>
      </c>
      <c r="F391" s="859"/>
      <c r="G391" s="5">
        <v>5</v>
      </c>
      <c r="H391" s="6" t="s">
        <v>255</v>
      </c>
      <c r="I391" s="2" t="s">
        <v>218</v>
      </c>
      <c r="J391" s="3">
        <v>80</v>
      </c>
      <c r="K391" s="3">
        <v>105.16</v>
      </c>
      <c r="L391" s="788"/>
    </row>
    <row r="392" spans="1:12" s="25" customFormat="1" hidden="1" x14ac:dyDescent="0.3">
      <c r="A392" s="5">
        <v>6</v>
      </c>
      <c r="B392" s="6" t="s">
        <v>252</v>
      </c>
      <c r="C392" s="2" t="s">
        <v>251</v>
      </c>
      <c r="D392" s="46">
        <v>105</v>
      </c>
      <c r="E392" s="46">
        <v>142</v>
      </c>
      <c r="F392" s="859"/>
      <c r="G392" s="5">
        <v>6</v>
      </c>
      <c r="H392" s="6" t="s">
        <v>252</v>
      </c>
      <c r="I392" s="2" t="s">
        <v>251</v>
      </c>
      <c r="J392" s="3">
        <v>105</v>
      </c>
      <c r="K392" s="3">
        <v>142</v>
      </c>
      <c r="L392" s="788"/>
    </row>
    <row r="393" spans="1:12" s="25" customFormat="1" hidden="1" x14ac:dyDescent="0.3">
      <c r="A393" s="5">
        <v>7</v>
      </c>
      <c r="B393" s="6" t="s">
        <v>254</v>
      </c>
      <c r="C393" s="2" t="s">
        <v>218</v>
      </c>
      <c r="D393" s="46">
        <v>120</v>
      </c>
      <c r="E393" s="46">
        <v>144</v>
      </c>
      <c r="F393" s="859"/>
      <c r="G393" s="5">
        <v>7</v>
      </c>
      <c r="H393" s="6" t="s">
        <v>254</v>
      </c>
      <c r="I393" s="2" t="s">
        <v>218</v>
      </c>
      <c r="J393" s="3">
        <v>120</v>
      </c>
      <c r="K393" s="3">
        <v>144</v>
      </c>
      <c r="L393" s="788"/>
    </row>
    <row r="394" spans="1:12" s="25" customFormat="1" hidden="1" x14ac:dyDescent="0.3">
      <c r="A394" s="5">
        <v>8</v>
      </c>
      <c r="B394" s="6" t="s">
        <v>31</v>
      </c>
      <c r="C394" s="2" t="s">
        <v>5</v>
      </c>
      <c r="D394" s="46">
        <v>55</v>
      </c>
      <c r="E394" s="46">
        <v>88</v>
      </c>
      <c r="F394" s="859"/>
      <c r="G394" s="5">
        <v>8</v>
      </c>
      <c r="H394" s="6" t="s">
        <v>31</v>
      </c>
      <c r="I394" s="2" t="s">
        <v>5</v>
      </c>
      <c r="J394" s="3">
        <v>55</v>
      </c>
      <c r="K394" s="3">
        <v>88</v>
      </c>
      <c r="L394" s="788"/>
    </row>
    <row r="395" spans="1:12" s="50" customFormat="1" hidden="1" x14ac:dyDescent="0.3">
      <c r="A395" s="873"/>
      <c r="B395" s="1"/>
      <c r="C395" s="873"/>
      <c r="D395" s="384"/>
      <c r="E395" s="384"/>
      <c r="F395" s="859"/>
      <c r="G395" s="873"/>
      <c r="H395" s="1"/>
      <c r="I395" s="873"/>
      <c r="J395" s="7"/>
      <c r="K395" s="7"/>
      <c r="L395" s="792"/>
    </row>
    <row r="396" spans="1:12" s="25" customFormat="1" hidden="1" x14ac:dyDescent="0.3">
      <c r="A396" s="5"/>
      <c r="B396" s="6"/>
      <c r="C396" s="2" t="s">
        <v>128</v>
      </c>
      <c r="D396" s="46">
        <v>1045</v>
      </c>
      <c r="E396" s="46">
        <v>919.81</v>
      </c>
      <c r="F396" s="859"/>
      <c r="G396" s="5"/>
      <c r="H396" s="6"/>
      <c r="I396" s="2" t="s">
        <v>128</v>
      </c>
      <c r="J396" s="3">
        <v>1045</v>
      </c>
      <c r="K396" s="3">
        <v>919.81</v>
      </c>
      <c r="L396" s="788"/>
    </row>
    <row r="397" spans="1:12" s="25" customFormat="1" hidden="1" x14ac:dyDescent="0.3">
      <c r="A397" s="5"/>
      <c r="B397" s="6"/>
      <c r="C397" s="2"/>
      <c r="D397" s="46"/>
      <c r="E397" s="46"/>
      <c r="F397" s="859"/>
      <c r="G397" s="5"/>
      <c r="H397" s="6"/>
      <c r="I397" s="2"/>
      <c r="J397" s="3"/>
      <c r="K397" s="3"/>
      <c r="L397" s="788"/>
    </row>
    <row r="398" spans="1:12" s="25" customFormat="1" x14ac:dyDescent="0.3">
      <c r="A398" s="5"/>
      <c r="B398" s="6"/>
      <c r="C398" s="2"/>
      <c r="D398" s="46"/>
      <c r="E398" s="46"/>
      <c r="F398" s="859"/>
      <c r="G398" s="5"/>
      <c r="H398" s="6"/>
      <c r="I398" s="2"/>
      <c r="J398" s="3"/>
      <c r="K398" s="3"/>
      <c r="L398" s="788"/>
    </row>
    <row r="399" spans="1:12" s="25" customFormat="1" x14ac:dyDescent="0.3">
      <c r="A399" s="5"/>
      <c r="B399" s="6"/>
      <c r="C399" s="2"/>
      <c r="D399" s="46"/>
      <c r="E399" s="46"/>
      <c r="F399" s="859"/>
      <c r="G399" s="5"/>
      <c r="H399" s="6"/>
      <c r="I399" s="2"/>
      <c r="J399" s="3"/>
      <c r="K399" s="3"/>
      <c r="L399" s="788"/>
    </row>
    <row r="400" spans="1:12" s="25" customFormat="1" x14ac:dyDescent="0.3">
      <c r="A400" s="28" t="s">
        <v>124</v>
      </c>
      <c r="B400" s="3" t="s">
        <v>259</v>
      </c>
      <c r="C400" s="2" t="s">
        <v>125</v>
      </c>
      <c r="D400" s="46" t="s">
        <v>126</v>
      </c>
      <c r="E400" s="46" t="s">
        <v>127</v>
      </c>
      <c r="F400" s="859"/>
      <c r="G400" s="28" t="s">
        <v>124</v>
      </c>
      <c r="H400" s="3" t="s">
        <v>247</v>
      </c>
      <c r="I400" s="2" t="s">
        <v>125</v>
      </c>
      <c r="J400" s="3" t="s">
        <v>126</v>
      </c>
      <c r="K400" s="3" t="s">
        <v>127</v>
      </c>
      <c r="L400" s="788"/>
    </row>
    <row r="401" spans="1:12" s="25" customFormat="1" ht="19.5" customHeight="1" x14ac:dyDescent="0.3">
      <c r="A401" s="873">
        <v>1</v>
      </c>
      <c r="B401" s="6" t="s">
        <v>408</v>
      </c>
      <c r="C401" s="2" t="s">
        <v>9</v>
      </c>
      <c r="D401" s="46">
        <v>60</v>
      </c>
      <c r="E401" s="46">
        <v>130.22999999999999</v>
      </c>
      <c r="F401" s="859"/>
      <c r="G401" s="873">
        <v>1</v>
      </c>
      <c r="H401" s="6" t="s">
        <v>408</v>
      </c>
      <c r="I401" s="2" t="s">
        <v>9</v>
      </c>
      <c r="J401" s="3">
        <v>60</v>
      </c>
      <c r="K401" s="3">
        <v>130.22999999999999</v>
      </c>
      <c r="L401" s="788"/>
    </row>
    <row r="402" spans="1:12" s="25" customFormat="1" ht="19.5" customHeight="1" x14ac:dyDescent="0.3">
      <c r="A402" s="873">
        <v>2</v>
      </c>
      <c r="B402" s="6" t="s">
        <v>105</v>
      </c>
      <c r="C402" s="2" t="s">
        <v>104</v>
      </c>
      <c r="D402" s="46">
        <v>45</v>
      </c>
      <c r="E402" s="46">
        <v>166.1</v>
      </c>
      <c r="F402" s="859"/>
      <c r="G402" s="873">
        <v>2</v>
      </c>
      <c r="H402" s="6" t="s">
        <v>105</v>
      </c>
      <c r="I402" s="2" t="s">
        <v>104</v>
      </c>
      <c r="J402" s="3">
        <v>50</v>
      </c>
      <c r="K402" s="3">
        <v>166.1</v>
      </c>
      <c r="L402" s="788"/>
    </row>
    <row r="403" spans="1:12" s="50" customFormat="1" x14ac:dyDescent="0.3">
      <c r="A403" s="873" t="s">
        <v>0</v>
      </c>
      <c r="B403" s="6" t="s">
        <v>260</v>
      </c>
      <c r="C403" s="2" t="s">
        <v>17</v>
      </c>
      <c r="D403" s="46">
        <v>22</v>
      </c>
      <c r="E403" s="46">
        <v>182.25</v>
      </c>
      <c r="F403" s="859"/>
      <c r="G403" s="873" t="s">
        <v>0</v>
      </c>
      <c r="H403" s="6" t="s">
        <v>260</v>
      </c>
      <c r="I403" s="2" t="s">
        <v>44</v>
      </c>
      <c r="J403" s="3">
        <v>27</v>
      </c>
      <c r="K403" s="3">
        <v>218.7</v>
      </c>
      <c r="L403" s="792"/>
    </row>
    <row r="404" spans="1:12" s="50" customFormat="1" x14ac:dyDescent="0.3">
      <c r="A404" s="873" t="s">
        <v>77</v>
      </c>
      <c r="B404" s="6" t="s">
        <v>69</v>
      </c>
      <c r="C404" s="2" t="s">
        <v>22</v>
      </c>
      <c r="D404" s="46">
        <v>24</v>
      </c>
      <c r="E404" s="46">
        <v>3.9199999999999995</v>
      </c>
      <c r="F404" s="859"/>
      <c r="G404" s="873" t="s">
        <v>77</v>
      </c>
      <c r="H404" s="6" t="s">
        <v>69</v>
      </c>
      <c r="I404" s="2" t="s">
        <v>22</v>
      </c>
      <c r="J404" s="3">
        <v>24</v>
      </c>
      <c r="K404" s="3">
        <v>3.9199999999999995</v>
      </c>
      <c r="L404" s="792"/>
    </row>
    <row r="405" spans="1:12" s="25" customFormat="1" x14ac:dyDescent="0.3">
      <c r="A405" s="873" t="s">
        <v>23</v>
      </c>
      <c r="B405" s="6" t="s">
        <v>194</v>
      </c>
      <c r="C405" s="2" t="s">
        <v>2</v>
      </c>
      <c r="D405" s="3">
        <v>30</v>
      </c>
      <c r="E405" s="3">
        <v>92</v>
      </c>
      <c r="F405" s="606"/>
      <c r="G405" s="873" t="s">
        <v>23</v>
      </c>
      <c r="H405" s="6" t="s">
        <v>194</v>
      </c>
      <c r="I405" s="2" t="s">
        <v>2</v>
      </c>
      <c r="J405" s="3">
        <v>30</v>
      </c>
      <c r="K405" s="3">
        <v>92</v>
      </c>
      <c r="L405" s="788"/>
    </row>
    <row r="406" spans="1:12" s="50" customFormat="1" x14ac:dyDescent="0.3">
      <c r="A406" s="873" t="s">
        <v>51</v>
      </c>
      <c r="B406" s="6" t="s">
        <v>107</v>
      </c>
      <c r="C406" s="2" t="s">
        <v>14</v>
      </c>
      <c r="D406" s="3">
        <v>3.4</v>
      </c>
      <c r="E406" s="3">
        <v>93.2</v>
      </c>
      <c r="F406" s="605"/>
      <c r="G406" s="873" t="s">
        <v>51</v>
      </c>
      <c r="H406" s="6" t="s">
        <v>107</v>
      </c>
      <c r="I406" s="2" t="s">
        <v>14</v>
      </c>
      <c r="J406" s="3">
        <v>3.4</v>
      </c>
      <c r="K406" s="3">
        <v>93.2</v>
      </c>
      <c r="L406" s="786"/>
    </row>
    <row r="407" spans="1:12" s="25" customFormat="1" ht="19.5" customHeight="1" x14ac:dyDescent="0.3">
      <c r="A407" s="873" t="s">
        <v>15</v>
      </c>
      <c r="B407" s="6" t="s">
        <v>108</v>
      </c>
      <c r="C407" s="2" t="s">
        <v>65</v>
      </c>
      <c r="D407" s="3">
        <v>1.2</v>
      </c>
      <c r="E407" s="3">
        <v>21.5</v>
      </c>
      <c r="F407" s="656"/>
      <c r="G407" s="873" t="s">
        <v>15</v>
      </c>
      <c r="H407" s="6" t="s">
        <v>108</v>
      </c>
      <c r="I407" s="2" t="s">
        <v>65</v>
      </c>
      <c r="J407" s="3">
        <v>1.2</v>
      </c>
      <c r="K407" s="3">
        <v>21.5</v>
      </c>
      <c r="L407" s="788"/>
    </row>
    <row r="408" spans="1:12" s="25" customFormat="1" ht="19.5" customHeight="1" x14ac:dyDescent="0.3">
      <c r="A408" s="873" t="s">
        <v>53</v>
      </c>
      <c r="B408" s="6" t="s">
        <v>110</v>
      </c>
      <c r="C408" s="2" t="s">
        <v>5</v>
      </c>
      <c r="D408" s="3">
        <v>160</v>
      </c>
      <c r="E408" s="3">
        <v>77</v>
      </c>
      <c r="F408" s="606"/>
      <c r="G408" s="873" t="s">
        <v>53</v>
      </c>
      <c r="H408" s="6" t="s">
        <v>110</v>
      </c>
      <c r="I408" s="2" t="s">
        <v>5</v>
      </c>
      <c r="J408" s="3">
        <v>160</v>
      </c>
      <c r="K408" s="3">
        <v>77</v>
      </c>
      <c r="L408" s="788"/>
    </row>
    <row r="409" spans="1:12" s="50" customFormat="1" x14ac:dyDescent="0.3">
      <c r="A409" s="5"/>
      <c r="B409" s="6"/>
      <c r="C409" s="2"/>
      <c r="D409" s="3"/>
      <c r="E409" s="3"/>
      <c r="F409" s="657"/>
      <c r="G409" s="5"/>
      <c r="H409" s="6"/>
      <c r="I409" s="2"/>
      <c r="J409" s="3"/>
      <c r="K409" s="3"/>
      <c r="L409" s="792"/>
    </row>
    <row r="410" spans="1:12" s="25" customFormat="1" x14ac:dyDescent="0.3">
      <c r="A410" s="873"/>
      <c r="B410" s="6"/>
      <c r="C410" s="2" t="s">
        <v>128</v>
      </c>
      <c r="D410" s="3">
        <f>SUM(D401:D409)</f>
        <v>345.6</v>
      </c>
      <c r="E410" s="3">
        <f>SUM(E401:E409)</f>
        <v>766.2</v>
      </c>
      <c r="F410" s="657"/>
      <c r="G410" s="873"/>
      <c r="H410" s="6"/>
      <c r="I410" s="2" t="s">
        <v>128</v>
      </c>
      <c r="J410" s="3">
        <f>SUM(J401:J409)</f>
        <v>355.6</v>
      </c>
      <c r="K410" s="3">
        <f>SUM(K401:K409)</f>
        <v>802.65</v>
      </c>
      <c r="L410" s="788"/>
    </row>
    <row r="411" spans="1:12" s="25" customFormat="1" x14ac:dyDescent="0.3">
      <c r="A411" s="5"/>
      <c r="B411" s="6"/>
      <c r="C411" s="2"/>
      <c r="D411" s="3"/>
      <c r="E411" s="3"/>
      <c r="F411" s="657"/>
      <c r="G411" s="5"/>
      <c r="H411" s="6"/>
      <c r="I411" s="2"/>
      <c r="J411" s="3"/>
      <c r="K411" s="3"/>
      <c r="L411" s="788"/>
    </row>
    <row r="412" spans="1:12" s="25" customFormat="1" x14ac:dyDescent="0.3">
      <c r="A412" s="5"/>
      <c r="B412" s="6"/>
      <c r="C412" s="2"/>
      <c r="D412" s="3"/>
      <c r="E412" s="410"/>
      <c r="F412" s="783"/>
      <c r="G412" s="407"/>
      <c r="H412" s="6"/>
      <c r="I412" s="2"/>
      <c r="J412" s="3"/>
      <c r="K412" s="3"/>
      <c r="L412" s="788"/>
    </row>
    <row r="413" spans="1:12" s="25" customFormat="1" x14ac:dyDescent="0.3">
      <c r="A413" s="873"/>
      <c r="B413" s="6"/>
      <c r="C413" s="2" t="s">
        <v>136</v>
      </c>
      <c r="D413" s="3">
        <f>+D410+D385</f>
        <v>566</v>
      </c>
      <c r="E413" s="410">
        <f>+E410+E385</f>
        <v>1792</v>
      </c>
      <c r="F413" s="783"/>
      <c r="G413" s="410"/>
      <c r="H413" s="3"/>
      <c r="I413" s="3" t="s">
        <v>136</v>
      </c>
      <c r="J413" s="3">
        <f>+J410+J385</f>
        <v>576</v>
      </c>
      <c r="K413" s="3">
        <f>+K410+K385</f>
        <v>1828.4499999999998</v>
      </c>
      <c r="L413" s="788"/>
    </row>
    <row r="414" spans="1:12" s="25" customFormat="1" ht="18.75" customHeight="1" x14ac:dyDescent="0.3">
      <c r="B414" s="20"/>
      <c r="C414" s="20"/>
      <c r="E414" s="405"/>
      <c r="F414" s="783"/>
      <c r="G414" s="403"/>
      <c r="H414" s="20"/>
      <c r="I414" s="20"/>
      <c r="K414" s="24"/>
      <c r="L414" s="788"/>
    </row>
    <row r="415" spans="1:12" s="25" customFormat="1" ht="18.75" customHeight="1" x14ac:dyDescent="0.3">
      <c r="B415" s="20"/>
      <c r="C415" s="20"/>
      <c r="E415" s="405"/>
      <c r="F415" s="817"/>
      <c r="G415" s="403"/>
      <c r="H415" s="20"/>
      <c r="I415" s="20"/>
      <c r="K415" s="24"/>
      <c r="L415" s="788"/>
    </row>
    <row r="416" spans="1:12" s="25" customFormat="1" x14ac:dyDescent="0.3">
      <c r="A416" s="461"/>
      <c r="B416" s="461"/>
      <c r="C416" s="461"/>
      <c r="D416" s="461"/>
      <c r="E416" s="820"/>
      <c r="F416" s="821"/>
      <c r="G416" s="413"/>
      <c r="H416" s="463"/>
      <c r="I416" s="463"/>
      <c r="J416" s="463"/>
      <c r="K416" s="463"/>
      <c r="L416" s="788"/>
    </row>
    <row r="417" spans="1:16" s="25" customFormat="1" x14ac:dyDescent="0.3">
      <c r="A417" s="461"/>
      <c r="B417" s="36"/>
      <c r="C417" s="462"/>
      <c r="D417" s="463"/>
      <c r="E417" s="819"/>
      <c r="F417" s="818"/>
      <c r="G417" s="819"/>
      <c r="H417" s="463"/>
      <c r="I417" s="463"/>
      <c r="J417" s="463"/>
      <c r="K417" s="463"/>
      <c r="L417" s="788"/>
    </row>
    <row r="418" spans="1:16" s="25" customFormat="1" ht="18.75" customHeight="1" x14ac:dyDescent="0.3">
      <c r="B418" s="37" t="s">
        <v>130</v>
      </c>
      <c r="D418" s="94" t="s">
        <v>131</v>
      </c>
      <c r="E418" s="20"/>
      <c r="F418" s="606"/>
      <c r="H418" s="37" t="s">
        <v>130</v>
      </c>
      <c r="J418" s="94" t="s">
        <v>131</v>
      </c>
      <c r="K418" s="20"/>
      <c r="L418" s="788"/>
    </row>
    <row r="419" spans="1:16" s="25" customFormat="1" ht="51.75" customHeight="1" x14ac:dyDescent="0.3">
      <c r="B419" s="38" t="s">
        <v>132</v>
      </c>
      <c r="D419" s="38" t="s">
        <v>140</v>
      </c>
      <c r="E419" s="39"/>
      <c r="F419" s="606"/>
      <c r="H419" s="38" t="s">
        <v>139</v>
      </c>
      <c r="J419" s="38" t="s">
        <v>140</v>
      </c>
      <c r="K419" s="39"/>
      <c r="L419" s="788"/>
    </row>
    <row r="420" spans="1:16" s="25" customFormat="1" ht="22.5" customHeight="1" x14ac:dyDescent="0.3">
      <c r="B420" s="38"/>
      <c r="D420" s="38"/>
      <c r="E420" s="39"/>
      <c r="F420" s="606"/>
      <c r="G420" s="38"/>
      <c r="I420" s="38"/>
      <c r="J420" s="39"/>
      <c r="K420" s="38"/>
      <c r="L420" s="788"/>
    </row>
    <row r="421" spans="1:16" s="25" customFormat="1" ht="18.75" customHeight="1" x14ac:dyDescent="0.3">
      <c r="A421" s="96"/>
      <c r="B421" s="19"/>
      <c r="C421" s="19"/>
      <c r="D421" s="19"/>
      <c r="E421" s="19"/>
      <c r="F421" s="656"/>
      <c r="G421" s="96"/>
      <c r="H421" s="19"/>
      <c r="I421" s="19"/>
      <c r="J421" s="19"/>
      <c r="K421" s="19"/>
      <c r="L421" s="788"/>
    </row>
    <row r="422" spans="1:16" x14ac:dyDescent="0.3">
      <c r="A422" s="25"/>
      <c r="G422" s="25"/>
    </row>
    <row r="423" spans="1:16" s="25" customFormat="1" ht="18.75" customHeight="1" x14ac:dyDescent="0.3">
      <c r="B423" s="22" t="s">
        <v>115</v>
      </c>
      <c r="C423" s="20"/>
      <c r="D423" s="20"/>
      <c r="E423" s="20"/>
      <c r="F423" s="656"/>
      <c r="H423" s="22" t="s">
        <v>115</v>
      </c>
      <c r="I423" s="20"/>
      <c r="J423" s="20"/>
      <c r="K423" s="20"/>
      <c r="L423" s="788"/>
    </row>
    <row r="424" spans="1:16" s="25" customFormat="1" ht="18.75" customHeight="1" x14ac:dyDescent="0.3">
      <c r="B424" s="22" t="s">
        <v>137</v>
      </c>
      <c r="C424" s="20"/>
      <c r="D424" s="20"/>
      <c r="E424" s="20"/>
      <c r="F424" s="606"/>
      <c r="H424" s="22" t="s">
        <v>138</v>
      </c>
      <c r="I424" s="20"/>
      <c r="J424" s="20"/>
      <c r="K424" s="20"/>
      <c r="L424" s="788"/>
    </row>
    <row r="425" spans="1:16" s="25" customFormat="1" ht="18.75" customHeight="1" x14ac:dyDescent="0.3">
      <c r="B425" s="20"/>
      <c r="C425" s="20"/>
      <c r="D425" s="20"/>
      <c r="E425" s="20"/>
      <c r="F425" s="606"/>
      <c r="H425" s="20"/>
      <c r="I425" s="20"/>
      <c r="J425" s="20"/>
      <c r="K425" s="20"/>
      <c r="L425" s="788"/>
    </row>
    <row r="426" spans="1:16" s="25" customFormat="1" ht="18.75" customHeight="1" x14ac:dyDescent="0.3">
      <c r="B426" s="20"/>
      <c r="C426" s="20"/>
      <c r="E426" s="603" t="s">
        <v>116</v>
      </c>
      <c r="F426" s="606"/>
      <c r="H426" s="20"/>
      <c r="I426" s="20"/>
      <c r="K426" s="603" t="s">
        <v>116</v>
      </c>
      <c r="L426" s="789"/>
      <c r="M426" s="603"/>
      <c r="N426" s="603"/>
      <c r="O426" s="603"/>
      <c r="P426" s="603"/>
    </row>
    <row r="427" spans="1:16" s="25" customFormat="1" ht="18.75" customHeight="1" x14ac:dyDescent="0.3">
      <c r="B427" s="20"/>
      <c r="C427" s="20"/>
      <c r="E427" s="603" t="s">
        <v>134</v>
      </c>
      <c r="F427" s="606"/>
      <c r="H427" s="20"/>
      <c r="I427" s="20"/>
      <c r="K427" s="603" t="s">
        <v>134</v>
      </c>
      <c r="L427" s="789"/>
      <c r="M427" s="603"/>
      <c r="N427" s="603"/>
      <c r="O427" s="603"/>
      <c r="P427" s="603"/>
    </row>
    <row r="428" spans="1:16" s="25" customFormat="1" ht="18.75" customHeight="1" x14ac:dyDescent="0.3">
      <c r="B428" s="20"/>
      <c r="C428" s="20"/>
      <c r="E428" s="603" t="s">
        <v>117</v>
      </c>
      <c r="F428" s="606"/>
      <c r="H428" s="20"/>
      <c r="I428" s="20"/>
      <c r="K428" s="603" t="s">
        <v>117</v>
      </c>
      <c r="L428" s="789"/>
      <c r="M428" s="603"/>
      <c r="N428" s="603"/>
      <c r="O428" s="603"/>
      <c r="P428" s="603"/>
    </row>
    <row r="429" spans="1:16" s="25" customFormat="1" ht="18.75" customHeight="1" x14ac:dyDescent="0.3">
      <c r="B429" s="20"/>
      <c r="C429" s="20"/>
      <c r="E429" s="603" t="s">
        <v>417</v>
      </c>
      <c r="F429" s="606"/>
      <c r="H429" s="20"/>
      <c r="I429" s="20"/>
      <c r="K429" s="603" t="s">
        <v>417</v>
      </c>
      <c r="L429" s="789"/>
      <c r="M429" s="603"/>
      <c r="N429" s="603"/>
      <c r="O429" s="603"/>
      <c r="P429" s="603"/>
    </row>
    <row r="430" spans="1:16" s="25" customFormat="1" ht="18.75" customHeight="1" x14ac:dyDescent="0.3">
      <c r="B430" s="20"/>
      <c r="C430" s="20"/>
      <c r="D430" s="20"/>
      <c r="E430" s="20"/>
      <c r="F430" s="656"/>
      <c r="H430" s="20"/>
      <c r="I430" s="20"/>
      <c r="J430" s="20"/>
      <c r="K430" s="20"/>
      <c r="L430" s="788"/>
    </row>
    <row r="431" spans="1:16" s="25" customFormat="1" ht="18.75" customHeight="1" x14ac:dyDescent="0.3">
      <c r="B431" s="20"/>
      <c r="C431" s="20"/>
      <c r="D431" s="20"/>
      <c r="E431" s="20"/>
      <c r="F431" s="656"/>
      <c r="H431" s="20"/>
      <c r="I431" s="20"/>
      <c r="J431" s="20"/>
      <c r="K431" s="20"/>
      <c r="L431" s="788"/>
    </row>
    <row r="432" spans="1:16" s="25" customFormat="1" ht="18.75" customHeight="1" x14ac:dyDescent="0.3">
      <c r="B432" s="20"/>
      <c r="C432" s="20"/>
      <c r="D432" s="20"/>
      <c r="E432" s="20"/>
      <c r="F432" s="656"/>
      <c r="H432" s="20"/>
      <c r="I432" s="20"/>
      <c r="J432" s="20"/>
      <c r="K432" s="20"/>
      <c r="L432" s="788"/>
    </row>
    <row r="433" spans="1:12" s="25" customFormat="1" ht="18.75" customHeight="1" x14ac:dyDescent="0.3">
      <c r="B433" s="1612" t="s">
        <v>119</v>
      </c>
      <c r="C433" s="1612"/>
      <c r="D433" s="1612"/>
      <c r="E433" s="26"/>
      <c r="F433" s="606"/>
      <c r="H433" s="1612" t="s">
        <v>119</v>
      </c>
      <c r="I433" s="1612"/>
      <c r="J433" s="1612"/>
      <c r="K433" s="26"/>
      <c r="L433" s="788"/>
    </row>
    <row r="434" spans="1:12" s="25" customFormat="1" ht="18.75" customHeight="1" x14ac:dyDescent="0.3">
      <c r="B434" s="1610">
        <v>45314</v>
      </c>
      <c r="C434" s="1610"/>
      <c r="D434" s="1610"/>
      <c r="E434" s="27"/>
      <c r="F434" s="606"/>
      <c r="H434" s="1610">
        <f>B434</f>
        <v>45314</v>
      </c>
      <c r="I434" s="1610"/>
      <c r="J434" s="1610"/>
      <c r="K434" s="27"/>
      <c r="L434" s="788"/>
    </row>
    <row r="435" spans="1:12" s="25" customFormat="1" ht="18.75" customHeight="1" x14ac:dyDescent="0.3">
      <c r="B435" s="20"/>
      <c r="C435" s="20"/>
      <c r="D435" s="20"/>
      <c r="E435" s="27"/>
      <c r="F435" s="606"/>
      <c r="H435" s="20"/>
      <c r="I435" s="20"/>
      <c r="J435" s="20"/>
      <c r="K435" s="27"/>
      <c r="L435" s="788"/>
    </row>
    <row r="436" spans="1:12" s="25" customFormat="1" ht="18.75" customHeight="1" x14ac:dyDescent="0.3">
      <c r="B436" s="872"/>
      <c r="C436" s="20"/>
      <c r="D436" s="20"/>
      <c r="E436" s="27"/>
      <c r="F436" s="606"/>
      <c r="H436" s="872"/>
      <c r="I436" s="20"/>
      <c r="J436" s="20"/>
      <c r="K436" s="27"/>
      <c r="L436" s="788"/>
    </row>
    <row r="437" spans="1:12" s="25" customFormat="1" ht="18.75" customHeight="1" x14ac:dyDescent="0.3">
      <c r="A437" s="28" t="s">
        <v>120</v>
      </c>
      <c r="B437" s="29" t="s">
        <v>121</v>
      </c>
      <c r="C437" s="1611" t="s">
        <v>122</v>
      </c>
      <c r="D437" s="1611"/>
      <c r="E437" s="1611"/>
      <c r="F437" s="606"/>
      <c r="G437" s="28" t="s">
        <v>120</v>
      </c>
      <c r="H437" s="29" t="s">
        <v>121</v>
      </c>
      <c r="I437" s="1611" t="s">
        <v>123</v>
      </c>
      <c r="J437" s="1611"/>
      <c r="K437" s="1611"/>
      <c r="L437" s="788"/>
    </row>
    <row r="438" spans="1:12" s="25" customFormat="1" ht="18.75" customHeight="1" x14ac:dyDescent="0.3">
      <c r="A438" s="28" t="s">
        <v>124</v>
      </c>
      <c r="B438" s="28" t="s">
        <v>265</v>
      </c>
      <c r="C438" s="29" t="s">
        <v>125</v>
      </c>
      <c r="D438" s="873" t="s">
        <v>126</v>
      </c>
      <c r="E438" s="873" t="s">
        <v>127</v>
      </c>
      <c r="F438" s="606"/>
      <c r="G438" s="28" t="s">
        <v>124</v>
      </c>
      <c r="H438" s="28" t="s">
        <v>265</v>
      </c>
      <c r="I438" s="29" t="s">
        <v>125</v>
      </c>
      <c r="J438" s="873" t="s">
        <v>126</v>
      </c>
      <c r="K438" s="873" t="s">
        <v>127</v>
      </c>
      <c r="L438" s="788"/>
    </row>
    <row r="439" spans="1:12" s="25" customFormat="1" ht="19.5" customHeight="1" x14ac:dyDescent="0.3">
      <c r="A439" s="5">
        <v>1</v>
      </c>
      <c r="B439" s="6" t="s">
        <v>27</v>
      </c>
      <c r="C439" s="2" t="s">
        <v>28</v>
      </c>
      <c r="D439" s="3">
        <v>70</v>
      </c>
      <c r="E439" s="3">
        <v>178</v>
      </c>
      <c r="F439" s="605"/>
      <c r="G439" s="5">
        <v>1</v>
      </c>
      <c r="H439" s="6" t="s">
        <v>27</v>
      </c>
      <c r="I439" s="2" t="s">
        <v>7</v>
      </c>
      <c r="J439" s="3">
        <v>90</v>
      </c>
      <c r="K439" s="3">
        <v>223</v>
      </c>
      <c r="L439" s="788"/>
    </row>
    <row r="440" spans="1:12" s="25" customFormat="1" ht="19.5" customHeight="1" x14ac:dyDescent="0.3">
      <c r="A440" s="873">
        <v>2</v>
      </c>
      <c r="B440" s="6" t="s">
        <v>61</v>
      </c>
      <c r="C440" s="2" t="s">
        <v>17</v>
      </c>
      <c r="D440" s="3">
        <v>30</v>
      </c>
      <c r="E440" s="3">
        <v>228.14999999999998</v>
      </c>
      <c r="F440" s="656">
        <v>100</v>
      </c>
      <c r="G440" s="873">
        <v>2</v>
      </c>
      <c r="H440" s="6" t="s">
        <v>61</v>
      </c>
      <c r="I440" s="2" t="s">
        <v>44</v>
      </c>
      <c r="J440" s="3">
        <v>35</v>
      </c>
      <c r="K440" s="3">
        <v>273.77999999999997</v>
      </c>
      <c r="L440" s="788"/>
    </row>
    <row r="441" spans="1:12" s="50" customFormat="1" x14ac:dyDescent="0.3">
      <c r="A441" s="873">
        <v>3</v>
      </c>
      <c r="B441" s="6" t="s">
        <v>114</v>
      </c>
      <c r="C441" s="2" t="s">
        <v>2</v>
      </c>
      <c r="D441" s="3">
        <v>6</v>
      </c>
      <c r="E441" s="3">
        <v>28</v>
      </c>
      <c r="F441" s="605">
        <v>6</v>
      </c>
      <c r="G441" s="873">
        <v>3</v>
      </c>
      <c r="H441" s="6" t="s">
        <v>114</v>
      </c>
      <c r="I441" s="2" t="s">
        <v>2</v>
      </c>
      <c r="J441" s="3">
        <v>6</v>
      </c>
      <c r="K441" s="3">
        <v>28</v>
      </c>
      <c r="L441" s="786"/>
    </row>
    <row r="442" spans="1:12" s="50" customFormat="1" x14ac:dyDescent="0.3">
      <c r="A442" s="873" t="s">
        <v>77</v>
      </c>
      <c r="B442" s="6" t="s">
        <v>107</v>
      </c>
      <c r="C442" s="2" t="s">
        <v>414</v>
      </c>
      <c r="D442" s="3">
        <f>3.4*2</f>
        <v>6.8</v>
      </c>
      <c r="E442" s="3">
        <f>93.2*2</f>
        <v>186.4</v>
      </c>
      <c r="F442" s="656">
        <v>6.8</v>
      </c>
      <c r="G442" s="873" t="s">
        <v>77</v>
      </c>
      <c r="H442" s="6" t="s">
        <v>107</v>
      </c>
      <c r="I442" s="2" t="s">
        <v>414</v>
      </c>
      <c r="J442" s="3">
        <f>3.4*2</f>
        <v>6.8</v>
      </c>
      <c r="K442" s="3">
        <f>93.2*2</f>
        <v>186.4</v>
      </c>
      <c r="L442" s="786"/>
    </row>
    <row r="443" spans="1:12" s="25" customFormat="1" ht="19.5" customHeight="1" x14ac:dyDescent="0.3">
      <c r="A443" s="873" t="s">
        <v>23</v>
      </c>
      <c r="B443" s="6" t="s">
        <v>93</v>
      </c>
      <c r="C443" s="2" t="s">
        <v>2</v>
      </c>
      <c r="D443" s="3">
        <v>75</v>
      </c>
      <c r="E443" s="3">
        <v>92</v>
      </c>
      <c r="F443" s="656">
        <v>75</v>
      </c>
      <c r="G443" s="873" t="s">
        <v>23</v>
      </c>
      <c r="H443" s="6" t="s">
        <v>93</v>
      </c>
      <c r="I443" s="2" t="s">
        <v>2</v>
      </c>
      <c r="J443" s="3">
        <v>75</v>
      </c>
      <c r="K443" s="3">
        <v>92</v>
      </c>
      <c r="L443" s="788"/>
    </row>
    <row r="444" spans="1:12" s="939" customFormat="1" x14ac:dyDescent="0.3">
      <c r="A444" s="940">
        <v>6</v>
      </c>
      <c r="B444" s="941" t="s">
        <v>80</v>
      </c>
      <c r="C444" s="942" t="s">
        <v>5</v>
      </c>
      <c r="D444" s="943">
        <v>30</v>
      </c>
      <c r="E444" s="943">
        <v>124.6</v>
      </c>
      <c r="F444" s="957">
        <v>30</v>
      </c>
      <c r="G444" s="940">
        <v>6</v>
      </c>
      <c r="H444" s="941" t="s">
        <v>80</v>
      </c>
      <c r="I444" s="942" t="s">
        <v>5</v>
      </c>
      <c r="J444" s="943">
        <v>30</v>
      </c>
      <c r="K444" s="943">
        <v>124.6</v>
      </c>
      <c r="L444" s="945"/>
    </row>
    <row r="445" spans="1:12" s="25" customFormat="1" x14ac:dyDescent="0.3">
      <c r="A445" s="5"/>
      <c r="B445" s="6"/>
      <c r="C445" s="2"/>
      <c r="D445" s="3"/>
      <c r="E445" s="3"/>
      <c r="F445" s="656"/>
      <c r="G445" s="5"/>
      <c r="H445" s="6"/>
      <c r="I445" s="2"/>
      <c r="J445" s="3"/>
      <c r="K445" s="3"/>
      <c r="L445" s="788"/>
    </row>
    <row r="446" spans="1:12" s="25" customFormat="1" x14ac:dyDescent="0.3">
      <c r="A446" s="5"/>
      <c r="B446" s="6"/>
      <c r="C446" s="2"/>
      <c r="D446" s="3"/>
      <c r="E446" s="3"/>
      <c r="F446" s="605"/>
      <c r="G446" s="5"/>
      <c r="H446" s="6"/>
      <c r="I446" s="2"/>
      <c r="J446" s="3"/>
      <c r="K446" s="3"/>
      <c r="L446" s="788"/>
    </row>
    <row r="447" spans="1:12" s="25" customFormat="1" x14ac:dyDescent="0.3">
      <c r="A447" s="5"/>
      <c r="B447" s="6"/>
      <c r="C447" s="2" t="s">
        <v>128</v>
      </c>
      <c r="D447" s="3">
        <f>SUM(D439:D445)</f>
        <v>217.8</v>
      </c>
      <c r="E447" s="3">
        <f>SUM(E439:E445)</f>
        <v>837.15</v>
      </c>
      <c r="F447" s="605"/>
      <c r="G447" s="5"/>
      <c r="H447" s="6"/>
      <c r="I447" s="2" t="s">
        <v>128</v>
      </c>
      <c r="J447" s="3">
        <f>SUM(J439:J445)</f>
        <v>242.8</v>
      </c>
      <c r="K447" s="3">
        <f>SUM(K439:K445)</f>
        <v>927.78</v>
      </c>
      <c r="L447" s="788"/>
    </row>
    <row r="448" spans="1:12" s="25" customFormat="1" x14ac:dyDescent="0.3">
      <c r="A448" s="5"/>
      <c r="B448" s="6"/>
      <c r="C448" s="2"/>
      <c r="D448" s="3"/>
      <c r="E448" s="3"/>
      <c r="F448" s="605"/>
      <c r="G448" s="5"/>
      <c r="H448" s="6"/>
      <c r="I448" s="2"/>
      <c r="J448" s="3"/>
      <c r="K448" s="3"/>
      <c r="L448" s="788"/>
    </row>
    <row r="449" spans="1:12" s="25" customFormat="1" x14ac:dyDescent="0.3">
      <c r="A449" s="5"/>
      <c r="B449" s="6"/>
      <c r="C449" s="2"/>
      <c r="D449" s="3"/>
      <c r="E449" s="3"/>
      <c r="F449" s="605"/>
      <c r="G449" s="5"/>
      <c r="H449" s="6"/>
      <c r="I449" s="2"/>
      <c r="J449" s="3"/>
      <c r="K449" s="3"/>
      <c r="L449" s="788"/>
    </row>
    <row r="450" spans="1:12" s="25" customFormat="1" x14ac:dyDescent="0.3">
      <c r="A450" s="28" t="s">
        <v>124</v>
      </c>
      <c r="B450" s="3" t="s">
        <v>259</v>
      </c>
      <c r="C450" s="2" t="s">
        <v>125</v>
      </c>
      <c r="D450" s="3" t="s">
        <v>126</v>
      </c>
      <c r="E450" s="3" t="s">
        <v>127</v>
      </c>
      <c r="F450" s="605"/>
      <c r="G450" s="28" t="s">
        <v>124</v>
      </c>
      <c r="H450" s="3" t="s">
        <v>247</v>
      </c>
      <c r="I450" s="2" t="s">
        <v>125</v>
      </c>
      <c r="J450" s="3" t="s">
        <v>126</v>
      </c>
      <c r="K450" s="3" t="s">
        <v>127</v>
      </c>
      <c r="L450" s="788"/>
    </row>
    <row r="451" spans="1:12" s="50" customFormat="1" x14ac:dyDescent="0.3">
      <c r="A451" s="873" t="s">
        <v>8</v>
      </c>
      <c r="B451" s="6" t="s">
        <v>96</v>
      </c>
      <c r="C451" s="2" t="s">
        <v>9</v>
      </c>
      <c r="D451" s="3">
        <v>70</v>
      </c>
      <c r="E451" s="3">
        <v>146</v>
      </c>
      <c r="F451" s="656">
        <v>60</v>
      </c>
      <c r="G451" s="873" t="s">
        <v>8</v>
      </c>
      <c r="H451" s="6" t="s">
        <v>96</v>
      </c>
      <c r="I451" s="2" t="s">
        <v>9</v>
      </c>
      <c r="J451" s="3">
        <v>70</v>
      </c>
      <c r="K451" s="3">
        <v>146</v>
      </c>
      <c r="L451" s="792"/>
    </row>
    <row r="452" spans="1:12" s="420" customFormat="1" x14ac:dyDescent="0.3">
      <c r="A452" s="873" t="s">
        <v>3</v>
      </c>
      <c r="B452" s="6" t="s">
        <v>180</v>
      </c>
      <c r="C452" s="2" t="s">
        <v>7</v>
      </c>
      <c r="D452" s="3">
        <v>45</v>
      </c>
      <c r="E452" s="3">
        <v>196.125</v>
      </c>
      <c r="F452" s="606">
        <v>50</v>
      </c>
      <c r="G452" s="873" t="s">
        <v>3</v>
      </c>
      <c r="H452" s="6" t="s">
        <v>180</v>
      </c>
      <c r="I452" s="2" t="s">
        <v>7</v>
      </c>
      <c r="J452" s="3">
        <v>45</v>
      </c>
      <c r="K452" s="3">
        <v>196.125</v>
      </c>
      <c r="L452" s="795"/>
    </row>
    <row r="453" spans="1:12" s="50" customFormat="1" x14ac:dyDescent="0.3">
      <c r="A453" s="873" t="s">
        <v>0</v>
      </c>
      <c r="B453" s="6" t="s">
        <v>43</v>
      </c>
      <c r="C453" s="2" t="s">
        <v>17</v>
      </c>
      <c r="D453" s="3">
        <v>40</v>
      </c>
      <c r="E453" s="3">
        <v>242.70999999999998</v>
      </c>
      <c r="F453" s="656">
        <v>69</v>
      </c>
      <c r="G453" s="873" t="s">
        <v>0</v>
      </c>
      <c r="H453" s="6" t="s">
        <v>43</v>
      </c>
      <c r="I453" s="2" t="s">
        <v>44</v>
      </c>
      <c r="J453" s="3">
        <v>45</v>
      </c>
      <c r="K453" s="3">
        <v>298.71999999999997</v>
      </c>
      <c r="L453" s="786"/>
    </row>
    <row r="454" spans="1:12" s="50" customFormat="1" x14ac:dyDescent="0.3">
      <c r="A454" s="873" t="s">
        <v>77</v>
      </c>
      <c r="B454" s="6" t="s">
        <v>69</v>
      </c>
      <c r="C454" s="2" t="s">
        <v>22</v>
      </c>
      <c r="D454" s="3">
        <v>25</v>
      </c>
      <c r="E454" s="3">
        <v>3.9199999999999995</v>
      </c>
      <c r="F454" s="605">
        <v>15</v>
      </c>
      <c r="G454" s="873" t="s">
        <v>77</v>
      </c>
      <c r="H454" s="6" t="s">
        <v>69</v>
      </c>
      <c r="I454" s="2" t="s">
        <v>22</v>
      </c>
      <c r="J454" s="3">
        <v>25</v>
      </c>
      <c r="K454" s="3">
        <v>3.9199999999999995</v>
      </c>
      <c r="L454" s="792"/>
    </row>
    <row r="455" spans="1:12" s="50" customFormat="1" x14ac:dyDescent="0.3">
      <c r="A455" s="873" t="s">
        <v>23</v>
      </c>
      <c r="B455" s="6" t="s">
        <v>113</v>
      </c>
      <c r="C455" s="2" t="s">
        <v>2</v>
      </c>
      <c r="D455" s="3">
        <v>15</v>
      </c>
      <c r="E455" s="3">
        <v>94.2</v>
      </c>
      <c r="F455" s="656">
        <v>6.8</v>
      </c>
      <c r="G455" s="873" t="s">
        <v>23</v>
      </c>
      <c r="H455" s="6" t="s">
        <v>113</v>
      </c>
      <c r="I455" s="2" t="s">
        <v>2</v>
      </c>
      <c r="J455" s="3">
        <v>15</v>
      </c>
      <c r="K455" s="3">
        <v>94.2</v>
      </c>
      <c r="L455" s="786"/>
    </row>
    <row r="456" spans="1:12" s="50" customFormat="1" x14ac:dyDescent="0.3">
      <c r="A456" s="873" t="s">
        <v>51</v>
      </c>
      <c r="B456" s="6" t="s">
        <v>107</v>
      </c>
      <c r="C456" s="2" t="s">
        <v>14</v>
      </c>
      <c r="D456" s="3">
        <v>3.4</v>
      </c>
      <c r="E456" s="3">
        <v>93.2</v>
      </c>
      <c r="F456" s="605">
        <v>1.2</v>
      </c>
      <c r="G456" s="873" t="s">
        <v>51</v>
      </c>
      <c r="H456" s="6" t="s">
        <v>107</v>
      </c>
      <c r="I456" s="2" t="s">
        <v>14</v>
      </c>
      <c r="J456" s="3">
        <v>3.4</v>
      </c>
      <c r="K456" s="3">
        <v>93.2</v>
      </c>
      <c r="L456" s="786"/>
    </row>
    <row r="457" spans="1:12" s="25" customFormat="1" ht="19.5" customHeight="1" x14ac:dyDescent="0.3">
      <c r="A457" s="873" t="s">
        <v>15</v>
      </c>
      <c r="B457" s="6" t="s">
        <v>108</v>
      </c>
      <c r="C457" s="2" t="s">
        <v>65</v>
      </c>
      <c r="D457" s="3">
        <v>1.2</v>
      </c>
      <c r="E457" s="3">
        <v>21.5</v>
      </c>
      <c r="F457" s="656">
        <v>160</v>
      </c>
      <c r="G457" s="873" t="s">
        <v>15</v>
      </c>
      <c r="H457" s="6" t="s">
        <v>108</v>
      </c>
      <c r="I457" s="2" t="s">
        <v>65</v>
      </c>
      <c r="J457" s="3">
        <v>1.2</v>
      </c>
      <c r="K457" s="3">
        <v>21.5</v>
      </c>
      <c r="L457" s="788"/>
    </row>
    <row r="458" spans="1:12" s="25" customFormat="1" ht="19.5" customHeight="1" x14ac:dyDescent="0.3">
      <c r="A458" s="873" t="s">
        <v>53</v>
      </c>
      <c r="B458" s="6" t="s">
        <v>110</v>
      </c>
      <c r="C458" s="2" t="s">
        <v>5</v>
      </c>
      <c r="D458" s="3">
        <v>160</v>
      </c>
      <c r="E458" s="3">
        <v>77</v>
      </c>
      <c r="F458" s="606"/>
      <c r="G458" s="873" t="s">
        <v>53</v>
      </c>
      <c r="H458" s="6" t="s">
        <v>110</v>
      </c>
      <c r="I458" s="2" t="s">
        <v>5</v>
      </c>
      <c r="J458" s="3">
        <v>160</v>
      </c>
      <c r="K458" s="3">
        <v>77</v>
      </c>
      <c r="L458" s="788"/>
    </row>
    <row r="459" spans="1:12" s="50" customFormat="1" x14ac:dyDescent="0.3">
      <c r="A459" s="5"/>
      <c r="B459" s="6"/>
      <c r="C459" s="2"/>
      <c r="D459" s="3"/>
      <c r="E459" s="3"/>
      <c r="F459" s="657"/>
      <c r="G459" s="5"/>
      <c r="H459" s="6"/>
      <c r="I459" s="2"/>
      <c r="J459" s="3"/>
      <c r="K459" s="3"/>
      <c r="L459" s="792"/>
    </row>
    <row r="460" spans="1:12" s="25" customFormat="1" x14ac:dyDescent="0.3">
      <c r="A460" s="873"/>
      <c r="B460" s="6"/>
      <c r="C460" s="2" t="s">
        <v>128</v>
      </c>
      <c r="D460" s="3">
        <f>SUM(D451:D459)</f>
        <v>359.6</v>
      </c>
      <c r="E460" s="3">
        <f>SUM(E451:E459)</f>
        <v>874.65500000000009</v>
      </c>
      <c r="F460" s="657"/>
      <c r="G460" s="873"/>
      <c r="H460" s="6"/>
      <c r="I460" s="2" t="s">
        <v>128</v>
      </c>
      <c r="J460" s="3">
        <f>SUM(J451:J459)</f>
        <v>364.6</v>
      </c>
      <c r="K460" s="3">
        <f>SUM(K451:K459)</f>
        <v>930.66500000000008</v>
      </c>
      <c r="L460" s="788"/>
    </row>
    <row r="461" spans="1:12" s="25" customFormat="1" x14ac:dyDescent="0.3">
      <c r="A461" s="5"/>
      <c r="B461" s="6"/>
      <c r="C461" s="2"/>
      <c r="D461" s="910"/>
      <c r="E461" s="910"/>
      <c r="F461" s="911"/>
      <c r="G461" s="912"/>
      <c r="H461" s="913"/>
      <c r="I461" s="2"/>
      <c r="J461" s="3"/>
      <c r="K461" s="3"/>
      <c r="L461" s="788"/>
    </row>
    <row r="462" spans="1:12" s="25" customFormat="1" x14ac:dyDescent="0.3">
      <c r="A462" s="5"/>
      <c r="B462" s="6"/>
      <c r="C462" s="2"/>
      <c r="D462" s="910"/>
      <c r="E462" s="910"/>
      <c r="F462" s="911"/>
      <c r="G462" s="912"/>
      <c r="H462" s="913"/>
      <c r="I462" s="2"/>
      <c r="J462" s="3"/>
      <c r="K462" s="3"/>
      <c r="L462" s="788"/>
    </row>
    <row r="463" spans="1:12" s="25" customFormat="1" x14ac:dyDescent="0.3">
      <c r="A463" s="873"/>
      <c r="B463" s="6"/>
      <c r="C463" s="2" t="s">
        <v>136</v>
      </c>
      <c r="D463" s="910">
        <f>+D460+D447</f>
        <v>577.40000000000009</v>
      </c>
      <c r="E463" s="910">
        <f>+E460+E447</f>
        <v>1711.8050000000001</v>
      </c>
      <c r="F463" s="911"/>
      <c r="G463" s="910"/>
      <c r="H463" s="910"/>
      <c r="I463" s="3" t="s">
        <v>136</v>
      </c>
      <c r="J463" s="3">
        <f>+J460+J447</f>
        <v>607.40000000000009</v>
      </c>
      <c r="K463" s="3">
        <f>+K460+K447</f>
        <v>1858.4450000000002</v>
      </c>
      <c r="L463" s="788"/>
    </row>
    <row r="464" spans="1:12" s="25" customFormat="1" ht="18.75" customHeight="1" x14ac:dyDescent="0.3">
      <c r="B464" s="20"/>
      <c r="C464" s="20"/>
      <c r="D464" s="914"/>
      <c r="E464" s="915"/>
      <c r="F464" s="911"/>
      <c r="G464" s="914"/>
      <c r="H464" s="916"/>
      <c r="I464" s="20"/>
      <c r="K464" s="24"/>
      <c r="L464" s="788"/>
    </row>
    <row r="465" spans="1:16" s="25" customFormat="1" ht="18.75" customHeight="1" x14ac:dyDescent="0.3">
      <c r="B465" s="20"/>
      <c r="C465" s="20"/>
      <c r="D465" s="914"/>
      <c r="E465" s="915"/>
      <c r="F465" s="917"/>
      <c r="G465" s="914"/>
      <c r="H465" s="916"/>
      <c r="I465" s="20"/>
      <c r="K465" s="24"/>
      <c r="L465" s="788"/>
    </row>
    <row r="466" spans="1:16" s="25" customFormat="1" x14ac:dyDescent="0.3">
      <c r="A466" s="461"/>
      <c r="B466" s="461"/>
      <c r="C466" s="461"/>
      <c r="D466" s="918"/>
      <c r="E466" s="918"/>
      <c r="F466" s="919"/>
      <c r="G466" s="920"/>
      <c r="H466" s="921"/>
      <c r="I466" s="463"/>
      <c r="J466" s="463"/>
      <c r="K466" s="463"/>
      <c r="L466" s="788"/>
    </row>
    <row r="467" spans="1:16" s="25" customFormat="1" x14ac:dyDescent="0.3">
      <c r="A467" s="461"/>
      <c r="B467" s="36"/>
      <c r="C467" s="462"/>
      <c r="D467" s="921"/>
      <c r="E467" s="921"/>
      <c r="F467" s="922"/>
      <c r="G467" s="921"/>
      <c r="H467" s="921"/>
      <c r="I467" s="463"/>
      <c r="J467" s="463"/>
      <c r="K467" s="463"/>
      <c r="L467" s="788"/>
    </row>
    <row r="468" spans="1:16" s="25" customFormat="1" ht="18.75" customHeight="1" x14ac:dyDescent="0.3">
      <c r="B468" s="37" t="s">
        <v>130</v>
      </c>
      <c r="D468" s="923" t="s">
        <v>131</v>
      </c>
      <c r="E468" s="916"/>
      <c r="F468" s="917"/>
      <c r="G468" s="914"/>
      <c r="H468" s="924" t="s">
        <v>130</v>
      </c>
      <c r="J468" s="94" t="s">
        <v>131</v>
      </c>
      <c r="K468" s="20"/>
      <c r="L468" s="788"/>
    </row>
    <row r="469" spans="1:16" s="25" customFormat="1" ht="51.75" customHeight="1" x14ac:dyDescent="0.3">
      <c r="B469" s="38" t="s">
        <v>132</v>
      </c>
      <c r="D469" s="38" t="s">
        <v>140</v>
      </c>
      <c r="E469" s="39"/>
      <c r="F469" s="606"/>
      <c r="H469" s="38" t="s">
        <v>139</v>
      </c>
      <c r="J469" s="38" t="s">
        <v>140</v>
      </c>
      <c r="K469" s="39"/>
      <c r="L469" s="788"/>
    </row>
    <row r="470" spans="1:16" s="25" customFormat="1" ht="22.5" customHeight="1" x14ac:dyDescent="0.3">
      <c r="B470" s="38"/>
      <c r="D470" s="38"/>
      <c r="E470" s="39"/>
      <c r="F470" s="606"/>
      <c r="G470" s="38"/>
      <c r="I470" s="38"/>
      <c r="J470" s="39"/>
      <c r="K470" s="38"/>
      <c r="L470" s="788"/>
    </row>
    <row r="471" spans="1:16" s="25" customFormat="1" ht="18.75" customHeight="1" x14ac:dyDescent="0.3">
      <c r="A471" s="96"/>
      <c r="B471" s="19"/>
      <c r="C471" s="19"/>
      <c r="D471" s="19"/>
      <c r="E471" s="19"/>
      <c r="F471" s="656"/>
      <c r="G471" s="96"/>
      <c r="H471" s="19"/>
      <c r="I471" s="19"/>
      <c r="J471" s="19"/>
      <c r="K471" s="19"/>
      <c r="L471" s="788"/>
    </row>
    <row r="472" spans="1:16" x14ac:dyDescent="0.3">
      <c r="A472" s="25"/>
      <c r="G472" s="25"/>
    </row>
    <row r="473" spans="1:16" s="25" customFormat="1" ht="18.75" customHeight="1" x14ac:dyDescent="0.3">
      <c r="B473" s="22" t="s">
        <v>115</v>
      </c>
      <c r="C473" s="20"/>
      <c r="D473" s="20"/>
      <c r="E473" s="20"/>
      <c r="F473" s="656"/>
      <c r="H473" s="22" t="s">
        <v>115</v>
      </c>
      <c r="I473" s="20"/>
      <c r="J473" s="20"/>
      <c r="K473" s="20"/>
      <c r="L473" s="788"/>
    </row>
    <row r="474" spans="1:16" s="25" customFormat="1" ht="18.75" customHeight="1" x14ac:dyDescent="0.3">
      <c r="B474" s="22" t="s">
        <v>137</v>
      </c>
      <c r="C474" s="20"/>
      <c r="D474" s="20"/>
      <c r="E474" s="20"/>
      <c r="F474" s="606"/>
      <c r="H474" s="22" t="s">
        <v>138</v>
      </c>
      <c r="I474" s="20"/>
      <c r="J474" s="20"/>
      <c r="K474" s="20"/>
      <c r="L474" s="788"/>
    </row>
    <row r="475" spans="1:16" s="25" customFormat="1" ht="18.75" customHeight="1" x14ac:dyDescent="0.3">
      <c r="B475" s="20"/>
      <c r="C475" s="20"/>
      <c r="D475" s="20"/>
      <c r="E475" s="20"/>
      <c r="F475" s="606"/>
      <c r="H475" s="20"/>
      <c r="I475" s="20"/>
      <c r="J475" s="20"/>
      <c r="K475" s="20"/>
      <c r="L475" s="788"/>
    </row>
    <row r="476" spans="1:16" s="25" customFormat="1" ht="18.75" customHeight="1" x14ac:dyDescent="0.3">
      <c r="B476" s="20"/>
      <c r="C476" s="20"/>
      <c r="E476" s="603" t="s">
        <v>116</v>
      </c>
      <c r="F476" s="606"/>
      <c r="H476" s="20"/>
      <c r="I476" s="20"/>
      <c r="K476" s="603" t="s">
        <v>116</v>
      </c>
      <c r="L476" s="789"/>
      <c r="M476" s="603"/>
      <c r="N476" s="603"/>
      <c r="O476" s="603"/>
      <c r="P476" s="603"/>
    </row>
    <row r="477" spans="1:16" s="25" customFormat="1" ht="18.75" customHeight="1" x14ac:dyDescent="0.3">
      <c r="B477" s="20"/>
      <c r="C477" s="20"/>
      <c r="E477" s="603" t="s">
        <v>134</v>
      </c>
      <c r="F477" s="606"/>
      <c r="H477" s="20"/>
      <c r="I477" s="20"/>
      <c r="K477" s="603" t="s">
        <v>134</v>
      </c>
      <c r="L477" s="789"/>
      <c r="M477" s="603"/>
      <c r="N477" s="603"/>
      <c r="O477" s="603"/>
      <c r="P477" s="603"/>
    </row>
    <row r="478" spans="1:16" s="25" customFormat="1" ht="18.75" customHeight="1" x14ac:dyDescent="0.3">
      <c r="B478" s="20"/>
      <c r="C478" s="20"/>
      <c r="E478" s="603" t="s">
        <v>117</v>
      </c>
      <c r="F478" s="606"/>
      <c r="H478" s="20"/>
      <c r="I478" s="20"/>
      <c r="K478" s="603" t="s">
        <v>117</v>
      </c>
      <c r="L478" s="789"/>
      <c r="M478" s="603"/>
      <c r="N478" s="603"/>
      <c r="O478" s="603"/>
      <c r="P478" s="603"/>
    </row>
    <row r="479" spans="1:16" s="25" customFormat="1" ht="18.75" customHeight="1" x14ac:dyDescent="0.3">
      <c r="B479" s="20"/>
      <c r="C479" s="20"/>
      <c r="E479" s="603" t="s">
        <v>417</v>
      </c>
      <c r="F479" s="606"/>
      <c r="H479" s="20"/>
      <c r="I479" s="20"/>
      <c r="K479" s="603" t="s">
        <v>417</v>
      </c>
      <c r="L479" s="789"/>
      <c r="M479" s="603"/>
      <c r="N479" s="603"/>
      <c r="O479" s="603"/>
      <c r="P479" s="603"/>
    </row>
    <row r="480" spans="1:16" s="25" customFormat="1" ht="18.75" customHeight="1" x14ac:dyDescent="0.3">
      <c r="B480" s="20"/>
      <c r="C480" s="20"/>
      <c r="D480" s="20"/>
      <c r="E480" s="20"/>
      <c r="F480" s="656"/>
      <c r="H480" s="20"/>
      <c r="I480" s="20"/>
      <c r="J480" s="20"/>
      <c r="K480" s="20"/>
      <c r="L480" s="788"/>
    </row>
    <row r="481" spans="1:12" s="25" customFormat="1" ht="18.75" customHeight="1" x14ac:dyDescent="0.3">
      <c r="B481" s="20"/>
      <c r="C481" s="20"/>
      <c r="D481" s="20"/>
      <c r="E481" s="20"/>
      <c r="F481" s="656"/>
      <c r="H481" s="20"/>
      <c r="I481" s="20"/>
      <c r="J481" s="20"/>
      <c r="K481" s="20"/>
      <c r="L481" s="788"/>
    </row>
    <row r="482" spans="1:12" s="25" customFormat="1" ht="18.75" customHeight="1" x14ac:dyDescent="0.3">
      <c r="B482" s="20"/>
      <c r="C482" s="20"/>
      <c r="D482" s="20"/>
      <c r="E482" s="20"/>
      <c r="F482" s="656"/>
      <c r="H482" s="20"/>
      <c r="I482" s="20"/>
      <c r="J482" s="20"/>
      <c r="K482" s="20"/>
      <c r="L482" s="788"/>
    </row>
    <row r="483" spans="1:12" s="25" customFormat="1" ht="18.75" customHeight="1" x14ac:dyDescent="0.3">
      <c r="B483" s="1605" t="s">
        <v>119</v>
      </c>
      <c r="C483" s="1605"/>
      <c r="D483" s="1605"/>
      <c r="E483" s="481"/>
      <c r="F483" s="645"/>
      <c r="G483" s="257"/>
      <c r="H483" s="1605" t="s">
        <v>119</v>
      </c>
      <c r="I483" s="1605"/>
      <c r="J483" s="1605"/>
      <c r="K483" s="481"/>
      <c r="L483" s="788"/>
    </row>
    <row r="484" spans="1:12" s="25" customFormat="1" ht="18.75" customHeight="1" x14ac:dyDescent="0.3">
      <c r="B484" s="1606">
        <v>45315</v>
      </c>
      <c r="C484" s="1606"/>
      <c r="D484" s="1606"/>
      <c r="E484" s="482"/>
      <c r="F484" s="645"/>
      <c r="G484" s="257"/>
      <c r="H484" s="1606">
        <f>B484</f>
        <v>45315</v>
      </c>
      <c r="I484" s="1606"/>
      <c r="J484" s="1606"/>
      <c r="K484" s="482"/>
      <c r="L484" s="788"/>
    </row>
    <row r="485" spans="1:12" s="25" customFormat="1" ht="18.75" customHeight="1" x14ac:dyDescent="0.3">
      <c r="B485" s="32"/>
      <c r="C485" s="32"/>
      <c r="D485" s="32"/>
      <c r="E485" s="482"/>
      <c r="F485" s="645"/>
      <c r="G485" s="257"/>
      <c r="H485" s="32"/>
      <c r="I485" s="32"/>
      <c r="J485" s="32"/>
      <c r="K485" s="482"/>
      <c r="L485" s="788"/>
    </row>
    <row r="486" spans="1:12" s="25" customFormat="1" ht="18.75" customHeight="1" x14ac:dyDescent="0.3">
      <c r="B486" s="928"/>
      <c r="C486" s="32"/>
      <c r="D486" s="32"/>
      <c r="E486" s="482"/>
      <c r="F486" s="645"/>
      <c r="G486" s="257"/>
      <c r="H486" s="928"/>
      <c r="I486" s="32"/>
      <c r="J486" s="32"/>
      <c r="K486" s="482"/>
      <c r="L486" s="788"/>
    </row>
    <row r="487" spans="1:12" s="25" customFormat="1" ht="18.75" customHeight="1" x14ac:dyDescent="0.3">
      <c r="A487" s="28" t="s">
        <v>120</v>
      </c>
      <c r="B487" s="475" t="s">
        <v>121</v>
      </c>
      <c r="C487" s="1604" t="s">
        <v>122</v>
      </c>
      <c r="D487" s="1604"/>
      <c r="E487" s="1604"/>
      <c r="F487" s="645"/>
      <c r="G487" s="469" t="s">
        <v>120</v>
      </c>
      <c r="H487" s="475" t="s">
        <v>121</v>
      </c>
      <c r="I487" s="1604" t="s">
        <v>123</v>
      </c>
      <c r="J487" s="1604"/>
      <c r="K487" s="1604"/>
      <c r="L487" s="788"/>
    </row>
    <row r="488" spans="1:12" s="25" customFormat="1" ht="18.75" customHeight="1" x14ac:dyDescent="0.3">
      <c r="A488" s="28" t="s">
        <v>124</v>
      </c>
      <c r="B488" s="469" t="s">
        <v>265</v>
      </c>
      <c r="C488" s="475" t="s">
        <v>125</v>
      </c>
      <c r="D488" s="927" t="s">
        <v>126</v>
      </c>
      <c r="E488" s="927" t="s">
        <v>127</v>
      </c>
      <c r="F488" s="645"/>
      <c r="G488" s="469" t="s">
        <v>124</v>
      </c>
      <c r="H488" s="469" t="s">
        <v>265</v>
      </c>
      <c r="I488" s="475" t="s">
        <v>125</v>
      </c>
      <c r="J488" s="927" t="s">
        <v>126</v>
      </c>
      <c r="K488" s="927" t="s">
        <v>127</v>
      </c>
      <c r="L488" s="788"/>
    </row>
    <row r="489" spans="1:12" s="50" customFormat="1" x14ac:dyDescent="0.3">
      <c r="A489" s="873">
        <v>1</v>
      </c>
      <c r="B489" s="13" t="s">
        <v>83</v>
      </c>
      <c r="C489" s="14" t="s">
        <v>86</v>
      </c>
      <c r="D489" s="15">
        <v>95</v>
      </c>
      <c r="E489" s="15">
        <v>302.39999999999998</v>
      </c>
      <c r="F489" s="645"/>
      <c r="G489" s="927">
        <v>1</v>
      </c>
      <c r="H489" s="13" t="s">
        <v>83</v>
      </c>
      <c r="I489" s="14" t="s">
        <v>85</v>
      </c>
      <c r="J489" s="15">
        <v>120</v>
      </c>
      <c r="K489" s="15">
        <v>500.08</v>
      </c>
      <c r="L489" s="786"/>
    </row>
    <row r="490" spans="1:12" s="4" customFormat="1" x14ac:dyDescent="0.3">
      <c r="A490" s="873" t="s">
        <v>3</v>
      </c>
      <c r="B490" s="13" t="s">
        <v>347</v>
      </c>
      <c r="C490" s="14" t="s">
        <v>14</v>
      </c>
      <c r="D490" s="15">
        <v>24</v>
      </c>
      <c r="E490" s="15">
        <v>3.9199999999999995</v>
      </c>
      <c r="F490" s="645"/>
      <c r="G490" s="927" t="s">
        <v>3</v>
      </c>
      <c r="H490" s="13" t="s">
        <v>347</v>
      </c>
      <c r="I490" s="14" t="s">
        <v>14</v>
      </c>
      <c r="J490" s="15">
        <v>24</v>
      </c>
      <c r="K490" s="15">
        <v>3.9199999999999995</v>
      </c>
      <c r="L490" s="790"/>
    </row>
    <row r="491" spans="1:12" s="25" customFormat="1" x14ac:dyDescent="0.3">
      <c r="A491" s="5">
        <v>3</v>
      </c>
      <c r="B491" s="13" t="s">
        <v>114</v>
      </c>
      <c r="C491" s="14" t="s">
        <v>2</v>
      </c>
      <c r="D491" s="15">
        <v>6</v>
      </c>
      <c r="E491" s="15">
        <v>28</v>
      </c>
      <c r="F491" s="645"/>
      <c r="G491" s="12">
        <v>3</v>
      </c>
      <c r="H491" s="13" t="s">
        <v>114</v>
      </c>
      <c r="I491" s="14" t="s">
        <v>2</v>
      </c>
      <c r="J491" s="15">
        <v>6</v>
      </c>
      <c r="K491" s="15">
        <v>28</v>
      </c>
      <c r="L491" s="788"/>
    </row>
    <row r="492" spans="1:12" s="25" customFormat="1" x14ac:dyDescent="0.3">
      <c r="A492" s="873" t="s">
        <v>77</v>
      </c>
      <c r="B492" s="13" t="s">
        <v>107</v>
      </c>
      <c r="C492" s="14" t="s">
        <v>414</v>
      </c>
      <c r="D492" s="15">
        <f>3.4*2</f>
        <v>6.8</v>
      </c>
      <c r="E492" s="15">
        <f>93.2*2</f>
        <v>186.4</v>
      </c>
      <c r="F492" s="645"/>
      <c r="G492" s="927" t="s">
        <v>77</v>
      </c>
      <c r="H492" s="13" t="s">
        <v>107</v>
      </c>
      <c r="I492" s="14" t="s">
        <v>414</v>
      </c>
      <c r="J492" s="15">
        <f>3.4*2</f>
        <v>6.8</v>
      </c>
      <c r="K492" s="15">
        <f>93.2*2</f>
        <v>186.4</v>
      </c>
      <c r="L492" s="788"/>
    </row>
    <row r="493" spans="1:12" s="25" customFormat="1" ht="19.5" customHeight="1" x14ac:dyDescent="0.3">
      <c r="A493" s="873" t="s">
        <v>23</v>
      </c>
      <c r="B493" s="13" t="s">
        <v>93</v>
      </c>
      <c r="C493" s="14" t="s">
        <v>2</v>
      </c>
      <c r="D493" s="15">
        <v>75</v>
      </c>
      <c r="E493" s="15">
        <v>92</v>
      </c>
      <c r="F493" s="670"/>
      <c r="G493" s="927" t="s">
        <v>23</v>
      </c>
      <c r="H493" s="13" t="s">
        <v>93</v>
      </c>
      <c r="I493" s="14" t="s">
        <v>2</v>
      </c>
      <c r="J493" s="15">
        <v>75</v>
      </c>
      <c r="K493" s="15">
        <v>92</v>
      </c>
      <c r="L493" s="788"/>
    </row>
    <row r="494" spans="1:12" s="25" customFormat="1" x14ac:dyDescent="0.3">
      <c r="A494" s="5"/>
      <c r="B494" s="13"/>
      <c r="C494" s="14"/>
      <c r="D494" s="15"/>
      <c r="E494" s="15"/>
      <c r="F494" s="670"/>
      <c r="G494" s="12"/>
      <c r="H494" s="13"/>
      <c r="I494" s="14"/>
      <c r="J494" s="15"/>
      <c r="K494" s="15"/>
      <c r="L494" s="788"/>
    </row>
    <row r="495" spans="1:12" s="25" customFormat="1" x14ac:dyDescent="0.3">
      <c r="A495" s="5"/>
      <c r="B495" s="13"/>
      <c r="C495" s="14"/>
      <c r="D495" s="15"/>
      <c r="E495" s="15"/>
      <c r="F495" s="670"/>
      <c r="G495" s="12"/>
      <c r="H495" s="13"/>
      <c r="I495" s="14"/>
      <c r="J495" s="15"/>
      <c r="K495" s="15"/>
      <c r="L495" s="788"/>
    </row>
    <row r="496" spans="1:12" s="25" customFormat="1" x14ac:dyDescent="0.3">
      <c r="A496" s="5"/>
      <c r="B496" s="13"/>
      <c r="C496" s="14"/>
      <c r="D496" s="15"/>
      <c r="E496" s="15"/>
      <c r="F496" s="607"/>
      <c r="G496" s="12"/>
      <c r="H496" s="13"/>
      <c r="I496" s="14"/>
      <c r="J496" s="15"/>
      <c r="K496" s="15"/>
      <c r="L496" s="788"/>
    </row>
    <row r="497" spans="1:12" s="25" customFormat="1" x14ac:dyDescent="0.3">
      <c r="A497" s="5"/>
      <c r="B497" s="13"/>
      <c r="C497" s="14" t="s">
        <v>128</v>
      </c>
      <c r="D497" s="15">
        <f>SUM(D489:D495)</f>
        <v>206.8</v>
      </c>
      <c r="E497" s="15">
        <f>SUM(E489:E495)</f>
        <v>612.72</v>
      </c>
      <c r="F497" s="607"/>
      <c r="G497" s="12"/>
      <c r="H497" s="13"/>
      <c r="I497" s="14" t="s">
        <v>128</v>
      </c>
      <c r="J497" s="15">
        <f>SUM(J489:J495)</f>
        <v>231.8</v>
      </c>
      <c r="K497" s="15">
        <f>SUM(K489:K495)</f>
        <v>810.4</v>
      </c>
      <c r="L497" s="788"/>
    </row>
    <row r="498" spans="1:12" s="25" customFormat="1" hidden="1" x14ac:dyDescent="0.3">
      <c r="A498" s="5"/>
      <c r="B498" s="13"/>
      <c r="C498" s="14"/>
      <c r="D498" s="15"/>
      <c r="E498" s="15"/>
      <c r="F498" s="607"/>
      <c r="G498" s="12"/>
      <c r="H498" s="13"/>
      <c r="I498" s="14"/>
      <c r="J498" s="15"/>
      <c r="K498" s="15"/>
      <c r="L498" s="788"/>
    </row>
    <row r="499" spans="1:12" s="25" customFormat="1" hidden="1" x14ac:dyDescent="0.3">
      <c r="A499" s="5">
        <v>1</v>
      </c>
      <c r="B499" s="13" t="s">
        <v>1</v>
      </c>
      <c r="C499" s="14" t="s">
        <v>5</v>
      </c>
      <c r="D499" s="15">
        <v>200</v>
      </c>
      <c r="E499" s="15">
        <v>86</v>
      </c>
      <c r="F499" s="607"/>
      <c r="G499" s="12">
        <v>1</v>
      </c>
      <c r="H499" s="13" t="s">
        <v>1</v>
      </c>
      <c r="I499" s="14" t="s">
        <v>5</v>
      </c>
      <c r="J499" s="15">
        <v>200</v>
      </c>
      <c r="K499" s="15">
        <v>86</v>
      </c>
      <c r="L499" s="788"/>
    </row>
    <row r="500" spans="1:12" s="25" customFormat="1" hidden="1" x14ac:dyDescent="0.3">
      <c r="A500" s="5">
        <v>2</v>
      </c>
      <c r="B500" s="13" t="s">
        <v>238</v>
      </c>
      <c r="C500" s="14" t="s">
        <v>251</v>
      </c>
      <c r="D500" s="15">
        <v>225</v>
      </c>
      <c r="E500" s="15">
        <v>114</v>
      </c>
      <c r="F500" s="607"/>
      <c r="G500" s="12">
        <v>2</v>
      </c>
      <c r="H500" s="13" t="s">
        <v>238</v>
      </c>
      <c r="I500" s="14" t="s">
        <v>251</v>
      </c>
      <c r="J500" s="15">
        <v>225</v>
      </c>
      <c r="K500" s="15">
        <v>114</v>
      </c>
      <c r="L500" s="788"/>
    </row>
    <row r="501" spans="1:12" s="25" customFormat="1" hidden="1" x14ac:dyDescent="0.3">
      <c r="A501" s="5">
        <v>3</v>
      </c>
      <c r="B501" s="13" t="s">
        <v>93</v>
      </c>
      <c r="C501" s="14" t="s">
        <v>5</v>
      </c>
      <c r="D501" s="15">
        <v>135</v>
      </c>
      <c r="E501" s="15">
        <v>94.25</v>
      </c>
      <c r="F501" s="607"/>
      <c r="G501" s="12">
        <v>3</v>
      </c>
      <c r="H501" s="13" t="s">
        <v>93</v>
      </c>
      <c r="I501" s="14" t="s">
        <v>5</v>
      </c>
      <c r="J501" s="15">
        <v>135</v>
      </c>
      <c r="K501" s="15">
        <v>94.25</v>
      </c>
      <c r="L501" s="788"/>
    </row>
    <row r="502" spans="1:12" s="25" customFormat="1" hidden="1" x14ac:dyDescent="0.3">
      <c r="A502" s="5">
        <v>4</v>
      </c>
      <c r="B502" s="13" t="s">
        <v>253</v>
      </c>
      <c r="C502" s="14" t="s">
        <v>218</v>
      </c>
      <c r="D502" s="15">
        <v>125</v>
      </c>
      <c r="E502" s="15">
        <v>146.4</v>
      </c>
      <c r="F502" s="607"/>
      <c r="G502" s="12">
        <v>4</v>
      </c>
      <c r="H502" s="13" t="s">
        <v>253</v>
      </c>
      <c r="I502" s="14" t="s">
        <v>218</v>
      </c>
      <c r="J502" s="15">
        <v>125</v>
      </c>
      <c r="K502" s="15">
        <v>146.4</v>
      </c>
      <c r="L502" s="788"/>
    </row>
    <row r="503" spans="1:12" s="25" customFormat="1" hidden="1" x14ac:dyDescent="0.3">
      <c r="A503" s="5">
        <v>5</v>
      </c>
      <c r="B503" s="13" t="s">
        <v>255</v>
      </c>
      <c r="C503" s="14" t="s">
        <v>218</v>
      </c>
      <c r="D503" s="15">
        <v>80</v>
      </c>
      <c r="E503" s="15">
        <v>105.16</v>
      </c>
      <c r="F503" s="607"/>
      <c r="G503" s="12">
        <v>5</v>
      </c>
      <c r="H503" s="13" t="s">
        <v>255</v>
      </c>
      <c r="I503" s="14" t="s">
        <v>218</v>
      </c>
      <c r="J503" s="15">
        <v>80</v>
      </c>
      <c r="K503" s="15">
        <v>105.16</v>
      </c>
      <c r="L503" s="788"/>
    </row>
    <row r="504" spans="1:12" s="25" customFormat="1" hidden="1" x14ac:dyDescent="0.3">
      <c r="A504" s="5">
        <v>6</v>
      </c>
      <c r="B504" s="13" t="s">
        <v>252</v>
      </c>
      <c r="C504" s="14" t="s">
        <v>251</v>
      </c>
      <c r="D504" s="15">
        <v>105</v>
      </c>
      <c r="E504" s="15">
        <v>142</v>
      </c>
      <c r="F504" s="607"/>
      <c r="G504" s="12">
        <v>6</v>
      </c>
      <c r="H504" s="13" t="s">
        <v>252</v>
      </c>
      <c r="I504" s="14" t="s">
        <v>251</v>
      </c>
      <c r="J504" s="15">
        <v>105</v>
      </c>
      <c r="K504" s="15">
        <v>142</v>
      </c>
      <c r="L504" s="788"/>
    </row>
    <row r="505" spans="1:12" s="25" customFormat="1" hidden="1" x14ac:dyDescent="0.3">
      <c r="A505" s="5">
        <v>7</v>
      </c>
      <c r="B505" s="13" t="s">
        <v>254</v>
      </c>
      <c r="C505" s="14" t="s">
        <v>218</v>
      </c>
      <c r="D505" s="15">
        <v>120</v>
      </c>
      <c r="E505" s="15">
        <v>144</v>
      </c>
      <c r="F505" s="607"/>
      <c r="G505" s="12">
        <v>7</v>
      </c>
      <c r="H505" s="13" t="s">
        <v>254</v>
      </c>
      <c r="I505" s="14" t="s">
        <v>218</v>
      </c>
      <c r="J505" s="15">
        <v>120</v>
      </c>
      <c r="K505" s="15">
        <v>144</v>
      </c>
      <c r="L505" s="788"/>
    </row>
    <row r="506" spans="1:12" s="25" customFormat="1" hidden="1" x14ac:dyDescent="0.3">
      <c r="A506" s="5">
        <v>8</v>
      </c>
      <c r="B506" s="13" t="s">
        <v>31</v>
      </c>
      <c r="C506" s="14" t="s">
        <v>5</v>
      </c>
      <c r="D506" s="15">
        <v>55</v>
      </c>
      <c r="E506" s="15">
        <v>88</v>
      </c>
      <c r="F506" s="607"/>
      <c r="G506" s="12">
        <v>8</v>
      </c>
      <c r="H506" s="13" t="s">
        <v>31</v>
      </c>
      <c r="I506" s="14" t="s">
        <v>5</v>
      </c>
      <c r="J506" s="15">
        <v>55</v>
      </c>
      <c r="K506" s="15">
        <v>88</v>
      </c>
      <c r="L506" s="788"/>
    </row>
    <row r="507" spans="1:12" s="50" customFormat="1" hidden="1" x14ac:dyDescent="0.3">
      <c r="A507" s="873"/>
      <c r="B507" s="467"/>
      <c r="C507" s="927"/>
      <c r="D507" s="468"/>
      <c r="E507" s="468"/>
      <c r="F507" s="607"/>
      <c r="G507" s="927"/>
      <c r="H507" s="467"/>
      <c r="I507" s="927"/>
      <c r="J507" s="468"/>
      <c r="K507" s="468"/>
      <c r="L507" s="792"/>
    </row>
    <row r="508" spans="1:12" s="25" customFormat="1" hidden="1" x14ac:dyDescent="0.3">
      <c r="A508" s="5"/>
      <c r="B508" s="13"/>
      <c r="C508" s="14" t="s">
        <v>128</v>
      </c>
      <c r="D508" s="15">
        <v>1045</v>
      </c>
      <c r="E508" s="15">
        <v>919.81</v>
      </c>
      <c r="F508" s="607"/>
      <c r="G508" s="12"/>
      <c r="H508" s="13"/>
      <c r="I508" s="14" t="s">
        <v>128</v>
      </c>
      <c r="J508" s="15">
        <v>1045</v>
      </c>
      <c r="K508" s="15">
        <v>919.81</v>
      </c>
      <c r="L508" s="788"/>
    </row>
    <row r="509" spans="1:12" s="25" customFormat="1" hidden="1" x14ac:dyDescent="0.3">
      <c r="A509" s="5"/>
      <c r="B509" s="13"/>
      <c r="C509" s="14"/>
      <c r="D509" s="15"/>
      <c r="E509" s="15"/>
      <c r="F509" s="607"/>
      <c r="G509" s="12"/>
      <c r="H509" s="13"/>
      <c r="I509" s="14"/>
      <c r="J509" s="15"/>
      <c r="K509" s="15"/>
      <c r="L509" s="788"/>
    </row>
    <row r="510" spans="1:12" s="25" customFormat="1" x14ac:dyDescent="0.3">
      <c r="A510" s="5"/>
      <c r="B510" s="13"/>
      <c r="C510" s="14"/>
      <c r="D510" s="15"/>
      <c r="E510" s="15"/>
      <c r="F510" s="607"/>
      <c r="G510" s="12"/>
      <c r="H510" s="13"/>
      <c r="I510" s="14"/>
      <c r="J510" s="15"/>
      <c r="K510" s="15"/>
      <c r="L510" s="788"/>
    </row>
    <row r="511" spans="1:12" s="25" customFormat="1" x14ac:dyDescent="0.3">
      <c r="A511" s="5"/>
      <c r="B511" s="13"/>
      <c r="C511" s="14"/>
      <c r="D511" s="15"/>
      <c r="E511" s="15"/>
      <c r="F511" s="607"/>
      <c r="G511" s="12"/>
      <c r="H511" s="13"/>
      <c r="I511" s="14"/>
      <c r="J511" s="15"/>
      <c r="K511" s="15"/>
      <c r="L511" s="788"/>
    </row>
    <row r="512" spans="1:12" s="25" customFormat="1" x14ac:dyDescent="0.3">
      <c r="A512" s="28" t="s">
        <v>124</v>
      </c>
      <c r="B512" s="15" t="s">
        <v>259</v>
      </c>
      <c r="C512" s="14" t="s">
        <v>125</v>
      </c>
      <c r="D512" s="15" t="s">
        <v>126</v>
      </c>
      <c r="E512" s="15" t="s">
        <v>127</v>
      </c>
      <c r="F512" s="607"/>
      <c r="G512" s="469" t="s">
        <v>124</v>
      </c>
      <c r="H512" s="15" t="s">
        <v>247</v>
      </c>
      <c r="I512" s="14" t="s">
        <v>125</v>
      </c>
      <c r="J512" s="15" t="s">
        <v>126</v>
      </c>
      <c r="K512" s="15" t="s">
        <v>127</v>
      </c>
      <c r="L512" s="788"/>
    </row>
    <row r="513" spans="1:12" s="25" customFormat="1" ht="19.5" customHeight="1" x14ac:dyDescent="0.3">
      <c r="A513" s="873" t="s">
        <v>8</v>
      </c>
      <c r="B513" s="13" t="s">
        <v>91</v>
      </c>
      <c r="C513" s="14" t="s">
        <v>92</v>
      </c>
      <c r="D513" s="15">
        <v>60</v>
      </c>
      <c r="E513" s="15">
        <v>122</v>
      </c>
      <c r="F513" s="607"/>
      <c r="G513" s="927" t="s">
        <v>8</v>
      </c>
      <c r="H513" s="13" t="s">
        <v>91</v>
      </c>
      <c r="I513" s="14" t="s">
        <v>92</v>
      </c>
      <c r="J513" s="15">
        <v>60</v>
      </c>
      <c r="K513" s="15">
        <v>122</v>
      </c>
      <c r="L513" s="788"/>
    </row>
    <row r="514" spans="1:12" s="25" customFormat="1" ht="19.5" customHeight="1" x14ac:dyDescent="0.3">
      <c r="A514" s="873" t="s">
        <v>3</v>
      </c>
      <c r="B514" s="13" t="s">
        <v>72</v>
      </c>
      <c r="C514" s="14" t="s">
        <v>4</v>
      </c>
      <c r="D514" s="15">
        <v>65</v>
      </c>
      <c r="E514" s="15">
        <v>226</v>
      </c>
      <c r="F514" s="607"/>
      <c r="G514" s="927" t="s">
        <v>3</v>
      </c>
      <c r="H514" s="13" t="s">
        <v>72</v>
      </c>
      <c r="I514" s="14" t="s">
        <v>17</v>
      </c>
      <c r="J514" s="15">
        <v>85</v>
      </c>
      <c r="K514" s="15">
        <v>271.20000000000005</v>
      </c>
      <c r="L514" s="788"/>
    </row>
    <row r="515" spans="1:12" s="50" customFormat="1" x14ac:dyDescent="0.3">
      <c r="A515" s="873" t="s">
        <v>0</v>
      </c>
      <c r="B515" s="13" t="s">
        <v>278</v>
      </c>
      <c r="C515" s="14" t="s">
        <v>17</v>
      </c>
      <c r="D515" s="15">
        <v>20</v>
      </c>
      <c r="E515" s="15">
        <v>213.71</v>
      </c>
      <c r="F515" s="670"/>
      <c r="G515" s="927" t="s">
        <v>0</v>
      </c>
      <c r="H515" s="13" t="s">
        <v>278</v>
      </c>
      <c r="I515" s="14" t="s">
        <v>44</v>
      </c>
      <c r="J515" s="15">
        <v>22</v>
      </c>
      <c r="K515" s="15">
        <v>256.45</v>
      </c>
      <c r="L515" s="792"/>
    </row>
    <row r="516" spans="1:12" s="50" customFormat="1" x14ac:dyDescent="0.3">
      <c r="A516" s="873" t="s">
        <v>77</v>
      </c>
      <c r="B516" s="13" t="s">
        <v>69</v>
      </c>
      <c r="C516" s="14" t="s">
        <v>22</v>
      </c>
      <c r="D516" s="15">
        <v>25</v>
      </c>
      <c r="E516" s="15">
        <v>3.9199999999999995</v>
      </c>
      <c r="F516" s="607"/>
      <c r="G516" s="927" t="s">
        <v>77</v>
      </c>
      <c r="H516" s="13" t="s">
        <v>69</v>
      </c>
      <c r="I516" s="14" t="s">
        <v>22</v>
      </c>
      <c r="J516" s="15">
        <v>25</v>
      </c>
      <c r="K516" s="15">
        <v>3.9199999999999995</v>
      </c>
      <c r="L516" s="792"/>
    </row>
    <row r="517" spans="1:12" s="50" customFormat="1" x14ac:dyDescent="0.3">
      <c r="A517" s="873" t="s">
        <v>23</v>
      </c>
      <c r="B517" s="13" t="s">
        <v>144</v>
      </c>
      <c r="C517" s="14" t="s">
        <v>2</v>
      </c>
      <c r="D517" s="15">
        <v>15</v>
      </c>
      <c r="E517" s="15">
        <v>88</v>
      </c>
      <c r="F517" s="670"/>
      <c r="G517" s="927" t="s">
        <v>23</v>
      </c>
      <c r="H517" s="13" t="s">
        <v>144</v>
      </c>
      <c r="I517" s="14" t="s">
        <v>2</v>
      </c>
      <c r="J517" s="15">
        <v>15</v>
      </c>
      <c r="K517" s="15">
        <v>88</v>
      </c>
      <c r="L517" s="786"/>
    </row>
    <row r="518" spans="1:12" s="50" customFormat="1" x14ac:dyDescent="0.3">
      <c r="A518" s="873" t="s">
        <v>51</v>
      </c>
      <c r="B518" s="6" t="s">
        <v>107</v>
      </c>
      <c r="C518" s="2" t="s">
        <v>14</v>
      </c>
      <c r="D518" s="3">
        <v>3.4</v>
      </c>
      <c r="E518" s="3">
        <v>93.2</v>
      </c>
      <c r="F518" s="605"/>
      <c r="G518" s="873" t="s">
        <v>51</v>
      </c>
      <c r="H518" s="6" t="s">
        <v>107</v>
      </c>
      <c r="I518" s="2" t="s">
        <v>14</v>
      </c>
      <c r="J518" s="3">
        <v>3.4</v>
      </c>
      <c r="K518" s="3">
        <v>93.2</v>
      </c>
      <c r="L518" s="786"/>
    </row>
    <row r="519" spans="1:12" s="25" customFormat="1" ht="19.5" customHeight="1" x14ac:dyDescent="0.3">
      <c r="A519" s="873" t="s">
        <v>15</v>
      </c>
      <c r="B519" s="6" t="s">
        <v>108</v>
      </c>
      <c r="C519" s="2" t="s">
        <v>65</v>
      </c>
      <c r="D519" s="3">
        <v>1.2</v>
      </c>
      <c r="E519" s="3">
        <v>21.5</v>
      </c>
      <c r="F519" s="656"/>
      <c r="G519" s="873" t="s">
        <v>15</v>
      </c>
      <c r="H519" s="6" t="s">
        <v>108</v>
      </c>
      <c r="I519" s="2" t="s">
        <v>65</v>
      </c>
      <c r="J519" s="3">
        <v>1.2</v>
      </c>
      <c r="K519" s="3">
        <v>21.5</v>
      </c>
      <c r="L519" s="788"/>
    </row>
    <row r="520" spans="1:12" s="939" customFormat="1" x14ac:dyDescent="0.3">
      <c r="A520" s="940">
        <v>6</v>
      </c>
      <c r="B520" s="941" t="s">
        <v>80</v>
      </c>
      <c r="C520" s="942" t="s">
        <v>5</v>
      </c>
      <c r="D520" s="943">
        <v>30</v>
      </c>
      <c r="E520" s="943">
        <v>124.6</v>
      </c>
      <c r="F520" s="957"/>
      <c r="G520" s="940">
        <v>6</v>
      </c>
      <c r="H520" s="941" t="s">
        <v>80</v>
      </c>
      <c r="I520" s="942" t="s">
        <v>5</v>
      </c>
      <c r="J520" s="943">
        <v>30</v>
      </c>
      <c r="K520" s="943">
        <v>124.6</v>
      </c>
      <c r="L520" s="945"/>
    </row>
    <row r="521" spans="1:12" s="50" customFormat="1" x14ac:dyDescent="0.3">
      <c r="A521" s="5"/>
      <c r="B521" s="6"/>
      <c r="C521" s="2"/>
      <c r="D521" s="3"/>
      <c r="E521" s="3"/>
      <c r="F521" s="657"/>
      <c r="G521" s="5"/>
      <c r="H521" s="6"/>
      <c r="I521" s="2"/>
      <c r="J521" s="3"/>
      <c r="K521" s="3"/>
      <c r="L521" s="792"/>
    </row>
    <row r="522" spans="1:12" s="25" customFormat="1" x14ac:dyDescent="0.3">
      <c r="A522" s="873"/>
      <c r="B522" s="6"/>
      <c r="C522" s="2" t="s">
        <v>128</v>
      </c>
      <c r="D522" s="3">
        <f>SUM(D513:D521)</f>
        <v>219.6</v>
      </c>
      <c r="E522" s="3">
        <f>SUM(E513:E521)</f>
        <v>892.93000000000006</v>
      </c>
      <c r="F522" s="657"/>
      <c r="G522" s="873"/>
      <c r="H522" s="6"/>
      <c r="I522" s="2" t="s">
        <v>128</v>
      </c>
      <c r="J522" s="3">
        <f>SUM(J513:J521)</f>
        <v>241.6</v>
      </c>
      <c r="K522" s="3">
        <f>SUM(K513:K521)</f>
        <v>980.87000000000012</v>
      </c>
      <c r="L522" s="788"/>
    </row>
    <row r="523" spans="1:12" s="25" customFormat="1" x14ac:dyDescent="0.3">
      <c r="A523" s="5"/>
      <c r="B523" s="6"/>
      <c r="C523" s="2"/>
      <c r="D523" s="3"/>
      <c r="E523" s="3"/>
      <c r="F523" s="657"/>
      <c r="G523" s="5"/>
      <c r="H523" s="6"/>
      <c r="I523" s="2"/>
      <c r="J523" s="3"/>
      <c r="K523" s="3"/>
      <c r="L523" s="788"/>
    </row>
    <row r="524" spans="1:12" s="25" customFormat="1" x14ac:dyDescent="0.3">
      <c r="A524" s="5"/>
      <c r="B524" s="6"/>
      <c r="C524" s="2"/>
      <c r="D524" s="3"/>
      <c r="E524" s="3"/>
      <c r="F524" s="657"/>
      <c r="G524" s="5"/>
      <c r="H524" s="6"/>
      <c r="I524" s="2"/>
      <c r="J524" s="3"/>
      <c r="K524" s="3"/>
      <c r="L524" s="788"/>
    </row>
    <row r="525" spans="1:12" s="25" customFormat="1" x14ac:dyDescent="0.3">
      <c r="A525" s="873"/>
      <c r="B525" s="6"/>
      <c r="C525" s="2" t="s">
        <v>136</v>
      </c>
      <c r="D525" s="3">
        <f>+D522+D497</f>
        <v>426.4</v>
      </c>
      <c r="E525" s="3">
        <f>+E522+E497</f>
        <v>1505.65</v>
      </c>
      <c r="F525" s="657"/>
      <c r="G525" s="3"/>
      <c r="H525" s="3"/>
      <c r="I525" s="3" t="s">
        <v>136</v>
      </c>
      <c r="J525" s="3">
        <f>+J522+J497</f>
        <v>473.4</v>
      </c>
      <c r="K525" s="3">
        <f>+K522+K497</f>
        <v>1791.27</v>
      </c>
      <c r="L525" s="788"/>
    </row>
    <row r="526" spans="1:12" s="25" customFormat="1" ht="18.75" customHeight="1" x14ac:dyDescent="0.3">
      <c r="B526" s="20"/>
      <c r="C526" s="20"/>
      <c r="E526" s="24"/>
      <c r="F526" s="657"/>
      <c r="H526" s="20"/>
      <c r="I526" s="20"/>
      <c r="K526" s="24"/>
      <c r="L526" s="788"/>
    </row>
    <row r="527" spans="1:12" s="25" customFormat="1" ht="18.75" customHeight="1" x14ac:dyDescent="0.3">
      <c r="B527" s="20"/>
      <c r="C527" s="20"/>
      <c r="E527" s="24"/>
      <c r="F527" s="606"/>
      <c r="H527" s="20"/>
      <c r="I527" s="20"/>
      <c r="K527" s="24"/>
      <c r="L527" s="788"/>
    </row>
    <row r="528" spans="1:12" s="25" customFormat="1" x14ac:dyDescent="0.3">
      <c r="A528" s="461"/>
      <c r="B528" s="461"/>
      <c r="C528" s="461"/>
      <c r="D528" s="461"/>
      <c r="E528" s="461"/>
      <c r="F528" s="660"/>
      <c r="G528" s="36"/>
      <c r="H528" s="463"/>
      <c r="I528" s="463"/>
      <c r="J528" s="463"/>
      <c r="K528" s="463"/>
      <c r="L528" s="788"/>
    </row>
    <row r="529" spans="1:16" s="25" customFormat="1" x14ac:dyDescent="0.3">
      <c r="A529" s="461"/>
      <c r="B529" s="36"/>
      <c r="C529" s="462"/>
      <c r="D529" s="463"/>
      <c r="E529" s="463"/>
      <c r="F529" s="659"/>
      <c r="G529" s="463"/>
      <c r="H529" s="463"/>
      <c r="I529" s="463"/>
      <c r="J529" s="463"/>
      <c r="K529" s="463"/>
      <c r="L529" s="788"/>
    </row>
    <row r="530" spans="1:16" s="25" customFormat="1" ht="18.75" customHeight="1" x14ac:dyDescent="0.3">
      <c r="B530" s="37" t="s">
        <v>130</v>
      </c>
      <c r="D530" s="94" t="s">
        <v>131</v>
      </c>
      <c r="E530" s="20"/>
      <c r="F530" s="606"/>
      <c r="H530" s="37" t="s">
        <v>130</v>
      </c>
      <c r="J530" s="94" t="s">
        <v>131</v>
      </c>
      <c r="K530" s="20"/>
      <c r="L530" s="788"/>
    </row>
    <row r="531" spans="1:16" s="25" customFormat="1" ht="51.75" customHeight="1" x14ac:dyDescent="0.3">
      <c r="B531" s="38" t="s">
        <v>132</v>
      </c>
      <c r="D531" s="38" t="s">
        <v>140</v>
      </c>
      <c r="E531" s="39"/>
      <c r="F531" s="606"/>
      <c r="H531" s="38" t="s">
        <v>139</v>
      </c>
      <c r="J531" s="38" t="s">
        <v>140</v>
      </c>
      <c r="K531" s="39"/>
      <c r="L531" s="788"/>
    </row>
    <row r="532" spans="1:16" s="25" customFormat="1" ht="22.5" customHeight="1" x14ac:dyDescent="0.3">
      <c r="B532" s="38"/>
      <c r="D532" s="38"/>
      <c r="E532" s="39"/>
      <c r="F532" s="606"/>
      <c r="G532" s="38"/>
      <c r="I532" s="38"/>
      <c r="J532" s="39"/>
      <c r="K532" s="38"/>
      <c r="L532" s="788"/>
    </row>
    <row r="533" spans="1:16" s="25" customFormat="1" ht="18.75" customHeight="1" x14ac:dyDescent="0.3">
      <c r="A533" s="96"/>
      <c r="B533" s="19"/>
      <c r="C533" s="19"/>
      <c r="D533" s="19"/>
      <c r="E533" s="19"/>
      <c r="F533" s="656"/>
      <c r="G533" s="96"/>
      <c r="H533" s="19"/>
      <c r="I533" s="19"/>
      <c r="J533" s="19"/>
      <c r="K533" s="19"/>
      <c r="L533" s="788"/>
    </row>
    <row r="534" spans="1:16" x14ac:dyDescent="0.3">
      <c r="A534" s="25"/>
      <c r="G534" s="25"/>
      <c r="L534" s="788"/>
    </row>
    <row r="535" spans="1:16" s="25" customFormat="1" ht="18.75" customHeight="1" x14ac:dyDescent="0.3">
      <c r="B535" s="22" t="s">
        <v>115</v>
      </c>
      <c r="C535" s="20"/>
      <c r="D535" s="20"/>
      <c r="E535" s="20"/>
      <c r="F535" s="656"/>
      <c r="H535" s="22" t="s">
        <v>115</v>
      </c>
      <c r="I535" s="20"/>
      <c r="J535" s="20"/>
      <c r="K535" s="20"/>
      <c r="L535" s="788"/>
    </row>
    <row r="536" spans="1:16" s="25" customFormat="1" ht="18.75" customHeight="1" x14ac:dyDescent="0.3">
      <c r="B536" s="22" t="s">
        <v>137</v>
      </c>
      <c r="C536" s="20"/>
      <c r="D536" s="20"/>
      <c r="E536" s="20"/>
      <c r="F536" s="606"/>
      <c r="H536" s="22" t="s">
        <v>138</v>
      </c>
      <c r="I536" s="20"/>
      <c r="J536" s="20"/>
      <c r="K536" s="20"/>
      <c r="L536" s="788"/>
    </row>
    <row r="537" spans="1:16" s="25" customFormat="1" ht="18.75" customHeight="1" x14ac:dyDescent="0.3">
      <c r="B537" s="20"/>
      <c r="C537" s="20"/>
      <c r="D537" s="20"/>
      <c r="E537" s="20"/>
      <c r="F537" s="606"/>
      <c r="H537" s="20"/>
      <c r="I537" s="20"/>
      <c r="J537" s="20"/>
      <c r="K537" s="20"/>
      <c r="L537" s="788"/>
    </row>
    <row r="538" spans="1:16" s="25" customFormat="1" ht="18.75" customHeight="1" x14ac:dyDescent="0.3">
      <c r="B538" s="20"/>
      <c r="C538" s="20"/>
      <c r="E538" s="603" t="s">
        <v>116</v>
      </c>
      <c r="F538" s="606"/>
      <c r="H538" s="20"/>
      <c r="I538" s="20"/>
      <c r="K538" s="603" t="s">
        <v>116</v>
      </c>
      <c r="L538" s="789"/>
      <c r="M538" s="603"/>
      <c r="N538" s="603"/>
      <c r="O538" s="603"/>
      <c r="P538" s="603"/>
    </row>
    <row r="539" spans="1:16" s="25" customFormat="1" ht="18.75" customHeight="1" x14ac:dyDescent="0.3">
      <c r="B539" s="20"/>
      <c r="C539" s="20"/>
      <c r="E539" s="603" t="s">
        <v>134</v>
      </c>
      <c r="F539" s="606"/>
      <c r="H539" s="20"/>
      <c r="I539" s="20"/>
      <c r="K539" s="603" t="s">
        <v>134</v>
      </c>
      <c r="L539" s="789"/>
      <c r="M539" s="603"/>
      <c r="N539" s="603"/>
      <c r="O539" s="603"/>
      <c r="P539" s="603"/>
    </row>
    <row r="540" spans="1:16" s="25" customFormat="1" ht="18.75" customHeight="1" x14ac:dyDescent="0.3">
      <c r="B540" s="20"/>
      <c r="C540" s="20"/>
      <c r="E540" s="603" t="s">
        <v>117</v>
      </c>
      <c r="F540" s="606"/>
      <c r="H540" s="20"/>
      <c r="I540" s="20"/>
      <c r="K540" s="603" t="s">
        <v>117</v>
      </c>
      <c r="L540" s="789"/>
      <c r="M540" s="603"/>
      <c r="N540" s="603"/>
      <c r="O540" s="603"/>
      <c r="P540" s="603"/>
    </row>
    <row r="541" spans="1:16" s="25" customFormat="1" ht="18.75" customHeight="1" x14ac:dyDescent="0.3">
      <c r="B541" s="20"/>
      <c r="C541" s="20"/>
      <c r="E541" s="603" t="s">
        <v>417</v>
      </c>
      <c r="F541" s="606"/>
      <c r="H541" s="20"/>
      <c r="I541" s="20"/>
      <c r="K541" s="603" t="s">
        <v>417</v>
      </c>
      <c r="L541" s="789"/>
      <c r="M541" s="603"/>
      <c r="N541" s="603"/>
      <c r="O541" s="603"/>
      <c r="P541" s="603"/>
    </row>
    <row r="542" spans="1:16" s="25" customFormat="1" ht="18.75" customHeight="1" x14ac:dyDescent="0.3">
      <c r="B542" s="20"/>
      <c r="C542" s="20"/>
      <c r="D542" s="20"/>
      <c r="E542" s="20"/>
      <c r="F542" s="656"/>
      <c r="H542" s="20"/>
      <c r="I542" s="20"/>
      <c r="J542" s="20"/>
      <c r="K542" s="20"/>
      <c r="L542" s="788"/>
    </row>
    <row r="543" spans="1:16" s="25" customFormat="1" ht="18.75" customHeight="1" x14ac:dyDescent="0.3">
      <c r="B543" s="20"/>
      <c r="C543" s="20"/>
      <c r="D543" s="20"/>
      <c r="E543" s="20"/>
      <c r="F543" s="656"/>
      <c r="H543" s="20"/>
      <c r="I543" s="20"/>
      <c r="J543" s="20"/>
      <c r="K543" s="20"/>
      <c r="L543" s="788"/>
    </row>
    <row r="544" spans="1:16" s="25" customFormat="1" ht="18.75" customHeight="1" x14ac:dyDescent="0.3">
      <c r="B544" s="20"/>
      <c r="C544" s="20"/>
      <c r="D544" s="20"/>
      <c r="E544" s="20"/>
      <c r="F544" s="656"/>
      <c r="H544" s="20"/>
      <c r="I544" s="20"/>
      <c r="J544" s="20"/>
      <c r="K544" s="20"/>
      <c r="L544" s="788"/>
    </row>
    <row r="545" spans="1:12" s="25" customFormat="1" ht="18.75" customHeight="1" x14ac:dyDescent="0.3">
      <c r="B545" s="1612" t="s">
        <v>119</v>
      </c>
      <c r="C545" s="1612"/>
      <c r="D545" s="1612"/>
      <c r="E545" s="26"/>
      <c r="F545" s="606"/>
      <c r="H545" s="1612" t="s">
        <v>119</v>
      </c>
      <c r="I545" s="1612"/>
      <c r="J545" s="1612"/>
      <c r="K545" s="26"/>
      <c r="L545" s="788"/>
    </row>
    <row r="546" spans="1:12" s="25" customFormat="1" ht="18.75" customHeight="1" x14ac:dyDescent="0.3">
      <c r="B546" s="1610">
        <v>45316</v>
      </c>
      <c r="C546" s="1610"/>
      <c r="D546" s="1610"/>
      <c r="E546" s="27"/>
      <c r="F546" s="606"/>
      <c r="H546" s="1610">
        <f>B546</f>
        <v>45316</v>
      </c>
      <c r="I546" s="1610"/>
      <c r="J546" s="1610"/>
      <c r="K546" s="27"/>
      <c r="L546" s="788"/>
    </row>
    <row r="547" spans="1:12" s="25" customFormat="1" ht="18.75" customHeight="1" x14ac:dyDescent="0.3">
      <c r="B547" s="20"/>
      <c r="C547" s="20"/>
      <c r="D547" s="20"/>
      <c r="E547" s="27"/>
      <c r="F547" s="606"/>
      <c r="H547" s="20"/>
      <c r="I547" s="20"/>
      <c r="J547" s="20"/>
      <c r="K547" s="27"/>
      <c r="L547" s="788"/>
    </row>
    <row r="548" spans="1:12" s="25" customFormat="1" ht="18.75" customHeight="1" x14ac:dyDescent="0.3">
      <c r="B548" s="872"/>
      <c r="C548" s="20"/>
      <c r="D548" s="20"/>
      <c r="E548" s="27"/>
      <c r="F548" s="606"/>
      <c r="H548" s="872"/>
      <c r="I548" s="20"/>
      <c r="J548" s="20"/>
      <c r="K548" s="27"/>
      <c r="L548" s="788"/>
    </row>
    <row r="549" spans="1:12" s="25" customFormat="1" ht="18.75" customHeight="1" x14ac:dyDescent="0.3">
      <c r="A549" s="28" t="s">
        <v>120</v>
      </c>
      <c r="B549" s="29" t="s">
        <v>121</v>
      </c>
      <c r="C549" s="1611" t="s">
        <v>122</v>
      </c>
      <c r="D549" s="1611"/>
      <c r="E549" s="1611"/>
      <c r="F549" s="606"/>
      <c r="G549" s="28" t="s">
        <v>120</v>
      </c>
      <c r="H549" s="29" t="s">
        <v>121</v>
      </c>
      <c r="I549" s="1611" t="s">
        <v>123</v>
      </c>
      <c r="J549" s="1611"/>
      <c r="K549" s="1611"/>
      <c r="L549" s="788"/>
    </row>
    <row r="550" spans="1:12" s="25" customFormat="1" ht="18.75" customHeight="1" x14ac:dyDescent="0.3">
      <c r="A550" s="28" t="s">
        <v>124</v>
      </c>
      <c r="B550" s="28" t="s">
        <v>265</v>
      </c>
      <c r="C550" s="29" t="s">
        <v>125</v>
      </c>
      <c r="D550" s="873" t="s">
        <v>126</v>
      </c>
      <c r="E550" s="873" t="s">
        <v>127</v>
      </c>
      <c r="F550" s="606"/>
      <c r="G550" s="28" t="s">
        <v>124</v>
      </c>
      <c r="H550" s="28" t="s">
        <v>265</v>
      </c>
      <c r="I550" s="29" t="s">
        <v>125</v>
      </c>
      <c r="J550" s="873" t="s">
        <v>126</v>
      </c>
      <c r="K550" s="873" t="s">
        <v>127</v>
      </c>
      <c r="L550" s="788"/>
    </row>
    <row r="551" spans="1:12" s="25" customFormat="1" x14ac:dyDescent="0.3">
      <c r="A551" s="873" t="s">
        <v>8</v>
      </c>
      <c r="B551" s="6" t="s">
        <v>26</v>
      </c>
      <c r="C551" s="2" t="s">
        <v>7</v>
      </c>
      <c r="D551" s="3">
        <v>70</v>
      </c>
      <c r="E551" s="3">
        <v>152.375</v>
      </c>
      <c r="F551" s="681"/>
      <c r="G551" s="873" t="s">
        <v>8</v>
      </c>
      <c r="H551" s="6" t="s">
        <v>26</v>
      </c>
      <c r="I551" s="2" t="s">
        <v>7</v>
      </c>
      <c r="J551" s="3">
        <v>70</v>
      </c>
      <c r="K551" s="3">
        <v>152.375</v>
      </c>
      <c r="L551" s="788"/>
    </row>
    <row r="552" spans="1:12" s="420" customFormat="1" x14ac:dyDescent="0.3">
      <c r="A552" s="873" t="s">
        <v>3</v>
      </c>
      <c r="B552" s="6" t="s">
        <v>260</v>
      </c>
      <c r="C552" s="2" t="s">
        <v>17</v>
      </c>
      <c r="D552" s="3">
        <v>20</v>
      </c>
      <c r="E552" s="3">
        <v>182.25</v>
      </c>
      <c r="F552" s="606"/>
      <c r="G552" s="873" t="s">
        <v>3</v>
      </c>
      <c r="H552" s="6" t="s">
        <v>260</v>
      </c>
      <c r="I552" s="2" t="s">
        <v>44</v>
      </c>
      <c r="J552" s="3">
        <v>29</v>
      </c>
      <c r="K552" s="3">
        <v>218.7</v>
      </c>
      <c r="L552" s="796"/>
    </row>
    <row r="553" spans="1:12" s="25" customFormat="1" x14ac:dyDescent="0.3">
      <c r="A553" s="5">
        <v>3</v>
      </c>
      <c r="B553" s="6" t="s">
        <v>114</v>
      </c>
      <c r="C553" s="2" t="s">
        <v>2</v>
      </c>
      <c r="D553" s="3">
        <v>6</v>
      </c>
      <c r="E553" s="3">
        <v>28</v>
      </c>
      <c r="F553" s="606"/>
      <c r="G553" s="5">
        <v>3</v>
      </c>
      <c r="H553" s="6" t="s">
        <v>114</v>
      </c>
      <c r="I553" s="2" t="s">
        <v>2</v>
      </c>
      <c r="J553" s="3">
        <v>6</v>
      </c>
      <c r="K553" s="3">
        <v>28</v>
      </c>
      <c r="L553" s="788"/>
    </row>
    <row r="554" spans="1:12" s="25" customFormat="1" x14ac:dyDescent="0.3">
      <c r="A554" s="873" t="s">
        <v>77</v>
      </c>
      <c r="B554" s="6" t="s">
        <v>107</v>
      </c>
      <c r="C554" s="2" t="s">
        <v>414</v>
      </c>
      <c r="D554" s="3">
        <f>3.4*2</f>
        <v>6.8</v>
      </c>
      <c r="E554" s="3">
        <f>93.2*2</f>
        <v>186.4</v>
      </c>
      <c r="F554" s="606"/>
      <c r="G554" s="873" t="s">
        <v>77</v>
      </c>
      <c r="H554" s="6" t="s">
        <v>107</v>
      </c>
      <c r="I554" s="2" t="s">
        <v>414</v>
      </c>
      <c r="J554" s="3">
        <f>3.4*2</f>
        <v>6.8</v>
      </c>
      <c r="K554" s="3">
        <f>93.2*2</f>
        <v>186.4</v>
      </c>
      <c r="L554" s="788"/>
    </row>
    <row r="555" spans="1:12" s="25" customFormat="1" ht="19.5" customHeight="1" x14ac:dyDescent="0.3">
      <c r="A555" s="873" t="s">
        <v>23</v>
      </c>
      <c r="B555" s="6" t="s">
        <v>93</v>
      </c>
      <c r="C555" s="2" t="s">
        <v>2</v>
      </c>
      <c r="D555" s="3">
        <v>75</v>
      </c>
      <c r="E555" s="3">
        <v>92</v>
      </c>
      <c r="F555" s="656"/>
      <c r="G555" s="873" t="s">
        <v>23</v>
      </c>
      <c r="H555" s="6" t="s">
        <v>93</v>
      </c>
      <c r="I555" s="2" t="s">
        <v>2</v>
      </c>
      <c r="J555" s="3">
        <v>75</v>
      </c>
      <c r="K555" s="3">
        <v>92</v>
      </c>
      <c r="L555" s="788"/>
    </row>
    <row r="556" spans="1:12" s="25" customFormat="1" x14ac:dyDescent="0.3">
      <c r="A556" s="5">
        <v>6</v>
      </c>
      <c r="B556" s="6" t="s">
        <v>80</v>
      </c>
      <c r="C556" s="2" t="s">
        <v>5</v>
      </c>
      <c r="D556" s="3">
        <v>30</v>
      </c>
      <c r="E556" s="3">
        <v>124.6</v>
      </c>
      <c r="F556" s="656"/>
      <c r="G556" s="5">
        <v>6</v>
      </c>
      <c r="H556" s="6" t="s">
        <v>80</v>
      </c>
      <c r="I556" s="2" t="s">
        <v>5</v>
      </c>
      <c r="J556" s="3">
        <v>30</v>
      </c>
      <c r="K556" s="3">
        <v>124.6</v>
      </c>
      <c r="L556" s="788"/>
    </row>
    <row r="557" spans="1:12" s="25" customFormat="1" x14ac:dyDescent="0.3">
      <c r="A557" s="5"/>
      <c r="B557" s="6"/>
      <c r="C557" s="2"/>
      <c r="D557" s="3"/>
      <c r="E557" s="3"/>
      <c r="F557" s="656"/>
      <c r="G557" s="5"/>
      <c r="H557" s="6"/>
      <c r="I557" s="2"/>
      <c r="J557" s="3"/>
      <c r="K557" s="3"/>
      <c r="L557" s="788"/>
    </row>
    <row r="558" spans="1:12" s="25" customFormat="1" x14ac:dyDescent="0.3">
      <c r="A558" s="5"/>
      <c r="B558" s="6"/>
      <c r="C558" s="2" t="s">
        <v>128</v>
      </c>
      <c r="D558" s="3">
        <f>SUM(D551:D557)</f>
        <v>207.8</v>
      </c>
      <c r="E558" s="3">
        <f>SUM(E551:E557)</f>
        <v>765.625</v>
      </c>
      <c r="F558" s="605"/>
      <c r="G558" s="5"/>
      <c r="H558" s="6"/>
      <c r="I558" s="2" t="s">
        <v>128</v>
      </c>
      <c r="J558" s="3">
        <f>SUM(J551:J557)</f>
        <v>216.8</v>
      </c>
      <c r="K558" s="3">
        <f>SUM(K551:K557)</f>
        <v>802.07500000000005</v>
      </c>
      <c r="L558" s="788"/>
    </row>
    <row r="559" spans="1:12" s="25" customFormat="1" hidden="1" x14ac:dyDescent="0.3">
      <c r="A559" s="5"/>
      <c r="B559" s="6"/>
      <c r="C559" s="2"/>
      <c r="D559" s="3"/>
      <c r="E559" s="3"/>
      <c r="F559" s="605"/>
      <c r="G559" s="5"/>
      <c r="H559" s="6"/>
      <c r="I559" s="2"/>
      <c r="J559" s="3"/>
      <c r="K559" s="3"/>
      <c r="L559" s="788"/>
    </row>
    <row r="560" spans="1:12" s="25" customFormat="1" hidden="1" x14ac:dyDescent="0.3">
      <c r="A560" s="5">
        <v>1</v>
      </c>
      <c r="B560" s="6" t="s">
        <v>1</v>
      </c>
      <c r="C560" s="2" t="s">
        <v>5</v>
      </c>
      <c r="D560" s="3">
        <v>200</v>
      </c>
      <c r="E560" s="3">
        <v>86</v>
      </c>
      <c r="F560" s="605"/>
      <c r="G560" s="5">
        <v>1</v>
      </c>
      <c r="H560" s="6" t="s">
        <v>1</v>
      </c>
      <c r="I560" s="2" t="s">
        <v>5</v>
      </c>
      <c r="J560" s="3">
        <v>200</v>
      </c>
      <c r="K560" s="3">
        <v>86</v>
      </c>
      <c r="L560" s="788"/>
    </row>
    <row r="561" spans="1:12" s="25" customFormat="1" hidden="1" x14ac:dyDescent="0.3">
      <c r="A561" s="5">
        <v>2</v>
      </c>
      <c r="B561" s="6" t="s">
        <v>238</v>
      </c>
      <c r="C561" s="2" t="s">
        <v>251</v>
      </c>
      <c r="D561" s="3">
        <v>225</v>
      </c>
      <c r="E561" s="3">
        <v>114</v>
      </c>
      <c r="F561" s="605"/>
      <c r="G561" s="5">
        <v>2</v>
      </c>
      <c r="H561" s="6" t="s">
        <v>238</v>
      </c>
      <c r="I561" s="2" t="s">
        <v>251</v>
      </c>
      <c r="J561" s="3">
        <v>225</v>
      </c>
      <c r="K561" s="3">
        <v>114</v>
      </c>
      <c r="L561" s="788"/>
    </row>
    <row r="562" spans="1:12" s="25" customFormat="1" hidden="1" x14ac:dyDescent="0.3">
      <c r="A562" s="5">
        <v>3</v>
      </c>
      <c r="B562" s="6" t="s">
        <v>93</v>
      </c>
      <c r="C562" s="2" t="s">
        <v>5</v>
      </c>
      <c r="D562" s="3">
        <v>135</v>
      </c>
      <c r="E562" s="3">
        <v>94.25</v>
      </c>
      <c r="F562" s="605"/>
      <c r="G562" s="5">
        <v>3</v>
      </c>
      <c r="H562" s="6" t="s">
        <v>93</v>
      </c>
      <c r="I562" s="2" t="s">
        <v>5</v>
      </c>
      <c r="J562" s="3">
        <v>135</v>
      </c>
      <c r="K562" s="3">
        <v>94.25</v>
      </c>
      <c r="L562" s="788"/>
    </row>
    <row r="563" spans="1:12" s="25" customFormat="1" hidden="1" x14ac:dyDescent="0.3">
      <c r="A563" s="5">
        <v>4</v>
      </c>
      <c r="B563" s="6" t="s">
        <v>253</v>
      </c>
      <c r="C563" s="2" t="s">
        <v>218</v>
      </c>
      <c r="D563" s="3">
        <v>125</v>
      </c>
      <c r="E563" s="3">
        <v>146.4</v>
      </c>
      <c r="F563" s="605"/>
      <c r="G563" s="5">
        <v>4</v>
      </c>
      <c r="H563" s="6" t="s">
        <v>253</v>
      </c>
      <c r="I563" s="2" t="s">
        <v>218</v>
      </c>
      <c r="J563" s="3">
        <v>125</v>
      </c>
      <c r="K563" s="3">
        <v>146.4</v>
      </c>
      <c r="L563" s="788"/>
    </row>
    <row r="564" spans="1:12" s="25" customFormat="1" hidden="1" x14ac:dyDescent="0.3">
      <c r="A564" s="5">
        <v>5</v>
      </c>
      <c r="B564" s="6" t="s">
        <v>255</v>
      </c>
      <c r="C564" s="2" t="s">
        <v>218</v>
      </c>
      <c r="D564" s="3">
        <v>80</v>
      </c>
      <c r="E564" s="3">
        <v>105.16</v>
      </c>
      <c r="F564" s="605"/>
      <c r="G564" s="5">
        <v>5</v>
      </c>
      <c r="H564" s="6" t="s">
        <v>255</v>
      </c>
      <c r="I564" s="2" t="s">
        <v>218</v>
      </c>
      <c r="J564" s="3">
        <v>80</v>
      </c>
      <c r="K564" s="3">
        <v>105.16</v>
      </c>
      <c r="L564" s="788"/>
    </row>
    <row r="565" spans="1:12" s="25" customFormat="1" hidden="1" x14ac:dyDescent="0.3">
      <c r="A565" s="5">
        <v>6</v>
      </c>
      <c r="B565" s="6" t="s">
        <v>252</v>
      </c>
      <c r="C565" s="2" t="s">
        <v>251</v>
      </c>
      <c r="D565" s="3">
        <v>105</v>
      </c>
      <c r="E565" s="3">
        <v>142</v>
      </c>
      <c r="F565" s="605"/>
      <c r="G565" s="5">
        <v>6</v>
      </c>
      <c r="H565" s="6" t="s">
        <v>252</v>
      </c>
      <c r="I565" s="2" t="s">
        <v>251</v>
      </c>
      <c r="J565" s="3">
        <v>105</v>
      </c>
      <c r="K565" s="3">
        <v>142</v>
      </c>
      <c r="L565" s="788"/>
    </row>
    <row r="566" spans="1:12" s="25" customFormat="1" hidden="1" x14ac:dyDescent="0.3">
      <c r="A566" s="5">
        <v>7</v>
      </c>
      <c r="B566" s="6" t="s">
        <v>254</v>
      </c>
      <c r="C566" s="2" t="s">
        <v>218</v>
      </c>
      <c r="D566" s="3">
        <v>120</v>
      </c>
      <c r="E566" s="3">
        <v>144</v>
      </c>
      <c r="F566" s="605"/>
      <c r="G566" s="5">
        <v>7</v>
      </c>
      <c r="H566" s="6" t="s">
        <v>254</v>
      </c>
      <c r="I566" s="2" t="s">
        <v>218</v>
      </c>
      <c r="J566" s="3">
        <v>120</v>
      </c>
      <c r="K566" s="3">
        <v>144</v>
      </c>
      <c r="L566" s="788"/>
    </row>
    <row r="567" spans="1:12" s="25" customFormat="1" hidden="1" x14ac:dyDescent="0.3">
      <c r="A567" s="5">
        <v>8</v>
      </c>
      <c r="B567" s="6" t="s">
        <v>31</v>
      </c>
      <c r="C567" s="2" t="s">
        <v>5</v>
      </c>
      <c r="D567" s="3">
        <v>55</v>
      </c>
      <c r="E567" s="3">
        <v>88</v>
      </c>
      <c r="F567" s="605"/>
      <c r="G567" s="5">
        <v>8</v>
      </c>
      <c r="H567" s="6" t="s">
        <v>31</v>
      </c>
      <c r="I567" s="2" t="s">
        <v>5</v>
      </c>
      <c r="J567" s="3">
        <v>55</v>
      </c>
      <c r="K567" s="3">
        <v>88</v>
      </c>
      <c r="L567" s="788"/>
    </row>
    <row r="568" spans="1:12" s="50" customFormat="1" hidden="1" x14ac:dyDescent="0.3">
      <c r="A568" s="873"/>
      <c r="B568" s="1"/>
      <c r="C568" s="873"/>
      <c r="D568" s="7"/>
      <c r="E568" s="7"/>
      <c r="F568" s="605"/>
      <c r="G568" s="873"/>
      <c r="H568" s="1"/>
      <c r="I568" s="873"/>
      <c r="J568" s="7"/>
      <c r="K568" s="7"/>
      <c r="L568" s="792"/>
    </row>
    <row r="569" spans="1:12" s="25" customFormat="1" hidden="1" x14ac:dyDescent="0.3">
      <c r="A569" s="5"/>
      <c r="B569" s="6"/>
      <c r="C569" s="2" t="s">
        <v>128</v>
      </c>
      <c r="D569" s="3">
        <v>1045</v>
      </c>
      <c r="E569" s="3">
        <v>919.81</v>
      </c>
      <c r="F569" s="605"/>
      <c r="G569" s="5"/>
      <c r="H569" s="6"/>
      <c r="I569" s="2" t="s">
        <v>128</v>
      </c>
      <c r="J569" s="3">
        <v>1045</v>
      </c>
      <c r="K569" s="3">
        <v>919.81</v>
      </c>
      <c r="L569" s="788"/>
    </row>
    <row r="570" spans="1:12" s="25" customFormat="1" hidden="1" x14ac:dyDescent="0.3">
      <c r="A570" s="5"/>
      <c r="B570" s="6"/>
      <c r="C570" s="2"/>
      <c r="D570" s="3"/>
      <c r="E570" s="3"/>
      <c r="F570" s="605"/>
      <c r="G570" s="5"/>
      <c r="H570" s="6"/>
      <c r="I570" s="2"/>
      <c r="J570" s="3"/>
      <c r="K570" s="3"/>
      <c r="L570" s="788"/>
    </row>
    <row r="571" spans="1:12" s="25" customFormat="1" x14ac:dyDescent="0.3">
      <c r="A571" s="5"/>
      <c r="B571" s="6"/>
      <c r="C571" s="2"/>
      <c r="D571" s="3"/>
      <c r="E571" s="3"/>
      <c r="F571" s="605"/>
      <c r="G571" s="5"/>
      <c r="H571" s="6"/>
      <c r="I571" s="2"/>
      <c r="J571" s="3"/>
      <c r="K571" s="3"/>
      <c r="L571" s="788"/>
    </row>
    <row r="572" spans="1:12" s="25" customFormat="1" x14ac:dyDescent="0.3">
      <c r="A572" s="5"/>
      <c r="B572" s="6"/>
      <c r="C572" s="2"/>
      <c r="D572" s="3"/>
      <c r="E572" s="3"/>
      <c r="F572" s="605"/>
      <c r="G572" s="5"/>
      <c r="H572" s="6"/>
      <c r="I572" s="2"/>
      <c r="J572" s="3"/>
      <c r="K572" s="3"/>
      <c r="L572" s="788"/>
    </row>
    <row r="573" spans="1:12" s="25" customFormat="1" x14ac:dyDescent="0.3">
      <c r="A573" s="28" t="s">
        <v>124</v>
      </c>
      <c r="B573" s="3" t="s">
        <v>259</v>
      </c>
      <c r="C573" s="2" t="s">
        <v>125</v>
      </c>
      <c r="D573" s="3" t="s">
        <v>126</v>
      </c>
      <c r="E573" s="3" t="s">
        <v>127</v>
      </c>
      <c r="F573" s="605"/>
      <c r="G573" s="28" t="s">
        <v>124</v>
      </c>
      <c r="H573" s="3" t="s">
        <v>247</v>
      </c>
      <c r="I573" s="2" t="s">
        <v>125</v>
      </c>
      <c r="J573" s="3" t="s">
        <v>126</v>
      </c>
      <c r="K573" s="3" t="s">
        <v>127</v>
      </c>
      <c r="L573" s="788"/>
    </row>
    <row r="574" spans="1:12" s="50" customFormat="1" x14ac:dyDescent="0.3">
      <c r="A574" s="873">
        <v>1</v>
      </c>
      <c r="B574" s="6" t="s">
        <v>99</v>
      </c>
      <c r="C574" s="2" t="s">
        <v>9</v>
      </c>
      <c r="D574" s="3">
        <v>65</v>
      </c>
      <c r="E574" s="3">
        <v>235.98</v>
      </c>
      <c r="F574" s="606"/>
      <c r="G574" s="873">
        <v>1</v>
      </c>
      <c r="H574" s="6" t="s">
        <v>99</v>
      </c>
      <c r="I574" s="2" t="s">
        <v>9</v>
      </c>
      <c r="J574" s="3">
        <v>65</v>
      </c>
      <c r="K574" s="3">
        <v>235.98</v>
      </c>
      <c r="L574" s="786"/>
    </row>
    <row r="575" spans="1:12" s="389" customFormat="1" x14ac:dyDescent="0.3">
      <c r="A575" s="873" t="s">
        <v>3</v>
      </c>
      <c r="B575" s="6" t="s">
        <v>425</v>
      </c>
      <c r="C575" s="2" t="s">
        <v>104</v>
      </c>
      <c r="D575" s="3">
        <v>50</v>
      </c>
      <c r="E575" s="3">
        <v>220</v>
      </c>
      <c r="F575" s="606"/>
      <c r="G575" s="873" t="s">
        <v>3</v>
      </c>
      <c r="H575" s="6" t="s">
        <v>425</v>
      </c>
      <c r="I575" s="2" t="s">
        <v>104</v>
      </c>
      <c r="J575" s="3">
        <v>50</v>
      </c>
      <c r="K575" s="3">
        <v>220</v>
      </c>
      <c r="L575" s="795"/>
    </row>
    <row r="576" spans="1:12" s="25" customFormat="1" ht="19.5" customHeight="1" x14ac:dyDescent="0.3">
      <c r="A576" s="873" t="s">
        <v>0</v>
      </c>
      <c r="B576" s="6" t="s">
        <v>179</v>
      </c>
      <c r="C576" s="2" t="s">
        <v>17</v>
      </c>
      <c r="D576" s="3">
        <v>24</v>
      </c>
      <c r="E576" s="3">
        <v>202.41</v>
      </c>
      <c r="F576" s="656"/>
      <c r="G576" s="873" t="s">
        <v>0</v>
      </c>
      <c r="H576" s="6" t="s">
        <v>179</v>
      </c>
      <c r="I576" s="2" t="s">
        <v>44</v>
      </c>
      <c r="J576" s="3">
        <v>28</v>
      </c>
      <c r="K576" s="3">
        <v>242.89</v>
      </c>
      <c r="L576" s="788"/>
    </row>
    <row r="577" spans="1:12" s="50" customFormat="1" x14ac:dyDescent="0.3">
      <c r="A577" s="873" t="s">
        <v>77</v>
      </c>
      <c r="B577" s="6" t="s">
        <v>69</v>
      </c>
      <c r="C577" s="2" t="s">
        <v>22</v>
      </c>
      <c r="D577" s="3">
        <v>25</v>
      </c>
      <c r="E577" s="3">
        <v>3.9199999999999995</v>
      </c>
      <c r="F577" s="605"/>
      <c r="G577" s="873" t="s">
        <v>77</v>
      </c>
      <c r="H577" s="6" t="s">
        <v>69</v>
      </c>
      <c r="I577" s="2" t="s">
        <v>22</v>
      </c>
      <c r="J577" s="3">
        <v>25</v>
      </c>
      <c r="K577" s="3">
        <v>3.9199999999999995</v>
      </c>
      <c r="L577" s="792"/>
    </row>
    <row r="578" spans="1:12" s="50" customFormat="1" x14ac:dyDescent="0.3">
      <c r="A578" s="873" t="s">
        <v>23</v>
      </c>
      <c r="B578" s="6" t="s">
        <v>144</v>
      </c>
      <c r="C578" s="2" t="s">
        <v>2</v>
      </c>
      <c r="D578" s="3">
        <v>15</v>
      </c>
      <c r="E578" s="3">
        <v>88</v>
      </c>
      <c r="F578" s="656"/>
      <c r="G578" s="873" t="s">
        <v>23</v>
      </c>
      <c r="H578" s="6" t="s">
        <v>144</v>
      </c>
      <c r="I578" s="2" t="s">
        <v>2</v>
      </c>
      <c r="J578" s="3">
        <v>15</v>
      </c>
      <c r="K578" s="3">
        <v>88</v>
      </c>
      <c r="L578" s="786"/>
    </row>
    <row r="579" spans="1:12" s="50" customFormat="1" x14ac:dyDescent="0.3">
      <c r="A579" s="873" t="s">
        <v>51</v>
      </c>
      <c r="B579" s="6" t="s">
        <v>107</v>
      </c>
      <c r="C579" s="2" t="s">
        <v>14</v>
      </c>
      <c r="D579" s="3">
        <v>3.4</v>
      </c>
      <c r="E579" s="3">
        <v>93.2</v>
      </c>
      <c r="F579" s="859"/>
      <c r="G579" s="873" t="s">
        <v>51</v>
      </c>
      <c r="H579" s="6" t="s">
        <v>107</v>
      </c>
      <c r="I579" s="2" t="s">
        <v>14</v>
      </c>
      <c r="J579" s="3">
        <v>3.4</v>
      </c>
      <c r="K579" s="3">
        <v>93.2</v>
      </c>
      <c r="L579" s="786"/>
    </row>
    <row r="580" spans="1:12" s="25" customFormat="1" ht="19.5" customHeight="1" x14ac:dyDescent="0.3">
      <c r="A580" s="873" t="s">
        <v>15</v>
      </c>
      <c r="B580" s="6" t="s">
        <v>108</v>
      </c>
      <c r="C580" s="2" t="s">
        <v>65</v>
      </c>
      <c r="D580" s="3">
        <v>1.2</v>
      </c>
      <c r="E580" s="3">
        <v>21.5</v>
      </c>
      <c r="F580" s="661"/>
      <c r="G580" s="873" t="s">
        <v>15</v>
      </c>
      <c r="H580" s="6" t="s">
        <v>108</v>
      </c>
      <c r="I580" s="2" t="s">
        <v>65</v>
      </c>
      <c r="J580" s="3">
        <v>1.2</v>
      </c>
      <c r="K580" s="3">
        <v>21.5</v>
      </c>
      <c r="L580" s="788"/>
    </row>
    <row r="581" spans="1:12" s="25" customFormat="1" x14ac:dyDescent="0.3">
      <c r="A581" s="5">
        <v>8</v>
      </c>
      <c r="B581" s="6" t="s">
        <v>80</v>
      </c>
      <c r="C581" s="2" t="s">
        <v>5</v>
      </c>
      <c r="D581" s="3">
        <v>30</v>
      </c>
      <c r="E581" s="3">
        <v>124.6</v>
      </c>
      <c r="F581" s="656"/>
      <c r="G581" s="5">
        <v>8</v>
      </c>
      <c r="H581" s="6" t="s">
        <v>80</v>
      </c>
      <c r="I581" s="2" t="s">
        <v>5</v>
      </c>
      <c r="J581" s="3">
        <v>30</v>
      </c>
      <c r="K581" s="3">
        <v>124.6</v>
      </c>
      <c r="L581" s="788"/>
    </row>
    <row r="582" spans="1:12" s="50" customFormat="1" x14ac:dyDescent="0.3">
      <c r="A582" s="5"/>
      <c r="B582" s="6"/>
      <c r="C582" s="2"/>
      <c r="D582" s="3"/>
      <c r="E582" s="3"/>
      <c r="F582" s="904"/>
      <c r="G582" s="5"/>
      <c r="H582" s="6"/>
      <c r="I582" s="2"/>
      <c r="J582" s="3"/>
      <c r="K582" s="3"/>
      <c r="L582" s="792"/>
    </row>
    <row r="583" spans="1:12" s="25" customFormat="1" x14ac:dyDescent="0.3">
      <c r="A583" s="873"/>
      <c r="B583" s="6"/>
      <c r="C583" s="2" t="s">
        <v>128</v>
      </c>
      <c r="D583" s="3">
        <f>SUM(D574:D582)</f>
        <v>213.6</v>
      </c>
      <c r="E583" s="3">
        <f>SUM(E574:E582)</f>
        <v>989.61</v>
      </c>
      <c r="F583" s="904"/>
      <c r="G583" s="873"/>
      <c r="H583" s="6"/>
      <c r="I583" s="2" t="s">
        <v>128</v>
      </c>
      <c r="J583" s="3">
        <f>SUM(J574:J582)</f>
        <v>217.6</v>
      </c>
      <c r="K583" s="3">
        <f>SUM(K574:K582)</f>
        <v>1030.0899999999999</v>
      </c>
      <c r="L583" s="788"/>
    </row>
    <row r="584" spans="1:12" s="25" customFormat="1" x14ac:dyDescent="0.3">
      <c r="A584" s="5"/>
      <c r="B584" s="6"/>
      <c r="C584" s="2"/>
      <c r="D584" s="3"/>
      <c r="E584" s="3"/>
      <c r="F584" s="904"/>
      <c r="G584" s="5"/>
      <c r="H584" s="6"/>
      <c r="I584" s="2"/>
      <c r="J584" s="3"/>
      <c r="K584" s="3"/>
      <c r="L584" s="788"/>
    </row>
    <row r="585" spans="1:12" s="25" customFormat="1" x14ac:dyDescent="0.3">
      <c r="A585" s="5"/>
      <c r="B585" s="6"/>
      <c r="C585" s="2"/>
      <c r="D585" s="3"/>
      <c r="E585" s="3"/>
      <c r="F585" s="904"/>
      <c r="G585" s="5"/>
      <c r="H585" s="6"/>
      <c r="I585" s="2"/>
      <c r="J585" s="3"/>
      <c r="K585" s="3"/>
      <c r="L585" s="788"/>
    </row>
    <row r="586" spans="1:12" s="25" customFormat="1" x14ac:dyDescent="0.3">
      <c r="A586" s="873"/>
      <c r="B586" s="6"/>
      <c r="C586" s="2" t="s">
        <v>136</v>
      </c>
      <c r="D586" s="3">
        <f>+D583+D558</f>
        <v>421.4</v>
      </c>
      <c r="E586" s="3">
        <f>+E583+E558</f>
        <v>1755.2350000000001</v>
      </c>
      <c r="F586" s="657"/>
      <c r="G586" s="3"/>
      <c r="H586" s="3"/>
      <c r="I586" s="3" t="s">
        <v>136</v>
      </c>
      <c r="J586" s="3">
        <f>+J583+J558</f>
        <v>434.4</v>
      </c>
      <c r="K586" s="3">
        <f>+K583+K558</f>
        <v>1832.165</v>
      </c>
      <c r="L586" s="788"/>
    </row>
    <row r="587" spans="1:12" s="25" customFormat="1" ht="18.75" customHeight="1" x14ac:dyDescent="0.3">
      <c r="B587" s="20"/>
      <c r="C587" s="20"/>
      <c r="E587" s="24"/>
      <c r="F587" s="657"/>
      <c r="H587" s="20"/>
      <c r="I587" s="20"/>
      <c r="K587" s="24"/>
      <c r="L587" s="788"/>
    </row>
    <row r="588" spans="1:12" s="25" customFormat="1" ht="18.75" customHeight="1" x14ac:dyDescent="0.3">
      <c r="B588" s="20"/>
      <c r="C588" s="20"/>
      <c r="E588" s="24"/>
      <c r="F588" s="606"/>
      <c r="H588" s="20"/>
      <c r="I588" s="20"/>
      <c r="K588" s="24"/>
      <c r="L588" s="788"/>
    </row>
    <row r="589" spans="1:12" s="25" customFormat="1" x14ac:dyDescent="0.3">
      <c r="A589" s="461"/>
      <c r="B589" s="461"/>
      <c r="C589" s="461"/>
      <c r="D589" s="461"/>
      <c r="E589" s="461"/>
      <c r="F589" s="660"/>
      <c r="G589" s="36"/>
      <c r="H589" s="463"/>
      <c r="I589" s="463"/>
      <c r="J589" s="463"/>
      <c r="K589" s="463"/>
      <c r="L589" s="788"/>
    </row>
    <row r="590" spans="1:12" s="25" customFormat="1" x14ac:dyDescent="0.3">
      <c r="A590" s="461"/>
      <c r="B590" s="36"/>
      <c r="C590" s="462"/>
      <c r="D590" s="463"/>
      <c r="E590" s="463"/>
      <c r="F590" s="659"/>
      <c r="G590" s="463"/>
      <c r="H590" s="463"/>
      <c r="I590" s="463"/>
      <c r="J590" s="463"/>
      <c r="K590" s="463"/>
      <c r="L590" s="788"/>
    </row>
    <row r="591" spans="1:12" s="25" customFormat="1" ht="18.75" customHeight="1" x14ac:dyDescent="0.3">
      <c r="B591" s="37" t="s">
        <v>130</v>
      </c>
      <c r="D591" s="94" t="s">
        <v>131</v>
      </c>
      <c r="E591" s="20"/>
      <c r="F591" s="606"/>
      <c r="H591" s="37" t="s">
        <v>130</v>
      </c>
      <c r="J591" s="94" t="s">
        <v>131</v>
      </c>
      <c r="K591" s="20"/>
      <c r="L591" s="788"/>
    </row>
    <row r="592" spans="1:12" s="25" customFormat="1" ht="51.75" customHeight="1" x14ac:dyDescent="0.3">
      <c r="B592" s="38" t="s">
        <v>132</v>
      </c>
      <c r="D592" s="38" t="s">
        <v>140</v>
      </c>
      <c r="E592" s="39"/>
      <c r="F592" s="606"/>
      <c r="H592" s="38" t="s">
        <v>139</v>
      </c>
      <c r="J592" s="38" t="s">
        <v>140</v>
      </c>
      <c r="K592" s="39"/>
      <c r="L592" s="788"/>
    </row>
    <row r="593" spans="1:16" s="25" customFormat="1" ht="22.5" customHeight="1" x14ac:dyDescent="0.3">
      <c r="B593" s="38"/>
      <c r="D593" s="38"/>
      <c r="E593" s="39"/>
      <c r="F593" s="606"/>
      <c r="G593" s="38"/>
      <c r="I593" s="38"/>
      <c r="J593" s="39"/>
      <c r="K593" s="38"/>
      <c r="L593" s="788"/>
    </row>
    <row r="594" spans="1:16" s="25" customFormat="1" ht="18.75" customHeight="1" x14ac:dyDescent="0.3">
      <c r="A594" s="96"/>
      <c r="B594" s="19"/>
      <c r="C594" s="19"/>
      <c r="D594" s="19"/>
      <c r="E594" s="19"/>
      <c r="F594" s="656"/>
      <c r="G594" s="96"/>
      <c r="H594" s="19"/>
      <c r="I594" s="19"/>
      <c r="J594" s="19"/>
      <c r="K594" s="19"/>
      <c r="L594" s="788"/>
    </row>
    <row r="595" spans="1:16" x14ac:dyDescent="0.3">
      <c r="A595" s="25"/>
      <c r="G595" s="25"/>
    </row>
    <row r="596" spans="1:16" s="25" customFormat="1" ht="18.75" customHeight="1" x14ac:dyDescent="0.3">
      <c r="A596" s="257"/>
      <c r="B596" s="476" t="s">
        <v>115</v>
      </c>
      <c r="C596" s="32"/>
      <c r="D596" s="32"/>
      <c r="E596" s="32"/>
      <c r="F596" s="656"/>
      <c r="H596" s="22" t="s">
        <v>115</v>
      </c>
      <c r="I596" s="20"/>
      <c r="J596" s="20"/>
      <c r="K596" s="20"/>
      <c r="L596" s="788"/>
    </row>
    <row r="597" spans="1:16" s="25" customFormat="1" ht="18.75" customHeight="1" x14ac:dyDescent="0.3">
      <c r="A597" s="257"/>
      <c r="B597" s="476" t="s">
        <v>137</v>
      </c>
      <c r="C597" s="32"/>
      <c r="D597" s="32"/>
      <c r="E597" s="32"/>
      <c r="F597" s="606"/>
      <c r="H597" s="22" t="s">
        <v>138</v>
      </c>
      <c r="I597" s="20"/>
      <c r="J597" s="20"/>
      <c r="K597" s="20"/>
      <c r="L597" s="788"/>
    </row>
    <row r="598" spans="1:16" s="25" customFormat="1" ht="18.75" customHeight="1" x14ac:dyDescent="0.3">
      <c r="A598" s="257"/>
      <c r="B598" s="32"/>
      <c r="C598" s="32"/>
      <c r="D598" s="32"/>
      <c r="E598" s="32"/>
      <c r="F598" s="606"/>
      <c r="H598" s="20"/>
      <c r="I598" s="20"/>
      <c r="J598" s="20"/>
      <c r="K598" s="20"/>
      <c r="L598" s="788"/>
    </row>
    <row r="599" spans="1:16" s="25" customFormat="1" ht="18.75" customHeight="1" x14ac:dyDescent="0.3">
      <c r="A599" s="257"/>
      <c r="B599" s="32"/>
      <c r="C599" s="32"/>
      <c r="D599" s="257"/>
      <c r="E599" s="604" t="s">
        <v>116</v>
      </c>
      <c r="F599" s="606"/>
      <c r="H599" s="20"/>
      <c r="I599" s="20"/>
      <c r="K599" s="603" t="s">
        <v>116</v>
      </c>
      <c r="L599" s="789"/>
      <c r="M599" s="603"/>
      <c r="N599" s="603"/>
      <c r="O599" s="603"/>
      <c r="P599" s="603"/>
    </row>
    <row r="600" spans="1:16" s="25" customFormat="1" ht="18.75" customHeight="1" x14ac:dyDescent="0.3">
      <c r="A600" s="257"/>
      <c r="B600" s="32"/>
      <c r="C600" s="32"/>
      <c r="D600" s="257"/>
      <c r="E600" s="604" t="s">
        <v>134</v>
      </c>
      <c r="F600" s="606"/>
      <c r="H600" s="20"/>
      <c r="I600" s="20"/>
      <c r="K600" s="603" t="s">
        <v>134</v>
      </c>
      <c r="L600" s="789"/>
      <c r="M600" s="603"/>
      <c r="N600" s="603"/>
      <c r="O600" s="603"/>
      <c r="P600" s="603"/>
    </row>
    <row r="601" spans="1:16" s="25" customFormat="1" ht="18.75" customHeight="1" x14ac:dyDescent="0.3">
      <c r="A601" s="257"/>
      <c r="B601" s="32"/>
      <c r="C601" s="32"/>
      <c r="D601" s="257"/>
      <c r="E601" s="604" t="s">
        <v>117</v>
      </c>
      <c r="F601" s="606"/>
      <c r="H601" s="20"/>
      <c r="I601" s="20"/>
      <c r="K601" s="603" t="s">
        <v>117</v>
      </c>
      <c r="L601" s="789"/>
      <c r="M601" s="603"/>
      <c r="N601" s="603"/>
      <c r="O601" s="603"/>
      <c r="P601" s="603"/>
    </row>
    <row r="602" spans="1:16" s="25" customFormat="1" ht="18.75" customHeight="1" x14ac:dyDescent="0.3">
      <c r="A602" s="257"/>
      <c r="B602" s="32"/>
      <c r="C602" s="32"/>
      <c r="D602" s="257"/>
      <c r="E602" s="604" t="s">
        <v>417</v>
      </c>
      <c r="F602" s="606"/>
      <c r="H602" s="20"/>
      <c r="I602" s="20"/>
      <c r="K602" s="603" t="s">
        <v>417</v>
      </c>
      <c r="L602" s="789"/>
      <c r="M602" s="603"/>
      <c r="N602" s="603"/>
      <c r="O602" s="603"/>
      <c r="P602" s="603"/>
    </row>
    <row r="603" spans="1:16" s="25" customFormat="1" ht="18.75" customHeight="1" x14ac:dyDescent="0.3">
      <c r="A603" s="257"/>
      <c r="B603" s="32"/>
      <c r="C603" s="32"/>
      <c r="D603" s="32"/>
      <c r="E603" s="32"/>
      <c r="F603" s="656"/>
      <c r="H603" s="20"/>
      <c r="I603" s="20"/>
      <c r="J603" s="20"/>
      <c r="K603" s="20"/>
      <c r="L603" s="788"/>
    </row>
    <row r="604" spans="1:16" s="25" customFormat="1" ht="18.75" customHeight="1" x14ac:dyDescent="0.3">
      <c r="A604" s="257"/>
      <c r="B604" s="32"/>
      <c r="C604" s="32"/>
      <c r="D604" s="32"/>
      <c r="E604" s="32"/>
      <c r="F604" s="930" t="s">
        <v>427</v>
      </c>
      <c r="H604" s="20"/>
      <c r="I604" s="20"/>
      <c r="J604" s="20"/>
      <c r="K604" s="20"/>
      <c r="L604" s="788"/>
    </row>
    <row r="605" spans="1:16" s="25" customFormat="1" ht="18.75" customHeight="1" x14ac:dyDescent="0.3">
      <c r="A605" s="257"/>
      <c r="B605" s="32"/>
      <c r="C605" s="32"/>
      <c r="D605" s="32"/>
      <c r="E605" s="32"/>
      <c r="F605" s="957" t="s">
        <v>432</v>
      </c>
      <c r="H605" s="20"/>
      <c r="I605" s="20"/>
      <c r="J605" s="20"/>
      <c r="K605" s="20"/>
      <c r="L605" s="788"/>
    </row>
    <row r="606" spans="1:16" s="25" customFormat="1" ht="18.75" customHeight="1" x14ac:dyDescent="0.3">
      <c r="A606" s="257"/>
      <c r="B606" s="1605" t="s">
        <v>119</v>
      </c>
      <c r="C606" s="1605"/>
      <c r="D606" s="1605"/>
      <c r="E606" s="481"/>
      <c r="F606" s="606"/>
      <c r="G606" s="257"/>
      <c r="H606" s="1605" t="s">
        <v>119</v>
      </c>
      <c r="I606" s="1605"/>
      <c r="J606" s="1605"/>
      <c r="K606" s="481"/>
      <c r="L606" s="788"/>
    </row>
    <row r="607" spans="1:16" s="25" customFormat="1" ht="18.75" customHeight="1" x14ac:dyDescent="0.3">
      <c r="A607" s="257"/>
      <c r="B607" s="1606">
        <v>45317</v>
      </c>
      <c r="C607" s="1606"/>
      <c r="D607" s="1606"/>
      <c r="E607" s="482"/>
      <c r="F607" s="606"/>
      <c r="G607" s="257"/>
      <c r="H607" s="1606">
        <f>B607</f>
        <v>45317</v>
      </c>
      <c r="I607" s="1606"/>
      <c r="J607" s="1606"/>
      <c r="K607" s="482"/>
      <c r="L607" s="788"/>
    </row>
    <row r="608" spans="1:16" s="25" customFormat="1" ht="18.75" customHeight="1" x14ac:dyDescent="0.3">
      <c r="A608" s="257"/>
      <c r="B608" s="32"/>
      <c r="C608" s="32"/>
      <c r="D608" s="32"/>
      <c r="E608" s="482"/>
      <c r="F608" s="606"/>
      <c r="G608" s="257"/>
      <c r="H608" s="32"/>
      <c r="I608" s="32"/>
      <c r="J608" s="32"/>
      <c r="K608" s="482"/>
      <c r="L608" s="788"/>
    </row>
    <row r="609" spans="1:12" s="25" customFormat="1" ht="18.75" customHeight="1" x14ac:dyDescent="0.3">
      <c r="A609" s="257"/>
      <c r="B609" s="889"/>
      <c r="C609" s="32"/>
      <c r="D609" s="32"/>
      <c r="E609" s="482"/>
      <c r="F609" s="606"/>
      <c r="G609" s="257"/>
      <c r="H609" s="1051"/>
      <c r="I609" s="32"/>
      <c r="J609" s="32"/>
      <c r="K609" s="482"/>
      <c r="L609" s="788"/>
    </row>
    <row r="610" spans="1:12" s="25" customFormat="1" ht="18.75" customHeight="1" x14ac:dyDescent="0.3">
      <c r="A610" s="469" t="s">
        <v>120</v>
      </c>
      <c r="B610" s="475" t="s">
        <v>121</v>
      </c>
      <c r="C610" s="1604" t="s">
        <v>122</v>
      </c>
      <c r="D610" s="1604"/>
      <c r="E610" s="1604"/>
      <c r="F610" s="606"/>
      <c r="G610" s="469" t="s">
        <v>120</v>
      </c>
      <c r="H610" s="475" t="s">
        <v>121</v>
      </c>
      <c r="I610" s="1604" t="s">
        <v>123</v>
      </c>
      <c r="J610" s="1604"/>
      <c r="K610" s="1604"/>
      <c r="L610" s="788"/>
    </row>
    <row r="611" spans="1:12" s="25" customFormat="1" ht="18.75" customHeight="1" x14ac:dyDescent="0.3">
      <c r="A611" s="469" t="s">
        <v>124</v>
      </c>
      <c r="B611" s="469" t="s">
        <v>265</v>
      </c>
      <c r="C611" s="475" t="s">
        <v>125</v>
      </c>
      <c r="D611" s="890" t="s">
        <v>126</v>
      </c>
      <c r="E611" s="890" t="s">
        <v>127</v>
      </c>
      <c r="F611" s="606"/>
      <c r="G611" s="469" t="s">
        <v>124</v>
      </c>
      <c r="H611" s="469" t="s">
        <v>265</v>
      </c>
      <c r="I611" s="475" t="s">
        <v>125</v>
      </c>
      <c r="J611" s="1052" t="s">
        <v>126</v>
      </c>
      <c r="K611" s="1052" t="s">
        <v>127</v>
      </c>
      <c r="L611" s="788"/>
    </row>
    <row r="612" spans="1:12" s="25" customFormat="1" ht="19.5" customHeight="1" x14ac:dyDescent="0.3">
      <c r="A612" s="890" t="s">
        <v>8</v>
      </c>
      <c r="B612" s="13" t="s">
        <v>359</v>
      </c>
      <c r="C612" s="14" t="s">
        <v>33</v>
      </c>
      <c r="D612" s="15">
        <v>90</v>
      </c>
      <c r="E612" s="15">
        <v>262.82</v>
      </c>
      <c r="F612" s="606"/>
      <c r="G612" s="1052" t="s">
        <v>8</v>
      </c>
      <c r="H612" s="13" t="s">
        <v>359</v>
      </c>
      <c r="I612" s="14" t="s">
        <v>35</v>
      </c>
      <c r="J612" s="15">
        <v>108</v>
      </c>
      <c r="K612" s="15">
        <v>282.82</v>
      </c>
      <c r="L612" s="788"/>
    </row>
    <row r="613" spans="1:12" s="25" customFormat="1" x14ac:dyDescent="0.3">
      <c r="A613" s="12">
        <v>2</v>
      </c>
      <c r="B613" s="13" t="s">
        <v>114</v>
      </c>
      <c r="C613" s="14" t="s">
        <v>2</v>
      </c>
      <c r="D613" s="15">
        <v>6</v>
      </c>
      <c r="E613" s="15">
        <v>28</v>
      </c>
      <c r="F613" s="606"/>
      <c r="G613" s="12">
        <v>2</v>
      </c>
      <c r="H613" s="13" t="s">
        <v>114</v>
      </c>
      <c r="I613" s="14" t="s">
        <v>2</v>
      </c>
      <c r="J613" s="15">
        <v>6</v>
      </c>
      <c r="K613" s="15">
        <v>28</v>
      </c>
      <c r="L613" s="788"/>
    </row>
    <row r="614" spans="1:12" s="25" customFormat="1" ht="19.5" customHeight="1" x14ac:dyDescent="0.3">
      <c r="A614" s="890" t="s">
        <v>0</v>
      </c>
      <c r="B614" s="13" t="s">
        <v>93</v>
      </c>
      <c r="C614" s="14" t="s">
        <v>2</v>
      </c>
      <c r="D614" s="15">
        <v>75</v>
      </c>
      <c r="E614" s="15">
        <v>92</v>
      </c>
      <c r="F614" s="656"/>
      <c r="G614" s="1052" t="s">
        <v>0</v>
      </c>
      <c r="H614" s="13" t="s">
        <v>93</v>
      </c>
      <c r="I614" s="14" t="s">
        <v>2</v>
      </c>
      <c r="J614" s="15">
        <v>75</v>
      </c>
      <c r="K614" s="15">
        <v>92</v>
      </c>
      <c r="L614" s="788"/>
    </row>
    <row r="615" spans="1:12" s="939" customFormat="1" x14ac:dyDescent="0.3">
      <c r="A615" s="959">
        <v>4</v>
      </c>
      <c r="B615" s="960" t="s">
        <v>80</v>
      </c>
      <c r="C615" s="961" t="s">
        <v>5</v>
      </c>
      <c r="D615" s="962">
        <v>30</v>
      </c>
      <c r="E615" s="962">
        <v>124.6</v>
      </c>
      <c r="F615" s="957"/>
      <c r="G615" s="959">
        <v>4</v>
      </c>
      <c r="H615" s="960" t="s">
        <v>80</v>
      </c>
      <c r="I615" s="961" t="s">
        <v>5</v>
      </c>
      <c r="J615" s="962">
        <v>30</v>
      </c>
      <c r="K615" s="962">
        <v>124.6</v>
      </c>
      <c r="L615" s="945" t="s">
        <v>428</v>
      </c>
    </row>
    <row r="616" spans="1:12" s="25" customFormat="1" x14ac:dyDescent="0.3">
      <c r="A616" s="12"/>
      <c r="B616" s="13"/>
      <c r="C616" s="14"/>
      <c r="D616" s="15"/>
      <c r="E616" s="15"/>
      <c r="F616" s="656"/>
      <c r="G616" s="12"/>
      <c r="H616" s="13"/>
      <c r="I616" s="14"/>
      <c r="J616" s="15"/>
      <c r="K616" s="15"/>
      <c r="L616" s="788"/>
    </row>
    <row r="617" spans="1:12" s="25" customFormat="1" x14ac:dyDescent="0.3">
      <c r="A617" s="12"/>
      <c r="B617" s="13"/>
      <c r="C617" s="14"/>
      <c r="D617" s="15"/>
      <c r="E617" s="15"/>
      <c r="F617" s="605"/>
      <c r="G617" s="12"/>
      <c r="H617" s="13"/>
      <c r="I617" s="14"/>
      <c r="J617" s="15"/>
      <c r="K617" s="15"/>
      <c r="L617" s="788"/>
    </row>
    <row r="618" spans="1:12" s="25" customFormat="1" x14ac:dyDescent="0.3">
      <c r="A618" s="12"/>
      <c r="B618" s="13"/>
      <c r="C618" s="14" t="s">
        <v>128</v>
      </c>
      <c r="D618" s="15">
        <f>SUM(D612:D616)</f>
        <v>201</v>
      </c>
      <c r="E618" s="15">
        <f>SUM(E612:E616)</f>
        <v>507.41999999999996</v>
      </c>
      <c r="F618" s="605"/>
      <c r="G618" s="12"/>
      <c r="H618" s="13"/>
      <c r="I618" s="14" t="s">
        <v>128</v>
      </c>
      <c r="J618" s="15">
        <f>SUM(J612:J616)</f>
        <v>219</v>
      </c>
      <c r="K618" s="15">
        <f>SUM(K612:K616)</f>
        <v>527.41999999999996</v>
      </c>
    </row>
    <row r="619" spans="1:12" s="25" customFormat="1" hidden="1" x14ac:dyDescent="0.3">
      <c r="A619" s="12"/>
      <c r="B619" s="13"/>
      <c r="C619" s="14"/>
      <c r="D619" s="15"/>
      <c r="E619" s="15"/>
      <c r="F619" s="605"/>
      <c r="G619" s="12"/>
      <c r="H619" s="13"/>
      <c r="I619" s="14"/>
      <c r="J619" s="15"/>
      <c r="K619" s="15"/>
      <c r="L619" s="788"/>
    </row>
    <row r="620" spans="1:12" s="25" customFormat="1" hidden="1" x14ac:dyDescent="0.3">
      <c r="A620" s="12">
        <v>1</v>
      </c>
      <c r="B620" s="13" t="s">
        <v>1</v>
      </c>
      <c r="C620" s="14" t="s">
        <v>5</v>
      </c>
      <c r="D620" s="15">
        <v>200</v>
      </c>
      <c r="E620" s="15">
        <v>86</v>
      </c>
      <c r="F620" s="605"/>
      <c r="G620" s="12">
        <v>1</v>
      </c>
      <c r="H620" s="13" t="s">
        <v>1</v>
      </c>
      <c r="I620" s="14" t="s">
        <v>5</v>
      </c>
      <c r="J620" s="15">
        <v>200</v>
      </c>
      <c r="K620" s="15">
        <v>86</v>
      </c>
      <c r="L620" s="788"/>
    </row>
    <row r="621" spans="1:12" s="25" customFormat="1" hidden="1" x14ac:dyDescent="0.3">
      <c r="A621" s="12">
        <v>2</v>
      </c>
      <c r="B621" s="13" t="s">
        <v>238</v>
      </c>
      <c r="C621" s="14" t="s">
        <v>251</v>
      </c>
      <c r="D621" s="15">
        <v>225</v>
      </c>
      <c r="E621" s="15">
        <v>114</v>
      </c>
      <c r="F621" s="605"/>
      <c r="G621" s="12">
        <v>2</v>
      </c>
      <c r="H621" s="13" t="s">
        <v>238</v>
      </c>
      <c r="I621" s="14" t="s">
        <v>251</v>
      </c>
      <c r="J621" s="15">
        <v>225</v>
      </c>
      <c r="K621" s="15">
        <v>114</v>
      </c>
      <c r="L621" s="788"/>
    </row>
    <row r="622" spans="1:12" s="25" customFormat="1" hidden="1" x14ac:dyDescent="0.3">
      <c r="A622" s="12">
        <v>3</v>
      </c>
      <c r="B622" s="13" t="s">
        <v>93</v>
      </c>
      <c r="C622" s="14" t="s">
        <v>5</v>
      </c>
      <c r="D622" s="15">
        <v>135</v>
      </c>
      <c r="E622" s="15">
        <v>94.25</v>
      </c>
      <c r="F622" s="605"/>
      <c r="G622" s="12">
        <v>3</v>
      </c>
      <c r="H622" s="13" t="s">
        <v>93</v>
      </c>
      <c r="I622" s="14" t="s">
        <v>5</v>
      </c>
      <c r="J622" s="15">
        <v>135</v>
      </c>
      <c r="K622" s="15">
        <v>94.25</v>
      </c>
      <c r="L622" s="788"/>
    </row>
    <row r="623" spans="1:12" s="25" customFormat="1" hidden="1" x14ac:dyDescent="0.3">
      <c r="A623" s="12">
        <v>4</v>
      </c>
      <c r="B623" s="13" t="s">
        <v>253</v>
      </c>
      <c r="C623" s="14" t="s">
        <v>218</v>
      </c>
      <c r="D623" s="15">
        <v>125</v>
      </c>
      <c r="E623" s="15">
        <v>146.4</v>
      </c>
      <c r="F623" s="605"/>
      <c r="G623" s="12">
        <v>4</v>
      </c>
      <c r="H623" s="13" t="s">
        <v>253</v>
      </c>
      <c r="I623" s="14" t="s">
        <v>218</v>
      </c>
      <c r="J623" s="15">
        <v>125</v>
      </c>
      <c r="K623" s="15">
        <v>146.4</v>
      </c>
      <c r="L623" s="788"/>
    </row>
    <row r="624" spans="1:12" s="25" customFormat="1" hidden="1" x14ac:dyDescent="0.3">
      <c r="A624" s="12">
        <v>5</v>
      </c>
      <c r="B624" s="13" t="s">
        <v>255</v>
      </c>
      <c r="C624" s="14" t="s">
        <v>218</v>
      </c>
      <c r="D624" s="15">
        <v>80</v>
      </c>
      <c r="E624" s="15">
        <v>105.16</v>
      </c>
      <c r="F624" s="605"/>
      <c r="G624" s="12">
        <v>5</v>
      </c>
      <c r="H624" s="13" t="s">
        <v>255</v>
      </c>
      <c r="I624" s="14" t="s">
        <v>218</v>
      </c>
      <c r="J624" s="15">
        <v>80</v>
      </c>
      <c r="K624" s="15">
        <v>105.16</v>
      </c>
      <c r="L624" s="788"/>
    </row>
    <row r="625" spans="1:12" s="25" customFormat="1" hidden="1" x14ac:dyDescent="0.3">
      <c r="A625" s="12">
        <v>6</v>
      </c>
      <c r="B625" s="13" t="s">
        <v>252</v>
      </c>
      <c r="C625" s="14" t="s">
        <v>251</v>
      </c>
      <c r="D625" s="15">
        <v>105</v>
      </c>
      <c r="E625" s="15">
        <v>142</v>
      </c>
      <c r="F625" s="605"/>
      <c r="G625" s="12">
        <v>6</v>
      </c>
      <c r="H625" s="13" t="s">
        <v>252</v>
      </c>
      <c r="I625" s="14" t="s">
        <v>251</v>
      </c>
      <c r="J625" s="15">
        <v>105</v>
      </c>
      <c r="K625" s="15">
        <v>142</v>
      </c>
      <c r="L625" s="788"/>
    </row>
    <row r="626" spans="1:12" s="25" customFormat="1" hidden="1" x14ac:dyDescent="0.3">
      <c r="A626" s="12">
        <v>7</v>
      </c>
      <c r="B626" s="13" t="s">
        <v>254</v>
      </c>
      <c r="C626" s="14" t="s">
        <v>218</v>
      </c>
      <c r="D626" s="15">
        <v>120</v>
      </c>
      <c r="E626" s="15">
        <v>144</v>
      </c>
      <c r="F626" s="605"/>
      <c r="G626" s="12">
        <v>7</v>
      </c>
      <c r="H626" s="13" t="s">
        <v>254</v>
      </c>
      <c r="I626" s="14" t="s">
        <v>218</v>
      </c>
      <c r="J626" s="15">
        <v>120</v>
      </c>
      <c r="K626" s="15">
        <v>144</v>
      </c>
      <c r="L626" s="788"/>
    </row>
    <row r="627" spans="1:12" s="25" customFormat="1" hidden="1" x14ac:dyDescent="0.3">
      <c r="A627" s="12">
        <v>8</v>
      </c>
      <c r="B627" s="13" t="s">
        <v>31</v>
      </c>
      <c r="C627" s="14" t="s">
        <v>5</v>
      </c>
      <c r="D627" s="15">
        <v>55</v>
      </c>
      <c r="E627" s="15">
        <v>88</v>
      </c>
      <c r="F627" s="605"/>
      <c r="G627" s="12">
        <v>8</v>
      </c>
      <c r="H627" s="13" t="s">
        <v>31</v>
      </c>
      <c r="I627" s="14" t="s">
        <v>5</v>
      </c>
      <c r="J627" s="15">
        <v>55</v>
      </c>
      <c r="K627" s="15">
        <v>88</v>
      </c>
      <c r="L627" s="788"/>
    </row>
    <row r="628" spans="1:12" s="50" customFormat="1" hidden="1" x14ac:dyDescent="0.3">
      <c r="A628" s="890"/>
      <c r="B628" s="467"/>
      <c r="C628" s="890"/>
      <c r="D628" s="468"/>
      <c r="E628" s="468"/>
      <c r="F628" s="605"/>
      <c r="G628" s="1052"/>
      <c r="H628" s="467"/>
      <c r="I628" s="1052"/>
      <c r="J628" s="468"/>
      <c r="K628" s="468"/>
      <c r="L628" s="792"/>
    </row>
    <row r="629" spans="1:12" s="25" customFormat="1" hidden="1" x14ac:dyDescent="0.3">
      <c r="A629" s="12"/>
      <c r="B629" s="13"/>
      <c r="C629" s="14" t="s">
        <v>128</v>
      </c>
      <c r="D629" s="15">
        <v>1045</v>
      </c>
      <c r="E629" s="15">
        <v>919.81</v>
      </c>
      <c r="F629" s="605"/>
      <c r="G629" s="12"/>
      <c r="H629" s="13"/>
      <c r="I629" s="14" t="s">
        <v>128</v>
      </c>
      <c r="J629" s="15">
        <v>1045</v>
      </c>
      <c r="K629" s="15">
        <v>919.81</v>
      </c>
      <c r="L629" s="788"/>
    </row>
    <row r="630" spans="1:12" s="25" customFormat="1" hidden="1" x14ac:dyDescent="0.3">
      <c r="A630" s="12"/>
      <c r="B630" s="13"/>
      <c r="C630" s="14"/>
      <c r="D630" s="15"/>
      <c r="E630" s="15"/>
      <c r="F630" s="605"/>
      <c r="G630" s="12"/>
      <c r="H630" s="13"/>
      <c r="I630" s="14"/>
      <c r="J630" s="15"/>
      <c r="K630" s="15"/>
      <c r="L630" s="788"/>
    </row>
    <row r="631" spans="1:12" s="25" customFormat="1" x14ac:dyDescent="0.3">
      <c r="A631" s="12"/>
      <c r="B631" s="13"/>
      <c r="C631" s="14"/>
      <c r="D631" s="15"/>
      <c r="E631" s="15"/>
      <c r="F631" s="605"/>
      <c r="G631" s="12"/>
      <c r="H631" s="13"/>
      <c r="I631" s="14"/>
      <c r="J631" s="15"/>
      <c r="K631" s="15"/>
      <c r="L631" s="788"/>
    </row>
    <row r="632" spans="1:12" s="25" customFormat="1" x14ac:dyDescent="0.3">
      <c r="A632" s="12"/>
      <c r="B632" s="13"/>
      <c r="C632" s="14"/>
      <c r="D632" s="15"/>
      <c r="E632" s="15"/>
      <c r="F632" s="605"/>
      <c r="G632" s="12"/>
      <c r="H632" s="13"/>
      <c r="I632" s="14"/>
      <c r="J632" s="15"/>
      <c r="K632" s="15"/>
      <c r="L632" s="788"/>
    </row>
    <row r="633" spans="1:12" s="25" customFormat="1" x14ac:dyDescent="0.3">
      <c r="A633" s="469" t="s">
        <v>124</v>
      </c>
      <c r="B633" s="15" t="s">
        <v>259</v>
      </c>
      <c r="C633" s="14" t="s">
        <v>125</v>
      </c>
      <c r="D633" s="15" t="s">
        <v>126</v>
      </c>
      <c r="E633" s="15" t="s">
        <v>127</v>
      </c>
      <c r="F633" s="605"/>
      <c r="G633" s="469" t="s">
        <v>124</v>
      </c>
      <c r="H633" s="15" t="s">
        <v>247</v>
      </c>
      <c r="I633" s="14" t="s">
        <v>125</v>
      </c>
      <c r="J633" s="15" t="s">
        <v>126</v>
      </c>
      <c r="K633" s="15" t="s">
        <v>127</v>
      </c>
      <c r="L633" s="788"/>
    </row>
    <row r="634" spans="1:12" s="50" customFormat="1" x14ac:dyDescent="0.3">
      <c r="A634" s="890">
        <v>1</v>
      </c>
      <c r="B634" s="13" t="s">
        <v>100</v>
      </c>
      <c r="C634" s="14" t="s">
        <v>9</v>
      </c>
      <c r="D634" s="15">
        <v>60</v>
      </c>
      <c r="E634" s="15">
        <v>287.25</v>
      </c>
      <c r="F634" s="606"/>
      <c r="G634" s="1052">
        <v>1</v>
      </c>
      <c r="H634" s="13" t="s">
        <v>100</v>
      </c>
      <c r="I634" s="14" t="s">
        <v>9</v>
      </c>
      <c r="J634" s="15">
        <v>60</v>
      </c>
      <c r="K634" s="15">
        <v>287.25</v>
      </c>
      <c r="L634" s="786"/>
    </row>
    <row r="635" spans="1:12" s="389" customFormat="1" x14ac:dyDescent="0.3">
      <c r="A635" s="890" t="s">
        <v>3</v>
      </c>
      <c r="B635" s="13" t="s">
        <v>106</v>
      </c>
      <c r="C635" s="14" t="s">
        <v>104</v>
      </c>
      <c r="D635" s="15">
        <v>50</v>
      </c>
      <c r="E635" s="15">
        <v>333.85</v>
      </c>
      <c r="F635" s="606"/>
      <c r="G635" s="1052" t="s">
        <v>3</v>
      </c>
      <c r="H635" s="13" t="s">
        <v>106</v>
      </c>
      <c r="I635" s="14" t="s">
        <v>104</v>
      </c>
      <c r="J635" s="15">
        <v>50</v>
      </c>
      <c r="K635" s="15">
        <v>333.85</v>
      </c>
      <c r="L635" s="795"/>
    </row>
    <row r="636" spans="1:12" s="50" customFormat="1" x14ac:dyDescent="0.3">
      <c r="A636" s="890" t="s">
        <v>0</v>
      </c>
      <c r="B636" s="13" t="s">
        <v>43</v>
      </c>
      <c r="C636" s="14" t="s">
        <v>17</v>
      </c>
      <c r="D636" s="15">
        <v>40</v>
      </c>
      <c r="E636" s="15">
        <v>242.70999999999998</v>
      </c>
      <c r="F636" s="656"/>
      <c r="G636" s="1052" t="s">
        <v>0</v>
      </c>
      <c r="H636" s="13" t="s">
        <v>43</v>
      </c>
      <c r="I636" s="14" t="s">
        <v>44</v>
      </c>
      <c r="J636" s="15">
        <v>45</v>
      </c>
      <c r="K636" s="15">
        <v>298.71999999999997</v>
      </c>
      <c r="L636" s="786"/>
    </row>
    <row r="637" spans="1:12" s="50" customFormat="1" x14ac:dyDescent="0.3">
      <c r="A637" s="890" t="s">
        <v>77</v>
      </c>
      <c r="B637" s="13" t="s">
        <v>69</v>
      </c>
      <c r="C637" s="14" t="s">
        <v>22</v>
      </c>
      <c r="D637" s="15">
        <v>25</v>
      </c>
      <c r="E637" s="15">
        <v>3.9199999999999995</v>
      </c>
      <c r="F637" s="605"/>
      <c r="G637" s="1052" t="s">
        <v>77</v>
      </c>
      <c r="H637" s="13" t="s">
        <v>69</v>
      </c>
      <c r="I637" s="14" t="s">
        <v>22</v>
      </c>
      <c r="J637" s="15">
        <v>25</v>
      </c>
      <c r="K637" s="15">
        <v>3.9199999999999995</v>
      </c>
      <c r="L637" s="792"/>
    </row>
    <row r="638" spans="1:12" s="25" customFormat="1" x14ac:dyDescent="0.3">
      <c r="A638" s="890" t="s">
        <v>23</v>
      </c>
      <c r="B638" s="13" t="s">
        <v>194</v>
      </c>
      <c r="C638" s="14" t="s">
        <v>2</v>
      </c>
      <c r="D638" s="15">
        <v>30</v>
      </c>
      <c r="E638" s="15">
        <v>92</v>
      </c>
      <c r="F638" s="606"/>
      <c r="G638" s="1052" t="s">
        <v>23</v>
      </c>
      <c r="H638" s="13" t="s">
        <v>194</v>
      </c>
      <c r="I638" s="14" t="s">
        <v>2</v>
      </c>
      <c r="J638" s="15">
        <v>30</v>
      </c>
      <c r="K638" s="15">
        <v>92</v>
      </c>
      <c r="L638" s="788"/>
    </row>
    <row r="639" spans="1:12" s="50" customFormat="1" x14ac:dyDescent="0.3">
      <c r="A639" s="890" t="s">
        <v>51</v>
      </c>
      <c r="B639" s="13" t="s">
        <v>107</v>
      </c>
      <c r="C639" s="14" t="s">
        <v>14</v>
      </c>
      <c r="D639" s="15">
        <v>3.4</v>
      </c>
      <c r="E639" s="15">
        <v>93.2</v>
      </c>
      <c r="F639" s="605"/>
      <c r="G639" s="1052" t="s">
        <v>51</v>
      </c>
      <c r="H639" s="13" t="s">
        <v>107</v>
      </c>
      <c r="I639" s="14" t="s">
        <v>14</v>
      </c>
      <c r="J639" s="15">
        <v>3.4</v>
      </c>
      <c r="K639" s="15">
        <v>93.2</v>
      </c>
      <c r="L639" s="786"/>
    </row>
    <row r="640" spans="1:12" s="25" customFormat="1" ht="19.5" customHeight="1" x14ac:dyDescent="0.3">
      <c r="A640" s="890" t="s">
        <v>15</v>
      </c>
      <c r="B640" s="13" t="s">
        <v>108</v>
      </c>
      <c r="C640" s="14" t="s">
        <v>65</v>
      </c>
      <c r="D640" s="15">
        <v>1.2</v>
      </c>
      <c r="E640" s="15">
        <v>21.5</v>
      </c>
      <c r="F640" s="656"/>
      <c r="G640" s="1052" t="s">
        <v>15</v>
      </c>
      <c r="H640" s="13" t="s">
        <v>108</v>
      </c>
      <c r="I640" s="14" t="s">
        <v>65</v>
      </c>
      <c r="J640" s="15">
        <v>1.2</v>
      </c>
      <c r="K640" s="15">
        <v>21.5</v>
      </c>
      <c r="L640" s="788"/>
    </row>
    <row r="641" spans="1:12" s="25" customFormat="1" x14ac:dyDescent="0.3">
      <c r="A641" s="12"/>
      <c r="B641" s="13"/>
      <c r="C641" s="14"/>
      <c r="D641" s="15"/>
      <c r="E641" s="15"/>
      <c r="F641" s="656"/>
      <c r="G641" s="12"/>
      <c r="H641" s="13"/>
      <c r="I641" s="14"/>
      <c r="J641" s="15"/>
      <c r="K641" s="15"/>
      <c r="L641" s="788"/>
    </row>
    <row r="642" spans="1:12" s="50" customFormat="1" x14ac:dyDescent="0.3">
      <c r="A642" s="12"/>
      <c r="B642" s="13"/>
      <c r="C642" s="14"/>
      <c r="D642" s="15"/>
      <c r="E642" s="15"/>
      <c r="F642" s="657"/>
      <c r="G642" s="12"/>
      <c r="H642" s="13"/>
      <c r="I642" s="14"/>
      <c r="J642" s="15"/>
      <c r="K642" s="15"/>
      <c r="L642" s="792"/>
    </row>
    <row r="643" spans="1:12" s="25" customFormat="1" x14ac:dyDescent="0.3">
      <c r="A643" s="890"/>
      <c r="B643" s="13"/>
      <c r="C643" s="14" t="s">
        <v>128</v>
      </c>
      <c r="D643" s="15">
        <f>SUM(D634:D642)</f>
        <v>209.6</v>
      </c>
      <c r="E643" s="15">
        <f>SUM(E634:E642)</f>
        <v>1074.4299999999998</v>
      </c>
      <c r="F643" s="657"/>
      <c r="G643" s="1052"/>
      <c r="H643" s="13"/>
      <c r="I643" s="14" t="s">
        <v>128</v>
      </c>
      <c r="J643" s="15">
        <f>SUM(J634:J642)</f>
        <v>214.6</v>
      </c>
      <c r="K643" s="15">
        <f>SUM(K634:K642)</f>
        <v>1130.4399999999998</v>
      </c>
      <c r="L643" s="788"/>
    </row>
    <row r="644" spans="1:12" s="25" customFormat="1" x14ac:dyDescent="0.3">
      <c r="A644" s="12"/>
      <c r="B644" s="13"/>
      <c r="C644" s="14"/>
      <c r="D644" s="15"/>
      <c r="E644" s="775"/>
      <c r="F644" s="901"/>
      <c r="G644" s="777"/>
      <c r="H644" s="773"/>
      <c r="I644" s="14"/>
      <c r="J644" s="15"/>
      <c r="K644" s="15"/>
      <c r="L644" s="788"/>
    </row>
    <row r="645" spans="1:12" s="25" customFormat="1" x14ac:dyDescent="0.3">
      <c r="A645" s="12"/>
      <c r="B645" s="13"/>
      <c r="C645" s="14"/>
      <c r="D645" s="15"/>
      <c r="E645" s="775"/>
      <c r="F645" s="901"/>
      <c r="G645" s="777"/>
      <c r="H645" s="773"/>
      <c r="I645" s="14"/>
      <c r="J645" s="15"/>
      <c r="K645" s="15"/>
      <c r="L645" s="788"/>
    </row>
    <row r="646" spans="1:12" s="25" customFormat="1" x14ac:dyDescent="0.3">
      <c r="A646" s="890"/>
      <c r="B646" s="13"/>
      <c r="C646" s="14" t="s">
        <v>136</v>
      </c>
      <c r="D646" s="15">
        <f>+D643+D618</f>
        <v>410.6</v>
      </c>
      <c r="E646" s="775">
        <f>+E643+E618</f>
        <v>1581.85</v>
      </c>
      <c r="F646" s="901"/>
      <c r="G646" s="775"/>
      <c r="H646" s="775"/>
      <c r="I646" s="15" t="s">
        <v>136</v>
      </c>
      <c r="J646" s="15">
        <f>+J643+J618</f>
        <v>433.6</v>
      </c>
      <c r="K646" s="15">
        <f>+K643+K618</f>
        <v>1657.8599999999997</v>
      </c>
      <c r="L646" s="788"/>
    </row>
    <row r="647" spans="1:12" s="25" customFormat="1" ht="18.75" customHeight="1" x14ac:dyDescent="0.3">
      <c r="A647" s="257"/>
      <c r="B647" s="32"/>
      <c r="C647" s="32"/>
      <c r="D647" s="257"/>
      <c r="E647" s="958"/>
      <c r="F647" s="901"/>
      <c r="G647" s="651"/>
      <c r="H647" s="653"/>
      <c r="I647" s="20"/>
      <c r="K647" s="24"/>
      <c r="L647" s="788"/>
    </row>
    <row r="648" spans="1:12" s="25" customFormat="1" ht="18.75" customHeight="1" x14ac:dyDescent="0.3">
      <c r="A648" s="257"/>
      <c r="B648" s="32"/>
      <c r="C648" s="32"/>
      <c r="D648" s="257"/>
      <c r="E648" s="478"/>
      <c r="F648" s="606"/>
      <c r="H648" s="20"/>
      <c r="I648" s="20"/>
      <c r="K648" s="24"/>
      <c r="L648" s="788"/>
    </row>
    <row r="649" spans="1:12" s="25" customFormat="1" ht="18.75" customHeight="1" x14ac:dyDescent="0.3">
      <c r="A649" s="257"/>
      <c r="B649" s="32"/>
      <c r="C649" s="32"/>
      <c r="D649" s="257"/>
      <c r="E649" s="478"/>
      <c r="F649" s="606"/>
      <c r="H649" s="20"/>
      <c r="I649" s="20"/>
      <c r="K649" s="24"/>
      <c r="L649" s="788"/>
    </row>
    <row r="650" spans="1:12" s="25" customFormat="1" x14ac:dyDescent="0.3">
      <c r="A650" s="471"/>
      <c r="B650" s="471"/>
      <c r="C650" s="471"/>
      <c r="D650" s="471"/>
      <c r="E650" s="471"/>
      <c r="F650" s="660"/>
      <c r="G650" s="36"/>
      <c r="H650" s="463"/>
      <c r="I650" s="463"/>
      <c r="J650" s="463"/>
      <c r="K650" s="463"/>
      <c r="L650" s="788"/>
    </row>
    <row r="651" spans="1:12" s="25" customFormat="1" x14ac:dyDescent="0.3">
      <c r="A651" s="471"/>
      <c r="B651" s="259"/>
      <c r="C651" s="472"/>
      <c r="D651" s="473"/>
      <c r="E651" s="473"/>
      <c r="F651" s="659"/>
      <c r="G651" s="463"/>
      <c r="H651" s="463"/>
      <c r="I651" s="463"/>
      <c r="J651" s="463"/>
      <c r="K651" s="463"/>
      <c r="L651" s="788"/>
    </row>
    <row r="652" spans="1:12" s="25" customFormat="1" ht="18.75" customHeight="1" x14ac:dyDescent="0.3">
      <c r="A652" s="257"/>
      <c r="B652" s="260" t="s">
        <v>130</v>
      </c>
      <c r="C652" s="257"/>
      <c r="D652" s="261" t="s">
        <v>131</v>
      </c>
      <c r="E652" s="32"/>
      <c r="F652" s="606"/>
      <c r="H652" s="37" t="s">
        <v>130</v>
      </c>
      <c r="J652" s="94" t="s">
        <v>131</v>
      </c>
      <c r="K652" s="20"/>
      <c r="L652" s="788"/>
    </row>
    <row r="653" spans="1:12" s="25" customFormat="1" ht="51.75" customHeight="1" x14ac:dyDescent="0.3">
      <c r="A653" s="257"/>
      <c r="B653" s="262" t="s">
        <v>132</v>
      </c>
      <c r="C653" s="257"/>
      <c r="D653" s="262" t="s">
        <v>140</v>
      </c>
      <c r="E653" s="263"/>
      <c r="F653" s="606"/>
      <c r="H653" s="38" t="s">
        <v>139</v>
      </c>
      <c r="J653" s="38" t="s">
        <v>140</v>
      </c>
      <c r="K653" s="39"/>
      <c r="L653" s="788"/>
    </row>
    <row r="654" spans="1:12" s="25" customFormat="1" ht="22.5" customHeight="1" x14ac:dyDescent="0.3">
      <c r="A654" s="257"/>
      <c r="B654" s="262"/>
      <c r="C654" s="257"/>
      <c r="D654" s="262"/>
      <c r="E654" s="263"/>
      <c r="F654" s="606"/>
      <c r="G654" s="38"/>
      <c r="I654" s="38"/>
      <c r="J654" s="39"/>
      <c r="K654" s="38"/>
      <c r="L654" s="788"/>
    </row>
    <row r="655" spans="1:12" s="25" customFormat="1" ht="18.75" customHeight="1" x14ac:dyDescent="0.3">
      <c r="A655" s="96"/>
      <c r="B655" s="19"/>
      <c r="C655" s="19"/>
      <c r="D655" s="19"/>
      <c r="E655" s="19"/>
      <c r="F655" s="656"/>
      <c r="G655" s="96"/>
      <c r="H655" s="19"/>
      <c r="I655" s="19"/>
      <c r="J655" s="19"/>
      <c r="K655" s="19"/>
      <c r="L655" s="788"/>
    </row>
    <row r="656" spans="1:12" x14ac:dyDescent="0.3">
      <c r="A656" s="25"/>
      <c r="G656" s="25"/>
    </row>
    <row r="657" spans="1:16" s="25" customFormat="1" ht="18.75" customHeight="1" x14ac:dyDescent="0.3">
      <c r="A657" s="257"/>
      <c r="B657" s="476" t="s">
        <v>115</v>
      </c>
      <c r="C657" s="32"/>
      <c r="D657" s="32"/>
      <c r="E657" s="32"/>
      <c r="F657" s="656"/>
      <c r="H657" s="22" t="s">
        <v>115</v>
      </c>
      <c r="I657" s="20"/>
      <c r="J657" s="20"/>
      <c r="K657" s="20"/>
      <c r="L657" s="788"/>
    </row>
    <row r="658" spans="1:16" s="25" customFormat="1" ht="18.75" customHeight="1" x14ac:dyDescent="0.3">
      <c r="A658" s="257"/>
      <c r="B658" s="476" t="s">
        <v>137</v>
      </c>
      <c r="C658" s="32"/>
      <c r="D658" s="32"/>
      <c r="E658" s="32"/>
      <c r="F658" s="606"/>
      <c r="H658" s="22" t="s">
        <v>138</v>
      </c>
      <c r="I658" s="20"/>
      <c r="J658" s="20"/>
      <c r="K658" s="20"/>
      <c r="L658" s="788"/>
    </row>
    <row r="659" spans="1:16" s="25" customFormat="1" ht="18.75" customHeight="1" x14ac:dyDescent="0.3">
      <c r="A659" s="257"/>
      <c r="B659" s="32"/>
      <c r="C659" s="32"/>
      <c r="D659" s="32"/>
      <c r="E659" s="32"/>
      <c r="F659" s="606"/>
      <c r="H659" s="20"/>
      <c r="I659" s="20"/>
      <c r="J659" s="20"/>
      <c r="K659" s="20"/>
      <c r="L659" s="788"/>
    </row>
    <row r="660" spans="1:16" s="25" customFormat="1" ht="18.75" customHeight="1" x14ac:dyDescent="0.3">
      <c r="A660" s="257"/>
      <c r="B660" s="32"/>
      <c r="C660" s="32"/>
      <c r="D660" s="257"/>
      <c r="E660" s="604" t="s">
        <v>116</v>
      </c>
      <c r="F660" s="606"/>
      <c r="H660" s="20"/>
      <c r="I660" s="20"/>
      <c r="K660" s="603" t="s">
        <v>116</v>
      </c>
      <c r="L660" s="789"/>
      <c r="M660" s="603"/>
      <c r="N660" s="603"/>
      <c r="O660" s="603"/>
      <c r="P660" s="603"/>
    </row>
    <row r="661" spans="1:16" s="25" customFormat="1" ht="18.75" customHeight="1" x14ac:dyDescent="0.3">
      <c r="A661" s="257"/>
      <c r="B661" s="32"/>
      <c r="C661" s="32"/>
      <c r="D661" s="257"/>
      <c r="E661" s="604" t="s">
        <v>134</v>
      </c>
      <c r="F661" s="606"/>
      <c r="H661" s="20"/>
      <c r="I661" s="20"/>
      <c r="K661" s="603" t="s">
        <v>134</v>
      </c>
      <c r="L661" s="789"/>
      <c r="M661" s="603"/>
      <c r="N661" s="603"/>
      <c r="O661" s="603"/>
      <c r="P661" s="603"/>
    </row>
    <row r="662" spans="1:16" s="25" customFormat="1" ht="18.75" customHeight="1" x14ac:dyDescent="0.3">
      <c r="A662" s="257"/>
      <c r="B662" s="32"/>
      <c r="C662" s="32"/>
      <c r="D662" s="257"/>
      <c r="E662" s="604" t="s">
        <v>117</v>
      </c>
      <c r="F662" s="606"/>
      <c r="H662" s="20"/>
      <c r="I662" s="20"/>
      <c r="K662" s="603" t="s">
        <v>117</v>
      </c>
      <c r="L662" s="789"/>
      <c r="M662" s="603"/>
      <c r="N662" s="603"/>
      <c r="O662" s="603"/>
      <c r="P662" s="603"/>
    </row>
    <row r="663" spans="1:16" s="25" customFormat="1" ht="18.75" customHeight="1" x14ac:dyDescent="0.3">
      <c r="A663" s="257"/>
      <c r="B663" s="32"/>
      <c r="C663" s="32"/>
      <c r="D663" s="257"/>
      <c r="E663" s="604" t="s">
        <v>417</v>
      </c>
      <c r="F663" s="606"/>
      <c r="H663" s="20"/>
      <c r="I663" s="20"/>
      <c r="K663" s="603" t="s">
        <v>417</v>
      </c>
      <c r="L663" s="789"/>
      <c r="M663" s="603"/>
      <c r="N663" s="603"/>
      <c r="O663" s="603"/>
      <c r="P663" s="603"/>
    </row>
    <row r="664" spans="1:16" s="25" customFormat="1" ht="18.75" customHeight="1" x14ac:dyDescent="0.3">
      <c r="A664" s="257"/>
      <c r="B664" s="32"/>
      <c r="C664" s="32"/>
      <c r="D664" s="32"/>
      <c r="E664" s="32"/>
      <c r="F664" s="606"/>
      <c r="H664" s="20"/>
      <c r="I664" s="20"/>
      <c r="J664" s="20"/>
      <c r="K664" s="20"/>
      <c r="L664" s="788"/>
    </row>
    <row r="665" spans="1:16" s="25" customFormat="1" ht="18.75" customHeight="1" x14ac:dyDescent="0.3">
      <c r="A665" s="257"/>
      <c r="B665" s="32"/>
      <c r="C665" s="32"/>
      <c r="D665" s="32"/>
      <c r="E665" s="32"/>
      <c r="F665" s="606"/>
      <c r="H665" s="20"/>
      <c r="I665" s="20"/>
      <c r="J665" s="20"/>
      <c r="K665" s="20"/>
      <c r="L665" s="788"/>
    </row>
    <row r="666" spans="1:16" s="25" customFormat="1" ht="18.75" customHeight="1" x14ac:dyDescent="0.3">
      <c r="A666" s="257"/>
      <c r="B666" s="32"/>
      <c r="C666" s="32"/>
      <c r="D666" s="32"/>
      <c r="E666" s="32"/>
      <c r="F666" s="606"/>
      <c r="H666" s="20"/>
      <c r="I666" s="20"/>
      <c r="J666" s="20"/>
      <c r="K666" s="20"/>
      <c r="L666" s="788"/>
    </row>
    <row r="667" spans="1:16" s="25" customFormat="1" ht="18.75" customHeight="1" x14ac:dyDescent="0.3">
      <c r="A667" s="257"/>
      <c r="B667" s="1605" t="s">
        <v>119</v>
      </c>
      <c r="C667" s="1605"/>
      <c r="D667" s="1605"/>
      <c r="E667" s="481"/>
      <c r="F667" s="606"/>
      <c r="H667" s="1612" t="s">
        <v>119</v>
      </c>
      <c r="I667" s="1612"/>
      <c r="J667" s="1612"/>
      <c r="K667" s="26"/>
      <c r="L667" s="788"/>
    </row>
    <row r="668" spans="1:16" s="25" customFormat="1" ht="18.75" customHeight="1" x14ac:dyDescent="0.3">
      <c r="A668" s="257"/>
      <c r="B668" s="1606">
        <v>45317</v>
      </c>
      <c r="C668" s="1606"/>
      <c r="D668" s="1606"/>
      <c r="E668" s="482"/>
      <c r="F668" s="606"/>
      <c r="H668" s="1610">
        <f>B668</f>
        <v>45317</v>
      </c>
      <c r="I668" s="1610"/>
      <c r="J668" s="1610"/>
      <c r="K668" s="27"/>
      <c r="L668" s="788"/>
    </row>
    <row r="669" spans="1:16" s="25" customFormat="1" ht="18.75" customHeight="1" x14ac:dyDescent="0.3">
      <c r="A669" s="257"/>
      <c r="B669" s="32"/>
      <c r="C669" s="32"/>
      <c r="D669" s="32"/>
      <c r="E669" s="482"/>
      <c r="F669" s="606"/>
      <c r="H669" s="20"/>
      <c r="I669" s="20"/>
      <c r="J669" s="20"/>
      <c r="K669" s="27"/>
      <c r="L669" s="788"/>
    </row>
    <row r="670" spans="1:16" s="25" customFormat="1" ht="18.75" customHeight="1" x14ac:dyDescent="0.3">
      <c r="A670" s="257"/>
      <c r="B670" s="889"/>
      <c r="C670" s="32"/>
      <c r="D670" s="32"/>
      <c r="E670" s="482"/>
      <c r="F670" s="606"/>
      <c r="H670" s="882"/>
      <c r="I670" s="20"/>
      <c r="J670" s="20"/>
      <c r="K670" s="27"/>
      <c r="L670" s="788"/>
    </row>
    <row r="671" spans="1:16" s="25" customFormat="1" ht="18.75" customHeight="1" x14ac:dyDescent="0.3">
      <c r="A671" s="469" t="s">
        <v>120</v>
      </c>
      <c r="B671" s="475" t="s">
        <v>121</v>
      </c>
      <c r="C671" s="1604" t="s">
        <v>122</v>
      </c>
      <c r="D671" s="1604"/>
      <c r="E671" s="1604"/>
      <c r="F671" s="606"/>
      <c r="G671" s="28" t="s">
        <v>120</v>
      </c>
      <c r="H671" s="29" t="s">
        <v>121</v>
      </c>
      <c r="I671" s="1611" t="s">
        <v>123</v>
      </c>
      <c r="J671" s="1611"/>
      <c r="K671" s="1611"/>
      <c r="L671" s="788"/>
    </row>
    <row r="672" spans="1:16" s="25" customFormat="1" ht="18.75" customHeight="1" x14ac:dyDescent="0.3">
      <c r="A672" s="469" t="s">
        <v>124</v>
      </c>
      <c r="B672" s="469" t="s">
        <v>265</v>
      </c>
      <c r="C672" s="475" t="s">
        <v>125</v>
      </c>
      <c r="D672" s="890" t="s">
        <v>126</v>
      </c>
      <c r="E672" s="890" t="s">
        <v>127</v>
      </c>
      <c r="F672" s="606"/>
      <c r="G672" s="28" t="s">
        <v>124</v>
      </c>
      <c r="H672" s="28" t="s">
        <v>265</v>
      </c>
      <c r="I672" s="29" t="s">
        <v>125</v>
      </c>
      <c r="J672" s="883" t="s">
        <v>126</v>
      </c>
      <c r="K672" s="883" t="s">
        <v>127</v>
      </c>
      <c r="L672" s="788"/>
    </row>
    <row r="673" spans="1:12" s="25" customFormat="1" ht="19.5" customHeight="1" x14ac:dyDescent="0.3">
      <c r="A673" s="890" t="s">
        <v>8</v>
      </c>
      <c r="B673" s="13" t="s">
        <v>94</v>
      </c>
      <c r="C673" s="14" t="s">
        <v>5</v>
      </c>
      <c r="D673" s="15">
        <v>50</v>
      </c>
      <c r="E673" s="15">
        <v>177.1</v>
      </c>
      <c r="F673" s="606"/>
      <c r="G673" s="883" t="s">
        <v>8</v>
      </c>
      <c r="H673" s="6" t="s">
        <v>429</v>
      </c>
      <c r="I673" s="2" t="s">
        <v>251</v>
      </c>
      <c r="J673" s="3">
        <v>50</v>
      </c>
      <c r="K673" s="3">
        <v>177.1</v>
      </c>
      <c r="L673" s="788"/>
    </row>
    <row r="674" spans="1:12" s="25" customFormat="1" ht="19.5" customHeight="1" x14ac:dyDescent="0.3">
      <c r="A674" s="890" t="s">
        <v>3</v>
      </c>
      <c r="B674" s="13" t="s">
        <v>43</v>
      </c>
      <c r="C674" s="14" t="s">
        <v>17</v>
      </c>
      <c r="D674" s="15">
        <v>40</v>
      </c>
      <c r="E674" s="15">
        <v>242.70999999999998</v>
      </c>
      <c r="F674" s="606"/>
      <c r="G674" s="883" t="s">
        <v>3</v>
      </c>
      <c r="H674" s="6" t="s">
        <v>43</v>
      </c>
      <c r="I674" s="2" t="s">
        <v>44</v>
      </c>
      <c r="J674" s="3">
        <v>45</v>
      </c>
      <c r="K674" s="3">
        <v>298.71999999999997</v>
      </c>
      <c r="L674" s="788"/>
    </row>
    <row r="675" spans="1:12" s="50" customFormat="1" x14ac:dyDescent="0.3">
      <c r="A675" s="890" t="s">
        <v>0</v>
      </c>
      <c r="B675" s="13" t="s">
        <v>69</v>
      </c>
      <c r="C675" s="14" t="s">
        <v>22</v>
      </c>
      <c r="D675" s="15">
        <v>25</v>
      </c>
      <c r="E675" s="15">
        <v>3.9199999999999995</v>
      </c>
      <c r="F675" s="605"/>
      <c r="G675" s="883" t="s">
        <v>0</v>
      </c>
      <c r="H675" s="6" t="s">
        <v>69</v>
      </c>
      <c r="I675" s="2" t="s">
        <v>22</v>
      </c>
      <c r="J675" s="3">
        <v>25</v>
      </c>
      <c r="K675" s="3">
        <v>3.9199999999999995</v>
      </c>
      <c r="L675" s="792"/>
    </row>
    <row r="676" spans="1:12" s="25" customFormat="1" x14ac:dyDescent="0.3">
      <c r="A676" s="12">
        <v>4</v>
      </c>
      <c r="B676" s="13" t="s">
        <v>114</v>
      </c>
      <c r="C676" s="14" t="s">
        <v>2</v>
      </c>
      <c r="D676" s="15">
        <v>6</v>
      </c>
      <c r="E676" s="15">
        <v>28</v>
      </c>
      <c r="F676" s="606"/>
      <c r="G676" s="5">
        <v>4</v>
      </c>
      <c r="H676" s="6" t="s">
        <v>114</v>
      </c>
      <c r="I676" s="2" t="s">
        <v>2</v>
      </c>
      <c r="J676" s="3">
        <v>6</v>
      </c>
      <c r="K676" s="3">
        <v>28</v>
      </c>
      <c r="L676" s="788"/>
    </row>
    <row r="677" spans="1:12" s="25" customFormat="1" ht="19.5" customHeight="1" x14ac:dyDescent="0.3">
      <c r="A677" s="890" t="s">
        <v>23</v>
      </c>
      <c r="B677" s="13" t="s">
        <v>93</v>
      </c>
      <c r="C677" s="14" t="s">
        <v>2</v>
      </c>
      <c r="D677" s="15">
        <v>75</v>
      </c>
      <c r="E677" s="15">
        <v>92</v>
      </c>
      <c r="F677" s="656"/>
      <c r="G677" s="883" t="s">
        <v>23</v>
      </c>
      <c r="H677" s="6" t="s">
        <v>93</v>
      </c>
      <c r="I677" s="2" t="s">
        <v>2</v>
      </c>
      <c r="J677" s="3">
        <v>75</v>
      </c>
      <c r="K677" s="3">
        <v>92</v>
      </c>
      <c r="L677" s="788"/>
    </row>
    <row r="678" spans="1:12" s="939" customFormat="1" x14ac:dyDescent="0.3">
      <c r="A678" s="12">
        <v>6</v>
      </c>
      <c r="B678" s="13" t="s">
        <v>80</v>
      </c>
      <c r="C678" s="14" t="s">
        <v>5</v>
      </c>
      <c r="D678" s="15">
        <v>30</v>
      </c>
      <c r="E678" s="15">
        <v>124.6</v>
      </c>
      <c r="F678" s="656"/>
      <c r="G678" s="940">
        <v>6</v>
      </c>
      <c r="H678" s="941" t="s">
        <v>80</v>
      </c>
      <c r="I678" s="942" t="s">
        <v>5</v>
      </c>
      <c r="J678" s="943">
        <v>30</v>
      </c>
      <c r="K678" s="943">
        <v>124.6</v>
      </c>
      <c r="L678" s="945"/>
    </row>
    <row r="679" spans="1:12" s="25" customFormat="1" x14ac:dyDescent="0.3">
      <c r="A679" s="12"/>
      <c r="B679" s="13"/>
      <c r="C679" s="14"/>
      <c r="D679" s="15"/>
      <c r="E679" s="15"/>
      <c r="F679" s="605"/>
      <c r="G679" s="5"/>
      <c r="H679" s="6"/>
      <c r="I679" s="2"/>
      <c r="J679" s="3"/>
      <c r="K679" s="3"/>
      <c r="L679" s="788"/>
    </row>
    <row r="680" spans="1:12" s="25" customFormat="1" x14ac:dyDescent="0.3">
      <c r="A680" s="12"/>
      <c r="B680" s="13"/>
      <c r="C680" s="14" t="s">
        <v>128</v>
      </c>
      <c r="D680" s="15">
        <f>SUM(D673:D678)</f>
        <v>226</v>
      </c>
      <c r="E680" s="15">
        <f>SUM(E673:E678)</f>
        <v>668.33</v>
      </c>
      <c r="F680" s="605"/>
      <c r="G680" s="5"/>
      <c r="H680" s="6"/>
      <c r="I680" s="2" t="s">
        <v>128</v>
      </c>
      <c r="J680" s="3">
        <f>SUM(J673:J678)</f>
        <v>231</v>
      </c>
      <c r="K680" s="3">
        <f>SUM(K673:K678)</f>
        <v>724.34</v>
      </c>
      <c r="L680" s="788"/>
    </row>
    <row r="681" spans="1:12" s="25" customFormat="1" hidden="1" x14ac:dyDescent="0.3">
      <c r="A681" s="12"/>
      <c r="B681" s="13"/>
      <c r="C681" s="14"/>
      <c r="D681" s="15"/>
      <c r="E681" s="15"/>
      <c r="F681" s="605"/>
      <c r="G681" s="5"/>
      <c r="H681" s="6"/>
      <c r="I681" s="2"/>
      <c r="J681" s="3"/>
      <c r="K681" s="3"/>
      <c r="L681" s="788"/>
    </row>
    <row r="682" spans="1:12" s="25" customFormat="1" hidden="1" x14ac:dyDescent="0.3">
      <c r="A682" s="12">
        <v>1</v>
      </c>
      <c r="B682" s="13" t="s">
        <v>1</v>
      </c>
      <c r="C682" s="14" t="s">
        <v>5</v>
      </c>
      <c r="D682" s="15">
        <v>200</v>
      </c>
      <c r="E682" s="15">
        <v>86</v>
      </c>
      <c r="F682" s="605"/>
      <c r="G682" s="5">
        <v>1</v>
      </c>
      <c r="H682" s="6" t="s">
        <v>1</v>
      </c>
      <c r="I682" s="2" t="s">
        <v>5</v>
      </c>
      <c r="J682" s="3">
        <v>200</v>
      </c>
      <c r="K682" s="3">
        <v>86</v>
      </c>
      <c r="L682" s="788"/>
    </row>
    <row r="683" spans="1:12" s="25" customFormat="1" hidden="1" x14ac:dyDescent="0.3">
      <c r="A683" s="12">
        <v>2</v>
      </c>
      <c r="B683" s="13" t="s">
        <v>238</v>
      </c>
      <c r="C683" s="14" t="s">
        <v>251</v>
      </c>
      <c r="D683" s="15">
        <v>225</v>
      </c>
      <c r="E683" s="15">
        <v>114</v>
      </c>
      <c r="F683" s="605"/>
      <c r="G683" s="5">
        <v>2</v>
      </c>
      <c r="H683" s="6" t="s">
        <v>238</v>
      </c>
      <c r="I683" s="2" t="s">
        <v>251</v>
      </c>
      <c r="J683" s="3">
        <v>225</v>
      </c>
      <c r="K683" s="3">
        <v>114</v>
      </c>
      <c r="L683" s="788"/>
    </row>
    <row r="684" spans="1:12" s="25" customFormat="1" hidden="1" x14ac:dyDescent="0.3">
      <c r="A684" s="12">
        <v>3</v>
      </c>
      <c r="B684" s="13" t="s">
        <v>93</v>
      </c>
      <c r="C684" s="14" t="s">
        <v>5</v>
      </c>
      <c r="D684" s="15">
        <v>135</v>
      </c>
      <c r="E684" s="15">
        <v>94.25</v>
      </c>
      <c r="F684" s="605"/>
      <c r="G684" s="5">
        <v>3</v>
      </c>
      <c r="H684" s="6" t="s">
        <v>93</v>
      </c>
      <c r="I684" s="2" t="s">
        <v>5</v>
      </c>
      <c r="J684" s="3">
        <v>135</v>
      </c>
      <c r="K684" s="3">
        <v>94.25</v>
      </c>
      <c r="L684" s="788"/>
    </row>
    <row r="685" spans="1:12" s="25" customFormat="1" hidden="1" x14ac:dyDescent="0.3">
      <c r="A685" s="12">
        <v>4</v>
      </c>
      <c r="B685" s="13" t="s">
        <v>253</v>
      </c>
      <c r="C685" s="14" t="s">
        <v>218</v>
      </c>
      <c r="D685" s="15">
        <v>125</v>
      </c>
      <c r="E685" s="15">
        <v>146.4</v>
      </c>
      <c r="F685" s="605"/>
      <c r="G685" s="5">
        <v>4</v>
      </c>
      <c r="H685" s="6" t="s">
        <v>253</v>
      </c>
      <c r="I685" s="2" t="s">
        <v>218</v>
      </c>
      <c r="J685" s="3">
        <v>125</v>
      </c>
      <c r="K685" s="3">
        <v>146.4</v>
      </c>
      <c r="L685" s="788"/>
    </row>
    <row r="686" spans="1:12" s="25" customFormat="1" hidden="1" x14ac:dyDescent="0.3">
      <c r="A686" s="12">
        <v>5</v>
      </c>
      <c r="B686" s="13" t="s">
        <v>255</v>
      </c>
      <c r="C686" s="14" t="s">
        <v>218</v>
      </c>
      <c r="D686" s="15">
        <v>80</v>
      </c>
      <c r="E686" s="15">
        <v>105.16</v>
      </c>
      <c r="F686" s="605"/>
      <c r="G686" s="5">
        <v>5</v>
      </c>
      <c r="H686" s="6" t="s">
        <v>255</v>
      </c>
      <c r="I686" s="2" t="s">
        <v>218</v>
      </c>
      <c r="J686" s="3">
        <v>80</v>
      </c>
      <c r="K686" s="3">
        <v>105.16</v>
      </c>
      <c r="L686" s="788"/>
    </row>
    <row r="687" spans="1:12" s="25" customFormat="1" hidden="1" x14ac:dyDescent="0.3">
      <c r="A687" s="12">
        <v>6</v>
      </c>
      <c r="B687" s="13" t="s">
        <v>252</v>
      </c>
      <c r="C687" s="14" t="s">
        <v>251</v>
      </c>
      <c r="D687" s="15">
        <v>105</v>
      </c>
      <c r="E687" s="15">
        <v>142</v>
      </c>
      <c r="F687" s="605"/>
      <c r="G687" s="5">
        <v>6</v>
      </c>
      <c r="H687" s="6" t="s">
        <v>252</v>
      </c>
      <c r="I687" s="2" t="s">
        <v>251</v>
      </c>
      <c r="J687" s="3">
        <v>105</v>
      </c>
      <c r="K687" s="3">
        <v>142</v>
      </c>
      <c r="L687" s="788"/>
    </row>
    <row r="688" spans="1:12" s="25" customFormat="1" hidden="1" x14ac:dyDescent="0.3">
      <c r="A688" s="12">
        <v>7</v>
      </c>
      <c r="B688" s="13" t="s">
        <v>254</v>
      </c>
      <c r="C688" s="14" t="s">
        <v>218</v>
      </c>
      <c r="D688" s="15">
        <v>120</v>
      </c>
      <c r="E688" s="15">
        <v>144</v>
      </c>
      <c r="F688" s="605"/>
      <c r="G688" s="5">
        <v>7</v>
      </c>
      <c r="H688" s="6" t="s">
        <v>254</v>
      </c>
      <c r="I688" s="2" t="s">
        <v>218</v>
      </c>
      <c r="J688" s="3">
        <v>120</v>
      </c>
      <c r="K688" s="3">
        <v>144</v>
      </c>
      <c r="L688" s="788"/>
    </row>
    <row r="689" spans="1:12" s="25" customFormat="1" hidden="1" x14ac:dyDescent="0.3">
      <c r="A689" s="12">
        <v>8</v>
      </c>
      <c r="B689" s="13" t="s">
        <v>31</v>
      </c>
      <c r="C689" s="14" t="s">
        <v>5</v>
      </c>
      <c r="D689" s="15">
        <v>55</v>
      </c>
      <c r="E689" s="15">
        <v>88</v>
      </c>
      <c r="F689" s="605"/>
      <c r="G689" s="5">
        <v>8</v>
      </c>
      <c r="H689" s="6" t="s">
        <v>31</v>
      </c>
      <c r="I689" s="2" t="s">
        <v>5</v>
      </c>
      <c r="J689" s="3">
        <v>55</v>
      </c>
      <c r="K689" s="3">
        <v>88</v>
      </c>
      <c r="L689" s="788"/>
    </row>
    <row r="690" spans="1:12" s="50" customFormat="1" hidden="1" x14ac:dyDescent="0.3">
      <c r="A690" s="890"/>
      <c r="B690" s="467"/>
      <c r="C690" s="890"/>
      <c r="D690" s="468"/>
      <c r="E690" s="468"/>
      <c r="F690" s="605"/>
      <c r="G690" s="883"/>
      <c r="H690" s="1"/>
      <c r="I690" s="883"/>
      <c r="J690" s="7"/>
      <c r="K690" s="7"/>
      <c r="L690" s="792"/>
    </row>
    <row r="691" spans="1:12" s="25" customFormat="1" hidden="1" x14ac:dyDescent="0.3">
      <c r="A691" s="12"/>
      <c r="B691" s="13"/>
      <c r="C691" s="14" t="s">
        <v>128</v>
      </c>
      <c r="D691" s="15">
        <v>1045</v>
      </c>
      <c r="E691" s="15">
        <v>919.81</v>
      </c>
      <c r="F691" s="605"/>
      <c r="G691" s="5"/>
      <c r="H691" s="6"/>
      <c r="I691" s="2" t="s">
        <v>128</v>
      </c>
      <c r="J691" s="3">
        <v>1045</v>
      </c>
      <c r="K691" s="3">
        <v>919.81</v>
      </c>
      <c r="L691" s="788"/>
    </row>
    <row r="692" spans="1:12" s="25" customFormat="1" hidden="1" x14ac:dyDescent="0.3">
      <c r="A692" s="12"/>
      <c r="B692" s="13"/>
      <c r="C692" s="14"/>
      <c r="D692" s="15"/>
      <c r="E692" s="15"/>
      <c r="F692" s="605"/>
      <c r="G692" s="5"/>
      <c r="H692" s="6"/>
      <c r="I692" s="2"/>
      <c r="J692" s="3"/>
      <c r="K692" s="3"/>
      <c r="L692" s="788"/>
    </row>
    <row r="693" spans="1:12" s="25" customFormat="1" x14ac:dyDescent="0.3">
      <c r="A693" s="12"/>
      <c r="B693" s="13"/>
      <c r="C693" s="14"/>
      <c r="D693" s="15"/>
      <c r="E693" s="15"/>
      <c r="F693" s="605"/>
      <c r="G693" s="5"/>
      <c r="H693" s="6"/>
      <c r="I693" s="2"/>
      <c r="J693" s="3"/>
      <c r="K693" s="3"/>
      <c r="L693" s="788"/>
    </row>
    <row r="694" spans="1:12" s="25" customFormat="1" x14ac:dyDescent="0.3">
      <c r="A694" s="12"/>
      <c r="B694" s="13"/>
      <c r="C694" s="14"/>
      <c r="D694" s="15"/>
      <c r="E694" s="15"/>
      <c r="F694" s="605"/>
      <c r="G694" s="5"/>
      <c r="H694" s="6"/>
      <c r="I694" s="2"/>
      <c r="J694" s="3"/>
      <c r="K694" s="3"/>
      <c r="L694" s="788"/>
    </row>
    <row r="695" spans="1:12" s="25" customFormat="1" x14ac:dyDescent="0.3">
      <c r="A695" s="469" t="s">
        <v>124</v>
      </c>
      <c r="B695" s="15" t="s">
        <v>259</v>
      </c>
      <c r="C695" s="14" t="s">
        <v>125</v>
      </c>
      <c r="D695" s="15" t="s">
        <v>126</v>
      </c>
      <c r="E695" s="15" t="s">
        <v>127</v>
      </c>
      <c r="F695" s="605"/>
      <c r="G695" s="28" t="s">
        <v>124</v>
      </c>
      <c r="H695" s="3" t="s">
        <v>247</v>
      </c>
      <c r="I695" s="2" t="s">
        <v>125</v>
      </c>
      <c r="J695" s="3" t="s">
        <v>126</v>
      </c>
      <c r="K695" s="3" t="s">
        <v>127</v>
      </c>
      <c r="L695" s="788"/>
    </row>
    <row r="696" spans="1:12" s="50" customFormat="1" x14ac:dyDescent="0.3">
      <c r="A696" s="890">
        <v>1</v>
      </c>
      <c r="B696" s="13" t="s">
        <v>100</v>
      </c>
      <c r="C696" s="14" t="s">
        <v>9</v>
      </c>
      <c r="D696" s="15">
        <v>60</v>
      </c>
      <c r="E696" s="15">
        <v>287.25</v>
      </c>
      <c r="F696" s="606"/>
      <c r="G696" s="883">
        <v>1</v>
      </c>
      <c r="H696" s="6" t="s">
        <v>100</v>
      </c>
      <c r="I696" s="2" t="s">
        <v>9</v>
      </c>
      <c r="J696" s="3">
        <v>60</v>
      </c>
      <c r="K696" s="3">
        <v>287.25</v>
      </c>
      <c r="L696" s="786"/>
    </row>
    <row r="697" spans="1:12" s="257" customFormat="1" x14ac:dyDescent="0.3">
      <c r="A697" s="890" t="s">
        <v>3</v>
      </c>
      <c r="B697" s="13" t="s">
        <v>180</v>
      </c>
      <c r="C697" s="14" t="s">
        <v>7</v>
      </c>
      <c r="D697" s="15">
        <v>45</v>
      </c>
      <c r="E697" s="15">
        <v>196.125</v>
      </c>
      <c r="F697" s="606"/>
      <c r="G697" s="883" t="s">
        <v>3</v>
      </c>
      <c r="H697" s="6" t="s">
        <v>180</v>
      </c>
      <c r="I697" s="2" t="s">
        <v>7</v>
      </c>
      <c r="J697" s="3">
        <v>45</v>
      </c>
      <c r="K697" s="3">
        <v>196.125</v>
      </c>
      <c r="L697" s="791"/>
    </row>
    <row r="698" spans="1:12" s="25" customFormat="1" ht="19.5" customHeight="1" x14ac:dyDescent="0.3">
      <c r="A698" s="890" t="s">
        <v>0</v>
      </c>
      <c r="B698" s="13" t="s">
        <v>61</v>
      </c>
      <c r="C698" s="14" t="s">
        <v>17</v>
      </c>
      <c r="D698" s="15">
        <v>30</v>
      </c>
      <c r="E698" s="15">
        <v>228.14999999999998</v>
      </c>
      <c r="F698" s="605"/>
      <c r="G698" s="883" t="s">
        <v>0</v>
      </c>
      <c r="H698" s="6" t="s">
        <v>61</v>
      </c>
      <c r="I698" s="2" t="s">
        <v>44</v>
      </c>
      <c r="J698" s="3">
        <v>35</v>
      </c>
      <c r="K698" s="3">
        <v>273.77999999999997</v>
      </c>
      <c r="L698" s="788"/>
    </row>
    <row r="699" spans="1:12" s="50" customFormat="1" x14ac:dyDescent="0.3">
      <c r="A699" s="890" t="s">
        <v>77</v>
      </c>
      <c r="B699" s="13" t="s">
        <v>69</v>
      </c>
      <c r="C699" s="14" t="s">
        <v>22</v>
      </c>
      <c r="D699" s="15">
        <v>25</v>
      </c>
      <c r="E699" s="15">
        <v>3.9199999999999995</v>
      </c>
      <c r="F699" s="605"/>
      <c r="G699" s="883" t="s">
        <v>77</v>
      </c>
      <c r="H699" s="6" t="s">
        <v>69</v>
      </c>
      <c r="I699" s="2" t="s">
        <v>22</v>
      </c>
      <c r="J699" s="3">
        <v>25</v>
      </c>
      <c r="K699" s="3">
        <v>3.9199999999999995</v>
      </c>
      <c r="L699" s="792"/>
    </row>
    <row r="700" spans="1:12" s="25" customFormat="1" x14ac:dyDescent="0.3">
      <c r="A700" s="890" t="s">
        <v>23</v>
      </c>
      <c r="B700" s="13" t="s">
        <v>194</v>
      </c>
      <c r="C700" s="14" t="s">
        <v>2</v>
      </c>
      <c r="D700" s="15">
        <v>30</v>
      </c>
      <c r="E700" s="15">
        <v>92</v>
      </c>
      <c r="F700" s="606"/>
      <c r="G700" s="883" t="s">
        <v>23</v>
      </c>
      <c r="H700" s="6" t="s">
        <v>194</v>
      </c>
      <c r="I700" s="2" t="s">
        <v>2</v>
      </c>
      <c r="J700" s="3">
        <v>30</v>
      </c>
      <c r="K700" s="3">
        <v>92</v>
      </c>
      <c r="L700" s="788"/>
    </row>
    <row r="701" spans="1:12" s="50" customFormat="1" x14ac:dyDescent="0.3">
      <c r="A701" s="890" t="s">
        <v>51</v>
      </c>
      <c r="B701" s="13" t="s">
        <v>107</v>
      </c>
      <c r="C701" s="14" t="s">
        <v>14</v>
      </c>
      <c r="D701" s="15">
        <v>3.4</v>
      </c>
      <c r="E701" s="15">
        <v>93.2</v>
      </c>
      <c r="F701" s="605"/>
      <c r="G701" s="883" t="s">
        <v>51</v>
      </c>
      <c r="H701" s="6" t="s">
        <v>107</v>
      </c>
      <c r="I701" s="2" t="s">
        <v>14</v>
      </c>
      <c r="J701" s="3">
        <v>3.4</v>
      </c>
      <c r="K701" s="3">
        <v>93.2</v>
      </c>
      <c r="L701" s="786"/>
    </row>
    <row r="702" spans="1:12" s="25" customFormat="1" ht="19.5" customHeight="1" x14ac:dyDescent="0.3">
      <c r="A702" s="890" t="s">
        <v>15</v>
      </c>
      <c r="B702" s="13" t="s">
        <v>108</v>
      </c>
      <c r="C702" s="14" t="s">
        <v>65</v>
      </c>
      <c r="D702" s="15">
        <v>1.2</v>
      </c>
      <c r="E702" s="15">
        <v>21.5</v>
      </c>
      <c r="F702" s="656"/>
      <c r="G702" s="883" t="s">
        <v>15</v>
      </c>
      <c r="H702" s="6" t="s">
        <v>108</v>
      </c>
      <c r="I702" s="2" t="s">
        <v>65</v>
      </c>
      <c r="J702" s="3">
        <v>1.2</v>
      </c>
      <c r="K702" s="3">
        <v>21.5</v>
      </c>
      <c r="L702" s="788"/>
    </row>
    <row r="703" spans="1:12" s="25" customFormat="1" x14ac:dyDescent="0.3">
      <c r="A703" s="12"/>
      <c r="B703" s="13"/>
      <c r="C703" s="14"/>
      <c r="D703" s="15"/>
      <c r="E703" s="15"/>
      <c r="F703" s="656"/>
      <c r="G703" s="5"/>
      <c r="H703" s="6"/>
      <c r="I703" s="2"/>
      <c r="J703" s="3"/>
      <c r="K703" s="3"/>
      <c r="L703" s="788"/>
    </row>
    <row r="704" spans="1:12" s="50" customFormat="1" x14ac:dyDescent="0.3">
      <c r="A704" s="12"/>
      <c r="B704" s="13"/>
      <c r="C704" s="14"/>
      <c r="D704" s="15"/>
      <c r="E704" s="15"/>
      <c r="F704" s="657"/>
      <c r="G704" s="5"/>
      <c r="H704" s="6"/>
      <c r="I704" s="2"/>
      <c r="J704" s="3"/>
      <c r="K704" s="3"/>
      <c r="L704" s="792"/>
    </row>
    <row r="705" spans="1:12" s="25" customFormat="1" x14ac:dyDescent="0.3">
      <c r="A705" s="890"/>
      <c r="B705" s="13"/>
      <c r="C705" s="14" t="s">
        <v>128</v>
      </c>
      <c r="D705" s="15">
        <f>SUM(D696:D704)</f>
        <v>194.6</v>
      </c>
      <c r="E705" s="15">
        <f>SUM(E696:E704)</f>
        <v>922.14499999999998</v>
      </c>
      <c r="F705" s="657"/>
      <c r="G705" s="883"/>
      <c r="H705" s="6"/>
      <c r="I705" s="2" t="s">
        <v>128</v>
      </c>
      <c r="J705" s="3">
        <f>SUM(J696:J704)</f>
        <v>199.6</v>
      </c>
      <c r="K705" s="3">
        <f>SUM(K696:K704)</f>
        <v>967.77499999999998</v>
      </c>
      <c r="L705" s="788"/>
    </row>
    <row r="706" spans="1:12" s="25" customFormat="1" x14ac:dyDescent="0.3">
      <c r="A706" s="12"/>
      <c r="B706" s="13"/>
      <c r="C706" s="14"/>
      <c r="D706" s="15"/>
      <c r="E706" s="15"/>
      <c r="F706" s="657"/>
      <c r="G706" s="5"/>
      <c r="H706" s="6"/>
      <c r="I706" s="2"/>
      <c r="J706" s="3"/>
      <c r="K706" s="3"/>
      <c r="L706" s="788"/>
    </row>
    <row r="707" spans="1:12" s="25" customFormat="1" x14ac:dyDescent="0.3">
      <c r="A707" s="12"/>
      <c r="B707" s="13"/>
      <c r="C707" s="14"/>
      <c r="D707" s="15"/>
      <c r="E707" s="15"/>
      <c r="F707" s="657"/>
      <c r="G707" s="5"/>
      <c r="H707" s="6"/>
      <c r="I707" s="2"/>
      <c r="J707" s="3"/>
      <c r="K707" s="3"/>
      <c r="L707" s="788"/>
    </row>
    <row r="708" spans="1:12" s="25" customFormat="1" x14ac:dyDescent="0.3">
      <c r="A708" s="890"/>
      <c r="B708" s="13"/>
      <c r="C708" s="14" t="s">
        <v>136</v>
      </c>
      <c r="D708" s="15">
        <f>+D705+D680</f>
        <v>420.6</v>
      </c>
      <c r="E708" s="15">
        <f>+E705+E680</f>
        <v>1590.4749999999999</v>
      </c>
      <c r="F708" s="657"/>
      <c r="G708" s="3"/>
      <c r="H708" s="3"/>
      <c r="I708" s="3" t="s">
        <v>136</v>
      </c>
      <c r="J708" s="3">
        <f>+J705+J680</f>
        <v>430.6</v>
      </c>
      <c r="K708" s="3">
        <f>+K705+K680</f>
        <v>1692.115</v>
      </c>
      <c r="L708" s="788"/>
    </row>
    <row r="709" spans="1:12" s="25" customFormat="1" ht="18.75" customHeight="1" x14ac:dyDescent="0.3">
      <c r="A709" s="257"/>
      <c r="B709" s="32"/>
      <c r="C709" s="32"/>
      <c r="D709" s="257"/>
      <c r="E709" s="478"/>
      <c r="F709" s="657"/>
      <c r="H709" s="20"/>
      <c r="I709" s="20"/>
      <c r="K709" s="24"/>
      <c r="L709" s="788"/>
    </row>
    <row r="710" spans="1:12" s="25" customFormat="1" ht="18.75" customHeight="1" x14ac:dyDescent="0.3">
      <c r="B710" s="20"/>
      <c r="C710" s="20"/>
      <c r="E710" s="24"/>
      <c r="F710" s="606"/>
      <c r="H710" s="20"/>
      <c r="I710" s="20"/>
      <c r="K710" s="24"/>
      <c r="L710" s="788"/>
    </row>
    <row r="711" spans="1:12" s="25" customFormat="1" ht="18.75" customHeight="1" x14ac:dyDescent="0.3">
      <c r="B711" s="20"/>
      <c r="C711" s="20"/>
      <c r="E711" s="24"/>
      <c r="F711" s="606"/>
      <c r="H711" s="20"/>
      <c r="I711" s="20"/>
      <c r="K711" s="24"/>
      <c r="L711" s="788"/>
    </row>
    <row r="712" spans="1:12" s="25" customFormat="1" x14ac:dyDescent="0.3">
      <c r="A712" s="461"/>
      <c r="B712" s="461"/>
      <c r="C712" s="461"/>
      <c r="D712" s="461"/>
      <c r="E712" s="461"/>
      <c r="F712" s="660"/>
      <c r="G712" s="36"/>
      <c r="H712" s="463"/>
      <c r="I712" s="463"/>
      <c r="J712" s="463"/>
      <c r="K712" s="463"/>
      <c r="L712" s="788"/>
    </row>
    <row r="713" spans="1:12" s="25" customFormat="1" x14ac:dyDescent="0.3">
      <c r="A713" s="461"/>
      <c r="B713" s="36"/>
      <c r="C713" s="462"/>
      <c r="D713" s="463"/>
      <c r="E713" s="463"/>
      <c r="F713" s="659"/>
      <c r="G713" s="463"/>
      <c r="H713" s="463"/>
      <c r="I713" s="463"/>
      <c r="J713" s="463"/>
      <c r="K713" s="463"/>
      <c r="L713" s="788"/>
    </row>
    <row r="714" spans="1:12" s="25" customFormat="1" ht="18.75" customHeight="1" x14ac:dyDescent="0.3">
      <c r="B714" s="37" t="s">
        <v>130</v>
      </c>
      <c r="D714" s="94" t="s">
        <v>131</v>
      </c>
      <c r="E714" s="20"/>
      <c r="F714" s="606"/>
      <c r="H714" s="37" t="s">
        <v>130</v>
      </c>
      <c r="J714" s="94" t="s">
        <v>131</v>
      </c>
      <c r="K714" s="20"/>
      <c r="L714" s="788"/>
    </row>
    <row r="715" spans="1:12" s="25" customFormat="1" ht="51.75" customHeight="1" x14ac:dyDescent="0.3">
      <c r="B715" s="38" t="s">
        <v>132</v>
      </c>
      <c r="D715" s="38" t="s">
        <v>140</v>
      </c>
      <c r="E715" s="39"/>
      <c r="F715" s="606"/>
      <c r="H715" s="38" t="s">
        <v>139</v>
      </c>
      <c r="J715" s="38" t="s">
        <v>140</v>
      </c>
      <c r="K715" s="39"/>
      <c r="L715" s="788"/>
    </row>
    <row r="716" spans="1:12" s="25" customFormat="1" ht="22.5" customHeight="1" x14ac:dyDescent="0.3">
      <c r="B716" s="38"/>
      <c r="D716" s="38"/>
      <c r="E716" s="39"/>
      <c r="F716" s="606"/>
      <c r="G716" s="38"/>
      <c r="I716" s="38"/>
      <c r="J716" s="39"/>
      <c r="K716" s="38"/>
      <c r="L716" s="788"/>
    </row>
    <row r="717" spans="1:12" s="25" customFormat="1" ht="18.75" customHeight="1" x14ac:dyDescent="0.3">
      <c r="A717" s="96"/>
      <c r="B717" s="19"/>
      <c r="C717" s="19"/>
      <c r="D717" s="19"/>
      <c r="E717" s="19"/>
      <c r="F717" s="656"/>
      <c r="G717" s="96"/>
      <c r="H717" s="19"/>
      <c r="I717" s="19"/>
      <c r="J717" s="19"/>
      <c r="K717" s="19"/>
      <c r="L717" s="788"/>
    </row>
    <row r="718" spans="1:12" x14ac:dyDescent="0.3">
      <c r="A718" s="25"/>
      <c r="G718" s="25"/>
    </row>
    <row r="719" spans="1:12" s="25" customFormat="1" ht="18.75" customHeight="1" x14ac:dyDescent="0.3">
      <c r="B719" s="22" t="s">
        <v>115</v>
      </c>
      <c r="C719" s="20"/>
      <c r="D719" s="20"/>
      <c r="E719" s="20"/>
      <c r="F719" s="656"/>
      <c r="H719" s="22" t="s">
        <v>115</v>
      </c>
      <c r="I719" s="20"/>
      <c r="J719" s="20"/>
      <c r="K719" s="20"/>
      <c r="L719" s="788"/>
    </row>
    <row r="720" spans="1:12" s="25" customFormat="1" ht="18.75" customHeight="1" x14ac:dyDescent="0.3">
      <c r="B720" s="22" t="s">
        <v>137</v>
      </c>
      <c r="C720" s="20"/>
      <c r="D720" s="20"/>
      <c r="E720" s="20"/>
      <c r="F720" s="606"/>
      <c r="H720" s="22" t="s">
        <v>138</v>
      </c>
      <c r="I720" s="20"/>
      <c r="J720" s="20"/>
      <c r="K720" s="20"/>
      <c r="L720" s="788"/>
    </row>
    <row r="721" spans="1:16" s="25" customFormat="1" ht="18.75" customHeight="1" x14ac:dyDescent="0.3">
      <c r="B721" s="20"/>
      <c r="C721" s="20"/>
      <c r="D721" s="20"/>
      <c r="E721" s="20"/>
      <c r="F721" s="606"/>
      <c r="H721" s="20"/>
      <c r="I721" s="20"/>
      <c r="J721" s="20"/>
      <c r="K721" s="20"/>
      <c r="L721" s="788"/>
    </row>
    <row r="722" spans="1:16" s="25" customFormat="1" ht="18.75" customHeight="1" x14ac:dyDescent="0.3">
      <c r="B722" s="20"/>
      <c r="C722" s="20"/>
      <c r="E722" s="603" t="s">
        <v>116</v>
      </c>
      <c r="F722" s="606"/>
      <c r="H722" s="20"/>
      <c r="I722" s="20"/>
      <c r="K722" s="603" t="s">
        <v>116</v>
      </c>
      <c r="L722" s="789"/>
      <c r="M722" s="603"/>
      <c r="N722" s="603"/>
      <c r="O722" s="603"/>
      <c r="P722" s="603"/>
    </row>
    <row r="723" spans="1:16" s="25" customFormat="1" ht="18.75" customHeight="1" x14ac:dyDescent="0.3">
      <c r="B723" s="20"/>
      <c r="C723" s="20"/>
      <c r="E723" s="603" t="s">
        <v>134</v>
      </c>
      <c r="F723" s="606"/>
      <c r="H723" s="20"/>
      <c r="I723" s="20"/>
      <c r="K723" s="603" t="s">
        <v>134</v>
      </c>
      <c r="L723" s="789"/>
      <c r="M723" s="603"/>
      <c r="N723" s="603"/>
      <c r="O723" s="603"/>
      <c r="P723" s="603"/>
    </row>
    <row r="724" spans="1:16" s="25" customFormat="1" ht="18.75" customHeight="1" x14ac:dyDescent="0.3">
      <c r="B724" s="20"/>
      <c r="C724" s="20"/>
      <c r="E724" s="603" t="s">
        <v>117</v>
      </c>
      <c r="F724" s="606"/>
      <c r="H724" s="20"/>
      <c r="I724" s="20"/>
      <c r="K724" s="603" t="s">
        <v>117</v>
      </c>
      <c r="L724" s="789"/>
      <c r="M724" s="603"/>
      <c r="N724" s="603"/>
      <c r="O724" s="603"/>
      <c r="P724" s="603"/>
    </row>
    <row r="725" spans="1:16" s="25" customFormat="1" ht="18.75" customHeight="1" x14ac:dyDescent="0.3">
      <c r="B725" s="20"/>
      <c r="C725" s="20"/>
      <c r="E725" s="603" t="s">
        <v>417</v>
      </c>
      <c r="F725" s="606"/>
      <c r="H725" s="20"/>
      <c r="I725" s="20"/>
      <c r="K725" s="603" t="s">
        <v>417</v>
      </c>
      <c r="L725" s="789"/>
      <c r="M725" s="603"/>
      <c r="N725" s="603"/>
      <c r="O725" s="603"/>
      <c r="P725" s="603"/>
    </row>
    <row r="726" spans="1:16" s="25" customFormat="1" ht="18.75" customHeight="1" x14ac:dyDescent="0.3">
      <c r="B726" s="20"/>
      <c r="C726" s="20"/>
      <c r="D726" s="20"/>
      <c r="E726" s="20"/>
      <c r="F726" s="606"/>
      <c r="H726" s="20"/>
      <c r="I726" s="20"/>
      <c r="J726" s="20"/>
      <c r="K726" s="20"/>
      <c r="L726" s="788"/>
    </row>
    <row r="727" spans="1:16" s="25" customFormat="1" ht="18.75" customHeight="1" x14ac:dyDescent="0.3">
      <c r="B727" s="20"/>
      <c r="C727" s="20"/>
      <c r="D727" s="20"/>
      <c r="E727" s="20"/>
      <c r="F727" s="606"/>
      <c r="H727" s="20"/>
      <c r="I727" s="20"/>
      <c r="J727" s="20"/>
      <c r="K727" s="20"/>
      <c r="L727" s="788"/>
    </row>
    <row r="728" spans="1:16" s="25" customFormat="1" ht="18.75" customHeight="1" x14ac:dyDescent="0.3">
      <c r="B728" s="20"/>
      <c r="C728" s="20"/>
      <c r="D728" s="20"/>
      <c r="E728" s="20"/>
      <c r="F728" s="606"/>
      <c r="H728" s="20"/>
      <c r="I728" s="20"/>
      <c r="J728" s="20"/>
      <c r="K728" s="20"/>
      <c r="L728" s="788"/>
    </row>
    <row r="729" spans="1:16" s="25" customFormat="1" ht="18.75" customHeight="1" x14ac:dyDescent="0.3">
      <c r="B729" s="1612" t="s">
        <v>119</v>
      </c>
      <c r="C729" s="1612"/>
      <c r="D729" s="1612"/>
      <c r="E729" s="26"/>
      <c r="F729" s="606"/>
      <c r="H729" s="1612" t="s">
        <v>119</v>
      </c>
      <c r="I729" s="1612"/>
      <c r="J729" s="1612"/>
      <c r="K729" s="26"/>
      <c r="L729" s="788"/>
    </row>
    <row r="730" spans="1:16" s="25" customFormat="1" ht="18.75" customHeight="1" x14ac:dyDescent="0.3">
      <c r="B730" s="1610">
        <v>45320</v>
      </c>
      <c r="C730" s="1610"/>
      <c r="D730" s="1610"/>
      <c r="E730" s="27"/>
      <c r="F730" s="606"/>
      <c r="H730" s="1610">
        <f>B730</f>
        <v>45320</v>
      </c>
      <c r="I730" s="1610"/>
      <c r="J730" s="1610"/>
      <c r="K730" s="27"/>
      <c r="L730" s="788"/>
    </row>
    <row r="731" spans="1:16" s="25" customFormat="1" ht="18.75" customHeight="1" x14ac:dyDescent="0.3">
      <c r="B731" s="20"/>
      <c r="C731" s="20"/>
      <c r="D731" s="20"/>
      <c r="E731" s="27"/>
      <c r="F731" s="606"/>
      <c r="H731" s="20"/>
      <c r="I731" s="20"/>
      <c r="J731" s="20"/>
      <c r="K731" s="27"/>
      <c r="L731" s="788"/>
    </row>
    <row r="732" spans="1:16" s="25" customFormat="1" ht="18.75" customHeight="1" x14ac:dyDescent="0.3">
      <c r="B732" s="925"/>
      <c r="C732" s="20"/>
      <c r="D732" s="20"/>
      <c r="E732" s="27"/>
      <c r="F732" s="606"/>
      <c r="H732" s="925"/>
      <c r="I732" s="20"/>
      <c r="J732" s="20"/>
      <c r="K732" s="27"/>
      <c r="L732" s="788"/>
    </row>
    <row r="733" spans="1:16" s="25" customFormat="1" ht="18.75" customHeight="1" x14ac:dyDescent="0.3">
      <c r="A733" s="28" t="s">
        <v>120</v>
      </c>
      <c r="B733" s="29" t="s">
        <v>121</v>
      </c>
      <c r="C733" s="1611" t="s">
        <v>122</v>
      </c>
      <c r="D733" s="1611"/>
      <c r="E733" s="1611"/>
      <c r="F733" s="606"/>
      <c r="G733" s="28" t="s">
        <v>120</v>
      </c>
      <c r="H733" s="29" t="s">
        <v>121</v>
      </c>
      <c r="I733" s="1611" t="s">
        <v>123</v>
      </c>
      <c r="J733" s="1611"/>
      <c r="K733" s="1611"/>
      <c r="L733" s="788"/>
    </row>
    <row r="734" spans="1:16" s="25" customFormat="1" ht="18.75" customHeight="1" x14ac:dyDescent="0.3">
      <c r="A734" s="28" t="s">
        <v>124</v>
      </c>
      <c r="B734" s="28" t="s">
        <v>265</v>
      </c>
      <c r="C734" s="29" t="s">
        <v>125</v>
      </c>
      <c r="D734" s="926" t="s">
        <v>126</v>
      </c>
      <c r="E734" s="926" t="s">
        <v>127</v>
      </c>
      <c r="F734" s="606"/>
      <c r="G734" s="28" t="s">
        <v>124</v>
      </c>
      <c r="H734" s="28" t="s">
        <v>265</v>
      </c>
      <c r="I734" s="29" t="s">
        <v>125</v>
      </c>
      <c r="J734" s="926" t="s">
        <v>126</v>
      </c>
      <c r="K734" s="926" t="s">
        <v>127</v>
      </c>
      <c r="L734" s="788"/>
    </row>
    <row r="735" spans="1:16" s="25" customFormat="1" ht="19.5" customHeight="1" x14ac:dyDescent="0.3">
      <c r="A735" s="926" t="s">
        <v>8</v>
      </c>
      <c r="B735" s="6" t="s">
        <v>359</v>
      </c>
      <c r="C735" s="2" t="s">
        <v>33</v>
      </c>
      <c r="D735" s="3">
        <v>90</v>
      </c>
      <c r="E735" s="3">
        <v>262.82</v>
      </c>
      <c r="F735" s="606"/>
      <c r="G735" s="926" t="s">
        <v>8</v>
      </c>
      <c r="H735" s="6" t="s">
        <v>359</v>
      </c>
      <c r="I735" s="2" t="s">
        <v>35</v>
      </c>
      <c r="J735" s="3">
        <v>108</v>
      </c>
      <c r="K735" s="3">
        <v>282.82</v>
      </c>
      <c r="L735" s="788"/>
    </row>
    <row r="736" spans="1:16" s="25" customFormat="1" x14ac:dyDescent="0.3">
      <c r="A736" s="5">
        <v>2</v>
      </c>
      <c r="B736" s="6" t="s">
        <v>114</v>
      </c>
      <c r="C736" s="2" t="s">
        <v>2</v>
      </c>
      <c r="D736" s="3">
        <v>6</v>
      </c>
      <c r="E736" s="3">
        <v>28</v>
      </c>
      <c r="F736" s="606"/>
      <c r="G736" s="5">
        <v>2</v>
      </c>
      <c r="H736" s="6" t="s">
        <v>114</v>
      </c>
      <c r="I736" s="2" t="s">
        <v>2</v>
      </c>
      <c r="J736" s="3">
        <v>6</v>
      </c>
      <c r="K736" s="3">
        <v>28</v>
      </c>
      <c r="L736" s="788"/>
    </row>
    <row r="737" spans="1:12" s="50" customFormat="1" x14ac:dyDescent="0.3">
      <c r="A737" s="5">
        <v>3</v>
      </c>
      <c r="B737" s="6" t="s">
        <v>37</v>
      </c>
      <c r="C737" s="2" t="s">
        <v>5</v>
      </c>
      <c r="D737" s="3">
        <v>140</v>
      </c>
      <c r="E737" s="3">
        <v>140.29999999999998</v>
      </c>
      <c r="F737" s="605"/>
      <c r="G737" s="5">
        <v>3</v>
      </c>
      <c r="H737" s="6" t="s">
        <v>37</v>
      </c>
      <c r="I737" s="2" t="s">
        <v>5</v>
      </c>
      <c r="J737" s="3">
        <v>140</v>
      </c>
      <c r="K737" s="3">
        <v>140.29999999999998</v>
      </c>
      <c r="L737" s="786"/>
    </row>
    <row r="738" spans="1:12" s="25" customFormat="1" x14ac:dyDescent="0.3">
      <c r="A738" s="5"/>
      <c r="B738" s="6"/>
      <c r="C738" s="2"/>
      <c r="D738" s="3"/>
      <c r="E738" s="3"/>
      <c r="F738" s="656"/>
      <c r="G738" s="5"/>
      <c r="H738" s="6"/>
      <c r="I738" s="2"/>
      <c r="J738" s="3"/>
      <c r="K738" s="3"/>
      <c r="L738" s="788"/>
    </row>
    <row r="739" spans="1:12" s="25" customFormat="1" x14ac:dyDescent="0.3">
      <c r="A739" s="5"/>
      <c r="B739" s="6"/>
      <c r="C739" s="2"/>
      <c r="D739" s="3"/>
      <c r="E739" s="3"/>
      <c r="F739" s="605"/>
      <c r="G739" s="5"/>
      <c r="H739" s="6"/>
      <c r="I739" s="2"/>
      <c r="J739" s="3"/>
      <c r="K739" s="3"/>
      <c r="L739" s="788"/>
    </row>
    <row r="740" spans="1:12" s="25" customFormat="1" x14ac:dyDescent="0.3">
      <c r="A740" s="5"/>
      <c r="B740" s="6"/>
      <c r="C740" s="2" t="s">
        <v>128</v>
      </c>
      <c r="D740" s="3">
        <f>SUM(D735:D738)</f>
        <v>236</v>
      </c>
      <c r="E740" s="3">
        <f>SUM(E735:E738)</f>
        <v>431.12</v>
      </c>
      <c r="F740" s="605"/>
      <c r="G740" s="5"/>
      <c r="H740" s="6"/>
      <c r="I740" s="2" t="s">
        <v>128</v>
      </c>
      <c r="J740" s="3">
        <f>SUM(J735:J738)</f>
        <v>254</v>
      </c>
      <c r="K740" s="3">
        <f>SUM(K735:K738)</f>
        <v>451.12</v>
      </c>
    </row>
    <row r="741" spans="1:12" s="25" customFormat="1" hidden="1" x14ac:dyDescent="0.3">
      <c r="A741" s="5"/>
      <c r="B741" s="6"/>
      <c r="C741" s="2"/>
      <c r="D741" s="3"/>
      <c r="E741" s="3"/>
      <c r="F741" s="605"/>
      <c r="G741" s="5"/>
      <c r="H741" s="6"/>
      <c r="I741" s="2"/>
      <c r="J741" s="3"/>
      <c r="K741" s="3"/>
      <c r="L741" s="788"/>
    </row>
    <row r="742" spans="1:12" s="25" customFormat="1" hidden="1" x14ac:dyDescent="0.3">
      <c r="A742" s="5">
        <v>1</v>
      </c>
      <c r="B742" s="6" t="s">
        <v>1</v>
      </c>
      <c r="C742" s="2" t="s">
        <v>5</v>
      </c>
      <c r="D742" s="3">
        <v>200</v>
      </c>
      <c r="E742" s="3">
        <v>86</v>
      </c>
      <c r="F742" s="605"/>
      <c r="G742" s="5">
        <v>1</v>
      </c>
      <c r="H742" s="6" t="s">
        <v>1</v>
      </c>
      <c r="I742" s="2" t="s">
        <v>5</v>
      </c>
      <c r="J742" s="3">
        <v>200</v>
      </c>
      <c r="K742" s="3">
        <v>86</v>
      </c>
      <c r="L742" s="788"/>
    </row>
    <row r="743" spans="1:12" s="25" customFormat="1" hidden="1" x14ac:dyDescent="0.3">
      <c r="A743" s="5">
        <v>2</v>
      </c>
      <c r="B743" s="6" t="s">
        <v>238</v>
      </c>
      <c r="C743" s="2" t="s">
        <v>251</v>
      </c>
      <c r="D743" s="3">
        <v>225</v>
      </c>
      <c r="E743" s="3">
        <v>114</v>
      </c>
      <c r="F743" s="605"/>
      <c r="G743" s="5">
        <v>2</v>
      </c>
      <c r="H743" s="6" t="s">
        <v>238</v>
      </c>
      <c r="I743" s="2" t="s">
        <v>251</v>
      </c>
      <c r="J743" s="3">
        <v>225</v>
      </c>
      <c r="K743" s="3">
        <v>114</v>
      </c>
      <c r="L743" s="788"/>
    </row>
    <row r="744" spans="1:12" s="25" customFormat="1" hidden="1" x14ac:dyDescent="0.3">
      <c r="A744" s="5">
        <v>3</v>
      </c>
      <c r="B744" s="6" t="s">
        <v>93</v>
      </c>
      <c r="C744" s="2" t="s">
        <v>5</v>
      </c>
      <c r="D744" s="3">
        <v>135</v>
      </c>
      <c r="E744" s="3">
        <v>94.25</v>
      </c>
      <c r="F744" s="605"/>
      <c r="G744" s="5">
        <v>3</v>
      </c>
      <c r="H744" s="6" t="s">
        <v>93</v>
      </c>
      <c r="I744" s="2" t="s">
        <v>5</v>
      </c>
      <c r="J744" s="3">
        <v>135</v>
      </c>
      <c r="K744" s="3">
        <v>94.25</v>
      </c>
      <c r="L744" s="788"/>
    </row>
    <row r="745" spans="1:12" s="25" customFormat="1" hidden="1" x14ac:dyDescent="0.3">
      <c r="A745" s="5">
        <v>4</v>
      </c>
      <c r="B745" s="6" t="s">
        <v>253</v>
      </c>
      <c r="C745" s="2" t="s">
        <v>218</v>
      </c>
      <c r="D745" s="3">
        <v>125</v>
      </c>
      <c r="E745" s="3">
        <v>146.4</v>
      </c>
      <c r="F745" s="605"/>
      <c r="G745" s="5">
        <v>4</v>
      </c>
      <c r="H745" s="6" t="s">
        <v>253</v>
      </c>
      <c r="I745" s="2" t="s">
        <v>218</v>
      </c>
      <c r="J745" s="3">
        <v>125</v>
      </c>
      <c r="K745" s="3">
        <v>146.4</v>
      </c>
      <c r="L745" s="788"/>
    </row>
    <row r="746" spans="1:12" s="25" customFormat="1" hidden="1" x14ac:dyDescent="0.3">
      <c r="A746" s="5">
        <v>5</v>
      </c>
      <c r="B746" s="6" t="s">
        <v>255</v>
      </c>
      <c r="C746" s="2" t="s">
        <v>218</v>
      </c>
      <c r="D746" s="3">
        <v>80</v>
      </c>
      <c r="E746" s="3">
        <v>105.16</v>
      </c>
      <c r="F746" s="605"/>
      <c r="G746" s="5">
        <v>5</v>
      </c>
      <c r="H746" s="6" t="s">
        <v>255</v>
      </c>
      <c r="I746" s="2" t="s">
        <v>218</v>
      </c>
      <c r="J746" s="3">
        <v>80</v>
      </c>
      <c r="K746" s="3">
        <v>105.16</v>
      </c>
      <c r="L746" s="788"/>
    </row>
    <row r="747" spans="1:12" s="25" customFormat="1" hidden="1" x14ac:dyDescent="0.3">
      <c r="A747" s="5">
        <v>6</v>
      </c>
      <c r="B747" s="6" t="s">
        <v>252</v>
      </c>
      <c r="C747" s="2" t="s">
        <v>251</v>
      </c>
      <c r="D747" s="3">
        <v>105</v>
      </c>
      <c r="E747" s="3">
        <v>142</v>
      </c>
      <c r="F747" s="605"/>
      <c r="G747" s="5">
        <v>6</v>
      </c>
      <c r="H747" s="6" t="s">
        <v>252</v>
      </c>
      <c r="I747" s="2" t="s">
        <v>251</v>
      </c>
      <c r="J747" s="3">
        <v>105</v>
      </c>
      <c r="K747" s="3">
        <v>142</v>
      </c>
      <c r="L747" s="788"/>
    </row>
    <row r="748" spans="1:12" s="25" customFormat="1" hidden="1" x14ac:dyDescent="0.3">
      <c r="A748" s="5">
        <v>7</v>
      </c>
      <c r="B748" s="6" t="s">
        <v>254</v>
      </c>
      <c r="C748" s="2" t="s">
        <v>218</v>
      </c>
      <c r="D748" s="3">
        <v>120</v>
      </c>
      <c r="E748" s="3">
        <v>144</v>
      </c>
      <c r="F748" s="605"/>
      <c r="G748" s="5">
        <v>7</v>
      </c>
      <c r="H748" s="6" t="s">
        <v>254</v>
      </c>
      <c r="I748" s="2" t="s">
        <v>218</v>
      </c>
      <c r="J748" s="3">
        <v>120</v>
      </c>
      <c r="K748" s="3">
        <v>144</v>
      </c>
      <c r="L748" s="788"/>
    </row>
    <row r="749" spans="1:12" s="25" customFormat="1" hidden="1" x14ac:dyDescent="0.3">
      <c r="A749" s="5">
        <v>8</v>
      </c>
      <c r="B749" s="6" t="s">
        <v>31</v>
      </c>
      <c r="C749" s="2" t="s">
        <v>5</v>
      </c>
      <c r="D749" s="3">
        <v>55</v>
      </c>
      <c r="E749" s="3">
        <v>88</v>
      </c>
      <c r="F749" s="605"/>
      <c r="G749" s="5">
        <v>8</v>
      </c>
      <c r="H749" s="6" t="s">
        <v>31</v>
      </c>
      <c r="I749" s="2" t="s">
        <v>5</v>
      </c>
      <c r="J749" s="3">
        <v>55</v>
      </c>
      <c r="K749" s="3">
        <v>88</v>
      </c>
      <c r="L749" s="788"/>
    </row>
    <row r="750" spans="1:12" s="50" customFormat="1" hidden="1" x14ac:dyDescent="0.3">
      <c r="A750" s="926"/>
      <c r="B750" s="1"/>
      <c r="C750" s="926"/>
      <c r="D750" s="7"/>
      <c r="E750" s="7"/>
      <c r="F750" s="605"/>
      <c r="G750" s="926"/>
      <c r="H750" s="1"/>
      <c r="I750" s="926"/>
      <c r="J750" s="7"/>
      <c r="K750" s="7"/>
      <c r="L750" s="792"/>
    </row>
    <row r="751" spans="1:12" s="25" customFormat="1" hidden="1" x14ac:dyDescent="0.3">
      <c r="A751" s="5"/>
      <c r="B751" s="6"/>
      <c r="C751" s="2" t="s">
        <v>128</v>
      </c>
      <c r="D751" s="3">
        <v>1045</v>
      </c>
      <c r="E751" s="3">
        <v>919.81</v>
      </c>
      <c r="F751" s="605"/>
      <c r="G751" s="5"/>
      <c r="H751" s="6"/>
      <c r="I751" s="2" t="s">
        <v>128</v>
      </c>
      <c r="J751" s="3">
        <v>1045</v>
      </c>
      <c r="K751" s="3">
        <v>919.81</v>
      </c>
      <c r="L751" s="788"/>
    </row>
    <row r="752" spans="1:12" s="25" customFormat="1" hidden="1" x14ac:dyDescent="0.3">
      <c r="A752" s="5"/>
      <c r="B752" s="6"/>
      <c r="C752" s="2"/>
      <c r="D752" s="3"/>
      <c r="E752" s="3"/>
      <c r="F752" s="605"/>
      <c r="G752" s="5"/>
      <c r="H752" s="6"/>
      <c r="I752" s="2"/>
      <c r="J752" s="3"/>
      <c r="K752" s="3"/>
      <c r="L752" s="788"/>
    </row>
    <row r="753" spans="1:12" s="25" customFormat="1" x14ac:dyDescent="0.3">
      <c r="A753" s="5"/>
      <c r="B753" s="6"/>
      <c r="C753" s="2"/>
      <c r="D753" s="3"/>
      <c r="E753" s="3"/>
      <c r="F753" s="605"/>
      <c r="G753" s="5"/>
      <c r="H753" s="6"/>
      <c r="I753" s="2"/>
      <c r="J753" s="3"/>
      <c r="K753" s="3"/>
      <c r="L753" s="788"/>
    </row>
    <row r="754" spans="1:12" s="25" customFormat="1" x14ac:dyDescent="0.3">
      <c r="A754" s="5"/>
      <c r="B754" s="6"/>
      <c r="C754" s="2"/>
      <c r="D754" s="3"/>
      <c r="E754" s="3"/>
      <c r="F754" s="605"/>
      <c r="G754" s="5"/>
      <c r="H754" s="6"/>
      <c r="I754" s="2"/>
      <c r="J754" s="3"/>
      <c r="K754" s="3"/>
      <c r="L754" s="788"/>
    </row>
    <row r="755" spans="1:12" s="25" customFormat="1" x14ac:dyDescent="0.3">
      <c r="A755" s="28" t="s">
        <v>124</v>
      </c>
      <c r="B755" s="3" t="s">
        <v>259</v>
      </c>
      <c r="C755" s="2" t="s">
        <v>125</v>
      </c>
      <c r="D755" s="3" t="s">
        <v>126</v>
      </c>
      <c r="E755" s="3" t="s">
        <v>127</v>
      </c>
      <c r="F755" s="605"/>
      <c r="G755" s="28" t="s">
        <v>124</v>
      </c>
      <c r="H755" s="3" t="s">
        <v>247</v>
      </c>
      <c r="I755" s="2" t="s">
        <v>125</v>
      </c>
      <c r="J755" s="3" t="s">
        <v>126</v>
      </c>
      <c r="K755" s="3" t="s">
        <v>127</v>
      </c>
      <c r="L755" s="788"/>
    </row>
    <row r="756" spans="1:12" s="50" customFormat="1" x14ac:dyDescent="0.3">
      <c r="A756" s="926" t="s">
        <v>8</v>
      </c>
      <c r="B756" s="6" t="s">
        <v>350</v>
      </c>
      <c r="C756" s="2" t="s">
        <v>9</v>
      </c>
      <c r="D756" s="3">
        <v>60</v>
      </c>
      <c r="E756" s="3">
        <v>122</v>
      </c>
      <c r="F756" s="606"/>
      <c r="G756" s="926" t="s">
        <v>8</v>
      </c>
      <c r="H756" s="6" t="s">
        <v>350</v>
      </c>
      <c r="I756" s="2" t="s">
        <v>9</v>
      </c>
      <c r="J756" s="3">
        <v>60</v>
      </c>
      <c r="K756" s="3">
        <v>122</v>
      </c>
      <c r="L756" s="786"/>
    </row>
    <row r="757" spans="1:12" s="8" customFormat="1" x14ac:dyDescent="0.3">
      <c r="A757" s="926">
        <v>2</v>
      </c>
      <c r="B757" s="6" t="s">
        <v>105</v>
      </c>
      <c r="C757" s="2" t="s">
        <v>104</v>
      </c>
      <c r="D757" s="3">
        <v>45</v>
      </c>
      <c r="E757" s="3">
        <v>166.1</v>
      </c>
      <c r="F757" s="606"/>
      <c r="G757" s="926">
        <v>2</v>
      </c>
      <c r="H757" s="6" t="s">
        <v>105</v>
      </c>
      <c r="I757" s="2" t="s">
        <v>104</v>
      </c>
      <c r="J757" s="3">
        <v>50</v>
      </c>
      <c r="K757" s="3">
        <v>166.1</v>
      </c>
      <c r="L757" s="786"/>
    </row>
    <row r="758" spans="1:12" s="50" customFormat="1" x14ac:dyDescent="0.3">
      <c r="A758" s="926" t="s">
        <v>0</v>
      </c>
      <c r="B758" s="6" t="s">
        <v>260</v>
      </c>
      <c r="C758" s="2" t="s">
        <v>17</v>
      </c>
      <c r="D758" s="3">
        <v>25</v>
      </c>
      <c r="E758" s="3">
        <v>182.25</v>
      </c>
      <c r="F758" s="656"/>
      <c r="G758" s="926" t="s">
        <v>0</v>
      </c>
      <c r="H758" s="6" t="s">
        <v>260</v>
      </c>
      <c r="I758" s="2" t="s">
        <v>44</v>
      </c>
      <c r="J758" s="3">
        <v>30</v>
      </c>
      <c r="K758" s="3">
        <v>218.7</v>
      </c>
      <c r="L758" s="786"/>
    </row>
    <row r="759" spans="1:12" s="50" customFormat="1" x14ac:dyDescent="0.3">
      <c r="A759" s="926" t="s">
        <v>77</v>
      </c>
      <c r="B759" s="6" t="s">
        <v>69</v>
      </c>
      <c r="C759" s="2" t="s">
        <v>22</v>
      </c>
      <c r="D759" s="3">
        <v>25</v>
      </c>
      <c r="E759" s="3">
        <v>3.9199999999999995</v>
      </c>
      <c r="F759" s="605"/>
      <c r="G759" s="926" t="s">
        <v>77</v>
      </c>
      <c r="H759" s="6" t="s">
        <v>69</v>
      </c>
      <c r="I759" s="2" t="s">
        <v>22</v>
      </c>
      <c r="J759" s="3">
        <v>25</v>
      </c>
      <c r="K759" s="3">
        <v>3.9199999999999995</v>
      </c>
      <c r="L759" s="792"/>
    </row>
    <row r="760" spans="1:12" s="25" customFormat="1" x14ac:dyDescent="0.3">
      <c r="A760" s="926" t="s">
        <v>23</v>
      </c>
      <c r="B760" s="6" t="s">
        <v>144</v>
      </c>
      <c r="C760" s="2" t="s">
        <v>2</v>
      </c>
      <c r="D760" s="3">
        <v>15</v>
      </c>
      <c r="E760" s="3">
        <v>88</v>
      </c>
      <c r="F760" s="606"/>
      <c r="G760" s="926" t="s">
        <v>23</v>
      </c>
      <c r="H760" s="6" t="s">
        <v>144</v>
      </c>
      <c r="I760" s="2" t="s">
        <v>2</v>
      </c>
      <c r="J760" s="3">
        <v>15</v>
      </c>
      <c r="K760" s="3">
        <v>88</v>
      </c>
      <c r="L760" s="788"/>
    </row>
    <row r="761" spans="1:12" s="50" customFormat="1" x14ac:dyDescent="0.3">
      <c r="A761" s="926" t="s">
        <v>51</v>
      </c>
      <c r="B761" s="6" t="s">
        <v>107</v>
      </c>
      <c r="C761" s="2" t="s">
        <v>14</v>
      </c>
      <c r="D761" s="3">
        <v>3.4</v>
      </c>
      <c r="E761" s="3">
        <v>93.2</v>
      </c>
      <c r="F761" s="605"/>
      <c r="G761" s="926" t="s">
        <v>51</v>
      </c>
      <c r="H761" s="6" t="s">
        <v>107</v>
      </c>
      <c r="I761" s="2" t="s">
        <v>14</v>
      </c>
      <c r="J761" s="3">
        <v>3.4</v>
      </c>
      <c r="K761" s="3">
        <v>93.2</v>
      </c>
      <c r="L761" s="786"/>
    </row>
    <row r="762" spans="1:12" s="25" customFormat="1" ht="19.5" customHeight="1" x14ac:dyDescent="0.3">
      <c r="A762" s="926" t="s">
        <v>15</v>
      </c>
      <c r="B762" s="6" t="s">
        <v>108</v>
      </c>
      <c r="C762" s="2" t="s">
        <v>65</v>
      </c>
      <c r="D762" s="3">
        <v>1.2</v>
      </c>
      <c r="E762" s="3">
        <v>21.5</v>
      </c>
      <c r="F762" s="656"/>
      <c r="G762" s="926" t="s">
        <v>15</v>
      </c>
      <c r="H762" s="6" t="s">
        <v>108</v>
      </c>
      <c r="I762" s="2" t="s">
        <v>65</v>
      </c>
      <c r="J762" s="3">
        <v>1.2</v>
      </c>
      <c r="K762" s="3">
        <v>21.5</v>
      </c>
      <c r="L762" s="788"/>
    </row>
    <row r="763" spans="1:12" s="25" customFormat="1" x14ac:dyDescent="0.3">
      <c r="A763" s="5" t="s">
        <v>53</v>
      </c>
      <c r="B763" s="6" t="s">
        <v>433</v>
      </c>
      <c r="C763" s="2" t="s">
        <v>5</v>
      </c>
      <c r="D763" s="3">
        <v>50</v>
      </c>
      <c r="E763" s="3">
        <v>133.5</v>
      </c>
      <c r="F763" s="656"/>
      <c r="G763" s="5" t="s">
        <v>53</v>
      </c>
      <c r="H763" s="6" t="s">
        <v>433</v>
      </c>
      <c r="I763" s="2" t="s">
        <v>5</v>
      </c>
      <c r="J763" s="3">
        <v>50</v>
      </c>
      <c r="K763" s="3">
        <v>133.5</v>
      </c>
      <c r="L763" s="788" t="s">
        <v>434</v>
      </c>
    </row>
    <row r="764" spans="1:12" s="50" customFormat="1" x14ac:dyDescent="0.3">
      <c r="A764" s="5"/>
      <c r="B764" s="6"/>
      <c r="C764" s="2"/>
      <c r="D764" s="3"/>
      <c r="E764" s="3"/>
      <c r="F764" s="657"/>
      <c r="G764" s="5"/>
      <c r="H764" s="6"/>
      <c r="I764" s="2"/>
      <c r="J764" s="3"/>
      <c r="K764" s="3"/>
      <c r="L764" s="792"/>
    </row>
    <row r="765" spans="1:12" s="25" customFormat="1" x14ac:dyDescent="0.3">
      <c r="A765" s="926"/>
      <c r="B765" s="6"/>
      <c r="C765" s="2" t="s">
        <v>128</v>
      </c>
      <c r="D765" s="3">
        <f>SUM(D756:D764)</f>
        <v>224.6</v>
      </c>
      <c r="E765" s="3">
        <f>SUM(E756:E764)</f>
        <v>810.47</v>
      </c>
      <c r="F765" s="657"/>
      <c r="G765" s="926"/>
      <c r="H765" s="6"/>
      <c r="I765" s="2" t="s">
        <v>128</v>
      </c>
      <c r="J765" s="3">
        <f>SUM(J756:J764)</f>
        <v>234.6</v>
      </c>
      <c r="K765" s="3">
        <f>SUM(K756:K764)</f>
        <v>846.92000000000007</v>
      </c>
      <c r="L765" s="788"/>
    </row>
    <row r="766" spans="1:12" s="25" customFormat="1" x14ac:dyDescent="0.3">
      <c r="A766" s="5"/>
      <c r="B766" s="6"/>
      <c r="C766" s="2"/>
      <c r="D766" s="3"/>
      <c r="E766" s="3"/>
      <c r="F766" s="657"/>
      <c r="G766" s="5"/>
      <c r="H766" s="6"/>
      <c r="I766" s="2"/>
      <c r="J766" s="3"/>
      <c r="K766" s="3"/>
      <c r="L766" s="788"/>
    </row>
    <row r="767" spans="1:12" s="25" customFormat="1" x14ac:dyDescent="0.3">
      <c r="A767" s="5"/>
      <c r="B767" s="6"/>
      <c r="C767" s="2"/>
      <c r="D767" s="3"/>
      <c r="E767" s="3"/>
      <c r="F767" s="657"/>
      <c r="G767" s="5"/>
      <c r="H767" s="6"/>
      <c r="I767" s="2"/>
      <c r="J767" s="3"/>
      <c r="K767" s="3"/>
      <c r="L767" s="788"/>
    </row>
    <row r="768" spans="1:12" s="25" customFormat="1" x14ac:dyDescent="0.3">
      <c r="A768" s="926"/>
      <c r="B768" s="6"/>
      <c r="C768" s="2" t="s">
        <v>136</v>
      </c>
      <c r="D768" s="3">
        <f>+D765+D740</f>
        <v>460.6</v>
      </c>
      <c r="E768" s="3">
        <f>+E765+E740</f>
        <v>1241.5900000000001</v>
      </c>
      <c r="F768" s="657"/>
      <c r="G768" s="3"/>
      <c r="H768" s="3"/>
      <c r="I768" s="3" t="s">
        <v>136</v>
      </c>
      <c r="J768" s="3">
        <f>+J765+J740</f>
        <v>488.6</v>
      </c>
      <c r="K768" s="3">
        <f>+K765+K740</f>
        <v>1298.04</v>
      </c>
      <c r="L768" s="788"/>
    </row>
    <row r="769" spans="1:16" s="25" customFormat="1" ht="18.75" customHeight="1" x14ac:dyDescent="0.3">
      <c r="B769" s="20"/>
      <c r="C769" s="20"/>
      <c r="E769" s="24"/>
      <c r="F769" s="657"/>
      <c r="H769" s="20"/>
      <c r="I769" s="20"/>
      <c r="K769" s="24"/>
      <c r="L769" s="788"/>
    </row>
    <row r="770" spans="1:16" s="25" customFormat="1" ht="18.75" customHeight="1" x14ac:dyDescent="0.3">
      <c r="B770" s="20"/>
      <c r="C770" s="20"/>
      <c r="E770" s="24"/>
      <c r="F770" s="606"/>
      <c r="H770" s="20"/>
      <c r="I770" s="20"/>
      <c r="K770" s="24"/>
      <c r="L770" s="788"/>
    </row>
    <row r="771" spans="1:16" s="25" customFormat="1" ht="18.75" customHeight="1" x14ac:dyDescent="0.3">
      <c r="B771" s="20"/>
      <c r="C771" s="20"/>
      <c r="E771" s="24"/>
      <c r="F771" s="606"/>
      <c r="H771" s="20"/>
      <c r="I771" s="20"/>
      <c r="K771" s="24"/>
      <c r="L771" s="788"/>
    </row>
    <row r="772" spans="1:16" s="25" customFormat="1" x14ac:dyDescent="0.3">
      <c r="A772" s="461"/>
      <c r="B772" s="461"/>
      <c r="C772" s="461"/>
      <c r="D772" s="461"/>
      <c r="E772" s="461"/>
      <c r="F772" s="660"/>
      <c r="G772" s="36"/>
      <c r="H772" s="463"/>
      <c r="I772" s="463"/>
      <c r="J772" s="463"/>
      <c r="K772" s="463"/>
      <c r="L772" s="788"/>
    </row>
    <row r="773" spans="1:16" s="25" customFormat="1" x14ac:dyDescent="0.3">
      <c r="A773" s="461"/>
      <c r="B773" s="36"/>
      <c r="C773" s="462"/>
      <c r="D773" s="463"/>
      <c r="E773" s="463"/>
      <c r="F773" s="659"/>
      <c r="G773" s="463"/>
      <c r="H773" s="463"/>
      <c r="I773" s="463"/>
      <c r="J773" s="463"/>
      <c r="K773" s="463"/>
      <c r="L773" s="788"/>
    </row>
    <row r="774" spans="1:16" s="25" customFormat="1" ht="18.75" customHeight="1" x14ac:dyDescent="0.3">
      <c r="B774" s="37" t="s">
        <v>130</v>
      </c>
      <c r="D774" s="94" t="s">
        <v>131</v>
      </c>
      <c r="E774" s="20"/>
      <c r="F774" s="606"/>
      <c r="H774" s="37" t="s">
        <v>130</v>
      </c>
      <c r="J774" s="94" t="s">
        <v>131</v>
      </c>
      <c r="K774" s="20"/>
      <c r="L774" s="788"/>
    </row>
    <row r="775" spans="1:16" s="25" customFormat="1" ht="51.75" customHeight="1" x14ac:dyDescent="0.3">
      <c r="B775" s="38" t="s">
        <v>132</v>
      </c>
      <c r="D775" s="38" t="s">
        <v>140</v>
      </c>
      <c r="E775" s="39"/>
      <c r="F775" s="606"/>
      <c r="H775" s="38" t="s">
        <v>139</v>
      </c>
      <c r="J775" s="38" t="s">
        <v>140</v>
      </c>
      <c r="K775" s="39"/>
      <c r="L775" s="788"/>
    </row>
    <row r="776" spans="1:16" s="25" customFormat="1" ht="22.5" customHeight="1" x14ac:dyDescent="0.3">
      <c r="B776" s="38"/>
      <c r="D776" s="38"/>
      <c r="E776" s="39"/>
      <c r="F776" s="606"/>
      <c r="G776" s="38"/>
      <c r="I776" s="38"/>
      <c r="J776" s="39"/>
      <c r="K776" s="38"/>
      <c r="L776" s="788"/>
    </row>
    <row r="777" spans="1:16" s="25" customFormat="1" ht="18.75" customHeight="1" x14ac:dyDescent="0.3">
      <c r="A777" s="96"/>
      <c r="B777" s="19"/>
      <c r="C777" s="19"/>
      <c r="D777" s="19"/>
      <c r="E777" s="19"/>
      <c r="F777" s="656"/>
      <c r="G777" s="96"/>
      <c r="H777" s="19"/>
      <c r="I777" s="19"/>
      <c r="J777" s="19"/>
      <c r="K777" s="19"/>
      <c r="L777" s="788"/>
    </row>
    <row r="778" spans="1:16" x14ac:dyDescent="0.3">
      <c r="A778" s="257"/>
      <c r="B778" s="32"/>
      <c r="C778" s="32"/>
      <c r="D778" s="32"/>
      <c r="E778" s="973" t="s">
        <v>435</v>
      </c>
      <c r="G778" s="25"/>
    </row>
    <row r="779" spans="1:16" s="25" customFormat="1" ht="18.75" customHeight="1" x14ac:dyDescent="0.3">
      <c r="A779" s="257"/>
      <c r="B779" s="476" t="s">
        <v>115</v>
      </c>
      <c r="C779" s="32"/>
      <c r="D779" s="32"/>
      <c r="E779" s="32"/>
      <c r="F779" s="656"/>
      <c r="H779" s="22" t="s">
        <v>115</v>
      </c>
      <c r="I779" s="20"/>
      <c r="J779" s="20"/>
      <c r="K779" s="20"/>
      <c r="L779" s="788"/>
    </row>
    <row r="780" spans="1:16" s="25" customFormat="1" ht="18.75" customHeight="1" x14ac:dyDescent="0.3">
      <c r="A780" s="257"/>
      <c r="B780" s="476" t="s">
        <v>137</v>
      </c>
      <c r="C780" s="32"/>
      <c r="D780" s="32"/>
      <c r="E780" s="32"/>
      <c r="F780" s="606"/>
      <c r="H780" s="22" t="s">
        <v>138</v>
      </c>
      <c r="I780" s="20"/>
      <c r="J780" s="20"/>
      <c r="K780" s="20"/>
      <c r="L780" s="788"/>
    </row>
    <row r="781" spans="1:16" s="25" customFormat="1" ht="18.75" customHeight="1" x14ac:dyDescent="0.3">
      <c r="A781" s="257"/>
      <c r="B781" s="32"/>
      <c r="C781" s="32"/>
      <c r="D781" s="32"/>
      <c r="E781" s="32"/>
      <c r="F781" s="606"/>
      <c r="H781" s="20"/>
      <c r="I781" s="20"/>
      <c r="J781" s="20"/>
      <c r="K781" s="20"/>
      <c r="L781" s="788"/>
    </row>
    <row r="782" spans="1:16" s="25" customFormat="1" ht="18.75" customHeight="1" x14ac:dyDescent="0.3">
      <c r="A782" s="257"/>
      <c r="B782" s="32"/>
      <c r="C782" s="32"/>
      <c r="D782" s="257"/>
      <c r="E782" s="604" t="s">
        <v>116</v>
      </c>
      <c r="F782" s="606"/>
      <c r="H782" s="20"/>
      <c r="I782" s="20"/>
      <c r="K782" s="603" t="s">
        <v>116</v>
      </c>
      <c r="L782" s="789"/>
      <c r="M782" s="603"/>
      <c r="N782" s="603"/>
      <c r="O782" s="603"/>
      <c r="P782" s="603"/>
    </row>
    <row r="783" spans="1:16" s="25" customFormat="1" ht="18.75" customHeight="1" x14ac:dyDescent="0.3">
      <c r="A783" s="257"/>
      <c r="B783" s="32"/>
      <c r="C783" s="32"/>
      <c r="D783" s="257"/>
      <c r="E783" s="604" t="s">
        <v>134</v>
      </c>
      <c r="F783" s="606"/>
      <c r="H783" s="20"/>
      <c r="I783" s="20"/>
      <c r="K783" s="603" t="s">
        <v>134</v>
      </c>
      <c r="L783" s="789"/>
      <c r="M783" s="603"/>
      <c r="N783" s="603"/>
      <c r="O783" s="603"/>
      <c r="P783" s="603"/>
    </row>
    <row r="784" spans="1:16" s="25" customFormat="1" ht="18.75" customHeight="1" x14ac:dyDescent="0.3">
      <c r="A784" s="257"/>
      <c r="B784" s="32"/>
      <c r="C784" s="32"/>
      <c r="D784" s="257"/>
      <c r="E784" s="604" t="s">
        <v>117</v>
      </c>
      <c r="F784" s="606"/>
      <c r="H784" s="20"/>
      <c r="I784" s="20"/>
      <c r="K784" s="603" t="s">
        <v>117</v>
      </c>
      <c r="L784" s="789"/>
      <c r="M784" s="603"/>
      <c r="N784" s="603"/>
      <c r="O784" s="603"/>
      <c r="P784" s="603"/>
    </row>
    <row r="785" spans="1:16" s="25" customFormat="1" ht="18.75" customHeight="1" x14ac:dyDescent="0.3">
      <c r="A785" s="257"/>
      <c r="B785" s="32"/>
      <c r="C785" s="32"/>
      <c r="D785" s="257"/>
      <c r="E785" s="604" t="s">
        <v>417</v>
      </c>
      <c r="F785" s="606"/>
      <c r="H785" s="20"/>
      <c r="I785" s="20"/>
      <c r="K785" s="603" t="s">
        <v>417</v>
      </c>
      <c r="L785" s="789"/>
      <c r="M785" s="603"/>
      <c r="N785" s="603"/>
      <c r="O785" s="603"/>
      <c r="P785" s="603"/>
    </row>
    <row r="786" spans="1:16" s="25" customFormat="1" ht="18.75" customHeight="1" x14ac:dyDescent="0.3">
      <c r="A786" s="257"/>
      <c r="B786" s="32"/>
      <c r="C786" s="32"/>
      <c r="D786" s="32"/>
      <c r="E786" s="32"/>
      <c r="F786" s="606"/>
      <c r="H786" s="20"/>
      <c r="I786" s="20"/>
      <c r="J786" s="20"/>
      <c r="K786" s="20"/>
      <c r="L786" s="788"/>
    </row>
    <row r="787" spans="1:16" s="25" customFormat="1" ht="18.75" customHeight="1" x14ac:dyDescent="0.3">
      <c r="A787" s="257"/>
      <c r="B787" s="32"/>
      <c r="C787" s="32"/>
      <c r="D787" s="32"/>
      <c r="E787" s="973" t="s">
        <v>435</v>
      </c>
      <c r="F787" s="606"/>
      <c r="H787" s="20"/>
      <c r="I787" s="20"/>
      <c r="J787" s="20"/>
      <c r="K787" s="20"/>
      <c r="L787" s="788"/>
    </row>
    <row r="788" spans="1:16" s="25" customFormat="1" ht="18.75" customHeight="1" x14ac:dyDescent="0.3">
      <c r="A788" s="257"/>
      <c r="B788" s="32"/>
      <c r="C788" s="32"/>
      <c r="D788" s="32"/>
      <c r="E788" s="32"/>
      <c r="F788" s="606"/>
      <c r="H788" s="20"/>
      <c r="I788" s="20"/>
      <c r="J788" s="20"/>
      <c r="K788" s="20"/>
      <c r="L788" s="788"/>
    </row>
    <row r="789" spans="1:16" s="25" customFormat="1" ht="18.75" customHeight="1" x14ac:dyDescent="0.3">
      <c r="A789" s="257"/>
      <c r="B789" s="1605" t="s">
        <v>119</v>
      </c>
      <c r="C789" s="1605"/>
      <c r="D789" s="1605"/>
      <c r="E789" s="481"/>
      <c r="F789" s="645"/>
      <c r="G789" s="257"/>
      <c r="H789" s="1605" t="s">
        <v>119</v>
      </c>
      <c r="I789" s="1605"/>
      <c r="J789" s="1605"/>
      <c r="K789" s="481"/>
      <c r="L789" s="788"/>
    </row>
    <row r="790" spans="1:16" s="25" customFormat="1" ht="18.75" customHeight="1" x14ac:dyDescent="0.3">
      <c r="A790" s="257"/>
      <c r="B790" s="1606">
        <v>45321</v>
      </c>
      <c r="C790" s="1606"/>
      <c r="D790" s="1606"/>
      <c r="E790" s="482"/>
      <c r="F790" s="645"/>
      <c r="G790" s="257"/>
      <c r="H790" s="1606">
        <f>B790</f>
        <v>45321</v>
      </c>
      <c r="I790" s="1606"/>
      <c r="J790" s="1606"/>
      <c r="K790" s="482"/>
      <c r="L790" s="788"/>
    </row>
    <row r="791" spans="1:16" s="25" customFormat="1" ht="18.75" customHeight="1" x14ac:dyDescent="0.3">
      <c r="A791" s="257"/>
      <c r="B791" s="32"/>
      <c r="C791" s="32"/>
      <c r="D791" s="32"/>
      <c r="E791" s="482"/>
      <c r="F791" s="645"/>
      <c r="G791" s="257"/>
      <c r="H791" s="32"/>
      <c r="I791" s="32"/>
      <c r="J791" s="32"/>
      <c r="K791" s="482"/>
      <c r="L791" s="788"/>
    </row>
    <row r="792" spans="1:16" s="25" customFormat="1" ht="18.75" customHeight="1" x14ac:dyDescent="0.3">
      <c r="A792" s="257"/>
      <c r="B792" s="928"/>
      <c r="C792" s="32"/>
      <c r="D792" s="32"/>
      <c r="E792" s="482"/>
      <c r="F792" s="645"/>
      <c r="G792" s="257"/>
      <c r="H792" s="928"/>
      <c r="I792" s="32"/>
      <c r="J792" s="32"/>
      <c r="K792" s="482"/>
      <c r="L792" s="788"/>
    </row>
    <row r="793" spans="1:16" s="25" customFormat="1" ht="18.75" customHeight="1" x14ac:dyDescent="0.3">
      <c r="A793" s="469" t="s">
        <v>120</v>
      </c>
      <c r="B793" s="475" t="s">
        <v>121</v>
      </c>
      <c r="C793" s="1604" t="s">
        <v>122</v>
      </c>
      <c r="D793" s="1604"/>
      <c r="E793" s="1604"/>
      <c r="F793" s="645"/>
      <c r="G793" s="469" t="s">
        <v>120</v>
      </c>
      <c r="H793" s="475" t="s">
        <v>121</v>
      </c>
      <c r="I793" s="1604" t="s">
        <v>123</v>
      </c>
      <c r="J793" s="1604"/>
      <c r="K793" s="1604"/>
      <c r="L793" s="788"/>
    </row>
    <row r="794" spans="1:16" s="25" customFormat="1" ht="18.75" customHeight="1" x14ac:dyDescent="0.3">
      <c r="A794" s="469" t="s">
        <v>124</v>
      </c>
      <c r="B794" s="469" t="s">
        <v>265</v>
      </c>
      <c r="C794" s="475" t="s">
        <v>125</v>
      </c>
      <c r="D794" s="927" t="s">
        <v>126</v>
      </c>
      <c r="E794" s="927" t="s">
        <v>127</v>
      </c>
      <c r="F794" s="645"/>
      <c r="G794" s="469" t="s">
        <v>124</v>
      </c>
      <c r="H794" s="469" t="s">
        <v>265</v>
      </c>
      <c r="I794" s="475" t="s">
        <v>125</v>
      </c>
      <c r="J794" s="927" t="s">
        <v>126</v>
      </c>
      <c r="K794" s="927" t="s">
        <v>127</v>
      </c>
      <c r="L794" s="788"/>
    </row>
    <row r="795" spans="1:16" s="50" customFormat="1" x14ac:dyDescent="0.3">
      <c r="A795" s="927" t="s">
        <v>8</v>
      </c>
      <c r="B795" s="13" t="s">
        <v>94</v>
      </c>
      <c r="C795" s="14" t="s">
        <v>5</v>
      </c>
      <c r="D795" s="15">
        <v>50</v>
      </c>
      <c r="E795" s="15">
        <v>177.1</v>
      </c>
      <c r="F795" s="977"/>
      <c r="G795" s="927" t="s">
        <v>8</v>
      </c>
      <c r="H795" s="13" t="s">
        <v>94</v>
      </c>
      <c r="I795" s="14" t="s">
        <v>5</v>
      </c>
      <c r="J795" s="15">
        <v>50</v>
      </c>
      <c r="K795" s="15">
        <v>177.1</v>
      </c>
      <c r="L795" s="786"/>
    </row>
    <row r="796" spans="1:16" s="25" customFormat="1" ht="19.5" customHeight="1" x14ac:dyDescent="0.3">
      <c r="A796" s="927">
        <v>2</v>
      </c>
      <c r="B796" s="13" t="s">
        <v>61</v>
      </c>
      <c r="C796" s="14" t="s">
        <v>17</v>
      </c>
      <c r="D796" s="15">
        <v>30</v>
      </c>
      <c r="E796" s="15">
        <v>228.14999999999998</v>
      </c>
      <c r="F796" s="645"/>
      <c r="G796" s="927">
        <v>2</v>
      </c>
      <c r="H796" s="13" t="s">
        <v>61</v>
      </c>
      <c r="I796" s="14" t="s">
        <v>44</v>
      </c>
      <c r="J796" s="15">
        <v>35</v>
      </c>
      <c r="K796" s="15">
        <v>273.77999999999997</v>
      </c>
      <c r="L796" s="788"/>
    </row>
    <row r="797" spans="1:16" s="25" customFormat="1" x14ac:dyDescent="0.3">
      <c r="A797" s="12">
        <v>3</v>
      </c>
      <c r="B797" s="13" t="s">
        <v>114</v>
      </c>
      <c r="C797" s="14" t="s">
        <v>2</v>
      </c>
      <c r="D797" s="15">
        <v>6</v>
      </c>
      <c r="E797" s="15">
        <v>28</v>
      </c>
      <c r="F797" s="645"/>
      <c r="G797" s="12">
        <v>3</v>
      </c>
      <c r="H797" s="13" t="s">
        <v>114</v>
      </c>
      <c r="I797" s="14" t="s">
        <v>2</v>
      </c>
      <c r="J797" s="15">
        <v>6</v>
      </c>
      <c r="K797" s="15">
        <v>28</v>
      </c>
      <c r="L797" s="788"/>
    </row>
    <row r="798" spans="1:16" s="50" customFormat="1" x14ac:dyDescent="0.3">
      <c r="A798" s="927" t="s">
        <v>77</v>
      </c>
      <c r="B798" s="13" t="s">
        <v>107</v>
      </c>
      <c r="C798" s="14" t="s">
        <v>14</v>
      </c>
      <c r="D798" s="15">
        <v>3.4</v>
      </c>
      <c r="E798" s="15">
        <v>93.2</v>
      </c>
      <c r="F798" s="607"/>
      <c r="G798" s="927" t="s">
        <v>77</v>
      </c>
      <c r="H798" s="13" t="s">
        <v>107</v>
      </c>
      <c r="I798" s="14" t="s">
        <v>14</v>
      </c>
      <c r="J798" s="15">
        <v>3.4</v>
      </c>
      <c r="K798" s="15">
        <v>93.2</v>
      </c>
      <c r="L798" s="786"/>
    </row>
    <row r="799" spans="1:16" s="4" customFormat="1" x14ac:dyDescent="0.3">
      <c r="A799" s="927" t="s">
        <v>23</v>
      </c>
      <c r="B799" s="467" t="s">
        <v>1</v>
      </c>
      <c r="C799" s="14" t="s">
        <v>5</v>
      </c>
      <c r="D799" s="15">
        <v>150</v>
      </c>
      <c r="E799" s="15">
        <v>86</v>
      </c>
      <c r="F799" s="16"/>
      <c r="G799" s="927" t="s">
        <v>23</v>
      </c>
      <c r="H799" s="467" t="s">
        <v>1</v>
      </c>
      <c r="I799" s="14" t="s">
        <v>5</v>
      </c>
      <c r="J799" s="15">
        <v>150</v>
      </c>
      <c r="K799" s="15">
        <v>86</v>
      </c>
    </row>
    <row r="800" spans="1:16" s="25" customFormat="1" x14ac:dyDescent="0.3">
      <c r="A800" s="12"/>
      <c r="B800" s="13"/>
      <c r="C800" s="14"/>
      <c r="D800" s="15"/>
      <c r="E800" s="15"/>
      <c r="F800" s="670"/>
      <c r="G800" s="12"/>
      <c r="H800" s="13"/>
      <c r="I800" s="14"/>
      <c r="J800" s="15"/>
      <c r="K800" s="15"/>
      <c r="L800" s="788"/>
    </row>
    <row r="801" spans="1:12" s="25" customFormat="1" x14ac:dyDescent="0.3">
      <c r="A801" s="12"/>
      <c r="B801" s="13"/>
      <c r="C801" s="14"/>
      <c r="D801" s="15"/>
      <c r="E801" s="15"/>
      <c r="F801" s="607"/>
      <c r="G801" s="12"/>
      <c r="H801" s="13"/>
      <c r="I801" s="14"/>
      <c r="J801" s="15"/>
      <c r="K801" s="15"/>
      <c r="L801" s="788"/>
    </row>
    <row r="802" spans="1:12" s="25" customFormat="1" x14ac:dyDescent="0.3">
      <c r="A802" s="12"/>
      <c r="B802" s="13"/>
      <c r="C802" s="14" t="s">
        <v>128</v>
      </c>
      <c r="D802" s="15">
        <f>SUM(D795:D800)</f>
        <v>239.4</v>
      </c>
      <c r="E802" s="15">
        <f>SUM(E795:E800)</f>
        <v>612.45000000000005</v>
      </c>
      <c r="F802" s="607"/>
      <c r="G802" s="12"/>
      <c r="H802" s="13"/>
      <c r="I802" s="14" t="s">
        <v>128</v>
      </c>
      <c r="J802" s="15">
        <f>SUM(J795:J800)</f>
        <v>244.4</v>
      </c>
      <c r="K802" s="15">
        <f>SUM(K795:K800)</f>
        <v>658.08</v>
      </c>
    </row>
    <row r="803" spans="1:12" s="25" customFormat="1" hidden="1" x14ac:dyDescent="0.3">
      <c r="A803" s="12"/>
      <c r="B803" s="13"/>
      <c r="C803" s="14"/>
      <c r="D803" s="15"/>
      <c r="E803" s="15"/>
      <c r="F803" s="607"/>
      <c r="G803" s="12"/>
      <c r="H803" s="13"/>
      <c r="I803" s="14"/>
      <c r="J803" s="15"/>
      <c r="K803" s="15"/>
      <c r="L803" s="788"/>
    </row>
    <row r="804" spans="1:12" s="25" customFormat="1" hidden="1" x14ac:dyDescent="0.3">
      <c r="A804" s="12">
        <v>1</v>
      </c>
      <c r="B804" s="13" t="s">
        <v>1</v>
      </c>
      <c r="C804" s="14" t="s">
        <v>5</v>
      </c>
      <c r="D804" s="15">
        <v>200</v>
      </c>
      <c r="E804" s="15">
        <v>86</v>
      </c>
      <c r="F804" s="607"/>
      <c r="G804" s="12">
        <v>1</v>
      </c>
      <c r="H804" s="13" t="s">
        <v>1</v>
      </c>
      <c r="I804" s="14" t="s">
        <v>5</v>
      </c>
      <c r="J804" s="15">
        <v>200</v>
      </c>
      <c r="K804" s="15">
        <v>86</v>
      </c>
      <c r="L804" s="788"/>
    </row>
    <row r="805" spans="1:12" s="25" customFormat="1" hidden="1" x14ac:dyDescent="0.3">
      <c r="A805" s="12">
        <v>2</v>
      </c>
      <c r="B805" s="13" t="s">
        <v>238</v>
      </c>
      <c r="C805" s="14" t="s">
        <v>251</v>
      </c>
      <c r="D805" s="15">
        <v>225</v>
      </c>
      <c r="E805" s="15">
        <v>114</v>
      </c>
      <c r="F805" s="607"/>
      <c r="G805" s="12">
        <v>2</v>
      </c>
      <c r="H805" s="13" t="s">
        <v>238</v>
      </c>
      <c r="I805" s="14" t="s">
        <v>251</v>
      </c>
      <c r="J805" s="15">
        <v>225</v>
      </c>
      <c r="K805" s="15">
        <v>114</v>
      </c>
      <c r="L805" s="788"/>
    </row>
    <row r="806" spans="1:12" s="25" customFormat="1" hidden="1" x14ac:dyDescent="0.3">
      <c r="A806" s="12">
        <v>3</v>
      </c>
      <c r="B806" s="13" t="s">
        <v>93</v>
      </c>
      <c r="C806" s="14" t="s">
        <v>5</v>
      </c>
      <c r="D806" s="15">
        <v>135</v>
      </c>
      <c r="E806" s="15">
        <v>94.25</v>
      </c>
      <c r="F806" s="607"/>
      <c r="G806" s="12">
        <v>3</v>
      </c>
      <c r="H806" s="13" t="s">
        <v>93</v>
      </c>
      <c r="I806" s="14" t="s">
        <v>5</v>
      </c>
      <c r="J806" s="15">
        <v>135</v>
      </c>
      <c r="K806" s="15">
        <v>94.25</v>
      </c>
      <c r="L806" s="788"/>
    </row>
    <row r="807" spans="1:12" s="25" customFormat="1" hidden="1" x14ac:dyDescent="0.3">
      <c r="A807" s="12">
        <v>4</v>
      </c>
      <c r="B807" s="13" t="s">
        <v>253</v>
      </c>
      <c r="C807" s="14" t="s">
        <v>218</v>
      </c>
      <c r="D807" s="15">
        <v>125</v>
      </c>
      <c r="E807" s="15">
        <v>146.4</v>
      </c>
      <c r="F807" s="607"/>
      <c r="G807" s="12">
        <v>4</v>
      </c>
      <c r="H807" s="13" t="s">
        <v>253</v>
      </c>
      <c r="I807" s="14" t="s">
        <v>218</v>
      </c>
      <c r="J807" s="15">
        <v>125</v>
      </c>
      <c r="K807" s="15">
        <v>146.4</v>
      </c>
      <c r="L807" s="788"/>
    </row>
    <row r="808" spans="1:12" s="25" customFormat="1" hidden="1" x14ac:dyDescent="0.3">
      <c r="A808" s="12">
        <v>5</v>
      </c>
      <c r="B808" s="13" t="s">
        <v>255</v>
      </c>
      <c r="C808" s="14" t="s">
        <v>218</v>
      </c>
      <c r="D808" s="15">
        <v>80</v>
      </c>
      <c r="E808" s="15">
        <v>105.16</v>
      </c>
      <c r="F808" s="607"/>
      <c r="G808" s="12">
        <v>5</v>
      </c>
      <c r="H808" s="13" t="s">
        <v>255</v>
      </c>
      <c r="I808" s="14" t="s">
        <v>218</v>
      </c>
      <c r="J808" s="15">
        <v>80</v>
      </c>
      <c r="K808" s="15">
        <v>105.16</v>
      </c>
      <c r="L808" s="788"/>
    </row>
    <row r="809" spans="1:12" s="25" customFormat="1" hidden="1" x14ac:dyDescent="0.3">
      <c r="A809" s="12">
        <v>6</v>
      </c>
      <c r="B809" s="13" t="s">
        <v>252</v>
      </c>
      <c r="C809" s="14" t="s">
        <v>251</v>
      </c>
      <c r="D809" s="15">
        <v>105</v>
      </c>
      <c r="E809" s="15">
        <v>142</v>
      </c>
      <c r="F809" s="607"/>
      <c r="G809" s="12">
        <v>6</v>
      </c>
      <c r="H809" s="13" t="s">
        <v>252</v>
      </c>
      <c r="I809" s="14" t="s">
        <v>251</v>
      </c>
      <c r="J809" s="15">
        <v>105</v>
      </c>
      <c r="K809" s="15">
        <v>142</v>
      </c>
      <c r="L809" s="788"/>
    </row>
    <row r="810" spans="1:12" s="25" customFormat="1" hidden="1" x14ac:dyDescent="0.3">
      <c r="A810" s="12">
        <v>7</v>
      </c>
      <c r="B810" s="13" t="s">
        <v>254</v>
      </c>
      <c r="C810" s="14" t="s">
        <v>218</v>
      </c>
      <c r="D810" s="15">
        <v>120</v>
      </c>
      <c r="E810" s="15">
        <v>144</v>
      </c>
      <c r="F810" s="607"/>
      <c r="G810" s="12">
        <v>7</v>
      </c>
      <c r="H810" s="13" t="s">
        <v>254</v>
      </c>
      <c r="I810" s="14" t="s">
        <v>218</v>
      </c>
      <c r="J810" s="15">
        <v>120</v>
      </c>
      <c r="K810" s="15">
        <v>144</v>
      </c>
      <c r="L810" s="788"/>
    </row>
    <row r="811" spans="1:12" s="25" customFormat="1" hidden="1" x14ac:dyDescent="0.3">
      <c r="A811" s="12">
        <v>8</v>
      </c>
      <c r="B811" s="13" t="s">
        <v>31</v>
      </c>
      <c r="C811" s="14" t="s">
        <v>5</v>
      </c>
      <c r="D811" s="15">
        <v>55</v>
      </c>
      <c r="E811" s="15">
        <v>88</v>
      </c>
      <c r="F811" s="607"/>
      <c r="G811" s="12">
        <v>8</v>
      </c>
      <c r="H811" s="13" t="s">
        <v>31</v>
      </c>
      <c r="I811" s="14" t="s">
        <v>5</v>
      </c>
      <c r="J811" s="15">
        <v>55</v>
      </c>
      <c r="K811" s="15">
        <v>88</v>
      </c>
      <c r="L811" s="788"/>
    </row>
    <row r="812" spans="1:12" s="50" customFormat="1" hidden="1" x14ac:dyDescent="0.3">
      <c r="A812" s="927"/>
      <c r="B812" s="467"/>
      <c r="C812" s="927"/>
      <c r="D812" s="468"/>
      <c r="E812" s="468"/>
      <c r="F812" s="607"/>
      <c r="G812" s="927"/>
      <c r="H812" s="467"/>
      <c r="I812" s="927"/>
      <c r="J812" s="468"/>
      <c r="K812" s="468"/>
      <c r="L812" s="792"/>
    </row>
    <row r="813" spans="1:12" s="25" customFormat="1" hidden="1" x14ac:dyDescent="0.3">
      <c r="A813" s="12"/>
      <c r="B813" s="13"/>
      <c r="C813" s="14" t="s">
        <v>128</v>
      </c>
      <c r="D813" s="15">
        <v>1045</v>
      </c>
      <c r="E813" s="15">
        <v>919.81</v>
      </c>
      <c r="F813" s="607"/>
      <c r="G813" s="12"/>
      <c r="H813" s="13"/>
      <c r="I813" s="14" t="s">
        <v>128</v>
      </c>
      <c r="J813" s="15">
        <v>1045</v>
      </c>
      <c r="K813" s="15">
        <v>919.81</v>
      </c>
      <c r="L813" s="788"/>
    </row>
    <row r="814" spans="1:12" s="25" customFormat="1" hidden="1" x14ac:dyDescent="0.3">
      <c r="A814" s="12"/>
      <c r="B814" s="13"/>
      <c r="C814" s="14"/>
      <c r="D814" s="15"/>
      <c r="E814" s="15"/>
      <c r="F814" s="607"/>
      <c r="G814" s="12"/>
      <c r="H814" s="13"/>
      <c r="I814" s="14"/>
      <c r="J814" s="15"/>
      <c r="K814" s="15"/>
      <c r="L814" s="788"/>
    </row>
    <row r="815" spans="1:12" s="25" customFormat="1" x14ac:dyDescent="0.3">
      <c r="A815" s="12"/>
      <c r="B815" s="13"/>
      <c r="C815" s="14"/>
      <c r="D815" s="15"/>
      <c r="E815" s="15"/>
      <c r="F815" s="607"/>
      <c r="G815" s="12"/>
      <c r="H815" s="13"/>
      <c r="I815" s="14"/>
      <c r="J815" s="15"/>
      <c r="K815" s="15"/>
      <c r="L815" s="788"/>
    </row>
    <row r="816" spans="1:12" s="25" customFormat="1" x14ac:dyDescent="0.3">
      <c r="A816" s="12"/>
      <c r="B816" s="13"/>
      <c r="C816" s="14"/>
      <c r="D816" s="15"/>
      <c r="E816" s="15"/>
      <c r="F816" s="607"/>
      <c r="G816" s="12"/>
      <c r="H816" s="13"/>
      <c r="I816" s="14"/>
      <c r="J816" s="15"/>
      <c r="K816" s="15"/>
      <c r="L816" s="788"/>
    </row>
    <row r="817" spans="1:12" s="25" customFormat="1" x14ac:dyDescent="0.3">
      <c r="A817" s="469" t="s">
        <v>124</v>
      </c>
      <c r="B817" s="15" t="s">
        <v>259</v>
      </c>
      <c r="C817" s="14" t="s">
        <v>125</v>
      </c>
      <c r="D817" s="15" t="s">
        <v>126</v>
      </c>
      <c r="E817" s="15" t="s">
        <v>127</v>
      </c>
      <c r="F817" s="607"/>
      <c r="G817" s="469" t="s">
        <v>124</v>
      </c>
      <c r="H817" s="15" t="s">
        <v>247</v>
      </c>
      <c r="I817" s="14" t="s">
        <v>125</v>
      </c>
      <c r="J817" s="15" t="s">
        <v>126</v>
      </c>
      <c r="K817" s="15" t="s">
        <v>127</v>
      </c>
      <c r="L817" s="788"/>
    </row>
    <row r="818" spans="1:12" s="50" customFormat="1" x14ac:dyDescent="0.3">
      <c r="A818" s="927" t="s">
        <v>8</v>
      </c>
      <c r="B818" s="13" t="s">
        <v>382</v>
      </c>
      <c r="C818" s="14" t="s">
        <v>9</v>
      </c>
      <c r="D818" s="15">
        <v>70</v>
      </c>
      <c r="E818" s="15">
        <v>134.75</v>
      </c>
      <c r="F818" s="645"/>
      <c r="G818" s="927" t="s">
        <v>8</v>
      </c>
      <c r="H818" s="13" t="s">
        <v>382</v>
      </c>
      <c r="I818" s="14" t="s">
        <v>9</v>
      </c>
      <c r="J818" s="15">
        <v>70</v>
      </c>
      <c r="K818" s="15">
        <v>134.75</v>
      </c>
      <c r="L818" s="786"/>
    </row>
    <row r="819" spans="1:12" s="25" customFormat="1" x14ac:dyDescent="0.3">
      <c r="A819" s="927" t="s">
        <v>3</v>
      </c>
      <c r="B819" s="13" t="s">
        <v>72</v>
      </c>
      <c r="C819" s="14" t="s">
        <v>4</v>
      </c>
      <c r="D819" s="15">
        <v>65</v>
      </c>
      <c r="E819" s="15">
        <v>180.8</v>
      </c>
      <c r="F819" s="645"/>
      <c r="G819" s="927" t="s">
        <v>3</v>
      </c>
      <c r="H819" s="13" t="s">
        <v>72</v>
      </c>
      <c r="I819" s="14" t="s">
        <v>17</v>
      </c>
      <c r="J819" s="15">
        <v>80</v>
      </c>
      <c r="K819" s="15">
        <v>271.20000000000005</v>
      </c>
      <c r="L819" s="788"/>
    </row>
    <row r="820" spans="1:12" s="25" customFormat="1" ht="19.5" customHeight="1" x14ac:dyDescent="0.3">
      <c r="A820" s="927" t="s">
        <v>0</v>
      </c>
      <c r="B820" s="13" t="s">
        <v>179</v>
      </c>
      <c r="C820" s="14" t="s">
        <v>17</v>
      </c>
      <c r="D820" s="15">
        <v>23</v>
      </c>
      <c r="E820" s="15">
        <v>202.41</v>
      </c>
      <c r="F820" s="645"/>
      <c r="G820" s="927" t="s">
        <v>0</v>
      </c>
      <c r="H820" s="13" t="s">
        <v>179</v>
      </c>
      <c r="I820" s="14" t="s">
        <v>44</v>
      </c>
      <c r="J820" s="15">
        <v>28</v>
      </c>
      <c r="K820" s="15">
        <v>242.89</v>
      </c>
      <c r="L820" s="788"/>
    </row>
    <row r="821" spans="1:12" s="50" customFormat="1" x14ac:dyDescent="0.3">
      <c r="A821" s="927" t="s">
        <v>77</v>
      </c>
      <c r="B821" s="13" t="s">
        <v>69</v>
      </c>
      <c r="C821" s="14" t="s">
        <v>22</v>
      </c>
      <c r="D821" s="15">
        <v>25</v>
      </c>
      <c r="E821" s="15">
        <v>3.9199999999999995</v>
      </c>
      <c r="F821" s="607"/>
      <c r="G821" s="927" t="s">
        <v>77</v>
      </c>
      <c r="H821" s="13" t="s">
        <v>69</v>
      </c>
      <c r="I821" s="14" t="s">
        <v>22</v>
      </c>
      <c r="J821" s="15">
        <v>25</v>
      </c>
      <c r="K821" s="15">
        <v>3.9199999999999995</v>
      </c>
      <c r="L821" s="792"/>
    </row>
    <row r="822" spans="1:12" s="50" customFormat="1" x14ac:dyDescent="0.3">
      <c r="A822" s="927" t="s">
        <v>23</v>
      </c>
      <c r="B822" s="13" t="s">
        <v>113</v>
      </c>
      <c r="C822" s="14" t="s">
        <v>2</v>
      </c>
      <c r="D822" s="15">
        <v>15</v>
      </c>
      <c r="E822" s="15">
        <v>94.2</v>
      </c>
      <c r="F822" s="670"/>
      <c r="G822" s="927" t="s">
        <v>23</v>
      </c>
      <c r="H822" s="13" t="s">
        <v>113</v>
      </c>
      <c r="I822" s="14" t="s">
        <v>2</v>
      </c>
      <c r="J822" s="15">
        <v>15</v>
      </c>
      <c r="K822" s="15">
        <v>94.2</v>
      </c>
      <c r="L822" s="786"/>
    </row>
    <row r="823" spans="1:12" s="50" customFormat="1" x14ac:dyDescent="0.3">
      <c r="A823" s="927" t="s">
        <v>51</v>
      </c>
      <c r="B823" s="13" t="s">
        <v>107</v>
      </c>
      <c r="C823" s="14" t="s">
        <v>14</v>
      </c>
      <c r="D823" s="15">
        <v>3.4</v>
      </c>
      <c r="E823" s="15">
        <v>93.2</v>
      </c>
      <c r="F823" s="607"/>
      <c r="G823" s="927" t="s">
        <v>51</v>
      </c>
      <c r="H823" s="13" t="s">
        <v>107</v>
      </c>
      <c r="I823" s="14" t="s">
        <v>14</v>
      </c>
      <c r="J823" s="15">
        <v>3.4</v>
      </c>
      <c r="K823" s="15">
        <v>93.2</v>
      </c>
      <c r="L823" s="786"/>
    </row>
    <row r="824" spans="1:12" s="25" customFormat="1" ht="19.5" customHeight="1" x14ac:dyDescent="0.3">
      <c r="A824" s="927" t="s">
        <v>15</v>
      </c>
      <c r="B824" s="13" t="s">
        <v>108</v>
      </c>
      <c r="C824" s="14" t="s">
        <v>65</v>
      </c>
      <c r="D824" s="15">
        <v>1.2</v>
      </c>
      <c r="E824" s="971">
        <v>21.5</v>
      </c>
      <c r="F824" s="978"/>
      <c r="G824" s="979" t="s">
        <v>15</v>
      </c>
      <c r="H824" s="980" t="s">
        <v>108</v>
      </c>
      <c r="I824" s="14" t="s">
        <v>65</v>
      </c>
      <c r="J824" s="15">
        <v>1.2</v>
      </c>
      <c r="K824" s="15">
        <v>21.5</v>
      </c>
      <c r="L824" s="788"/>
    </row>
    <row r="825" spans="1:12" s="50" customFormat="1" x14ac:dyDescent="0.3">
      <c r="A825" s="927"/>
      <c r="B825" s="13"/>
      <c r="C825" s="14"/>
      <c r="D825" s="15"/>
      <c r="E825" s="971"/>
      <c r="F825" s="981"/>
      <c r="G825" s="979"/>
      <c r="H825" s="980"/>
      <c r="I825" s="14"/>
      <c r="J825" s="15"/>
      <c r="K825" s="15"/>
      <c r="L825" s="786"/>
    </row>
    <row r="826" spans="1:12" s="50" customFormat="1" x14ac:dyDescent="0.3">
      <c r="A826" s="12"/>
      <c r="B826" s="13"/>
      <c r="C826" s="14"/>
      <c r="D826" s="15"/>
      <c r="E826" s="971"/>
      <c r="F826" s="982"/>
      <c r="G826" s="983"/>
      <c r="H826" s="980"/>
      <c r="I826" s="14"/>
      <c r="J826" s="15"/>
      <c r="K826" s="15"/>
      <c r="L826" s="792"/>
    </row>
    <row r="827" spans="1:12" s="25" customFormat="1" x14ac:dyDescent="0.3">
      <c r="A827" s="927"/>
      <c r="B827" s="13"/>
      <c r="C827" s="14" t="s">
        <v>128</v>
      </c>
      <c r="D827" s="15">
        <f>SUM(D818:D826)</f>
        <v>202.6</v>
      </c>
      <c r="E827" s="971">
        <f>SUM(E818:E826)</f>
        <v>730.78000000000009</v>
      </c>
      <c r="F827" s="982"/>
      <c r="G827" s="979"/>
      <c r="H827" s="980"/>
      <c r="I827" s="14" t="s">
        <v>128</v>
      </c>
      <c r="J827" s="15">
        <f>SUM(J818:J826)</f>
        <v>222.6</v>
      </c>
      <c r="K827" s="15">
        <f>SUM(K818:K826)</f>
        <v>861.66000000000008</v>
      </c>
      <c r="L827" s="788"/>
    </row>
    <row r="828" spans="1:12" s="25" customFormat="1" x14ac:dyDescent="0.3">
      <c r="A828" s="12"/>
      <c r="B828" s="13"/>
      <c r="C828" s="14"/>
      <c r="D828" s="15"/>
      <c r="E828" s="971"/>
      <c r="F828" s="832"/>
      <c r="G828" s="231"/>
      <c r="H828" s="212"/>
      <c r="I828" s="2"/>
      <c r="J828" s="3"/>
      <c r="K828" s="3"/>
      <c r="L828" s="788"/>
    </row>
    <row r="829" spans="1:12" s="25" customFormat="1" x14ac:dyDescent="0.3">
      <c r="A829" s="12"/>
      <c r="B829" s="13"/>
      <c r="C829" s="14"/>
      <c r="D829" s="15"/>
      <c r="E829" s="971"/>
      <c r="F829" s="832"/>
      <c r="G829" s="231"/>
      <c r="H829" s="212"/>
      <c r="I829" s="2"/>
      <c r="J829" s="3"/>
      <c r="K829" s="3"/>
      <c r="L829" s="788"/>
    </row>
    <row r="830" spans="1:12" s="25" customFormat="1" x14ac:dyDescent="0.3">
      <c r="A830" s="927"/>
      <c r="B830" s="13"/>
      <c r="C830" s="14" t="s">
        <v>136</v>
      </c>
      <c r="D830" s="15">
        <f>+D827+D802</f>
        <v>442</v>
      </c>
      <c r="E830" s="971">
        <f>+E827+E802</f>
        <v>1343.23</v>
      </c>
      <c r="F830" s="832"/>
      <c r="G830" s="210"/>
      <c r="H830" s="210"/>
      <c r="I830" s="3" t="s">
        <v>136</v>
      </c>
      <c r="J830" s="3">
        <f>+J827+J802</f>
        <v>467</v>
      </c>
      <c r="K830" s="3">
        <f>+K827+K802</f>
        <v>1519.7400000000002</v>
      </c>
      <c r="L830" s="788"/>
    </row>
    <row r="831" spans="1:12" s="25" customFormat="1" ht="18.75" customHeight="1" x14ac:dyDescent="0.3">
      <c r="A831" s="257"/>
      <c r="B831" s="32"/>
      <c r="C831" s="32"/>
      <c r="D831" s="257"/>
      <c r="E831" s="972"/>
      <c r="F831" s="832"/>
      <c r="G831" s="213"/>
      <c r="H831" s="218"/>
      <c r="I831" s="20"/>
      <c r="K831" s="24"/>
      <c r="L831" s="788"/>
    </row>
    <row r="832" spans="1:12" s="25" customFormat="1" ht="18.75" customHeight="1" x14ac:dyDescent="0.3">
      <c r="A832" s="257"/>
      <c r="B832" s="32"/>
      <c r="C832" s="32"/>
      <c r="D832" s="257"/>
      <c r="E832" s="972"/>
      <c r="F832" s="834"/>
      <c r="G832" s="213"/>
      <c r="H832" s="218"/>
      <c r="I832" s="20"/>
      <c r="K832" s="24"/>
      <c r="L832" s="788"/>
    </row>
    <row r="833" spans="1:16" s="25" customFormat="1" ht="18.75" customHeight="1" x14ac:dyDescent="0.3">
      <c r="A833" s="257"/>
      <c r="B833" s="32"/>
      <c r="C833" s="32"/>
      <c r="D833" s="257"/>
      <c r="E833" s="478"/>
      <c r="F833" s="606"/>
      <c r="H833" s="20"/>
      <c r="I833" s="20"/>
      <c r="K833" s="24"/>
      <c r="L833" s="788"/>
    </row>
    <row r="834" spans="1:16" s="25" customFormat="1" x14ac:dyDescent="0.3">
      <c r="A834" s="471"/>
      <c r="B834" s="471"/>
      <c r="C834" s="471"/>
      <c r="D834" s="471"/>
      <c r="E834" s="471"/>
      <c r="F834" s="660"/>
      <c r="G834" s="36"/>
      <c r="H834" s="463"/>
      <c r="I834" s="463"/>
      <c r="J834" s="463"/>
      <c r="K834" s="463"/>
      <c r="L834" s="788"/>
    </row>
    <row r="835" spans="1:16" s="25" customFormat="1" x14ac:dyDescent="0.3">
      <c r="A835" s="471"/>
      <c r="B835" s="259"/>
      <c r="C835" s="472"/>
      <c r="D835" s="473"/>
      <c r="E835" s="473"/>
      <c r="F835" s="659"/>
      <c r="G835" s="463"/>
      <c r="H835" s="463"/>
      <c r="I835" s="463"/>
      <c r="J835" s="463"/>
      <c r="K835" s="463"/>
      <c r="L835" s="788"/>
    </row>
    <row r="836" spans="1:16" s="25" customFormat="1" ht="18.75" customHeight="1" x14ac:dyDescent="0.3">
      <c r="A836" s="257"/>
      <c r="B836" s="260" t="s">
        <v>130</v>
      </c>
      <c r="C836" s="257"/>
      <c r="D836" s="261" t="s">
        <v>131</v>
      </c>
      <c r="E836" s="32"/>
      <c r="F836" s="606"/>
      <c r="H836" s="37" t="s">
        <v>130</v>
      </c>
      <c r="J836" s="94" t="s">
        <v>131</v>
      </c>
      <c r="K836" s="20"/>
      <c r="L836" s="788"/>
    </row>
    <row r="837" spans="1:16" s="25" customFormat="1" ht="51.75" customHeight="1" x14ac:dyDescent="0.3">
      <c r="A837" s="257"/>
      <c r="B837" s="262" t="s">
        <v>132</v>
      </c>
      <c r="C837" s="257"/>
      <c r="D837" s="262" t="s">
        <v>140</v>
      </c>
      <c r="E837" s="263"/>
      <c r="F837" s="606"/>
      <c r="H837" s="38" t="s">
        <v>139</v>
      </c>
      <c r="J837" s="38" t="s">
        <v>140</v>
      </c>
      <c r="K837" s="39"/>
      <c r="L837" s="788"/>
    </row>
    <row r="838" spans="1:16" s="25" customFormat="1" ht="22.5" customHeight="1" x14ac:dyDescent="0.3">
      <c r="A838" s="974"/>
      <c r="B838" s="975"/>
      <c r="C838" s="974"/>
      <c r="D838" s="975"/>
      <c r="E838" s="976"/>
      <c r="F838" s="855"/>
      <c r="G838" s="933"/>
      <c r="H838" s="848"/>
      <c r="I838" s="933"/>
      <c r="J838" s="934"/>
      <c r="K838" s="933"/>
      <c r="L838" s="788"/>
    </row>
    <row r="839" spans="1:16" x14ac:dyDescent="0.3">
      <c r="A839" s="257"/>
      <c r="B839" s="32"/>
      <c r="C839" s="32"/>
      <c r="D839" s="32"/>
      <c r="E839" s="973" t="s">
        <v>435</v>
      </c>
      <c r="G839" s="25"/>
    </row>
    <row r="840" spans="1:16" s="25" customFormat="1" ht="18.75" customHeight="1" x14ac:dyDescent="0.3">
      <c r="A840" s="257"/>
      <c r="B840" s="476" t="s">
        <v>115</v>
      </c>
      <c r="C840" s="32"/>
      <c r="D840" s="32"/>
      <c r="E840" s="32"/>
      <c r="F840" s="656"/>
      <c r="H840" s="22" t="s">
        <v>115</v>
      </c>
      <c r="I840" s="20"/>
      <c r="J840" s="20"/>
      <c r="K840" s="20"/>
      <c r="L840" s="788"/>
    </row>
    <row r="841" spans="1:16" s="25" customFormat="1" ht="18.75" customHeight="1" x14ac:dyDescent="0.3">
      <c r="A841" s="257"/>
      <c r="B841" s="476" t="s">
        <v>137</v>
      </c>
      <c r="C841" s="32"/>
      <c r="D841" s="32"/>
      <c r="E841" s="32"/>
      <c r="F841" s="606"/>
      <c r="H841" s="22" t="s">
        <v>138</v>
      </c>
      <c r="I841" s="20"/>
      <c r="J841" s="20"/>
      <c r="K841" s="20"/>
      <c r="L841" s="788"/>
    </row>
    <row r="842" spans="1:16" s="25" customFormat="1" ht="18.75" customHeight="1" x14ac:dyDescent="0.3">
      <c r="A842" s="257"/>
      <c r="B842" s="32"/>
      <c r="C842" s="32"/>
      <c r="D842" s="32"/>
      <c r="E842" s="32"/>
      <c r="F842" s="606"/>
      <c r="H842" s="20"/>
      <c r="I842" s="20"/>
      <c r="J842" s="20"/>
      <c r="K842" s="20"/>
      <c r="L842" s="788"/>
    </row>
    <row r="843" spans="1:16" s="25" customFormat="1" ht="18.75" customHeight="1" x14ac:dyDescent="0.3">
      <c r="A843" s="257"/>
      <c r="B843" s="32"/>
      <c r="C843" s="32"/>
      <c r="D843" s="257"/>
      <c r="E843" s="604" t="s">
        <v>116</v>
      </c>
      <c r="F843" s="606"/>
      <c r="H843" s="20"/>
      <c r="I843" s="20"/>
      <c r="K843" s="603" t="s">
        <v>116</v>
      </c>
      <c r="L843" s="789"/>
      <c r="M843" s="603"/>
      <c r="N843" s="603"/>
      <c r="O843" s="603"/>
      <c r="P843" s="603"/>
    </row>
    <row r="844" spans="1:16" s="25" customFormat="1" ht="18.75" customHeight="1" x14ac:dyDescent="0.3">
      <c r="A844" s="257"/>
      <c r="B844" s="32"/>
      <c r="C844" s="32"/>
      <c r="D844" s="257"/>
      <c r="E844" s="604" t="s">
        <v>134</v>
      </c>
      <c r="F844" s="606"/>
      <c r="H844" s="20"/>
      <c r="I844" s="20"/>
      <c r="K844" s="603" t="s">
        <v>134</v>
      </c>
      <c r="L844" s="789"/>
      <c r="M844" s="603"/>
      <c r="N844" s="603"/>
      <c r="O844" s="603"/>
      <c r="P844" s="603"/>
    </row>
    <row r="845" spans="1:16" s="25" customFormat="1" ht="18.75" customHeight="1" x14ac:dyDescent="0.3">
      <c r="A845" s="257"/>
      <c r="B845" s="32"/>
      <c r="C845" s="32"/>
      <c r="D845" s="257"/>
      <c r="E845" s="604" t="s">
        <v>117</v>
      </c>
      <c r="F845" s="606"/>
      <c r="H845" s="20"/>
      <c r="I845" s="20"/>
      <c r="K845" s="603" t="s">
        <v>117</v>
      </c>
      <c r="L845" s="789"/>
      <c r="M845" s="603"/>
      <c r="N845" s="603"/>
      <c r="O845" s="603"/>
      <c r="P845" s="603"/>
    </row>
    <row r="846" spans="1:16" s="25" customFormat="1" ht="18.75" customHeight="1" x14ac:dyDescent="0.3">
      <c r="A846" s="257"/>
      <c r="B846" s="32"/>
      <c r="C846" s="32"/>
      <c r="D846" s="257"/>
      <c r="E846" s="604" t="s">
        <v>417</v>
      </c>
      <c r="F846" s="606"/>
      <c r="H846" s="20"/>
      <c r="I846" s="20"/>
      <c r="K846" s="603" t="s">
        <v>417</v>
      </c>
      <c r="L846" s="789"/>
      <c r="M846" s="603"/>
      <c r="N846" s="603"/>
      <c r="O846" s="603"/>
      <c r="P846" s="603"/>
    </row>
    <row r="847" spans="1:16" s="25" customFormat="1" ht="18.75" customHeight="1" x14ac:dyDescent="0.3">
      <c r="A847" s="257"/>
      <c r="B847" s="32"/>
      <c r="C847" s="32"/>
      <c r="D847" s="32"/>
      <c r="E847" s="32"/>
      <c r="F847" s="606"/>
      <c r="H847" s="20"/>
      <c r="I847" s="20"/>
      <c r="J847" s="20"/>
      <c r="K847" s="20"/>
      <c r="L847" s="788"/>
    </row>
    <row r="848" spans="1:16" s="25" customFormat="1" ht="18.75" customHeight="1" x14ac:dyDescent="0.3">
      <c r="A848" s="257"/>
      <c r="B848" s="32"/>
      <c r="C848" s="32"/>
      <c r="D848" s="32"/>
      <c r="E848" s="32"/>
      <c r="F848" s="606"/>
      <c r="H848" s="20"/>
      <c r="I848" s="20"/>
      <c r="J848" s="20"/>
      <c r="K848" s="20"/>
      <c r="L848" s="788"/>
    </row>
    <row r="849" spans="1:12" s="25" customFormat="1" ht="18.75" customHeight="1" x14ac:dyDescent="0.3">
      <c r="A849" s="257"/>
      <c r="B849" s="32"/>
      <c r="C849" s="32"/>
      <c r="D849" s="32"/>
      <c r="E849" s="32"/>
      <c r="F849" s="606"/>
      <c r="H849" s="20"/>
      <c r="I849" s="20"/>
      <c r="J849" s="20"/>
      <c r="K849" s="20"/>
      <c r="L849" s="788"/>
    </row>
    <row r="850" spans="1:12" s="25" customFormat="1" ht="18.75" customHeight="1" x14ac:dyDescent="0.3">
      <c r="A850" s="257"/>
      <c r="B850" s="1605" t="s">
        <v>119</v>
      </c>
      <c r="C850" s="1605"/>
      <c r="D850" s="1605"/>
      <c r="E850" s="481"/>
      <c r="F850" s="606"/>
      <c r="H850" s="1612" t="s">
        <v>119</v>
      </c>
      <c r="I850" s="1612"/>
      <c r="J850" s="1612"/>
      <c r="K850" s="26"/>
      <c r="L850" s="788"/>
    </row>
    <row r="851" spans="1:12" s="25" customFormat="1" ht="18.75" customHeight="1" x14ac:dyDescent="0.3">
      <c r="A851" s="257"/>
      <c r="B851" s="1606">
        <v>45321</v>
      </c>
      <c r="C851" s="1606"/>
      <c r="D851" s="1606"/>
      <c r="E851" s="482"/>
      <c r="F851" s="606"/>
      <c r="H851" s="1610">
        <f>B851</f>
        <v>45321</v>
      </c>
      <c r="I851" s="1610"/>
      <c r="J851" s="1610"/>
      <c r="K851" s="27"/>
      <c r="L851" s="788"/>
    </row>
    <row r="852" spans="1:12" s="25" customFormat="1" ht="18.75" customHeight="1" x14ac:dyDescent="0.3">
      <c r="A852" s="257"/>
      <c r="B852" s="32"/>
      <c r="C852" s="32"/>
      <c r="D852" s="32"/>
      <c r="E852" s="482"/>
      <c r="F852" s="606"/>
      <c r="H852" s="20"/>
      <c r="I852" s="20"/>
      <c r="J852" s="20"/>
      <c r="K852" s="27"/>
      <c r="L852" s="788"/>
    </row>
    <row r="853" spans="1:12" s="25" customFormat="1" ht="18.75" customHeight="1" x14ac:dyDescent="0.3">
      <c r="A853" s="257"/>
      <c r="B853" s="928"/>
      <c r="C853" s="32"/>
      <c r="D853" s="32"/>
      <c r="E853" s="482"/>
      <c r="F853" s="606"/>
      <c r="H853" s="925"/>
      <c r="I853" s="20"/>
      <c r="J853" s="20"/>
      <c r="K853" s="27"/>
      <c r="L853" s="788"/>
    </row>
    <row r="854" spans="1:12" s="25" customFormat="1" ht="18.75" customHeight="1" x14ac:dyDescent="0.3">
      <c r="A854" s="469" t="s">
        <v>120</v>
      </c>
      <c r="B854" s="475" t="s">
        <v>121</v>
      </c>
      <c r="C854" s="1604" t="s">
        <v>122</v>
      </c>
      <c r="D854" s="1604"/>
      <c r="E854" s="1604"/>
      <c r="F854" s="606"/>
      <c r="G854" s="28" t="s">
        <v>120</v>
      </c>
      <c r="H854" s="29" t="s">
        <v>121</v>
      </c>
      <c r="I854" s="1611" t="s">
        <v>123</v>
      </c>
      <c r="J854" s="1611"/>
      <c r="K854" s="1611"/>
      <c r="L854" s="788"/>
    </row>
    <row r="855" spans="1:12" s="25" customFormat="1" ht="18.75" customHeight="1" x14ac:dyDescent="0.3">
      <c r="A855" s="469" t="s">
        <v>124</v>
      </c>
      <c r="B855" s="469" t="s">
        <v>265</v>
      </c>
      <c r="C855" s="475" t="s">
        <v>125</v>
      </c>
      <c r="D855" s="927" t="s">
        <v>126</v>
      </c>
      <c r="E855" s="927" t="s">
        <v>127</v>
      </c>
      <c r="F855" s="606"/>
      <c r="G855" s="28" t="s">
        <v>124</v>
      </c>
      <c r="H855" s="28" t="s">
        <v>265</v>
      </c>
      <c r="I855" s="29" t="s">
        <v>125</v>
      </c>
      <c r="J855" s="926" t="s">
        <v>126</v>
      </c>
      <c r="K855" s="926" t="s">
        <v>127</v>
      </c>
      <c r="L855" s="788"/>
    </row>
    <row r="856" spans="1:12" s="50" customFormat="1" x14ac:dyDescent="0.3">
      <c r="A856" s="927" t="s">
        <v>8</v>
      </c>
      <c r="B856" s="13" t="s">
        <v>94</v>
      </c>
      <c r="C856" s="14" t="s">
        <v>5</v>
      </c>
      <c r="D856" s="15">
        <v>50</v>
      </c>
      <c r="E856" s="15">
        <v>177.1</v>
      </c>
      <c r="F856" s="681"/>
      <c r="G856" s="926" t="s">
        <v>8</v>
      </c>
      <c r="H856" s="6" t="s">
        <v>94</v>
      </c>
      <c r="I856" s="2" t="s">
        <v>5</v>
      </c>
      <c r="J856" s="3">
        <v>50</v>
      </c>
      <c r="K856" s="3">
        <v>177.1</v>
      </c>
      <c r="L856" s="786"/>
    </row>
    <row r="857" spans="1:12" s="25" customFormat="1" ht="19.5" customHeight="1" x14ac:dyDescent="0.3">
      <c r="A857" s="927">
        <v>2</v>
      </c>
      <c r="B857" s="13" t="s">
        <v>61</v>
      </c>
      <c r="C857" s="14" t="s">
        <v>17</v>
      </c>
      <c r="D857" s="15">
        <v>30</v>
      </c>
      <c r="E857" s="15">
        <v>228.14999999999998</v>
      </c>
      <c r="F857" s="606"/>
      <c r="G857" s="926">
        <v>2</v>
      </c>
      <c r="H857" s="6" t="s">
        <v>61</v>
      </c>
      <c r="I857" s="2" t="s">
        <v>44</v>
      </c>
      <c r="J857" s="3">
        <v>35</v>
      </c>
      <c r="K857" s="3">
        <v>273.77999999999997</v>
      </c>
      <c r="L857" s="788"/>
    </row>
    <row r="858" spans="1:12" s="25" customFormat="1" x14ac:dyDescent="0.3">
      <c r="A858" s="12">
        <v>3</v>
      </c>
      <c r="B858" s="13" t="s">
        <v>114</v>
      </c>
      <c r="C858" s="14" t="s">
        <v>2</v>
      </c>
      <c r="D858" s="15">
        <v>6</v>
      </c>
      <c r="E858" s="15">
        <v>28</v>
      </c>
      <c r="F858" s="606"/>
      <c r="G858" s="5">
        <v>3</v>
      </c>
      <c r="H858" s="6" t="s">
        <v>114</v>
      </c>
      <c r="I858" s="2" t="s">
        <v>2</v>
      </c>
      <c r="J858" s="3">
        <v>6</v>
      </c>
      <c r="K858" s="3">
        <v>28</v>
      </c>
      <c r="L858" s="788"/>
    </row>
    <row r="859" spans="1:12" s="50" customFormat="1" x14ac:dyDescent="0.3">
      <c r="A859" s="927" t="s">
        <v>77</v>
      </c>
      <c r="B859" s="13" t="s">
        <v>107</v>
      </c>
      <c r="C859" s="14" t="s">
        <v>14</v>
      </c>
      <c r="D859" s="15">
        <v>3.4</v>
      </c>
      <c r="E859" s="15">
        <v>93.2</v>
      </c>
      <c r="F859" s="605"/>
      <c r="G859" s="926" t="s">
        <v>77</v>
      </c>
      <c r="H859" s="6" t="s">
        <v>107</v>
      </c>
      <c r="I859" s="2" t="s">
        <v>14</v>
      </c>
      <c r="J859" s="3">
        <v>3.4</v>
      </c>
      <c r="K859" s="3">
        <v>93.2</v>
      </c>
      <c r="L859" s="786"/>
    </row>
    <row r="860" spans="1:12" s="4" customFormat="1" x14ac:dyDescent="0.3">
      <c r="A860" s="927" t="s">
        <v>23</v>
      </c>
      <c r="B860" s="467" t="s">
        <v>1</v>
      </c>
      <c r="C860" s="14" t="s">
        <v>5</v>
      </c>
      <c r="D860" s="15">
        <v>150</v>
      </c>
      <c r="E860" s="15">
        <v>86</v>
      </c>
      <c r="G860" s="926" t="s">
        <v>23</v>
      </c>
      <c r="H860" s="6" t="s">
        <v>93</v>
      </c>
      <c r="I860" s="2" t="s">
        <v>2</v>
      </c>
      <c r="J860" s="3">
        <v>75</v>
      </c>
      <c r="K860" s="3">
        <v>92</v>
      </c>
    </row>
    <row r="861" spans="1:12" s="25" customFormat="1" x14ac:dyDescent="0.3">
      <c r="A861" s="12"/>
      <c r="B861" s="13"/>
      <c r="C861" s="14"/>
      <c r="D861" s="15"/>
      <c r="E861" s="15"/>
      <c r="F861" s="656"/>
      <c r="G861" s="5">
        <v>6</v>
      </c>
      <c r="H861" s="6" t="s">
        <v>80</v>
      </c>
      <c r="I861" s="2" t="s">
        <v>5</v>
      </c>
      <c r="J861" s="3">
        <v>30</v>
      </c>
      <c r="K861" s="3">
        <v>124.6</v>
      </c>
      <c r="L861" s="788"/>
    </row>
    <row r="862" spans="1:12" s="25" customFormat="1" x14ac:dyDescent="0.3">
      <c r="A862" s="12"/>
      <c r="B862" s="13"/>
      <c r="C862" s="14"/>
      <c r="D862" s="15"/>
      <c r="E862" s="15"/>
      <c r="F862" s="605"/>
      <c r="G862" s="5"/>
      <c r="H862" s="6"/>
      <c r="I862" s="2"/>
      <c r="J862" s="3"/>
      <c r="K862" s="3"/>
      <c r="L862" s="788"/>
    </row>
    <row r="863" spans="1:12" s="25" customFormat="1" x14ac:dyDescent="0.3">
      <c r="A863" s="12"/>
      <c r="B863" s="13"/>
      <c r="C863" s="14" t="s">
        <v>128</v>
      </c>
      <c r="D863" s="15">
        <f>SUM(D856:D861)</f>
        <v>239.4</v>
      </c>
      <c r="E863" s="15">
        <f>SUM(E856:E861)</f>
        <v>612.45000000000005</v>
      </c>
      <c r="F863" s="605"/>
      <c r="G863" s="5"/>
      <c r="H863" s="6"/>
      <c r="I863" s="2" t="s">
        <v>128</v>
      </c>
      <c r="J863" s="3">
        <f>SUM(J856:J861)</f>
        <v>199.4</v>
      </c>
      <c r="K863" s="3">
        <f>SUM(K856:K861)</f>
        <v>788.68000000000006</v>
      </c>
    </row>
    <row r="864" spans="1:12" s="25" customFormat="1" hidden="1" x14ac:dyDescent="0.3">
      <c r="A864" s="12"/>
      <c r="B864" s="13"/>
      <c r="C864" s="14"/>
      <c r="D864" s="15"/>
      <c r="E864" s="15"/>
      <c r="F864" s="605"/>
      <c r="G864" s="5"/>
      <c r="H864" s="6"/>
      <c r="I864" s="2"/>
      <c r="J864" s="3"/>
      <c r="K864" s="3"/>
      <c r="L864" s="788"/>
    </row>
    <row r="865" spans="1:12" s="25" customFormat="1" hidden="1" x14ac:dyDescent="0.3">
      <c r="A865" s="12">
        <v>1</v>
      </c>
      <c r="B865" s="13" t="s">
        <v>1</v>
      </c>
      <c r="C865" s="14" t="s">
        <v>5</v>
      </c>
      <c r="D865" s="15">
        <v>200</v>
      </c>
      <c r="E865" s="15">
        <v>86</v>
      </c>
      <c r="F865" s="605"/>
      <c r="G865" s="5">
        <v>1</v>
      </c>
      <c r="H865" s="6" t="s">
        <v>1</v>
      </c>
      <c r="I865" s="2" t="s">
        <v>5</v>
      </c>
      <c r="J865" s="3">
        <v>200</v>
      </c>
      <c r="K865" s="3">
        <v>86</v>
      </c>
      <c r="L865" s="788"/>
    </row>
    <row r="866" spans="1:12" s="25" customFormat="1" hidden="1" x14ac:dyDescent="0.3">
      <c r="A866" s="12">
        <v>2</v>
      </c>
      <c r="B866" s="13" t="s">
        <v>238</v>
      </c>
      <c r="C866" s="14" t="s">
        <v>251</v>
      </c>
      <c r="D866" s="15">
        <v>225</v>
      </c>
      <c r="E866" s="15">
        <v>114</v>
      </c>
      <c r="F866" s="605"/>
      <c r="G866" s="5">
        <v>2</v>
      </c>
      <c r="H866" s="6" t="s">
        <v>238</v>
      </c>
      <c r="I866" s="2" t="s">
        <v>251</v>
      </c>
      <c r="J866" s="3">
        <v>225</v>
      </c>
      <c r="K866" s="3">
        <v>114</v>
      </c>
      <c r="L866" s="788"/>
    </row>
    <row r="867" spans="1:12" s="25" customFormat="1" hidden="1" x14ac:dyDescent="0.3">
      <c r="A867" s="12">
        <v>3</v>
      </c>
      <c r="B867" s="13" t="s">
        <v>93</v>
      </c>
      <c r="C867" s="14" t="s">
        <v>5</v>
      </c>
      <c r="D867" s="15">
        <v>135</v>
      </c>
      <c r="E867" s="15">
        <v>94.25</v>
      </c>
      <c r="F867" s="605"/>
      <c r="G867" s="5">
        <v>3</v>
      </c>
      <c r="H867" s="6" t="s">
        <v>93</v>
      </c>
      <c r="I867" s="2" t="s">
        <v>5</v>
      </c>
      <c r="J867" s="3">
        <v>135</v>
      </c>
      <c r="K867" s="3">
        <v>94.25</v>
      </c>
      <c r="L867" s="788"/>
    </row>
    <row r="868" spans="1:12" s="25" customFormat="1" hidden="1" x14ac:dyDescent="0.3">
      <c r="A868" s="12">
        <v>4</v>
      </c>
      <c r="B868" s="13" t="s">
        <v>253</v>
      </c>
      <c r="C868" s="14" t="s">
        <v>218</v>
      </c>
      <c r="D868" s="15">
        <v>125</v>
      </c>
      <c r="E868" s="15">
        <v>146.4</v>
      </c>
      <c r="F868" s="605"/>
      <c r="G868" s="5">
        <v>4</v>
      </c>
      <c r="H868" s="6" t="s">
        <v>253</v>
      </c>
      <c r="I868" s="2" t="s">
        <v>218</v>
      </c>
      <c r="J868" s="3">
        <v>125</v>
      </c>
      <c r="K868" s="3">
        <v>146.4</v>
      </c>
      <c r="L868" s="788"/>
    </row>
    <row r="869" spans="1:12" s="25" customFormat="1" hidden="1" x14ac:dyDescent="0.3">
      <c r="A869" s="12">
        <v>5</v>
      </c>
      <c r="B869" s="13" t="s">
        <v>255</v>
      </c>
      <c r="C869" s="14" t="s">
        <v>218</v>
      </c>
      <c r="D869" s="15">
        <v>80</v>
      </c>
      <c r="E869" s="15">
        <v>105.16</v>
      </c>
      <c r="F869" s="605"/>
      <c r="G869" s="5">
        <v>5</v>
      </c>
      <c r="H869" s="6" t="s">
        <v>255</v>
      </c>
      <c r="I869" s="2" t="s">
        <v>218</v>
      </c>
      <c r="J869" s="3">
        <v>80</v>
      </c>
      <c r="K869" s="3">
        <v>105.16</v>
      </c>
      <c r="L869" s="788"/>
    </row>
    <row r="870" spans="1:12" s="25" customFormat="1" hidden="1" x14ac:dyDescent="0.3">
      <c r="A870" s="12">
        <v>6</v>
      </c>
      <c r="B870" s="13" t="s">
        <v>252</v>
      </c>
      <c r="C870" s="14" t="s">
        <v>251</v>
      </c>
      <c r="D870" s="15">
        <v>105</v>
      </c>
      <c r="E870" s="15">
        <v>142</v>
      </c>
      <c r="F870" s="605"/>
      <c r="G870" s="5">
        <v>6</v>
      </c>
      <c r="H870" s="6" t="s">
        <v>252</v>
      </c>
      <c r="I870" s="2" t="s">
        <v>251</v>
      </c>
      <c r="J870" s="3">
        <v>105</v>
      </c>
      <c r="K870" s="3">
        <v>142</v>
      </c>
      <c r="L870" s="788"/>
    </row>
    <row r="871" spans="1:12" s="25" customFormat="1" hidden="1" x14ac:dyDescent="0.3">
      <c r="A871" s="12">
        <v>7</v>
      </c>
      <c r="B871" s="13" t="s">
        <v>254</v>
      </c>
      <c r="C871" s="14" t="s">
        <v>218</v>
      </c>
      <c r="D871" s="15">
        <v>120</v>
      </c>
      <c r="E871" s="15">
        <v>144</v>
      </c>
      <c r="F871" s="605"/>
      <c r="G871" s="5">
        <v>7</v>
      </c>
      <c r="H871" s="6" t="s">
        <v>254</v>
      </c>
      <c r="I871" s="2" t="s">
        <v>218</v>
      </c>
      <c r="J871" s="3">
        <v>120</v>
      </c>
      <c r="K871" s="3">
        <v>144</v>
      </c>
      <c r="L871" s="788"/>
    </row>
    <row r="872" spans="1:12" s="25" customFormat="1" hidden="1" x14ac:dyDescent="0.3">
      <c r="A872" s="12">
        <v>8</v>
      </c>
      <c r="B872" s="13" t="s">
        <v>31</v>
      </c>
      <c r="C872" s="14" t="s">
        <v>5</v>
      </c>
      <c r="D872" s="15">
        <v>55</v>
      </c>
      <c r="E872" s="15">
        <v>88</v>
      </c>
      <c r="F872" s="605"/>
      <c r="G872" s="5">
        <v>8</v>
      </c>
      <c r="H872" s="6" t="s">
        <v>31</v>
      </c>
      <c r="I872" s="2" t="s">
        <v>5</v>
      </c>
      <c r="J872" s="3">
        <v>55</v>
      </c>
      <c r="K872" s="3">
        <v>88</v>
      </c>
      <c r="L872" s="788"/>
    </row>
    <row r="873" spans="1:12" s="50" customFormat="1" hidden="1" x14ac:dyDescent="0.3">
      <c r="A873" s="927"/>
      <c r="B873" s="467"/>
      <c r="C873" s="927"/>
      <c r="D873" s="468"/>
      <c r="E873" s="468"/>
      <c r="F873" s="605"/>
      <c r="G873" s="926"/>
      <c r="H873" s="1"/>
      <c r="I873" s="926"/>
      <c r="J873" s="7"/>
      <c r="K873" s="7"/>
      <c r="L873" s="792"/>
    </row>
    <row r="874" spans="1:12" s="25" customFormat="1" hidden="1" x14ac:dyDescent="0.3">
      <c r="A874" s="12"/>
      <c r="B874" s="13"/>
      <c r="C874" s="14" t="s">
        <v>128</v>
      </c>
      <c r="D874" s="15">
        <v>1045</v>
      </c>
      <c r="E874" s="15">
        <v>919.81</v>
      </c>
      <c r="F874" s="605"/>
      <c r="G874" s="5"/>
      <c r="H874" s="6"/>
      <c r="I874" s="2" t="s">
        <v>128</v>
      </c>
      <c r="J874" s="3">
        <v>1045</v>
      </c>
      <c r="K874" s="3">
        <v>919.81</v>
      </c>
      <c r="L874" s="788"/>
    </row>
    <row r="875" spans="1:12" s="25" customFormat="1" hidden="1" x14ac:dyDescent="0.3">
      <c r="A875" s="12"/>
      <c r="B875" s="13"/>
      <c r="C875" s="14"/>
      <c r="D875" s="15"/>
      <c r="E875" s="15"/>
      <c r="F875" s="605"/>
      <c r="G875" s="5"/>
      <c r="H875" s="6"/>
      <c r="I875" s="2"/>
      <c r="J875" s="3"/>
      <c r="K875" s="3"/>
      <c r="L875" s="788"/>
    </row>
    <row r="876" spans="1:12" s="25" customFormat="1" x14ac:dyDescent="0.3">
      <c r="A876" s="12"/>
      <c r="B876" s="13"/>
      <c r="C876" s="14"/>
      <c r="D876" s="15"/>
      <c r="E876" s="15"/>
      <c r="F876" s="605"/>
      <c r="G876" s="5"/>
      <c r="H876" s="6"/>
      <c r="I876" s="2"/>
      <c r="J876" s="3"/>
      <c r="K876" s="3"/>
      <c r="L876" s="788"/>
    </row>
    <row r="877" spans="1:12" s="25" customFormat="1" x14ac:dyDescent="0.3">
      <c r="A877" s="12"/>
      <c r="B877" s="13"/>
      <c r="C877" s="14"/>
      <c r="D877" s="15"/>
      <c r="E877" s="15"/>
      <c r="F877" s="605"/>
      <c r="G877" s="5"/>
      <c r="H877" s="6"/>
      <c r="I877" s="2"/>
      <c r="J877" s="3"/>
      <c r="K877" s="3"/>
      <c r="L877" s="788"/>
    </row>
    <row r="878" spans="1:12" s="25" customFormat="1" x14ac:dyDescent="0.3">
      <c r="A878" s="469" t="s">
        <v>124</v>
      </c>
      <c r="B878" s="15" t="s">
        <v>259</v>
      </c>
      <c r="C878" s="14" t="s">
        <v>125</v>
      </c>
      <c r="D878" s="15" t="s">
        <v>126</v>
      </c>
      <c r="E878" s="15" t="s">
        <v>127</v>
      </c>
      <c r="F878" s="605"/>
      <c r="G878" s="28" t="s">
        <v>124</v>
      </c>
      <c r="H878" s="3" t="s">
        <v>247</v>
      </c>
      <c r="I878" s="2" t="s">
        <v>125</v>
      </c>
      <c r="J878" s="3" t="s">
        <v>126</v>
      </c>
      <c r="K878" s="3" t="s">
        <v>127</v>
      </c>
      <c r="L878" s="788"/>
    </row>
    <row r="879" spans="1:12" s="50" customFormat="1" x14ac:dyDescent="0.3">
      <c r="A879" s="927" t="s">
        <v>8</v>
      </c>
      <c r="B879" s="13" t="s">
        <v>382</v>
      </c>
      <c r="C879" s="14" t="s">
        <v>9</v>
      </c>
      <c r="D879" s="15">
        <v>70</v>
      </c>
      <c r="E879" s="15">
        <v>134.75</v>
      </c>
      <c r="F879" s="606"/>
      <c r="G879" s="926" t="s">
        <v>8</v>
      </c>
      <c r="H879" s="6" t="s">
        <v>382</v>
      </c>
      <c r="I879" s="2" t="s">
        <v>9</v>
      </c>
      <c r="J879" s="3">
        <v>70</v>
      </c>
      <c r="K879" s="3">
        <v>134.75</v>
      </c>
      <c r="L879" s="786"/>
    </row>
    <row r="880" spans="1:12" s="25" customFormat="1" x14ac:dyDescent="0.3">
      <c r="A880" s="927" t="s">
        <v>3</v>
      </c>
      <c r="B880" s="13" t="s">
        <v>72</v>
      </c>
      <c r="C880" s="14" t="s">
        <v>4</v>
      </c>
      <c r="D880" s="15">
        <v>65</v>
      </c>
      <c r="E880" s="15">
        <v>180.8</v>
      </c>
      <c r="F880" s="606"/>
      <c r="G880" s="926" t="s">
        <v>3</v>
      </c>
      <c r="H880" s="6" t="s">
        <v>72</v>
      </c>
      <c r="I880" s="2" t="s">
        <v>17</v>
      </c>
      <c r="J880" s="3">
        <v>80</v>
      </c>
      <c r="K880" s="3">
        <v>271.20000000000005</v>
      </c>
      <c r="L880" s="788"/>
    </row>
    <row r="881" spans="1:12" s="25" customFormat="1" ht="19.5" customHeight="1" x14ac:dyDescent="0.3">
      <c r="A881" s="927" t="s">
        <v>0</v>
      </c>
      <c r="B881" s="13" t="s">
        <v>179</v>
      </c>
      <c r="C881" s="14" t="s">
        <v>17</v>
      </c>
      <c r="D881" s="15">
        <v>23</v>
      </c>
      <c r="E881" s="15">
        <v>202.41</v>
      </c>
      <c r="F881" s="606"/>
      <c r="G881" s="926" t="s">
        <v>0</v>
      </c>
      <c r="H881" s="6" t="s">
        <v>179</v>
      </c>
      <c r="I881" s="2" t="s">
        <v>44</v>
      </c>
      <c r="J881" s="3">
        <v>28</v>
      </c>
      <c r="K881" s="3">
        <v>242.89</v>
      </c>
      <c r="L881" s="788"/>
    </row>
    <row r="882" spans="1:12" s="50" customFormat="1" x14ac:dyDescent="0.3">
      <c r="A882" s="927" t="s">
        <v>77</v>
      </c>
      <c r="B882" s="13" t="s">
        <v>69</v>
      </c>
      <c r="C882" s="14" t="s">
        <v>22</v>
      </c>
      <c r="D882" s="15">
        <v>25</v>
      </c>
      <c r="E882" s="15">
        <v>3.9199999999999995</v>
      </c>
      <c r="F882" s="605"/>
      <c r="G882" s="926" t="s">
        <v>77</v>
      </c>
      <c r="H882" s="6" t="s">
        <v>69</v>
      </c>
      <c r="I882" s="2" t="s">
        <v>22</v>
      </c>
      <c r="J882" s="3">
        <v>25</v>
      </c>
      <c r="K882" s="3">
        <v>3.9199999999999995</v>
      </c>
      <c r="L882" s="792"/>
    </row>
    <row r="883" spans="1:12" s="50" customFormat="1" x14ac:dyDescent="0.3">
      <c r="A883" s="927" t="s">
        <v>23</v>
      </c>
      <c r="B883" s="13" t="s">
        <v>113</v>
      </c>
      <c r="C883" s="14" t="s">
        <v>2</v>
      </c>
      <c r="D883" s="15">
        <v>15</v>
      </c>
      <c r="E883" s="15">
        <v>94.2</v>
      </c>
      <c r="F883" s="656"/>
      <c r="G883" s="926" t="s">
        <v>23</v>
      </c>
      <c r="H883" s="6" t="s">
        <v>113</v>
      </c>
      <c r="I883" s="2" t="s">
        <v>2</v>
      </c>
      <c r="J883" s="3">
        <v>15</v>
      </c>
      <c r="K883" s="3">
        <v>94.2</v>
      </c>
      <c r="L883" s="786"/>
    </row>
    <row r="884" spans="1:12" s="50" customFormat="1" x14ac:dyDescent="0.3">
      <c r="A884" s="927" t="s">
        <v>51</v>
      </c>
      <c r="B884" s="13" t="s">
        <v>107</v>
      </c>
      <c r="C884" s="14" t="s">
        <v>14</v>
      </c>
      <c r="D884" s="15">
        <v>3.4</v>
      </c>
      <c r="E884" s="15">
        <v>93.2</v>
      </c>
      <c r="F884" s="605"/>
      <c r="G884" s="926" t="s">
        <v>51</v>
      </c>
      <c r="H884" s="6" t="s">
        <v>107</v>
      </c>
      <c r="I884" s="2" t="s">
        <v>14</v>
      </c>
      <c r="J884" s="3">
        <v>3.4</v>
      </c>
      <c r="K884" s="3">
        <v>93.2</v>
      </c>
      <c r="L884" s="786"/>
    </row>
    <row r="885" spans="1:12" s="25" customFormat="1" ht="19.5" customHeight="1" x14ac:dyDescent="0.3">
      <c r="A885" s="927" t="s">
        <v>15</v>
      </c>
      <c r="B885" s="13" t="s">
        <v>108</v>
      </c>
      <c r="C885" s="14" t="s">
        <v>65</v>
      </c>
      <c r="D885" s="15">
        <v>1.2</v>
      </c>
      <c r="E885" s="971">
        <v>21.5</v>
      </c>
      <c r="F885" s="831"/>
      <c r="G885" s="926" t="s">
        <v>15</v>
      </c>
      <c r="H885" s="6" t="s">
        <v>108</v>
      </c>
      <c r="I885" s="2" t="s">
        <v>65</v>
      </c>
      <c r="J885" s="3">
        <v>1.2</v>
      </c>
      <c r="K885" s="3">
        <v>21.5</v>
      </c>
      <c r="L885" s="788"/>
    </row>
    <row r="886" spans="1:12" s="50" customFormat="1" x14ac:dyDescent="0.3">
      <c r="A886" s="927"/>
      <c r="B886" s="13"/>
      <c r="C886" s="14"/>
      <c r="D886" s="15"/>
      <c r="E886" s="971"/>
      <c r="F886" s="833"/>
      <c r="G886" s="926"/>
      <c r="H886" s="6"/>
      <c r="I886" s="2"/>
      <c r="J886" s="3"/>
      <c r="K886" s="3"/>
      <c r="L886" s="786"/>
    </row>
    <row r="887" spans="1:12" s="50" customFormat="1" x14ac:dyDescent="0.3">
      <c r="A887" s="12"/>
      <c r="B887" s="13"/>
      <c r="C887" s="14"/>
      <c r="D887" s="15"/>
      <c r="E887" s="971"/>
      <c r="F887" s="832"/>
      <c r="G887" s="5"/>
      <c r="H887" s="6"/>
      <c r="I887" s="2"/>
      <c r="J887" s="3"/>
      <c r="K887" s="3"/>
      <c r="L887" s="792"/>
    </row>
    <row r="888" spans="1:12" s="25" customFormat="1" x14ac:dyDescent="0.3">
      <c r="A888" s="927"/>
      <c r="B888" s="13"/>
      <c r="C888" s="14" t="s">
        <v>128</v>
      </c>
      <c r="D888" s="15">
        <f>SUM(D879:D887)</f>
        <v>202.6</v>
      </c>
      <c r="E888" s="971">
        <f>SUM(E879:E887)</f>
        <v>730.78000000000009</v>
      </c>
      <c r="F888" s="832"/>
      <c r="G888" s="926"/>
      <c r="H888" s="6"/>
      <c r="I888" s="2" t="s">
        <v>128</v>
      </c>
      <c r="J888" s="3">
        <f>SUM(J879:J887)</f>
        <v>222.6</v>
      </c>
      <c r="K888" s="3">
        <f>SUM(K879:K887)</f>
        <v>861.66000000000008</v>
      </c>
      <c r="L888" s="788"/>
    </row>
    <row r="889" spans="1:12" s="25" customFormat="1" x14ac:dyDescent="0.3">
      <c r="A889" s="12"/>
      <c r="B889" s="13"/>
      <c r="C889" s="14"/>
      <c r="D889" s="15"/>
      <c r="E889" s="971"/>
      <c r="F889" s="832"/>
      <c r="G889" s="5"/>
      <c r="H889" s="6"/>
      <c r="I889" s="2"/>
      <c r="J889" s="3"/>
      <c r="K889" s="3"/>
      <c r="L889" s="788"/>
    </row>
    <row r="890" spans="1:12" s="25" customFormat="1" x14ac:dyDescent="0.3">
      <c r="A890" s="12"/>
      <c r="B890" s="13"/>
      <c r="C890" s="14"/>
      <c r="D890" s="15"/>
      <c r="E890" s="971"/>
      <c r="F890" s="832"/>
      <c r="G890" s="5"/>
      <c r="H890" s="6"/>
      <c r="I890" s="2"/>
      <c r="J890" s="3"/>
      <c r="K890" s="3"/>
      <c r="L890" s="788"/>
    </row>
    <row r="891" spans="1:12" s="25" customFormat="1" x14ac:dyDescent="0.3">
      <c r="A891" s="927"/>
      <c r="B891" s="13"/>
      <c r="C891" s="14" t="s">
        <v>136</v>
      </c>
      <c r="D891" s="15">
        <f>+D888+D863</f>
        <v>442</v>
      </c>
      <c r="E891" s="971">
        <f>+E888+E863</f>
        <v>1343.23</v>
      </c>
      <c r="F891" s="832"/>
      <c r="G891" s="3"/>
      <c r="H891" s="3"/>
      <c r="I891" s="3" t="s">
        <v>136</v>
      </c>
      <c r="J891" s="3">
        <f>+J888+J863</f>
        <v>422</v>
      </c>
      <c r="K891" s="3">
        <f>+K888+K863</f>
        <v>1650.3400000000001</v>
      </c>
      <c r="L891" s="788"/>
    </row>
    <row r="892" spans="1:12" s="25" customFormat="1" ht="18.75" customHeight="1" x14ac:dyDescent="0.3">
      <c r="A892" s="257"/>
      <c r="B892" s="32"/>
      <c r="C892" s="32"/>
      <c r="D892" s="257"/>
      <c r="E892" s="972"/>
      <c r="F892" s="832"/>
      <c r="H892" s="20"/>
      <c r="I892" s="20"/>
      <c r="K892" s="24"/>
      <c r="L892" s="788"/>
    </row>
    <row r="893" spans="1:12" s="25" customFormat="1" ht="18.75" customHeight="1" x14ac:dyDescent="0.3">
      <c r="A893" s="257"/>
      <c r="B893" s="32"/>
      <c r="C893" s="32"/>
      <c r="D893" s="257"/>
      <c r="E893" s="972"/>
      <c r="F893" s="834"/>
      <c r="H893" s="20"/>
      <c r="I893" s="20"/>
      <c r="K893" s="24"/>
      <c r="L893" s="788"/>
    </row>
    <row r="894" spans="1:12" s="25" customFormat="1" ht="18.75" customHeight="1" x14ac:dyDescent="0.3">
      <c r="A894" s="257"/>
      <c r="B894" s="32"/>
      <c r="C894" s="32"/>
      <c r="D894" s="257"/>
      <c r="E894" s="478"/>
      <c r="F894" s="606"/>
      <c r="H894" s="20"/>
      <c r="I894" s="20"/>
      <c r="K894" s="24"/>
      <c r="L894" s="788"/>
    </row>
    <row r="895" spans="1:12" s="25" customFormat="1" x14ac:dyDescent="0.3">
      <c r="A895" s="471"/>
      <c r="B895" s="471"/>
      <c r="C895" s="471"/>
      <c r="D895" s="471"/>
      <c r="E895" s="471"/>
      <c r="F895" s="660"/>
      <c r="G895" s="36"/>
      <c r="H895" s="463"/>
      <c r="I895" s="463"/>
      <c r="J895" s="463"/>
      <c r="K895" s="463"/>
      <c r="L895" s="788"/>
    </row>
    <row r="896" spans="1:12" s="25" customFormat="1" x14ac:dyDescent="0.3">
      <c r="A896" s="471"/>
      <c r="B896" s="259"/>
      <c r="C896" s="472"/>
      <c r="D896" s="473"/>
      <c r="E896" s="473"/>
      <c r="F896" s="659"/>
      <c r="G896" s="463"/>
      <c r="H896" s="463"/>
      <c r="I896" s="463"/>
      <c r="J896" s="463"/>
      <c r="K896" s="463"/>
      <c r="L896" s="788"/>
    </row>
    <row r="897" spans="1:16" s="25" customFormat="1" ht="18.75" customHeight="1" x14ac:dyDescent="0.3">
      <c r="A897" s="257"/>
      <c r="B897" s="260" t="s">
        <v>130</v>
      </c>
      <c r="C897" s="257"/>
      <c r="D897" s="261" t="s">
        <v>131</v>
      </c>
      <c r="E897" s="32"/>
      <c r="F897" s="606"/>
      <c r="H897" s="37" t="s">
        <v>130</v>
      </c>
      <c r="J897" s="94" t="s">
        <v>131</v>
      </c>
      <c r="K897" s="20"/>
      <c r="L897" s="788"/>
    </row>
    <row r="898" spans="1:16" s="25" customFormat="1" ht="51.75" customHeight="1" x14ac:dyDescent="0.3">
      <c r="A898" s="257"/>
      <c r="B898" s="262" t="s">
        <v>132</v>
      </c>
      <c r="C898" s="257"/>
      <c r="D898" s="262" t="s">
        <v>140</v>
      </c>
      <c r="E898" s="263"/>
      <c r="F898" s="606"/>
      <c r="H898" s="38" t="s">
        <v>139</v>
      </c>
      <c r="J898" s="38" t="s">
        <v>140</v>
      </c>
      <c r="K898" s="39"/>
      <c r="L898" s="788"/>
    </row>
    <row r="899" spans="1:16" s="25" customFormat="1" ht="22.5" customHeight="1" x14ac:dyDescent="0.3">
      <c r="A899" s="257"/>
      <c r="B899" s="262"/>
      <c r="C899" s="257"/>
      <c r="D899" s="262"/>
      <c r="E899" s="263"/>
      <c r="F899" s="606"/>
      <c r="G899" s="38"/>
      <c r="I899" s="38"/>
      <c r="J899" s="39"/>
      <c r="K899" s="38"/>
      <c r="L899" s="788"/>
    </row>
    <row r="900" spans="1:16" s="25" customFormat="1" ht="18.75" customHeight="1" x14ac:dyDescent="0.3">
      <c r="A900" s="96"/>
      <c r="B900" s="19"/>
      <c r="C900" s="19"/>
      <c r="D900" s="19"/>
      <c r="E900" s="19"/>
      <c r="F900" s="656"/>
      <c r="G900" s="96"/>
      <c r="H900" s="19"/>
      <c r="I900" s="19"/>
      <c r="J900" s="19"/>
      <c r="K900" s="19"/>
      <c r="L900" s="788"/>
    </row>
    <row r="901" spans="1:16" x14ac:dyDescent="0.3">
      <c r="A901" s="25"/>
      <c r="G901" s="25"/>
    </row>
    <row r="902" spans="1:16" s="25" customFormat="1" ht="18.75" customHeight="1" x14ac:dyDescent="0.3">
      <c r="B902" s="22" t="s">
        <v>115</v>
      </c>
      <c r="C902" s="20"/>
      <c r="D902" s="20"/>
      <c r="E902" s="20"/>
      <c r="F902" s="656"/>
      <c r="H902" s="22" t="s">
        <v>115</v>
      </c>
      <c r="I902" s="20"/>
      <c r="J902" s="20"/>
      <c r="K902" s="20"/>
      <c r="L902" s="788"/>
    </row>
    <row r="903" spans="1:16" s="25" customFormat="1" ht="18.75" customHeight="1" x14ac:dyDescent="0.3">
      <c r="B903" s="22" t="s">
        <v>137</v>
      </c>
      <c r="C903" s="20"/>
      <c r="D903" s="20"/>
      <c r="E903" s="20"/>
      <c r="F903" s="606"/>
      <c r="H903" s="22" t="s">
        <v>138</v>
      </c>
      <c r="I903" s="20"/>
      <c r="J903" s="20"/>
      <c r="K903" s="20"/>
      <c r="L903" s="788"/>
    </row>
    <row r="904" spans="1:16" s="25" customFormat="1" ht="18.75" customHeight="1" x14ac:dyDescent="0.3">
      <c r="B904" s="20"/>
      <c r="C904" s="20"/>
      <c r="D904" s="20"/>
      <c r="E904" s="20"/>
      <c r="F904" s="606"/>
      <c r="H904" s="20"/>
      <c r="I904" s="20"/>
      <c r="J904" s="20"/>
      <c r="K904" s="20"/>
      <c r="L904" s="788"/>
    </row>
    <row r="905" spans="1:16" s="25" customFormat="1" ht="18.75" customHeight="1" x14ac:dyDescent="0.3">
      <c r="B905" s="20"/>
      <c r="C905" s="20"/>
      <c r="E905" s="603" t="s">
        <v>116</v>
      </c>
      <c r="F905" s="606"/>
      <c r="H905" s="20"/>
      <c r="I905" s="20"/>
      <c r="K905" s="603" t="s">
        <v>116</v>
      </c>
      <c r="L905" s="789"/>
      <c r="M905" s="603"/>
      <c r="N905" s="603"/>
      <c r="O905" s="603"/>
      <c r="P905" s="603"/>
    </row>
    <row r="906" spans="1:16" s="25" customFormat="1" ht="18.75" customHeight="1" x14ac:dyDescent="0.3">
      <c r="B906" s="20"/>
      <c r="C906" s="20"/>
      <c r="E906" s="603" t="s">
        <v>134</v>
      </c>
      <c r="F906" s="606"/>
      <c r="H906" s="20"/>
      <c r="I906" s="20"/>
      <c r="K906" s="603" t="s">
        <v>134</v>
      </c>
      <c r="L906" s="789"/>
      <c r="M906" s="603"/>
      <c r="N906" s="603"/>
      <c r="O906" s="603"/>
      <c r="P906" s="603"/>
    </row>
    <row r="907" spans="1:16" s="25" customFormat="1" ht="18.75" customHeight="1" x14ac:dyDescent="0.3">
      <c r="B907" s="20"/>
      <c r="C907" s="20"/>
      <c r="E907" s="603" t="s">
        <v>117</v>
      </c>
      <c r="F907" s="606"/>
      <c r="H907" s="20"/>
      <c r="I907" s="20"/>
      <c r="K907" s="603" t="s">
        <v>117</v>
      </c>
      <c r="L907" s="789"/>
      <c r="M907" s="603"/>
      <c r="N907" s="603"/>
      <c r="O907" s="603"/>
      <c r="P907" s="603"/>
    </row>
    <row r="908" spans="1:16" s="25" customFormat="1" ht="18.75" customHeight="1" x14ac:dyDescent="0.3">
      <c r="B908" s="20"/>
      <c r="C908" s="20"/>
      <c r="E908" s="603" t="s">
        <v>417</v>
      </c>
      <c r="F908" s="606"/>
      <c r="H908" s="20"/>
      <c r="I908" s="20"/>
      <c r="K908" s="603" t="s">
        <v>417</v>
      </c>
      <c r="L908" s="789"/>
      <c r="M908" s="603"/>
      <c r="N908" s="603"/>
      <c r="O908" s="603"/>
      <c r="P908" s="603"/>
    </row>
    <row r="909" spans="1:16" s="25" customFormat="1" ht="18.75" customHeight="1" x14ac:dyDescent="0.3">
      <c r="B909" s="20"/>
      <c r="C909" s="20"/>
      <c r="D909" s="20"/>
      <c r="E909" s="20"/>
      <c r="F909" s="606"/>
      <c r="H909" s="20"/>
      <c r="I909" s="20"/>
      <c r="J909" s="20"/>
      <c r="K909" s="20"/>
      <c r="L909" s="788"/>
    </row>
    <row r="910" spans="1:16" s="25" customFormat="1" ht="18.75" customHeight="1" x14ac:dyDescent="0.3">
      <c r="B910" s="20"/>
      <c r="C910" s="20"/>
      <c r="D910" s="20"/>
      <c r="E910" s="20"/>
      <c r="F910" s="606"/>
      <c r="H910" s="20"/>
      <c r="I910" s="20"/>
      <c r="J910" s="20"/>
      <c r="K910" s="20"/>
      <c r="L910" s="788"/>
    </row>
    <row r="911" spans="1:16" s="25" customFormat="1" ht="18.75" customHeight="1" x14ac:dyDescent="0.3">
      <c r="B911" s="20"/>
      <c r="C911" s="20"/>
      <c r="D911" s="20"/>
      <c r="E911" s="20"/>
      <c r="F911" s="606"/>
      <c r="H911" s="20"/>
      <c r="I911" s="20"/>
      <c r="J911" s="20"/>
      <c r="K911" s="20"/>
      <c r="L911" s="788"/>
    </row>
    <row r="912" spans="1:16" s="25" customFormat="1" ht="18.75" customHeight="1" x14ac:dyDescent="0.3">
      <c r="B912" s="1612" t="s">
        <v>119</v>
      </c>
      <c r="C912" s="1612"/>
      <c r="D912" s="1612"/>
      <c r="E912" s="26"/>
      <c r="F912" s="606"/>
      <c r="H912" s="1612" t="s">
        <v>119</v>
      </c>
      <c r="I912" s="1612"/>
      <c r="J912" s="1612"/>
      <c r="K912" s="26"/>
      <c r="L912" s="788"/>
    </row>
    <row r="913" spans="1:12" s="25" customFormat="1" ht="18.75" customHeight="1" x14ac:dyDescent="0.3">
      <c r="B913" s="1610">
        <v>45322</v>
      </c>
      <c r="C913" s="1610"/>
      <c r="D913" s="1610"/>
      <c r="E913" s="27"/>
      <c r="F913" s="606"/>
      <c r="H913" s="1610">
        <f>B913</f>
        <v>45322</v>
      </c>
      <c r="I913" s="1610"/>
      <c r="J913" s="1610"/>
      <c r="K913" s="27"/>
      <c r="L913" s="788"/>
    </row>
    <row r="914" spans="1:12" s="25" customFormat="1" ht="18.75" customHeight="1" x14ac:dyDescent="0.3">
      <c r="B914" s="20"/>
      <c r="C914" s="20"/>
      <c r="D914" s="20"/>
      <c r="E914" s="27"/>
      <c r="F914" s="606"/>
      <c r="H914" s="20"/>
      <c r="I914" s="20"/>
      <c r="J914" s="20"/>
      <c r="K914" s="27"/>
      <c r="L914" s="788"/>
    </row>
    <row r="915" spans="1:12" s="25" customFormat="1" ht="18.75" customHeight="1" x14ac:dyDescent="0.3">
      <c r="B915" s="925"/>
      <c r="C915" s="20"/>
      <c r="D915" s="20"/>
      <c r="E915" s="27"/>
      <c r="F915" s="606"/>
      <c r="H915" s="925"/>
      <c r="I915" s="20"/>
      <c r="J915" s="20"/>
      <c r="K915" s="27"/>
      <c r="L915" s="788"/>
    </row>
    <row r="916" spans="1:12" s="25" customFormat="1" ht="18.75" customHeight="1" x14ac:dyDescent="0.3">
      <c r="A916" s="28" t="s">
        <v>120</v>
      </c>
      <c r="B916" s="29" t="s">
        <v>121</v>
      </c>
      <c r="C916" s="1611" t="s">
        <v>122</v>
      </c>
      <c r="D916" s="1611"/>
      <c r="E916" s="1611"/>
      <c r="F916" s="606"/>
      <c r="G916" s="28" t="s">
        <v>120</v>
      </c>
      <c r="H916" s="29" t="s">
        <v>121</v>
      </c>
      <c r="I916" s="1611" t="s">
        <v>123</v>
      </c>
      <c r="J916" s="1611"/>
      <c r="K916" s="1611"/>
      <c r="L916" s="788"/>
    </row>
    <row r="917" spans="1:12" s="25" customFormat="1" ht="18.75" customHeight="1" x14ac:dyDescent="0.3">
      <c r="A917" s="28" t="s">
        <v>124</v>
      </c>
      <c r="B917" s="28" t="s">
        <v>265</v>
      </c>
      <c r="C917" s="29" t="s">
        <v>125</v>
      </c>
      <c r="D917" s="926" t="s">
        <v>126</v>
      </c>
      <c r="E917" s="926" t="s">
        <v>127</v>
      </c>
      <c r="F917" s="606"/>
      <c r="G917" s="28" t="s">
        <v>124</v>
      </c>
      <c r="H917" s="28" t="s">
        <v>265</v>
      </c>
      <c r="I917" s="29" t="s">
        <v>125</v>
      </c>
      <c r="J917" s="926" t="s">
        <v>126</v>
      </c>
      <c r="K917" s="926" t="s">
        <v>127</v>
      </c>
      <c r="L917" s="788"/>
    </row>
    <row r="918" spans="1:12" s="25" customFormat="1" ht="19.5" customHeight="1" x14ac:dyDescent="0.3">
      <c r="A918" s="926" t="s">
        <v>8</v>
      </c>
      <c r="B918" s="6" t="s">
        <v>426</v>
      </c>
      <c r="C918" s="2" t="s">
        <v>104</v>
      </c>
      <c r="D918" s="3">
        <v>50</v>
      </c>
      <c r="E918" s="3">
        <v>333.85</v>
      </c>
      <c r="F918" s="681"/>
      <c r="G918" s="926" t="s">
        <v>8</v>
      </c>
      <c r="H918" s="6" t="s">
        <v>426</v>
      </c>
      <c r="I918" s="2" t="s">
        <v>104</v>
      </c>
      <c r="J918" s="3">
        <v>50</v>
      </c>
      <c r="K918" s="3">
        <v>333.85</v>
      </c>
      <c r="L918" s="788"/>
    </row>
    <row r="919" spans="1:12" s="25" customFormat="1" ht="19.5" customHeight="1" x14ac:dyDescent="0.3">
      <c r="A919" s="926" t="s">
        <v>3</v>
      </c>
      <c r="B919" s="6" t="s">
        <v>43</v>
      </c>
      <c r="C919" s="2" t="s">
        <v>17</v>
      </c>
      <c r="D919" s="3">
        <v>40</v>
      </c>
      <c r="E919" s="3">
        <v>242.70999999999998</v>
      </c>
      <c r="F919" s="606"/>
      <c r="G919" s="926" t="s">
        <v>3</v>
      </c>
      <c r="H919" s="6" t="s">
        <v>43</v>
      </c>
      <c r="I919" s="2" t="s">
        <v>44</v>
      </c>
      <c r="J919" s="3">
        <v>48</v>
      </c>
      <c r="K919" s="3">
        <v>298.71999999999997</v>
      </c>
      <c r="L919" s="788"/>
    </row>
    <row r="920" spans="1:12" s="25" customFormat="1" ht="19.5" customHeight="1" x14ac:dyDescent="0.3">
      <c r="A920" s="926" t="s">
        <v>0</v>
      </c>
      <c r="B920" s="6" t="s">
        <v>114</v>
      </c>
      <c r="C920" s="2" t="s">
        <v>2</v>
      </c>
      <c r="D920" s="3">
        <v>6</v>
      </c>
      <c r="E920" s="3">
        <v>28</v>
      </c>
      <c r="F920" s="606"/>
      <c r="G920" s="926" t="s">
        <v>0</v>
      </c>
      <c r="H920" s="6" t="s">
        <v>114</v>
      </c>
      <c r="I920" s="2" t="s">
        <v>2</v>
      </c>
      <c r="J920" s="3">
        <v>6</v>
      </c>
      <c r="K920" s="3">
        <v>28</v>
      </c>
      <c r="L920" s="788"/>
    </row>
    <row r="921" spans="1:12" s="25" customFormat="1" ht="19.5" customHeight="1" x14ac:dyDescent="0.3">
      <c r="A921" s="926" t="s">
        <v>77</v>
      </c>
      <c r="B921" s="6" t="s">
        <v>107</v>
      </c>
      <c r="C921" s="2" t="s">
        <v>14</v>
      </c>
      <c r="D921" s="3">
        <v>3.4</v>
      </c>
      <c r="E921" s="3">
        <v>93.2</v>
      </c>
      <c r="F921" s="606"/>
      <c r="G921" s="926" t="s">
        <v>77</v>
      </c>
      <c r="H921" s="6" t="s">
        <v>107</v>
      </c>
      <c r="I921" s="2" t="s">
        <v>14</v>
      </c>
      <c r="J921" s="3">
        <v>3.4</v>
      </c>
      <c r="K921" s="3">
        <v>93.2</v>
      </c>
      <c r="L921" s="788"/>
    </row>
    <row r="922" spans="1:12" s="25" customFormat="1" ht="19.5" customHeight="1" x14ac:dyDescent="0.3">
      <c r="A922" s="926" t="s">
        <v>23</v>
      </c>
      <c r="B922" s="6" t="s">
        <v>110</v>
      </c>
      <c r="C922" s="2" t="s">
        <v>25</v>
      </c>
      <c r="D922" s="3">
        <v>120</v>
      </c>
      <c r="E922" s="3">
        <v>94</v>
      </c>
      <c r="F922" s="606"/>
      <c r="G922" s="926" t="s">
        <v>23</v>
      </c>
      <c r="H922" s="6" t="s">
        <v>110</v>
      </c>
      <c r="I922" s="2" t="s">
        <v>25</v>
      </c>
      <c r="J922" s="3">
        <v>120</v>
      </c>
      <c r="K922" s="3">
        <v>94</v>
      </c>
      <c r="L922" s="788"/>
    </row>
    <row r="923" spans="1:12" s="25" customFormat="1" x14ac:dyDescent="0.3">
      <c r="A923" s="5"/>
      <c r="B923" s="6"/>
      <c r="C923" s="2"/>
      <c r="D923" s="3"/>
      <c r="E923" s="3"/>
      <c r="F923" s="656"/>
      <c r="G923" s="5"/>
      <c r="H923" s="6"/>
      <c r="I923" s="2"/>
      <c r="J923" s="3"/>
      <c r="K923" s="3"/>
      <c r="L923" s="788"/>
    </row>
    <row r="924" spans="1:12" s="25" customFormat="1" x14ac:dyDescent="0.3">
      <c r="A924" s="5"/>
      <c r="B924" s="6"/>
      <c r="C924" s="2"/>
      <c r="D924" s="3"/>
      <c r="E924" s="3"/>
      <c r="F924" s="605"/>
      <c r="G924" s="5"/>
      <c r="H924" s="6"/>
      <c r="I924" s="2"/>
      <c r="J924" s="3"/>
      <c r="K924" s="3"/>
      <c r="L924" s="788"/>
    </row>
    <row r="925" spans="1:12" s="25" customFormat="1" x14ac:dyDescent="0.3">
      <c r="A925" s="5"/>
      <c r="B925" s="6"/>
      <c r="C925" s="2" t="s">
        <v>128</v>
      </c>
      <c r="D925" s="3">
        <f>SUM(D918:D923)</f>
        <v>219.4</v>
      </c>
      <c r="E925" s="3">
        <f>SUM(E918:E923)</f>
        <v>791.76</v>
      </c>
      <c r="F925" s="605"/>
      <c r="G925" s="5"/>
      <c r="H925" s="6"/>
      <c r="I925" s="2" t="s">
        <v>128</v>
      </c>
      <c r="J925" s="3">
        <f>SUM(J918:J923)</f>
        <v>227.4</v>
      </c>
      <c r="K925" s="3">
        <f>SUM(K918:K923)</f>
        <v>847.77</v>
      </c>
    </row>
    <row r="926" spans="1:12" s="25" customFormat="1" hidden="1" x14ac:dyDescent="0.3">
      <c r="A926" s="5"/>
      <c r="B926" s="6"/>
      <c r="C926" s="2"/>
      <c r="D926" s="3"/>
      <c r="E926" s="3"/>
      <c r="F926" s="605"/>
      <c r="G926" s="5"/>
      <c r="H926" s="6"/>
      <c r="I926" s="2"/>
      <c r="J926" s="3"/>
      <c r="K926" s="3"/>
      <c r="L926" s="788"/>
    </row>
    <row r="927" spans="1:12" s="25" customFormat="1" hidden="1" x14ac:dyDescent="0.3">
      <c r="A927" s="5">
        <v>1</v>
      </c>
      <c r="B927" s="6" t="s">
        <v>1</v>
      </c>
      <c r="C927" s="2" t="s">
        <v>5</v>
      </c>
      <c r="D927" s="3">
        <v>200</v>
      </c>
      <c r="E927" s="3">
        <v>86</v>
      </c>
      <c r="F927" s="605"/>
      <c r="G927" s="5">
        <v>1</v>
      </c>
      <c r="H927" s="6" t="s">
        <v>1</v>
      </c>
      <c r="I927" s="2" t="s">
        <v>5</v>
      </c>
      <c r="J927" s="3">
        <v>200</v>
      </c>
      <c r="K927" s="3">
        <v>86</v>
      </c>
      <c r="L927" s="788"/>
    </row>
    <row r="928" spans="1:12" s="25" customFormat="1" hidden="1" x14ac:dyDescent="0.3">
      <c r="A928" s="5">
        <v>2</v>
      </c>
      <c r="B928" s="6" t="s">
        <v>238</v>
      </c>
      <c r="C928" s="2" t="s">
        <v>251</v>
      </c>
      <c r="D928" s="3">
        <v>225</v>
      </c>
      <c r="E928" s="3">
        <v>114</v>
      </c>
      <c r="F928" s="605"/>
      <c r="G928" s="5">
        <v>2</v>
      </c>
      <c r="H928" s="6" t="s">
        <v>238</v>
      </c>
      <c r="I928" s="2" t="s">
        <v>251</v>
      </c>
      <c r="J928" s="3">
        <v>225</v>
      </c>
      <c r="K928" s="3">
        <v>114</v>
      </c>
      <c r="L928" s="788"/>
    </row>
    <row r="929" spans="1:12" s="25" customFormat="1" hidden="1" x14ac:dyDescent="0.3">
      <c r="A929" s="5">
        <v>3</v>
      </c>
      <c r="B929" s="6" t="s">
        <v>93</v>
      </c>
      <c r="C929" s="2" t="s">
        <v>5</v>
      </c>
      <c r="D929" s="3">
        <v>135</v>
      </c>
      <c r="E929" s="3">
        <v>94.25</v>
      </c>
      <c r="F929" s="605"/>
      <c r="G929" s="5">
        <v>3</v>
      </c>
      <c r="H929" s="6" t="s">
        <v>93</v>
      </c>
      <c r="I929" s="2" t="s">
        <v>5</v>
      </c>
      <c r="J929" s="3">
        <v>135</v>
      </c>
      <c r="K929" s="3">
        <v>94.25</v>
      </c>
      <c r="L929" s="788"/>
    </row>
    <row r="930" spans="1:12" s="25" customFormat="1" hidden="1" x14ac:dyDescent="0.3">
      <c r="A930" s="5">
        <v>4</v>
      </c>
      <c r="B930" s="6" t="s">
        <v>253</v>
      </c>
      <c r="C930" s="2" t="s">
        <v>218</v>
      </c>
      <c r="D930" s="3">
        <v>125</v>
      </c>
      <c r="E930" s="3">
        <v>146.4</v>
      </c>
      <c r="F930" s="605"/>
      <c r="G930" s="5">
        <v>4</v>
      </c>
      <c r="H930" s="6" t="s">
        <v>253</v>
      </c>
      <c r="I930" s="2" t="s">
        <v>218</v>
      </c>
      <c r="J930" s="3">
        <v>125</v>
      </c>
      <c r="K930" s="3">
        <v>146.4</v>
      </c>
      <c r="L930" s="788"/>
    </row>
    <row r="931" spans="1:12" s="25" customFormat="1" hidden="1" x14ac:dyDescent="0.3">
      <c r="A931" s="5">
        <v>5</v>
      </c>
      <c r="B931" s="6" t="s">
        <v>255</v>
      </c>
      <c r="C931" s="2" t="s">
        <v>218</v>
      </c>
      <c r="D931" s="3">
        <v>80</v>
      </c>
      <c r="E931" s="3">
        <v>105.16</v>
      </c>
      <c r="F931" s="605"/>
      <c r="G931" s="5">
        <v>5</v>
      </c>
      <c r="H931" s="6" t="s">
        <v>255</v>
      </c>
      <c r="I931" s="2" t="s">
        <v>218</v>
      </c>
      <c r="J931" s="3">
        <v>80</v>
      </c>
      <c r="K931" s="3">
        <v>105.16</v>
      </c>
      <c r="L931" s="788"/>
    </row>
    <row r="932" spans="1:12" s="25" customFormat="1" hidden="1" x14ac:dyDescent="0.3">
      <c r="A932" s="5">
        <v>6</v>
      </c>
      <c r="B932" s="6" t="s">
        <v>252</v>
      </c>
      <c r="C932" s="2" t="s">
        <v>251</v>
      </c>
      <c r="D932" s="3">
        <v>105</v>
      </c>
      <c r="E932" s="3">
        <v>142</v>
      </c>
      <c r="F932" s="605"/>
      <c r="G932" s="5">
        <v>6</v>
      </c>
      <c r="H932" s="6" t="s">
        <v>252</v>
      </c>
      <c r="I932" s="2" t="s">
        <v>251</v>
      </c>
      <c r="J932" s="3">
        <v>105</v>
      </c>
      <c r="K932" s="3">
        <v>142</v>
      </c>
      <c r="L932" s="788"/>
    </row>
    <row r="933" spans="1:12" s="25" customFormat="1" hidden="1" x14ac:dyDescent="0.3">
      <c r="A933" s="5">
        <v>7</v>
      </c>
      <c r="B933" s="6" t="s">
        <v>254</v>
      </c>
      <c r="C933" s="2" t="s">
        <v>218</v>
      </c>
      <c r="D933" s="3">
        <v>120</v>
      </c>
      <c r="E933" s="3">
        <v>144</v>
      </c>
      <c r="F933" s="605"/>
      <c r="G933" s="5">
        <v>7</v>
      </c>
      <c r="H933" s="6" t="s">
        <v>254</v>
      </c>
      <c r="I933" s="2" t="s">
        <v>218</v>
      </c>
      <c r="J933" s="3">
        <v>120</v>
      </c>
      <c r="K933" s="3">
        <v>144</v>
      </c>
      <c r="L933" s="788"/>
    </row>
    <row r="934" spans="1:12" s="25" customFormat="1" hidden="1" x14ac:dyDescent="0.3">
      <c r="A934" s="5">
        <v>8</v>
      </c>
      <c r="B934" s="6" t="s">
        <v>31</v>
      </c>
      <c r="C934" s="2" t="s">
        <v>5</v>
      </c>
      <c r="D934" s="3">
        <v>55</v>
      </c>
      <c r="E934" s="3">
        <v>88</v>
      </c>
      <c r="F934" s="605"/>
      <c r="G934" s="5">
        <v>8</v>
      </c>
      <c r="H934" s="6" t="s">
        <v>31</v>
      </c>
      <c r="I934" s="2" t="s">
        <v>5</v>
      </c>
      <c r="J934" s="3">
        <v>55</v>
      </c>
      <c r="K934" s="3">
        <v>88</v>
      </c>
      <c r="L934" s="788"/>
    </row>
    <row r="935" spans="1:12" s="50" customFormat="1" hidden="1" x14ac:dyDescent="0.3">
      <c r="A935" s="926"/>
      <c r="B935" s="1"/>
      <c r="C935" s="926"/>
      <c r="D935" s="7"/>
      <c r="E935" s="7"/>
      <c r="F935" s="605"/>
      <c r="G935" s="926"/>
      <c r="H935" s="1"/>
      <c r="I935" s="926"/>
      <c r="J935" s="7"/>
      <c r="K935" s="7"/>
      <c r="L935" s="792"/>
    </row>
    <row r="936" spans="1:12" s="25" customFormat="1" hidden="1" x14ac:dyDescent="0.3">
      <c r="A936" s="5"/>
      <c r="B936" s="6"/>
      <c r="C936" s="2" t="s">
        <v>128</v>
      </c>
      <c r="D936" s="3">
        <v>1045</v>
      </c>
      <c r="E936" s="3">
        <v>919.81</v>
      </c>
      <c r="F936" s="605"/>
      <c r="G936" s="5"/>
      <c r="H936" s="6"/>
      <c r="I936" s="2" t="s">
        <v>128</v>
      </c>
      <c r="J936" s="3">
        <v>1045</v>
      </c>
      <c r="K936" s="3">
        <v>919.81</v>
      </c>
      <c r="L936" s="788"/>
    </row>
    <row r="937" spans="1:12" s="25" customFormat="1" hidden="1" x14ac:dyDescent="0.3">
      <c r="A937" s="5"/>
      <c r="B937" s="6"/>
      <c r="C937" s="2"/>
      <c r="D937" s="3"/>
      <c r="E937" s="3"/>
      <c r="F937" s="605"/>
      <c r="G937" s="5"/>
      <c r="H937" s="6"/>
      <c r="I937" s="2"/>
      <c r="J937" s="3"/>
      <c r="K937" s="3"/>
      <c r="L937" s="788"/>
    </row>
    <row r="938" spans="1:12" s="25" customFormat="1" x14ac:dyDescent="0.3">
      <c r="A938" s="5"/>
      <c r="B938" s="6"/>
      <c r="C938" s="2"/>
      <c r="D938" s="3"/>
      <c r="E938" s="3"/>
      <c r="F938" s="605"/>
      <c r="G938" s="5"/>
      <c r="H938" s="6"/>
      <c r="I938" s="2"/>
      <c r="J938" s="3"/>
      <c r="K938" s="3"/>
      <c r="L938" s="788"/>
    </row>
    <row r="939" spans="1:12" s="25" customFormat="1" x14ac:dyDescent="0.3">
      <c r="A939" s="5"/>
      <c r="B939" s="6"/>
      <c r="C939" s="2"/>
      <c r="D939" s="3"/>
      <c r="E939" s="3"/>
      <c r="F939" s="605"/>
      <c r="G939" s="5"/>
      <c r="H939" s="6"/>
      <c r="I939" s="2"/>
      <c r="J939" s="3"/>
      <c r="K939" s="3"/>
      <c r="L939" s="788"/>
    </row>
    <row r="940" spans="1:12" s="25" customFormat="1" x14ac:dyDescent="0.3">
      <c r="A940" s="28" t="s">
        <v>124</v>
      </c>
      <c r="B940" s="3" t="s">
        <v>259</v>
      </c>
      <c r="C940" s="2" t="s">
        <v>125</v>
      </c>
      <c r="D940" s="3" t="s">
        <v>126</v>
      </c>
      <c r="E940" s="3" t="s">
        <v>127</v>
      </c>
      <c r="F940" s="605"/>
      <c r="G940" s="28" t="s">
        <v>124</v>
      </c>
      <c r="H940" s="3" t="s">
        <v>247</v>
      </c>
      <c r="I940" s="2" t="s">
        <v>125</v>
      </c>
      <c r="J940" s="3" t="s">
        <v>126</v>
      </c>
      <c r="K940" s="3" t="s">
        <v>127</v>
      </c>
      <c r="L940" s="788"/>
    </row>
    <row r="941" spans="1:12" s="50" customFormat="1" x14ac:dyDescent="0.3">
      <c r="A941" s="926" t="s">
        <v>8</v>
      </c>
      <c r="B941" s="6" t="s">
        <v>91</v>
      </c>
      <c r="C941" s="2" t="s">
        <v>92</v>
      </c>
      <c r="D941" s="3">
        <v>60</v>
      </c>
      <c r="E941" s="3">
        <v>122</v>
      </c>
      <c r="F941" s="606"/>
      <c r="G941" s="926" t="s">
        <v>8</v>
      </c>
      <c r="H941" s="6" t="s">
        <v>91</v>
      </c>
      <c r="I941" s="2" t="s">
        <v>92</v>
      </c>
      <c r="J941" s="3">
        <v>60</v>
      </c>
      <c r="K941" s="3">
        <v>122</v>
      </c>
      <c r="L941" s="786"/>
    </row>
    <row r="942" spans="1:12" s="25" customFormat="1" ht="19.5" customHeight="1" x14ac:dyDescent="0.3">
      <c r="A942" s="926" t="s">
        <v>3</v>
      </c>
      <c r="B942" s="6" t="s">
        <v>83</v>
      </c>
      <c r="C942" s="2" t="s">
        <v>86</v>
      </c>
      <c r="D942" s="3">
        <v>90</v>
      </c>
      <c r="E942" s="3">
        <v>302.39999999999998</v>
      </c>
      <c r="F942" s="606"/>
      <c r="G942" s="926" t="s">
        <v>3</v>
      </c>
      <c r="H942" s="6" t="s">
        <v>83</v>
      </c>
      <c r="I942" s="2" t="s">
        <v>85</v>
      </c>
      <c r="J942" s="3">
        <v>100</v>
      </c>
      <c r="K942" s="3">
        <v>500.08</v>
      </c>
      <c r="L942" s="788"/>
    </row>
    <row r="943" spans="1:12" s="50" customFormat="1" x14ac:dyDescent="0.3">
      <c r="A943" s="926" t="s">
        <v>0</v>
      </c>
      <c r="B943" s="6" t="s">
        <v>69</v>
      </c>
      <c r="C943" s="2" t="s">
        <v>22</v>
      </c>
      <c r="D943" s="3">
        <v>25</v>
      </c>
      <c r="E943" s="3">
        <v>3.9199999999999995</v>
      </c>
      <c r="F943" s="605"/>
      <c r="G943" s="926" t="s">
        <v>0</v>
      </c>
      <c r="H943" s="6" t="s">
        <v>69</v>
      </c>
      <c r="I943" s="2" t="s">
        <v>22</v>
      </c>
      <c r="J943" s="3">
        <v>25</v>
      </c>
      <c r="K943" s="3">
        <v>3.9199999999999995</v>
      </c>
      <c r="L943" s="792"/>
    </row>
    <row r="944" spans="1:12" s="25" customFormat="1" x14ac:dyDescent="0.3">
      <c r="A944" s="926" t="s">
        <v>77</v>
      </c>
      <c r="B944" s="6" t="s">
        <v>144</v>
      </c>
      <c r="C944" s="2" t="s">
        <v>2</v>
      </c>
      <c r="D944" s="3">
        <v>15</v>
      </c>
      <c r="E944" s="3">
        <v>88</v>
      </c>
      <c r="F944" s="606"/>
      <c r="G944" s="926" t="s">
        <v>77</v>
      </c>
      <c r="H944" s="6" t="s">
        <v>144</v>
      </c>
      <c r="I944" s="2" t="s">
        <v>2</v>
      </c>
      <c r="J944" s="3">
        <v>15</v>
      </c>
      <c r="K944" s="3">
        <v>88</v>
      </c>
      <c r="L944" s="788"/>
    </row>
    <row r="945" spans="1:12" s="50" customFormat="1" x14ac:dyDescent="0.3">
      <c r="A945" s="926" t="s">
        <v>23</v>
      </c>
      <c r="B945" s="6" t="s">
        <v>107</v>
      </c>
      <c r="C945" s="2" t="s">
        <v>14</v>
      </c>
      <c r="D945" s="3">
        <v>3.4</v>
      </c>
      <c r="E945" s="3">
        <v>93.2</v>
      </c>
      <c r="F945" s="605"/>
      <c r="G945" s="926" t="s">
        <v>23</v>
      </c>
      <c r="H945" s="6" t="s">
        <v>107</v>
      </c>
      <c r="I945" s="2" t="s">
        <v>14</v>
      </c>
      <c r="J945" s="3">
        <v>3.4</v>
      </c>
      <c r="K945" s="3">
        <v>93.2</v>
      </c>
      <c r="L945" s="786"/>
    </row>
    <row r="946" spans="1:12" s="25" customFormat="1" ht="19.5" customHeight="1" x14ac:dyDescent="0.3">
      <c r="A946" s="926" t="s">
        <v>51</v>
      </c>
      <c r="B946" s="6" t="s">
        <v>108</v>
      </c>
      <c r="C946" s="2" t="s">
        <v>65</v>
      </c>
      <c r="D946" s="3">
        <v>1.2</v>
      </c>
      <c r="E946" s="3">
        <v>21.5</v>
      </c>
      <c r="F946" s="656"/>
      <c r="G946" s="926" t="s">
        <v>51</v>
      </c>
      <c r="H946" s="6" t="s">
        <v>108</v>
      </c>
      <c r="I946" s="2" t="s">
        <v>65</v>
      </c>
      <c r="J946" s="3">
        <v>1.2</v>
      </c>
      <c r="K946" s="3">
        <v>21.5</v>
      </c>
      <c r="L946" s="788"/>
    </row>
    <row r="947" spans="1:12" s="25" customFormat="1" ht="19.5" customHeight="1" x14ac:dyDescent="0.3">
      <c r="A947" s="926">
        <v>7</v>
      </c>
      <c r="B947" s="6" t="s">
        <v>433</v>
      </c>
      <c r="C947" s="2" t="s">
        <v>5</v>
      </c>
      <c r="D947" s="3">
        <v>50</v>
      </c>
      <c r="E947" s="3">
        <v>133.5</v>
      </c>
      <c r="F947" s="656"/>
      <c r="G947" s="926">
        <v>7</v>
      </c>
      <c r="H947" s="6" t="s">
        <v>433</v>
      </c>
      <c r="I947" s="2" t="s">
        <v>5</v>
      </c>
      <c r="J947" s="3">
        <v>50</v>
      </c>
      <c r="K947" s="3">
        <v>133.5</v>
      </c>
      <c r="L947" s="788" t="s">
        <v>434</v>
      </c>
    </row>
    <row r="948" spans="1:12" s="50" customFormat="1" x14ac:dyDescent="0.3">
      <c r="A948" s="5"/>
      <c r="B948" s="6"/>
      <c r="C948" s="2"/>
      <c r="D948" s="3"/>
      <c r="E948" s="3"/>
      <c r="F948" s="657"/>
      <c r="G948" s="5"/>
      <c r="H948" s="6"/>
      <c r="I948" s="2"/>
      <c r="J948" s="3"/>
      <c r="K948" s="3"/>
      <c r="L948" s="792"/>
    </row>
    <row r="949" spans="1:12" s="25" customFormat="1" x14ac:dyDescent="0.3">
      <c r="A949" s="926"/>
      <c r="B949" s="6"/>
      <c r="C949" s="2" t="s">
        <v>128</v>
      </c>
      <c r="D949" s="3">
        <f>SUM(D941:D948)</f>
        <v>244.6</v>
      </c>
      <c r="E949" s="3">
        <f>SUM(E941:E948)</f>
        <v>764.52</v>
      </c>
      <c r="F949" s="657"/>
      <c r="G949" s="926"/>
      <c r="H949" s="6"/>
      <c r="I949" s="2" t="s">
        <v>128</v>
      </c>
      <c r="J949" s="3">
        <f>SUM(J941:J948)</f>
        <v>254.6</v>
      </c>
      <c r="K949" s="3">
        <f>SUM(K941:K948)</f>
        <v>962.19999999999993</v>
      </c>
      <c r="L949" s="788"/>
    </row>
    <row r="950" spans="1:12" s="25" customFormat="1" x14ac:dyDescent="0.3">
      <c r="A950" s="5"/>
      <c r="B950" s="6"/>
      <c r="C950" s="2"/>
      <c r="D950" s="3"/>
      <c r="E950" s="3"/>
      <c r="F950" s="657"/>
      <c r="G950" s="5"/>
      <c r="H950" s="6"/>
      <c r="I950" s="2"/>
      <c r="J950" s="3"/>
      <c r="K950" s="3"/>
      <c r="L950" s="788"/>
    </row>
    <row r="951" spans="1:12" s="25" customFormat="1" x14ac:dyDescent="0.3">
      <c r="A951" s="5"/>
      <c r="B951" s="6"/>
      <c r="C951" s="2"/>
      <c r="D951" s="3"/>
      <c r="E951" s="3"/>
      <c r="F951" s="657"/>
      <c r="G951" s="5"/>
      <c r="H951" s="6"/>
      <c r="I951" s="2"/>
      <c r="J951" s="3"/>
      <c r="K951" s="3"/>
      <c r="L951" s="788"/>
    </row>
    <row r="952" spans="1:12" s="25" customFormat="1" x14ac:dyDescent="0.3">
      <c r="A952" s="926"/>
      <c r="B952" s="6"/>
      <c r="C952" s="2" t="s">
        <v>136</v>
      </c>
      <c r="D952" s="3">
        <f>+D949+D925</f>
        <v>464</v>
      </c>
      <c r="E952" s="3">
        <f>+E949+E925</f>
        <v>1556.28</v>
      </c>
      <c r="F952" s="657"/>
      <c r="G952" s="3"/>
      <c r="H952" s="3"/>
      <c r="I952" s="3" t="s">
        <v>136</v>
      </c>
      <c r="J952" s="3">
        <f>+J949+J925</f>
        <v>482</v>
      </c>
      <c r="K952" s="3">
        <f>+K949+K925</f>
        <v>1809.9699999999998</v>
      </c>
      <c r="L952" s="788"/>
    </row>
    <row r="953" spans="1:12" s="25" customFormat="1" ht="18.75" customHeight="1" x14ac:dyDescent="0.3">
      <c r="B953" s="20"/>
      <c r="C953" s="20"/>
      <c r="E953" s="24"/>
      <c r="F953" s="657"/>
      <c r="H953" s="20"/>
      <c r="I953" s="20"/>
      <c r="K953" s="24"/>
      <c r="L953" s="788"/>
    </row>
    <row r="954" spans="1:12" s="25" customFormat="1" ht="18.75" customHeight="1" x14ac:dyDescent="0.3">
      <c r="B954" s="20"/>
      <c r="C954" s="20"/>
      <c r="E954" s="24"/>
      <c r="F954" s="606"/>
      <c r="H954" s="20"/>
      <c r="I954" s="20"/>
      <c r="K954" s="24"/>
      <c r="L954" s="788"/>
    </row>
    <row r="955" spans="1:12" s="25" customFormat="1" ht="18.75" customHeight="1" x14ac:dyDescent="0.3">
      <c r="B955" s="20"/>
      <c r="C955" s="20"/>
      <c r="E955" s="24"/>
      <c r="F955" s="606"/>
      <c r="H955" s="20"/>
      <c r="I955" s="20"/>
      <c r="K955" s="24"/>
      <c r="L955" s="788"/>
    </row>
    <row r="956" spans="1:12" s="25" customFormat="1" x14ac:dyDescent="0.3">
      <c r="A956" s="461"/>
      <c r="B956" s="461"/>
      <c r="C956" s="461"/>
      <c r="D956" s="461"/>
      <c r="E956" s="461"/>
      <c r="F956" s="660"/>
      <c r="G956" s="36"/>
      <c r="H956" s="463"/>
      <c r="I956" s="463"/>
      <c r="J956" s="463"/>
      <c r="K956" s="463"/>
      <c r="L956" s="788"/>
    </row>
    <row r="957" spans="1:12" s="25" customFormat="1" x14ac:dyDescent="0.3">
      <c r="A957" s="461"/>
      <c r="B957" s="36"/>
      <c r="C957" s="462"/>
      <c r="D957" s="463"/>
      <c r="E957" s="463"/>
      <c r="F957" s="659"/>
      <c r="G957" s="463"/>
      <c r="H957" s="463"/>
      <c r="I957" s="463"/>
      <c r="J957" s="463"/>
      <c r="K957" s="463"/>
      <c r="L957" s="788"/>
    </row>
    <row r="958" spans="1:12" s="25" customFormat="1" ht="18.75" customHeight="1" x14ac:dyDescent="0.3">
      <c r="B958" s="37" t="s">
        <v>130</v>
      </c>
      <c r="D958" s="94" t="s">
        <v>131</v>
      </c>
      <c r="E958" s="20"/>
      <c r="F958" s="606"/>
      <c r="H958" s="37" t="s">
        <v>130</v>
      </c>
      <c r="J958" s="94" t="s">
        <v>131</v>
      </c>
      <c r="K958" s="20"/>
      <c r="L958" s="788"/>
    </row>
    <row r="959" spans="1:12" s="25" customFormat="1" ht="51.75" customHeight="1" x14ac:dyDescent="0.3">
      <c r="B959" s="38" t="s">
        <v>132</v>
      </c>
      <c r="D959" s="38" t="s">
        <v>140</v>
      </c>
      <c r="E959" s="39"/>
      <c r="F959" s="606"/>
      <c r="H959" s="38" t="s">
        <v>139</v>
      </c>
      <c r="J959" s="38" t="s">
        <v>140</v>
      </c>
      <c r="K959" s="39"/>
      <c r="L959" s="788"/>
    </row>
    <row r="960" spans="1:12" s="25" customFormat="1" ht="22.5" customHeight="1" x14ac:dyDescent="0.3">
      <c r="B960" s="38"/>
      <c r="D960" s="38"/>
      <c r="E960" s="39"/>
      <c r="F960" s="606"/>
      <c r="G960" s="38"/>
      <c r="I960" s="38"/>
      <c r="J960" s="39"/>
      <c r="K960" s="38"/>
      <c r="L960" s="788"/>
    </row>
    <row r="961" spans="1:12" s="25" customFormat="1" ht="18.75" customHeight="1" x14ac:dyDescent="0.3">
      <c r="A961" s="96"/>
      <c r="B961" s="19"/>
      <c r="C961" s="19"/>
      <c r="D961" s="19"/>
      <c r="E961" s="19"/>
      <c r="F961" s="656"/>
      <c r="G961" s="96"/>
      <c r="H961" s="19"/>
      <c r="I961" s="19"/>
      <c r="J961" s="19"/>
      <c r="K961" s="19"/>
      <c r="L961" s="788"/>
    </row>
  </sheetData>
  <mergeCells count="96">
    <mergeCell ref="B850:D850"/>
    <mergeCell ref="H850:J850"/>
    <mergeCell ref="B851:D851"/>
    <mergeCell ref="H851:J851"/>
    <mergeCell ref="C854:E854"/>
    <mergeCell ref="I854:K854"/>
    <mergeCell ref="I916:K916"/>
    <mergeCell ref="C916:E916"/>
    <mergeCell ref="H913:J913"/>
    <mergeCell ref="B913:D913"/>
    <mergeCell ref="H912:J912"/>
    <mergeCell ref="B912:D912"/>
    <mergeCell ref="I793:K793"/>
    <mergeCell ref="C793:E793"/>
    <mergeCell ref="H790:J790"/>
    <mergeCell ref="B790:D790"/>
    <mergeCell ref="H789:J789"/>
    <mergeCell ref="B789:D789"/>
    <mergeCell ref="B729:D729"/>
    <mergeCell ref="H729:J729"/>
    <mergeCell ref="B730:D730"/>
    <mergeCell ref="H730:J730"/>
    <mergeCell ref="C733:E733"/>
    <mergeCell ref="I733:K733"/>
    <mergeCell ref="I610:K610"/>
    <mergeCell ref="C610:E610"/>
    <mergeCell ref="H607:J607"/>
    <mergeCell ref="B607:D607"/>
    <mergeCell ref="H606:J606"/>
    <mergeCell ref="B606:D606"/>
    <mergeCell ref="I549:K549"/>
    <mergeCell ref="C549:E549"/>
    <mergeCell ref="H546:J546"/>
    <mergeCell ref="B546:D546"/>
    <mergeCell ref="H545:J545"/>
    <mergeCell ref="B545:D545"/>
    <mergeCell ref="I487:K487"/>
    <mergeCell ref="C487:E487"/>
    <mergeCell ref="H484:J484"/>
    <mergeCell ref="B484:D484"/>
    <mergeCell ref="H483:J483"/>
    <mergeCell ref="B483:D483"/>
    <mergeCell ref="I437:K437"/>
    <mergeCell ref="C437:E437"/>
    <mergeCell ref="H434:J434"/>
    <mergeCell ref="B434:D434"/>
    <mergeCell ref="H433:J433"/>
    <mergeCell ref="B433:D433"/>
    <mergeCell ref="B371:D371"/>
    <mergeCell ref="H371:J371"/>
    <mergeCell ref="B372:D372"/>
    <mergeCell ref="H372:J372"/>
    <mergeCell ref="C375:E375"/>
    <mergeCell ref="I375:K375"/>
    <mergeCell ref="B310:D310"/>
    <mergeCell ref="H310:J310"/>
    <mergeCell ref="B311:D311"/>
    <mergeCell ref="H311:J311"/>
    <mergeCell ref="C314:E314"/>
    <mergeCell ref="I314:K314"/>
    <mergeCell ref="B250:D250"/>
    <mergeCell ref="H250:J250"/>
    <mergeCell ref="B251:D251"/>
    <mergeCell ref="H251:J251"/>
    <mergeCell ref="C254:E254"/>
    <mergeCell ref="I254:K254"/>
    <mergeCell ref="B192:D192"/>
    <mergeCell ref="H192:J192"/>
    <mergeCell ref="B193:D193"/>
    <mergeCell ref="H193:J193"/>
    <mergeCell ref="C196:E196"/>
    <mergeCell ref="I196:K196"/>
    <mergeCell ref="B12:D12"/>
    <mergeCell ref="H12:J12"/>
    <mergeCell ref="B13:D13"/>
    <mergeCell ref="H13:J13"/>
    <mergeCell ref="C16:E16"/>
    <mergeCell ref="I16:K16"/>
    <mergeCell ref="B73:D73"/>
    <mergeCell ref="H73:J73"/>
    <mergeCell ref="B74:D74"/>
    <mergeCell ref="H74:J74"/>
    <mergeCell ref="C77:E77"/>
    <mergeCell ref="I77:K77"/>
    <mergeCell ref="C137:E137"/>
    <mergeCell ref="I137:K137"/>
    <mergeCell ref="B133:D133"/>
    <mergeCell ref="H133:J133"/>
    <mergeCell ref="B134:D134"/>
    <mergeCell ref="H134:J134"/>
    <mergeCell ref="I671:K671"/>
    <mergeCell ref="C671:E671"/>
    <mergeCell ref="H668:J668"/>
    <mergeCell ref="B668:D668"/>
    <mergeCell ref="H667:J667"/>
    <mergeCell ref="B667:D667"/>
  </mergeCells>
  <printOptions horizontalCentered="1"/>
  <pageMargins left="0.59055118110236227" right="0.59055118110236227" top="0.78740157480314965" bottom="0.78740157480314965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31</vt:i4>
      </vt:variant>
    </vt:vector>
  </HeadingPairs>
  <TitlesOfParts>
    <vt:vector size="31" baseType="lpstr">
      <vt:lpstr>МЕНЮ_спорт23</vt:lpstr>
      <vt:lpstr>1</vt:lpstr>
      <vt:lpstr>МЕНЮ_спорт25</vt:lpstr>
      <vt:lpstr>МЕНЮ_сборы24</vt:lpstr>
      <vt:lpstr>МЕНЮ_сборы</vt:lpstr>
      <vt:lpstr>ФЕВ</vt:lpstr>
      <vt:lpstr>сент</vt:lpstr>
      <vt:lpstr>ДКБ</vt:lpstr>
      <vt:lpstr>ЯНВ</vt:lpstr>
      <vt:lpstr>НБР (2)</vt:lpstr>
      <vt:lpstr>ОКТ (2)</vt:lpstr>
      <vt:lpstr>ДКБ (2)</vt:lpstr>
      <vt:lpstr>МЙ</vt:lpstr>
      <vt:lpstr>АПР</vt:lpstr>
      <vt:lpstr>03</vt:lpstr>
      <vt:lpstr>окт</vt:lpstr>
      <vt:lpstr>нбр</vt:lpstr>
      <vt:lpstr>дкр</vt:lpstr>
      <vt:lpstr>2</vt:lpstr>
      <vt:lpstr>01</vt:lpstr>
      <vt:lpstr>4</vt:lpstr>
      <vt:lpstr>3</vt:lpstr>
      <vt:lpstr>Эгик</vt:lpstr>
      <vt:lpstr>Тип_2025</vt:lpstr>
      <vt:lpstr>Типовое</vt:lpstr>
      <vt:lpstr>календарь</vt:lpstr>
      <vt:lpstr>МЕНЮ_сборы25</vt:lpstr>
      <vt:lpstr>24,6</vt:lpstr>
      <vt:lpstr>МЕНЮ_спорт24</vt:lpstr>
      <vt:lpstr>Смотри</vt:lpstr>
      <vt:lpstr>МЕНЮ_9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Teacher</dc:creator>
  <cp:lastModifiedBy>User</cp:lastModifiedBy>
  <cp:lastPrinted>2026-06-21T02:14:53Z</cp:lastPrinted>
  <dcterms:created xsi:type="dcterms:W3CDTF">2025-06-02T06:15:34Z</dcterms:created>
  <dcterms:modified xsi:type="dcterms:W3CDTF">2026-06-21T03:30:53Z</dcterms:modified>
</cp:coreProperties>
</file>